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E:\PROJETOS\MATO GROSSO\SEDE ADMINISTRATIVA CANARANA\"/>
    </mc:Choice>
  </mc:AlternateContent>
  <xr:revisionPtr revIDLastSave="0" documentId="13_ncr:1_{05069B0F-BCF5-437D-B225-E1938D08356F}" xr6:coauthVersionLast="47" xr6:coauthVersionMax="47" xr10:uidLastSave="{00000000-0000-0000-0000-000000000000}"/>
  <bookViews>
    <workbookView xWindow="-120" yWindow="-120" windowWidth="20730" windowHeight="11160" tabRatio="870" xr2:uid="{00000000-000D-0000-FFFF-FFFF00000000}"/>
  </bookViews>
  <sheets>
    <sheet name="Resumo" sheetId="18" r:id="rId1"/>
    <sheet name="Orçamento Sintético" sheetId="17" r:id="rId2"/>
    <sheet name="Orçamento Analítico" sheetId="16" r:id="rId3"/>
    <sheet name="CPUs" sheetId="14" r:id="rId4"/>
    <sheet name="Curva ABC de Insumos" sheetId="15" r:id="rId5"/>
    <sheet name="Curva ABC de Serviços" sheetId="13" r:id="rId6"/>
    <sheet name="Cronograma" sheetId="19" r:id="rId7"/>
    <sheet name="BDI_N.DES." sheetId="5" r:id="rId8"/>
    <sheet name="BDI_N.DES. EQUIP." sheetId="10" r:id="rId9"/>
    <sheet name="BDI_DESO" sheetId="6" state="hidden" r:id="rId10"/>
    <sheet name="BDI_DESO EQUIP." sheetId="11" state="hidden" r:id="rId11"/>
  </sheets>
  <externalReferences>
    <externalReference r:id="rId12"/>
  </externalReferences>
  <definedNames>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ccessDatabase" hidden="1">"C:\Controle\DER\R. Mato Grosso\ct_matMAT GR0898.mdb"</definedName>
    <definedName name="ACRE" hidden="1">#REF!</definedName>
    <definedName name="ademir" localSheetId="9" hidden="1">{#N/A,#N/A,FALSE,"Cronograma";#N/A,#N/A,FALSE,"Cronogr. 2"}</definedName>
    <definedName name="ademir" localSheetId="10" hidden="1">{#N/A,#N/A,FALSE,"Cronograma";#N/A,#N/A,FALSE,"Cronogr. 2"}</definedName>
    <definedName name="ademir" hidden="1">{#N/A,#N/A,FALSE,"Cronograma";#N/A,#N/A,FALSE,"Cronogr. 2"}</definedName>
    <definedName name="_xlnm.Print_Area" localSheetId="9">BDI_DESO!$A$1:$E$50</definedName>
    <definedName name="_xlnm.Print_Area" localSheetId="10">'BDI_DESO EQUIP.'!$A$1:$E$50</definedName>
    <definedName name="_xlnm.Print_Area" localSheetId="7">'BDI_N.DES.'!$A$1:$E$49</definedName>
    <definedName name="_xlnm.Print_Area" localSheetId="8">'BDI_N.DES. EQUIP.'!$A$1:$E$49</definedName>
    <definedName name="_xlnm.Print_Area" localSheetId="3">CPUs!$A$1:$J$7258</definedName>
    <definedName name="_xlnm.Print_Area" localSheetId="6">Cronograma!$B$1:$T$60</definedName>
    <definedName name="_xlnm.Print_Area" localSheetId="4">'Curva ABC de Insumos'!$A$1:$K$893</definedName>
    <definedName name="_xlnm.Print_Area" localSheetId="5">'Curva ABC de Serviços'!$A$1:$J$472</definedName>
    <definedName name="_xlnm.Print_Area" localSheetId="2">'Orçamento Analítico'!$A$1:$J$6169</definedName>
    <definedName name="_xlnm.Print_Area" localSheetId="1">'Orçamento Sintético'!$A$1:$J$687</definedName>
    <definedName name="_xlnm.Print_Area" localSheetId="0">Resumo!$A$1:$K$24</definedName>
    <definedName name="BANDEIRAS">INDEX([1]LOGO!$E$5:$E$60,MATCH([1]LOGO!$H$5,[1]LOGO!$C$5:$C$60,0))</definedName>
    <definedName name="BANDEIRAS_PO">INDEX([1]LOGO!$E$5:$E$52,MATCH('[1]PLANILHA ORÇAM.'!#REF!,[1]LOGO!$C$5:$C$52,0))</definedName>
    <definedName name="BDI.Taxa">#REF!</definedName>
    <definedName name="bosta" localSheetId="9" hidden="1">{#N/A,#N/A,FALSE,"Cronograma";#N/A,#N/A,FALSE,"Cronogr. 2"}</definedName>
    <definedName name="bosta" localSheetId="10" hidden="1">{#N/A,#N/A,FALSE,"Cronograma";#N/A,#N/A,FALSE,"Cronogr. 2"}</definedName>
    <definedName name="bosta" hidden="1">{#N/A,#N/A,FALSE,"Cronograma";#N/A,#N/A,FALSE,"Cronogr. 2"}</definedName>
    <definedName name="Button_12">"ct_matMAT_GR0898_Lançamento_Lista1"</definedName>
    <definedName name="Button_13">"ct_matMAT_GR0898_Lançamento_Lista2"</definedName>
    <definedName name="CA´L" localSheetId="9" hidden="1">{#N/A,#N/A,FALSE,"Cronograma";#N/A,#N/A,FALSE,"Cronogr. 2"}</definedName>
    <definedName name="CA´L" localSheetId="10" hidden="1">{#N/A,#N/A,FALSE,"Cronograma";#N/A,#N/A,FALSE,"Cronogr. 2"}</definedName>
    <definedName name="CA´L" hidden="1">{#N/A,#N/A,FALSE,"Cronograma";#N/A,#N/A,FALSE,"Cronogr. 2"}</definedName>
    <definedName name="CARIMBO">INDEX(#REF!,MATCH('[1]PLANILHA ORÇAM.'!$P$5,#REF!,0))</definedName>
    <definedName name="concorrentes" localSheetId="9" hidden="1">{#N/A,#N/A,FALSE,"Cronograma";#N/A,#N/A,FALSE,"Cronogr. 2"}</definedName>
    <definedName name="concorrentes" localSheetId="10" hidden="1">{#N/A,#N/A,FALSE,"Cronograma";#N/A,#N/A,FALSE,"Cronogr. 2"}</definedName>
    <definedName name="concorrentes" hidden="1">{#N/A,#N/A,FALSE,"Cronograma";#N/A,#N/A,FALSE,"Cronogr. 2"}</definedName>
    <definedName name="Popular" localSheetId="9" hidden="1">{#N/A,#N/A,FALSE,"Cronograma";#N/A,#N/A,FALSE,"Cronogr. 2"}</definedName>
    <definedName name="Popular" localSheetId="10" hidden="1">{#N/A,#N/A,FALSE,"Cronograma";#N/A,#N/A,FALSE,"Cronogr. 2"}</definedName>
    <definedName name="Popular" hidden="1">{#N/A,#N/A,FALSE,"Cronograma";#N/A,#N/A,FALSE,"Cronogr. 2"}</definedName>
    <definedName name="rio" localSheetId="9" hidden="1">{#N/A,#N/A,FALSE,"Cronograma";#N/A,#N/A,FALSE,"Cronogr. 2"}</definedName>
    <definedName name="rio" localSheetId="10" hidden="1">{#N/A,#N/A,FALSE,"Cronograma";#N/A,#N/A,FALSE,"Cronogr. 2"}</definedName>
    <definedName name="rio" hidden="1">{#N/A,#N/A,FALSE,"Cronograma";#N/A,#N/A,FALSE,"Cronogr. 2"}</definedName>
    <definedName name="SINAPI_AC" hidden="1">#REF!</definedName>
    <definedName name="ss" localSheetId="9" hidden="1">{#N/A,#N/A,FALSE,"Cronograma";#N/A,#N/A,FALSE,"Cronogr. 2"}</definedName>
    <definedName name="ss" localSheetId="10" hidden="1">{#N/A,#N/A,FALSE,"Cronograma";#N/A,#N/A,FALSE,"Cronogr. 2"}</definedName>
    <definedName name="ss" hidden="1">{#N/A,#N/A,FALSE,"Cronograma";#N/A,#N/A,FALSE,"Cronogr. 2"}</definedName>
    <definedName name="wrn.Cronograma." localSheetId="9" hidden="1">{#N/A,#N/A,FALSE,"Cronograma";#N/A,#N/A,FALSE,"Cronogr. 2"}</definedName>
    <definedName name="wrn.Cronograma." localSheetId="10" hidden="1">{#N/A,#N/A,FALSE,"Cronograma";#N/A,#N/A,FALSE,"Cronogr. 2"}</definedName>
    <definedName name="wrn.Cronograma." hidden="1">{#N/A,#N/A,FALSE,"Cronograma";#N/A,#N/A,FALSE,"Cronogr. 2"}</definedName>
    <definedName name="wrn.GERAL." localSheetId="9" hidden="1">{#N/A,#N/A,FALSE,"ET-CAPA";#N/A,#N/A,FALSE,"ET-PAG1";#N/A,#N/A,FALSE,"ET-PAG2";#N/A,#N/A,FALSE,"ET-PAG3";#N/A,#N/A,FALSE,"ET-PAG4";#N/A,#N/A,FALSE,"ET-PAG5"}</definedName>
    <definedName name="wrn.GERAL." localSheetId="10"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9" hidden="1">{#N/A,#N/A,FALSE,"GERAL";#N/A,#N/A,FALSE,"012-96";#N/A,#N/A,FALSE,"018-96";#N/A,#N/A,FALSE,"027-96";#N/A,#N/A,FALSE,"059-96";#N/A,#N/A,FALSE,"076-96";#N/A,#N/A,FALSE,"019-97";#N/A,#N/A,FALSE,"021-97";#N/A,#N/A,FALSE,"022-97";#N/A,#N/A,FALSE,"028-97"}</definedName>
    <definedName name="wrn.PENDENCIAS." localSheetId="1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62" i="19" l="1"/>
  <c r="H470" i="13"/>
  <c r="H471" i="13"/>
  <c r="H469" i="13"/>
  <c r="K891" i="15"/>
  <c r="K892" i="15"/>
  <c r="K890" i="15"/>
  <c r="H6168" i="16"/>
  <c r="H6169" i="16"/>
  <c r="H6167" i="16"/>
  <c r="I23" i="18"/>
  <c r="I24" i="18"/>
  <c r="I22" i="18"/>
  <c r="U54" i="19"/>
  <c r="U8" i="19"/>
  <c r="U10" i="19"/>
  <c r="U14" i="19"/>
  <c r="U16" i="19"/>
  <c r="U18" i="19"/>
  <c r="U20" i="19"/>
  <c r="U22" i="19"/>
  <c r="U24" i="19"/>
  <c r="U26" i="19"/>
  <c r="U28" i="19"/>
  <c r="U30" i="19"/>
  <c r="U32" i="19"/>
  <c r="U34" i="19"/>
  <c r="U36" i="19"/>
  <c r="U38" i="19"/>
  <c r="U40" i="19"/>
  <c r="U42" i="19"/>
  <c r="U44" i="19"/>
  <c r="U46" i="19"/>
  <c r="U48" i="19"/>
  <c r="U50" i="19"/>
  <c r="U52" i="19"/>
  <c r="U6" i="19"/>
  <c r="C8" i="19"/>
  <c r="D8" i="19"/>
  <c r="R9" i="19" s="1"/>
  <c r="R58" i="19" s="1"/>
  <c r="R57" i="19" s="1"/>
  <c r="C10" i="19"/>
  <c r="D10" i="19"/>
  <c r="C12" i="19"/>
  <c r="D12" i="19"/>
  <c r="C14" i="19"/>
  <c r="D14" i="19"/>
  <c r="C16" i="19"/>
  <c r="D16" i="19"/>
  <c r="M17" i="19" s="1"/>
  <c r="C18" i="19"/>
  <c r="D18" i="19"/>
  <c r="J19" i="19" s="1"/>
  <c r="C20" i="19"/>
  <c r="D20" i="19"/>
  <c r="C22" i="19"/>
  <c r="D22" i="19"/>
  <c r="S23" i="19" s="1"/>
  <c r="C24" i="19"/>
  <c r="D24" i="19"/>
  <c r="R25" i="19" s="1"/>
  <c r="C26" i="19"/>
  <c r="D26" i="19"/>
  <c r="M27" i="19" s="1"/>
  <c r="C28" i="19"/>
  <c r="D28" i="19"/>
  <c r="Q29" i="19" s="1"/>
  <c r="C30" i="19"/>
  <c r="D30" i="19"/>
  <c r="R31" i="19" s="1"/>
  <c r="C32" i="19"/>
  <c r="D32" i="19"/>
  <c r="N33" i="19" s="1"/>
  <c r="C34" i="19"/>
  <c r="D34" i="19"/>
  <c r="O35" i="19" s="1"/>
  <c r="C36" i="19"/>
  <c r="D36" i="19"/>
  <c r="K37" i="19" s="1"/>
  <c r="C38" i="19"/>
  <c r="D38" i="19"/>
  <c r="T39" i="19" s="1"/>
  <c r="C40" i="19"/>
  <c r="D40" i="19"/>
  <c r="E41" i="19" s="1"/>
  <c r="C42" i="19"/>
  <c r="D42" i="19"/>
  <c r="E43" i="19" s="1"/>
  <c r="C44" i="19"/>
  <c r="D44" i="19"/>
  <c r="S45" i="19" s="1"/>
  <c r="C46" i="19"/>
  <c r="D46" i="19"/>
  <c r="I47" i="19" s="1"/>
  <c r="C48" i="19"/>
  <c r="D48" i="19"/>
  <c r="S49" i="19" s="1"/>
  <c r="C50" i="19"/>
  <c r="D50" i="19"/>
  <c r="T51" i="19" s="1"/>
  <c r="U51" i="19" s="1"/>
  <c r="C52" i="19"/>
  <c r="D52" i="19"/>
  <c r="Q53" i="19" s="1"/>
  <c r="C54" i="19"/>
  <c r="D54" i="19"/>
  <c r="Q55" i="19" s="1"/>
  <c r="D6" i="19"/>
  <c r="E7" i="19" s="1"/>
  <c r="U7" i="19" s="1"/>
  <c r="C6" i="19"/>
  <c r="K9" i="19" l="1"/>
  <c r="K58" i="19" s="1"/>
  <c r="M41" i="19"/>
  <c r="L17" i="19"/>
  <c r="L13" i="19" s="1"/>
  <c r="O9" i="19"/>
  <c r="O58" i="19" s="1"/>
  <c r="P49" i="19"/>
  <c r="D5" i="19"/>
  <c r="S9" i="19"/>
  <c r="T49" i="19"/>
  <c r="G9" i="19"/>
  <c r="G58" i="19" s="1"/>
  <c r="R53" i="19"/>
  <c r="E11" i="19"/>
  <c r="U11" i="19" s="1"/>
  <c r="O55" i="19"/>
  <c r="H9" i="19"/>
  <c r="H58" i="19" s="1"/>
  <c r="L9" i="19"/>
  <c r="L58" i="19" s="1"/>
  <c r="P9" i="19"/>
  <c r="P58" i="19" s="1"/>
  <c r="T9" i="19"/>
  <c r="E33" i="19"/>
  <c r="N41" i="19"/>
  <c r="Q49" i="19"/>
  <c r="S53" i="19"/>
  <c r="S31" i="19"/>
  <c r="S39" i="19"/>
  <c r="U39" i="19" s="1"/>
  <c r="G47" i="19"/>
  <c r="K19" i="19"/>
  <c r="K13" i="19" s="1"/>
  <c r="N27" i="19"/>
  <c r="O13" i="19"/>
  <c r="F47" i="19"/>
  <c r="R55" i="19"/>
  <c r="H47" i="19"/>
  <c r="E15" i="19"/>
  <c r="U15" i="19" s="1"/>
  <c r="P55" i="19"/>
  <c r="E9" i="19"/>
  <c r="I9" i="19"/>
  <c r="I58" i="19" s="1"/>
  <c r="M9" i="19"/>
  <c r="M58" i="19" s="1"/>
  <c r="Q9" i="19"/>
  <c r="Q58" i="19" s="1"/>
  <c r="O43" i="19"/>
  <c r="R49" i="19"/>
  <c r="T53" i="19"/>
  <c r="M33" i="19"/>
  <c r="T31" i="19"/>
  <c r="E47" i="19"/>
  <c r="L37" i="19"/>
  <c r="U37" i="19" s="1"/>
  <c r="R13" i="19"/>
  <c r="J13" i="19"/>
  <c r="T45" i="19"/>
  <c r="F9" i="19"/>
  <c r="F58" i="19" s="1"/>
  <c r="J9" i="19"/>
  <c r="J58" i="19" s="1"/>
  <c r="N9" i="19"/>
  <c r="N58" i="19" s="1"/>
  <c r="N21" i="19"/>
  <c r="N13" i="19" s="1"/>
  <c r="N12" i="19" s="1"/>
  <c r="M13" i="19"/>
  <c r="M12" i="19" s="1"/>
  <c r="Q31" i="19"/>
  <c r="Q13" i="19" s="1"/>
  <c r="P29" i="19"/>
  <c r="U29" i="19" s="1"/>
  <c r="U27" i="19"/>
  <c r="S25" i="19"/>
  <c r="U25" i="19" s="1"/>
  <c r="T23" i="19"/>
  <c r="U23" i="19" s="1"/>
  <c r="H19" i="19"/>
  <c r="H13" i="19" s="1"/>
  <c r="I19" i="19"/>
  <c r="I13" i="19" s="1"/>
  <c r="U45" i="19"/>
  <c r="U41" i="19"/>
  <c r="U35" i="19"/>
  <c r="J57" i="19" l="1"/>
  <c r="P57" i="19"/>
  <c r="M57" i="19"/>
  <c r="L57" i="19"/>
  <c r="H57" i="19"/>
  <c r="G57" i="19"/>
  <c r="K57" i="19"/>
  <c r="Q57" i="19"/>
  <c r="F57" i="19"/>
  <c r="I57" i="19"/>
  <c r="N57" i="19"/>
  <c r="O57" i="19"/>
  <c r="U17" i="19"/>
  <c r="U47" i="19"/>
  <c r="E13" i="19"/>
  <c r="E12" i="19" s="1"/>
  <c r="P13" i="19"/>
  <c r="U33" i="19"/>
  <c r="U53" i="19"/>
  <c r="U19" i="19"/>
  <c r="U9" i="19"/>
  <c r="U49" i="19"/>
  <c r="U43" i="19"/>
  <c r="S13" i="19"/>
  <c r="S58" i="19" s="1"/>
  <c r="U21" i="19"/>
  <c r="U55" i="19"/>
  <c r="T13" i="19"/>
  <c r="T58" i="19" s="1"/>
  <c r="U31" i="19"/>
  <c r="T57" i="19" l="1"/>
  <c r="S57" i="19"/>
  <c r="E58" i="19"/>
  <c r="U13" i="19"/>
  <c r="E57" i="19" l="1"/>
  <c r="E59" i="19"/>
  <c r="F59" i="19" s="1"/>
  <c r="E60" i="19"/>
  <c r="F60" i="19" s="1"/>
  <c r="J6" i="18"/>
  <c r="K6" i="18"/>
  <c r="J7" i="18"/>
  <c r="K7" i="18"/>
  <c r="J8" i="18"/>
  <c r="K8" i="18"/>
  <c r="J9" i="18"/>
  <c r="K9" i="18"/>
  <c r="J10" i="18"/>
  <c r="K10" i="18"/>
  <c r="J11" i="18"/>
  <c r="K11" i="18"/>
  <c r="J12" i="18"/>
  <c r="K12" i="18"/>
  <c r="J13" i="18"/>
  <c r="K13" i="18"/>
  <c r="J14" i="18"/>
  <c r="K14" i="18"/>
  <c r="J15" i="18"/>
  <c r="K15" i="18"/>
  <c r="J16" i="18"/>
  <c r="K16" i="18"/>
  <c r="J17" i="18"/>
  <c r="K17" i="18"/>
  <c r="J18" i="18"/>
  <c r="K18" i="18"/>
  <c r="J19" i="18"/>
  <c r="K19" i="18"/>
  <c r="J20" i="18"/>
  <c r="K20" i="18"/>
  <c r="K5" i="18"/>
  <c r="J5" i="18"/>
  <c r="D20" i="18"/>
  <c r="D19" i="18"/>
  <c r="D18" i="18"/>
  <c r="D17" i="18"/>
  <c r="D16" i="18"/>
  <c r="D15" i="18"/>
  <c r="D14" i="18"/>
  <c r="D13" i="18"/>
  <c r="D12" i="18"/>
  <c r="D11" i="18"/>
  <c r="D10" i="18"/>
  <c r="D9" i="18"/>
  <c r="D8" i="18"/>
  <c r="D7" i="18"/>
  <c r="D6" i="18"/>
  <c r="D5" i="18"/>
  <c r="C2" i="19"/>
  <c r="A9" i="11"/>
  <c r="A9" i="6"/>
  <c r="A9" i="10"/>
  <c r="A9" i="5"/>
  <c r="I2" i="18"/>
  <c r="G2" i="19" s="1"/>
  <c r="E2" i="18"/>
  <c r="D2" i="19" s="1"/>
  <c r="D2" i="18"/>
  <c r="H2" i="13"/>
  <c r="D2" i="13"/>
  <c r="C2" i="13"/>
  <c r="H2" i="15"/>
  <c r="D2" i="15"/>
  <c r="C2" i="15"/>
  <c r="E2" i="14"/>
  <c r="I2" i="14"/>
  <c r="C2" i="14"/>
  <c r="I2" i="16"/>
  <c r="E2" i="16"/>
  <c r="C2" i="16"/>
  <c r="E27" i="11" l="1"/>
  <c r="E26" i="11"/>
  <c r="E21" i="11"/>
  <c r="E22" i="11"/>
  <c r="E23" i="11"/>
  <c r="E24" i="11"/>
  <c r="E20" i="11"/>
  <c r="D25" i="11"/>
  <c r="C25" i="11"/>
  <c r="B25" i="11"/>
  <c r="E25" i="10"/>
  <c r="G32" i="10" s="1"/>
  <c r="D25" i="10"/>
  <c r="C25" i="10"/>
  <c r="B25" i="10"/>
  <c r="E25" i="11" l="1"/>
  <c r="E30" i="11" s="1"/>
  <c r="E29" i="10"/>
  <c r="E28" i="6"/>
  <c r="E27" i="6"/>
  <c r="E26" i="6"/>
  <c r="E21" i="6"/>
  <c r="E22" i="6"/>
  <c r="E23" i="6"/>
  <c r="E24" i="6"/>
  <c r="E20" i="6"/>
  <c r="F30" i="11" l="1"/>
  <c r="G30" i="11"/>
  <c r="H30" i="11" s="1"/>
  <c r="K28" i="11"/>
  <c r="J27" i="11"/>
  <c r="K27" i="11" s="1"/>
  <c r="G29" i="10"/>
  <c r="F29" i="10"/>
  <c r="G2" i="17" s="1"/>
  <c r="F2" i="18" l="1"/>
  <c r="E2" i="19" s="1"/>
  <c r="G2" i="16"/>
  <c r="E2" i="13"/>
  <c r="E2" i="15"/>
  <c r="G2" i="14"/>
  <c r="H29" i="10"/>
  <c r="K28" i="10" s="1"/>
  <c r="J27" i="10"/>
  <c r="K27" i="10" s="1"/>
  <c r="E25" i="6" l="1"/>
  <c r="E30" i="6" s="1"/>
  <c r="D25" i="6"/>
  <c r="C25" i="6"/>
  <c r="B25" i="6"/>
  <c r="E25" i="5"/>
  <c r="G32" i="5" s="1"/>
  <c r="D25" i="5"/>
  <c r="C25" i="5"/>
  <c r="B25" i="5"/>
  <c r="F30" i="6" l="1"/>
  <c r="G30" i="6"/>
  <c r="H30" i="6" s="1"/>
  <c r="E29" i="5"/>
  <c r="K28" i="6" l="1"/>
  <c r="J27" i="6"/>
  <c r="K27" i="6" s="1"/>
  <c r="G29" i="5"/>
  <c r="F29" i="5"/>
  <c r="G1" i="17" s="1"/>
  <c r="E1" i="15" l="1"/>
  <c r="F1" i="18"/>
  <c r="E1" i="19" s="1"/>
  <c r="G1" i="14"/>
  <c r="G1" i="16"/>
  <c r="E1" i="13"/>
  <c r="H29" i="5"/>
  <c r="K28" i="5" s="1"/>
  <c r="J27" i="5"/>
  <c r="K27" i="5" s="1"/>
  <c r="T12" i="19"/>
  <c r="H12" i="19"/>
  <c r="I12" i="19"/>
  <c r="J12" i="19"/>
  <c r="K12" i="19"/>
  <c r="L12" i="19"/>
  <c r="P12" i="19"/>
  <c r="Q12" i="19"/>
  <c r="R12" i="19"/>
  <c r="S12" i="19"/>
  <c r="U12" i="19" l="1"/>
  <c r="G59" i="19" l="1"/>
  <c r="H59" i="19" s="1"/>
  <c r="I59" i="19" s="1"/>
  <c r="J59" i="19" s="1"/>
  <c r="K59" i="19" s="1"/>
  <c r="L59" i="19" s="1"/>
  <c r="M59" i="19" s="1"/>
  <c r="N59" i="19" s="1"/>
  <c r="O59" i="19" s="1"/>
  <c r="P59" i="19" s="1"/>
  <c r="Q59" i="19" s="1"/>
  <c r="R59" i="19" s="1"/>
  <c r="S59" i="19" s="1"/>
  <c r="T59" i="19" s="1"/>
  <c r="G60" i="19"/>
  <c r="H60" i="19" s="1"/>
  <c r="I60" i="19" s="1"/>
  <c r="J60" i="19" s="1"/>
  <c r="K60" i="19" s="1"/>
  <c r="L60" i="19" s="1"/>
  <c r="M60" i="19" s="1"/>
  <c r="N60" i="19" s="1"/>
  <c r="O60" i="19" s="1"/>
  <c r="P60" i="19" s="1"/>
  <c r="Q60" i="19" s="1"/>
  <c r="R60" i="19" s="1"/>
  <c r="S60" i="19" s="1"/>
  <c r="T60" i="19" s="1"/>
  <c r="T62" i="19" l="1"/>
  <c r="D63" i="19"/>
</calcChain>
</file>

<file path=xl/sharedStrings.xml><?xml version="1.0" encoding="utf-8"?>
<sst xmlns="http://schemas.openxmlformats.org/spreadsheetml/2006/main" count="73328" uniqueCount="5064">
  <si>
    <t>DESCRIÇÃO</t>
  </si>
  <si>
    <t>UND</t>
  </si>
  <si>
    <t>m³</t>
  </si>
  <si>
    <t>m²</t>
  </si>
  <si>
    <t>COBERTURA</t>
  </si>
  <si>
    <t>Bancos</t>
  </si>
  <si>
    <t>Encargos Sociais</t>
  </si>
  <si>
    <t>Item</t>
  </si>
  <si>
    <t>Código</t>
  </si>
  <si>
    <t>Banco</t>
  </si>
  <si>
    <t>Descrição</t>
  </si>
  <si>
    <t>Und</t>
  </si>
  <si>
    <t>Quant.</t>
  </si>
  <si>
    <t>Valor Unit</t>
  </si>
  <si>
    <t>Total</t>
  </si>
  <si>
    <t>1.1</t>
  </si>
  <si>
    <t>AGETOP CIVIL</t>
  </si>
  <si>
    <t>un</t>
  </si>
  <si>
    <t>REVESTIMENTO DE PAREDE</t>
  </si>
  <si>
    <t>m</t>
  </si>
  <si>
    <t>1.2</t>
  </si>
  <si>
    <t>SINAPI</t>
  </si>
  <si>
    <t>COBERTURAS</t>
  </si>
  <si>
    <t>M3XKM</t>
  </si>
  <si>
    <t>PINTURA</t>
  </si>
  <si>
    <t>2.1</t>
  </si>
  <si>
    <t>H</t>
  </si>
  <si>
    <t>2.2</t>
  </si>
  <si>
    <t>2.3</t>
  </si>
  <si>
    <t>ACESSIBILIDADE</t>
  </si>
  <si>
    <t>3.1</t>
  </si>
  <si>
    <t>INSTALAÇÕES ELÉTRICAS</t>
  </si>
  <si>
    <t>3.2</t>
  </si>
  <si>
    <t>SPDA</t>
  </si>
  <si>
    <t>M</t>
  </si>
  <si>
    <t>DIVERSOS</t>
  </si>
  <si>
    <t>Kg</t>
  </si>
  <si>
    <t>VIGAS BALDRAMES</t>
  </si>
  <si>
    <t>KG</t>
  </si>
  <si>
    <t>4.1</t>
  </si>
  <si>
    <t>4.1.1</t>
  </si>
  <si>
    <t>REATERRO MANUAL APILOADO COM SOQUETE. AF_10/2017</t>
  </si>
  <si>
    <t>VIGAS DE COBERTURA</t>
  </si>
  <si>
    <t>LAJE</t>
  </si>
  <si>
    <t>Próprio</t>
  </si>
  <si>
    <t>UN</t>
  </si>
  <si>
    <t>5.1</t>
  </si>
  <si>
    <t>5.2</t>
  </si>
  <si>
    <t>5.3</t>
  </si>
  <si>
    <t>5.4</t>
  </si>
  <si>
    <t>5.5</t>
  </si>
  <si>
    <t>5.6</t>
  </si>
  <si>
    <t>5.7</t>
  </si>
  <si>
    <t>6.1</t>
  </si>
  <si>
    <t>6.1.1</t>
  </si>
  <si>
    <t>6.2</t>
  </si>
  <si>
    <t>6.2.1</t>
  </si>
  <si>
    <t>6.3</t>
  </si>
  <si>
    <t>6.3.1</t>
  </si>
  <si>
    <t>6.4</t>
  </si>
  <si>
    <t>6.4.1</t>
  </si>
  <si>
    <t>6.5</t>
  </si>
  <si>
    <t>6.5.1</t>
  </si>
  <si>
    <t>6.5.2</t>
  </si>
  <si>
    <t>6.6</t>
  </si>
  <si>
    <t>6.6.1</t>
  </si>
  <si>
    <t>6.6.2</t>
  </si>
  <si>
    <t>6.7</t>
  </si>
  <si>
    <t>6.7.1</t>
  </si>
  <si>
    <t>7.1</t>
  </si>
  <si>
    <t>7.1.1</t>
  </si>
  <si>
    <t>7.2</t>
  </si>
  <si>
    <t>7.2.1</t>
  </si>
  <si>
    <t>8.1</t>
  </si>
  <si>
    <t>8.1.1</t>
  </si>
  <si>
    <t>8.2</t>
  </si>
  <si>
    <t>8.2.1</t>
  </si>
  <si>
    <t>APILOAMENTO</t>
  </si>
  <si>
    <t>PEITORIL LINEAR EM GRANITO OU MÁRMORE, L = 15CM, COMPRIMENTO DE ATÉ 2M, ASSENTADO COM ARGAMASSA 1:6 COM ADITIVO. AF_11/2020</t>
  </si>
  <si>
    <t>9.1</t>
  </si>
  <si>
    <t>9.1.1</t>
  </si>
  <si>
    <t>9.2</t>
  </si>
  <si>
    <t>9.2.1</t>
  </si>
  <si>
    <t>9.3</t>
  </si>
  <si>
    <t>9.3.1</t>
  </si>
  <si>
    <t>9.4</t>
  </si>
  <si>
    <t>9.4.1</t>
  </si>
  <si>
    <t>9.4.2</t>
  </si>
  <si>
    <t>10.1</t>
  </si>
  <si>
    <t>10.2</t>
  </si>
  <si>
    <t>10.3</t>
  </si>
  <si>
    <t>10.4</t>
  </si>
  <si>
    <t>10.5</t>
  </si>
  <si>
    <t>11.1</t>
  </si>
  <si>
    <t>11.2</t>
  </si>
  <si>
    <t>12.1</t>
  </si>
  <si>
    <t>12.2</t>
  </si>
  <si>
    <t>12.3</t>
  </si>
  <si>
    <t>PLACA DE IDENTIFICAÇÃO DE PORTA, COM CÓDIGO BRAILLE, SINALIZAÇÃO CADEIRANTE</t>
  </si>
  <si>
    <t>AVISADOR SONORO TIPO SIRENE</t>
  </si>
  <si>
    <t>13.1</t>
  </si>
  <si>
    <t>INSTALAÇÕES DE ÁGUA FRIA</t>
  </si>
  <si>
    <t>INSTALAÇÕES DE ESGOTO</t>
  </si>
  <si>
    <t>APARELHOS SANITÁRIOS, LOUÇAS, METAIS E OUTROS</t>
  </si>
  <si>
    <t>SABONETEIRA PLASTICA TIPO DISPENSER PARA SABONETE LIQUIDO COM RESERVATORIO 800 A 1500 ML, INCLUSO FIXAÇÃO. AF_01/2020</t>
  </si>
  <si>
    <t>CJ</t>
  </si>
  <si>
    <t>13.2</t>
  </si>
  <si>
    <t>SABONETEIRA DE PAREDE EM METAL CROMADO, INCLUSO FIXAÇÃO. AF_01/2020</t>
  </si>
  <si>
    <t>CABIDE/GANCHO DE BANHEIRO SIMPLES EM METAL CROMADO (FORNECIMENTO E INSTALAÇÃO).</t>
  </si>
  <si>
    <t>13.3</t>
  </si>
  <si>
    <t>BARRA DE APOIO RETA, EM ACO INOX POLIDO, COMPRIMENTO 80 CM,  FIXADA NA PAREDE - FORNECIMENTO E INSTALAÇÃO. AF_01/2020</t>
  </si>
  <si>
    <t>14.1</t>
  </si>
  <si>
    <t>ILUMINAÇÃO</t>
  </si>
  <si>
    <t>CAIXA PVC</t>
  </si>
  <si>
    <t>TOMADAS E INTERRUPTORES</t>
  </si>
  <si>
    <t>CONDUTORES</t>
  </si>
  <si>
    <t>PROTEÇÃO DE EQUIPAMENTO</t>
  </si>
  <si>
    <t>DISJUNTOR MONOPOLAR TIPO DIN, CORRENTE NOMINAL DE 16A - FORNECIMENTO E INSTALAÇÃO. AF_10/2020</t>
  </si>
  <si>
    <t>DISJUNTOR MONOPOLAR TIPO DIN, CORRENTE NOMINAL DE 20A - FORNECIMENTO E INSTALAÇÃO. AF_10/2020</t>
  </si>
  <si>
    <t>DISJUNTOR MONOPOLAR TIPO DIN, CORRENTE NOMINAL DE 32A - FORNECIMENTO E INSTALAÇÃO. AF_10/2020</t>
  </si>
  <si>
    <t>DISJUNTOR TRIPOLAR TIPO NEMA, CORRENTE NOMINAL DE 60 ATÉ 100A - FORNECIMENTO E INSTALAÇÃO. AF_10/2020</t>
  </si>
  <si>
    <t>QUADROS</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</si>
  <si>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</si>
  <si>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</si>
  <si>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DE SEGURANCA CONTRA INCENDIO, FOTOLUMINESCENTE, QUADRADA, *20 X 20* CM, EM PVC *2* MM ANTI-CHAMAS (SIMBOLOS, CORES E PICTOGRAMAS CONFORME NBR 16820)</t>
  </si>
  <si>
    <t>ABRACADEIRA EM ACO PARA AMARRACAO DE ELETRODUTOS, TIPO D, COM 1/2" E PARAFUSO DE FIXACAO</t>
  </si>
  <si>
    <t>ABRACADEIRA EM ACO PARA AMARRACAO DE ELETRODUTOS, TIPO D, COM 3/4" E PARAFUSO DE FIXACAO</t>
  </si>
  <si>
    <t>PRESILHA, EM FORMA DE "U", FABRICADA EM LATÃO, DOTADA DE 1 FURO DE Ø 8MM.</t>
  </si>
  <si>
    <t>CAIXA PARA EQUIPOTENCIALIZAÇÃO PARA ATERRAMENTO, FORMATO QUADRADO, DIM 40X40X15CM.</t>
  </si>
  <si>
    <t>BUCHA DE NYLON SEM ABA S6, COM PARAFUSO DE 4,20 X 40 MM EM ACO ZINCADO COM ROSCA SOBERBA, CABECA CHATA E FENDA PHILLIPS</t>
  </si>
  <si>
    <t>VALVULA DE RETENCAO HORIZONTAL, DE BRONZE (PN-25), 2 1/2", 400 PSI, TAMPA DE PORCA DE UNIAO, EXTREMIDADES COM ROSCA</t>
  </si>
  <si>
    <t>Total sem BDI</t>
  </si>
  <si>
    <t>Total do BDI</t>
  </si>
  <si>
    <t>Total Geral</t>
  </si>
  <si>
    <t>Composições Analíticas com Preço Unitário</t>
  </si>
  <si>
    <t>Composições Principais</t>
  </si>
  <si>
    <t>Tipo</t>
  </si>
  <si>
    <t>Composição</t>
  </si>
  <si>
    <t>FOMA - FORNECIMENTO DE MATERIAIS E EQUIPAMENTOS</t>
  </si>
  <si>
    <t>Insumo</t>
  </si>
  <si>
    <t>SERVENTE</t>
  </si>
  <si>
    <t>Mão de Obra</t>
  </si>
  <si>
    <t>Material</t>
  </si>
  <si>
    <t>MO sem LS =&gt;</t>
  </si>
  <si>
    <t>LS =&gt;</t>
  </si>
  <si>
    <t>MO com LS =&gt;</t>
  </si>
  <si>
    <t>Composição Auxiliar</t>
  </si>
  <si>
    <t>SERVENTE COM ENCARGOS COMPLEMENTARES</t>
  </si>
  <si>
    <t>SEDI - SERVIÇOS DIVERSOS</t>
  </si>
  <si>
    <t>VIDRACEIRO COM ENCARGOS COMPLEMENTARES</t>
  </si>
  <si>
    <t>AUXILIAR DE ELETRICISTA COM ENCARGOS COMPLEMENTARES</t>
  </si>
  <si>
    <t>ELETRICISTA COM ENCARGOS COMPLEMENTARES</t>
  </si>
  <si>
    <t>INHI - INSTALAÇÕES HIDROS SANITÁRIAS</t>
  </si>
  <si>
    <t>AUXILIAR DE ENCANADOR OU BOMBEIRO HIDRÁULICO COM ENCARGOS COMPLEMENTARES</t>
  </si>
  <si>
    <t>ENCANADOR OU BOMBEIRO HIDRÁULICO COM ENCARGOS COMPLEMENTARES</t>
  </si>
  <si>
    <t>CHOR - CUSTOS HORÁRIOS DE MÁQUINAS E EQUIPAMENTOS</t>
  </si>
  <si>
    <t>CHP</t>
  </si>
  <si>
    <t>ANEL BORRACHA PARA TUBO ESGOTO PREDIAL, DN 50 MM (NBR 5688)</t>
  </si>
  <si>
    <t>PASTA LUBRIFICANTE PARA TUBOS E CONEXOES COM JUNTA ELASTICA, EMBALAGEM DE *400* GR (USO EM PVC, ACO, POLIETILENO E OUTROS)</t>
  </si>
  <si>
    <t>SELANTE ELASTICO MONOCOMPONENTE A BASE DE POLIURETANO (PU) PARA JUNTAS DIVERSAS</t>
  </si>
  <si>
    <t>310ML</t>
  </si>
  <si>
    <t>PREGO DE ACO POLIDO COM CABECA 18 X 27 (2 1/2 X 10)</t>
  </si>
  <si>
    <t>SOLDA EM BARRA DE ESTANHO-CHUMBO 50/50</t>
  </si>
  <si>
    <t>CALHA QUADRADA DE CHAPA DE ACO GALVANIZADA NUM 24, CORTE 33 CM</t>
  </si>
  <si>
    <t>ADESIVO PLASTICO PARA PVC, FRASCO COM *850* GR</t>
  </si>
  <si>
    <t>LIXA D'AGUA EM FOLHA, GRAO 100</t>
  </si>
  <si>
    <t>SOLUCAO PREPARADORA / LIMPADORA PARA PVC, FRASCO COM 1000 CM3</t>
  </si>
  <si>
    <t>CABIDE/GANCHO DE BANHEIRO SIMPLES EM METAL CROMADO</t>
  </si>
  <si>
    <t>MARMORISTA/GRANITEIRO COM ENCARGOS COMPLEMENTARES</t>
  </si>
  <si>
    <t>SIFÃO DO TIPO FLEXÍVEL EM PVC 1  X 1.1/2  - FORNECIMENTO E INSTALAÇÃO. AF_01/2020</t>
  </si>
  <si>
    <t>CUBA ACO INOX (AISI 304) DE EMBUTIR COM VALVULA DE 3 1/2 ", DE *56 X 33 X 12* CM</t>
  </si>
  <si>
    <t>MASSA PLASTICA PARA MARMORE/GRANITO</t>
  </si>
  <si>
    <t>FITA VEDA ROSCA EM ROLOS DE 18 MM X 10 M (L X C)</t>
  </si>
  <si>
    <t>TELHADISTA COM ENCARGOS COMPLEMENTARES</t>
  </si>
  <si>
    <t>PEDREIRO COM ENCARGOS COMPLEMENTARES</t>
  </si>
  <si>
    <t>ALVENARIA DE VEDAÇÃO DE BLOCOS CERÂMICOS FURADOS NA VERTICAL DE 9X19X39 CM (ESPESSURA 9 CM) E ARGAMASSA DE ASSENTAMENTO COM PREPARO MANUAL. AF_12/2021</t>
  </si>
  <si>
    <t>PARE - PAREDES/PAINEIS</t>
  </si>
  <si>
    <t>REVE - REVESTIMENTO E TRATAMENTO DE SUPERFÍCIES</t>
  </si>
  <si>
    <t>MOVT - MOVIMENTO DE TERRA</t>
  </si>
  <si>
    <t>AREIA GROSSA - POSTO JAZIDA/FORNECEDOR (RETIRADO NA JAZIDA, SEM TRANSPORTE)</t>
  </si>
  <si>
    <t>PEDRA BRITADA N. 2 (19 A 38 MM) POSTO PEDREIRA/FORNECEDOR, SEM FRETE</t>
  </si>
  <si>
    <t>FUES - FUNDAÇÕES E ESTRUTURAS</t>
  </si>
  <si>
    <t>INEL - INSTALAÇÃO ELÉTRICA/ELETRIFICAÇÃO E ILUMINAÇÃO EXTERNA</t>
  </si>
  <si>
    <t>FITA ISOLANTE ADESIVA ANTICHAMA, USO ATE 750 V, EM ROLO DE 19 MM X 5 M</t>
  </si>
  <si>
    <t>FITA VEDA ROSCA EM ROLOS DE 18 MM X 50 M (L X C)</t>
  </si>
  <si>
    <t>ABRACADEIRA DE LATAO PARA FIXACAO DE CABO PARA-RAIO, DIMENSOES 32 X 24 X 24 MM</t>
  </si>
  <si>
    <t>ARRUELA EM ALUMINIO, COM ROSCA, DE 3/4", PARA ELETRODUTO</t>
  </si>
  <si>
    <t>BUCHA EM ALUMINIO, COM ROSCA, DE 3/4", PARA ELETRODUTO</t>
  </si>
  <si>
    <t>Composições Auxiliares</t>
  </si>
  <si>
    <t>TOTAL</t>
  </si>
  <si>
    <t>30 DIAS</t>
  </si>
  <si>
    <t>60 DIAS</t>
  </si>
  <si>
    <t>90 DIAS</t>
  </si>
  <si>
    <t>120 DIAS</t>
  </si>
  <si>
    <t>150 DIAS</t>
  </si>
  <si>
    <t>180 DIAS</t>
  </si>
  <si>
    <t>210 DIAS</t>
  </si>
  <si>
    <t>240 DIAS</t>
  </si>
  <si>
    <t/>
  </si>
  <si>
    <t>VALORES DE BDI POR TIPO DE OBRA %</t>
  </si>
  <si>
    <t>TIPO DE OBRA</t>
  </si>
  <si>
    <t>1 Quartil</t>
  </si>
  <si>
    <t>Médio</t>
  </si>
  <si>
    <t>3 Quartil</t>
  </si>
  <si>
    <t>Construção de Edifícios</t>
  </si>
  <si>
    <t>VALORES DE REFERÊNCIA - %</t>
  </si>
  <si>
    <t>BDI ADOTADO %</t>
  </si>
  <si>
    <t>1º QUARTIL</t>
  </si>
  <si>
    <t>MÉDIO</t>
  </si>
  <si>
    <t>3º QUARTIL</t>
  </si>
  <si>
    <t>Administração Central</t>
  </si>
  <si>
    <t>Seguro e Garantia (*)</t>
  </si>
  <si>
    <t>Risco</t>
  </si>
  <si>
    <t>Despesas Financeiras</t>
  </si>
  <si>
    <t>Lucro</t>
  </si>
  <si>
    <r>
      <t xml:space="preserve">Tributos </t>
    </r>
    <r>
      <rPr>
        <b/>
        <i/>
        <sz val="10"/>
        <rFont val="Century Gothic"/>
        <family val="2"/>
      </rPr>
      <t xml:space="preserve">(Confins, PIS e ISSQN) </t>
    </r>
  </si>
  <si>
    <t>COFINS</t>
  </si>
  <si>
    <t>PIS</t>
  </si>
  <si>
    <t>ISSQN (**)</t>
  </si>
  <si>
    <t>Fonte da composição, valores de referência e fórmula do BDI:  Acórdão 2622/2013 - TCU - Plenário</t>
  </si>
  <si>
    <t>Os valores de BDI acima foram calculados com emprego da fórmula abaixo:</t>
  </si>
  <si>
    <t>Onde:</t>
  </si>
  <si>
    <t>AC = taxa de rateio da Administração Central;</t>
  </si>
  <si>
    <t>DF = taxa das despesas financeiras;</t>
  </si>
  <si>
    <t>S = taxa de seguro; R = taxa de risco e G = garantia do empreendimento;</t>
  </si>
  <si>
    <t>I = taxa de tributos;</t>
  </si>
  <si>
    <t>L = taxa de lucro.</t>
  </si>
  <si>
    <t>OBS:</t>
  </si>
  <si>
    <t>(*) - PODE HAVER GARANTIA DESDE QUE PREVISTO NO EDITAL DA LICITAÇÃO E NO CONTRATO DE EXECUÇÃO.</t>
  </si>
  <si>
    <t>(**) - PODEM SER ACEITOS OUTROS PERCENTUAIS DE ISS DESDE QUE DEVIDAMENTE EMBASADOS NA LEGISLAÇÃO MUNICIPAL.</t>
  </si>
  <si>
    <t>(***) - CONTRIBUIÇÃO PREVIDENCIÁRIA INSTITUÍDA PARA DESONERAR A FOLHA DE SALÁRIOS DE DIVERSAS ATIVIDADES ECONÔMICAS DA CONSTRUÇÃO CIVIL PODERÁ IMPACTAR AS TAXAS DE BDI MEDIANTE A MAJORAÇÃO DO PERCENTUAL CORRESPONDENTE A 4,5%</t>
  </si>
  <si>
    <r>
      <t xml:space="preserve">Tributos </t>
    </r>
    <r>
      <rPr>
        <b/>
        <i/>
        <sz val="10"/>
        <rFont val="Century Gothic"/>
        <family val="2"/>
      </rPr>
      <t>(Confins, PIS e ISSQN) + 4,5% INSS</t>
    </r>
  </si>
  <si>
    <t>CPRB (***)</t>
  </si>
  <si>
    <t>TRANSPORTE COM CAMINHÃO BASCULANTE DE 10 M³, EM VIA URBANA PAVIMENTADA, DMT ATÉ 30 KM (UNIDADE: M3XKM). AF_07/2020</t>
  </si>
  <si>
    <t>10.6</t>
  </si>
  <si>
    <t>10.7</t>
  </si>
  <si>
    <t>10.8</t>
  </si>
  <si>
    <t>10.9</t>
  </si>
  <si>
    <t>11.1.1</t>
  </si>
  <si>
    <t>11.2.1</t>
  </si>
  <si>
    <t>11.2.2</t>
  </si>
  <si>
    <t>11.2.3</t>
  </si>
  <si>
    <t>12.1.1</t>
  </si>
  <si>
    <t>12.2.1</t>
  </si>
  <si>
    <t>12.3.1</t>
  </si>
  <si>
    <t>12.3.2</t>
  </si>
  <si>
    <t>QUADRO DE DISTRIBUIÇÃO DE ENERGIA EM CHAPA DE AÇO GALVANIZADO, DE EMBUTIR, COM BARRAMENTO TRIFÁSICO, PARA 24 DISJUNTORES DIN 100A - FORNECIMENTO E INSTALAÇÃO. AF_10/2020</t>
  </si>
  <si>
    <t xml:space="preserve"> 13.3 </t>
  </si>
  <si>
    <t>SINALIZADOR/SIRENE AUDIOVISUAL</t>
  </si>
  <si>
    <t>CHI</t>
  </si>
  <si>
    <t>COMPOSIÇÃO ANALÍTICA DO BDI (DESONERADO)</t>
  </si>
  <si>
    <t>COMPOSIÇÃO ANALÍTICA DO BDI (ONERADO)</t>
  </si>
  <si>
    <t>TERRAPLANAGEM</t>
  </si>
  <si>
    <t>SINALIZAÇÃO E EXTINTORES</t>
  </si>
  <si>
    <t>FORNECIMENTO E INSTALAÇÃO DE PLACA DE OBRA COM CHAPA GALVANIZADA E ESTRUTURA DE MADEIRA. AF_03/2022_PS</t>
  </si>
  <si>
    <t>ENCARREGADO GERAL COM ENCARGOS COMPLEMENTARES</t>
  </si>
  <si>
    <t>ENGENHEIRO CIVIL DE OBRA PLENO COM ENCARGOS COMPLEMENTARES</t>
  </si>
  <si>
    <t>ATERRO MECANIZADO DE VALA COM ESCAVADEIRA HIDRÁULICA (CAPACIDADE DA CAÇAMBA: 0,8 M³ / POTÊNCIA: 111 HP), LARGURA ATÉ 2,5 M, PROFUNDIDADE DE 1,5 A 3,0 M, COM SOLO ARGILO-ARENOSO. AF_08/2023</t>
  </si>
  <si>
    <t>4.1.2</t>
  </si>
  <si>
    <t>4.1.3</t>
  </si>
  <si>
    <t>ALVENARIA DE EMBASAMENTO COM BLOCO ESTRUTURAL DE CERÂMICA, DE 14X19X29CM E ARGAMASSA DE ASSENTAMENTO COM PREPARO EM BETONEIRA. AF_05/2020</t>
  </si>
  <si>
    <t>REATERRO MANUAL DE VALAS, COM PLACA VIBRATÓRIA. AF_08/2023</t>
  </si>
  <si>
    <t>LASTRO DE CONCRETO MAGRO, APLICADO EM PISOS, LAJES SOBRE SOLO OU RADIERS, ESPESSURA DE 5 CM. AF_01/2024</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</si>
  <si>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</si>
  <si>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</si>
  <si>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PINTURA DE PISO COM TINTA ACRÍLICA, APLICAÇÃO MANUAL, 2 DEMÃOS, INCLUSO FUNDO PREPARADOR. AF_05/2021</t>
  </si>
  <si>
    <t>APLICAÇÃO DE LONA PLÁSTICA PARA EXECUÇÃO DE PAVIMENTOS DE CONCRETO. AF_04/2022</t>
  </si>
  <si>
    <t>ALVENARIA DE VEDAÇÃO DE BLOCOS CERÂMICOS FURADOS NA VERTICAL DE 14X19X39 CM (ESPESSURA 14 CM) E ARGAMASSA DE ASSENTAMENTO COM PREPARO EM BETONEIRA. AF_12/2021</t>
  </si>
  <si>
    <t>SBC</t>
  </si>
  <si>
    <t>TELHAMENTO COM TELHA METÁLICA TERMOACÚSTICA E = 30 MM, COM ATÉ 2 ÁGUAS, INCLUSO IÇAMENTO. AF_07/2019</t>
  </si>
  <si>
    <t>RUFO EM CHAPA DE AÇO GALVANIZADO NÚMERO 24, CORTE DE 25 CM, INCLUSO TRANSPORTE VERTICAL. AF_07/2019</t>
  </si>
  <si>
    <t>PAINEL ALUMINIO COMPOSTO (ACM) E=3mm</t>
  </si>
  <si>
    <t>COMPOSIÇÃO-188</t>
  </si>
  <si>
    <t>CUMEEIRA PARA TELHA TERMOACÚSTICA, INCLUSO ACESSÓRIOS DE FIXAÇÃO E IÇAMENTO.</t>
  </si>
  <si>
    <t>CHAPISCO APLICADO EM ALVENARIAS E ESTRUTURAS DE CONCRETO INTERNAS, COM COLHER DE PEDREIRO.  ARGAMASSA TRAÇO 1:3 COM PREPARO MANUAL. AF_10/2022</t>
  </si>
  <si>
    <t>PINTURA LÁTEX ACRÍLICA ECONÔMICA, APLICAÇÃO MANUAL EM TETO, DUAS DEMÃOS. AF_04/2023</t>
  </si>
  <si>
    <t>PORTAS</t>
  </si>
  <si>
    <t>PORTA EM ALUMÍNIO DE ABRIR TIPO VENEZIANA COM GUARNIÇÃO, FIXAÇÃO COM PARAFUSOS - FORNECIMENTO E INSTALAÇÃO. AF_12/2019</t>
  </si>
  <si>
    <t>PORTAO FERRO 1FL.1,05x2,4m TB.ACO 60x40x1,9mm B.CHATA 1x1/4""</t>
  </si>
  <si>
    <t>COMPOSIÇÃO-384</t>
  </si>
  <si>
    <t>PORTA DE ABRIR DE 02 FOLHAS EM VENEZIANA C/FERRAGENS</t>
  </si>
  <si>
    <t>JANELAS</t>
  </si>
  <si>
    <t>JANELA DE ALUMÍNIO TIPO MAXIM-AR, COM VIDROS, BATENTE E FERRAGENS. EXCLUSIVE ALIZAR, ACABAMENTO E CONTRAMARCO. FORNECIMENTO E INSTALAÇÃO. AF_12/2019</t>
  </si>
  <si>
    <t>JANELA FIXA DE ALUMÍNIO PARA VIDRO, COM VIDRO,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</si>
  <si>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</si>
  <si>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GRADIL EM ALUMÍNIO FIXADO EM VÃOS DE JANELAS, FORMADO POR TUBOS DE 3/4". AF_04/2019</t>
  </si>
  <si>
    <t>COMPOSIÇÃO-387</t>
  </si>
  <si>
    <t>LETRA 25X25CM ALUMINIO OU SIMILARES - INSTALADO</t>
  </si>
  <si>
    <t>SIMBOLO ELASTOPLASTICO - H:1,67M L:1,22M - INSTALADO</t>
  </si>
  <si>
    <t>COMP72</t>
  </si>
  <si>
    <t>COMP73</t>
  </si>
  <si>
    <t>COMP132</t>
  </si>
  <si>
    <t>BOTOEIRA ANTI PANICO ALARME WC AUDIVISUAL PNE/PCD NBR9050</t>
  </si>
  <si>
    <t>ESCAVAÇÃO E REATERRO</t>
  </si>
  <si>
    <t>6.1.2</t>
  </si>
  <si>
    <t>REATERRO MANUAL DE VALAS, COM COMPACTADOR DE SOLOS DE PERCUSSÃO. AF_08/2023</t>
  </si>
  <si>
    <t>6.1.3</t>
  </si>
  <si>
    <t>6.2.2</t>
  </si>
  <si>
    <t>6.2.3</t>
  </si>
  <si>
    <t>COMP219</t>
  </si>
  <si>
    <t>LUMINARIA LED REFLETOR RETANGULAR BIVOLT, LUZ BRANCA, 30 W</t>
  </si>
  <si>
    <t>6.3.2</t>
  </si>
  <si>
    <t>CAIXA OCTOGONAL 3" X 3", PVC, INSTALADA EM LAJE - FORNECIMENTO E INSTALAÇÃO. AF_03/2023</t>
  </si>
  <si>
    <t>INTERRUPTOR SIMPLES (1 MÓDULO), 10A/250V, INCLUINDO SUPORTE E PLACA - FORNECIMENTO E INSTALAÇÃO. AF_03/2023</t>
  </si>
  <si>
    <t>INTERRUPTOR SIMPLES (2 MÓDULOS), 10A/250V, INCLUINDO SUPORTE E PLACA - FORNECIMENTO E INSTALAÇÃO. AF_03/2023</t>
  </si>
  <si>
    <t>INTERRUPTOR SIMPLES (3 MÓDULOS), 10A/250V, INCLUINDO SUPORTE E PLACA - FORNECIMENTO E INSTALAÇÃO. AF_03/2023</t>
  </si>
  <si>
    <t>CABO DE COBRE FLEXÍVEL ISOLADO, 2,5 MM², ANTI-CHAMA 450/750 V, PARA CIRCUITOS TERMINAIS - FORNECIMENTO E INSTALAÇÃO. AF_03/2023</t>
  </si>
  <si>
    <t>CABO DE COBRE FLEXÍVEL ISOLADO, 6 MM², ANTI-CHAMA 450/750 V, PARA CIRCUITOS TERMINAIS - FORNECIMENTO E INSTALAÇÃO. AF_03/2023</t>
  </si>
  <si>
    <t>CABO DE COBRE FLEXÍVEL ISOLADO, 25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</si>
  <si>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</si>
  <si>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6.6.3</t>
  </si>
  <si>
    <t>6.6.4</t>
  </si>
  <si>
    <t>6.6.5</t>
  </si>
  <si>
    <t>6.6.6</t>
  </si>
  <si>
    <t>6.6.7</t>
  </si>
  <si>
    <t>6.6.8</t>
  </si>
  <si>
    <t>DISJUNTOR TERMOMAGNÉTICO TRIPOLAR , CORRENTE NOMINAL DE 200A - FORNECIMENTO E INSTALAÇÃO. AF_10/2020</t>
  </si>
  <si>
    <t>6.6.9</t>
  </si>
  <si>
    <t>HASTE DE ATERRAMENTO, DIÂMETRO 5/8", COM 3 METROS - FORNECIMENTO E INSTALAÇÃO. AF_08/2023</t>
  </si>
  <si>
    <t>ELETRODUTOS E TUBOS</t>
  </si>
  <si>
    <t>ELETRODUTO FLEXÍVEL CORRUGADO, PVC, DN 25 MM (3/4"), PARA CIRCUITOS TERMINAIS, INSTALADO EM FORRO - FORNECIMENTO E INSTALAÇÃO. AF_03/2023_PA</t>
  </si>
  <si>
    <t>6.7.2</t>
  </si>
  <si>
    <t>ELETRODUTO FLEXÍVEL CORRUGADO, PEAD, DN 100 (4"), PARA REDE ENTERRADA DE DISTRIBUIÇÃO DE ENERGIA ELÉTRICA - FORNECIMENTO E INSTALAÇÃO. AF_12/2021</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</si>
  <si>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</si>
  <si>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</si>
  <si>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CLIMATIZAÇÃO</t>
  </si>
  <si>
    <t>7.1.2</t>
  </si>
  <si>
    <t>7.2.2</t>
  </si>
  <si>
    <t>SISTEMAS DE PREVENÇÃO DE COMBATE CONTRA INCÊNDIO</t>
  </si>
  <si>
    <t>8.1.2</t>
  </si>
  <si>
    <t>8.2.2</t>
  </si>
  <si>
    <t>EXTINTOR PO QUIMICO SECO 6kg ABC NBR 15808:2017</t>
  </si>
  <si>
    <t>8.2.3</t>
  </si>
  <si>
    <t>8.2.4</t>
  </si>
  <si>
    <t>COMP38</t>
  </si>
  <si>
    <t>8.2.5</t>
  </si>
  <si>
    <t>COMP39</t>
  </si>
  <si>
    <t>8.2.6</t>
  </si>
  <si>
    <t>COMP40</t>
  </si>
  <si>
    <t>COMP44</t>
  </si>
  <si>
    <t>ELETRODUTO RÍGIDO ROSCÁVEL, PVC, DN 25 MM (3/4"), PARA CIRCUITOS TERMINAIS, INSTALADO EM PAREDE - FORNECIMENTO E INSTALAÇÃO. AF_03/2023</t>
  </si>
  <si>
    <t>CONDULETE DE ALUMÍNIO, TIPO C, PARA ELETRODUTO DE AÇO GALVANIZADO DN 20 MM (3/4''), APARENTE - FORNECIMENTO E INSTALAÇÃO. AF_10/2022</t>
  </si>
  <si>
    <t>COMP51</t>
  </si>
  <si>
    <t>COMP52</t>
  </si>
  <si>
    <t>9.1.2</t>
  </si>
  <si>
    <t>9.1.3</t>
  </si>
  <si>
    <t>9.1.4</t>
  </si>
  <si>
    <t>9.1.5</t>
  </si>
  <si>
    <t>TE, PVC, SOLDÁVEL, DN 25MM, INSTALADO EM PRUMADA DE ÁGUA - FORNECIMENTO E INSTALAÇÃO. AF_06/2022</t>
  </si>
  <si>
    <t>9.1.6</t>
  </si>
  <si>
    <t>9.1.7</t>
  </si>
  <si>
    <t>TE, PVC, SOLDÁVEL, DN 50MM, INSTALADO EM PRUMADA DE ÁGUA - FORNECIMENTO E INSTALAÇÃO. AF_06/2022</t>
  </si>
  <si>
    <t>9.1.8</t>
  </si>
  <si>
    <t>TE, PVC, SOLDÁVEL, DN 60MM, INSTALADO EM PRUMADA DE ÁGUA - FORNECIMENTO E INSTALAÇÃO. AF_06/2022</t>
  </si>
  <si>
    <t>9.1.9</t>
  </si>
  <si>
    <t>9.1.10</t>
  </si>
  <si>
    <t>TÊ DE REDUÇÃO, PVC, SOLDÁVEL, DN 50MM X 25MM, INSTALADO EM PRUMADA DE ÁGUA - FORNECIMENTO E INSTALAÇÃO. AF_06/2022</t>
  </si>
  <si>
    <t>9.1.11</t>
  </si>
  <si>
    <t>9.1.12</t>
  </si>
  <si>
    <t>9.1.13</t>
  </si>
  <si>
    <t>9.1.14</t>
  </si>
  <si>
    <t>CURVA 90 GRAUS, PVC, SOLDÁVEL, DN 50MM, INSTALADO EM PRUMADA DE ÁGUA - FORNECIMENTO E INSTALAÇÃO. AF_06/2022</t>
  </si>
  <si>
    <t>9.1.15</t>
  </si>
  <si>
    <t>9.1.16</t>
  </si>
  <si>
    <t>9.1.17</t>
  </si>
  <si>
    <t>9.1.18</t>
  </si>
  <si>
    <t>9.1.19</t>
  </si>
  <si>
    <t>JOELHO 90 GRAUS, PVC, SOLDÁVEL, DN 50MM, INSTALADO EM PRUMADA DE ÁGUA - FORNECIMENTO E INSTALAÇÃO. AF_06/2022</t>
  </si>
  <si>
    <t>9.1.20</t>
  </si>
  <si>
    <t>JOELHO 90 GRAUS, PVC, SOLDÁVEL, DN 60MM, INSTALADO EM PRUMADA DE ÁGUA - FORNECIMENTO E INSTALAÇÃO. AF_06/2022</t>
  </si>
  <si>
    <t>9.1.21</t>
  </si>
  <si>
    <t>9.1.22</t>
  </si>
  <si>
    <t>REGISTRO DE GAVETA BRUTO, LATÃO, ROSCÁVEL, 3/4", COM ACABAMENTO E CANOPLA CROMADOS - FORNECIMENTO E INSTALAÇÃO. AF_08/2021</t>
  </si>
  <si>
    <t>REGISTRO DE ESFERA, PVC, SOLDÁVEL, COM VOLANTE, DN  25 MM - FORNECIMENTO E INSTALAÇÃO. AF_08/2021</t>
  </si>
  <si>
    <t>REGISTRO DE ESFERA, PVC, SOLDÁVEL, COM VOLANTE, DN  50 MM - FORNECIMENTO E INSTALAÇÃO. AF_08/2021</t>
  </si>
  <si>
    <t>REGISTRO DE ESFERA, PVC, SOLDÁVEL, COM VOLANTE, DN  60 MM - FORNECIMENTO E INSTALAÇÃO. AF_08/2021</t>
  </si>
  <si>
    <t>TUBO PVC, SERIE NORMAL, ESGOTO PREDIAL, DN 40 MM, FORNECIDO E INSTALADO EM RAMAL DE DESCARGA OU RAMAL DE ESGOTO SANITÁRIO. AF_08/2022</t>
  </si>
  <si>
    <t>9.2.2</t>
  </si>
  <si>
    <t>TUBO PVC, SERIE NORMAL, ESGOTO PREDIAL, DN 50 MM, FORNECIDO E INSTALADO EM RAMAL DE DESCARGA OU RAMAL DE ESGOTO SANITÁRIO. AF_08/2022</t>
  </si>
  <si>
    <t>9.2.3</t>
  </si>
  <si>
    <t>TUBO PVC, SERIE NORMAL, ESGOTO PREDIAL, DN 75 MM, FORNECIDO E INSTALADO EM RAMAL DE DESCARGA OU RAMAL DE ESGOTO SANITÁRIO. AF_08/2022</t>
  </si>
  <si>
    <t>9.2.4</t>
  </si>
  <si>
    <t>TUBO PVC, SERIE NORMAL, ESGOTO PREDIAL, DN 100 MM, FORNECIDO E INSTALADO EM RAMAL DE DESCARGA OU RAMAL DE ESGOTO SANITÁRIO. AF_08/2022</t>
  </si>
  <si>
    <t>9.2.5</t>
  </si>
  <si>
    <t>TUBO PVC, SERIE NORMAL, ESGOTO PREDIAL, DN 150 MM, FORNECIDO E INSTALADO EM SUBCOLETOR AÉREO DE ESGOTO SANITÁRIO. AF_08/2022</t>
  </si>
  <si>
    <t>9.2.6</t>
  </si>
  <si>
    <t>9.2.7</t>
  </si>
  <si>
    <t>JUNÇÃO SIMPLES, PVC, SERIE NORMAL, ESGOTO PREDIAL, DN 40 MM, JUNTA SOLDÁVEL, FORNECIDO E INSTALADO EM RAMAL DE DESCARGA OU RAMAL DE ESGOTO SANITÁRIO. AF_08/2022</t>
  </si>
  <si>
    <t>9.2.8</t>
  </si>
  <si>
    <t>JUNÇÃO SIMPLES, PVC, SERIE NORMAL, ESGOTO PREDIAL, DN 50 X 50 MM, JUNTA ELÁSTICA, FORNECIDO E INSTALADO EM RAMAL DE DESCARGA OU RAMAL DE ESGOTO SANITÁRIO. AF_08/2022</t>
  </si>
  <si>
    <t>9.2.9</t>
  </si>
  <si>
    <t>JUNÇÃO SIMPLES, PVC, SERIE NORMAL, ESGOTO PREDIAL, DN 100 X 100 MM, JUNTA ELÁSTICA, FORNECIDO E INSTALADO EM PRUMADA DE ESGOTO SANITÁRIO OU VENTILAÇÃO. AF_08/2022</t>
  </si>
  <si>
    <t>9.2.10</t>
  </si>
  <si>
    <t>9.2.11</t>
  </si>
  <si>
    <t>9.2.12</t>
  </si>
  <si>
    <t>9.2.13</t>
  </si>
  <si>
    <t>9.2.14</t>
  </si>
  <si>
    <t>TE, PVC, SERIE NORMAL, ESGOTO PREDIAL, DN 100 X 100 MM, JUNTA ELÁSTICA, FORNECIDO E INSTALADO EM RAMAL DE DESCARGA OU RAMAL DE ESGOTO SANITÁRIO. AF_08/2022</t>
  </si>
  <si>
    <t>9.2.15</t>
  </si>
  <si>
    <t>9.2.16</t>
  </si>
  <si>
    <t>JOELHO 45 GRAUS, PVC, SERIE NORMAL, ESGOTO PREDIAL, DN 40 MM, JUNTA SOLDÁVEL, FORNECIDO E INSTALADO EM RAMAL DE DESCARGA OU RAMAL DE ESGOTO SANITÁRIO. AF_08/2022</t>
  </si>
  <si>
    <t>9.2.17</t>
  </si>
  <si>
    <t>JOELHO 45 GRAUS, PVC, SERIE NORMAL, ESGOTO PREDIAL, DN 50 MM, JUNTA ELÁSTICA, FORNECIDO E INSTALADO EM RAMAL DE DESCARGA OU RAMAL DE ESGOTO SANITÁRIO. AF_08/2022</t>
  </si>
  <si>
    <t>9.2.18</t>
  </si>
  <si>
    <t>JOELHO 45 GRAUS, PVC, SERIE NORMAL, ESGOTO PREDIAL, DN 100 MM, JUNTA ELÁSTICA, FORNECIDO E INSTALADO EM RAMAL DE DESCARGA OU RAMAL DE ESGOTO SANITÁRIO. AF_08/2022</t>
  </si>
  <si>
    <t>9.2.19</t>
  </si>
  <si>
    <t>JOELHO 90 GRAUS, PVC, SERIE NORMAL, ESGOTO PREDIAL, DN 40 MM, JUNTA SOLDÁVEL, FORNECIDO E INSTALADO EM RAMAL DE DESCARGA OU RAMAL DE ESGOTO SANITÁRIO. AF_08/2022</t>
  </si>
  <si>
    <t>9.2.20</t>
  </si>
  <si>
    <t>JOELHO 90 GRAUS, PVC, SERIE NORMAL, ESGOTO PREDIAL, DN 50 MM, JUNTA ELÁSTICA, FORNECIDO E INSTALADO EM RAMAL DE DESCARGA OU RAMAL DE ESGOTO SANITÁRIO. AF_08/2022</t>
  </si>
  <si>
    <t>9.2.21</t>
  </si>
  <si>
    <t>JOELHO 90 GRAUS, PVC, SERIE NORMAL, ESGOTO PREDIAL, DN 100 MM, JUNTA ELÁSTICA, FORNECIDO E INSTALADO EM RAMAL DE DESCARGA OU RAMAL DE ESGOTO SANITÁRIO. AF_08/2022</t>
  </si>
  <si>
    <t>9.2.22</t>
  </si>
  <si>
    <t>9.2.23</t>
  </si>
  <si>
    <t>9.2.24</t>
  </si>
  <si>
    <t>9.2.25</t>
  </si>
  <si>
    <t>9.2.26</t>
  </si>
  <si>
    <t>9.2.27</t>
  </si>
  <si>
    <t>9.2.28</t>
  </si>
  <si>
    <t>TERMINAL DE VENTILAÇÃO, PVC, SÉRIE NORMAL, ESGOTO PREDIAL, DN 50 MM, JUNTA SOLDÁVEL, FORNECIDO E INSTALADO EM PRUMADA DE ESGOTO SANITÁRIO OU VENTILAÇÃO. AF_08/2022</t>
  </si>
  <si>
    <t>9.2.29</t>
  </si>
  <si>
    <t>9.2.30</t>
  </si>
  <si>
    <t>9.2.31</t>
  </si>
  <si>
    <t>9.2.32</t>
  </si>
  <si>
    <t>9.2.33</t>
  </si>
  <si>
    <t>9.2.34</t>
  </si>
  <si>
    <t>CAIXA ENTERRADA HIDRÁULICA RETANGULAR, EM CONCRETO PRÉ-MOLDADO, DIMENSÕES INTERNAS: 0,6X0,6X0,5 M. AF_12/2020</t>
  </si>
  <si>
    <t>9.2.35</t>
  </si>
  <si>
    <t>9.2.36</t>
  </si>
  <si>
    <t>9.2.37</t>
  </si>
  <si>
    <t>9.2.38</t>
  </si>
  <si>
    <t>9.2.39</t>
  </si>
  <si>
    <t>9.2.40</t>
  </si>
  <si>
    <t>9.3.2</t>
  </si>
  <si>
    <t>9.3.3</t>
  </si>
  <si>
    <t>9.3.4</t>
  </si>
  <si>
    <t>CUBA DE EMBUTIR OVAL EM LOUÇA BRANCA, 35 X 50CM OU EQUIVALENTE - FORNECIMENTO E INSTALAÇÃO. AF_01/2020</t>
  </si>
  <si>
    <t>9.3.5</t>
  </si>
  <si>
    <t>9.3.6</t>
  </si>
  <si>
    <t>LAVATÓRIO LOUÇA BRANCA SUSPENSO, 29,5 X 39CM OU EQUIVALENTE, PADRÃO POPULAR - FORNECIMENTO E INSTALAÇÃO. AF_01/2020</t>
  </si>
  <si>
    <t>9.3.7</t>
  </si>
  <si>
    <t>9.3.8</t>
  </si>
  <si>
    <t>9.3.9</t>
  </si>
  <si>
    <t>9.3.10</t>
  </si>
  <si>
    <t>TORNEIRA CROMADA TUBO MÓVEL, DE MESA, 1/2" OU 3/4", PARA PIA DE COZINHA, PADRÃO ALTO - FORNECIMENTO E INSTALAÇÃO. AF_01/2020</t>
  </si>
  <si>
    <t>9.3.11</t>
  </si>
  <si>
    <t>VASO SANITÁRIO SIFONADO COM CAIXA ACOPLADA LOUÇA BRANCA - PADRÃO MÉDIO, INCLUSO ENGATE FLEXÍVEL EM METAL CROMADO, 1/2  X 40CM - FORNECIMENTO E INSTALAÇÃO. AF_01/2020</t>
  </si>
  <si>
    <t>9.3.12</t>
  </si>
  <si>
    <t>9.3.13</t>
  </si>
  <si>
    <t>CHUVEIRO ELÉTRICO COMUM CORPO PLÁSTICO, TIPO DUCHA - FORNECIMENTO E INSTALAÇÃO. AF_01/2020</t>
  </si>
  <si>
    <t>9.3.14</t>
  </si>
  <si>
    <t>COMP20</t>
  </si>
  <si>
    <t>9.3.15</t>
  </si>
  <si>
    <t>9.3.16</t>
  </si>
  <si>
    <t>COMP21</t>
  </si>
  <si>
    <t>CUBA AÇO INOXIDÁVEL (AISI304) DE EMBUTIR COM VÁLVULA 3 1/2", DE 56 X 33 X 12 CM, COM SIFÃO DO TIPO FLEXÍVEL EM PVC 1 X 1.1/2" -FORNECIMENTO E INSTALAÇÃO. - SINAPI</t>
  </si>
  <si>
    <t>9.3.17</t>
  </si>
  <si>
    <t>9.3.18</t>
  </si>
  <si>
    <t>9.3.19</t>
  </si>
  <si>
    <t>9.3.20</t>
  </si>
  <si>
    <t>MICTÓRIO SIFONADO LOUÇA BRANCA PARA ENTRADA DE ÁGUA EMBUTIDA - PADRÃO ALTO - FORNECIMENTO E INSTALAÇÃO. AF_01/2020</t>
  </si>
  <si>
    <t>BARRA DE APOIO RETA, EM ACO INOX POLIDO, COMPRIMENTO 70 CM,  FIXADA NA PAREDE - FORNECIMENTO E INSTALAÇÃO. AF_01/2020</t>
  </si>
  <si>
    <t>COMPOSIÇÃO-381</t>
  </si>
  <si>
    <t>CAIXA DE PASSAGEM PARA AGUAS PLUVIAIS, COM TAMPA DE CONCRETO, DIMENSÕES INTERNAS 60X60X80, EM ALVENARIA, FORNECIMENTO E INSTALAÇÃO</t>
  </si>
  <si>
    <t>ESTRUTURA DE CONCRETO</t>
  </si>
  <si>
    <t>INFRAESTRUTURA</t>
  </si>
  <si>
    <t>FUNDAÇÃO - SAPATA E ARRANQUE</t>
  </si>
  <si>
    <t>COMP215</t>
  </si>
  <si>
    <t>FABRICAÇÃO, MONTAGEM E DESMONTAGEM DE FÔRMA PARA SAPATA CORRIDA, EM MADEIRA SERRADA, E=25 MM, 4 UTILIZAÇÕES. AF_01/2024</t>
  </si>
  <si>
    <t>ARMAÇÃO DE SAPATA ISOLADA, VIGA BALDRAME E SAPATA CORRIDA UTILIZANDO AÇO CA-60 DE 5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</si>
  <si>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</si>
  <si>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</si>
  <si>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</si>
  <si>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11.1.2</t>
  </si>
  <si>
    <t>FABRICAÇÃO, MONTAGEM E DESMONTAGEM DE FÔRMA PARA VIGA BALDRAME, EM MADEIRA SERRADA, E=25 MM, 4 UTILIZAÇÕES. AF_01/2024</t>
  </si>
  <si>
    <t>IMPERMEABILIZAÇÃO DE SUPERFÍCIE COM EMULSÃO ASFÁLTICA, 2 DEMÃOS. AF_09/2023</t>
  </si>
  <si>
    <t>ARMAÇÃO DE PILAR OU VIGA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</si>
  <si>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</si>
  <si>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</si>
  <si>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</si>
  <si>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</si>
  <si>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11.2.4</t>
  </si>
  <si>
    <t>11.2.5</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</si>
  <si>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</si>
  <si>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</si>
  <si>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</si>
  <si>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</si>
  <si>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ESTRUTURA TRELIÇADA DE COBERTURA, TIPO FINK, COM LIGAÇÕES SOLDADAS, INCLUSOS PERFIS METÁLICOS, CHAPAS METÁLICAS, MÃO DE OBRA E TRANSPORTE COM GUINDASTE - FORNECIMENTO E INSTALAÇÃO. AF_01/2020_PSA</t>
  </si>
  <si>
    <t>ORSE</t>
  </si>
  <si>
    <t>Placa de inauguração de obra em alumínio 0,60 x 0,80 m</t>
  </si>
  <si>
    <t>LIMPEZA FINAL DE OBRAS</t>
  </si>
  <si>
    <t>ASTU - ASSENTAMENTO DE TUBOS E PECAS</t>
  </si>
  <si>
    <t>GUINCHO ELÉTRICO DE COLUNA, CAPACIDADE 400 KG, COM MOTO FREIO, MOTOR TRIFÁSICO DE 1,25 CV - CHP DIURNO. AF_03/2016</t>
  </si>
  <si>
    <t>GUINCHO ELÉTRICO DE COLUNA, CAPACIDADE 400 KG, COM MOTO FREIO, MOTOR TRIFÁSICO DE 1,25 CV - CHI DIURNO. AF_03/2016</t>
  </si>
  <si>
    <t>HASTE RETA PARA GANCHO DE FERRO GALVANIZADO, COM ROSCA 1/4" X 30 CM PARA FIXACAO DE TELHA METALICA, INCLUI PORCA E ARRUELAS DE VEDACAO</t>
  </si>
  <si>
    <t>CUMEEIRA PARA COBERTURA TERMOACÚSTICA</t>
  </si>
  <si>
    <t>Equipamento</t>
  </si>
  <si>
    <t>FECHADURA TIPO ALAVANCA 6236 E LAFONTE /8766 E-17 IMAB OU EQUIVALENTE</t>
  </si>
  <si>
    <t>CHAPA PERFILADA Nº 18</t>
  </si>
  <si>
    <t>FECHO QUEBRA UNHA, EM LATAO COM ACABAMENTO CROMADO, DE EMBUTIR, COM COMANDO ALAVANCA, ALTURA DE DE 22 CM, LARGURA MINIMA DE 1,90 CM E ESPESSURA MINIMA DE 1,90 MM, PARA PORTAS E JANELAS (INCLUI PARAFUSOS)</t>
  </si>
  <si>
    <t>LIXA EM FOLHA PARA FERRO, NUMERO 150</t>
  </si>
  <si>
    <t>DOBRADICA EM ACO/FERRO, 3 1/2" X 3", E= 1,9 A 2 MM, COM ANEL, CROMADO OU ZINCADO, TAMPA BOLA, COM PARAFUSOS</t>
  </si>
  <si>
    <t>DISCO DE DESBASTE PARA METAL FERROSO EM GERAL, COM TRES TELAS, 9 X 1/4 X 7/8" (228,6 X 6,4 X 22,2 MM)</t>
  </si>
  <si>
    <t>DISCO DE CORTE DIAMANTADO SEGMENTADO DIAMETRO DE 180 MM PARA ESMERILHADEIRA 7"</t>
  </si>
  <si>
    <t>CIMENTO PORTLAND COMPOSTO CP II-32</t>
  </si>
  <si>
    <t>AREIA MEDIA - POSTO JAZIDA/FORNECEDOR (RETIRADO NA JAZIDA, SEM TRANSPORTE)</t>
  </si>
  <si>
    <t>ESQV - ESQUADRIAS/FERRAGENS/VIDROS</t>
  </si>
  <si>
    <t>SILICONE ACETICO USO GERAL INCOLOR 280 G</t>
  </si>
  <si>
    <t>PERFIL DE ALUMINIO ANODIZADO</t>
  </si>
  <si>
    <t>AJUDANTE ESPECIALIZADO COM ENCARGOS COMPLEMENTARES</t>
  </si>
  <si>
    <t>SERRALHEIRO COM ENCARGOS COMPLEMENTARES</t>
  </si>
  <si>
    <t>SOLDADOR COM ENCARGOS COMPLEMENTARES</t>
  </si>
  <si>
    <t>Letras em alumínio - 50x50cm</t>
  </si>
  <si>
    <t>COLA A BASE DE RESINA SINTETICA PARA CHAPA DE LAMINADO MELAMINICO E OUTROS</t>
  </si>
  <si>
    <t>Letras em alumínio - 25x25 cm</t>
  </si>
  <si>
    <t>ST</t>
  </si>
  <si>
    <t>SCO</t>
  </si>
  <si>
    <t>Adesivo de contato a base de policloroprene, Brascoplast 888, com 15 Kg, Brascola ou similar</t>
  </si>
  <si>
    <t>lata</t>
  </si>
  <si>
    <t>Simbolo em laminado elastoplastico, com espessura de 1,50mm, em cores, com micro esferas de vidro, sendo seu fornecimento de 150 a 500m2</t>
  </si>
  <si>
    <t xml:space="preserve"> 5.3 </t>
  </si>
  <si>
    <t>Sinalização para deficientes - placa em braille - em aluminio fundido, dim: 23 x 15 cm</t>
  </si>
  <si>
    <t xml:space="preserve"> 5.4 </t>
  </si>
  <si>
    <t xml:space="preserve"> 5.5 </t>
  </si>
  <si>
    <t>ACESSIBILIDADE - BOTOEIRA ANTI PANICO ALARME WC AUDIOVISUAL PNE/PCD NBR9050</t>
  </si>
  <si>
    <t xml:space="preserve"> 6.2.1 </t>
  </si>
  <si>
    <t xml:space="preserve"> 6.2.2 </t>
  </si>
  <si>
    <t xml:space="preserve"> 6.2.3 </t>
  </si>
  <si>
    <t xml:space="preserve"> 6.6.9 </t>
  </si>
  <si>
    <t>INES - INSTALAÇÕES ESPECIAIS</t>
  </si>
  <si>
    <t xml:space="preserve"> 8.2.4 </t>
  </si>
  <si>
    <t xml:space="preserve"> 8.2.5 </t>
  </si>
  <si>
    <t xml:space="preserve"> 8.2.6 </t>
  </si>
  <si>
    <t>Caixa de equipotencialização 40x40x15, com barramento para neutro</t>
  </si>
  <si>
    <t xml:space="preserve"> 9.2.22 </t>
  </si>
  <si>
    <t xml:space="preserve"> 9.2.26 </t>
  </si>
  <si>
    <t xml:space="preserve"> 9.2.29 </t>
  </si>
  <si>
    <t>REBITE DE REPUXO EM ALUMINIO VAZADO, DIAMETRO 3,2 X 8 MM DE COMPRIMENTO (1KG = 1025 UNIDADES)</t>
  </si>
  <si>
    <t xml:space="preserve"> 9.2.31 </t>
  </si>
  <si>
    <t>ARMADOR COM ENCARGOS COMPLEMENTARES</t>
  </si>
  <si>
    <t>AJUDANTE DE ARMADOR COM ENCARGOS COMPLEMENTARES</t>
  </si>
  <si>
    <t>OPERADOR DE BETONEIRA ESTACIONÁRIA/MISTURADOR COM ENCARGOS COMPLEMENTARES</t>
  </si>
  <si>
    <t>PEDRA BRITADA N. 1 (9,5 A 19 MM) POSTO PEDREIRA/FORNECEDOR, SEM FRETE</t>
  </si>
  <si>
    <t>PEDRA BRITADA N. 0, OU PEDRISCO (4,8 A 9,5 MM) POSTO PEDREIRA/FORNECEDOR, SEM FRETE</t>
  </si>
  <si>
    <t>ACO CA-60, 4,2 MM, OU 5,0 MM, OU 6,0 MM, OU 7,0 MM, VERGALHAO</t>
  </si>
  <si>
    <t>ARAME RECOZIDO 16 BWG, D = 1,65 MM (0,016 KG/M) OU 18 BWG, D = 1,25 MM (0,01 KG/M)</t>
  </si>
  <si>
    <t>PREGO DE ACO POLIDO COM CABECA 18 X 30 (2 3/4 X 10)</t>
  </si>
  <si>
    <t>DESMOLDANTE PROTETOR PARA FORMAS DE MADEIRA, DE BASE OLEOSA EMULSIONADA EM AGUA</t>
  </si>
  <si>
    <t>L</t>
  </si>
  <si>
    <t>ARGAMASSA POLIMERICA IMPERMEABILIZANTE SEMIFLEXIVEL, BICOMPONENTE, A BASE DE CIMENTO E ADITIVOS</t>
  </si>
  <si>
    <t xml:space="preserve"> 9.2.36 </t>
  </si>
  <si>
    <t xml:space="preserve"> 9.3.2 </t>
  </si>
  <si>
    <t>FIXAÇÃO DE DUTOS FLEXÍVEIS CIRCULARES,  DIÂMETRO 109 MM OU 4", COM ABRAÇADEIRA METÁLICA FLEXÍVEL FIXADA DIRETAMENTE NA LAJE, SOMENTE MÃO DE OBRA. AF_09/2023</t>
  </si>
  <si>
    <t xml:space="preserve"> 9.3.3 </t>
  </si>
  <si>
    <t xml:space="preserve"> 9.3.14 </t>
  </si>
  <si>
    <t xml:space="preserve"> 9.3.16 </t>
  </si>
  <si>
    <t xml:space="preserve"> 9.3.18 </t>
  </si>
  <si>
    <t xml:space="preserve"> 9.3.19 </t>
  </si>
  <si>
    <t>COBE - COBERTURA</t>
  </si>
  <si>
    <t>SETOP</t>
  </si>
  <si>
    <t>CONCRETO FCK = 20MPA, TRAÇO 1:2,7:3 (EM MASSA SECA DE CIMENTO/ AREIA MÉDIA/ BRITA 1) - PREPARO MECÂNICO COM BETONEIRA 600 L. AF_05/2021</t>
  </si>
  <si>
    <t>PEÇA RETANGULAR PRÉ-MOLDADA, VOLUME DE CONCRETO DE 30 A 100 LITROS, TAXA DE AÇO APROXIMADA DE 30KG/M³. AF_03/2024</t>
  </si>
  <si>
    <t>PREPARO DE FUNDO DE VALA COM LARGURA MENOR QUE 1,5 M (ACERTO DO SOLO NATURAL). AF_08/2020</t>
  </si>
  <si>
    <t>PONTALETE *7,5 X 7,5* CM EM PINUS, MISTA OU EQUIVALENTE DA REGIAO - BRUTA</t>
  </si>
  <si>
    <t>SARRAFO *2,5 X 7,5* CM EM PINUS, MISTA OU EQUIVALENTE DA REGIAO - BRUTA</t>
  </si>
  <si>
    <t>PREGO DE ACO POLIDO COM CABECA 17 X 27 (2 1/2 X 11)</t>
  </si>
  <si>
    <t>RALO FOFO COM REQUADRO, QUADRADO 400 X 400 MM</t>
  </si>
  <si>
    <t xml:space="preserve"> 13.1 </t>
  </si>
  <si>
    <t xml:space="preserve"> 13.2 </t>
  </si>
  <si>
    <t>EMOP</t>
  </si>
  <si>
    <t>COMPACTAÇÃO MECÂNICA DE SOLO PARA EXECUÇÃO DE RADIER, PISO DE CONCRETO OU LAJE SOBRE SOLO, COM COMPACTADOR DE SOLOS TIPO PLACA VIBRATÓRIA. AF_09/2021</t>
  </si>
  <si>
    <t>CONTRAPISO COM ARGAMASSA AUTONIVELANTE, APLICADO SOBRE LAJE, ADERIDO, ESPESSURA 2CM. AF_07/2021</t>
  </si>
  <si>
    <t>MASSA ÚNICA, EM ARGAMASSA TRAÇO 1:2:8 PREPARO MECÂNICO, APLICADA MANUALMENTE EM PAREDES INTERNAS DE AMBIENTES COM ÁREA MAIOR QUE 10M², E = 10MM, COM TALISCAS. AF_03/2024</t>
  </si>
  <si>
    <t>EMBOÇO, EM ARGAMASSA TRAÇO 1:2:8, PREPARO MECÂNICO, APLICADO MANUALMENTE EM PAREDES INTERNAS DE AMBIENTES COM ÁREA MAIOR QUE 10M², E = 10MM, COM TALISCAS. AF_03/2024</t>
  </si>
  <si>
    <t>EMASSAMENTO COM MASSA LÁTEX, APLICAÇÃO EM PAREDE, UMA DEMÃO, LIXAMENTO MANUAL. AF_04/2023</t>
  </si>
  <si>
    <t>PINTURA LÁTEX ACRÍLICA STANDARD, APLICAÇÃO MANUAL EM PAREDES, DUAS DEMÃOS. AF_04/2023</t>
  </si>
  <si>
    <t>EMASSAMENTO COM MASSA LÁTEX, APLICAÇÃO EM TETO, UMA DEMÃO, LIXAMENTO MANUAL. AF_04/2023</t>
  </si>
  <si>
    <t>BANCADA EM GRANITO CINZA ANDORINHA</t>
  </si>
  <si>
    <r>
      <t xml:space="preserve">Tributos </t>
    </r>
    <r>
      <rPr>
        <b/>
        <i/>
        <sz val="10"/>
        <rFont val="Century Gothic"/>
        <family val="2"/>
      </rPr>
      <t xml:space="preserve">(Confins, PIS) </t>
    </r>
  </si>
  <si>
    <r>
      <t xml:space="preserve">Tributos </t>
    </r>
    <r>
      <rPr>
        <b/>
        <i/>
        <sz val="10"/>
        <rFont val="Century Gothic"/>
        <family val="2"/>
      </rPr>
      <t>(Confins, PIS) + 4,5% INSS</t>
    </r>
  </si>
  <si>
    <t>1.1.1</t>
  </si>
  <si>
    <t>COMPOSIÇÃO-457</t>
  </si>
  <si>
    <t>EXECUÇÃO DE DEPÓSITO EM CANTEIRO DE OBRA EM CHAPA DE MADEIRA COMPENSADA, NÃO INCLUSO MOBILIÁRIO. (SINAPI)</t>
  </si>
  <si>
    <t>1.1.2</t>
  </si>
  <si>
    <t>1.1.3</t>
  </si>
  <si>
    <t>ALUGUEL MENSAL CONTAINER-ALMOXARIFADO-6,0x2,4m</t>
  </si>
  <si>
    <t>MES</t>
  </si>
  <si>
    <t>MOBILIZAÇÃO DE CANTEIROS</t>
  </si>
  <si>
    <t>1.2.1</t>
  </si>
  <si>
    <t>MOBILIZACAO DE MAQUINA PESADA EM CANTEIRO DE OBRAS</t>
  </si>
  <si>
    <t>1.3</t>
  </si>
  <si>
    <t>PLANEJAMENTO</t>
  </si>
  <si>
    <t>1.3.1</t>
  </si>
  <si>
    <t>COMPOSIÇÃO-460</t>
  </si>
  <si>
    <t>PLANO DE GESTÃO DE RESIDUOS DA CONSTRUÇÃO CIVIL - PGRCC</t>
  </si>
  <si>
    <t>1.3.2</t>
  </si>
  <si>
    <t>ED-49546</t>
  </si>
  <si>
    <t>ENSAIO DE RESISTENCIA A COMPRESSAO SIMPLES   CONCRETO</t>
  </si>
  <si>
    <t>U</t>
  </si>
  <si>
    <t>1.3.3</t>
  </si>
  <si>
    <t>CONTROLE TECNOLÓGICO DE CONCRETO - ENSAIO DE ESCLEROMETRIA EM 10 PONTOS COM 16 TIROS POR PONTO</t>
  </si>
  <si>
    <t>ENS.</t>
  </si>
  <si>
    <t>1.3.4</t>
  </si>
  <si>
    <t>COMPOSIÇÃO-461</t>
  </si>
  <si>
    <t>PROJETO COMO CONSTRUIDO (''AS BUILT'') DESENVOLVIDO EM BIM</t>
  </si>
  <si>
    <t>1.3.5</t>
  </si>
  <si>
    <t>PROJETO EXECUTIVO ESTRUTURAL</t>
  </si>
  <si>
    <t>SERVIÇOS EM TERRA</t>
  </si>
  <si>
    <t>PISO</t>
  </si>
  <si>
    <t>TETO</t>
  </si>
  <si>
    <t>FORRO EM DRYWALL, PARA AMBIENTES COMERCIAIS, INCLUSIVE ESTRUTURA BIRECIONAL DE FIXAÇÃO. AF_08/2023_PS</t>
  </si>
  <si>
    <t>ESQUADRIAS</t>
  </si>
  <si>
    <t>PORTA DE ALUMÍNIO DE ABRIR COM LAMBRI, COM GUARNIÇÃO, FIXAÇÃO COM PARAFUSOS - FORNECIMENTO E INSTALAÇÃO. AF_12/2019</t>
  </si>
  <si>
    <t>COMPOSIÇÃO-458</t>
  </si>
  <si>
    <t>PORTA DE ALUMÍNIO DE ABRIR, 1 FOLHA 90X210CM - INCLUSO BARRAS DE APOIO E PLACA DE PROTEÇÃO A IMPACTO, FIXAÇÃO COM PARAFUSOS (FORNECIMENTO E INSTALAÇÃO - REF. COMP. SINAPI 91338)</t>
  </si>
  <si>
    <t>ESPELHO CRISTAL 4mm COM MOLDURA DE ALUMINIO</t>
  </si>
  <si>
    <t>PISO TATIL DIRECIONAL ACO INOX PARAFUSADO (COM RANHURAS)</t>
  </si>
  <si>
    <t>GUARDA-CORPO EM TUBO DE AǏ INOX (NBR 9050)</t>
  </si>
  <si>
    <t>5.8</t>
  </si>
  <si>
    <t>DISJUNTOR TERMOMAGNÉTICO TRIPOLAR , CORRENTE NOMINAL DE 250A - FORNECIMENTO E INSTALAÇÃO. AF_10/2020</t>
  </si>
  <si>
    <t>AR CONDICIONADO</t>
  </si>
  <si>
    <t>COMPOSIÇÃO-431</t>
  </si>
  <si>
    <t>SECADOR DE MÃO ELETRONICO 110/220V (FORNECIMENTO E INSTALAÇÃO)</t>
  </si>
  <si>
    <t>PAPELEIRA DE PAREDE EM METAL CROMADO SEM TAMPA, INCLUSO FIXAÇÃO. AF_01/2020</t>
  </si>
  <si>
    <t>VÁLVULA EM METAL CROMADO 1.1/2" X 1.1/2" PARA TANQUE OU LAVATÓRIO, COM OU SEM LADRÃO - FORNECIMENTO E INSTALAÇÃO. AF_01/2020</t>
  </si>
  <si>
    <t>COMPOSIÇÃO-433</t>
  </si>
  <si>
    <t>ASSENTO SANITÁRIO EM POLIESTER - (FORNECIMENTO E INSTALACAO)</t>
  </si>
  <si>
    <t>COMPOSIÇÃO-432</t>
  </si>
  <si>
    <t>DUCHA HIGIENICA EM AÇO INOX 1/2 " , (FORNECIMENTO E  INSTALAÇÃO.)</t>
  </si>
  <si>
    <t>MONTAGEM E DESMONTAGEM DE FÔRMA DE PILARES RETANGULARES E ESTRUTURAS SIMILARES, PÉ-DIREITO DUPLO, EM CHAPA DE MADEIRA COMPENSADA PLASTIFICADA, 18 UTILIZAÇÕES. AF_09/2020</t>
  </si>
  <si>
    <t>CONCRETAGEM DE BLOCO DE COROAMENTO OU VIGA BALDRAME, FCK 30 MPA, COM USO DE BOMBA - LANÇAMENTO, ADENSAMENTO E ACABAMENTO. AF_01/2024</t>
  </si>
  <si>
    <t>SUPERESTRUTURA</t>
  </si>
  <si>
    <t>MONTAGEM E DESMONTAGEM DE FÔRMA DE VIGA, ESCORAMENTO COM GARFO DE MADEIRA, PÉ-DIREITO DUPLO, EM CHAPA DE MADEIRA PLASTIFICADA, 18 UTILIZAÇÕES. AF_09/2020</t>
  </si>
  <si>
    <t>MONTAGEM E DESMONTAGEM DE FÔRMA DE LAJE MACIÇA, PÉ-DIREITO DUPLO, EM CHAPA DE MADEIRA COMPENSADA PLASTIFICADA, 10 UTILIZAÇÕES. AF_09/2020</t>
  </si>
  <si>
    <t>11.2.6</t>
  </si>
  <si>
    <t>ESTRUTURA METÁLICA</t>
  </si>
  <si>
    <t>12.1.2</t>
  </si>
  <si>
    <t>PINTURA COM TINTA ALQUÍDICA DE FUNDO E ACABAMENTO (ESMALTE SINTÉTICO GRAFITE) APLICADA A ROLO OU PINCEL SOBRE PERFIL METÁLICO EXECUTADO EM FÁBRICA (POR DEMÃO). AF_01/2020</t>
  </si>
  <si>
    <t>12.2.2</t>
  </si>
  <si>
    <t xml:space="preserve"> 14.2 </t>
  </si>
  <si>
    <t xml:space="preserve"> 210023 </t>
  </si>
  <si>
    <t xml:space="preserve"> 1.1.1 </t>
  </si>
  <si>
    <t>ALVENARIA DE EMBASAMENTO COM BLOCO ESTRUTURAL DE CONCRETO, DE 14X19X29CM E ARGAMASSA DE ASSENTAMENTO COM PREPARO EM BETONEIRA. AF_05/2020</t>
  </si>
  <si>
    <t>PINTURA LÁTEX ACRÍLICA PREMIUM, APLICAÇÃO MANUAL EM PAREDES, DUAS DEMÃOS. AF_04/2023</t>
  </si>
  <si>
    <t>PINT - PINTURAS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</si>
  <si>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</si>
  <si>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</si>
  <si>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ELETRODUTO FLEXÍVEL CORRUGADO, PVC, DN 20 MM (1/2"),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</si>
  <si>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</si>
  <si>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PAREDE - FORNECIMENTO E INSTALAÇÃO. AF_03/2023</t>
  </si>
  <si>
    <t>CABO DE COBRE FLEXÍVEL ISOLADO, 1,5 MM², ANTI-CHAMA 450/750 V, PARA CIRCUITOS TERMINAIS - FORNECIMENTO E INSTALAÇÃO. AF_03/2023</t>
  </si>
  <si>
    <t>INTERRUPTOR SIMPLES (1 MÓDULO) COM 1 TOMADA DE EMBUTIR 2P+T 10 A, INCLUINDO SUPORTE E PLACA - FORNECIMENTO E INSTALAÇÃO. AF_03/2023</t>
  </si>
  <si>
    <t>TRAMA DE MADEIRA COMPOSTA POR TERÇAS PARA TELHADOS DE ATÉ 2 ÁGUAS PARA TELHA ONDULADA DE FIBROCIMENTO, METÁLICA, PLÁSTICA OU TERMOACÚSTICA, INCLUSO TRANSPORTE VERTICAL. AF_07/2019</t>
  </si>
  <si>
    <t>TELHAMENTO COM TELHA ONDULADA DE FIBROCIMENTO E = 6 MM, COM RECOBRIMENTO LATERAL DE 1 1/4 DE ONDA PARA TELHADO COM INCLINAÇÃO MÁXIMA DE 10°, COM ATÉ 2 ÁGUAS, INCLUSO IÇAMENTO. AF_07/2019</t>
  </si>
  <si>
    <t>JANELA DE AÇO TIPO BASCULANTE PARA VIDROS, COM BATENTE, FERRAGENS E PINTURA ANTICORROSIVA. EXCLUSIVE VIDROS, ACABAMENTO, ALIZAR E CONTRAMARCO. FORNECIMENTO E INSTALAÇÃO. AF_12/2019</t>
  </si>
  <si>
    <t>LASTRO DE CONCRETO MAGRO, APLICADO EM PISOS, LAJES SOBRE SOLO OU RADIERS, ESPESSURA DE 3 CM. AF_01/2024</t>
  </si>
  <si>
    <t>CONDULETE DE PVC, TIPO B, PARA ELETRODUTO DE PVC SOLDÁVEL DN 25 MM (3/4''), APARENTE - FORNECIMENTO E INSTALAÇÃO. AF_10/2022</t>
  </si>
  <si>
    <t>LUMINÁRIA TIPO CALHA, DE SOBREPOR, COM 2 LÂMPADAS TUBULARES FLUORESCENTES DE 36 W, COM REATOR DE PARTIDA RÁPIDA - FORNECIMENTO E INSTALAÇÃO. AF_02/2020</t>
  </si>
  <si>
    <t>PAREDE DE MADEIRA COMPENSADA PARA CONSTRUÇÃO TEMPORÁRIA EM CHAPA SIMPLES, EXTERNA, SEM VÃO. AF_03/2024</t>
  </si>
  <si>
    <t>CANT - CANTEIRO DE OBRAS</t>
  </si>
  <si>
    <t>PAREDE DE MADEIRA COMPENSADA PARA CONSTRUÇÃO TEMPORÁRIA EM CHAPA SIMPLES, EXTERNA, COM ÁREA LÍQUIDA MENOR QUE 6 M², SEM VÃO. AF_05/2018</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</si>
  <si>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</si>
  <si>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</si>
  <si>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FERROLHO COM FECHO / TRINCO REDONDO, EM ACO GALVANIZADO / ZINCADO, DE SOBREPOR, COM COMPRIMENTO DE 8" E ESPESSURA MINIMA DA CHAPA DE 1,50 MM</t>
  </si>
  <si>
    <t>Valor do BDI =&gt;</t>
  </si>
  <si>
    <t>Valor com BDI =&gt;</t>
  </si>
  <si>
    <t>Quant. =&gt;</t>
  </si>
  <si>
    <t>Preço Total =&gt;</t>
  </si>
  <si>
    <t xml:space="preserve"> 1.1.2 </t>
  </si>
  <si>
    <t>PAVI - PAVIMENTAÇÃO</t>
  </si>
  <si>
    <t>PINTURA IMUNIZANTE PARA MADEIRA, 2 DEMÃOS. AF_01/2021</t>
  </si>
  <si>
    <t>CARPINTEIRO DE FORMAS COM ENCARGOS COMPLEMENTARES</t>
  </si>
  <si>
    <t>SARRAFO *2,5 X 10* CM EM PINUS, MISTA OU EQUIVALENTE DA REGIAO - BRUTA</t>
  </si>
  <si>
    <t>PLACA DE OBRA (PARA CONSTRUCAO CIVIL) EM CHAPA GALVANIZADA *N. 22*, ADESIVADA, DE *2,4 X 1,2* M (SEM POSTES PARA FIXACAO)</t>
  </si>
  <si>
    <t>PREGO DE ACO POLIDO COM CABECA 10 X 10 (7/8 X 17)</t>
  </si>
  <si>
    <t xml:space="preserve"> 1.1.3 </t>
  </si>
  <si>
    <t>INSTALACOES PROVISORIAS</t>
  </si>
  <si>
    <t>ALUGUEL MENSAL CONTAINER ESCRITORIO 6,0x2,3m COM SANITARIO</t>
  </si>
  <si>
    <t xml:space="preserve"> 1.2.1 </t>
  </si>
  <si>
    <t>CONSUMOS</t>
  </si>
  <si>
    <t>MOBILIZACAO EQUIPAMENTO TERRAPLENAGEM DMT DE 50,1 A 100 KM</t>
  </si>
  <si>
    <t xml:space="preserve"> 1.3.1 </t>
  </si>
  <si>
    <t>CPOS/CDHU</t>
  </si>
  <si>
    <t>Impressão colorida em papel sulfite A4</t>
  </si>
  <si>
    <t>Encadernação espiral até 100 folhas</t>
  </si>
  <si>
    <t>Coordenador de projetos</t>
  </si>
  <si>
    <t>Engenheiro senior de civil</t>
  </si>
  <si>
    <t xml:space="preserve"> 1.3.2 </t>
  </si>
  <si>
    <t>ED-</t>
  </si>
  <si>
    <t>A</t>
  </si>
  <si>
    <t>Equipamentos</t>
  </si>
  <si>
    <t>Utilização</t>
  </si>
  <si>
    <t>Custo Operacional</t>
  </si>
  <si>
    <t>Consumo</t>
  </si>
  <si>
    <t>Custo Horário</t>
  </si>
  <si>
    <t>Operativa</t>
  </si>
  <si>
    <t>Improdutiva</t>
  </si>
  <si>
    <t>(A) Total:</t>
  </si>
  <si>
    <t>B</t>
  </si>
  <si>
    <t>Unidade</t>
  </si>
  <si>
    <t>Custo Unitário</t>
  </si>
  <si>
    <t>(B) Total:</t>
  </si>
  <si>
    <t>Custo Horário de Execução (A) + (B):</t>
  </si>
  <si>
    <t>(D) Produção da Equipe:</t>
  </si>
  <si>
    <t>Custo Unitário de Execução [(A) + (B)] / (D):</t>
  </si>
  <si>
    <t>F</t>
  </si>
  <si>
    <t>Quantidade</t>
  </si>
  <si>
    <t>MATED-11066</t>
  </si>
  <si>
    <t>ENSAIO DE RESISTENCIA A COMPRESSAO SIMPLES - CONCRETO  - IPRM</t>
  </si>
  <si>
    <t xml:space="preserve"> X1:0.0
 X2: 0.0 
 X3: 0.0</t>
  </si>
  <si>
    <t>(F)Total:</t>
  </si>
  <si>
    <t>G</t>
  </si>
  <si>
    <t>Serviços</t>
  </si>
  <si>
    <t>(G) Total:</t>
  </si>
  <si>
    <t>Momento Transporte</t>
  </si>
  <si>
    <t>Formula</t>
  </si>
  <si>
    <t>X1, X2, X3</t>
  </si>
  <si>
    <t>(H) Total:</t>
  </si>
  <si>
    <t xml:space="preserve"> 1.3.3 </t>
  </si>
  <si>
    <t>CONTROLE TECNOLÓGICO EM CONCRETO: ENSAIO DE ESCLEROMETRIA EM 10 PONT/REG. C/16 TIROS POR PT.(10 PTS) C/MAT,MO,MOB,REL</t>
  </si>
  <si>
    <t>Ensaio</t>
  </si>
  <si>
    <t xml:space="preserve"> 1.3.4 </t>
  </si>
  <si>
    <t>PROJETO DE ARQUITETURA DESENVOLVIDO EM REVIT PARA PROCESSOS BIM</t>
  </si>
  <si>
    <t>PROJETO DE ESTRUTURA CONVENCIONAL DESENVOLVIDO EM REVIT PARA PROCESSOS BIM</t>
  </si>
  <si>
    <t>PROJETO DE INSTALACOES HIDRAULICAS DESENVOLVIDO EM REVIT PARA PROCESSOS BIM</t>
  </si>
  <si>
    <t>PROJETO DE INSTALACOES SANITARIAS DESENVOLVIDO EM REVIT PARA PROCESSOS BIM</t>
  </si>
  <si>
    <t>PROJETO DE AGUAS PLUVIAIS DESENVOLVIDO EM REVIT PARA PROCESSOS BIM</t>
  </si>
  <si>
    <t>PROJETO DE INSTALACOES ELETRICAS DESENVOLVIDO EM REVIT PARA PROCESSOS BIM</t>
  </si>
  <si>
    <t xml:space="preserve"> 1.3.5 </t>
  </si>
  <si>
    <t>PROJETOS</t>
  </si>
  <si>
    <t xml:space="preserve"> 2 </t>
  </si>
  <si>
    <t xml:space="preserve"> 2.1 </t>
  </si>
  <si>
    <t>CURSO DE CAPACITAÇÃO PARA ENCARREGADO GERAL (ENCARGOS COMPLEMENTARES) - HORISTA</t>
  </si>
  <si>
    <t>ENCARREGADO GERAL DE OBRAS (HORISTA)</t>
  </si>
  <si>
    <t>EXAMES - HORISTA (COLETADO CAIXA - ENCARGOS COMPLEMENTARES)</t>
  </si>
  <si>
    <t>SEGURO - HORISTA (COLETADO CAIXA - ENCARGOS COMPLEMENTARES)</t>
  </si>
  <si>
    <t>FERRAMENTAS - FAMILIA ENCARREGADO GERAL - HORISTA (ENCARGOS COMPLEMENTARES - COLETADO CAIXA)</t>
  </si>
  <si>
    <t>EPI - FAMILIA ENCARREGADO GERAL - HORISTA (ENCARGOS COMPLEMENTARES - COLETADO CAIXA)</t>
  </si>
  <si>
    <t xml:space="preserve"> 2.2 </t>
  </si>
  <si>
    <t>CURSO DE CAPACITAÇÃO PARA ENGENHEIRO CIVIL DE OBRA PLENO (ENCARGOS COMPLEMENTARES) - HORISTA</t>
  </si>
  <si>
    <t>ENGENHEIRO CIVIL DE OBRA PLENO (HORISTA)</t>
  </si>
  <si>
    <t>FERRAMENTAS - FAMILIA ENGENHEIRO CIVIL - HORISTA (ENCARGOS COMPLEMENTARES - COLETADO CAIXA)</t>
  </si>
  <si>
    <t>EPI - FAMILIA ENGENHEIRO CIVIL - HORISTA (ENCARGOS COMPLEMENTARES - COLETADO CAIXA)</t>
  </si>
  <si>
    <t xml:space="preserve"> 2.3 </t>
  </si>
  <si>
    <t xml:space="preserve"> 3 </t>
  </si>
  <si>
    <t xml:space="preserve"> 3.1 </t>
  </si>
  <si>
    <t>ESCAVADEIRA HIDRÁULICA SOBRE ESTEIRAS, CAÇAMBA 0,80 M3, PESO OPERACIONAL 17 T, POTENCIA BRUTA 111 HP - CHP DIURNO. AF_06/2014</t>
  </si>
  <si>
    <t>ESCAVADEIRA HIDRÁULICA SOBRE ESTEIRAS, CAÇAMBA 0,80 M3, PESO OPERACIONAL 17 T, POTENCIA BRUTA 111 HP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</si>
  <si>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</si>
  <si>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</si>
  <si>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COMPACTADOR DE SOLOS DE PERCUSSÃO (SOQUETE) COM MOTOR A GASOLINA 4 TEMPOS, POTÊNCIA 4 CV - CHP DIURNO. AF_08/2015</t>
  </si>
  <si>
    <t>ARGILA, ARGILA VERMELHA OU ARGILA ARENOSA (RETIRADA NA JAZIDA, SEM TRANSPORTE)</t>
  </si>
  <si>
    <t xml:space="preserve"> 3.2 </t>
  </si>
  <si>
    <t>TRAN - TRANSPORTES, CARGAS E DESCARGAS</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</si>
  <si>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</si>
  <si>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</si>
  <si>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 xml:space="preserve"> 4 </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</si>
  <si>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</si>
  <si>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</si>
  <si>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</si>
  <si>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</si>
  <si>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PLACA VIBRATÓRIA REVERSÍVEL COM MOTOR 4 TEMPOS A GASOLINA, FORÇA CENTRÍFUGA DE 25 KN (2500 KGF), POTÊNCIA 5,5 CV - CHP DIURNO. AF_08/2015</t>
  </si>
  <si>
    <t>ARGAMASSA TRAÇO 1:2:8 (EM VOLUME DE CIMENTO, CAL E AREIA MÉDIA ÚMIDA) PARA EMBOÇO/MASSA ÚNICA/ASSENTAMENTO DE ALVENARIA DE VEDAÇÃO, PREPARO MECÂNICO COM BETONEIRA 400 L. AF_08/2019</t>
  </si>
  <si>
    <t>BLOCO ESTRUTURAL CERAMICO DE 14 X 19 X 29 CM (L X A X C) E 6,0 MPA</t>
  </si>
  <si>
    <t>CONCRETO MAGRO PARA LASTRO, TRAÇO 1:4,5:4,5 (EM MASSA SECA DE CIMENTO/ AREIA MÉDIA/ BRITA 1) - PREPARO MECÂNICO COM BETONEIRA 600 L. AF_05/2021</t>
  </si>
  <si>
    <t>PISO - PISOS</t>
  </si>
  <si>
    <t>ADITIVO ADESIVO LIQUIDO PARA ARGAMASSAS DE REVESTIMENTOS CIMENTICIOS</t>
  </si>
  <si>
    <t>ARGAMASSA USINADA AUTOADENSAVEL E AUTONIVELANTE PARA CONTRAPISO, COM BOMBEAMENTO (DISPONIBILIZACAO DE BOMBA), SEM O LANCAMENTO</t>
  </si>
  <si>
    <t>DESEMPENADEIRA DE CONCRETO, PESO DE 78 KG, 4 PÁS, MOTOR A GASOLINA, POTÊNCIA 5,5 HP - CHP DIURNO. AF_05/2023</t>
  </si>
  <si>
    <t>CONCRETO USINADO BOMBEAVEL, CLASSE DE RESISTENCIA C20, COM BRITA 0 E 1, SLUMP = 100 +/- 20 MM, EXCLUI SERVICO DE BOMBEAMENTO (NBR 8953)</t>
  </si>
  <si>
    <t>ENDURECEDOR MINERAL DE BASE CIMENTICIA PARA PISO DE CONCRETO</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</si>
  <si>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</si>
  <si>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</si>
  <si>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POLIDORA DE PISO (POLITRIZ), PESO DE 100KG, DIÂMETRO 450 MM, MOTOR ELÉTRICO, POTÊNCIA 4 HP - CHP DIURNO. AF_05/2023</t>
  </si>
  <si>
    <t>POLIDORA DE PISO (POLITRIZ), PESO DE 100KG, DIÂMETRO 450 MM, MOTOR ELÉTRICO, POTÊNCIA 4 HP - CHI DIURNO. AF_05/2023</t>
  </si>
  <si>
    <t>JUNTA PLASTICA DE DILATACAO PARA PISOS, COR CINZA, 17 X 3 MM (ALTURA X ESPESSURA)</t>
  </si>
  <si>
    <t>GRANILHA/ GRANA/ PEDRISCO OU AGREGADO EM MARMORE/ GRANITO/ QUARTZO E CALCARIO, PRETO, CINZA, PALHA OU BRANCO</t>
  </si>
  <si>
    <t>SELADOR ACRILICO OPACO PREMIUM INTERIOR/EXTERIOR</t>
  </si>
  <si>
    <t>CERA LIQUIDA INCOLOR MULTIPISO</t>
  </si>
  <si>
    <t>CIMENTO PORTLAND ESTRUTURAL BRANCO CPB - 32 OU CPB - 40</t>
  </si>
  <si>
    <t>AZULEJISTA OU LADRILHISTA COM ENCARGOS COMPLEMENTARES</t>
  </si>
  <si>
    <t>ARGAMASSA COLANTE AC I PARA CERAMICAS</t>
  </si>
  <si>
    <t>REJUNTE CIMENTICIO, QUALQUER COR</t>
  </si>
  <si>
    <t>PINTOR COM ENCARGOS COMPLEMENTARES</t>
  </si>
  <si>
    <t>TINTA ACRILICA PREMIUM PARA PISO</t>
  </si>
  <si>
    <t>FITA CREPE ROLO DE 25 MM X 50 M</t>
  </si>
  <si>
    <t>ARGAMASSA COLANTE TIPO AC III</t>
  </si>
  <si>
    <t>LONA PLASTICA EXTRA FORTE PRETA, E = 200 MICRA</t>
  </si>
  <si>
    <t>ARGAMASSA TRAÇO 1:2:8 (EM VOLUME DE CIMENTO, CAL E AREIA MÉDIA ÚMIDA) PARA EMBOÇO/MASSA ÚNICA/ASSENTAMENTO DE ALVENARIA DE VEDAÇÃO, PREPARO MANUAL. AF_08/2019</t>
  </si>
  <si>
    <t>PINO DE ACO COM FURO, HASTE = 27 MM (ACAO DIRETA)</t>
  </si>
  <si>
    <t>CENTO</t>
  </si>
  <si>
    <t>TELA DE ACO SOLDADA GALVANIZADA/ZINCADA PARA ALVENARIA, FIO D = *1,20 A 1,70* MM, MALHA 15 X 15 MM, (C X L) *50 X 12* CM</t>
  </si>
  <si>
    <t>BLOCO CERAMICO / TIJOLO VAZADO PARA ALVENARIA DE VEDACAO, FUROS NA VERTICAL DE 14 X 19 X 39 CM (L X A X C)</t>
  </si>
  <si>
    <t>SERRA CIRCULAR DE BANCADA COM MOTOR ELÉTRICO POTÊNCIA DE 5HP, COM COIFA PARA DISCO 10" - CHP DIURNO. AF_08/2015</t>
  </si>
  <si>
    <t>SERRA CIRCULAR DE BANCADA COM MOTOR ELÉTRICO POTÊNCIA DE 5HP, COM COIFA PARA DISCO 10" - CHI DIURNO. AF_08/2015</t>
  </si>
  <si>
    <t>ADESIVO ESTRUTURAL A BASE DE RESINA EPOXI, BICOMPONENTE, PASTOSO (TIXOTROPICO)</t>
  </si>
  <si>
    <t>ARGAMASSA COLANTE TIPO AC III E</t>
  </si>
  <si>
    <t>VIDRACEIRO</t>
  </si>
  <si>
    <t>AJUDANTE ESPECIALIZADO - VIDRACEIRO</t>
  </si>
  <si>
    <t>TELHA GALVALUME COM ISOLAMENTO TERMOACUSTICO EM ESPUMA RIGIDA DE POLIURETANO (PU) INJETADO, ESPESSURA DE 30 MM, DENSIDADE DE 35 KG/M3, REVESTIMENTO EM TELHA TRAPEZOIDAL NAS DUAS FACES COM ESPESSURA DE 0,50 MM CADA, ACABAMENTO NATURAL (NAO INCLUI ACESSORIOS DE FIXACAO)</t>
  </si>
  <si>
    <t>AJUDANTE DE CARPINTEIRO</t>
  </si>
  <si>
    <t>RUFO INTERNO/EXTERNO DE CHAPA DE ACO GALVANIZADA NUM 24, CORTE 25 CM</t>
  </si>
  <si>
    <t>REVESTIMENTOS EXTERNOS</t>
  </si>
  <si>
    <t>PAINEL ALUM.COMP.(ACM)E=3MM 2CHPS PINT. NUCLEO POLIETILENO</t>
  </si>
  <si>
    <t>SERRALHEIRO</t>
  </si>
  <si>
    <t>AJUDANTE DE SERRALHEIRO</t>
  </si>
  <si>
    <t>IMPE - IMPERMEABILIZAÇÕES E PROTEÇÕES DIVERSAS</t>
  </si>
  <si>
    <t>IMPERMEABILIZADOR COM ENCARGOS COMPLEMENTARES</t>
  </si>
  <si>
    <t>ARGAMASSA TRAÇO 1:3 (EM VOLUME DE CIMENTO E AREIA GROSSA ÚMIDA) PARA CHAPISCO CONVENCIONAL, PREPARO MANUAL. AF_08/2019</t>
  </si>
  <si>
    <t>PAVIMENTACOES INTERNAS</t>
  </si>
  <si>
    <t>LIXA EM FOLHA PARA PAREDE OU MADEIRA, NUMERO 120, COR VERMELHA</t>
  </si>
  <si>
    <t>MASSA CORRIDA PARA SUPERFICIES DE AMBIENTES INTERNOS</t>
  </si>
  <si>
    <t>TINTA LATEX ACRILICA STANDARD, COR BRANCA</t>
  </si>
  <si>
    <t>TINTA LATEX ACRILICA ECONOMICA, COR BRANCA</t>
  </si>
  <si>
    <t>MONTADOR DE ESTRUTURA METÁLICA COM ENCARGOS COMPLEMENTARES</t>
  </si>
  <si>
    <t>PLACA / CHAPA DE GESSO ACARTONADO, STANDARD (ST), COR BRANCA, E = 12,5 MM, 1200 X 2400 MM (L X C)</t>
  </si>
  <si>
    <t>PERFIL CANALETA, FORMATO C, EM ACO ZINCADO, PARA ESTRUTURA FORRO DRYWALL, E = 0,5 MM, *46 X 18* (L X H), COMPRIMENTO 3 M</t>
  </si>
  <si>
    <t>PENDURAL OU PRESILHA REGULADORA, EM ACO GALVANIZADO, COM CORPO, MOLA E REBITE, PARA PERFIL TIPO CANALETA DE ESTRUTURA EM FORROS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</si>
  <si>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</si>
  <si>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</si>
  <si>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</si>
  <si>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</si>
  <si>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PARAFUSO ZINCADO, AUTOBROCANTE, FLANGEADO, 4,2 MM X 19 MM</t>
  </si>
  <si>
    <t>ARAME GALVANIZADO 6 BWG, D = 5,16 MM (0,157 KG/M), OU 8 BWG, D = 4,19 MM (0,101 KG/M), OU 10 BWG, D = 3,40 MM (0,0713 KG/M)</t>
  </si>
  <si>
    <t>PORTA DE ABRIR EM ALUMINIO COM LAMBRI HORIZONTAL/LAMINADA, ACABAMENTO ANODIZADO NATURAL, SEM GUARNICAO/ALIZAR/VISTA</t>
  </si>
  <si>
    <t>BUCHA DE NYLON SEM ABA S10, COM PARAFUSO DE 6,10 X 65 MM EM ACO ZINCADO COM ROSCA SOBERBA, CABECA CHATA E FENDA PHILLIPS</t>
  </si>
  <si>
    <t>GUARNICAO / MOLDURA / ARREMATE DE ACABAMENTO PARA ESQUADRIA, EM ALUMINIO PERFIL 25, ACABAMENTO ANODIZADO BRANCO OU BRILHANTE, PARA 1 FACE</t>
  </si>
  <si>
    <t>ESQUADRIAS DE FERRO</t>
  </si>
  <si>
    <t>PUXADOR PARA PCD, FIXADO NA PORTA - FORNECIMENTO E INSTALAÇÃO. AF_01/2020</t>
  </si>
  <si>
    <t>PLACA DE IMPACTO DE PORTA 90x40cm</t>
  </si>
  <si>
    <t>PARAFUSO DE ACO ZINCADO COM ROSCA SOBERBA, CABECA CHATA E FENDA SIMPLES, DIAMETRO 4,2 MM, COMPRIMENTO * 32 * MM</t>
  </si>
  <si>
    <t>JANELA FIXA, EM ALUMINIO PERFIL 20, 60 X 80 CM (A X L), BATENTE/REQUADRO DE 3 A 14 CM, COM VIDRO 4 MM, SEM GUARNICAO/ALIZAR, ACABAMENTO ALUM BRANCO OU BRILHANTE</t>
  </si>
  <si>
    <t>JANELA DE CORRER, EM ALUMINIO PERFIL 25, 120 X 150 CM (A X L), 4 FLS, BANDEIRA COM BASCULA, ACABAMENTO BRANCO OU BRILHANTE, BATENTE/REQUADRO DE 6 A 14 CM, COM VIDRO 4 MM, SEM GUARNICAO/ALIZAR</t>
  </si>
  <si>
    <t>AUXILIAR DE SERRALHEIRO COM ENCARGOS COMPLEMENTARES</t>
  </si>
  <si>
    <t>ELETRODO REVESTIDO AWS - E6013, DIAMETRO IGUAL A 2,50 MM</t>
  </si>
  <si>
    <t>CIMENTO PORTLAND CP III 32RS NBR 11578 (quilo)</t>
  </si>
  <si>
    <t>AREIA GROSSA LAVADA</t>
  </si>
  <si>
    <t>GRANITO CINZA ANDORINHA 2cm</t>
  </si>
  <si>
    <t>MARMORISTA</t>
  </si>
  <si>
    <t>AJUDANTE ESPECIALIZADO - MARMORISTA</t>
  </si>
  <si>
    <t>ARGAMASSA TRAÇO 1:6 (EM VOLUME DE CIMENTO E AREIA MÉDIA ÚMIDA) COM ADIÇÃO DE PLASTIFICANTE PARA EMBOÇO/MASSA ÚNICA/ASSENTAMENTO DE ALVENARIA DE VEDAÇÃO, PREPARO MECÂNICO COM BETONEIRA 400 L. AF_08/2019</t>
  </si>
  <si>
    <t>PEITORIL EM MARMORE, POLIDO, BRANCO COMUM, L= *15* CM, E= *2,0* CM, COM PINGADEIRA</t>
  </si>
  <si>
    <t>APARELHOS SANITARIOS</t>
  </si>
  <si>
    <t>CIMENTO DIRECIONAL BRANCO (SACO 1 QUILOGRAMA)</t>
  </si>
  <si>
    <t>CHAPA DE ISOPOR 10mm</t>
  </si>
  <si>
    <t>MOLDURA DE ALUMINIO TP 15 PRATA BRILHANTE - BARRA COM 2,50 MT</t>
  </si>
  <si>
    <t>ESPELHO CRISTAL 4mm</t>
  </si>
  <si>
    <t xml:space="preserve"> 5 </t>
  </si>
  <si>
    <t xml:space="preserve"> 5.1 </t>
  </si>
  <si>
    <t>FURADEIRA DE IMPACTO BOSCH GSB 13RE</t>
  </si>
  <si>
    <t>PEDREIRO</t>
  </si>
  <si>
    <t xml:space="preserve"> 5.2 </t>
  </si>
  <si>
    <t xml:space="preserve"> 5.6 </t>
  </si>
  <si>
    <t>ESQUADRIAS DE ALUMINIO</t>
  </si>
  <si>
    <t>TUBO EM ACO INOX 1 1/2"</t>
  </si>
  <si>
    <t>TUBO EM ACO INOX 1"</t>
  </si>
  <si>
    <t xml:space="preserve"> 5.7 </t>
  </si>
  <si>
    <t>DILUENTE AGUARRAS</t>
  </si>
  <si>
    <t xml:space="preserve"> 5.8 </t>
  </si>
  <si>
    <t xml:space="preserve"> 6 </t>
  </si>
  <si>
    <t xml:space="preserve"> 6.1.2 </t>
  </si>
  <si>
    <t xml:space="preserve"> 6.1.3 </t>
  </si>
  <si>
    <t>PREPARO DE FUNDO DE VALA COM LARGURA MENOR QUE 1,5 M, COM CAMADA DE BRITA, LANÇAMENTO MANUAL. AF_08/2020</t>
  </si>
  <si>
    <t xml:space="preserve"> 6.3.1 </t>
  </si>
  <si>
    <t>CONDULETE DE ALUMINIO TIPO X, PARA ELETRODUTO ROSCAVEL DE 3/4", COM TAMPA CEGA</t>
  </si>
  <si>
    <t xml:space="preserve"> 6.3.2 </t>
  </si>
  <si>
    <t>CAIXA OCTOGONAL DE FUNDO MOVEL, EM PVC, DE 3" X 3", PARA ELETRODUTO FLEXIVEL CORRUGADO</t>
  </si>
  <si>
    <t>ESPELHO / PLACA DE 3 POSTOS 4" X 2", PARA INSTALACAO DE TOMADAS E INTERRUPTORES</t>
  </si>
  <si>
    <t>SUPORTE DE FIXACAO PARA ESPELHO / PLACA 4" X 2", PARA 3 MODULOS, PARA INSTALACAO DE TOMADAS E INTERRUPTORES (SOMENTE SUPORTE)</t>
  </si>
  <si>
    <t xml:space="preserve"> 6.4.1 </t>
  </si>
  <si>
    <t>SUPORTE PARAFUSADO COM PLACA DE ENCAIXE 4" X 2" MÉDIO (1,30 M DO PISO) PARA PONTO ELÉTRICO - FORNECIMENTO E INSTALAÇÃO. AF_03/2023</t>
  </si>
  <si>
    <t>INTERRUPTOR SIMPLES (1 MÓDULO), 10A/250V, SEM SUPORTE E SEM PLACA - FORNECIMENTO E INSTALAÇÃO. AF_03/2023</t>
  </si>
  <si>
    <t>INTERRUPTOR SIMPLES (2 MÓDULOS), 10A/250V, SEM SUPORTE E SEM PLACA - FORNECIMENTO E INSTALAÇÃO. AF_03/2023</t>
  </si>
  <si>
    <t>INTERRUPTOR SIMPLES (3 MÓDULOS), 10A/250V, SEM SUPORTE E SEM PLACA - FORNECIMENTO E INSTALAÇÃO. AF_03/2023</t>
  </si>
  <si>
    <t>INSTALACOES ELETRICAS - LEITOS E CABOS</t>
  </si>
  <si>
    <t>ELETRICISTA</t>
  </si>
  <si>
    <t>AJUDANTE DE ELETRICISTA</t>
  </si>
  <si>
    <t xml:space="preserve"> 6.5.1 </t>
  </si>
  <si>
    <t>CABO DE COBRE, FLEXIVEL, CLASSE 4 OU 5, ISOLACAO EM PVC/A, ANTICHAMA BWF-B, 1 CONDUTOR, 450/750 V, SECAO NOMINAL 2,5 MM2</t>
  </si>
  <si>
    <t xml:space="preserve"> 6.5.2 </t>
  </si>
  <si>
    <t>CABO DE COBRE, FLEXIVEL, CLASSE 4 OU 5, ISOLACAO EM PVC/A, ANTICHAMA BWF-B, 1 CONDUTOR, 450/750 V, SECAO NOMINAL 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</si>
  <si>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</si>
  <si>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50 MM2</t>
  </si>
  <si>
    <t xml:space="preserve"> 6.6.1 </t>
  </si>
  <si>
    <t>TERMINAL A COMPRESSAO EM COBRE ESTANHADO PARA CABO 2,5 MM2, 1 FURO E 1 COMPRESSAO, PARA PARAFUSO DE FIXACAO M5</t>
  </si>
  <si>
    <t>DISJUNTOR TERMOMAGNETICO PARA TRILHO DIN (IEC), MONOPOLAR, 6 - 32 A</t>
  </si>
  <si>
    <t xml:space="preserve"> 6.6.2 </t>
  </si>
  <si>
    <t>TERMINAL A COMPRESSAO EM COBRE ESTANHADO PARA CABO 4 MM2, 1 FURO E 1 COMPRESSAO, PARA PARAFUSO DE FIXACAO M5</t>
  </si>
  <si>
    <t xml:space="preserve"> 6.6.3 </t>
  </si>
  <si>
    <t xml:space="preserve"> 6.6.4 </t>
  </si>
  <si>
    <t>TERMINAL A COMPRESSAO EM COBRE ESTANHADO PARA CABO 6 MM2, 1 FURO E 1 COMPRESSAO, PARA PARAFUSO DE FIXACAO M6</t>
  </si>
  <si>
    <t xml:space="preserve"> 6.6.5 </t>
  </si>
  <si>
    <t>DISJUNTOR TERMOMAGNETICO PARA TRILHO DIN (IEC), TRIPOLAR, 10 - 50 A</t>
  </si>
  <si>
    <t xml:space="preserve"> 6.6.6 </t>
  </si>
  <si>
    <t xml:space="preserve"> 6.6.7 </t>
  </si>
  <si>
    <t>TERMINAL A COMPRESSAO EM COBRE ESTANHADO PARA CABO 25 MM2, 1 FURO E 1 COMPRESSAO, PARA PARAFUSO DE FIXACAO M8</t>
  </si>
  <si>
    <t>DISJUNTOR TIPO NEMA, TRIPOLAR 60 ATE 100 A, TENSAO MAXIMA DE 415 V</t>
  </si>
  <si>
    <t xml:space="preserve"> 6.6.8 </t>
  </si>
  <si>
    <t>TERMINAL A COMPRESSAO EM COBRE ESTANHADO PARA CABO 95 MM2, 1 FURO E 1 COMPRESSAO, PARA PARAFUSO DE FIXACAO M12</t>
  </si>
  <si>
    <t>DISJUNTOR TERMOMAGNETICO TRIPOLAR 200 A / 600 V, TIPO FXD / ICC - 35 KA</t>
  </si>
  <si>
    <t>HASTE DE ATERRAMENTO EM ACO COM 3,00 M DE COMPRIMENTO E DN = 5/8", REVESTIDA COM BAIXA CAMADA DE COBRE, SEM CONECTOR</t>
  </si>
  <si>
    <t>TERMINAL A COMPRESSAO EM COBRE ESTANHADO PARA CABO 120 MM2, 1 FURO E 1 COMPRESSAO, PARA PARAFUSO DE FIXACAO M12</t>
  </si>
  <si>
    <t>DISJUNTOR TERMOMAGNETICO TRIPOLAR 250 A / 600 V, TIPO FXD</t>
  </si>
  <si>
    <t xml:space="preserve"> 6.7.1 </t>
  </si>
  <si>
    <t>ELETRODUTO PVC FLEXIVEL CORRUGADO, COR AMARELA, DE 25 MM</t>
  </si>
  <si>
    <t xml:space="preserve"> 6.7.2 </t>
  </si>
  <si>
    <t>ELETRODUTO/DUTO PEAD FLEXIVEL PAREDE SIMPLES, CORRUGACAO HELICOIDAL, COR PRETA, SEM ROSCA, DE 4", CRC 680 N, PARA CABEAMENTO SUBTERRANEO (NBR 15715)</t>
  </si>
  <si>
    <t>INSTALACOES ELETRICAS - SINALIZACAO</t>
  </si>
  <si>
    <t>ARGAMASSA TRAÇO 1:1:6 (EM VOLUME DE CIMENTO, CAL E AREIA MÉDIA ÚMIDA) PARA EMBOÇO/MASSA ÚNICA/ASSENTAMENTO DE ALVENARIA DE VEDAÇÃO, PREPARO MANUAL. AF_08/2019</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</si>
  <si>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</si>
  <si>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</si>
  <si>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</si>
  <si>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 xml:space="preserve"> 7 </t>
  </si>
  <si>
    <t xml:space="preserve"> 7.1.1 </t>
  </si>
  <si>
    <t>MECÂNICO DE REFRIGERAÇÃO COM ENCARGOS COMPLEMENTARES</t>
  </si>
  <si>
    <t>CHUMBADOR DE ACO ZINCADO, DIAMETRO 1/4" COM PARAFUSO 1/4" X 40 MM</t>
  </si>
  <si>
    <t>Equipamento para Aquisição Permanente</t>
  </si>
  <si>
    <t xml:space="preserve"> 7.1.2 </t>
  </si>
  <si>
    <t>VERGALHAO ZINCADO ROSCA TOTAL, 1/4" (6,3 MM)</t>
  </si>
  <si>
    <t>PORCA ZINCADA, SEXTAVADA, DIAMETRO 1/4"</t>
  </si>
  <si>
    <t>AR CONDICIONADO SPLIT ON/OFF, CASSETE (TETO), FRIO 4 VIAS 36000 BTUS/H, CLASSIFICACAO ENERGETICA C - SELO PROCEL, GAS HFC, CONTROLE S/ FIO</t>
  </si>
  <si>
    <t xml:space="preserve"> 7.2.1 </t>
  </si>
  <si>
    <t>INSTALACOES MECANICAS - AR CONDICIONADO</t>
  </si>
  <si>
    <t>AJUDANTE ESPECIALIZADO - MECANICO DE REFRIGERACAO</t>
  </si>
  <si>
    <t>MECANICO DE REFRIGERACAO</t>
  </si>
  <si>
    <t xml:space="preserve"> 7.2.2 </t>
  </si>
  <si>
    <t>TUBO DE COBRE FLEXIVEL, D = 1/4 ", E = 0,79 MM, PARA AR-CONDICIONADO/ INSTALACOES GAS RESIDENCIAIS E COMERCIAIS</t>
  </si>
  <si>
    <t>TUBO DE COBRE FLEXIVEL, D = 5/8 ", E = 0,79 MM, PARA AR-CONDICIONADO/ INSTALACOES GAS RESIDENCIAIS E COMERCIAIS</t>
  </si>
  <si>
    <t>TUBO PVC, SOLDAVEL, DE 25 MM, AGUA FRIA (NBR-5648)</t>
  </si>
  <si>
    <t>JOELHO PVC, SOLDAVEL, 90 GRAUS, 25 MM, COR MARROM, PARA AGUA FRIA PREDIAL</t>
  </si>
  <si>
    <t>JOELHO, PVC SOLDAVEL, 45 GRAUS, 25 MM, COR MARROM, PARA AGUA FRIA PREDIAL</t>
  </si>
  <si>
    <t xml:space="preserve"> 8 </t>
  </si>
  <si>
    <t>INSTALACOES HIDRAULICAS - AGUA</t>
  </si>
  <si>
    <t>FITA TEFLON VEDA ROSCA 18mm x 25m</t>
  </si>
  <si>
    <t>AJUDANTE DE BOMBEIRO OU ENCANADOR</t>
  </si>
  <si>
    <t>BOMBEIRO OU ENCANADOR</t>
  </si>
  <si>
    <t>FUNDO ANTICORROSIVO PARA METAIS FERROSOS (ZARCAO)</t>
  </si>
  <si>
    <t xml:space="preserve"> 8.2.1 </t>
  </si>
  <si>
    <t>BUCHA DE NYLON, DIAMETRO DO FURO 8 MM, COMPRIMENTO 40 MM, COM PARAFUSO DE ROSCA SOBERBA, CABECA CHATA, FENDA SIMPLES, 4,8 X 50 MM</t>
  </si>
  <si>
    <t xml:space="preserve"> 8.2.2 </t>
  </si>
  <si>
    <t>INSTALACOES HIDRAULICAS - INCENDIO</t>
  </si>
  <si>
    <t>EXTINTOR PO QUIMICO SECO 6kg ABC NBR 15808</t>
  </si>
  <si>
    <t xml:space="preserve"> 8.2.3 </t>
  </si>
  <si>
    <t>LUMINARIA DE EMERGENCIA 30 LEDS, POTENCIA 2 W, BATERIA DE LITIO, AUTONOMIA DE 6 HORAS</t>
  </si>
  <si>
    <t>ELETRODUTO DE PVC RIGIDO ROSCAVEL DE 3/4 ", SEM LUVA</t>
  </si>
  <si>
    <t>CONDULETE DE ALUMINIO TIPO C, PARA ELETRODUTO ROSCAVEL DE 3/4", COM TAMPA CEGA</t>
  </si>
  <si>
    <t xml:space="preserve"> 9 </t>
  </si>
  <si>
    <t xml:space="preserve"> 9.1.1 </t>
  </si>
  <si>
    <t xml:space="preserve"> 9.1.2 </t>
  </si>
  <si>
    <t>TUBO PVC, SOLDAVEL, DE 32 MM, AGUA FRIA (NBR-5648)</t>
  </si>
  <si>
    <t xml:space="preserve"> 9.1.3 </t>
  </si>
  <si>
    <t>TUBO PVC, SOLDAVEL, DE 50 MM, AGUA FRIA (NBR-5648)</t>
  </si>
  <si>
    <t xml:space="preserve"> 9.1.4 </t>
  </si>
  <si>
    <t>TUBO PVC, SOLDAVEL, DE 60 MM, AGUA FRIA (NBR-5648)</t>
  </si>
  <si>
    <t xml:space="preserve"> 9.1.5 </t>
  </si>
  <si>
    <t>TE SOLDAVEL, PVC, 90 GRAUS, 25 MM, PARA AGUA FRIA PREDIAL (NBR 5648)</t>
  </si>
  <si>
    <t xml:space="preserve"> 9.1.6 </t>
  </si>
  <si>
    <t xml:space="preserve"> 9.1.7 </t>
  </si>
  <si>
    <t>TE SOLDAVEL, PVC, 90 GRAUS,50 MM, PARA AGUA FRIA PREDIAL (NBR 5648)</t>
  </si>
  <si>
    <t xml:space="preserve"> 9.1.8 </t>
  </si>
  <si>
    <t>TE SOLDAVEL, PVC, 90 GRAUS, 60 MM, PARA AGUA FRIA PREDIAL (NBR 5648)</t>
  </si>
  <si>
    <t xml:space="preserve"> 9.1.9 </t>
  </si>
  <si>
    <t xml:space="preserve"> 9.1.10 </t>
  </si>
  <si>
    <t>TE DE REDUCAO, PVC, SOLDAVEL, 90 GRAUS, 50 MM X 25 MM, PARA AGUA FRIA PREDIAL</t>
  </si>
  <si>
    <t xml:space="preserve"> 9.1.11 </t>
  </si>
  <si>
    <t xml:space="preserve"> 9.1.12 </t>
  </si>
  <si>
    <t xml:space="preserve"> 9.1.13 </t>
  </si>
  <si>
    <t xml:space="preserve"> 9.1.14 </t>
  </si>
  <si>
    <t>CURVA DE PVC 90 GRAUS, SOLDAVEL, 50 MM, COR MARROM, PARA AGUA FRIA PREDIAL</t>
  </si>
  <si>
    <t xml:space="preserve"> 9.1.15 </t>
  </si>
  <si>
    <t xml:space="preserve"> 9.1.16 </t>
  </si>
  <si>
    <t xml:space="preserve"> 9.1.17 </t>
  </si>
  <si>
    <t xml:space="preserve"> 9.1.18 </t>
  </si>
  <si>
    <t xml:space="preserve"> 9.1.19 </t>
  </si>
  <si>
    <t>JOELHO PVC, SOLDAVEL, 90 GRAUS, 50 MM, COR MARROM, PARA AGUA FRIA PREDIAL</t>
  </si>
  <si>
    <t xml:space="preserve"> 9.1.20 </t>
  </si>
  <si>
    <t>JOELHO PVC, SOLDAVEL, 90 GRAUS, 60 MM, COR MARROM, PARA AGUA FRIA PREDIAL</t>
  </si>
  <si>
    <t xml:space="preserve"> 9.1.21 </t>
  </si>
  <si>
    <t xml:space="preserve"> 9.1.22 </t>
  </si>
  <si>
    <t>REGISTRO GAVETA COM ACABAMENTO E CANOPLA CROMADOS, SIMPLES, BITOLA 3/4" (REF 1509)</t>
  </si>
  <si>
    <t>REGISTRO DE ESFERA, PVC, COM VOLANTE, VS, SOLDAVEL, DN 25 MM, COM CORPO DIVIDIDO</t>
  </si>
  <si>
    <t>ADESIVO PLASTICO PARA PVC, FRASCO COM 175 GR</t>
  </si>
  <si>
    <t>REGISTRO DE ESFERA, PVC, COM VOLANTE, VS, SOLDAVEL, DN 50 MM, COM CORPO DIVIDIDO</t>
  </si>
  <si>
    <t>REGISTRO DE ESFERA, PVC, COM VOLANTE, VS, SOLDAVEL, DN 60 MM, COM CORPO DIVIDIDO</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</si>
  <si>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</si>
  <si>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</si>
  <si>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 xml:space="preserve"> 9.2.1 </t>
  </si>
  <si>
    <t>TUBO PVC SERIE NORMAL, DN 40 MM, PARA ESGOTO PREDIAL (NBR 5688)</t>
  </si>
  <si>
    <t xml:space="preserve"> 9.2.2 </t>
  </si>
  <si>
    <t>TUBO PVC SERIE NORMAL, DN 50 MM, PARA ESGOTO PREDIAL (NBR 5688)</t>
  </si>
  <si>
    <t xml:space="preserve"> 9.2.3 </t>
  </si>
  <si>
    <t>TUBO PVC SERIE NORMAL, DN 75 MM, PARA ESGOTO PREDIAL (NBR 5688)</t>
  </si>
  <si>
    <t xml:space="preserve"> 9.2.4 </t>
  </si>
  <si>
    <t>TUBO PVC SERIE NORMAL, DN 100 MM, PARA ESGOTO PREDIAL (NBR 5688)</t>
  </si>
  <si>
    <t xml:space="preserve"> 9.2.5 </t>
  </si>
  <si>
    <t>TUBO PVC SERIE NORMAL, DN 150 MM, PARA ESGOTO PREDIAL (NBR 5688)</t>
  </si>
  <si>
    <t xml:space="preserve"> 9.2.6 </t>
  </si>
  <si>
    <t>INSTALACOES HIDRAULICAS - ESGOTO</t>
  </si>
  <si>
    <t>VASELINA PASTOSA LUBRIFICANTE EMBALAGEM 1.000g</t>
  </si>
  <si>
    <t xml:space="preserve"> 9.2.7 </t>
  </si>
  <si>
    <t>JUNCAO SIMPLES, PVC, 45 GRAUS, DN 40 X 40 MM, SERIE NORMAL PARA ESGOTO PREDIAL</t>
  </si>
  <si>
    <t xml:space="preserve"> 9.2.8 </t>
  </si>
  <si>
    <t>JUNCAO SIMPLES, PVC, 45 GRAUS, DN 50 X 50 MM, SERIE NORMAL PARA ESGOTO PREDIAL</t>
  </si>
  <si>
    <t xml:space="preserve"> 9.2.9 </t>
  </si>
  <si>
    <t>ANEL BORRACHA PARA TUBO ESGOTO PREDIAL, DN 100 MM (NBR 5688)</t>
  </si>
  <si>
    <t>JUNCAO SIMPLES, PVC, 45 GRAUS, DN 100 X 100 MM, SERIE NORMAL PARA ESGOTO PREDIAL</t>
  </si>
  <si>
    <t xml:space="preserve"> 9.2.10 </t>
  </si>
  <si>
    <t>SOLUCAO LIMPADORA PARA PVC EMBALAGEM 200cc</t>
  </si>
  <si>
    <t xml:space="preserve"> 9.2.11 </t>
  </si>
  <si>
    <t xml:space="preserve"> 9.2.12 </t>
  </si>
  <si>
    <t xml:space="preserve"> 9.2.13 </t>
  </si>
  <si>
    <t xml:space="preserve"> 9.2.14 </t>
  </si>
  <si>
    <t>TE SANITARIO, PVC, DN 100 X 100 MM, SERIE NORMAL, PARA ESGOTO PREDIAL</t>
  </si>
  <si>
    <t xml:space="preserve"> 9.2.15 </t>
  </si>
  <si>
    <t xml:space="preserve"> 9.2.16 </t>
  </si>
  <si>
    <t>JOELHO PVC, SOLDAVEL, BB, 45 GRAUS, DN 40 MM, PARA ESGOTO PREDIAL</t>
  </si>
  <si>
    <t xml:space="preserve"> 9.2.17 </t>
  </si>
  <si>
    <t>JOELHO PVC, SOLDAVEL, PB, 45 GRAUS, DN 50 MM, PARA ESGOTO PREDIAL</t>
  </si>
  <si>
    <t xml:space="preserve"> 9.2.18 </t>
  </si>
  <si>
    <t>JOELHO PVC, SOLDAVEL, PB, 45 GRAUS, DN 100 MM, PARA ESGOTO PREDIAL</t>
  </si>
  <si>
    <t xml:space="preserve"> 9.2.19 </t>
  </si>
  <si>
    <t>JOELHO PVC, SOLDAVEL, BB, 90 GRAUS, SEM ANEL, DN 40 MM, PARA ESGOTO PREDIAL SECUNDARIO</t>
  </si>
  <si>
    <t xml:space="preserve"> 9.2.20 </t>
  </si>
  <si>
    <t>JOELHO PVC, SOLDAVEL, PB, 90 GRAUS, DN 50 MM, PARA ESGOTO PREDIAL</t>
  </si>
  <si>
    <t xml:space="preserve"> 9.2.21 </t>
  </si>
  <si>
    <t>JOELHO PVC, SOLDAVEL, PB, 90 GRAUS, DN 100 MM, PARA ESGOTO PREDIAL</t>
  </si>
  <si>
    <t xml:space="preserve"> 9.2.23 </t>
  </si>
  <si>
    <t>LUVA SIMPLES, PVC, SOLDAVEL, DN 50 MM, SERIE NORMAL, PARA ESGOTO PREDIAL</t>
  </si>
  <si>
    <t xml:space="preserve"> 9.2.24 </t>
  </si>
  <si>
    <t>LUVA SIMPLES, PVC, SOLDAVEL, DN 75 MM, SERIE NORMAL, PARA ESGOTO PREDIAL</t>
  </si>
  <si>
    <t xml:space="preserve"> 9.2.25 </t>
  </si>
  <si>
    <t>LUVA SIMPLES, PVC, SOLDAVEL, DN 100 MM, SERIE NORMAL, PARA ESGOTO PREDIAL</t>
  </si>
  <si>
    <t xml:space="preserve"> 9.2.27 </t>
  </si>
  <si>
    <t xml:space="preserve"> 9.2.28 </t>
  </si>
  <si>
    <t>TERMINAL DE VENTILACAO, 50 MM, SERIE NORMAL, ESGOTO PREDIAL</t>
  </si>
  <si>
    <t xml:space="preserve"> 9.2.30 </t>
  </si>
  <si>
    <t xml:space="preserve"> 9.2.32 </t>
  </si>
  <si>
    <t>ARGAMASSA TRAÇO 1:3 (EM VOLUME DE CIMENTO E AREIA MÉDIA ÚMIDA) COM ADIÇÃO DE IMPERMEABILIZANTE, PREPARO MECÂNICO COM BETONEIRA 400 L. AF_08/2019</t>
  </si>
  <si>
    <t>ARGAMASSA TRAÇO 1:4 (EM VOLUME DE CIMENTO E AREIA GROSSA ÚMIDA) PARA CHAPISCO CONVENCIONAL, PREPARO MECÂNICO COM BETONEIRA 400 L. AF_08/2019</t>
  </si>
  <si>
    <t>TABUA NAO APARELHADA *2,5 X 20* CM, EM MACARANDUBA/MASSARANDUBA, ANGELIM OU EQUIVALENTE DA REGIAO - BRUTA</t>
  </si>
  <si>
    <t>TIJOLO CERAMICO MACICO COMUM DE *5 X 10 X 20* CM (L X A X C)</t>
  </si>
  <si>
    <t xml:space="preserve"> 9.2.33 </t>
  </si>
  <si>
    <t xml:space="preserve"> 9.2.34 </t>
  </si>
  <si>
    <t>PREPARO DE FUNDO DE VALA COM LARGURA MENOR QUE 1,5 M, COM CAMADA DE AREIA, LANÇAMENTO MANUAL. AF_08/2020</t>
  </si>
  <si>
    <t>CAIXA DE CONCRETO ARMADO PRE-MOLDADO, COM FUNDO E TAMPA, DIMENSOES DE 0,60 X 0,60 X 0,50 M</t>
  </si>
  <si>
    <t xml:space="preserve"> 9.2.35 </t>
  </si>
  <si>
    <t xml:space="preserve"> 9.2.37 </t>
  </si>
  <si>
    <t xml:space="preserve"> 9.2.38 </t>
  </si>
  <si>
    <t xml:space="preserve"> 9.2.39 </t>
  </si>
  <si>
    <t xml:space="preserve"> 9.2.40 </t>
  </si>
  <si>
    <t xml:space="preserve"> 9.3.1 </t>
  </si>
  <si>
    <t>SABONETEIRA PLASTICA TIPO DISPENSER PARA SABONETE LIQUIDO COM RESERVATORIO 800 A 1500 ML</t>
  </si>
  <si>
    <t>Secador de mãos ABS branco 220v CR-108 Brakey ou similar, fluxo 50 à 150 pessoas/dia</t>
  </si>
  <si>
    <t>PAPELEIRA DE PAREDE EM METAL CROMADO SEM TAMPA</t>
  </si>
  <si>
    <t xml:space="preserve"> 9.3.4 </t>
  </si>
  <si>
    <t>LAVATORIO / CUBA DE EMBUTIR, OVAL, DE LOUCA BRANCA, SEM LADRAO, DIMENSOES *50 X 35* CM (L X C)</t>
  </si>
  <si>
    <t xml:space="preserve"> 9.3.5 </t>
  </si>
  <si>
    <t xml:space="preserve"> 9.3.6 </t>
  </si>
  <si>
    <t>PARAFUSO NIQUELADO 3 1/2" COM ACABAMENTO CROMADO PARA FIXAR PECA SANITARIA, INCLUI PORCA CEGA, ARRUELA E BUCHA DE NYLON TAMANHO S-8</t>
  </si>
  <si>
    <t>LAVATORIO DE LOUCA BRANCA, SUSPENSO (SEM COLUNA), DIMENSOES *40 X 30* CM</t>
  </si>
  <si>
    <t>REJUNTE EPOXI, QUALQUER COR</t>
  </si>
  <si>
    <t xml:space="preserve"> 9.3.7 </t>
  </si>
  <si>
    <t>SIFAO / TUBO SINFONADO EXTENSIVEL/SANFONADO, UNIVERSAL/ SIMPLES, ENTRE *50 A 70* CM, DE PLASTICO BRANCO</t>
  </si>
  <si>
    <t xml:space="preserve"> 9.3.8 </t>
  </si>
  <si>
    <t>VALVULA DE ESCOAMENTO PARA TANQUE, EM METAL CROMADO, 1.1/2 ", SEM LADRAO, COM TAMPAO PLASTICO</t>
  </si>
  <si>
    <t xml:space="preserve"> 9.3.9 </t>
  </si>
  <si>
    <t xml:space="preserve"> 9.3.10 </t>
  </si>
  <si>
    <t>TORNEIRA METALICA CROMADA, DE MESA/BANCADA, PARA COZINHA, BICA MOVEL, COM AREJADOR, 1/2" OU 3/4" (REF 1167 / 1168)</t>
  </si>
  <si>
    <t xml:space="preserve"> 9.3.11 </t>
  </si>
  <si>
    <t>ENGATE FLEXÍVEL EM INOX, 1/2  X 40CM - FORNECIMENTO E INSTALAÇÃO. AF_01/2020</t>
  </si>
  <si>
    <t>VASO SANITÁRIO SIFONADO COM CAIXA ACOPLADA LOUÇA BRANCA - FORNECIMENTO E INSTALAÇÃO. AF_01/2020</t>
  </si>
  <si>
    <t xml:space="preserve"> 9.3.12 </t>
  </si>
  <si>
    <t>CONJUNTO DE LIGACAO AJUSTAVEL, PARA VASO / BACIA SANITARIA, EM PLASTICO BRANCO, COM TUBO, CANOPLA E ESPUDE</t>
  </si>
  <si>
    <t xml:space="preserve"> 9.3.13 </t>
  </si>
  <si>
    <t>CHUVEIRO COMUM EM PLASTICO BRANCO, COM CANO, 3 TEMPERATURAS, 5500 W (110/220 V)</t>
  </si>
  <si>
    <t xml:space="preserve"> 9.3.15 </t>
  </si>
  <si>
    <t>SABONETEIRA DE PAREDE EM METAL CROMADO</t>
  </si>
  <si>
    <t xml:space="preserve"> 9.3.17 </t>
  </si>
  <si>
    <t>Assento para vaso sanitário em poliester, DECA AP23 Linha carrara/ nuova/duna(ou similar)</t>
  </si>
  <si>
    <t>Ducha em aço inox, DECA, linha targa 1984 C 40 ou similar</t>
  </si>
  <si>
    <t xml:space="preserve"> 9.3.20 </t>
  </si>
  <si>
    <t>MICTORIO INDIVIDUAL, SIFONADO, VALVULA EMBUTIDA, DE LOUCA BRANCA, SEM COMPLEMENTOS - PADRAO ALTO</t>
  </si>
  <si>
    <t>BARRA DE APOIO RETA, EM ACO INOX POLIDO, COMPRIMENTO 70CM, DIAMETRO MINIMO 3 CM</t>
  </si>
  <si>
    <t>BARRA DE APOIO RETA, EM ACO INOX POLIDO, COMPRIMENTO 80CM, DIAMETRO MINIMO 3 CM</t>
  </si>
  <si>
    <t>BARRA DE APOIO RETA, EM ACO INOX POLIDO, COMPRIMENTO 60CM, DIAMETRO MINIMO 3 CM</t>
  </si>
  <si>
    <t xml:space="preserve"> 9.4.1 </t>
  </si>
  <si>
    <t xml:space="preserve"> 9.4.2 </t>
  </si>
  <si>
    <t xml:space="preserve"> 10 </t>
  </si>
  <si>
    <t xml:space="preserve"> 10.1 </t>
  </si>
  <si>
    <t xml:space="preserve"> 10.2 </t>
  </si>
  <si>
    <t xml:space="preserve"> 10.4 </t>
  </si>
  <si>
    <t xml:space="preserve"> 10.5 </t>
  </si>
  <si>
    <t xml:space="preserve"> 10.6 </t>
  </si>
  <si>
    <t>ANEL BORRACHA, DN 100 MM, PARA TUBO SERIE REFORCADA ESGOTO PREDIAL</t>
  </si>
  <si>
    <t xml:space="preserve"> 10.8 </t>
  </si>
  <si>
    <t>ANEL BORRACHA, DN 150 MM, PARA TUBO SERIE REFORCADA ESGOTO PREDIAL</t>
  </si>
  <si>
    <t xml:space="preserve"> 10.9 </t>
  </si>
  <si>
    <t>ASSENTADOR DE TUBOS COM ENCARGOS COMPLEMENTARES</t>
  </si>
  <si>
    <t>ARGAMASSA TRAÇO 1:3 (EM VOLUME DE CIMENTO E AREIA MÉDIA ÚMIDA), PREPARO MANUAL. AF_08/2019</t>
  </si>
  <si>
    <t>CURVA PVC CURTA 90 GRAUS, DN 100 MM, PARA ESGOTO PREDIAL</t>
  </si>
  <si>
    <t>LIPR - LIGAÇÕES PREDIAIS ÁGUA/ESGOTO/ENERGIA/TELEFONE</t>
  </si>
  <si>
    <t xml:space="preserve"> 11 </t>
  </si>
  <si>
    <t>AJUDANTE DE CARPINTEIRO COM ENCARGOS COMPLEMENTARES</t>
  </si>
  <si>
    <t>PREGO DE ACO POLIDO COM CABECA 17 X 24 (2 1/4 X 11)</t>
  </si>
  <si>
    <t>TABUA *2,5 X 30 CM EM PINUS, MISTA OU EQUIVALENTE DA REGIAO - BRUTA</t>
  </si>
  <si>
    <t>PREGO DE ACO POLIDO COM CABECA DUPLA 17 X 27 (2 1/2 X 11)</t>
  </si>
  <si>
    <t>FABRICAÇÃO DE FÔRMA PARA PILARES E ESTRUTURAS SIMILARES, EM CHAPA DE MADEIRA COMPENSADA PLASTIFICADA, E = 18 MM. AF_09/2020</t>
  </si>
  <si>
    <t>LOCACAO DE APRUMADOR METALICO DE PILAR, COM ALTURA E ANGULO REGULAVEIS, EXTENSAO DE *1,50* A *2,80* M</t>
  </si>
  <si>
    <t>UNXMES</t>
  </si>
  <si>
    <t>LOCACAO DE VIGA SANDUICHE METALICA VAZADA PARA TRAVAMENTO DE PILARES, ALTURA DE *8* CM, LARGURA DE *6* CM E EXTENSAO DE 2 M</t>
  </si>
  <si>
    <t>LOCACAO DE BARRA DE ANCORAGEM DE 0,80 A 1,20 M DE EXTENSAO, COM ROSCA DE 5/8", INCLUINDO PORCA E FLANGE</t>
  </si>
  <si>
    <t>CHAPA/PAINEL DE MADEIRA COMPENSADA PLASTIFICADA (MADEIRITE PLASTIFICADO) PARA FORMA DE CONCRETO, DE 2200 X 1100 MM, E = *17* MM</t>
  </si>
  <si>
    <t>PREGO DE ACO POLIDO COM CABECA 17 X 21 (2 X 11)</t>
  </si>
  <si>
    <t>CORTE E DOBRA DE AÇO CA-60, DIÂMETRO DE 5,0 MM. AF_06/2022</t>
  </si>
  <si>
    <t>ESPACADOR / DISTANCIADOR CIRCULAR COM ENTRADA LATERAL, EM PLASTICO, PARA VERGALHAO *4,2 A 12,5* MM, COBRIMENTO 20 MM</t>
  </si>
  <si>
    <t>CORTE E DOBRA DE AÇO CA-50, DIÂMETRO DE 8,0 MM. AF_06/2022</t>
  </si>
  <si>
    <t>CORTE E DOBRA DE AÇO CA-50, DIÂMETRO DE 10,0 MM. AF_06/2022</t>
  </si>
  <si>
    <t>CORTE E DOBRA DE AÇO CA-50, DIÂMETRO DE 12,5 MM. AF_06/2022</t>
  </si>
  <si>
    <t>VIBRADOR DE IMERSÃO, DIÂMETRO DE PONTEIRA 45MM, MOTOR ELÉTRICO TRIFÁSICO POTÊNCIA DE 2 CV - CHP DIURNO. AF_06/2015</t>
  </si>
  <si>
    <t>VIBRADOR DE IMERSÃO, DIÂMETRO DE PONTEIRA 45MM, MOTOR ELÉTRICO TRIFÁSICO POTÊNCIA DE 2 CV - CHI DIURNO. AF_06/2015</t>
  </si>
  <si>
    <t>Encargos Complementares - Servente</t>
  </si>
  <si>
    <t>Provisórios</t>
  </si>
  <si>
    <t>h</t>
  </si>
  <si>
    <t>Servente de obras (horista)</t>
  </si>
  <si>
    <t>CONCRETO USINADO BOMBEAVEL, CLASSE DE RESISTENCIA C30, BRITA 0 E 1, SLUMP = 100 +/- 20 MM, COM BOMBEAMENTO (DISPONIBILIZACAO DE BOMBA), SEM O LANCAMENTO (NBR 8953)</t>
  </si>
  <si>
    <t>FABRICAÇÃO DE FÔRMA PARA VIGAS, EM CHAPA DE MADEIRA COMPENSADA PLASTIFICADA, E = 18 MM. AF_09/2020</t>
  </si>
  <si>
    <t>FABRICAÇÃO DE ESCORAS DE VIGA DO TIPO GARFO, EM MADEIRA. AF_09/2020</t>
  </si>
  <si>
    <t>CORTE E DOBRA DE AÇO CA-50, DIÂMETRO DE 6,3 MM. AF_06/2022</t>
  </si>
  <si>
    <t>FABRICAÇÃO DE FÔRMA PARA LAJES, EM CHAPA DE MADEIRA COMPENSADA PLASTIFICADA, E = 18 MM. AF_09/2020</t>
  </si>
  <si>
    <t>VIGA DE ESCORAMENTO H20, DE MADEIRA, PESO DE 5,00 A 5,20 KG/M, COM EXTREMIDADES PLASTICAS</t>
  </si>
  <si>
    <t>LOCACAO DE TORRE METALICA COMPLETA PARA UMA CARGA DE 8 TF (80 KN) E PE DIREITO DE 6 M, INCLUINDO MODULOS, DIAGONAIS, SAPATAS E FORCADOS</t>
  </si>
  <si>
    <t xml:space="preserve"> 12 </t>
  </si>
  <si>
    <t xml:space="preserve"> 12.1.1 </t>
  </si>
  <si>
    <t>JATEAMENTO ABRASIVO COM GRANALHA DE AÇO EM PERFIL METÁLICO EM FÁBRICA. AF_01/2020</t>
  </si>
  <si>
    <t>PINTURA COM TINTA ALQUÍDICA DE FUNDO (TIPO ZARCÃO) PULVERIZADA SOBRE PERFIL METÁLICO EXECUTADO EM FÁBRICA (POR DEMÃO). AF_01/2020_PE</t>
  </si>
  <si>
    <t>AJUDANTE DE ESTRUTURA METÁLICA COM ENCARGOS COMPLEMENTARES</t>
  </si>
  <si>
    <t>CHAPA DE ACO GROSSA, ASTM A36, E = 3/8" (9,53 MM) 74,69 KG/M2</t>
  </si>
  <si>
    <t>CHAPA DE ACO GROSSA, ASTM A36, E = 1/2" (12,70 MM) 99,59 KG/M2</t>
  </si>
  <si>
    <t>CANTONEIRA ACO ABAS IGUAIS (QUALQUER BITOLA), ESPESSURA ENTRE 1/8" E 1/4"</t>
  </si>
  <si>
    <t>PERFIL "U" SIMPLES, EM CHAPA DOBRADA DE ACO LAMINADO, E = 8 MM, H = 150 MM, L = 75 MM (16,97 KG/M)</t>
  </si>
  <si>
    <t xml:space="preserve"> 12.1.2 </t>
  </si>
  <si>
    <t>TINTA ESMALTE SINTETICO PREMIUM DE DUPLA ACAO GRAFITE FOSCO PARA SUPERFICIES METALICAS FERROSAS</t>
  </si>
  <si>
    <t xml:space="preserve"> 13 </t>
  </si>
  <si>
    <t xml:space="preserve"> 14 </t>
  </si>
  <si>
    <t xml:space="preserve"> 14.1 </t>
  </si>
  <si>
    <t>Conversão InfoWOrca</t>
  </si>
  <si>
    <t>Encargos Complementares - Pedreiro</t>
  </si>
  <si>
    <t>Argamassa cimento e areia traço t-1 (1:3) - 1 saco cimento 50kg / 3 padiolas areia dim. 0.35 x 0.45 x 0.23 m - Confecção mecânica e transporte</t>
  </si>
  <si>
    <t>Argamassas</t>
  </si>
  <si>
    <t>Pedreiro (horista)</t>
  </si>
  <si>
    <t>Placa de inauguração em alumínio fundido medindo 0,60 x 0,80m</t>
  </si>
  <si>
    <t>LIMPEZA</t>
  </si>
  <si>
    <t>ESTOPA COMUM EMBALAGEM 200 GRAMAS</t>
  </si>
  <si>
    <t>Valor Unitário</t>
  </si>
  <si>
    <t>Obra</t>
  </si>
  <si>
    <t>Curva ABC de Serviços</t>
  </si>
  <si>
    <t>Valor  Unit</t>
  </si>
  <si>
    <t>Peso (%)</t>
  </si>
  <si>
    <t>Peso Acumulado (%)</t>
  </si>
  <si>
    <t xml:space="preserve"> 100775 </t>
  </si>
  <si>
    <t xml:space="preserve"> 94216 </t>
  </si>
  <si>
    <t xml:space="preserve"> 92477 </t>
  </si>
  <si>
    <t xml:space="preserve"> 112561 </t>
  </si>
  <si>
    <t xml:space="preserve"> 90776 </t>
  </si>
  <si>
    <t xml:space="preserve"> 87269 </t>
  </si>
  <si>
    <t xml:space="preserve"> 121580 </t>
  </si>
  <si>
    <t xml:space="preserve"> 90778 </t>
  </si>
  <si>
    <t xml:space="preserve"> 92524 </t>
  </si>
  <si>
    <t xml:space="preserve"> 94306 </t>
  </si>
  <si>
    <t xml:space="preserve"> 92445 </t>
  </si>
  <si>
    <t xml:space="preserve"> 96114 </t>
  </si>
  <si>
    <t xml:space="preserve"> 104162 </t>
  </si>
  <si>
    <t xml:space="preserve"> 104958 </t>
  </si>
  <si>
    <t xml:space="preserve"> 91338 </t>
  </si>
  <si>
    <t xml:space="preserve"> 101747 </t>
  </si>
  <si>
    <t xml:space="preserve"> 96536 </t>
  </si>
  <si>
    <t xml:space="preserve"> 93358 </t>
  </si>
  <si>
    <t xml:space="preserve"> 96557 </t>
  </si>
  <si>
    <t xml:space="preserve"> 95241 </t>
  </si>
  <si>
    <t xml:space="preserve"> 98557 </t>
  </si>
  <si>
    <t xml:space="preserve"> 87553 </t>
  </si>
  <si>
    <t xml:space="preserve"> 91926 </t>
  </si>
  <si>
    <t xml:space="preserve"> 92762 </t>
  </si>
  <si>
    <t xml:space="preserve"> 104918 </t>
  </si>
  <si>
    <t xml:space="preserve"> 92761 </t>
  </si>
  <si>
    <t xml:space="preserve"> 94231 </t>
  </si>
  <si>
    <t xml:space="preserve"> 92768 </t>
  </si>
  <si>
    <t xml:space="preserve"> 91341 </t>
  </si>
  <si>
    <t xml:space="preserve"> 92759 </t>
  </si>
  <si>
    <t xml:space="preserve"> 92770 </t>
  </si>
  <si>
    <t xml:space="preserve"> 88494 </t>
  </si>
  <si>
    <t xml:space="preserve"> COMPOSIÇÃO-381 </t>
  </si>
  <si>
    <t xml:space="preserve"> COMPOSIÇÃO-457 </t>
  </si>
  <si>
    <t xml:space="preserve"> 104919 </t>
  </si>
  <si>
    <t xml:space="preserve"> 91834 </t>
  </si>
  <si>
    <t xml:space="preserve"> 100724 </t>
  </si>
  <si>
    <t xml:space="preserve"> 014032 </t>
  </si>
  <si>
    <t xml:space="preserve"> 190429 </t>
  </si>
  <si>
    <t xml:space="preserve"> 000038 </t>
  </si>
  <si>
    <t xml:space="preserve"> 87878 </t>
  </si>
  <si>
    <t xml:space="preserve"> COMPOSIÇÃO-384 </t>
  </si>
  <si>
    <t xml:space="preserve"> 104916 </t>
  </si>
  <si>
    <t xml:space="preserve"> COMPOSIÇÃO-460 </t>
  </si>
  <si>
    <t xml:space="preserve"> 101166 </t>
  </si>
  <si>
    <t xml:space="preserve"> COMPOSIÇÃO-431 </t>
  </si>
  <si>
    <t xml:space="preserve"> 88495 </t>
  </si>
  <si>
    <t xml:space="preserve"> 104642 </t>
  </si>
  <si>
    <t xml:space="preserve"> 97897 </t>
  </si>
  <si>
    <t xml:space="preserve"> 94569 </t>
  </si>
  <si>
    <t xml:space="preserve"> 104639 </t>
  </si>
  <si>
    <t xml:space="preserve"> 012158 </t>
  </si>
  <si>
    <t xml:space="preserve"> COMPOSIÇÃO-433 </t>
  </si>
  <si>
    <t xml:space="preserve"> 86932 </t>
  </si>
  <si>
    <t xml:space="preserve"> COMPOSIÇÃO-387 </t>
  </si>
  <si>
    <t xml:space="preserve"> 104737 </t>
  </si>
  <si>
    <t xml:space="preserve"> 101965 </t>
  </si>
  <si>
    <t xml:space="preserve"> 95801 </t>
  </si>
  <si>
    <t xml:space="preserve"> 102491 </t>
  </si>
  <si>
    <t xml:space="preserve"> 89356 </t>
  </si>
  <si>
    <t xml:space="preserve"> COMPOSIÇÃO-461 </t>
  </si>
  <si>
    <t xml:space="preserve"> 89714 </t>
  </si>
  <si>
    <t xml:space="preserve"> COMPOSIÇÃO-458 </t>
  </si>
  <si>
    <t xml:space="preserve"> 89712 </t>
  </si>
  <si>
    <t xml:space="preserve"> 88476 </t>
  </si>
  <si>
    <t xml:space="preserve"> 100859 </t>
  </si>
  <si>
    <t xml:space="preserve"> 190058 </t>
  </si>
  <si>
    <t xml:space="preserve"> 104927 </t>
  </si>
  <si>
    <t xml:space="preserve"> 91930 </t>
  </si>
  <si>
    <t xml:space="preserve"> 92988 </t>
  </si>
  <si>
    <t xml:space="preserve"> 92763 </t>
  </si>
  <si>
    <t xml:space="preserve"> 103689 </t>
  </si>
  <si>
    <t xml:space="preserve"> 89987 </t>
  </si>
  <si>
    <t xml:space="preserve"> 92769 </t>
  </si>
  <si>
    <t xml:space="preserve"> COMP21 </t>
  </si>
  <si>
    <t xml:space="preserve"> COMPOSIÇÃO-188 </t>
  </si>
  <si>
    <t xml:space="preserve"> COMP219 </t>
  </si>
  <si>
    <t xml:space="preserve"> 103324 </t>
  </si>
  <si>
    <t xml:space="preserve"> 94573 </t>
  </si>
  <si>
    <t xml:space="preserve"> COMP52 </t>
  </si>
  <si>
    <t xml:space="preserve"> ED-49546 </t>
  </si>
  <si>
    <t xml:space="preserve"> 3167 </t>
  </si>
  <si>
    <t xml:space="preserve"> 170021 </t>
  </si>
  <si>
    <t xml:space="preserve"> 97113 </t>
  </si>
  <si>
    <t xml:space="preserve"> 86877 </t>
  </si>
  <si>
    <t xml:space="preserve"> 91937 </t>
  </si>
  <si>
    <t xml:space="preserve"> 86909 </t>
  </si>
  <si>
    <t xml:space="preserve"> 95875 </t>
  </si>
  <si>
    <t xml:space="preserve"> 100868 </t>
  </si>
  <si>
    <t xml:space="preserve"> 89357 </t>
  </si>
  <si>
    <t xml:space="preserve"> 101879 </t>
  </si>
  <si>
    <t xml:space="preserve"> 97670 </t>
  </si>
  <si>
    <t xml:space="preserve"> 100867 </t>
  </si>
  <si>
    <t xml:space="preserve"> 101896 </t>
  </si>
  <si>
    <t xml:space="preserve"> 89711 </t>
  </si>
  <si>
    <t xml:space="preserve"> 101881 </t>
  </si>
  <si>
    <t xml:space="preserve"> 89450 </t>
  </si>
  <si>
    <t xml:space="preserve"> 92760 </t>
  </si>
  <si>
    <t xml:space="preserve"> 101897 </t>
  </si>
  <si>
    <t xml:space="preserve"> 89731 </t>
  </si>
  <si>
    <t xml:space="preserve"> 100674 </t>
  </si>
  <si>
    <t xml:space="preserve"> COMP72 </t>
  </si>
  <si>
    <t xml:space="preserve"> 055863 </t>
  </si>
  <si>
    <t xml:space="preserve"> 96985 </t>
  </si>
  <si>
    <t xml:space="preserve"> 104920 </t>
  </si>
  <si>
    <t xml:space="preserve"> COMP51 </t>
  </si>
  <si>
    <t xml:space="preserve"> COMPOSIÇÃO-432 </t>
  </si>
  <si>
    <t xml:space="preserve"> COMP132 </t>
  </si>
  <si>
    <t xml:space="preserve"> 101880 </t>
  </si>
  <si>
    <t xml:space="preserve"> 89726 </t>
  </si>
  <si>
    <t xml:space="preserve"> 93382 </t>
  </si>
  <si>
    <t xml:space="preserve"> COMP44 </t>
  </si>
  <si>
    <t xml:space="preserve"> 97084 </t>
  </si>
  <si>
    <t xml:space="preserve"> 89732 </t>
  </si>
  <si>
    <t xml:space="preserve"> COMP215 </t>
  </si>
  <si>
    <t xml:space="preserve"> 86901 </t>
  </si>
  <si>
    <t xml:space="preserve"> 95547 </t>
  </si>
  <si>
    <t xml:space="preserve"> 89449 </t>
  </si>
  <si>
    <t xml:space="preserve"> 111414 </t>
  </si>
  <si>
    <t xml:space="preserve"> 92771 </t>
  </si>
  <si>
    <t xml:space="preserve"> 89865 </t>
  </si>
  <si>
    <t xml:space="preserve"> 95544 </t>
  </si>
  <si>
    <t xml:space="preserve"> 89834 </t>
  </si>
  <si>
    <t xml:space="preserve"> 89713 </t>
  </si>
  <si>
    <t xml:space="preserve"> 86904 </t>
  </si>
  <si>
    <t xml:space="preserve"> 89785 </t>
  </si>
  <si>
    <t xml:space="preserve"> 89724 </t>
  </si>
  <si>
    <t xml:space="preserve"> 89744 </t>
  </si>
  <si>
    <t xml:space="preserve"> 91953 </t>
  </si>
  <si>
    <t xml:space="preserve"> 99862 </t>
  </si>
  <si>
    <t xml:space="preserve"> 91871 </t>
  </si>
  <si>
    <t xml:space="preserve"> 89628 </t>
  </si>
  <si>
    <t xml:space="preserve"> COMP73 </t>
  </si>
  <si>
    <t xml:space="preserve"> 86883 </t>
  </si>
  <si>
    <t xml:space="preserve"> 101894 </t>
  </si>
  <si>
    <t xml:space="preserve"> 94492 </t>
  </si>
  <si>
    <t xml:space="preserve"> COMP38 </t>
  </si>
  <si>
    <t xml:space="preserve"> 97599 </t>
  </si>
  <si>
    <t xml:space="preserve"> 100860 </t>
  </si>
  <si>
    <t xml:space="preserve"> 95778 </t>
  </si>
  <si>
    <t xml:space="preserve"> 89849 </t>
  </si>
  <si>
    <t xml:space="preserve"> 89796 </t>
  </si>
  <si>
    <t xml:space="preserve"> COMP40 </t>
  </si>
  <si>
    <t xml:space="preserve"> 89617 </t>
  </si>
  <si>
    <t xml:space="preserve"> 91959 </t>
  </si>
  <si>
    <t xml:space="preserve"> 89625 </t>
  </si>
  <si>
    <t xml:space="preserve"> 93655 </t>
  </si>
  <si>
    <t xml:space="preserve"> 104348 </t>
  </si>
  <si>
    <t xml:space="preserve"> 89783 </t>
  </si>
  <si>
    <t xml:space="preserve"> 89503 </t>
  </si>
  <si>
    <t xml:space="preserve"> 93654 </t>
  </si>
  <si>
    <t xml:space="preserve"> 89746 </t>
  </si>
  <si>
    <t xml:space="preserve"> 100575 </t>
  </si>
  <si>
    <t xml:space="preserve"> 91967 </t>
  </si>
  <si>
    <t xml:space="preserve"> 94493 </t>
  </si>
  <si>
    <t xml:space="preserve"> COMP20 </t>
  </si>
  <si>
    <t xml:space="preserve"> 95545 </t>
  </si>
  <si>
    <t xml:space="preserve"> 94489 </t>
  </si>
  <si>
    <t xml:space="preserve"> 89627 </t>
  </si>
  <si>
    <t xml:space="preserve"> COMP39 </t>
  </si>
  <si>
    <t xml:space="preserve"> 89501 </t>
  </si>
  <si>
    <t xml:space="preserve"> 89505 </t>
  </si>
  <si>
    <t xml:space="preserve"> 92984 </t>
  </si>
  <si>
    <t xml:space="preserve"> 93657 </t>
  </si>
  <si>
    <t xml:space="preserve"> 101165 </t>
  </si>
  <si>
    <t xml:space="preserve"> 88489 </t>
  </si>
  <si>
    <t xml:space="preserve"> 91170 </t>
  </si>
  <si>
    <t xml:space="preserve"> 91173 </t>
  </si>
  <si>
    <t xml:space="preserve"> 91852 </t>
  </si>
  <si>
    <t xml:space="preserve"> 91862 </t>
  </si>
  <si>
    <t xml:space="preserve"> 91870 </t>
  </si>
  <si>
    <t xml:space="preserve"> 91924 </t>
  </si>
  <si>
    <t xml:space="preserve"> 92023 </t>
  </si>
  <si>
    <t xml:space="preserve"> 92543 </t>
  </si>
  <si>
    <t xml:space="preserve"> 94210 </t>
  </si>
  <si>
    <t xml:space="preserve"> 94559 </t>
  </si>
  <si>
    <t xml:space="preserve"> 95240 </t>
  </si>
  <si>
    <t xml:space="preserve"> 95805 </t>
  </si>
  <si>
    <t xml:space="preserve"> 96995 </t>
  </si>
  <si>
    <t xml:space="preserve"> 97586 </t>
  </si>
  <si>
    <t xml:space="preserve"> 98441 </t>
  </si>
  <si>
    <t xml:space="preserve"> 98442 </t>
  </si>
  <si>
    <t xml:space="preserve"> 98445 </t>
  </si>
  <si>
    <t xml:space="preserve"> 98446 </t>
  </si>
  <si>
    <t xml:space="preserve"> 00011455 </t>
  </si>
  <si>
    <t xml:space="preserve"> 102234 </t>
  </si>
  <si>
    <t xml:space="preserve"> 88262 </t>
  </si>
  <si>
    <t xml:space="preserve"> 88316 </t>
  </si>
  <si>
    <t xml:space="preserve"> 00004509 </t>
  </si>
  <si>
    <t xml:space="preserve"> 00004813 </t>
  </si>
  <si>
    <t xml:space="preserve"> 00005065 </t>
  </si>
  <si>
    <t xml:space="preserve"> 00005069 </t>
  </si>
  <si>
    <t xml:space="preserve"> 010075 </t>
  </si>
  <si>
    <t xml:space="preserve"> 007811 </t>
  </si>
  <si>
    <t xml:space="preserve"> A.02.000.070107 </t>
  </si>
  <si>
    <t xml:space="preserve"> A.02.000.070108 </t>
  </si>
  <si>
    <t xml:space="preserve"> B.01.000.020112 </t>
  </si>
  <si>
    <t xml:space="preserve"> B.01.000.020118 </t>
  </si>
  <si>
    <t xml:space="preserve"> 86060 </t>
  </si>
  <si>
    <t xml:space="preserve"> 026310 </t>
  </si>
  <si>
    <t xml:space="preserve"> 026312 </t>
  </si>
  <si>
    <t xml:space="preserve"> 026315 </t>
  </si>
  <si>
    <t xml:space="preserve"> 026321 </t>
  </si>
  <si>
    <t xml:space="preserve"> 026322 </t>
  </si>
  <si>
    <t xml:space="preserve"> 026314 </t>
  </si>
  <si>
    <t xml:space="preserve"> 041005 </t>
  </si>
  <si>
    <t xml:space="preserve"> 95401 </t>
  </si>
  <si>
    <t xml:space="preserve"> 00004083 </t>
  </si>
  <si>
    <t xml:space="preserve"> 00037372 </t>
  </si>
  <si>
    <t xml:space="preserve"> 00037373 </t>
  </si>
  <si>
    <t xml:space="preserve"> 00043463 </t>
  </si>
  <si>
    <t xml:space="preserve"> 00043487 </t>
  </si>
  <si>
    <t xml:space="preserve"> 95403 </t>
  </si>
  <si>
    <t xml:space="preserve"> 00002707 </t>
  </si>
  <si>
    <t xml:space="preserve"> 00043462 </t>
  </si>
  <si>
    <t xml:space="preserve"> 00043486 </t>
  </si>
  <si>
    <t xml:space="preserve"> 5631 </t>
  </si>
  <si>
    <t xml:space="preserve"> 5632 </t>
  </si>
  <si>
    <t xml:space="preserve"> 5901 </t>
  </si>
  <si>
    <t xml:space="preserve"> 5903 </t>
  </si>
  <si>
    <t xml:space="preserve"> 91533 </t>
  </si>
  <si>
    <t xml:space="preserve"> 00006079 </t>
  </si>
  <si>
    <t xml:space="preserve"> 91386 </t>
  </si>
  <si>
    <t xml:space="preserve"> 91387 </t>
  </si>
  <si>
    <t xml:space="preserve"> 5678 </t>
  </si>
  <si>
    <t xml:space="preserve"> 5679 </t>
  </si>
  <si>
    <t xml:space="preserve"> 5932 </t>
  </si>
  <si>
    <t xml:space="preserve"> 5934 </t>
  </si>
  <si>
    <t xml:space="preserve"> 88309 </t>
  </si>
  <si>
    <t xml:space="preserve"> 91277 </t>
  </si>
  <si>
    <t xml:space="preserve"> 87292 </t>
  </si>
  <si>
    <t xml:space="preserve"> 00034586 </t>
  </si>
  <si>
    <t xml:space="preserve"> 94968 </t>
  </si>
  <si>
    <t xml:space="preserve"> 00007334 </t>
  </si>
  <si>
    <t xml:space="preserve"> 00038546 </t>
  </si>
  <si>
    <t xml:space="preserve"> 95282 </t>
  </si>
  <si>
    <t xml:space="preserve"> 00034492 </t>
  </si>
  <si>
    <t xml:space="preserve"> 00043146 </t>
  </si>
  <si>
    <t xml:space="preserve"> 88274 </t>
  </si>
  <si>
    <t xml:space="preserve"> 89225 </t>
  </si>
  <si>
    <t xml:space="preserve"> 89226 </t>
  </si>
  <si>
    <t xml:space="preserve"> 95276 </t>
  </si>
  <si>
    <t xml:space="preserve"> 95277 </t>
  </si>
  <si>
    <t xml:space="preserve"> 00003671 </t>
  </si>
  <si>
    <t xml:space="preserve"> 00004824 </t>
  </si>
  <si>
    <t xml:space="preserve"> 00006085 </t>
  </si>
  <si>
    <t xml:space="preserve"> 00041967 </t>
  </si>
  <si>
    <t xml:space="preserve"> 00044528 </t>
  </si>
  <si>
    <t xml:space="preserve"> 88256 </t>
  </si>
  <si>
    <t xml:space="preserve"> 00001381 </t>
  </si>
  <si>
    <t xml:space="preserve"> 00034357 </t>
  </si>
  <si>
    <t xml:space="preserve"> 88310 </t>
  </si>
  <si>
    <t xml:space="preserve"> 00007348 </t>
  </si>
  <si>
    <t xml:space="preserve"> 00012815 </t>
  </si>
  <si>
    <t xml:space="preserve"> 00037595 </t>
  </si>
  <si>
    <t xml:space="preserve"> 00042408 </t>
  </si>
  <si>
    <t xml:space="preserve"> 87369 </t>
  </si>
  <si>
    <t xml:space="preserve"> 00037395 </t>
  </si>
  <si>
    <t xml:space="preserve"> 00034547 </t>
  </si>
  <si>
    <t xml:space="preserve"> 00037593 </t>
  </si>
  <si>
    <t xml:space="preserve"> 91692 </t>
  </si>
  <si>
    <t xml:space="preserve"> 91693 </t>
  </si>
  <si>
    <t xml:space="preserve"> 00000131 </t>
  </si>
  <si>
    <t xml:space="preserve"> 00037596 </t>
  </si>
  <si>
    <t xml:space="preserve"> 099537 </t>
  </si>
  <si>
    <t xml:space="preserve"> 099661 </t>
  </si>
  <si>
    <t xml:space="preserve"> 88323 </t>
  </si>
  <si>
    <t xml:space="preserve"> 93281 </t>
  </si>
  <si>
    <t xml:space="preserve"> 93282 </t>
  </si>
  <si>
    <t xml:space="preserve"> 00011029 </t>
  </si>
  <si>
    <t xml:space="preserve"> 00040740 </t>
  </si>
  <si>
    <t xml:space="preserve"> 099449 </t>
  </si>
  <si>
    <t xml:space="preserve"> 00000142 </t>
  </si>
  <si>
    <t xml:space="preserve"> 00005061 </t>
  </si>
  <si>
    <t xml:space="preserve"> 00005104 </t>
  </si>
  <si>
    <t xml:space="preserve"> 00013388 </t>
  </si>
  <si>
    <t xml:space="preserve"> 00040873 </t>
  </si>
  <si>
    <t xml:space="preserve"> 036548 </t>
  </si>
  <si>
    <t xml:space="preserve"> 099230 </t>
  </si>
  <si>
    <t xml:space="preserve"> 099662 </t>
  </si>
  <si>
    <t xml:space="preserve"> COT.SPDA.148 </t>
  </si>
  <si>
    <t xml:space="preserve"> 88243 </t>
  </si>
  <si>
    <t xml:space="preserve"> 88270 </t>
  </si>
  <si>
    <t xml:space="preserve"> 00000626 </t>
  </si>
  <si>
    <t xml:space="preserve"> 87377 </t>
  </si>
  <si>
    <t xml:space="preserve"> 00000536 </t>
  </si>
  <si>
    <t xml:space="preserve"> 00003767 </t>
  </si>
  <si>
    <t xml:space="preserve"> 00043626 </t>
  </si>
  <si>
    <t xml:space="preserve"> 00035692 </t>
  </si>
  <si>
    <t xml:space="preserve"> 00035693 </t>
  </si>
  <si>
    <t xml:space="preserve"> 88278 </t>
  </si>
  <si>
    <t xml:space="preserve"> 00039413 </t>
  </si>
  <si>
    <t xml:space="preserve"> 00039427 </t>
  </si>
  <si>
    <t xml:space="preserve"> 00039430 </t>
  </si>
  <si>
    <t xml:space="preserve"> 00039432 </t>
  </si>
  <si>
    <t xml:space="preserve"> 00039434 </t>
  </si>
  <si>
    <t xml:space="preserve"> 00039435 </t>
  </si>
  <si>
    <t xml:space="preserve"> 00039443 </t>
  </si>
  <si>
    <t xml:space="preserve"> 00040547 </t>
  </si>
  <si>
    <t xml:space="preserve"> 00043131 </t>
  </si>
  <si>
    <t xml:space="preserve"> 00004914 </t>
  </si>
  <si>
    <t xml:space="preserve"> 00007568 </t>
  </si>
  <si>
    <t xml:space="preserve"> 00036888 </t>
  </si>
  <si>
    <t xml:space="preserve"> 00039025 </t>
  </si>
  <si>
    <t xml:space="preserve"> 100874 </t>
  </si>
  <si>
    <t xml:space="preserve"> 202332 </t>
  </si>
  <si>
    <t xml:space="preserve"> 055814 </t>
  </si>
  <si>
    <t xml:space="preserve"> 1377 </t>
  </si>
  <si>
    <t xml:space="preserve"> 2372 </t>
  </si>
  <si>
    <t xml:space="preserve"> 00003108 </t>
  </si>
  <si>
    <t xml:space="preserve"> 00003768 </t>
  </si>
  <si>
    <t xml:space="preserve"> 00004823 </t>
  </si>
  <si>
    <t xml:space="preserve"> 00002432 </t>
  </si>
  <si>
    <t xml:space="preserve"> 00044533 </t>
  </si>
  <si>
    <t xml:space="preserve"> 00044531 </t>
  </si>
  <si>
    <t xml:space="preserve"> 00001379 </t>
  </si>
  <si>
    <t xml:space="preserve"> 00000370 </t>
  </si>
  <si>
    <t xml:space="preserve"> 00004377 </t>
  </si>
  <si>
    <t xml:space="preserve"> 00034381 </t>
  </si>
  <si>
    <t xml:space="preserve"> 00039961 </t>
  </si>
  <si>
    <t xml:space="preserve"> 00000599 </t>
  </si>
  <si>
    <t xml:space="preserve"> 00034364 </t>
  </si>
  <si>
    <t xml:space="preserve"> 88325 </t>
  </si>
  <si>
    <t xml:space="preserve"> 00034360 </t>
  </si>
  <si>
    <t xml:space="preserve"> 88251 </t>
  </si>
  <si>
    <t xml:space="preserve"> 88315 </t>
  </si>
  <si>
    <t xml:space="preserve"> 00011002 </t>
  </si>
  <si>
    <t xml:space="preserve"> 88317 </t>
  </si>
  <si>
    <t xml:space="preserve"> 000050 </t>
  </si>
  <si>
    <t xml:space="preserve"> 000100 </t>
  </si>
  <si>
    <t xml:space="preserve"> 010414 </t>
  </si>
  <si>
    <t xml:space="preserve"> 099398 </t>
  </si>
  <si>
    <t xml:space="preserve"> 099664 </t>
  </si>
  <si>
    <t xml:space="preserve"> 87283 </t>
  </si>
  <si>
    <t xml:space="preserve"> 00034747 </t>
  </si>
  <si>
    <t xml:space="preserve"> 099900 </t>
  </si>
  <si>
    <t xml:space="preserve"> 001100 </t>
  </si>
  <si>
    <t xml:space="preserve"> 004612 </t>
  </si>
  <si>
    <t xml:space="preserve"> 003847 </t>
  </si>
  <si>
    <t xml:space="preserve"> 011802 </t>
  </si>
  <si>
    <t xml:space="preserve"> 040068 </t>
  </si>
  <si>
    <t xml:space="preserve"> 12901 </t>
  </si>
  <si>
    <t xml:space="preserve"> 00001339 </t>
  </si>
  <si>
    <t xml:space="preserve"> 2973 </t>
  </si>
  <si>
    <t xml:space="preserve"> MAT002050 </t>
  </si>
  <si>
    <t xml:space="preserve"> MAT125150 </t>
  </si>
  <si>
    <t xml:space="preserve"> 005882 </t>
  </si>
  <si>
    <t xml:space="preserve"> 065741 </t>
  </si>
  <si>
    <t xml:space="preserve"> 099050 </t>
  </si>
  <si>
    <t xml:space="preserve"> 11110 </t>
  </si>
  <si>
    <t xml:space="preserve"> 88247 </t>
  </si>
  <si>
    <t xml:space="preserve"> 88264 </t>
  </si>
  <si>
    <t xml:space="preserve"> H704 </t>
  </si>
  <si>
    <t xml:space="preserve"> 203037 </t>
  </si>
  <si>
    <t xml:space="preserve"> 036594 </t>
  </si>
  <si>
    <t xml:space="preserve"> 036595 </t>
  </si>
  <si>
    <t xml:space="preserve"> 00005318 </t>
  </si>
  <si>
    <t xml:space="preserve"> 101619 </t>
  </si>
  <si>
    <t xml:space="preserve"> 100903 </t>
  </si>
  <si>
    <t xml:space="preserve"> 00021127 </t>
  </si>
  <si>
    <t xml:space="preserve"> 00039390 </t>
  </si>
  <si>
    <t xml:space="preserve"> 00002580 </t>
  </si>
  <si>
    <t xml:space="preserve"> 00011950 </t>
  </si>
  <si>
    <t xml:space="preserve"> 00001871 </t>
  </si>
  <si>
    <t xml:space="preserve"> 00038094 </t>
  </si>
  <si>
    <t xml:space="preserve"> 00038099 </t>
  </si>
  <si>
    <t xml:space="preserve"> 91946 </t>
  </si>
  <si>
    <t xml:space="preserve"> 91952 </t>
  </si>
  <si>
    <t xml:space="preserve"> 91958 </t>
  </si>
  <si>
    <t xml:space="preserve"> 91966 </t>
  </si>
  <si>
    <t xml:space="preserve"> 099250 </t>
  </si>
  <si>
    <t xml:space="preserve"> 099806 </t>
  </si>
  <si>
    <t xml:space="preserve"> 00001014 </t>
  </si>
  <si>
    <t xml:space="preserve"> 00000982 </t>
  </si>
  <si>
    <t xml:space="preserve"> 00000996 </t>
  </si>
  <si>
    <t xml:space="preserve"> 00001018 </t>
  </si>
  <si>
    <t xml:space="preserve"> 00001570 </t>
  </si>
  <si>
    <t xml:space="preserve"> 00034653 </t>
  </si>
  <si>
    <t xml:space="preserve"> 00001571 </t>
  </si>
  <si>
    <t xml:space="preserve"> 00001573 </t>
  </si>
  <si>
    <t xml:space="preserve"> 00034709 </t>
  </si>
  <si>
    <t xml:space="preserve"> 00001576 </t>
  </si>
  <si>
    <t xml:space="preserve"> 00002373 </t>
  </si>
  <si>
    <t xml:space="preserve"> 00001580 </t>
  </si>
  <si>
    <t xml:space="preserve"> 00002377 </t>
  </si>
  <si>
    <t xml:space="preserve"> 00003379 </t>
  </si>
  <si>
    <t xml:space="preserve"> 00001581 </t>
  </si>
  <si>
    <t xml:space="preserve"> 00002393 </t>
  </si>
  <si>
    <t xml:space="preserve"> 00002688 </t>
  </si>
  <si>
    <t xml:space="preserve"> 00039248 </t>
  </si>
  <si>
    <t xml:space="preserve"> 87367 </t>
  </si>
  <si>
    <t xml:space="preserve"> 00012039 </t>
  </si>
  <si>
    <t xml:space="preserve"> 00012041 </t>
  </si>
  <si>
    <t xml:space="preserve"> 00012042 </t>
  </si>
  <si>
    <t xml:space="preserve"> 100308 </t>
  </si>
  <si>
    <t xml:space="preserve"> 00011976 </t>
  </si>
  <si>
    <t xml:space="preserve"> 00039996 </t>
  </si>
  <si>
    <t xml:space="preserve"> 00039997 </t>
  </si>
  <si>
    <t xml:space="preserve"> 00043198 </t>
  </si>
  <si>
    <t xml:space="preserve"> 099303 </t>
  </si>
  <si>
    <t xml:space="preserve"> 099970 </t>
  </si>
  <si>
    <t xml:space="preserve"> 88248 </t>
  </si>
  <si>
    <t xml:space="preserve"> 88267 </t>
  </si>
  <si>
    <t xml:space="preserve"> 00039662 </t>
  </si>
  <si>
    <t xml:space="preserve"> 00039665 </t>
  </si>
  <si>
    <t xml:space="preserve"> 00009868 </t>
  </si>
  <si>
    <t xml:space="preserve"> 00038383 </t>
  </si>
  <si>
    <t xml:space="preserve"> 00000122 </t>
  </si>
  <si>
    <t xml:space="preserve"> 00003529 </t>
  </si>
  <si>
    <t xml:space="preserve"> 00020083 </t>
  </si>
  <si>
    <t xml:space="preserve"> 00003500 </t>
  </si>
  <si>
    <t xml:space="preserve"> 004636 </t>
  </si>
  <si>
    <t xml:space="preserve"> 099034 </t>
  </si>
  <si>
    <t xml:space="preserve"> 099200 </t>
  </si>
  <si>
    <t xml:space="preserve"> 00003148 </t>
  </si>
  <si>
    <t xml:space="preserve"> 00007307 </t>
  </si>
  <si>
    <t xml:space="preserve"> 00000392 </t>
  </si>
  <si>
    <t xml:space="preserve"> 00003146 </t>
  </si>
  <si>
    <t xml:space="preserve"> 00010405 </t>
  </si>
  <si>
    <t xml:space="preserve"> 00004350 </t>
  </si>
  <si>
    <t xml:space="preserve"> 063010 </t>
  </si>
  <si>
    <t xml:space="preserve"> 00038774 </t>
  </si>
  <si>
    <t xml:space="preserve"> 00037539 </t>
  </si>
  <si>
    <t xml:space="preserve"> 00037558 </t>
  </si>
  <si>
    <t xml:space="preserve"> 00037556 </t>
  </si>
  <si>
    <t xml:space="preserve"> 00000400 </t>
  </si>
  <si>
    <t xml:space="preserve"> 00011270 </t>
  </si>
  <si>
    <t xml:space="preserve"> 00002674 </t>
  </si>
  <si>
    <t xml:space="preserve"> 00002559 </t>
  </si>
  <si>
    <t xml:space="preserve"> 00039209 </t>
  </si>
  <si>
    <t xml:space="preserve"> 00039175 </t>
  </si>
  <si>
    <t xml:space="preserve"> 440 </t>
  </si>
  <si>
    <t xml:space="preserve"> 00009869 </t>
  </si>
  <si>
    <t xml:space="preserve"> 00009875 </t>
  </si>
  <si>
    <t xml:space="preserve"> 00009873 </t>
  </si>
  <si>
    <t xml:space="preserve"> 00007139 </t>
  </si>
  <si>
    <t xml:space="preserve"> 00007142 </t>
  </si>
  <si>
    <t xml:space="preserve"> 00007143 </t>
  </si>
  <si>
    <t xml:space="preserve"> 00007129 </t>
  </si>
  <si>
    <t xml:space="preserve"> 00001959 </t>
  </si>
  <si>
    <t xml:space="preserve"> 00003540 </t>
  </si>
  <si>
    <t xml:space="preserve"> 00003539 </t>
  </si>
  <si>
    <t xml:space="preserve"> 00006005 </t>
  </si>
  <si>
    <t xml:space="preserve"> 00011674 </t>
  </si>
  <si>
    <t xml:space="preserve"> 00020080 </t>
  </si>
  <si>
    <t xml:space="preserve"> 00011677 </t>
  </si>
  <si>
    <t xml:space="preserve"> 00011678 </t>
  </si>
  <si>
    <t xml:space="preserve"> 93287 </t>
  </si>
  <si>
    <t xml:space="preserve"> 93288 </t>
  </si>
  <si>
    <t xml:space="preserve"> 00009835 </t>
  </si>
  <si>
    <t xml:space="preserve"> 00009838 </t>
  </si>
  <si>
    <t xml:space="preserve"> 00009837 </t>
  </si>
  <si>
    <t xml:space="preserve"> 00009836 </t>
  </si>
  <si>
    <t xml:space="preserve"> 00020065 </t>
  </si>
  <si>
    <t xml:space="preserve"> 004869 </t>
  </si>
  <si>
    <t xml:space="preserve"> 00003666 </t>
  </si>
  <si>
    <t xml:space="preserve"> 00000296 </t>
  </si>
  <si>
    <t xml:space="preserve"> 00003662 </t>
  </si>
  <si>
    <t xml:space="preserve"> 00020078 </t>
  </si>
  <si>
    <t xml:space="preserve"> 00000301 </t>
  </si>
  <si>
    <t xml:space="preserve"> 00003670 </t>
  </si>
  <si>
    <t xml:space="preserve"> 000386 </t>
  </si>
  <si>
    <t xml:space="preserve"> 003389 </t>
  </si>
  <si>
    <t xml:space="preserve"> 00007091 </t>
  </si>
  <si>
    <t xml:space="preserve"> 00003516 </t>
  </si>
  <si>
    <t xml:space="preserve"> 00003518 </t>
  </si>
  <si>
    <t xml:space="preserve"> 00003528 </t>
  </si>
  <si>
    <t xml:space="preserve"> 00003517 </t>
  </si>
  <si>
    <t xml:space="preserve"> 00003526 </t>
  </si>
  <si>
    <t xml:space="preserve"> 00003520 </t>
  </si>
  <si>
    <t xml:space="preserve"> 00003875 </t>
  </si>
  <si>
    <t xml:space="preserve"> 00003898 </t>
  </si>
  <si>
    <t xml:space="preserve"> 00003899 </t>
  </si>
  <si>
    <t xml:space="preserve"> 00039319 </t>
  </si>
  <si>
    <t xml:space="preserve"> 00040782 </t>
  </si>
  <si>
    <t xml:space="preserve"> 88245 </t>
  </si>
  <si>
    <t xml:space="preserve"> 88238 </t>
  </si>
  <si>
    <t xml:space="preserve"> 88377 </t>
  </si>
  <si>
    <t xml:space="preserve"> 00004721 </t>
  </si>
  <si>
    <t xml:space="preserve"> 00004720 </t>
  </si>
  <si>
    <t xml:space="preserve"> 00043059 </t>
  </si>
  <si>
    <t xml:space="preserve"> 00043132 </t>
  </si>
  <si>
    <t xml:space="preserve"> 00005075 </t>
  </si>
  <si>
    <t xml:space="preserve"> 00002692 </t>
  </si>
  <si>
    <t xml:space="preserve"> 00000135 </t>
  </si>
  <si>
    <t xml:space="preserve"> 00000367 </t>
  </si>
  <si>
    <t xml:space="preserve"> 100475 </t>
  </si>
  <si>
    <t xml:space="preserve"> 101616 </t>
  </si>
  <si>
    <t xml:space="preserve"> 87316 </t>
  </si>
  <si>
    <t xml:space="preserve"> 94970 </t>
  </si>
  <si>
    <t xml:space="preserve"> 00004491 </t>
  </si>
  <si>
    <t xml:space="preserve"> 00004517 </t>
  </si>
  <si>
    <t xml:space="preserve"> 00006193 </t>
  </si>
  <si>
    <t xml:space="preserve"> 00007258 </t>
  </si>
  <si>
    <t xml:space="preserve"> 101618 </t>
  </si>
  <si>
    <t xml:space="preserve"> 00041629 </t>
  </si>
  <si>
    <t xml:space="preserve"> 97735 </t>
  </si>
  <si>
    <t xml:space="preserve"> 004481 </t>
  </si>
  <si>
    <t xml:space="preserve"> 00011758 </t>
  </si>
  <si>
    <t xml:space="preserve"> 2008 </t>
  </si>
  <si>
    <t xml:space="preserve"> 00011703 </t>
  </si>
  <si>
    <t xml:space="preserve"> 00020269 </t>
  </si>
  <si>
    <t xml:space="preserve"> 00004351 </t>
  </si>
  <si>
    <t xml:space="preserve"> 00010425 </t>
  </si>
  <si>
    <t xml:space="preserve"> 00037329 </t>
  </si>
  <si>
    <t xml:space="preserve"> 00044945 </t>
  </si>
  <si>
    <t xml:space="preserve"> 00037588 </t>
  </si>
  <si>
    <t xml:space="preserve"> 00011772 </t>
  </si>
  <si>
    <t xml:space="preserve"> 86887 </t>
  </si>
  <si>
    <t xml:space="preserve"> 86888 </t>
  </si>
  <si>
    <t xml:space="preserve"> 00006142 </t>
  </si>
  <si>
    <t xml:space="preserve"> 00001368 </t>
  </si>
  <si>
    <t xml:space="preserve"> 95541 </t>
  </si>
  <si>
    <t xml:space="preserve"> 00037399 </t>
  </si>
  <si>
    <t xml:space="preserve"> 00011757 </t>
  </si>
  <si>
    <t xml:space="preserve"> 00001747 </t>
  </si>
  <si>
    <t xml:space="preserve"> 229 </t>
  </si>
  <si>
    <t xml:space="preserve"> 2901 </t>
  </si>
  <si>
    <t xml:space="preserve"> 00044020 </t>
  </si>
  <si>
    <t xml:space="preserve"> 00036205 </t>
  </si>
  <si>
    <t xml:space="preserve"> 00036081 </t>
  </si>
  <si>
    <t xml:space="preserve"> 00036204 </t>
  </si>
  <si>
    <t xml:space="preserve"> 00000299 </t>
  </si>
  <si>
    <t xml:space="preserve"> 00000300 </t>
  </si>
  <si>
    <t xml:space="preserve"> 88246 </t>
  </si>
  <si>
    <t xml:space="preserve"> 88629 </t>
  </si>
  <si>
    <t xml:space="preserve"> 00001966 </t>
  </si>
  <si>
    <t xml:space="preserve"> 103323 </t>
  </si>
  <si>
    <t xml:space="preserve"> 00004718 </t>
  </si>
  <si>
    <t xml:space="preserve"> 00021062 </t>
  </si>
  <si>
    <t xml:space="preserve"> 0005 </t>
  </si>
  <si>
    <t xml:space="preserve"> 88239 </t>
  </si>
  <si>
    <t xml:space="preserve"> 00005073 </t>
  </si>
  <si>
    <t xml:space="preserve"> 00006212 </t>
  </si>
  <si>
    <t xml:space="preserve"> 00040304 </t>
  </si>
  <si>
    <t xml:space="preserve"> 92264 </t>
  </si>
  <si>
    <t xml:space="preserve"> 00040271 </t>
  </si>
  <si>
    <t xml:space="preserve"> 00040275 </t>
  </si>
  <si>
    <t xml:space="preserve"> 00040287 </t>
  </si>
  <si>
    <t xml:space="preserve"> 00001345 </t>
  </si>
  <si>
    <t xml:space="preserve"> 00005068 </t>
  </si>
  <si>
    <t xml:space="preserve"> 92800 </t>
  </si>
  <si>
    <t xml:space="preserve"> 00039017 </t>
  </si>
  <si>
    <t xml:space="preserve"> 92802 </t>
  </si>
  <si>
    <t xml:space="preserve"> 92803 </t>
  </si>
  <si>
    <t xml:space="preserve"> 92804 </t>
  </si>
  <si>
    <t xml:space="preserve"> 90586 </t>
  </si>
  <si>
    <t xml:space="preserve"> 90587 </t>
  </si>
  <si>
    <t xml:space="preserve"> 10549 </t>
  </si>
  <si>
    <t xml:space="preserve"> 00006111/SINAPI </t>
  </si>
  <si>
    <t xml:space="preserve"> 00001525 </t>
  </si>
  <si>
    <t xml:space="preserve"> 92266 </t>
  </si>
  <si>
    <t xml:space="preserve"> 92272 </t>
  </si>
  <si>
    <t xml:space="preserve"> 92801 </t>
  </si>
  <si>
    <t xml:space="preserve"> 92268 </t>
  </si>
  <si>
    <t xml:space="preserve"> 00040270 </t>
  </si>
  <si>
    <t xml:space="preserve"> 00040291 </t>
  </si>
  <si>
    <t xml:space="preserve"> 100716 </t>
  </si>
  <si>
    <t xml:space="preserve"> 100719 </t>
  </si>
  <si>
    <t xml:space="preserve"> 88240 </t>
  </si>
  <si>
    <t xml:space="preserve"> 00001332 </t>
  </si>
  <si>
    <t xml:space="preserve"> 00001333 </t>
  </si>
  <si>
    <t xml:space="preserve"> 00004777 </t>
  </si>
  <si>
    <t xml:space="preserve"> 00010966 </t>
  </si>
  <si>
    <t xml:space="preserve"> 00007293 </t>
  </si>
  <si>
    <t xml:space="preserve"> 10550 </t>
  </si>
  <si>
    <t xml:space="preserve"> 1903 </t>
  </si>
  <si>
    <t xml:space="preserve"> 00004750/SINAPI </t>
  </si>
  <si>
    <t xml:space="preserve"> 2614 </t>
  </si>
  <si>
    <t xml:space="preserve"> 001500 </t>
  </si>
  <si>
    <t xml:space="preserve"> 95308 </t>
  </si>
  <si>
    <t>CURSO DE CAPACITAÇÃO PARA AJUDANTE DE ARMADOR (ENCARGOS COMPLEMENTARES) - HORISTA</t>
  </si>
  <si>
    <t xml:space="preserve"> 00006114 </t>
  </si>
  <si>
    <t>AJUDANTE DE ARMADOR (HORISTA)</t>
  </si>
  <si>
    <t xml:space="preserve"> 00037370 </t>
  </si>
  <si>
    <t>ALIMENTACAO - HORISTA (COLETADO CAIXA - ENCARGOS COMPLEMENTARES)</t>
  </si>
  <si>
    <t xml:space="preserve"> 00037371 </t>
  </si>
  <si>
    <t>TRANSPORTE - HORISTA (COLETADO CAIXA - ENCARGOS COMPLEMENTARES)</t>
  </si>
  <si>
    <t xml:space="preserve"> 00043465 </t>
  </si>
  <si>
    <t>FERRAMENTAS - FAMILIA PEDREIRO - HORISTA (ENCARGOS COMPLEMENTARES - COLETADO CAIXA)</t>
  </si>
  <si>
    <t xml:space="preserve"> 00043489 </t>
  </si>
  <si>
    <t>EPI - FAMILIA PEDREIRO - HORISTA (ENCARGOS COMPLEMENTARES - COLETADO CAIXA)</t>
  </si>
  <si>
    <t xml:space="preserve"> 95309 </t>
  </si>
  <si>
    <t>CURSO DE CAPACITAÇÃO PARA AJUDANTE DE CARPINTEIRO (ENCARGOS COMPLEMENTARES) - HORISTA</t>
  </si>
  <si>
    <t xml:space="preserve"> 00006117 </t>
  </si>
  <si>
    <t>CARPINTEIRO AUXILIAR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</si>
  <si>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</si>
  <si>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</si>
  <si>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</si>
  <si>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</si>
  <si>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95310 </t>
  </si>
  <si>
    <t>CURSO DE CAPACITAÇÃO PARA AJUDANTE DE ESTRUTURA METÁLICA (ENCARGOS COMPLEMENTARES) - HORISTA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</si>
  <si>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</si>
  <si>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</si>
  <si>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</si>
  <si>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</si>
  <si>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</si>
  <si>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AJUDANTE DE ESTRUTURAS METALICAS (HORISTA)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</si>
  <si>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</si>
  <si>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</si>
  <si>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</si>
  <si>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</si>
  <si>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</si>
  <si>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</si>
  <si>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</si>
  <si>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</si>
  <si>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00034566 </t>
  </si>
  <si>
    <t>BLOCO DE CONCRETO ESTRUTURAL 14 X 19 X 29 CM, FBK 6 MPA (NBR 6136)</t>
  </si>
  <si>
    <t xml:space="preserve"> 00034557 </t>
  </si>
  <si>
    <t>TELA DE ACO SOLDADA GALVANIZADA/ZINCADA PARA ALVENARIA, FIO D = *1,20 A 1,70* MM, MALHA 15 X 15 MM, (C X L) *50 X 7,5* CM</t>
  </si>
  <si>
    <t xml:space="preserve"> 00037592 </t>
  </si>
  <si>
    <t>BLOCO CERAMICO / TIJOLO VAZADO PARA ALVENARIA DE VEDACAO, FUROS NA VERTICAL DE 9 X 19 X 39 CM (L X A X C)</t>
  </si>
  <si>
    <t xml:space="preserve"> 00001106 </t>
  </si>
  <si>
    <t>CAL HIDRATADA CH-I PARA ARGAMASSAS</t>
  </si>
  <si>
    <t xml:space="preserve"> 88830 </t>
  </si>
  <si>
    <t>BETONEIRA CAPACIDADE NOMINAL DE 400 L, CAPACIDADE DE MISTURA 280 L, MOTOR ELÉTRICO TRIFÁSICO POTÊNCIA DE 2 CV, SEM CARREGADOR - CHP DIURNO. AF_05/2023</t>
  </si>
  <si>
    <t xml:space="preserve"> 88831 </t>
  </si>
  <si>
    <t>BETONEIRA CAPACIDADE NOMINAL DE 400 L, CAPACIDADE DE MISTURA 280 L, MOTOR ELÉTRICO TRIFÁSICO POTÊNCIA DE 2 CV, SEM CARREGADOR - CHI DIURNO. AF_05/2023</t>
  </si>
  <si>
    <t xml:space="preserve"> 00000123 </t>
  </si>
  <si>
    <t>ADITIVO IMPERMEABILIZANTE DE PEGA NORMAL PARA ARGAMASSAS E CONCRETOS SEM ARMACAO, LIQUIDO E ISENTO DE CLORETOS</t>
  </si>
  <si>
    <t xml:space="preserve"> 00043617 </t>
  </si>
  <si>
    <t>ADITIVO PLASTIFICANTE E ESTABILIZADOR PARA ARGAMASSAS DE ASSENTAMENTO E REBOCO, LIQUIDO E ISENTO DE CLORETOS</t>
  </si>
  <si>
    <t xml:space="preserve"> 95314 </t>
  </si>
  <si>
    <t>CURSO DE CAPACITAÇÃO PARA ARMADOR (ENCARGOS COMPLEMENTARES) - HORISTA</t>
  </si>
  <si>
    <t xml:space="preserve"> 00000378 </t>
  </si>
  <si>
    <t>ARMADOR (HORISTA)</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</si>
  <si>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</si>
  <si>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</si>
  <si>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</si>
  <si>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</si>
  <si>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</si>
  <si>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</si>
  <si>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</si>
  <si>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</si>
  <si>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95316 </t>
  </si>
  <si>
    <t>CURSO DE CAPACITAÇÃO PARA AUXILIAR DE ELETRICISTA (ENCARGOS COMPLEMENTARES) - HORISTA</t>
  </si>
  <si>
    <t xml:space="preserve"> 00000247 </t>
  </si>
  <si>
    <t>AJUDANTE DE 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</si>
  <si>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</si>
  <si>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</si>
  <si>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</si>
  <si>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</si>
  <si>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</si>
  <si>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</si>
  <si>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</si>
  <si>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</si>
  <si>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00043461 </t>
  </si>
  <si>
    <t>FERRAMENTAS - FAMILIA ENCANADOR - HORISTA (ENCARGOS COMPLEMENTARES - COLETADO CAIXA)</t>
  </si>
  <si>
    <t xml:space="preserve"> 00043485 </t>
  </si>
  <si>
    <t>EPI - FAMILIA ENCANADOR - HORISTA (ENCARGOS COMPLEMENTARES - COLETADO CAIXA)</t>
  </si>
  <si>
    <t xml:space="preserve"> 95320 </t>
  </si>
  <si>
    <t>CURSO DE CAPACITAÇÃO PARA AUXILIAR DE SERRALHEIRO (ENCARGOS COMPLEMENTARES) - HORISTA</t>
  </si>
  <si>
    <t xml:space="preserve"> 00000252 </t>
  </si>
  <si>
    <t>AJUDANTE DE SERRALHEIRO (HORISTA)</t>
  </si>
  <si>
    <t xml:space="preserve"> 95324 </t>
  </si>
  <si>
    <t>CURSO DE CAPACITAÇÃO PARA AZULEJISTA OU LADRILHISTA (ENCARGOS COMPLEMENTARES) - HORISTA</t>
  </si>
  <si>
    <t xml:space="preserve"> 00004760 </t>
  </si>
  <si>
    <t>AZULEJISTA OU LADRILHEIRO (HORISTA)</t>
  </si>
  <si>
    <t xml:space="preserve"> 00000370/SINAPI </t>
  </si>
  <si>
    <t>Areia media - posto jazida/fornecedor (retirado na jazida, sem transporte)</t>
  </si>
  <si>
    <t xml:space="preserve"> 00001379/SINAPI </t>
  </si>
  <si>
    <t>Cimento portland composto cp ii-32</t>
  </si>
  <si>
    <t>kg</t>
  </si>
  <si>
    <t xml:space="preserve"> 88826 </t>
  </si>
  <si>
    <t>BETONEIRA CAPACIDADE NOMINAL DE 400 L, CAPACIDADE DE MISTURA 280 L, MOTOR ELÉTRICO TRIFÁSICO POTÊNCIA DE 2 CV, SEM CARREGADOR - DEPRECIAÇÃO. AF_05/2023</t>
  </si>
  <si>
    <t xml:space="preserve"> 88827 </t>
  </si>
  <si>
    <t>BETONEIRA CAPACIDADE NOMINAL DE 400 L, CAPACIDADE DE MISTURA 280 L, MOTOR ELÉTRICO TRIFÁSICO POTÊNCIA DE 2 CV, SEM CARREGADOR - JUROS. AF_05/2023</t>
  </si>
  <si>
    <t xml:space="preserve"> 88828 </t>
  </si>
  <si>
    <t>BETONEIRA CAPACIDADE NOMINAL DE 400 L, CAPACIDADE DE MISTURA 280 L, MOTOR ELÉTRICO TRIFÁSICO POTÊNCIA DE 2 CV, SEM CARREGADOR - MANUTENÇÃO. AF_05/2023</t>
  </si>
  <si>
    <t xml:space="preserve"> 88829 </t>
  </si>
  <si>
    <t>BETONEIRA CAPACIDADE NOMINAL DE 400 L, CAPACIDADE DE MISTURA 280 L, MOTOR ELÉTRICO TRIFÁSICO POTÊNCIA DE 2 CV, SEM CARREGADOR - MATERIAIS NA OPERAÇÃO. AF_05/2023</t>
  </si>
  <si>
    <t xml:space="preserve"> 00010535 </t>
  </si>
  <si>
    <t>BETONEIRA CAPACIDADE NOMINAL 400 L, CAPACIDADE DE MISTURA 280 L, MOTOR ELETRICO TRIFASICO 220/380 V POTENCIA 2 CV, SEM CARREGADOR</t>
  </si>
  <si>
    <t xml:space="preserve"> 00002705 </t>
  </si>
  <si>
    <t>ENERGIA ELETRICA ATE 2000 KWH INDUSTRIAL, SEM DEMANDA</t>
  </si>
  <si>
    <t>Franquia</t>
  </si>
  <si>
    <t>KWH</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</si>
  <si>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</si>
  <si>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</si>
  <si>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</si>
  <si>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</si>
  <si>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</si>
  <si>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</si>
  <si>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</si>
  <si>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</si>
  <si>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</si>
  <si>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BETONEIRA, CAPACIDADE NOMINAL 600 L, CAPACIDADE DE MISTURA 360L, MOTOR ELETRICO TRIFASICO 220/380V, POTENCIA 4CV, EXCLUSO CARREGADOR</t>
  </si>
  <si>
    <t xml:space="preserve"> 00001013 </t>
  </si>
  <si>
    <t>CABO DE COBRE, FLEXIVEL, CLASSE 4 OU 5, ISOLACAO EM PVC/A, ANTICHAMA BWF-B, 1 CONDUTOR, 450/750 V, SECAO NOMINAL 1,5 MM2</t>
  </si>
  <si>
    <t xml:space="preserve"> 88281 </t>
  </si>
  <si>
    <t>MOTORISTA DE BASCULANTE COM ENCARGOS COMPLEMENTARES</t>
  </si>
  <si>
    <t xml:space="preserve"> 91380 </t>
  </si>
  <si>
    <t>CAMINHÃO BASCULANTE 10 M3, TRUCADO CABINE SIMPLES, PESO BRUTO TOTAL 23.000 KG, CARGA ÚTIL MÁXIMA 15.935 KG, DISTÂNCIA ENTRE EIXOS 4,80 M, POTÊNCIA 230 CV INCLUSIVE CAÇAMBA METÁLICA - DEPRECIAÇÃO. AF_06/2014</t>
  </si>
  <si>
    <t xml:space="preserve"> 91381 </t>
  </si>
  <si>
    <t>CAMINHÃO BASCULANTE 10 M3, TRUCADO CABINE SIMPLES, PESO BRUTO TOTAL 23.000 KG, CARGA ÚTIL MÁXIMA 15.935 KG, DISTÂNCIA ENTRE EIXOS 4,80 M, POTÊNCIA 230 CV INCLUSIVE CAÇAMBA METÁLICA - JUROS. AF_06/2014</t>
  </si>
  <si>
    <t xml:space="preserve"> 91382 </t>
  </si>
  <si>
    <t>CAMINHÃO BASCULANTE 10 M3, TRUCADO CABINE SIMPLES, PESO BRUTO TOTAL 23.000 KG, CARGA ÚTIL MÁXIMA 15.935 KG, DISTÂNCIA ENTRE EIXOS 4,80 M, POTÊNCIA 230 CV INCLUSIVE CAÇAMBA METÁLICA - IMPOSTOS E SEGUROS. AF_06/2014</t>
  </si>
  <si>
    <t xml:space="preserve"> 91383 </t>
  </si>
  <si>
    <t>CAMINHÃO BASCULANTE 10 M3, TRUCADO CABINE SIMPLES, PESO BRUTO TOTAL 23.000 KG, CARGA ÚTIL MÁXIMA 15.935 KG, DISTÂNCIA ENTRE EIXOS 4,80 M, POTÊNCIA 230 CV INCLUSIVE CAÇAMBA METÁLICA - MANUTENÇÃO. AF_06/2014</t>
  </si>
  <si>
    <t xml:space="preserve"> 91384 </t>
  </si>
  <si>
    <t>CAMINHÃO BASCULANTE 10 M3, TRUCADO CABINE SIMPLES, PESO BRUTO TOTAL 23.000 KG, CARGA ÚTIL MÁXIMA 15.935 KG, DISTÂNCIA ENTRE EIXOS 4,80 M, POTÊNCIA 230 CV INCLUSIVE CAÇAMBA METÁLICA - MATERIAIS NA OPERAÇÃO. AF_06/2014</t>
  </si>
  <si>
    <t xml:space="preserve"> 00037734 </t>
  </si>
  <si>
    <t>CACAMBA METALICA BASCULANTE COM CAPACIDADE DE 10 M3 (INCLUI MONTAGEM, NAO INCLUI CAMINHAO)</t>
  </si>
  <si>
    <t xml:space="preserve"> 00037758 </t>
  </si>
  <si>
    <t>CAMINHAO TRUCADO, PESO BRUTO TOTAL 23000 KG, CARGA UTIL MAXIMA 15285 KG, DISTANCIA ENTRE EIXOS 4,80 M, POTENCIA 326 CV (INCLUI CABINE E CHASSI, NAO INCLUI CARROCERIA)</t>
  </si>
  <si>
    <t xml:space="preserve"> 00004221 </t>
  </si>
  <si>
    <t>OLEO DIESEL COMBUSTIVEL COMUM METROPOLITANO S-10 OU S-500</t>
  </si>
  <si>
    <t xml:space="preserve"> 88282 </t>
  </si>
  <si>
    <t>MOTORISTA DE CAMINHÃO COM ENCARGOS COMPLEMENTARES</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</si>
  <si>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</si>
  <si>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</si>
  <si>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</si>
  <si>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</si>
  <si>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</si>
  <si>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</si>
  <si>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</si>
  <si>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</si>
  <si>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</si>
  <si>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</si>
  <si>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00037736 </t>
  </si>
  <si>
    <t>TANQUE DE ACO CARBONO NAO REVESTIDO, PARA TRANSPORTE DE AGUA COM CAPACIDADE DE 10 M3, COM BOMBA CENTRIFUGA POR TOMADA DE FORCA, VAZAO MAXIMA *75* M3/H (INCLUI MONTAGEM, NAO INCLUI CAMINHAO)</t>
  </si>
  <si>
    <t xml:space="preserve"> 88261 </t>
  </si>
  <si>
    <t>CARPINTEIRO DE ESQUADRIA COM ENCARGOS COMPLEMENTARES</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</si>
  <si>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</si>
  <si>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</si>
  <si>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</si>
  <si>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</si>
  <si>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</si>
  <si>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</si>
  <si>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</si>
  <si>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</si>
  <si>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</si>
  <si>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</si>
  <si>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</si>
  <si>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</si>
  <si>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</si>
  <si>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</si>
  <si>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</si>
  <si>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</si>
  <si>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</si>
  <si>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</si>
  <si>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</si>
  <si>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</si>
  <si>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</si>
  <si>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</si>
  <si>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</si>
  <si>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94971 </t>
  </si>
  <si>
    <t>CONCRETO FCK = 25MPA, TRAÇO 1:2,3:2,7 (EM MASSA SECA DE CIMENTO/ AREIA MÉDIA/ BRITA 1) - PREPARO MECÂNICO COM BETONEIRA 600 L. AF_05/2021</t>
  </si>
  <si>
    <t xml:space="preserve"> 94972 </t>
  </si>
  <si>
    <t>CONCRETO FCK = 30MPA, TRAÇO 1:2,1:2,5 (EM MASSA SECA DE CIMENTO/ AREIA MÉDIA/ BRITA 1) - PREPARO MECÂNICO COM BETONEIRA 600 L. AF_05/2021</t>
  </si>
  <si>
    <t xml:space="preserve"> 94974 </t>
  </si>
  <si>
    <t>CONCRETO MAGRO PARA LASTRO, TRAÇO 1:4,5:4,5 (EM MASSA SECA DE CIMENTO/ AREIA MÉDIA/ BRITA 1) - PREPARO MANUAL. AF_05/2021</t>
  </si>
  <si>
    <t xml:space="preserve"> 00012010 </t>
  </si>
  <si>
    <t>CONDULETE EM PVC, TIPO "B", SEM TAMPA, DE 1/2" OU 3/4"</t>
  </si>
  <si>
    <t xml:space="preserve"> 00000034 </t>
  </si>
  <si>
    <t>ACO CA-50, 10,0 MM, VERGALHAO</t>
  </si>
  <si>
    <t xml:space="preserve"> 00043055 </t>
  </si>
  <si>
    <t>ACO CA-50, 12,5 MM OU 16,0 MM, VERGALHAO</t>
  </si>
  <si>
    <t xml:space="preserve"> 00000032 </t>
  </si>
  <si>
    <t>ACO CA-50, 6,3 MM, VERGALHAO</t>
  </si>
  <si>
    <t xml:space="preserve"> 00000033 </t>
  </si>
  <si>
    <t>ACO CA-50, 8,0 MM, VERGALHAO</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</si>
  <si>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</si>
  <si>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</si>
  <si>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</si>
  <si>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</si>
  <si>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</si>
  <si>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</si>
  <si>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</si>
  <si>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</si>
  <si>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95338 </t>
  </si>
  <si>
    <t>CURSO DE CAPACITAÇÃO PARA IMPERMEABILIZADOR (ENCARGOS COMPLEMENTARES) - HORISTA</t>
  </si>
  <si>
    <t xml:space="preserve"> 00012873 </t>
  </si>
  <si>
    <t>IMPERMEABILIZADOR (HORISTA)</t>
  </si>
  <si>
    <t xml:space="preserve"> 95341 </t>
  </si>
  <si>
    <t>CURSO DE CAPACITAÇÃO PARA MARMORISTA/GRANITEIRO (ENCARGOS COMPLEMENTARES) - HORISTA</t>
  </si>
  <si>
    <t xml:space="preserve"> 00004755 </t>
  </si>
  <si>
    <t>MARMORISTA / GRANITEIRO (HORISTA)</t>
  </si>
  <si>
    <t xml:space="preserve"> 100298 </t>
  </si>
  <si>
    <t>CURSO DE CAPACITAÇÃO PARA MECÂNICO DE REFRIGERAÇÃO (ENCARGOS COMPLEMENTARES) - HORISTA</t>
  </si>
  <si>
    <t xml:space="preserve"> 00034794 </t>
  </si>
  <si>
    <t>MECANICO DE REFRIGERACAO (HORISTA)</t>
  </si>
  <si>
    <t xml:space="preserve"> 95344 </t>
  </si>
  <si>
    <t>CURSO DE CAPACITAÇÃO PARA MONTADOR DE ESTRUTURA METÁLICA (ENCARGOS COMPLEMENTARES) - HORISTA</t>
  </si>
  <si>
    <t xml:space="preserve"> 00044497 </t>
  </si>
  <si>
    <t>MONTADOR DE ESTRUTURAS METALICAS HORISTA</t>
  </si>
  <si>
    <t xml:space="preserve"> 95346 </t>
  </si>
  <si>
    <t>CURSO DE CAPACITAÇÃO PARA MOTORISTA DE BASCULANTE (ENCARGOS COMPLEMENTARES) - HORISTA</t>
  </si>
  <si>
    <t xml:space="preserve"> 00020020 </t>
  </si>
  <si>
    <t>MOTORISTA DE CAMINHAO-BASCULANTE (HORISTA)</t>
  </si>
  <si>
    <t xml:space="preserve"> 95347 </t>
  </si>
  <si>
    <t>CURSO DE CAPACITAÇÃO PARA MOTORISTA DE CAMINHÃO (ENCARGOS COMPLEMENTARES) - HORISTA</t>
  </si>
  <si>
    <t xml:space="preserve"> 00004093 </t>
  </si>
  <si>
    <t>MOTORISTA DE CAMINHAO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</si>
  <si>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</si>
  <si>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</si>
  <si>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</si>
  <si>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</si>
  <si>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</si>
  <si>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</si>
  <si>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</si>
  <si>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</si>
  <si>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</si>
  <si>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</si>
  <si>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</si>
  <si>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</si>
  <si>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</si>
  <si>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</si>
  <si>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</si>
  <si>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</si>
  <si>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95363 </t>
  </si>
  <si>
    <t>CURSO DE CAPACITAÇÃO PARA OPERADOR DE MOTONIVELADORA (ENCARGOS COMPLEMENTARES) - HORISTA</t>
  </si>
  <si>
    <t xml:space="preserve"> 00004239 </t>
  </si>
  <si>
    <t>OPERADOR DE MOTONIVELADORA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</si>
  <si>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</si>
  <si>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</si>
  <si>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</si>
  <si>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</si>
  <si>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</si>
  <si>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</si>
  <si>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</si>
  <si>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</si>
  <si>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</si>
  <si>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</si>
  <si>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</si>
  <si>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</si>
  <si>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</si>
  <si>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</si>
  <si>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</si>
  <si>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</si>
  <si>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95377 </t>
  </si>
  <si>
    <t>CURSO DE CAPACITAÇÃO PARA SERRALHEIRO (ENCARGOS COMPLEMENTARES) - HORISTA</t>
  </si>
  <si>
    <t xml:space="preserve"> 00006110 </t>
  </si>
  <si>
    <t>SERRALHEIRO (HORISTA)</t>
  </si>
  <si>
    <t xml:space="preserve"> 95378 </t>
  </si>
  <si>
    <t>CURSO DE CAPACITAÇÃO PARA SERVENTE (ENCARGOS COMPLEMENTARES) - HORISTA</t>
  </si>
  <si>
    <t xml:space="preserve"> 00006111 </t>
  </si>
  <si>
    <t>SERVENTE DE OBRAS (HORISTA)</t>
  </si>
  <si>
    <t xml:space="preserve"> 95379 </t>
  </si>
  <si>
    <t>CURSO DE CAPACITAÇÃO PARA SOLDADOR (ENCARGOS COMPLEMENTARES) - HORISTA</t>
  </si>
  <si>
    <t xml:space="preserve"> 00006160 </t>
  </si>
  <si>
    <t>SOLDADOR (HORISTA)</t>
  </si>
  <si>
    <t xml:space="preserve"> 95385 </t>
  </si>
  <si>
    <t>CURSO DE CAPACITAÇÃO PARA TELHADISTA (ENCARGOS COMPLEMENTARES) - HORISTA</t>
  </si>
  <si>
    <t xml:space="preserve"> 00012869 </t>
  </si>
  <si>
    <t>TELHADOR / TELHADISTA (HORISTA)</t>
  </si>
  <si>
    <t xml:space="preserve"> 95387 </t>
  </si>
  <si>
    <t>CURSO DE CAPACITAÇÃO PARA VIDRACEIRO (ENCARGOS COMPLEMENTARES) - HORISTA</t>
  </si>
  <si>
    <t xml:space="preserve"> 00010489 </t>
  </si>
  <si>
    <t>VIDRACEIRO (HORISTA)</t>
  </si>
  <si>
    <t xml:space="preserve"> 95281 </t>
  </si>
  <si>
    <t>DESEMPENADEIRA DE CONCRETO, PESO DE 78 KG, 4 PÁS, MOTOR A GASOLINA, POTÊNCIA 5,5 HP   MATERIAIS NA OPERAÇÃO. AF_05/2023</t>
  </si>
  <si>
    <t xml:space="preserve"> 95278 </t>
  </si>
  <si>
    <t>DESEMPENADEIRA DE CONCRETO, PESO DE 78 KG, 4 PÁS, MOTOR A GASOLINA, POTÊNCIA 5,5 HP - DEPRECIAÇÃO. AF_05/2023</t>
  </si>
  <si>
    <t xml:space="preserve"> 95279 </t>
  </si>
  <si>
    <t>DESEMPENADEIRA DE CONCRETO, PESO DE 78 KG, 4 PÁS, MOTOR A GASOLINA, POTÊNCIA 5,5 HP - JUROS.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</si>
  <si>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</si>
  <si>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</si>
  <si>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</si>
  <si>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</si>
  <si>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 xml:space="preserve"> 00002689 </t>
  </si>
  <si>
    <t>ELETRODUTO PVC FLEXIVEL CORRUGADO, COR AMARELA, DE 20 MM</t>
  </si>
  <si>
    <t xml:space="preserve"> 00002673 </t>
  </si>
  <si>
    <t>ELETRODUTO DE PVC RIGIDO ROSCAVEL DE 1/2 ", SEM LUVA</t>
  </si>
  <si>
    <t xml:space="preserve"> 00011684 </t>
  </si>
  <si>
    <t>ENGATE / RABICHO FLEXIVEL INOX 1/2" X 40 CM</t>
  </si>
  <si>
    <t xml:space="preserve"> 5627 </t>
  </si>
  <si>
    <t>ESCAVADEIRA HIDRÁULICA SOBRE ESTEIRAS, CAÇAMBA 0,80 M3, PESO OPERACIONAL 17 T, POTENCIA BRUTA 111 HP - DEPRECIAÇÃO. AF_06/2014</t>
  </si>
  <si>
    <t xml:space="preserve"> 5628 </t>
  </si>
  <si>
    <t>ESCAVADEIRA HIDRÁULICA SOBRE ESTEIRAS, CAÇAMBA 0,80 M3, PESO OPERACIONAL 17 T, POTENCIA BRUTA 111 HP - JUROS. AF_06/2014</t>
  </si>
  <si>
    <t xml:space="preserve"> 88294 </t>
  </si>
  <si>
    <t>OPERADOR DE ESCAVADEIRA COM ENCARGOS COMPLEMENTARES</t>
  </si>
  <si>
    <t xml:space="preserve"> 5629 </t>
  </si>
  <si>
    <t>ESCAVADEIRA HIDRÁULICA SOBRE ESTEIRAS, CAÇAMBA 0,80 M3, PESO OPERACIONAL 17 T, POTENCIA BRUTA 111 HP - MANUTENÇÃO. AF_06/2014</t>
  </si>
  <si>
    <t xml:space="preserve"> 5630 </t>
  </si>
  <si>
    <t>ESCAVADEIRA HIDRÁULICA SOBRE ESTEIRAS, CAÇAMBA 0,80 M3, PESO OPERACIONAL 17 T, POTENCIA BRUTA 111 HP - MATERIAIS NA OPERAÇÃO. AF_06/2014</t>
  </si>
  <si>
    <t xml:space="preserve"> 00010685 </t>
  </si>
  <si>
    <t>ESCAVADEIRA HIDRAULICA SOBRE ESTEIRAS, CACAMBA 0,80M3, PESO OPERACIONAL 17T, POTENCIA BRUTA 111HP</t>
  </si>
  <si>
    <t xml:space="preserve"> 00012892/SINAPI </t>
  </si>
  <si>
    <t>Luva raspa de couro, cano curto (punho *7* cm)</t>
  </si>
  <si>
    <t>par</t>
  </si>
  <si>
    <t xml:space="preserve"> 00012893/SINAPI </t>
  </si>
  <si>
    <t>Bota de seguranca com biqueira de aco e colarinho acolchoado</t>
  </si>
  <si>
    <t xml:space="preserve"> 00012894/SINAPI </t>
  </si>
  <si>
    <t>Capa para chuva em pvc com forro de poliester, com capuz (amarela ou azul)</t>
  </si>
  <si>
    <t xml:space="preserve"> 00012895/SINAPI </t>
  </si>
  <si>
    <t>Capacete de seguranca aba frontal com suspensao de polietileno, sem jugular (classe b)</t>
  </si>
  <si>
    <t xml:space="preserve"> 10282 </t>
  </si>
  <si>
    <t>Regua de alumínio c/ 2,00m (para pedreiro)</t>
  </si>
  <si>
    <t xml:space="preserve"> 10362 </t>
  </si>
  <si>
    <t>Seguro de vida e acidente em grupo</t>
  </si>
  <si>
    <t xml:space="preserve"> 10492 </t>
  </si>
  <si>
    <t>Cesta Básica</t>
  </si>
  <si>
    <t xml:space="preserve"> 10517 </t>
  </si>
  <si>
    <t>Exames admissionais/demissionais (checkup)</t>
  </si>
  <si>
    <t>cj</t>
  </si>
  <si>
    <t xml:space="preserve"> 10596 </t>
  </si>
  <si>
    <t>Protetor auricular</t>
  </si>
  <si>
    <t xml:space="preserve"> 10599 </t>
  </si>
  <si>
    <t>Protetor solar fps 30 com 120ml</t>
  </si>
  <si>
    <t xml:space="preserve"> 10761 </t>
  </si>
  <si>
    <t>Refeição - café da manhã ( café com leite e dois pães com manteiga)</t>
  </si>
  <si>
    <t xml:space="preserve"> 10789 </t>
  </si>
  <si>
    <t>Nível de bolha de madeira</t>
  </si>
  <si>
    <t xml:space="preserve"> 10790 </t>
  </si>
  <si>
    <t>Prumo de face</t>
  </si>
  <si>
    <t xml:space="preserve"> 11243 </t>
  </si>
  <si>
    <t>Martelo sem unha</t>
  </si>
  <si>
    <t xml:space="preserve"> 11245 </t>
  </si>
  <si>
    <t>Desempoladeira de madeira 12x22</t>
  </si>
  <si>
    <t xml:space="preserve"> 11246 </t>
  </si>
  <si>
    <t>Escala métrica de bambú</t>
  </si>
  <si>
    <t>Un</t>
  </si>
  <si>
    <t xml:space="preserve"> 11247 </t>
  </si>
  <si>
    <t>Serra mármore</t>
  </si>
  <si>
    <t xml:space="preserve"> 11264 </t>
  </si>
  <si>
    <t>Marreta de 1/2 kg com cabo</t>
  </si>
  <si>
    <t xml:space="preserve"> 11265 </t>
  </si>
  <si>
    <t>Martelo de borracha com cabo</t>
  </si>
  <si>
    <t xml:space="preserve"> 158 </t>
  </si>
  <si>
    <t>Almoço (Participação do empregador)</t>
  </si>
  <si>
    <t xml:space="preserve"> 1651 </t>
  </si>
  <si>
    <t>Óculos branco proteção</t>
  </si>
  <si>
    <t>pr</t>
  </si>
  <si>
    <t xml:space="preserve"> 2378 </t>
  </si>
  <si>
    <t>Vale transporte</t>
  </si>
  <si>
    <t xml:space="preserve"> 4174 </t>
  </si>
  <si>
    <t>Desempenadeira de aço lisa, cabo madeira, ref:143, Atlas ou similar</t>
  </si>
  <si>
    <t xml:space="preserve"> 4722 </t>
  </si>
  <si>
    <t>Colher de pedreiro</t>
  </si>
  <si>
    <t xml:space="preserve"> 941 </t>
  </si>
  <si>
    <t>Fardamento com mangas curta</t>
  </si>
  <si>
    <t xml:space="preserve"> 00002711/SINAPI </t>
  </si>
  <si>
    <t>Carrinho de mao de aco capacidade 50 a 60 l, pneu com camara</t>
  </si>
  <si>
    <t xml:space="preserve"> 10788 </t>
  </si>
  <si>
    <t>Pá quadrada</t>
  </si>
  <si>
    <t xml:space="preserve"> 4728 </t>
  </si>
  <si>
    <t>Talhadeira chata 10"</t>
  </si>
  <si>
    <t xml:space="preserve"> 4729 </t>
  </si>
  <si>
    <t>Marreta 1 kg com cabo</t>
  </si>
  <si>
    <t xml:space="preserve"> 88295 </t>
  </si>
  <si>
    <t>OPERADOR DE GUINCHO COM ENCARGOS COMPLEMENTARES</t>
  </si>
  <si>
    <t xml:space="preserve"> 93277 </t>
  </si>
  <si>
    <t>GUINCHO ELÉTRICO DE COLUNA, CAPACIDADE 400 KG, COM MOTO FREIO, MOTOR TRIFÁSICO DE 1,25 CV - DEPRECIAÇÃO. AF_03/2016</t>
  </si>
  <si>
    <t xml:space="preserve"> 93278 </t>
  </si>
  <si>
    <t>GUINCHO ELÉTRICO DE COLUNA, CAPACIDADE 400 KG, COM MOTO FREIO, MOTOR TRIFÁSICO DE 1,25 CV - JUROS. AF_03/2016</t>
  </si>
  <si>
    <t xml:space="preserve"> 93279 </t>
  </si>
  <si>
    <t>GUINCHO ELÉTRICO DE COLUNA, CAPACIDADE 400 KG, COM MOTO FREIO, MOTOR TRIFÁSICO DE 1,25 CV - MANUTENÇÃO. AF_03/2016</t>
  </si>
  <si>
    <t xml:space="preserve"> 93280 </t>
  </si>
  <si>
    <t>GUINCHO ELÉTRICO DE COLUNA, CAPACIDADE 400 KG, COM MOTO FREIO, MOTOR TRIFÁSICO DE 1,25 CV - MATERIAIS NA OPERAÇÃO. AF_03/2016</t>
  </si>
  <si>
    <t xml:space="preserve"> 00036487 </t>
  </si>
  <si>
    <t>GUINCHO ELETRICO DE COLUNA, CAPACIDADE 400 KG, COM MOTO FREIO, MOTOR TRIFASICO DE 1,25 CV</t>
  </si>
  <si>
    <t xml:space="preserve"> 88296 </t>
  </si>
  <si>
    <t>OPERADOR DE GUINDASTE COM ENCARGOS COMPLEMENTARES</t>
  </si>
  <si>
    <t xml:space="preserve"> 93283 </t>
  </si>
  <si>
    <t>GUINDASTE HIDRÁULICO AUTOPROPELIDO, COM LANÇA TELESCÓPICA 40 M, CAPACIDADE MÁXIMA 60 T, POTÊNCIA 260 KW - DEPRECIAÇÃO. AF_03/2016</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</si>
  <si>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</si>
  <si>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</si>
  <si>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</si>
  <si>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</si>
  <si>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93285 </t>
  </si>
  <si>
    <t>GUINDASTE HIDRÁULICO AUTOPROPELIDO, COM LANÇA TELESCÓPICA 40 M, CAPACIDADE MÁXIMA 60 T, POTÊNCIA 260 KW - MANUTENÇÃO. AF_03/2016</t>
  </si>
  <si>
    <t xml:space="preserve"> 93286 </t>
  </si>
  <si>
    <t>GUINDASTE HIDRÁULICO AUTOPROPELIDO, COM LANÇA TELESCÓPICA 40 M, CAPACIDADE MÁXIMA 60 T, POTÊNCIA 260 KW - MATERIAIS NA OPERAÇÃO. AF_03/2016</t>
  </si>
  <si>
    <t xml:space="preserve"> 00044474 </t>
  </si>
  <si>
    <t>GUINDASTE HIDRAULICO AUTOPROPELIDO, COM LANCA TELESCOPICA 40 M, CAPACIDADE MAXIMA 60 T, POTENCIA 260 KW, TRACAO  6 X 6</t>
  </si>
  <si>
    <t xml:space="preserve"> 92022 </t>
  </si>
  <si>
    <t>INTERRUPTOR SIMPLES (1 MÓDULO) COM 1 TOMADA DE EMBUTIR 2P+T 10 A, SEM SUPORTE E SEM PLACA - FORNECIMENTO E INSTALAÇÃO. AF_03/2023</t>
  </si>
  <si>
    <t xml:space="preserve"> 00038101 </t>
  </si>
  <si>
    <t>TOMADA 2P+T 10A, 250V (APENAS MODULO)</t>
  </si>
  <si>
    <t xml:space="preserve"> 00038112 </t>
  </si>
  <si>
    <t>INTERRUPTOR SIMPLES 10A, 250V (APENAS MODULO)</t>
  </si>
  <si>
    <t xml:space="preserve"> 00011190 </t>
  </si>
  <si>
    <t>JANELA BASCULANTE, ACO, COM BATENTE/REQUADRO, 60 X 60 CM (SEM VIDROS)</t>
  </si>
  <si>
    <t xml:space="preserve"> 88306 </t>
  </si>
  <si>
    <t>OPERADOR JATO DE AREIA OU JATISTA COM ENCARGOS COMPLEMENTARES</t>
  </si>
  <si>
    <t xml:space="preserve"> 93408 </t>
  </si>
  <si>
    <t>MÁQUINA JATO DE PRESSAO PORTÁTIL, CAMARA DE 1 SAIDA, CAPACIDADE 280 L, DIAMETRO 670 MM, BICO DE JATO CURTO VENTURI DE 5/16" , MANGUEIRA DE 1" COM COMPRESSOR DE AR REBOCÁVEL 189 PCM E MOTOR DIESEL 63 CV - CHP DIURNO. AF_05/2023</t>
  </si>
  <si>
    <t xml:space="preserve"> 93409 </t>
  </si>
  <si>
    <t>MÁQUINA JATO DE PRESSAO PORTÁTIL, CAMARA DE 1 SAIDA, CAPACIDADE 280 L, DIAMETRO 670 MM, BICO DE JATO CURTO VENTURI DE 5/16" , MANGUEIRA DE 1" COM COMPRESSOR DE AR REBOCÁVEL 189 PCM E MOTOR DIESEL 63 CV - CHI DIURNO. AF_05/2023</t>
  </si>
  <si>
    <t xml:space="preserve"> 00036785 </t>
  </si>
  <si>
    <t>GRANALHA DE ACO, ANGULAR (GRIT), PARA JATEAMENTO, PENEIRA 1,41 A 1,19 MM (SAE G16)</t>
  </si>
  <si>
    <t>SC25KG</t>
  </si>
  <si>
    <t xml:space="preserve"> 00003799 </t>
  </si>
  <si>
    <t>LUMINARIA DE SOBREPOR EM CHAPA DE ACO PARA 2 LAMPADAS FLUORESCENTES DE *36* W, ALETADA, COMPLETA (LAMPADAS E REATOR INCLUSOS)</t>
  </si>
  <si>
    <t xml:space="preserve"> 00012295 </t>
  </si>
  <si>
    <t>SOQUETE DE BAQUELITE BASE E27, PARA LAMPADAS</t>
  </si>
  <si>
    <t xml:space="preserve"> 00039387 </t>
  </si>
  <si>
    <t>LAMPADA LED TUBULAR BIVOLT 18/20 W, BASE G13</t>
  </si>
  <si>
    <t xml:space="preserve"> 88300 </t>
  </si>
  <si>
    <t>OPERADOR DE MOTONIVELADORA COM ENCARGOS COMPLEMENTARES</t>
  </si>
  <si>
    <t xml:space="preserve"> 89228 </t>
  </si>
  <si>
    <t>MOTONIVELADORA POTÊNCIA BÁSICA LÍQUIDA (PRIMEIRA MARCHA) 125 HP, PESO BRUTO 13032 KG, LARGURA DA LÂMINA DE 3,7 M - DEPRECIAÇÃO. AF_06/2014</t>
  </si>
  <si>
    <t xml:space="preserve"> 89229 </t>
  </si>
  <si>
    <t>MOTONIVELADORA POTÊNCIA BÁSICA LÍQUIDA (PRIMEIRA MARCHA) 125 HP, PESO BRUTO 13032 KG, LARGURA DA LÂMINA DE 3,7 M - JUROS. AF_06/2014</t>
  </si>
  <si>
    <t xml:space="preserve"> 53849 </t>
  </si>
  <si>
    <t>MOTONIVELADORA POTÊNCIA BÁSICA LÍQUIDA (PRIMEIRA MARCHA) 125 HP, PESO BRUTO 13032 KG, LARGURA DA LÂMINA DE 3,7 M - MATERIAIS NA OPERAÇÃO. AF_06/2014</t>
  </si>
  <si>
    <t xml:space="preserve"> 5779 </t>
  </si>
  <si>
    <t>MOTONIVELADORA POTÊNCIA BÁSICA LÍQUIDA (PRIMEIRA MARCHA) 125 HP, PESO BRUTO 13032 KG, LARGURA DA LÂMINA DE 3,7 M - MANUTENÇÃO. AF_06/2014</t>
  </si>
  <si>
    <t xml:space="preserve"> 00004090 </t>
  </si>
  <si>
    <t>MOTONIVELADORA POTENCIA BASICA LIQUIDA (PRIMEIRA MARCHA) 125 HP, PESO BRUTO 13843 KG, LARGURA DA LAMINA DE 3,7 M</t>
  </si>
  <si>
    <t xml:space="preserve"> 93404 </t>
  </si>
  <si>
    <t>MÁQUINA JATO DE PRESSAO PORTÁTIL, CAMARA DE 1 SAIDA, CAPACIDADE 280 L, DIAMETRO 670 MM, BICO DE JATO CURTO VENTURI DE 5/16" , MANGUEIRA DE 1" COM COMPRESSOR DE AR REBOCÁVEL 189 PCM E MOTOR DIESEL 63 CV - DEPRECIAÇÃO. AF_05/2023</t>
  </si>
  <si>
    <t xml:space="preserve"> 93405 </t>
  </si>
  <si>
    <t>MÁQUINA JATO DE PRESSAO PORTÁTIL, CAMARA DE 1 SAIDA, CAPACIDADE 280 L, DIAMETRO 670 MM, BICO DE JATO CURTO VENTURI DE 5/16" , MANGUEIRA DE 1" COM COMPRESSOR DE AR REBOCÁVEL 189 PCM E MOTOR DIESEL 63 CV - JUROS. AF_05/2023</t>
  </si>
  <si>
    <t xml:space="preserve"> 93406 </t>
  </si>
  <si>
    <t>MÁQUINA JATO DE PRESSAO PORTÁTIL, CAMARA DE 1 SAIDA, CAPACIDADE 280 L, DIAMETRO 670 MM, BICO DE JATO CURTO VENTURI DE 5/16" , MANGUEIRA DE 1" COM COMPRESSOR DE AR REBOCÁVEL 189 PCM E MOTOR DIESEL 63 CV - MANUTENÇÃO. AF_05/2023</t>
  </si>
  <si>
    <t xml:space="preserve"> 93407 </t>
  </si>
  <si>
    <t>MÁQUINA JATO DE PRESSAO PORTÁTIL, CAMARA DE 1 SAIDA, CAPACIDADE 280 L, DIAMETRO 670 MM, BICO DE JATO CURTO VENTURI DE 5/16" , MANGUEIRA DE 1" COM COMPRESSOR DE AR REBOCÁVEL 189 PCM E MOTOR DIESEL 63 CV - MATERIAIS NA OPERAÇÃO. AF_05/2023</t>
  </si>
  <si>
    <t xml:space="preserve"> 00036522 </t>
  </si>
  <si>
    <t>COMPRESSOR DE AR REBOCAVEL, VAZAO 189 PCM, PRESSAO EFETIVA DE TRABALHO 102 PSI, MOTOR DIESEL, POTENCIA 63 CV</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</si>
  <si>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</si>
  <si>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</si>
  <si>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00006194 </t>
  </si>
  <si>
    <t>TABUA *2,5 X 15 CM EM PINUS, MISTA OU EQUIVALENTE DA REGIAO - BRUTA</t>
  </si>
  <si>
    <t xml:space="preserve"> 00043681 </t>
  </si>
  <si>
    <t>CHAPA/PAINEL DE MADEIRA COMPENSADA RESINADA (MADEIRITE RESINADO ROSA) PARA FORMA DE CONCRETO, DE 2200 X 1100 MM, E = 8 A 12 MM</t>
  </si>
  <si>
    <t xml:space="preserve"> 00003992 </t>
  </si>
  <si>
    <t>TABUA APARELHADA *2,5 X 30* CM, EM MACARANDUBA/MASSARANDUBA, ANGELIM OU EQUIVALENTE DA REGIAO</t>
  </si>
  <si>
    <t xml:space="preserve"> 00004433 </t>
  </si>
  <si>
    <t>CAIBRO NAO APARELHADO *6 X 6* CM, EM MACARANDUBA/MASSARANDUBA, ANGELIM OU EQUIVALENTE DA REGIAO - BRUTA</t>
  </si>
  <si>
    <t xml:space="preserve"> 00001358 </t>
  </si>
  <si>
    <t>CHAPA/PAINEL DE MADEIRA COMPENSADA RESINADA (MADEIRITE RESINADO ROSA) PARA FORMA DE CONCRETO, DE 2200 X 1100 MM, E = 17 MM</t>
  </si>
  <si>
    <t xml:space="preserve"> 00020247 </t>
  </si>
  <si>
    <t>PREGO DE ACO POLIDO COM CABECA 15 X 15 (1 1/4 X 13)</t>
  </si>
  <si>
    <t xml:space="preserve"> 00043466 </t>
  </si>
  <si>
    <t>FERRAMENTAS - FAMILIA PINTOR - HORISTA (ENCARGOS COMPLEMENTARES - COLETADO CAIXA)</t>
  </si>
  <si>
    <t xml:space="preserve"> 00043490 </t>
  </si>
  <si>
    <t>EPI - FAMILIA PINTOR - HORISTA (ENCARGOS COMPLEMENTARES - COLETADO CAIXA)</t>
  </si>
  <si>
    <t xml:space="preserve"> 00007340 </t>
  </si>
  <si>
    <t>IMUNIZANTE PARA MADEIRA, INCOLOR</t>
  </si>
  <si>
    <t xml:space="preserve"> 00007356 </t>
  </si>
  <si>
    <t>TINTA LATEX ACRILICA PREMIUM, COR BRANCO FOSCO</t>
  </si>
  <si>
    <t xml:space="preserve"> 010239 </t>
  </si>
  <si>
    <t>ACESSIBILIDADE - PLACA DE IMPACTO DE PORTA EM ACO INOX 90x40cm</t>
  </si>
  <si>
    <t xml:space="preserve"> 014204 </t>
  </si>
  <si>
    <t>BUCHA DE NYLON TIPO S4 SEM PARAFUSO</t>
  </si>
  <si>
    <t xml:space="preserve"> 099360 </t>
  </si>
  <si>
    <t>CARPINTEIRO DE ESQUADRIA</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</si>
  <si>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</si>
  <si>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</si>
  <si>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</si>
  <si>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</si>
  <si>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91275 </t>
  </si>
  <si>
    <t>PLACA VIBRATÓRIA REVERSÍVEL COM MOTOR 4 TEMPOS A GASOLINA, FORÇA CENTRÍFUGA DE 25 KN (2500 KGF), POTÊNCIA 5,5 CV - MANUTENÇÃO. AF_08/2015</t>
  </si>
  <si>
    <t xml:space="preserve"> 91276 </t>
  </si>
  <si>
    <t>PLACA VIBRATÓRIA REVERSÍVEL COM MOTOR 4 TEMPOS A GASOLINA, FORÇA CENTRÍFUGA DE 25 KN (2500 KGF), POTÊNCIA 5,5 CV - MATERIAIS NA OPERAÇÃO.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</si>
  <si>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</si>
  <si>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</si>
  <si>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95272 </t>
  </si>
  <si>
    <t>POLIDORA DE PISO (POLITRIZ), PESO DE 100KG, DIÂMETRO 450 MM, MOTOR ELÉTRICO, POTÊNCIA 4 HP - DEPRECIAÇÃO. AF_05/2023</t>
  </si>
  <si>
    <t xml:space="preserve"> 95273 </t>
  </si>
  <si>
    <t>POLIDORA DE PISO (POLITRIZ), PESO DE 100KG, DIÂMETRO 450 MM, MOTOR ELÉTRICO, POTÊNCIA 4 HP - JUROS. AF_05/2023</t>
  </si>
  <si>
    <t xml:space="preserve"> 95274 </t>
  </si>
  <si>
    <t>POLIDORA DE PISO (POLITRIZ), PESO DE 100KG, DIÂMETRO 450 MM, MOTOR ELÉTRICO, POTÊNCIA 4 HP - MANUTENÇÃO. AF_05/2023</t>
  </si>
  <si>
    <t xml:space="preserve"> 95275 </t>
  </si>
  <si>
    <t>POLIDORA DE PISO (POLITRIZ), PESO DE 100KG, DIÂMETRO 450 MM, MOTOR ELÉTRICO, POTÊNCIA 4 HP - MATERIAIS NA OPERAÇÃO. AF_05/2023</t>
  </si>
  <si>
    <t xml:space="preserve"> 00013954 </t>
  </si>
  <si>
    <t>POLIDORA DE PISO (POLITRIZ) ELETRICA, MOTOR MONOFASICO DE 4 HP, PESO DE 100 KG, DIAMETRO DO TRABALHO DE 450 MM</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</si>
  <si>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</si>
  <si>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</si>
  <si>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</si>
  <si>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</si>
  <si>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</si>
  <si>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</si>
  <si>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</si>
  <si>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</si>
  <si>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</si>
  <si>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</si>
  <si>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</si>
  <si>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</si>
  <si>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</si>
  <si>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</si>
  <si>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</si>
  <si>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</si>
  <si>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</si>
  <si>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</si>
  <si>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</si>
  <si>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</si>
  <si>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00043468 </t>
  </si>
  <si>
    <t>FERRAMENTAS - FAMILIA SOLDADOR - HORISTA (ENCARGOS COMPLEMENTARES - COLETADO CAIXA)</t>
  </si>
  <si>
    <t xml:space="preserve"> 00043492 </t>
  </si>
  <si>
    <t>EPI - FAMILIA SOLDADOR - HORISTA (ENCARGOS COMPLEMENTARES - COLETADO CAIXA)</t>
  </si>
  <si>
    <t xml:space="preserve"> 00001607 </t>
  </si>
  <si>
    <t>CONJUNTO ARRUELAS DE VEDACAO 5/16" PARA TELHA FIBROCIMENTO (UMA ARRUELA METALICA E UMA ARRUELA PVC - CONICAS)</t>
  </si>
  <si>
    <t xml:space="preserve"> 00004302 </t>
  </si>
  <si>
    <t>PARAFUSO ZINCADO ROSCA SOBERBA, CABECA SEXTAVADA, 5/16" X 250 MM, PARA FIXACAO DE TELHA EM MADEIRA</t>
  </si>
  <si>
    <t xml:space="preserve"> 00007194 </t>
  </si>
  <si>
    <t>TELHA DE FIBROCIMENTO ONDULADA E = 6 MM, DE 2,44 X 1,10 M (SEM AMIANTO)</t>
  </si>
  <si>
    <t xml:space="preserve"> 00004425 </t>
  </si>
  <si>
    <t>VIGA NAO APARELHADA *6 X 12* CM, EM MACARANDUBA/MASSARANDUBA, ANGELIM OU EQUIVALENTE DA REGIAO - BRUTA</t>
  </si>
  <si>
    <t xml:space="preserve"> 00040568 </t>
  </si>
  <si>
    <t>PREGO DE ACO POLIDO COM CABECA 22 X 48 (4 1/4 X 5)</t>
  </si>
  <si>
    <t xml:space="preserve"> 00004384 </t>
  </si>
  <si>
    <t>PARAFUSO NIQUELADO COM ACABAMENTO CROMADO PARA FIXAR PECA SANITARIA, INCLUI PORCA CEGA, ARRUELA E BUCHA DE NYLON TAMANHO S-10</t>
  </si>
  <si>
    <t xml:space="preserve"> 00006138 </t>
  </si>
  <si>
    <t>ANEL DE VEDACAO, PVC FLEXIVEL, 100 MM, PARA SAIDA DE BACIA / VASO SANITARIO</t>
  </si>
  <si>
    <t xml:space="preserve"> 00010422 </t>
  </si>
  <si>
    <t>BACIA SANITARIA (VASO) COM CAIXA ACOPLADA, SIFAO APARENTE, DE LOUCA BRANCA (SEM ASSENTO)</t>
  </si>
  <si>
    <t xml:space="preserve"> 90582 </t>
  </si>
  <si>
    <t>VIBRADOR DE IMERSÃO, DIÂMETRO DE PONTEIRA 45MM, MOTOR ELÉTRICO TRIFÁSICO POTÊNCIA DE 2 CV - DEPRECIAÇÃO. AF_06/2015</t>
  </si>
  <si>
    <t xml:space="preserve"> 90583 </t>
  </si>
  <si>
    <t>VIBRADOR DE IMERSÃO, DIÂMETRO DE PONTEIRA 45MM, MOTOR ELÉTRICO TRIFÁSICO POTÊNCIA DE 2 CV - JUROS.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</si>
  <si>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</si>
  <si>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</si>
  <si>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</si>
  <si>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</si>
  <si>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 xml:space="preserve"> 00013896 </t>
  </si>
  <si>
    <t>VIBRADOR DE IMERSAO, DIAMETRO DA PONTEIRA DE *45* MM, COM MOTOR ELETRICO TRIFASICO DE 2 HP (2 CV)</t>
  </si>
  <si>
    <t>Curva ABC de Insumos</t>
  </si>
  <si>
    <t>Peso</t>
  </si>
  <si>
    <t>Valor Acumulado</t>
  </si>
  <si>
    <t>Peso Acumulado</t>
  </si>
  <si>
    <t>Geral</t>
  </si>
  <si>
    <t>Totais por Tipo</t>
  </si>
  <si>
    <t>Planilha Orçamentária Analítica</t>
  </si>
  <si>
    <t xml:space="preserve"> 1 </t>
  </si>
  <si>
    <t>Orçamento Sintético</t>
  </si>
  <si>
    <t>Valor Unit com BDI</t>
  </si>
  <si>
    <t>14.2</t>
  </si>
  <si>
    <t>Não Desonerado</t>
  </si>
  <si>
    <t>Planilha Orçamentária Resumida</t>
  </si>
  <si>
    <t>Cronograma Físico e Financeiro</t>
  </si>
  <si>
    <t>4.1.4</t>
  </si>
  <si>
    <t>4.1.5</t>
  </si>
  <si>
    <t>4.1.6</t>
  </si>
  <si>
    <t>4.1.7</t>
  </si>
  <si>
    <t>CABO DE COBRE FLEXÍVEL ISOLADO, 120 MM², ANTI-CHAMA 0,6/1,0 KV, PARA REDE ENTERRADA DE DISTRIBUIÇÃO DE ENERGIA ELÉTRICA - FORNECIMENTO E INSTALAÇÃO. AF_12/2021</t>
  </si>
  <si>
    <t>DISJUNTOR MONOPOLAR TIPO DIN, CORRENTE NOMINAL DE 25A - FORNECIMENTO E INSTALAÇÃO. AF_10/2020</t>
  </si>
  <si>
    <t>DISJUNTOR TRIPOLAR TIPO DIN, CORRENTE NOMINAL DE 32A - FORNECIMENTO E INSTALAÇÃO. AF_10/2020</t>
  </si>
  <si>
    <t>DISJUNTOR TERMOMAGNÉTICO TRIPOLAR , CORRENTE NOMINAL DE 400A - FORNECIMENTO E INSTALAÇÃO. AF_10/2020</t>
  </si>
  <si>
    <t xml:space="preserve"> 92994 </t>
  </si>
  <si>
    <t xml:space="preserve"> 00001017 </t>
  </si>
  <si>
    <t>CABO DE COBRE, FLEXIVEL, CLASSE 4 OU 5, ISOLACAO EM PVC/A, ANTICHAMA BWF-B, COBERTURA PVC-ST1, ANTICHAMA BWF-B, 1 CONDUTOR, 0,6/1 KV, SECAO NOMINAL 120 MM2</t>
  </si>
  <si>
    <t xml:space="preserve"> 93656 </t>
  </si>
  <si>
    <t xml:space="preserve"> 93671 </t>
  </si>
  <si>
    <t xml:space="preserve"> 101898 </t>
  </si>
  <si>
    <t xml:space="preserve"> 00002379 </t>
  </si>
  <si>
    <t>DISJUNTOR TERMOMAGNETICO TRIPOLAR 400 A / 600 V, TIPO JXD / ICC - 40 KA</t>
  </si>
  <si>
    <t xml:space="preserve"> 10552 </t>
  </si>
  <si>
    <t>Encargos Complementares - Eletricista</t>
  </si>
  <si>
    <t xml:space="preserve"> 00002436/SINAPI </t>
  </si>
  <si>
    <t>Eletricista (horista)</t>
  </si>
  <si>
    <t>FUNDACOES DIRETAS</t>
  </si>
  <si>
    <t xml:space="preserve"> 10579 </t>
  </si>
  <si>
    <t>Chave de fenda chata 30 cm</t>
  </si>
  <si>
    <t xml:space="preserve"> 11240 </t>
  </si>
  <si>
    <t>Alicate com isolamento</t>
  </si>
  <si>
    <t xml:space="preserve"> 11241 </t>
  </si>
  <si>
    <t>Alicate volt-amperimetro</t>
  </si>
  <si>
    <t xml:space="preserve"> 11242 </t>
  </si>
  <si>
    <t>Chave inglesa 12"</t>
  </si>
  <si>
    <t>AV RIO GRANDE DO SUL, 2131 - ST. INDUSTRIAL, CANARANA - MT, 78640-000</t>
  </si>
  <si>
    <t>OBRA: CONSTRUÇÃO DA SEDE ADMINISTRATIVA E 
PEDAGÓGICA DO CAMPUS CANARANA
END.: AV. RIO GRANDE DO SUL, 2131 - ST. INDUSTRIAL, CANARANA - MT, 78640-000
ÁREA: 5.351,89 m²</t>
  </si>
  <si>
    <t>COMPOSIÇÃO ANALÍTICA DO BDI (NÃO DESOONERADO)</t>
  </si>
  <si>
    <t>SINAPI - 09/2024 - Mato Grosso
SBC - 10/2024 - Mato Grosso
SICRO3 - 04/2024 - Mato Grosso
ORSE - 07/2024 - Sergipe
SETOP - 07/2024 - Minas Gerais
SIURB - 07/2024 - São Paulo
SIURB INFRA - 07/2024 - São Paulo
AGETOP CIVIL - 06/2024 - Goiás</t>
  </si>
  <si>
    <t>SERVIÇOS PRELIMINARES, MOBILIZAÇÃO D CANTEIROS E PLANEJAMENTO</t>
  </si>
  <si>
    <t>SERVIÇOS PRELIMINARES</t>
  </si>
  <si>
    <t>SIURB INFRA</t>
  </si>
  <si>
    <t>ADMINISTRATIVO</t>
  </si>
  <si>
    <t>ARQUITETONICO</t>
  </si>
  <si>
    <t>REGULARIZAÇÃO DE SUPERFÍCIES COM MOTONIVELADORA. AF_09/2024</t>
  </si>
  <si>
    <t>ESCAVAÇÃO MANUAL DE VALA. AF_09/2024</t>
  </si>
  <si>
    <t>ATERRO MANUAL DE VALAS COM SOLO ARGILO-ARENOSO. AF_08/2023</t>
  </si>
  <si>
    <t>4.2</t>
  </si>
  <si>
    <t>4.2.1</t>
  </si>
  <si>
    <t>4.2.2</t>
  </si>
  <si>
    <t>REGULARIZACAO DE PISO ARGAMASSA 1:3-CIMENTO/AREIA</t>
  </si>
  <si>
    <t>4.2.3</t>
  </si>
  <si>
    <t>4.2.4</t>
  </si>
  <si>
    <t>4.2.5</t>
  </si>
  <si>
    <t>4.2.6</t>
  </si>
  <si>
    <t>4.2.7</t>
  </si>
  <si>
    <t>REVESTIMENTO CERÂMICO PARA PISO COM PLACAS TIPO PORCELANATO DE DIMENSÕES 60X60 CM APLICADA EM AMBIENTES DE ÁREA MAIOR QUE 10 M². AF_02/2023_PE</t>
  </si>
  <si>
    <t>4.2.8</t>
  </si>
  <si>
    <t>4.2.9</t>
  </si>
  <si>
    <t>4.3</t>
  </si>
  <si>
    <t>FECHAMENTOS/ALVENARIAS</t>
  </si>
  <si>
    <t>4.3.1</t>
  </si>
  <si>
    <t>4.3.2</t>
  </si>
  <si>
    <t>4.3.3</t>
  </si>
  <si>
    <t>4.3.4</t>
  </si>
  <si>
    <t>DIVISORIA EM DRYWALL MONT 70MM E=11,5 C/ ISOLAMENTO</t>
  </si>
  <si>
    <t>4.3.5</t>
  </si>
  <si>
    <t>4.3.6</t>
  </si>
  <si>
    <t>COMPOSIÇÃO-606</t>
  </si>
  <si>
    <t>PAREDE COM SISTEMA EM CHAPAS DE GESSO PARA DRYWALL VERDE, USO INTERNO, COM DUAS FACES SIMPLES E ESTRUTURA METÁLICA COM GUIAS SIMPLES PARA PAREDES COM ÁREA LÍQUIDA MAIOR OU IGUAL A 6 M2, COM VÃOS.</t>
  </si>
  <si>
    <t>4.3.7</t>
  </si>
  <si>
    <t>COMPOSIÇÃO-607</t>
  </si>
  <si>
    <t>PELE DE VIDRO LAMINADO FUME REFLETIVO - 8mm - FORNECIMENTO E INSTALAÇÃO</t>
  </si>
  <si>
    <t>4.3.8</t>
  </si>
  <si>
    <t>COMPOSIÇÃO-608</t>
  </si>
  <si>
    <t>PLACAS DE CONCRETO PRÉ-MOLDADA- ESPESSURA 12 CM</t>
  </si>
  <si>
    <t>4.3.9</t>
  </si>
  <si>
    <t>PAINEIS MDF+LAMINADO M-975 APLICADO EM PAREDES</t>
  </si>
  <si>
    <t>4.3.10</t>
  </si>
  <si>
    <t>Revestimento com placa MDF 6mm - Rev 01</t>
  </si>
  <si>
    <t>4.3.11</t>
  </si>
  <si>
    <t>COMPOSIÇÃO-624</t>
  </si>
  <si>
    <t>DIVISÓRIA MÓVEL EM VIDRO - ABERTURA DO TIPO CAMARÃO</t>
  </si>
  <si>
    <t>4.4</t>
  </si>
  <si>
    <t>4.4.1</t>
  </si>
  <si>
    <t>4.4.2</t>
  </si>
  <si>
    <t>4.4.3</t>
  </si>
  <si>
    <t>4.4.4</t>
  </si>
  <si>
    <t>REVESTIMENTO CERÂMICO PARA PAREDES INTERNAS COM PLACAS TIPO ESMALTADA DE DIMENSÕES 25X35 CM APLICADAS NA ALTURA INTEIRA DAS PAREDES. AF_02/2023_PE</t>
  </si>
  <si>
    <t>4.5</t>
  </si>
  <si>
    <t>4.5.1</t>
  </si>
  <si>
    <t>4.5.2</t>
  </si>
  <si>
    <t>4.6</t>
  </si>
  <si>
    <t>4.6.1</t>
  </si>
  <si>
    <t>4.6.1.1</t>
  </si>
  <si>
    <t>PORTA DE CORRER DE ALUMÍNIO, COM DUAS FOLHAS PARA VIDRO, INCLUSO VIDRO LISO INCOLOR, FECHADURA E PUXADOR, SEM ALIZAR. AF_12/2019</t>
  </si>
  <si>
    <t>4.6.1.2</t>
  </si>
  <si>
    <t>4.6.1.3</t>
  </si>
  <si>
    <t>4.6.1.4</t>
  </si>
  <si>
    <t>4.6.1.5</t>
  </si>
  <si>
    <t>PORTA COMPLETA MADEIRA 2 FL.2,00x2,10m S/FERRAGENS</t>
  </si>
  <si>
    <t>4.6.1.6</t>
  </si>
  <si>
    <t>Porta em madeira de lei, de abrir, tipo veneziana. Exclusive batentes e ferragens. Rev-01_05/2024</t>
  </si>
  <si>
    <t>4.6.1.7</t>
  </si>
  <si>
    <t>4.6.1.8</t>
  </si>
  <si>
    <t>4.6.1.9</t>
  </si>
  <si>
    <t>PORTA DE ABRIR COM MOLA HIDRÁULICA, EM VIDRO TEMPERADO, 2 FOLHAS DE 90X210 CM, ESPESSURA DD 10MM, INCLUSIVE ACESSÓRIOS. AF_01/2021</t>
  </si>
  <si>
    <t>4.6.1.10</t>
  </si>
  <si>
    <t>COMPOSIÇÃO-626</t>
  </si>
  <si>
    <t>PORTA DE CORRER - 3 FOLHAS DE VIDRO E ALUMINIO</t>
  </si>
  <si>
    <t>4.6.1.11</t>
  </si>
  <si>
    <t>COMPOSIÇÃO-625</t>
  </si>
  <si>
    <t>PORTA DE ABRIR 01 FOLHA. TIPO VENEZIANA ALUMÍNIO COM VISOR DE VIDRO</t>
  </si>
  <si>
    <t>4.6.1.12</t>
  </si>
  <si>
    <t>COMP-69</t>
  </si>
  <si>
    <t>PORTA AUTOMÁTICA DE CORRER DE ALUMÍNIO, COM DUAS FOLHAS PARA VIDRO, INCLUSO VIDRO LISO INCOLOR, FECHADURA E PUXADOR E AUTOMAÇÃO, SEM ALIZAR. AF_12/2019</t>
  </si>
  <si>
    <t>4.6.2</t>
  </si>
  <si>
    <t>4.6.2.1</t>
  </si>
  <si>
    <t>4.6.2.2</t>
  </si>
  <si>
    <t>4.6.3</t>
  </si>
  <si>
    <t>4.6.3.1</t>
  </si>
  <si>
    <t>SOLEIRA EM GRANITO, LARGURA 15 CM, ESPESSURA 2,0 CM. AF_09/2020</t>
  </si>
  <si>
    <t>4.6.3.2</t>
  </si>
  <si>
    <t>4.7</t>
  </si>
  <si>
    <t>4.7.1</t>
  </si>
  <si>
    <t>4.7.2</t>
  </si>
  <si>
    <t>4.7.3</t>
  </si>
  <si>
    <t>4.7.4</t>
  </si>
  <si>
    <t>CALHA EM CHAPA DE AÇO GALVANIZADO NÚMERO 24, DESENVOLVIMENTO DE 33 CM, INCLUSO TRANSPORTE VERTICAL. AF_07/2019</t>
  </si>
  <si>
    <t>4.7.5</t>
  </si>
  <si>
    <t>CHAPIM DE CONCRETO</t>
  </si>
  <si>
    <t>4.7.6</t>
  </si>
  <si>
    <t>4.8</t>
  </si>
  <si>
    <t>4.8.1</t>
  </si>
  <si>
    <t>4.8.2</t>
  </si>
  <si>
    <t>4.8.3</t>
  </si>
  <si>
    <t>4.8.4</t>
  </si>
  <si>
    <t>FORRO ACUSTICO GYPTONE BIGQUATTRO 41 1200X2400MM</t>
  </si>
  <si>
    <t>4.8.5</t>
  </si>
  <si>
    <t>ACABAMENTOS PARA FORRO (RODA-FORRO EM PERFIL METÁLICO E PLÁSTICO). AF_08/2023</t>
  </si>
  <si>
    <t>4.9</t>
  </si>
  <si>
    <t>4.9.1</t>
  </si>
  <si>
    <t>COMPOSIÇÃO-604</t>
  </si>
  <si>
    <t>Veneziana horizontal (brise soleil) de chapa de aluminio, com 1,2mm de espessura, parafusadas e medida pela area colocada. Fornecimento e colocacao.</t>
  </si>
  <si>
    <t>4.9.2</t>
  </si>
  <si>
    <t>4.9.3</t>
  </si>
  <si>
    <t>4.9.4</t>
  </si>
  <si>
    <t>Fornecimento de catraca, tipo Pedestal Mecânica Bidirecional, da Ponto Systemou similar, inclusive frete.</t>
  </si>
  <si>
    <t>4.9.5</t>
  </si>
  <si>
    <t>PLANTIO DE GRAMA ESMERALDA OU SÃO CARLOS OU CURITIBANA, EM PLACAS. AF_07/2024</t>
  </si>
  <si>
    <t>4.9.6</t>
  </si>
  <si>
    <t>COMPOSIÇÃO-611</t>
  </si>
  <si>
    <t>SIMBOLO ELASTOPLASTICO - H:4,46M L:3,28M - INSTALADO</t>
  </si>
  <si>
    <t>4.9.7</t>
  </si>
  <si>
    <t>COMPOSIÇÃO-612</t>
  </si>
  <si>
    <t>4.9.8</t>
  </si>
  <si>
    <t>COMPOSIÇÃO-614</t>
  </si>
  <si>
    <t>LETRA 60X60CM ALUMINIO OU SIMILARES - INSTALADO</t>
  </si>
  <si>
    <t>4.9.9</t>
  </si>
  <si>
    <t>COMPOSIÇÃO-615</t>
  </si>
  <si>
    <t>LETRA 40X40CM ALUMINIO OU SIMILARES - INSTALADO</t>
  </si>
  <si>
    <t>4.9.10</t>
  </si>
  <si>
    <t>4.9.11</t>
  </si>
  <si>
    <t>COMPOSIÇÃO-616</t>
  </si>
  <si>
    <t>SENSOR ANTI FURTO DE PORTA</t>
  </si>
  <si>
    <t>5.1.1</t>
  </si>
  <si>
    <t>5.1.2</t>
  </si>
  <si>
    <t>5.1.3</t>
  </si>
  <si>
    <t>CAIXA ENTERRADA ELÉTRICA RETANGULAR, EM CONCRETO PRÉ-MOLDADO, FUNDO COM BRITA, DIMENSÕES INTERNAS: 0,6X0,6X0,5 M. AF_12/2020</t>
  </si>
  <si>
    <t>5.2.1</t>
  </si>
  <si>
    <t>COMPOSIÇÃO-576</t>
  </si>
  <si>
    <t>LUMINÁRIA CALHA SOBREPOR 2X28W LED, CORPO EM CHAPA DE AÇO FOSFATIZADO, COR BRANCA, REFLETOR PARABÓLICA E ALETAS EM ALUMÍNIO ANODIZADO, FORNECIMENTO E INSTALAÇÃO</t>
  </si>
  <si>
    <t>5.2.2</t>
  </si>
  <si>
    <t>5.2.3</t>
  </si>
  <si>
    <t>RELÉ FOTOELÉTRICO PARA COMANDO DE ILUMINAÇÃO EXTERNA 1000 W - FORNECIMENTO E INSTALAÇÃO. AF_08/2020</t>
  </si>
  <si>
    <t>5.3.1</t>
  </si>
  <si>
    <t>CAIXA RETANGULAR 4" X 2" ALTA (2,00 M DO PISO), PVC, INSTALADA EM PAREDE - FORNECIMENTO E INSTALAÇÃO. AF_03/2023</t>
  </si>
  <si>
    <t>5.3.2</t>
  </si>
  <si>
    <t>CAIXA RETANGULAR 4" X 2" MÉDIA (1,30 M DO PISO), PVC, INSTALADA EM PAREDE - FORNECIMENTO E INSTALAÇÃO. AF_03/2023</t>
  </si>
  <si>
    <t>5.3.3</t>
  </si>
  <si>
    <t>CAIXA RETANGULAR 4" X 2" BAIXA (0,30 M DO PISO), PVC, INSTALADA EM PAREDE - FORNECIMENTO E INSTALAÇÃO. AF_03/2023</t>
  </si>
  <si>
    <t>5.3.4</t>
  </si>
  <si>
    <t>CONDULETE DE ALUMÍNIO, TIPO X, PARA ELETRODUTO DE AÇO GALVANIZADO DN 20 MM (3/4</t>
  </si>
  <si>
    <t>5.3.5</t>
  </si>
  <si>
    <t>5.4.1</t>
  </si>
  <si>
    <t>5.4.2</t>
  </si>
  <si>
    <t>TOMADA ALTA DE EMBUTIR (1 MÓDULO), 2P+T 10 A, INCLUINDO SUPORTE E PLACA - FORNECIMENTO E INSTALAÇÃO. AF_03/2023</t>
  </si>
  <si>
    <t>5.4.3</t>
  </si>
  <si>
    <t>TOMADA MÉDIA DE EMBUTIR (1 MÓDULO), 2P+T 10 A, INCLUINDO SUPORTE E PLACA - FORNECIMENTO E INSTALAÇÃO. AF_03/2023</t>
  </si>
  <si>
    <t>5.4.4</t>
  </si>
  <si>
    <t>TOMADA BAIXA DE EMBUTIR (1 MÓDULO), 2P+T 10 A, INCLUINDO SUPORTE E PLACA - FORNECIMENTO E INSTALAÇÃO. AF_03/2023</t>
  </si>
  <si>
    <t>5.4.5</t>
  </si>
  <si>
    <t>TOMADA MÉDIA DE EMBUTIR (2 MÓDULOS), 2P+T 10 A, INCLUINDO SUPORTE E PLACA - FORNECIMENTO E INSTALAÇÃO. AF_03/2023</t>
  </si>
  <si>
    <t>5.4.6</t>
  </si>
  <si>
    <t>TOMADA BAIXA DE EMBUTIR (2 MÓDULOS), 2P+T 10 A, INCLUINDO SUPORTE E PLACA - FORNECIMENTO E INSTALAÇÃO. AF_03/2023</t>
  </si>
  <si>
    <t>5.4.7</t>
  </si>
  <si>
    <t>5.4.8</t>
  </si>
  <si>
    <t>5.4.9</t>
  </si>
  <si>
    <t>5.4.10</t>
  </si>
  <si>
    <t>INTERRUPTOR PARALELO (1 MÓDULO), 10A/250V, INCLUINDO SUPORTE E PLACA - FORNECIMENTO E INSTALAÇÃO. AF_03/2023</t>
  </si>
  <si>
    <t>5.4.11</t>
  </si>
  <si>
    <t>INTERRUPTOR PARALELO (2 MÓDULOS), 10A/250V, INCLUINDO SUPORTE E PLACA - FORNECIMENTO E INSTALAÇÃO. AF_03/2023</t>
  </si>
  <si>
    <t>5.4.12</t>
  </si>
  <si>
    <t>INTERRUPTOR PARALELO (3 MÓDULOS), 10A/250V, INCLUINDO SUPORTE E PLACA - FORNECIMENTO E INSTALAÇÃO. AF_03/2023</t>
  </si>
  <si>
    <t>5.5.1</t>
  </si>
  <si>
    <t>5.5.2</t>
  </si>
  <si>
    <t>5.5.3</t>
  </si>
  <si>
    <t>CABO DE COBRE FLEXÍVEL ISOLADO, 10 MM², ANTI-CHAMA 0,6/1,0 KV, PARA DISTRIBUIÇÃO - FORNECIMENTO E INSTALAÇÃO. AF_10/2020</t>
  </si>
  <si>
    <t>5.5.4</t>
  </si>
  <si>
    <t>CABO DE COBRE FLEXÍVEL ISOLADO, 16 MM², ANTI-CHAMA 0,6/1,0 KV, PARA DISTRIBUIÇÃO - FORNECIMENTO E INSTALAÇÃO. AF_10/2020</t>
  </si>
  <si>
    <t>5.5.5</t>
  </si>
  <si>
    <t>5.5.6</t>
  </si>
  <si>
    <t>CABO DE COBRE FLEXÍVEL ISOLADO, 240 MM², ANTI-CHAMA 0,6/1,0 KV, PARA REDE ENTERRADA DE DISTRIBUIÇÃO DE ENERGIA ELÉTRICA - FORNECIMENTO E INSTALAÇÃO. AF_12/2021</t>
  </si>
  <si>
    <t>5.5.7</t>
  </si>
  <si>
    <t>5.5.8</t>
  </si>
  <si>
    <t>CABO DE COBRE FLEXÍVEL ISOLADO, 95 MM², ANTI-CHAMA 0,6/1,0 KV, PARA REDE ENTERRADA DE DISTRIBUIÇÃO DE ENERGIA ELÉTRICA - FORNECIMENTO E INSTALAÇÃO. AF_12/2021</t>
  </si>
  <si>
    <t>5.5.9</t>
  </si>
  <si>
    <t>5.6.1</t>
  </si>
  <si>
    <t>5.6.2</t>
  </si>
  <si>
    <t>5.6.3</t>
  </si>
  <si>
    <t>5.6.4</t>
  </si>
  <si>
    <t>5.6.5</t>
  </si>
  <si>
    <t>5.6.6</t>
  </si>
  <si>
    <t>DISJUNTOR TRIPOLAR TIPO DIN, CORRENTE NOMINAL DE 40A - FORNECIMENTO E INSTALAÇÃO. AF_10/2020</t>
  </si>
  <si>
    <t>5.6.7</t>
  </si>
  <si>
    <t>DISJUNTOR TRIPOLAR TIPO DIN, CORRENTE NOMINAL DE 50A - FORNECIMENTO E INSTALAÇÃO. AF_10/2020</t>
  </si>
  <si>
    <t>5.6.8</t>
  </si>
  <si>
    <t>5.6.9</t>
  </si>
  <si>
    <t>DISJUNTOR TERMOMAGNÉTICO TRIPOLAR , CORRENTE NOMINAL DE 125A - FORNECIMENTO E INSTALAÇÃO. AF_10/2020</t>
  </si>
  <si>
    <t>5.6.10</t>
  </si>
  <si>
    <t>5.6.11</t>
  </si>
  <si>
    <t>5.6.12</t>
  </si>
  <si>
    <t>5.6.13</t>
  </si>
  <si>
    <t>DISJUNTOR BAIXA TENSÃO TRIPOLAR A SECO  800A/600V - FORNECIMENTO E INSTALAÇÃO. AF_10/2020</t>
  </si>
  <si>
    <t>5.6.14</t>
  </si>
  <si>
    <t>PROTETOR DPS 275V 45,0KA CLASSE 2 EZ9L33145 SCHNEIDER</t>
  </si>
  <si>
    <t>5.6.15</t>
  </si>
  <si>
    <t>INTERRUPTOR DIFERENCIAL RESIDUAL (D.R.) BIPOLAR DE 25A-30mA</t>
  </si>
  <si>
    <t>5.6.16</t>
  </si>
  <si>
    <t>INTERRUPTOR DIFERENCIAL RESIDUAL (D.R.) BIPOLAR DE 40A-30mA</t>
  </si>
  <si>
    <t>5.6.17</t>
  </si>
  <si>
    <t>5.7.1</t>
  </si>
  <si>
    <t>5.7.2</t>
  </si>
  <si>
    <t>ELETRODUTO FLEXÍVEL CORRUGADO, PVC, DN 25 MM (3/4"), PARA CIRCUITOS TERMINAIS, INSTALADO EM PAREDE - FORNECIMENTO E INSTALAÇÃO. AF_03/2023</t>
  </si>
  <si>
    <t>5.7.3</t>
  </si>
  <si>
    <t>ELETRODUTO FLEXÍVEL CORRUGADO, PEAD, DN 50 (1 1/2"), PARA REDE ENTERRADA DE DISTRIBUIÇÃO DE ENERGIA ELÉTRICA - FORNECIMENTO E INSTALAÇÃO. AF_12/2021</t>
  </si>
  <si>
    <t>5.7.4</t>
  </si>
  <si>
    <t>5.7.5</t>
  </si>
  <si>
    <t>ELETRODUTO EM AÇO GALVANIZADO A FOGO DIÂMETRO 3/4" - PESADO</t>
  </si>
  <si>
    <t>5.7.6</t>
  </si>
  <si>
    <t>ELETRODUTO EM AÇO GALVANIZADO A FOGO DIÂMETRO 1 1/2" - PESADO</t>
  </si>
  <si>
    <t>5.7.7</t>
  </si>
  <si>
    <t>5.7.8</t>
  </si>
  <si>
    <t>ELETROCALHA PRÉ-ZINCADA, CH. 22, PERFIL "C" COM ABAS 50X50 MM SEM TAMPA</t>
  </si>
  <si>
    <t>5.7.9</t>
  </si>
  <si>
    <t>TAMPA DE ENCAIXE PARA ELETROCALHA DE 50 X 50 MM</t>
  </si>
  <si>
    <t>5.7.10</t>
  </si>
  <si>
    <t>SUPORTE PARA ELETROCALHA LISA OU PERFURADA EM AÇO GALVANIZADO, LARGURA 800 MM, EM PERFILADO COM COMPRIMENTO DE 85 CM FIXADO EM LAJE, POR METRO DE ELETROCALHA FIXADA. AF_09/2023</t>
  </si>
  <si>
    <t>5.7.11</t>
  </si>
  <si>
    <t>CURVA DE INVERSAO PARA ELETROCALHA 0,50m</t>
  </si>
  <si>
    <t>5.7.12</t>
  </si>
  <si>
    <t>TE HORIZONTAL PARA ELETROCALHA 50 X 50 MM</t>
  </si>
  <si>
    <t>5.7.13</t>
  </si>
  <si>
    <t>EMENDA INTERNA PARA ELETROCALHA 50x50</t>
  </si>
  <si>
    <t>5.8.1</t>
  </si>
  <si>
    <t>QUADRO DE DISTRIBUIÇÃO DE ENERGIA EM CHAPA DE AÇO GALVANIZADO, DE EMBUTIR, COM BARRAMENTO TRIFÁSICO, PARA 18 DISJUNTORES DIN 100A - FORNECIMENTO E INSTALAÇÃO. AF_10/2020</t>
  </si>
  <si>
    <t>5.8.2</t>
  </si>
  <si>
    <t>5.8.3</t>
  </si>
  <si>
    <t>5.8.4</t>
  </si>
  <si>
    <t>5.8.5</t>
  </si>
  <si>
    <t>COMPOSIÇÃO-577</t>
  </si>
  <si>
    <t>QUADRO GERAL DE PROTEÇÃO 800X600X310</t>
  </si>
  <si>
    <t>5.8.6</t>
  </si>
  <si>
    <t>COMPOSIÇÃO-578</t>
  </si>
  <si>
    <t>QUADRO GERAL DE PROTEÇÃO 1600X1000X310</t>
  </si>
  <si>
    <t>CABEAMENTO ESTRUTURADO</t>
  </si>
  <si>
    <t>CAIXA DE PASSAGEM 107 X 52 X 50CM (MEDIDAS INTERNAS) FUNDO DE CONCRETO (PARA TAMPA R2)</t>
  </si>
  <si>
    <t>ACESSÓRIO CABEAMENTO - METÁLICO</t>
  </si>
  <si>
    <t>COMP81</t>
  </si>
  <si>
    <t>SWITCH GERENCIÁVEL L2 24 PORTAS GIGABIT ETHERNET COM 4 PORTAS MINI-GBIC</t>
  </si>
  <si>
    <t>PATCH PANEL 24 PORTAS, CATEGORIA 6 - FORNECIMENTO E INSTALAÇÃO. AF_11/2019</t>
  </si>
  <si>
    <t>TOMADA DE REDE RJ45 - FORNECIMENTO E INSTALAÇÃO. AF_11/2019</t>
  </si>
  <si>
    <t>6.2.4</t>
  </si>
  <si>
    <t>COMP82</t>
  </si>
  <si>
    <t>CONECTOR FEMEA KEYSTONE CAT 6 PADRAO 568A / 568B</t>
  </si>
  <si>
    <t>6.2.5</t>
  </si>
  <si>
    <t>COMP83</t>
  </si>
  <si>
    <t>CONECTOR MACHO CAT 6 PADRAO 568A / 568B</t>
  </si>
  <si>
    <t>6.2.6</t>
  </si>
  <si>
    <t>PATCH CORD COMPRIMENTO DE 1,50 M - CAT.6</t>
  </si>
  <si>
    <t>ACESSÓORIO CABEAMENTO - RACK</t>
  </si>
  <si>
    <t>ORGANIZADOR DE CABOS (GUIA) PARA RACK 19" 1U</t>
  </si>
  <si>
    <t>REGUA DE TOMADAS COM 8 TOMADAS</t>
  </si>
  <si>
    <t>ACESSÓRIO PARA ELETRODUTOS</t>
  </si>
  <si>
    <t>CABO METÁLICO/TELEFÔNICO</t>
  </si>
  <si>
    <t>CABO UTP-4P, CAT. 6 , 24 AWG</t>
  </si>
  <si>
    <t>COMPOSIÇÃO-580</t>
  </si>
  <si>
    <t>CABO DE FIBRA OPTICA 8 FIBRAS - PADRAO MULTIMODO</t>
  </si>
  <si>
    <t>ELETROCALHA E ELETRODUTOS</t>
  </si>
  <si>
    <t>CURVA HORIZONTAL PARA ELETROCALHA 800X150MM CHAPA 24</t>
  </si>
  <si>
    <t>ELETRODUTO EM AÇO GALVANIZADO A FOGO DIÂMETRO 1" - PESADO</t>
  </si>
  <si>
    <t>RACK</t>
  </si>
  <si>
    <t>RACK FECHADO DE PAREDE COM PORTA EM ACRÍLICO - 12 U´S</t>
  </si>
  <si>
    <t>RACK FECHADO DE PISO COM PORTA EM ACRÍLICO -  36 U´S</t>
  </si>
  <si>
    <t>MARQUISE</t>
  </si>
  <si>
    <t>SONORIZAÇÃO</t>
  </si>
  <si>
    <t>CONEXÕES</t>
  </si>
  <si>
    <t>BUCHA E ARRUELA 3/4""</t>
  </si>
  <si>
    <t>CURVA 90 GRAUS PARA ELETRODUTO, PVC, ROSCÁVEL, DN 25 MM (3/4"), PARA CIRCUITOS TERMINAIS, INSTALADA EM FORRO - FORNECIMENTO E INSTALAÇÃO. AF_03/2023</t>
  </si>
  <si>
    <t>8.1.3</t>
  </si>
  <si>
    <t>ELETRODUTO RÍGIDO ROSCÁVEL, PVC, DN 25 MM (3/4"), PARA CIRCUITOS TERMINAIS, INSTALADO EM FORRO - FORNECIMENTO E INSTALAÇÃO. AF_03/2023</t>
  </si>
  <si>
    <t>8.1.4</t>
  </si>
  <si>
    <t>Junção interna tipo "L" para perfilado, ( ref.: Mopa ou similar)</t>
  </si>
  <si>
    <t>8.1.5</t>
  </si>
  <si>
    <t>Junção interna tipo "T" para perfilado, ( ref.: Mopa ou similar)</t>
  </si>
  <si>
    <t>8.1.6</t>
  </si>
  <si>
    <t>LUVA PARA ELETRODUTO, PVC, ROSCÁVEL, DN 25 MM (3/4"), PARA CIRCUITOS TERMINAIS, INSTALADA EM FORRO - FORNECIMENTO E INSTALAÇÃO. AF_03/2023</t>
  </si>
  <si>
    <t>8.1.7</t>
  </si>
  <si>
    <t>SAIDA HORIZONTAL PARA ELETRODUTO 3/4""</t>
  </si>
  <si>
    <t>8.1.8</t>
  </si>
  <si>
    <t>RACK 16U 19"" x 675mm COM PORTA DE ACRILICO FUME</t>
  </si>
  <si>
    <t>8.1.9</t>
  </si>
  <si>
    <t>COMPOSIÇÃO-603</t>
  </si>
  <si>
    <t>DUTO PERFURADO - PERFILADOS CHAPA DE AÇO (38X38)mm</t>
  </si>
  <si>
    <t>EQUIPAMENTOS</t>
  </si>
  <si>
    <t>CABO POLARIZADO 2 X 2,5 MM2 PARA AUDIO</t>
  </si>
  <si>
    <t>Amplificador de Potência 1300w 4 Ohms - OP 7600 Oneal ou similar</t>
  </si>
  <si>
    <t>CAIXA ACUSTICA PARA SOM AMBIENTE CSR-75M</t>
  </si>
  <si>
    <t>COMPOSIÇÃO-601</t>
  </si>
  <si>
    <t>Caixa Ativa Line Array Mark Audio REF.: Vmk6 Cor Preto 110v/220v</t>
  </si>
  <si>
    <t>COMPOSIÇÃO-581</t>
  </si>
  <si>
    <t>Saída de som, no teto - ARANDELA SOM AMBIENTE TETO REDONDA 6" 25W RMS</t>
  </si>
  <si>
    <t>COMPOSIÇÃO-598</t>
  </si>
  <si>
    <t>MESA MIXADORA 12 CANAIS 99 EFEITOS</t>
  </si>
  <si>
    <t>8.2.7</t>
  </si>
  <si>
    <t>COMPOSIÇÃO-600</t>
  </si>
  <si>
    <t>EXPANSOR DE SAÍDAS ANALÓGICAS - REF.: BEHRINGER</t>
  </si>
  <si>
    <t>8.2.8</t>
  </si>
  <si>
    <t>COMPOSIÇÃO-599</t>
  </si>
  <si>
    <t>CONTROLE DE VOLUME E PONTO DE MICROFONE DINÂMICO CARDIOIDE COM CABO</t>
  </si>
  <si>
    <t>8.2.9</t>
  </si>
  <si>
    <t>COMPOSIÇÃO-602</t>
  </si>
  <si>
    <t>PONTO DE MICROFONE</t>
  </si>
  <si>
    <t>INSTALAÇÕES HIDROSSANITÁRIAS</t>
  </si>
  <si>
    <t>TUBO, PVC, SOLDÁVEL, DE 25MM, INSTALADO EM RAMAL OU SUB-RAMAL DE ÁGUA - FORNECIMENTO E INSTALAÇÃO. AF_06/2022</t>
  </si>
  <si>
    <t>TUBO, PVC, SOLDÁVEL, DE 32MM, INSTALADO EM RAMAL OU SUB-RAMAL DE ÁGUA - FORNECIMENTO E INSTALAÇÃO. AF_06/2022</t>
  </si>
  <si>
    <t>TUBO, PVC, SOLDÁVEL, DE 50MM, INSTALADO EM PRUMADA DE ÁGUA - FORNECIMENTO E INSTALAÇÃO. AF_06/2022</t>
  </si>
  <si>
    <t>TUBO, PVC, SOLDÁVEL, DE 60MM, INSTALADO EM PRUMADA DE ÁGUA - FORNECIMENTO E INSTALAÇÃO. AF_06/2022</t>
  </si>
  <si>
    <t>JOELHO 90 GRAUS, PVC, SOLDÁVEL, DN 25MM, INSTALADO EM RAMAL OU SUB-RAMAL DE ÁGUA - FORNECIMENTO E INSTALAÇÃO. AF_06/2022</t>
  </si>
  <si>
    <t>JOELHO 90 GRAUS, PVC, SOLDÁVEL, DN 32MM, INSTALADO EM PRUMADA DE ÁGUA - FORNECIMENTO E INSTALAÇÃO. AF_06/2022</t>
  </si>
  <si>
    <t>JOELHO 45 GRAUS, PVC, SOLDÁVEL, DN 25MM, INSTALADO EM RAMAL OU SUB-RAMAL DE ÁGUA - FORNECIMENTO E INSTALAÇÃO. AF_06/2022</t>
  </si>
  <si>
    <t>CAIXA D´ÁGUA EM POLIÉSTER REFORÇADO COM FIBRA DE VIDRO, 7000 LITROS - FORNECIMENTO E INSTALAÇÃO. AF_06/2021</t>
  </si>
  <si>
    <t>TORNEIRA DE BOIA PARA CAIXA D'ÁGUA, ROSCÁVEL, 1/2" - FORNECIMENTO E INSTALAÇÃO. AF_08/2021</t>
  </si>
  <si>
    <t>Cruzeta de pvc rígido soldável, marrom, diâm = 25mm</t>
  </si>
  <si>
    <t>CRUZETA SOLDAVEL DIAMETRO 25 mm</t>
  </si>
  <si>
    <t>JUNÇÃO SIMPLES, PVC, SERIE NORMAL, ESGOTO PREDIAL, DN 75 X 75 MM, JUNTA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</si>
  <si>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</si>
  <si>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</si>
  <si>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JOELHO 45 GRAUS, PVC, SERIE NORMAL, ESGOTO PREDIAL, DN 75 MM, JUNTA ELÁSTICA, FORNECIDO E INSTALADO EM RAMAL DE DESCARGA OU RAMAL DE ESGOTO SANITÁRIO. AF_08/2022</t>
  </si>
  <si>
    <t>JOELHO 90 GRAUS, PVC, SERIE NORMAL, ESGOTO PREDIAL, DN 75 MM, JUNTA ELÁSTICA,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</si>
  <si>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</si>
  <si>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</si>
  <si>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</si>
  <si>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SIMPLES, PVC, SÉRIE NORMAL, ESGOTO PREDIAL, DN 150 MM, JUNTA ELÁSTICA, FORNECIDO E INSTALADO EM SUBCOLETOR AÉREO DE ESGOTO SANITÁRIO. AF_08/2022</t>
  </si>
  <si>
    <t>CURVA LONGA 45 GRAUS, PVC, SÉRIE NORMAL, ESGOTO PREDIAL, DN 100 MM, JUNTA ELÁSTICA, FORNECIDO E INSTALADO EM PRUMADA DE ESGOTO SANITÁRIO OU VENTILAÇÃO. AF_08/2022</t>
  </si>
  <si>
    <t>CURVA CURTA 90 GRAUS, PVC, SERIE NORMAL, ESGOTO PREDIAL, DN 40 MM, JUNTA SOLDÁVEL,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</si>
  <si>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</si>
  <si>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PRUMADA DE ESGOTO SANITÁRIO OU VENTILAÇÃO. AF_08/2022</t>
  </si>
  <si>
    <t>CAIXA DE GORDURA PEQUENA (CAPACIDADE: 19 L), CIRCULAR, EM PVC, DIÂMETRO INTERNO= 0,3 M. AF_12/2020</t>
  </si>
  <si>
    <t>CORPO CAIXA SIFONADA DIAM. 100 X 150 X 50</t>
  </si>
  <si>
    <t>BUCHA REDUCAO SOLDAVEL LONGA PVC 50x40mm</t>
  </si>
  <si>
    <t>Bucha Redução excentrica em pvc rígido soldável, para esgoto, d=150x100mm</t>
  </si>
  <si>
    <t>CAP, PVC, SÉRIE NORMAL, ESGOTO PREDIAL, DN 100 MM, JUNTA ELÁSTICA, FORNECIDO E INSTALADO EM SUBCOLETOR AÉREO DE ESGOTO SANITÁRIO. AF_08/2022</t>
  </si>
  <si>
    <t>CAP, PVC OCRE, JUNTA ELÁSTICA, DN 150 MM, PARA COLETOR PREDIAL DE ESGOTO. AF_06/2022</t>
  </si>
  <si>
    <t>COMP17</t>
  </si>
  <si>
    <t>TERMINAL DE VENTILAÇÃO 50MM (FORNECIMENTO E INSTALAÇÃO).</t>
  </si>
  <si>
    <t>COMP206</t>
  </si>
  <si>
    <t>TERMINAL DE VENTILAÇÃO 75MM (FORNECIMENTO E INSTALAÇÃO)</t>
  </si>
  <si>
    <t>BUCHA REDUCAO SOLDAVEL LONGA PVC 110x75mm</t>
  </si>
  <si>
    <t>9.2.41</t>
  </si>
  <si>
    <t>9.2.42</t>
  </si>
  <si>
    <t>JOELHO 45 GRAUS, PVC, SERIE NORMAL, ESGOTO PREDIAL, DN 150 MM, JUNTA ELÁSTICA, FORNECIDO E INSTALADO EM SUBCOLETOR AÉREO DE ESGOTO SANITÁRIO. AF_08/2022</t>
  </si>
  <si>
    <t>9.2.43</t>
  </si>
  <si>
    <t>JOELHO 90 GRAUS, PVC, SERIE NORMAL, ESGOTO PREDIAL, DN 150 MM, JUNTA ELÁSTICA, FORNECIDO E INSTALADO EM SUBCOLETOR AÉREO DE ESGOTO SANITÁRIO. AF_08/2022</t>
  </si>
  <si>
    <t>9.2.44</t>
  </si>
  <si>
    <t>JUNÇÃO SIMPLES, PVC, SERIE R, ÁGUA PLUVIAL, DN 150 X 150 MM, JUNTA ELÁSTICA, FORNECIDO E INSTALADO EM CONDUTORES VERTICAIS DE ÁGUAS PLUVIAIS. AF_06/2022</t>
  </si>
  <si>
    <t>9.2.45</t>
  </si>
  <si>
    <t>9.2.46</t>
  </si>
  <si>
    <t>TERMINAL DE VENTILAÇÃO, PVC, SÉRIE NORMAL, ESGOTO PREDIAL, DN 75 MM, JUNTA SOLDÁVEL, FORNECIDO E INSTALADO EM PRUMADA DE ESGOTO SANITÁRIO OU VENTILAÇÃO. AF_08/2022</t>
  </si>
  <si>
    <t>9.2.47</t>
  </si>
  <si>
    <t>9.2.48</t>
  </si>
  <si>
    <t>TÊ, PVC, SERIE R, ÁGUA PLUVIAL, DN 150 X 100 MM, JUNTA ELÁSTICA, FORNECIDO E INSTALADO EM RAMAL DE ENCAMINHAMENTO. AF_06/2022</t>
  </si>
  <si>
    <t>9.2.49</t>
  </si>
  <si>
    <t>CURVA 45 PVC SERIE LEVE LONGA 150mm</t>
  </si>
  <si>
    <t>9.2.50</t>
  </si>
  <si>
    <t>SUMIDOURO CIRCULAR, EM CONCRETO PRÉ-MOLDADO, DIÂMETRO INTERNO = 2,88 M, ALTURA INTERNA = 3,0 M, ÁREA DE INFILTRAÇÃO: 31,4 M² (PARA 12 CONTRIBUINTES). AF_12/2020_PA</t>
  </si>
  <si>
    <t>9.2.51</t>
  </si>
  <si>
    <t>TANQUE SÉPTICO CIRCULAR, EM CONCRETO PRÉ-MOLDADO, DIÂMETRO INTERNO = 2,88 M, ALTURA INTERNA = 2,50 M, VOLUME ÚTIL: 14657,4 L (PARA 105 CONTRIBUINTES). AF_12/2020_PA</t>
  </si>
  <si>
    <t>9.2.52</t>
  </si>
  <si>
    <t>RALO SIFONADO PVC QUADRADO 100x53x40</t>
  </si>
  <si>
    <t>9.2.53</t>
  </si>
  <si>
    <t>COMPOSIÇÃO-113</t>
  </si>
  <si>
    <t>PROLONGADOR PARA CAIXA SIFONADA 100X100 MM</t>
  </si>
  <si>
    <t>9.2.54</t>
  </si>
  <si>
    <t>FILTRO ANAERÓBIO CIRCULAR, EM CONCRETO PRÉ-MOLDADO, DIÂMETRO INTERNO = 2,88 M, ALTURA INTERNA = 1,50 M, VOLUME ÚTIL: 7817,3 L (PARA 75 CONTRIBUINTES). AF_12/2020_PA</t>
  </si>
  <si>
    <t>BARRA DE APOIO LATERAL ARTICULADA, COM TRAVA, EM ACO INOX POLIDO, FIXADA NA PAREDE - FORNECIMENTO E INSTALAÇÃO. AF_01/2020</t>
  </si>
  <si>
    <t>ESCAVACAO DE VALA PARA PASSAGEM DE TUBULAÇÃO</t>
  </si>
  <si>
    <t>INSTALAÇÕES DRENAGEM PLUVIAL</t>
  </si>
  <si>
    <t>JUNÇÃO SIMPLES, PVC, SERIE NORMAL, ESGOTO PREDIAL, DN 150 X 150 MM, JUNTA ELÁSTICA, FORNECIDO E INSTALADO EM SUBCOLETOR AÉREO DE ESGOTO SANITÁRIO. AF_08/2022</t>
  </si>
  <si>
    <t>REDUCAO EXCENTRICA ESGOTO PVC 150x100mm</t>
  </si>
  <si>
    <t>CURVA LONGA, 45 GRAUS, PVC OCRE, JUNTA ELÁSTICA, DN 150 MM, PARA COLETOR PREDIAL DE ESGOTO. AF_06/2022</t>
  </si>
  <si>
    <t>TÊ, PVC, SERIE R, ÁGUA PLUVIAL, DN 150 X 150 MM, JUNTA ELÁSTICA, FORNECIDO E INSTALADO EM CONDUTORES VERTICAIS DE ÁGUAS PLUVIAIS. AF_06/2022</t>
  </si>
  <si>
    <t>RALO ABACAXI FERRO FUNDIDO 150mm</t>
  </si>
  <si>
    <t>ESCAVAÇÃO DE VALAS PARA PASSAGEM DE TUBULAÇÃO</t>
  </si>
  <si>
    <t>10.9.1</t>
  </si>
  <si>
    <t>10.9.2</t>
  </si>
  <si>
    <t>EXTINTOR DE INCÊNDIO PORTÁTIL COM CARGA DE CO2 DE 6 KG, CLASSE BC - FORNECIMENTO E INSTALAÇÃO. AF_10/2020_PE</t>
  </si>
  <si>
    <t>11.1.3</t>
  </si>
  <si>
    <t>LUMINÁRIA DE EMERGÊNCIA, COM 30 LÂMPADAS LED DE 2 W, SEM REATOR - FORNECIMENTO E INSTALAÇÃO. AF_09/2024</t>
  </si>
  <si>
    <t>11.1.4</t>
  </si>
  <si>
    <t>11.1.5</t>
  </si>
  <si>
    <t>11.1.6</t>
  </si>
  <si>
    <t>SUPORTE ISOLADOR PARA FIXAÇÃO DA CORDOALHA DE COBRE EM ALVENARIA OU CONCRETO - FORNECIMENTO E INSTALAÇÃO. AF_08/2023</t>
  </si>
  <si>
    <t>ABRACADEIRA GALVANIZADA PARA TUBOS DE 3/4""</t>
  </si>
  <si>
    <t>CONECTOR METALICO TIPO PARAFUSO FENDIDO SPLIT BOLT 35mm</t>
  </si>
  <si>
    <t>11.2.7</t>
  </si>
  <si>
    <t>CABO DE COBRE NU 35MM2 - FORNECIMENTO E INSTALACAO</t>
  </si>
  <si>
    <t>11.2.8</t>
  </si>
  <si>
    <t>CABO DE COBRE NU 50MM2 - FORNECIMENTO E INSTALACAO</t>
  </si>
  <si>
    <t>11.2.9</t>
  </si>
  <si>
    <t>11.2.10</t>
  </si>
  <si>
    <t>11.2.11</t>
  </si>
  <si>
    <t>CONECTOR DE MEDICAO E EMENDA 16 A 70MM 560 - TERMOTECNICA</t>
  </si>
  <si>
    <t>11.2.12</t>
  </si>
  <si>
    <t>FITA DE AUTO FUSAO, ROLO E 10,00 MM</t>
  </si>
  <si>
    <t>11.2.13</t>
  </si>
  <si>
    <t>11.2.14</t>
  </si>
  <si>
    <t>11.2.15</t>
  </si>
  <si>
    <t>11.2.16</t>
  </si>
  <si>
    <t>COMP53</t>
  </si>
  <si>
    <t>PARA-RAIOS TIPO FRANKLIN</t>
  </si>
  <si>
    <t>11.2.17</t>
  </si>
  <si>
    <t>COMP48</t>
  </si>
  <si>
    <t>SOLDA EXOTÉRMICA PARA CONEXÃO, CABO DE COBRE (35MM²) E HASTE DE Ø 5/8".</t>
  </si>
  <si>
    <t>11.2.18</t>
  </si>
  <si>
    <t>COMP49</t>
  </si>
  <si>
    <t>SOLDA EXOTÉRMICA PARA CONEXÃO, CABO DE COBRE (50MM²) E HASTE DE Ø 5/8".</t>
  </si>
  <si>
    <t>11.3</t>
  </si>
  <si>
    <t>HIDRANTE</t>
  </si>
  <si>
    <t>11.3.1</t>
  </si>
  <si>
    <t>11.3.2</t>
  </si>
  <si>
    <t>11.3.3</t>
  </si>
  <si>
    <t>REGISTRO DE GAVETA BRUTO, LATÃO, ROSCÁVEL, 2 1/2" - FORNECIMENTO E INSTALAÇÃO. AF_08/2021</t>
  </si>
  <si>
    <t>11.3.4</t>
  </si>
  <si>
    <t>COMP55</t>
  </si>
  <si>
    <t>VALVULA DE RETENCAO VERTICAL, DE BRONZE (PN-16), 2 1/2", 200 PSI, EXTREMIDADES COM ROSCA</t>
  </si>
  <si>
    <t>11.3.5</t>
  </si>
  <si>
    <t>CHAVE DE FLUXO 3/4"</t>
  </si>
  <si>
    <t>11.3.6</t>
  </si>
  <si>
    <t>TUBO DE AÇO GALVANIZADO COM COSTURA, CLASSE MÉDIA, DN 65 (2 1/2"), CONEXÃO ROSQUEADA, INSTALADO EM PRUMADAS - FORNECIMENTO E INSTALAÇÃO. AF_10/2020</t>
  </si>
  <si>
    <t>11.3.7</t>
  </si>
  <si>
    <t>LUVA, EM FERRO GALVANIZADO, DN 65 (2 1/2"), CONEXÃO ROSQUEADA, INSTALADO EM PRUMADAS - FORNECIMENTO E INSTALAÇÃO. AF_10/2020</t>
  </si>
  <si>
    <t>11.3.8</t>
  </si>
  <si>
    <t>COTOVELO 90 GRAUS, EM FERRO GALVANIZADO, CONEXÃO ROSQUEADA, DN 65 MM (2 1/2"), INSTALADO EM RESERVAÇÃO PREDIAL DE ÁGUA - FORNECIMENTO E INSTALAÇÃO. AF_04/2024</t>
  </si>
  <si>
    <t>11.3.9</t>
  </si>
  <si>
    <t>TÊ, EM FERRO GALVANIZADO, CONEXÃO ROSQUEADA, DN 65 MM (2 1/2"), INSTALADO EM RESERVAÇÃO PREDIAL DE ÁGUA - FORNECIMENTO E INSTALAÇÃO. AF_04/2024</t>
  </si>
  <si>
    <t>11.3.10</t>
  </si>
  <si>
    <t>NIPLE, EM FERRO GALVANIZADO, DN 65 (2 1/2"), CONEXÃO ROSQUEADA, INSTALADO EM PRUMADAS - FORNECIMENTO E INSTALAÇÃO. AF_10/2020</t>
  </si>
  <si>
    <t>11.3.11</t>
  </si>
  <si>
    <t>UNIÃO, EM FERRO GALVANIZADO, DN 65 (2 1/2"), CONEXÃO ROSQUEADA, INSTALADO EM PRUMADAS - FORNECIMENTO E INSTALAÇÃO. AF_10/2020</t>
  </si>
  <si>
    <t>11.3.12</t>
  </si>
  <si>
    <t>COMP739</t>
  </si>
  <si>
    <t>FLANGE SEXTAVADO FERRO GALVANIZADO COM ROSCA BSP DE 2. 1/2'' (SINAPI)</t>
  </si>
  <si>
    <t>11.3.13</t>
  </si>
  <si>
    <t>ABRIGO PARA HIDRANTE, 90X60X17CM, COM REGISTRO GLOBO ANGULAR 45 GRAUS 2 1/2", ADAPTADOR STORZ 2 1/2", MANGUEIRA DE INCÊNDIO 20M, REDUÇÃO 2 1/2" X 1 1/2" E ESGUICHO EM LATÃO 1 1/2" - FORNECIMENTO E INSTALAÇÃO. AF_10/2020</t>
  </si>
  <si>
    <t>11.3.14</t>
  </si>
  <si>
    <t>PINTURA COM TINTA ALQUÍDICA DE FUNDO E ACABAMENTO (ESMALTE SINTÉTICO GRAFITE) PULVERIZADA SOBRE SUPERFÍCIES METÁLICAS (EXCETO PERFIL) EXECUTADO EM OBRA (POR DEMÃO). AF_01/2020_PE</t>
  </si>
  <si>
    <t>11.3.15</t>
  </si>
  <si>
    <t>CP02</t>
  </si>
  <si>
    <t>QUADRO DE COMANDO PARA BOMBA DE INCÊNDIO - FORNECIMENTO E INSTALAÇÃO</t>
  </si>
  <si>
    <t>11.3.16</t>
  </si>
  <si>
    <t>COMP60</t>
  </si>
  <si>
    <t>ACIONADOR MANUAL DE SISTEMA DE HIDRANTE, TIPO LIGA-DESLIGA. (BOTOEIRA)</t>
  </si>
  <si>
    <t>11.3.17</t>
  </si>
  <si>
    <t>COTOVELO 90 FERRO GALVANIZADO 2.1/2""</t>
  </si>
  <si>
    <t>11.3.18</t>
  </si>
  <si>
    <t>NIPLE DUPLO FERRO GALVANIZADO 2.1/2"</t>
  </si>
  <si>
    <t>11.3.19</t>
  </si>
  <si>
    <t>TE 90 FERRO GALVANIZADO DIAM. 2.1/2""</t>
  </si>
  <si>
    <t>11.3.20</t>
  </si>
  <si>
    <t>COMP077_SEE</t>
  </si>
  <si>
    <t>UNIAO FERRO GALV C/ASSENTO CONICO BRONZE 2 1/2" (GOINFRA + SINAPI)</t>
  </si>
  <si>
    <t>11.3.21</t>
  </si>
  <si>
    <t>ADAPTADOR PARA ENGATE STORZ 2.1/2" X 1.1/2"</t>
  </si>
  <si>
    <t>11.3.22</t>
  </si>
  <si>
    <t>TAMPÃO CEGO COM CORRENTE 2.1/2"</t>
  </si>
  <si>
    <t>11.3.23</t>
  </si>
  <si>
    <t>COMP150</t>
  </si>
  <si>
    <t>TAMPÃO CEGO COM CORRENTE 1 1/2</t>
  </si>
  <si>
    <t>11.3.24</t>
  </si>
  <si>
    <t>COMP151</t>
  </si>
  <si>
    <t>TAMPÃO FOFO 40X40CM C/INSCRIÇÃO (GOINFRA + SINAPI)</t>
  </si>
  <si>
    <t>11.3.25</t>
  </si>
  <si>
    <t>REGISTRO DE GAVETA BRUTO 2.1/2"" 1502.B.212 DECA</t>
  </si>
  <si>
    <t>11.3.26</t>
  </si>
  <si>
    <t>VÁLVULA DE RETENÇÃO HORIZONTAL, DE BRONZE, ROSCÁVEL, 2 1/2" - FORNECIMENTO E INSTALAÇÃO. AF_08/2021</t>
  </si>
  <si>
    <t>11.3.27</t>
  </si>
  <si>
    <t>COMP491</t>
  </si>
  <si>
    <t>BOTOEIRA BOMBA DE INCÊNDIO C/ MARTELO CONVENCIONAL (GOINFRA+SBC)</t>
  </si>
  <si>
    <t>11.3.28</t>
  </si>
  <si>
    <t>COMP160</t>
  </si>
  <si>
    <t>CASA DE BOMBAS - EXCLUSO INSTALAÇÕES ELÉTRICAS, HIDROSANITÁRIAS E  ESPECIAIS (GOINFRA + SINAPI)</t>
  </si>
  <si>
    <t>11.4</t>
  </si>
  <si>
    <t>RESERVATÓRIO</t>
  </si>
  <si>
    <t>11.4.1</t>
  </si>
  <si>
    <t>RESERVATÓRIO METALICO TIPO TAÇA EM AÇO PATINÁVEL - V=20M3-COLUNA SECA H=6M+FUNDAÇÃO+LOGOTIPO</t>
  </si>
  <si>
    <t>11.5</t>
  </si>
  <si>
    <t>BOMBAS HIDRANTE</t>
  </si>
  <si>
    <t>11.5.1</t>
  </si>
  <si>
    <t>COMP95</t>
  </si>
  <si>
    <t>Bomba jockey BT4-0715E14  1,5CV</t>
  </si>
  <si>
    <t>11.5.2</t>
  </si>
  <si>
    <t>COMP102</t>
  </si>
  <si>
    <t>BOMBA MULTIESTÁGIO THSI-18, 5-CV.</t>
  </si>
  <si>
    <t>11.6</t>
  </si>
  <si>
    <t>LIGAÇÃO DA BOMBA DO HIDRANTE</t>
  </si>
  <si>
    <t>11.6.1</t>
  </si>
  <si>
    <t>11.6.2</t>
  </si>
  <si>
    <t>11.6.3</t>
  </si>
  <si>
    <t>DISJUNTOR TRIPOLAR TIPO NEMA, CORRENTE NOMINAL DE 10 ATÉ 50A - FORNECIMENTO E INSTALAÇÃO. AF_10/2020</t>
  </si>
  <si>
    <t>11.6.4</t>
  </si>
  <si>
    <t>CABO DE COBRE FLEXÍVEL ISOLADO, 1,5 MM², ANTI-CHAMA 0,6/1,0 KV, PARA CIRCUITOS TERMINAIS - FORNECIMENTO E INSTALAÇÃO. AF_03/2023</t>
  </si>
  <si>
    <t>11.6.5</t>
  </si>
  <si>
    <t>CABO DE COBRE FLEXÍVEL ISOLADO, 16 MM², ANTI-CHAMA 0,6/1,0 KV, PARA CIRCUITOS TERMINAIS - FORNECIMENTO E INSTALAÇÃO. AF_03/2023</t>
  </si>
  <si>
    <t>11.6.6</t>
  </si>
  <si>
    <t>ELETRODUTO RÍGIDO ROSCÁVEL, PVC, DN 50 MM (1 1/2"), PARA REDE ENTERRADA DE DISTRIBUIÇÃO DE ENERGIA ELÉTRICA - FORNECIMENTO E INSTALAÇÃO. AF_12/2021</t>
  </si>
  <si>
    <t>11.6.7</t>
  </si>
  <si>
    <t>11.6.8</t>
  </si>
  <si>
    <t>CAIXA DE PASSAGEM METÁLICA DE EMBUTIR  40X40X15 CM</t>
  </si>
  <si>
    <t>11.7</t>
  </si>
  <si>
    <t>SISTEMA DE ALARME CONTRA INCÊNDIO</t>
  </si>
  <si>
    <t>11.7.1</t>
  </si>
  <si>
    <t>COMP62</t>
  </si>
  <si>
    <t>CENTRAL DE ALARME PARA INCÊNDIO, MODELO IPA 12.24 - 12 ENDEREÇOS, C/ BATERIA SELADA INCLUSA</t>
  </si>
  <si>
    <t>11.7.2</t>
  </si>
  <si>
    <t>COMP188</t>
  </si>
  <si>
    <t>ACIONADOR MANUAL DE ALARME (GOINFRA + SBC)</t>
  </si>
  <si>
    <t>11.7.3</t>
  </si>
  <si>
    <t>COMP64</t>
  </si>
  <si>
    <t>AVISADOR SONORO E VISUAL COM CAPACIDADE DE EMISSÃO SONORA DE INTENSIDADE DE 100 DB. (SINAPI + SBC)</t>
  </si>
  <si>
    <t>11.7.4</t>
  </si>
  <si>
    <t>COMP65</t>
  </si>
  <si>
    <t>CABO FLEXÍVEL, PARA USO EM ATMOSFERAS EXPLOSIVAS, FORMAÇÃO 2 CONDUTORES DE SEÇÃO 1,5 MM².</t>
  </si>
  <si>
    <t>11.7.5</t>
  </si>
  <si>
    <t>CAIXA OCTOGONAL 4" X 4", METÁLICA, INSTALADA EM LAJE - FORNECIMENTO E INSTALAÇÃO. AF_03/2023</t>
  </si>
  <si>
    <t>11.7.6</t>
  </si>
  <si>
    <t>ELETRODUTO EM AÇO ZINCADO DIÂMETRO 3/4"</t>
  </si>
  <si>
    <t>FUNDAÇÕES</t>
  </si>
  <si>
    <t>SAPATAS</t>
  </si>
  <si>
    <t>12.1.1.1</t>
  </si>
  <si>
    <t>12.1.1.2</t>
  </si>
  <si>
    <t>12.1.1.3</t>
  </si>
  <si>
    <t>12.1.1.4</t>
  </si>
  <si>
    <t>ARMAÇÃO DE BLOCO, SAPATA ISOLADA, VIGA BALDRAME E SAPATA CORRIDA UTILIZANDO AÇO CA-50 DE 16 MM - MONTAGEM. AF_01/2024</t>
  </si>
  <si>
    <t>12.1.1.5</t>
  </si>
  <si>
    <t>CONCRETAGEM DE SAPATA, FCK 30 MPA, COM USO DE BOMBA - LANÇAMENTO, ADENSAMENTO E ACABAMENTO. AF_01/2024</t>
  </si>
  <si>
    <t>12.1.1.6</t>
  </si>
  <si>
    <t>12.1.1.7</t>
  </si>
  <si>
    <t>ESCAVAÇÃO MECANIZADA PARA BLOCO DE COROAMENTO OU SAPATA COM RETROESCAVADEIRA (INCLUINDO ESCAVAÇÃO PARA COLOCAÇÃO DE FÔRMAS). AF_01/2024</t>
  </si>
  <si>
    <t>12.1.1.8</t>
  </si>
  <si>
    <t>BALDRAMES</t>
  </si>
  <si>
    <t>12.1.2.1</t>
  </si>
  <si>
    <t>ARMAÇÃO DE SAPATA ISOLADA, VIGA BALDRAME E SAPATA CORRIDA UTILIZANDO AÇO CA-50 DE 6,3 MM - MONTAGEM. AF_01/2024</t>
  </si>
  <si>
    <t>12.1.2.2</t>
  </si>
  <si>
    <t>12.1.2.3</t>
  </si>
  <si>
    <t>12.1.2.4</t>
  </si>
  <si>
    <t>12.1.2.5</t>
  </si>
  <si>
    <t>12.1.2.6</t>
  </si>
  <si>
    <t>12.1.2.7</t>
  </si>
  <si>
    <t>12.1.2.8</t>
  </si>
  <si>
    <t>12.1.2.9</t>
  </si>
  <si>
    <t>ESCAVAÇÃO MECANIZADA PARA VIGA BALDRAME OU SAPATA CORRIDA COM MINI-ESCAVADEIRA (INCLUINDO ESCAVAÇÃO PARA COLOCAÇÃO DE FÔRMAS). AF_01/2024</t>
  </si>
  <si>
    <t>12.1.2.10</t>
  </si>
  <si>
    <t>12.1.2.11</t>
  </si>
  <si>
    <t>VIGAS</t>
  </si>
  <si>
    <t>12.2.3</t>
  </si>
  <si>
    <t>12.2.4</t>
  </si>
  <si>
    <t>12.2.5</t>
  </si>
  <si>
    <t>12.2.6</t>
  </si>
  <si>
    <t>ARMAÇÃO DE PILAR OU VIGA DE ESTRUTURA CONVENCIONAL DE CONCRETO ARMADO UTILIZANDO AÇO CA-50 DE 16,0 MM - MONTAGEM. AF_06/2022</t>
  </si>
  <si>
    <t>12.2.7</t>
  </si>
  <si>
    <t>ARMAÇÃO DE PILAR OU VIGA DE ESTRUTURA CONVENCIONAL DE CONCRETO ARMADO UTILIZANDO AÇO CA-50 DE 20,0 MM - MONTAGEM. AF_06/2022</t>
  </si>
  <si>
    <t>12.2.8</t>
  </si>
  <si>
    <t>ARMAÇÃO DE PILAR OU VIGA DE ESTRUTURA CONVENCIONAL DE CONCRETO ARMADO UTILIZANDO AÇO CA-50 DE 25,0 MM - MONTAGEM. AF_06/2022</t>
  </si>
  <si>
    <t>12.2.9</t>
  </si>
  <si>
    <t>12.2.10</t>
  </si>
  <si>
    <t>CONCRETO USINADO 30,0 MPa SEM CUSTO BOMBEAMENTO</t>
  </si>
  <si>
    <t>12.2.11</t>
  </si>
  <si>
    <t>LANÇAMENTO COM USO DE BOMBA, ADENSAMENTO E ACABAMENTO DE CONCRETO EM ESTRUTURAS. AF_02/2022</t>
  </si>
  <si>
    <t>PILARES</t>
  </si>
  <si>
    <t>12.3.3</t>
  </si>
  <si>
    <t>12.3.4</t>
  </si>
  <si>
    <t>12.3.5</t>
  </si>
  <si>
    <t>12.3.6</t>
  </si>
  <si>
    <t>12.3.7</t>
  </si>
  <si>
    <t>12.3.8</t>
  </si>
  <si>
    <t>12.3.9</t>
  </si>
  <si>
    <t>12.3.10</t>
  </si>
  <si>
    <t>12.4</t>
  </si>
  <si>
    <t>LAJES</t>
  </si>
  <si>
    <t>12.4.1</t>
  </si>
  <si>
    <t>12.4.2</t>
  </si>
  <si>
    <t>12.4.3</t>
  </si>
  <si>
    <t>12.4.4</t>
  </si>
  <si>
    <t>12.4.5</t>
  </si>
  <si>
    <t>ARMAÇÃO DE LAJE DE ESTRUTURA CONVENCIONAL DE CONCRETO ARMADO UTILIZANDO AÇO CA-50 DE 12,5 MM - MONTAGEM. AF_06/2022</t>
  </si>
  <si>
    <t>12.4.6</t>
  </si>
  <si>
    <t>12.4.7</t>
  </si>
  <si>
    <t>12.4.8</t>
  </si>
  <si>
    <t>12.4.9</t>
  </si>
  <si>
    <t>12.5</t>
  </si>
  <si>
    <t>ESCADAS</t>
  </si>
  <si>
    <t>12.5.1</t>
  </si>
  <si>
    <t>ARMAÇÃO DE ESCADA, DE UMA ESTRUTURA CONVENCIONAL DE CONCRETO ARMADO UTILIZANDO AÇO CA-60 DE 5,0 MM - MONTAGEM. AF_11/2020</t>
  </si>
  <si>
    <t>12.5.2</t>
  </si>
  <si>
    <t>ARMAÇÃO DE ESCADA, DE UMA ESTRUTURA CONVENCIONAL DE CONCRETO ARMADO UTILIZANDO AÇO CA-50 DE 6,3 MM - MONTAGEM. AF_11/2020</t>
  </si>
  <si>
    <t>12.5.3</t>
  </si>
  <si>
    <t>ARMAÇÃO DE ESCADA, DE UMA ESTRUTURA CONVENCIONAL DE CONCRETO ARMADO UTILIZANDO AÇO CA-50 DE 8,0 MM - MONTAGEM. AF_11/2020</t>
  </si>
  <si>
    <t>12.5.4</t>
  </si>
  <si>
    <t>ARMAÇÃO DE ESCADA, DE UMA ESTRUTURA CONVENCIONAL DE CONCRETO ARMADO UTILIZANDO AÇO CA-50 DE 10,0 MM - MONTAGEM. AF_11/2020</t>
  </si>
  <si>
    <t>12.5.5</t>
  </si>
  <si>
    <t>ARMAÇÃO DE ESCADA, DE UMA ESTRUTURA CONVENCIONAL DE CONCRETO ARMADO UTILIZANDO AÇO CA-50 DE 12,5 MM - MONTAGEM. AF_11/2020</t>
  </si>
  <si>
    <t>12.5.6</t>
  </si>
  <si>
    <t>FABRICAÇÃO DE FÔRMA PARA ESCADA DUPLA COM 2 LANCES EM "X" E LAJE CASCATA, EM CHAPA DE MADEIRA COMPENSADA PLASTIFICADA, E=18 MM. AF_11/2020</t>
  </si>
  <si>
    <t>12.5.7</t>
  </si>
  <si>
    <t>12.5.8</t>
  </si>
  <si>
    <t>TUBULAÇÃO</t>
  </si>
  <si>
    <t>13.1.1</t>
  </si>
  <si>
    <t>TUBO, PVC, SOLDÁVEL, DE 25MM, INSTALADO EM DRENO DE AR-CONDICIONADO - FORNECIMENTO E INSTALAÇÃO. AF_08/2022</t>
  </si>
  <si>
    <t>13.1.2</t>
  </si>
  <si>
    <t>COMPOSIÇÃO-582</t>
  </si>
  <si>
    <t>Tubulação em cobre Ø 1 1/2", para interligação de condensador/evaporador, inclusive isolamento térmico elastomérico 19mm. multikits, alimentação elétrica, conexões e fixações (infraestrutura p/ sistema de climatização vrv) - fornecimento e instalação</t>
  </si>
  <si>
    <t>13.1.3</t>
  </si>
  <si>
    <t>COMPOSIÇÃO-583</t>
  </si>
  <si>
    <t>Tubulação em cobre Ø 1 1/4", para interligação de condensador/evaporador, inclusive isolamento térmico elastomérico 19mm. multikits, alimentação elétrica, conexões e fixações (infraestrutura p/ sistema de climatização vrv) - fornecimento e instalação</t>
  </si>
  <si>
    <t>13.1.4</t>
  </si>
  <si>
    <t>COMPOSIÇÃO-584</t>
  </si>
  <si>
    <t>Tubulação em cobre Ø 1/2", para interligação de condensador/evaporador, inclusive isolamento térmico elastomérico 19mm. multikits, alimentação elétrica, conexões e fixações (infraestrutura p/ sistema de climatização vrv) - fornecimento e instalação</t>
  </si>
  <si>
    <t>13.1.5</t>
  </si>
  <si>
    <t>COMPOSIÇÃO-585</t>
  </si>
  <si>
    <t>13.1.6</t>
  </si>
  <si>
    <t>COMPOSIÇÃO-586</t>
  </si>
  <si>
    <t>Tubulação em cobre Ø 3/4", para interligação de condensador/evaporador, inclusive isolamento térmico elastomérico 19mm. multikits, alimentação elétrica, conexões e fixações (infraestrutura p/ sistema de climatização vrv) - fornecimento e instalação</t>
  </si>
  <si>
    <t>13.1.7</t>
  </si>
  <si>
    <t>COMPOSIÇÃO-587</t>
  </si>
  <si>
    <t>Tubulação em cobre Ø 3/8", para interligação de condensador/evaporador, inclusive isolamento térmico elastomérico 19mm. multikits, alimentação elétrica, conexões e fixações (infraestrutura p/ sistema de climatização vrv) - fornecimento e instalação</t>
  </si>
  <si>
    <t>13.1.8</t>
  </si>
  <si>
    <t>COMPOSIÇÃO-588</t>
  </si>
  <si>
    <t>Tubulação em cobre Ø 5/8", para interligação de condensador/evaporador, inclusive isolamento térmico elastomérico 19mm. multikits, alimentação elétrica, conexões e fixações (infraestrutura p/ sistema de climatização vrv) - fornecimento e instalação</t>
  </si>
  <si>
    <t>13.1.9</t>
  </si>
  <si>
    <t>COMPOSIÇÃO-589</t>
  </si>
  <si>
    <t>Tubulação em cobre Ø 7/8", para interligação de condensador/evaporador, inclusive isolamento térmico elastomérico 19mm. multikits, alimentação elétrica, conexões e fixações (infraestrutura p/ sistema de climatização vrv) - fornecimento e instalação</t>
  </si>
  <si>
    <t>13.1.10</t>
  </si>
  <si>
    <t>COMPOSIÇÃO-591</t>
  </si>
  <si>
    <t>Tubulação em cobre Ø 1/4", para interligação de condensador/evaporador, inclusive isolamento térmico elastomérico 19mm. multikits, alimentação elétrica, conexões e fixações (infraestrutura p/ sistema de climatização vrv) - fornecimento e instalação</t>
  </si>
  <si>
    <t>13.1.11</t>
  </si>
  <si>
    <t>COMPOSIÇÃO-592</t>
  </si>
  <si>
    <t>Tubulação em cobre Ø 1 5/8", para interligação de condensador/evaporador, inclusive isolamento térmico elastomérico 19mm. multikits, alimentação elétrica, conexões e fixações (infraestrutura p/ sistema de climatização vrv) - fornecimento e instalação</t>
  </si>
  <si>
    <t>13.1.12</t>
  </si>
  <si>
    <t>COMPOSIÇÃO-593</t>
  </si>
  <si>
    <t>Tubulação em cobre Ø 1 3/4", para interligação de condensador/evaporador, inclusive isolamento térmico elastomérico 19mm. multikits, alimentação elétrica, conexões e fixações (infraestrutura p/ sistema de climatização vrv) - fornecimento e instalação</t>
  </si>
  <si>
    <t>13.1.13</t>
  </si>
  <si>
    <t>COLUNA VENTILACAO TUBO PVC 100mm</t>
  </si>
  <si>
    <t>13.2.1</t>
  </si>
  <si>
    <t>CORTINA DE AR 1,20M COM CONTROLE REMOTO VIX ONE</t>
  </si>
  <si>
    <t>13.2.2</t>
  </si>
  <si>
    <t>COMPOSIÇÃO-596</t>
  </si>
  <si>
    <t>GABINETE DE VENTILAÇÃO PARA AR EXTERIOR, COM VENTILADOR CENTRÍFUGO DUPLA ASPIRAÇÃO TIPO SIROCCO COM FILTRO G4, PARA FORRO. REF.: FH 200 COM GAVETA PARA FILTROS, DA SICFLUX OU EQUIVALENTE. OBS.: ACIONAMENTO ILIUMINAÇÃO OU VIA TIMER.</t>
  </si>
  <si>
    <t>13.2.3</t>
  </si>
  <si>
    <t>EXAUSTOR AXIAL MULTIVAC MODELO MURO 150A</t>
  </si>
  <si>
    <t>13.2.4</t>
  </si>
  <si>
    <t>GRELHAS E GRADES PARA VENTILACAO COM FORNECIMENTO</t>
  </si>
  <si>
    <t>13.2.5</t>
  </si>
  <si>
    <t>COMPOSIÇÃO-595</t>
  </si>
  <si>
    <t>TOMADA DE AR EXTERNO POR VENEZIANA EM ALUMÍNIO ANODIZADO DE ALETAS HORIZONTAIS FIXAS E TELA ANTI-INSETO. REF.: MODELO VDF DA TROX, OU EQUIVALENTE. TAM 150x150 mm</t>
  </si>
  <si>
    <t>13.2.6</t>
  </si>
  <si>
    <t>COMPOSIÇÃO-594</t>
  </si>
  <si>
    <t>VENEZIANA EM ALUMÍNIO ANODIZADO INDEVASSÁVEL, COM ALETAS HORIZONTAIS FIXAS E CONTRA-MOLDURA PARA INSTALAÇÃO EM PORTA. INSTALAÇÃO A 20 CM DO PISO. REF.: MODELO AGS-T DA TROX, OU EQUIVALENTE. TAM 325x225 mm</t>
  </si>
  <si>
    <t>13.3.1</t>
  </si>
  <si>
    <t>COMP-077</t>
  </si>
  <si>
    <t>Unidade condensadora VRF Capacidade 40 HP (382.100 BTU/h) modelo referência:   Midea Carrier  MV8-1120WV2GN1M-C  ou similares</t>
  </si>
  <si>
    <t>13.3.2</t>
  </si>
  <si>
    <t>COMP-078</t>
  </si>
  <si>
    <t>Unidade condensadora VRF Capacidade 38 HP (361.700 BTU/h)  modelo referência:   Midea Carrier MV8-1060WV2GN1M-C ou similares</t>
  </si>
  <si>
    <t>13.3.3</t>
  </si>
  <si>
    <t>COMP-079</t>
  </si>
  <si>
    <t>Unidade condensadora VRF Capacidade 36 HP (344.600 BTU/h)  modelo referência:   Midea Carrier MV8-1010WV2GN1M-C ou similares</t>
  </si>
  <si>
    <t>13.3.4</t>
  </si>
  <si>
    <t>COMP-080</t>
  </si>
  <si>
    <t>Unidade condensadora VRF Capacidade 24 HP ( 228.600 BTU/h) modelo referência:   Midea Carrier MV8-670WV2GN1M-C ou similares</t>
  </si>
  <si>
    <t>13.3.5</t>
  </si>
  <si>
    <t>COMP-081</t>
  </si>
  <si>
    <t>Unidade condensadora VRF Capacidade 16 HP (153.500 BTU/h)  modelo referência:   Midea Carrier MV8-450WV2GN1M-C ou similares</t>
  </si>
  <si>
    <t>13.3.6</t>
  </si>
  <si>
    <t>COMP-082</t>
  </si>
  <si>
    <t>Unidade condensadora VRF Capacidade 14 HP(136.500 BTU/h)  modelo referência:   Midea Carrier MV8-400WV2GN1M-C ou similares</t>
  </si>
  <si>
    <t>13.3.7</t>
  </si>
  <si>
    <t>COMP-046</t>
  </si>
  <si>
    <t>Unidade evaporadora VRF cassete 4 vias, capacidade de 61.400 BTU/h. Modelo de referência: Midea Carrier MIH180Q4HN18 ou similares</t>
  </si>
  <si>
    <t>13.3.8</t>
  </si>
  <si>
    <t>COMP-045</t>
  </si>
  <si>
    <t>Unidade evaporadora VRF cassete 4 vias, capacidade de 47.800 BTU/h. Modelo de referência: Midea Carrier MIH140Q4HN18 ou similares</t>
  </si>
  <si>
    <t>13.3.9</t>
  </si>
  <si>
    <t>COMP-047</t>
  </si>
  <si>
    <t>Unidade evaporadora VRF cassete 4 vias, capacidade de 38.200 BTU/h. Modelo de referência: Midea Carrier MIH112Q4HN18 ou similares</t>
  </si>
  <si>
    <t>13.3.10</t>
  </si>
  <si>
    <t>COMP-048</t>
  </si>
  <si>
    <t>Unidade evaporadora VRF cassete 4 vias, capacidade de 34.100 BTU/h. Modelo de referência: Midea Carrier MIH100Q4HN18 ou similares</t>
  </si>
  <si>
    <t>13.3.11</t>
  </si>
  <si>
    <t>COMP-064</t>
  </si>
  <si>
    <t>Unidade evaporadora VRF piso teto, capacidade de 30.700 BTU/h. Modelo de referência: Midea Carrier MIH90DLHN18ou similares</t>
  </si>
  <si>
    <t>13.3.12</t>
  </si>
  <si>
    <t>COMP-075</t>
  </si>
  <si>
    <t>Unidade evaporadora VRF cassete 4 vias, capacidade de 30.700 BTU/h. Modelo de referência: Midea Carrier MIH90Q4HN18 ou similares</t>
  </si>
  <si>
    <t>13.3.13</t>
  </si>
  <si>
    <t>COMP-049</t>
  </si>
  <si>
    <t>Unidade evaporadora VRF cassete 4 vias, capacidade de 24.100 BTU/h. Modelo de referência: Midea Carrier MIH71Q4HN18 ou similares</t>
  </si>
  <si>
    <t>13.3.14</t>
  </si>
  <si>
    <t>COMP-076</t>
  </si>
  <si>
    <t>Unidade evaporadora VRF cassete 2 vias, capacidade de 24.100 BTU/h. Modelo de referência: Midea Carrier MIH71Q2HN18 ou similares</t>
  </si>
  <si>
    <t>13.3.15</t>
  </si>
  <si>
    <t>COMP-060</t>
  </si>
  <si>
    <t>Unidade evaporadora VRF Hi-wall, capacidade de 19.100 BTU/h. Modelo de referência: Midea Carrier MIH56GHN18 ou similares</t>
  </si>
  <si>
    <t>13.3.16</t>
  </si>
  <si>
    <t>COMP-062</t>
  </si>
  <si>
    <t>Unidade evaporadora VRF Hi-wall, capacidade de 12.300 BTU/h. Modelo de referência: Midea Carrie MI2-28GDHN1 ou similares</t>
  </si>
  <si>
    <t>13.3.17</t>
  </si>
  <si>
    <t>COMP-063</t>
  </si>
  <si>
    <t>Unidade evaporadora VRF Hi-wall, capacidade de 9.600 BTU/h. Modelo de referência: Midea Carrie MIH28GHN18 ou similares</t>
  </si>
  <si>
    <t>15.1</t>
  </si>
  <si>
    <t>15.2</t>
  </si>
  <si>
    <t>COMP560</t>
  </si>
  <si>
    <t>MAPA TÁTIL ACRILICO (70X50)CM C/ INSTALAÇÃO (SINAPI + ORSE)</t>
  </si>
  <si>
    <t>15.3</t>
  </si>
  <si>
    <t>CORRIMAO EM TUBO DE AǏ INOX ؽ1 1/2""</t>
  </si>
  <si>
    <t>COMPOSIÇÃO-15</t>
  </si>
  <si>
    <t>GUIA DE BALIZAMENTO EM ALVENARIA ESP.=10cm ALTURA ATÉ 15cm COMPLETAMENTE EXECUTADA E ACABAMENTO EM TEXTURA ACRÍLICA E TOPO EM CHAPIM EM PMC (SINAPI)</t>
  </si>
  <si>
    <t>COMP753</t>
  </si>
  <si>
    <t>SINALIZAÇÃO DE PAVIMENTO COM PLACA EM ACRÍLICO</t>
  </si>
  <si>
    <t>COMP117</t>
  </si>
  <si>
    <t>SINALIZAÇÃO VISUAL DE DEGRAUS (SINAPI + SBC)</t>
  </si>
  <si>
    <t>COMPOSIÇÃO-621</t>
  </si>
  <si>
    <t>PLACA DE SINALIZAÇÃO DE LOCAL PARA INTÉRPRETE</t>
  </si>
  <si>
    <t>COMPOSIÇÃO-622</t>
  </si>
  <si>
    <t>PLACA DE SINALIZAÇÃO DE FILEIRAS</t>
  </si>
  <si>
    <t>COMPOSIÇÃO-623</t>
  </si>
  <si>
    <t>PLACA DE SINALIZAÇÃO DE ASSENTOS</t>
  </si>
  <si>
    <t>SUBESTAÇÃO</t>
  </si>
  <si>
    <t>16.1</t>
  </si>
  <si>
    <t>ALVENARIA</t>
  </si>
  <si>
    <t>REVESTIMENTO DE PAREDES</t>
  </si>
  <si>
    <t>EMASSAMENTO COM MASSA LÁTEX, APLICAÇÃO EM PAREDE, DUAS DEMÃOS, LIXAMENTO MANUAL. AF_04/2023</t>
  </si>
  <si>
    <t>FABRICAÇÃO E INSTALAÇÃO DE TESOURA INTEIRA EM MADEIRA NÃO APARELHADA, VÃO DE 7 M, PARA TELHA ONDULADA DE FIBROCIMENTO, METÁLICA, PLÁSTICA OU TERMOACÚSTICA, INCLUSO IÇAMENTO. AF_07/2019</t>
  </si>
  <si>
    <t>CALHA DE CONCRETO 70X20cm COM IMPERMEABILIZACAO</t>
  </si>
  <si>
    <t>CUMEEIRA SHED PARA TELHA ONDULADA DE FIBROCIMENTO, E = 6 MM, INCLUSO ACESSÓRIOS DE FIXAÇÃO E IÇAMENTO. AF_07/2019</t>
  </si>
  <si>
    <t>EMASSAMENTO COM MASSA LÁTEX, APLICAÇÃO EM TETO, DUAS DEMÃOS, LIXAMENTO MANUAL. AF_04/2023</t>
  </si>
  <si>
    <t>PORTA CORTA FOGO COMPLETA - P90</t>
  </si>
  <si>
    <t>16.2</t>
  </si>
  <si>
    <t>GERAL</t>
  </si>
  <si>
    <t>CAIXA ENTERRADA ELÉTRICA RETANGULAR, EM ALVENARIA COM BLOCOS DE CONCRETO, FUNDO COM BRITA, DIMENSÕES INTERNAS: 0,6X0,6X0,6 M. AF_12/2020</t>
  </si>
  <si>
    <t>COMP-65</t>
  </si>
  <si>
    <t>Cabo de cobre unipolar 25mm2, blindado, isolacao 12/20 kv epr, cobertura em pvc</t>
  </si>
  <si>
    <t>COMP-66</t>
  </si>
  <si>
    <t>Cabo de cobre unipolar 35mm2, blindado, isolacao 12/20 kv epr, cobertura em pvc</t>
  </si>
  <si>
    <t>QUADROS ELÉTRICOS E PAINÉIS GERAIS</t>
  </si>
  <si>
    <t>QUADRO GERAL DE BAIXA TENSAO TIPO QGBT</t>
  </si>
  <si>
    <t>EQUIPAMENTOS MÉDIA TENSÃO</t>
  </si>
  <si>
    <t>TRANSFORMADOR TRIFASICO 15KV 500KVA</t>
  </si>
  <si>
    <t>COMP248</t>
  </si>
  <si>
    <t>ESTRUTURA TIPO N3</t>
  </si>
  <si>
    <t>und</t>
  </si>
  <si>
    <t>COMP-64</t>
  </si>
  <si>
    <t>PAINEL PARA MEDIÇÃO HORO-SAZONAL</t>
  </si>
  <si>
    <t>COMP-70</t>
  </si>
  <si>
    <t>Conjunto de paineis p/ M.T., contemplando entrada e proteção Geral, conjunto de TC's/TP's (Saída p/ Medição padrão ENERGISA), Coluna de proteção, saída e alimentação para transformador de 500KVA, Conforme projeto</t>
  </si>
  <si>
    <t>CONCRETO FCK = 40MPA, TRAÇO 1:1,6:1,9 (EM MASSA SECA DE CIMENTO/ AREIA MÉDIA/ BRITA 1) - PREPARO MECÂNICO COM BETONEIRA 600 L. AF_05/2021</t>
  </si>
  <si>
    <t>MONTAGEM E DESMONTAGEM DE FÔRMA DE PILARES RETANGULARES E ESTRUTURAS SIMILARES, PÉ-DIREITO SIMPLES, EM CHAPA DE MADEIRA COMPENSADA PLASTIFICADA, 18 UTILIZAÇÕES. AF_09/2020</t>
  </si>
  <si>
    <t>MONTAGEM E DESMONTAGEM DE FÔRMA DE VIGA, ESCORAMENTO METÁLICO, PÉ-DIREITO SIMPLES, EM CHAPA DE MADEIRA PLASTIFICADA, 18 UTILIZAÇÕES. AF_09/2020</t>
  </si>
  <si>
    <t>MONTAGEM E DESMONTAGEM DE FÔRMA DE LAJE MACIÇA, PÉ-DIREITO SIMPLES, EM CHAPA DE MADEIRA COMPENSADA PLASTIFICADA, 18 UTILIZAÇÕES. AF_09/2020</t>
  </si>
  <si>
    <t>ARMAÇÃO DE LAJE DE ESTRUTURA CONVENCIONAL DE CONCRETO ARMADO UTILIZANDO AÇO CA-50 DE 16,0 MM - MONTAGEM. AF_06/2022</t>
  </si>
  <si>
    <t>COMP-67</t>
  </si>
  <si>
    <t>ARMADURA DE PUNÇÃO CHAPA 11,5 X 2,5 CA-25</t>
  </si>
  <si>
    <t>COMP-68</t>
  </si>
  <si>
    <t>ARMADURA DE PUNÇÃO CHAPA 12,5 X 2,5 CA-25</t>
  </si>
  <si>
    <t>_______________________________________________________________
GABRIEL DAVI
Setor de Engenharia</t>
  </si>
  <si>
    <t xml:space="preserve"> 2006022 </t>
  </si>
  <si>
    <t>Infraestrutura</t>
  </si>
  <si>
    <t xml:space="preserve"> 4.1.1 </t>
  </si>
  <si>
    <t xml:space="preserve"> 73436 </t>
  </si>
  <si>
    <t>ROLO COMPACTADOR VIBRATÓRIO PÉ DE CARNEIRO PARA SOLOS, POTÊNCIA 80 HP, PESO OPERACIONAL SEM/COM LASTRO 7,4 / 8,8 T, LARGURA DE TRABALHO 1,68 M - CHP DIURNO. AF_02/2016</t>
  </si>
  <si>
    <t xml:space="preserve"> 93244 </t>
  </si>
  <si>
    <t>ROLO COMPACTADOR VIBRATÓRIO PÉ DE CARNEIRO PARA SOLOS, POTÊNCIA 80 HP, PESO OPERACIONAL SEM/COM LASTRO 7,4 / 8,8 T, LARGURA DE TRABALHO 1,68 M - CHI DIURNO. AF_02/2016</t>
  </si>
  <si>
    <t xml:space="preserve"> 4.1.2 </t>
  </si>
  <si>
    <t xml:space="preserve"> 4.1.3 </t>
  </si>
  <si>
    <t xml:space="preserve"> 4.1.4 </t>
  </si>
  <si>
    <t xml:space="preserve"> 4.1.5 </t>
  </si>
  <si>
    <t xml:space="preserve"> 4.1.6 </t>
  </si>
  <si>
    <t xml:space="preserve"> 94319 </t>
  </si>
  <si>
    <t xml:space="preserve"> 4.1.7 </t>
  </si>
  <si>
    <t xml:space="preserve"> 4.2.1 </t>
  </si>
  <si>
    <t xml:space="preserve"> 4.2.2 </t>
  </si>
  <si>
    <t xml:space="preserve"> 170031 </t>
  </si>
  <si>
    <t xml:space="preserve"> 4.2.3 </t>
  </si>
  <si>
    <t xml:space="preserve"> 4.2.4 </t>
  </si>
  <si>
    <t xml:space="preserve"> 4.2.5 </t>
  </si>
  <si>
    <t xml:space="preserve"> 4.2.6 </t>
  </si>
  <si>
    <t xml:space="preserve"> 4.2.7 </t>
  </si>
  <si>
    <t xml:space="preserve"> 87263 </t>
  </si>
  <si>
    <t xml:space="preserve"> 00038195 </t>
  </si>
  <si>
    <t>PISO EM PORCELANATO, BORDA RETA, LISO, MONOCOLOR, ACETINADO OU POLIDO, FORMATO MAIOR QUE 2025 CM2</t>
  </si>
  <si>
    <t xml:space="preserve"> 4.2.8 </t>
  </si>
  <si>
    <t xml:space="preserve"> 4.2.9 </t>
  </si>
  <si>
    <t xml:space="preserve"> 4.3.1 </t>
  </si>
  <si>
    <t xml:space="preserve"> 4.3.2 </t>
  </si>
  <si>
    <t xml:space="preserve"> 4.3.3 </t>
  </si>
  <si>
    <t xml:space="preserve"> 4.3.4 </t>
  </si>
  <si>
    <t xml:space="preserve"> 090023 </t>
  </si>
  <si>
    <t>PAREDES E PAINEIS</t>
  </si>
  <si>
    <t xml:space="preserve"> 004552 </t>
  </si>
  <si>
    <t>DRYWALL - PERFIL PARA FORRO TABICA BRANCA 48x40x3000mm</t>
  </si>
  <si>
    <t xml:space="preserve"> 012625 </t>
  </si>
  <si>
    <t>DRYWALL - PARAFUSO CABECA LENTILHA 4,2x13mm</t>
  </si>
  <si>
    <t xml:space="preserve"> 013749 </t>
  </si>
  <si>
    <t>DRYWALL - CHAPA DE GESSO DRYWALL STANDARD 1,20x2,40x12mm</t>
  </si>
  <si>
    <t xml:space="preserve"> 021366 </t>
  </si>
  <si>
    <t>PERFIL MONTANTE FORMATO C EM ACO ZINCADO 70x3000mm</t>
  </si>
  <si>
    <t xml:space="preserve"> 028605 </t>
  </si>
  <si>
    <t>PARAFUSO TF 421 x 95 FORRO GYPSUN FGE</t>
  </si>
  <si>
    <t xml:space="preserve"> 051156 </t>
  </si>
  <si>
    <t>FELTRO EM LA DE ROCHA TERMO /ACUSTICO THERMAX 32kg/m3</t>
  </si>
  <si>
    <t xml:space="preserve"> 099543 </t>
  </si>
  <si>
    <t>MONTADOR DE ESTRUTURA METALICA</t>
  </si>
  <si>
    <t xml:space="preserve"> 099925 </t>
  </si>
  <si>
    <t>AJUDANTE DE MONTADOR</t>
  </si>
  <si>
    <t xml:space="preserve"> 4.3.5 </t>
  </si>
  <si>
    <t xml:space="preserve"> 4.3.6 </t>
  </si>
  <si>
    <t xml:space="preserve"> COMPOSIÇÃO-606 </t>
  </si>
  <si>
    <t xml:space="preserve"> 00037586 </t>
  </si>
  <si>
    <t>PINO DE ACO COM ARRUELA CONICA, DIAMETRO ARRUELA = *23* MM E COMP HASTE = *27* MM (ACAO INDIRETA)</t>
  </si>
  <si>
    <t xml:space="preserve"> 00039419 </t>
  </si>
  <si>
    <t>PERFIL GUIA, FORMATO U, EM ACO ZINCADO, PARA ESTRUTURA PAREDE DRYWALL, E = 0,5 MM, 70 X 3000 MM (L X C)</t>
  </si>
  <si>
    <t xml:space="preserve"> 00039422 </t>
  </si>
  <si>
    <t>PERFIL MONTANTE, FORMATO C, EM ACO ZINCADO, PARA ESTRUTURA PAREDE DRYWALL, E = 0,5 MM, 70 X 3000 MM (L X C)</t>
  </si>
  <si>
    <t xml:space="preserve"> 00039431 </t>
  </si>
  <si>
    <t>FITA DE PAPEL MICROPERFURADO, 50 X 150 MM, PARA TRATAMENTO DE JUNTAS DE CHAPA DE GESSO PARA DRYWALL</t>
  </si>
  <si>
    <t xml:space="preserve"> 005580 </t>
  </si>
  <si>
    <t>DRYWALL - CHAPA DE GESSO DRYWALL RESISTENTE A UMIDADE VERDE 1,80x1,20x12,5mm</t>
  </si>
  <si>
    <t xml:space="preserve"> 4.3.7 </t>
  </si>
  <si>
    <t xml:space="preserve"> COMPOSIÇÃO-607 </t>
  </si>
  <si>
    <t xml:space="preserve"> 12207 </t>
  </si>
  <si>
    <t>Fornecimento e instalação de fachada em pele de vidro, em vidro laminado 3+3 refletivo</t>
  </si>
  <si>
    <t xml:space="preserve"> 4.3.8 </t>
  </si>
  <si>
    <t xml:space="preserve"> COMPOSIÇÃO-608 </t>
  </si>
  <si>
    <t xml:space="preserve"> 88242 </t>
  </si>
  <si>
    <t>AJUDANTE DE PEDREIRO COM ENCARGOS COMPLEMENTARES</t>
  </si>
  <si>
    <t xml:space="preserve"> 104912 </t>
  </si>
  <si>
    <t>GUINDASTE DERRICK, LANÇA DE *20* M, CARGA MÁXIMA 10T, POTÊNCIA 45 KW - MATERIAIS NA OPERAÇÃO. AF_01/2024</t>
  </si>
  <si>
    <t xml:space="preserve"> 00000366 </t>
  </si>
  <si>
    <t>AREIA FINA - POSTO JAZIDA/FORNECEDOR (RETIRADO NA JAZIDA, SEM TRANSPORTE)</t>
  </si>
  <si>
    <t xml:space="preserve"> 00003993 </t>
  </si>
  <si>
    <t>TABUA APARELHADA *2,5 X 15* CM, EM MACARANDUBA/MASSARANDUBA, ANGELIM OU EQUIVALENTE DA REGIAO</t>
  </si>
  <si>
    <t xml:space="preserve"> 00043061 </t>
  </si>
  <si>
    <t>ACO CA-60, 4,2 MM OU 5,0 MM, DOBRADO E CORTADO</t>
  </si>
  <si>
    <t xml:space="preserve"> 4.3.9 </t>
  </si>
  <si>
    <t xml:space="preserve"> 120125 </t>
  </si>
  <si>
    <t>REVESTIMENTOS INTERNOS</t>
  </si>
  <si>
    <t xml:space="preserve"> 005090 </t>
  </si>
  <si>
    <t>CHAPA DE MDF LISO BRANCO 2 FACES 18mm 2,75x1,85m (5,03m2)</t>
  </si>
  <si>
    <t xml:space="preserve"> 005100 </t>
  </si>
  <si>
    <t>PLACA DE LAMINADO FORMICA 1,3mm M-472 TEXTURIZADO</t>
  </si>
  <si>
    <t xml:space="preserve"> 008272 </t>
  </si>
  <si>
    <t>COLA PARA LAMINADO FORMICA 3,78kg/m2</t>
  </si>
  <si>
    <t xml:space="preserve"> 4.3.10 </t>
  </si>
  <si>
    <t xml:space="preserve"> 8856 </t>
  </si>
  <si>
    <t>Ferragens</t>
  </si>
  <si>
    <t xml:space="preserve"> 10551 </t>
  </si>
  <si>
    <t>Encargos Complementares - Carpinteiro</t>
  </si>
  <si>
    <t xml:space="preserve"> 00001213/SINAPI </t>
  </si>
  <si>
    <t>Carpinteiro de formas ou oficial (horista)</t>
  </si>
  <si>
    <t xml:space="preserve"> 1674 </t>
  </si>
  <si>
    <t>Parafuso cabeça abaulada 16 x 200mm</t>
  </si>
  <si>
    <t xml:space="preserve"> 8384 </t>
  </si>
  <si>
    <t>Chapa em MDF cru esp: 6mm</t>
  </si>
  <si>
    <t xml:space="preserve"> 4.3.11 </t>
  </si>
  <si>
    <t xml:space="preserve"> COMPOSIÇÃO-624 </t>
  </si>
  <si>
    <t xml:space="preserve"> 002217 </t>
  </si>
  <si>
    <t>DIVISORIA PAINEL PAINEL PARA DIVISORIA BLINDADA 1,5MM</t>
  </si>
  <si>
    <t xml:space="preserve"> 4.4.1 </t>
  </si>
  <si>
    <t xml:space="preserve"> 4.4.2 </t>
  </si>
  <si>
    <t xml:space="preserve"> 4.4.3 </t>
  </si>
  <si>
    <t xml:space="preserve"> 4.4.4 </t>
  </si>
  <si>
    <t>REVESTIMENTO EM CERAMICA ESMALTADA, PEI MENOR OU IGUAL A 3, FORMATO MENOR OU IGUAL A 2025 CM2</t>
  </si>
  <si>
    <t xml:space="preserve"> 4.5.1 </t>
  </si>
  <si>
    <t xml:space="preserve"> 4.5.2 </t>
  </si>
  <si>
    <t xml:space="preserve"> 4.6.1.1 </t>
  </si>
  <si>
    <t xml:space="preserve"> 100702 </t>
  </si>
  <si>
    <t xml:space="preserve"> 00004922 </t>
  </si>
  <si>
    <t>PORTA DE CORRER EM ALUMINIO, DUAS FOLHAS MOVEIS COM VIDRO, FECHADURA E PUXADOR EMBUTIDO, ACABAMENTO ANODIZADO NATURAL, SEM GUARNICAO/ALIZAR/VISTA</t>
  </si>
  <si>
    <t xml:space="preserve"> 4.6.1.2 </t>
  </si>
  <si>
    <t>PORTA DE ABRIR, TIPO VENEZIANA, EM ALUMINIO, ACABAMENTO ANODIZADO NATURAL, 90 CM X 210 CM (LARGURA X ALTURA), SEM GUARNICAO/ALIZAR/VISTA</t>
  </si>
  <si>
    <t xml:space="preserve"> 4.6.1.3 </t>
  </si>
  <si>
    <t xml:space="preserve"> 4.6.1.4 </t>
  </si>
  <si>
    <t xml:space="preserve"> 4.6.1.5 </t>
  </si>
  <si>
    <t xml:space="preserve"> 110106 </t>
  </si>
  <si>
    <t>ESQUADRIAS DE MADEIRA</t>
  </si>
  <si>
    <t xml:space="preserve"> 001349 </t>
  </si>
  <si>
    <t>ALIZAR/MOLDURA MADEIRA DE LEI 1,5x4,5cm PARA PINTURA</t>
  </si>
  <si>
    <t xml:space="preserve"> 002203 </t>
  </si>
  <si>
    <t>TACO DE MADEIRA PARA FIXACAO DE ESQUADRIAS/CAIXILHOS</t>
  </si>
  <si>
    <t xml:space="preserve"> 004776 </t>
  </si>
  <si>
    <t>PREGO FERRO GALVANIZADO 19x36 SEM CABECA (109 un/kg)</t>
  </si>
  <si>
    <t xml:space="preserve"> 008624 </t>
  </si>
  <si>
    <t>ADUELA/MARCO/BATENTE MADEIRA 3,5x14cm P/PINTURA</t>
  </si>
  <si>
    <t xml:space="preserve"> 014213 </t>
  </si>
  <si>
    <t>PREGO FERRO GALVANIZADO 15x15 SEM CABECA (636 un/kg)</t>
  </si>
  <si>
    <t xml:space="preserve"> 080108 </t>
  </si>
  <si>
    <t>PORTA MADEIRA LISA PINTURA 1,00x2,10m</t>
  </si>
  <si>
    <t xml:space="preserve"> 4.6.1.6 </t>
  </si>
  <si>
    <t xml:space="preserve"> 8664 </t>
  </si>
  <si>
    <t>Esquadrias de Madeira</t>
  </si>
  <si>
    <t xml:space="preserve"> 00001214/SINAPI </t>
  </si>
  <si>
    <t>Carpinteiro de esquadrias (horista)</t>
  </si>
  <si>
    <t xml:space="preserve"> 00005075/SINAPI </t>
  </si>
  <si>
    <t>Prego de aco polido com cabeca 18 x 30 (2 3/4 x 10)</t>
  </si>
  <si>
    <t xml:space="preserve"> 2869 </t>
  </si>
  <si>
    <t>Espuma de poliuretano expansiva - 500ml (470g), Sika Boom ou similar</t>
  </si>
  <si>
    <t>l</t>
  </si>
  <si>
    <t xml:space="preserve"> 8929 </t>
  </si>
  <si>
    <t>Porta em madeira de lei muiracatiara tipo veneziana</t>
  </si>
  <si>
    <t xml:space="preserve"> 4.6.1.7 </t>
  </si>
  <si>
    <t xml:space="preserve"> 4.6.1.8 </t>
  </si>
  <si>
    <t>PORTAO FERRO CH.DOBRADA COMPLETO</t>
  </si>
  <si>
    <t xml:space="preserve"> 4.6.1.9 </t>
  </si>
  <si>
    <t xml:space="preserve"> 102185 </t>
  </si>
  <si>
    <t xml:space="preserve"> 00003104 </t>
  </si>
  <si>
    <t>CONJ. DE FERRAGENS PARA PORTA DE VIDRO TEMPERADO, EM ZAMAC CROMADO, CONTEMPLANDO DOBRADICA INF., DOBRADICA SUP., PIVO PARA DOBRADICA INF., PIVO PARA DOBRADICA SUP., FECHADURA CENTRAL EM ZAMC. CROMADO, CONTRA FECHADURA DE PRESSAO</t>
  </si>
  <si>
    <t xml:space="preserve"> 00005031 </t>
  </si>
  <si>
    <t>VIDRO TEMPERADO INCOLOR PARA PORTA DE ABRIR, E = 10 MM (SEM FERRAGENS E SEM COLOCACAO)</t>
  </si>
  <si>
    <t xml:space="preserve"> 00011499 </t>
  </si>
  <si>
    <t>MOLA HIDRAULICA DE PISO, PARA PORTAS DE ATE 1100 MM E PESO DE ATE 120 KG, COM CORPO EM ACO INOX</t>
  </si>
  <si>
    <t xml:space="preserve"> 4.6.1.10 </t>
  </si>
  <si>
    <t xml:space="preserve"> COMPOSIÇÃO-626 </t>
  </si>
  <si>
    <t xml:space="preserve"> H.05.000.032419 </t>
  </si>
  <si>
    <t>Porta de correr em alumínio tipo veneziana e vidro liso, linha 25, branca, folhas móveis, vidro liso; ref. Magnum da Atlântica Esquadrias, Premium da Lux Esquadrias, AJ Esquadrias ou equivalente - linha comercial</t>
  </si>
  <si>
    <t xml:space="preserve"> 4.6.1.11 </t>
  </si>
  <si>
    <t xml:space="preserve"> COMPOSIÇÃO-625 </t>
  </si>
  <si>
    <t xml:space="preserve"> H.03.000.031627 </t>
  </si>
  <si>
    <t>Porta de abrir em chapa dupla 14 com visor, batente envolvente, completa</t>
  </si>
  <si>
    <t xml:space="preserve"> 4.6.1.12 </t>
  </si>
  <si>
    <t xml:space="preserve"> COMP-69 </t>
  </si>
  <si>
    <t xml:space="preserve"> 036531 </t>
  </si>
  <si>
    <t>KIT MOTOR PARA PORTAO DESLIZANTE 1/2 HP</t>
  </si>
  <si>
    <t xml:space="preserve"> 4.6.2.1 </t>
  </si>
  <si>
    <t>JANELA MAXIM-AR, EM ALUMINIO PERFIL 25, 60 X 80 CM (A X L), ACABAMENTO BRANCO OU BRILHANTE, BATENTE DE 4 A 5 CM, COM VIDRO 4 MM, SEM GUARNICAO/ALIZAR</t>
  </si>
  <si>
    <t xml:space="preserve"> 4.6.2.2 </t>
  </si>
  <si>
    <t xml:space="preserve"> 4.6.3.1 </t>
  </si>
  <si>
    <t xml:space="preserve"> 98689 </t>
  </si>
  <si>
    <t xml:space="preserve"> 00020232 </t>
  </si>
  <si>
    <t>SOLEIRA EM GRANITO, POLIDO, TIPO ANDORINHA/ QUARTZ/ CASTELO/ CORUMBA OU OUTROS EQUIVALENTES DA REGIAO, L= *15* CM, E= *2,0* CM</t>
  </si>
  <si>
    <t xml:space="preserve"> 4.6.3.2 </t>
  </si>
  <si>
    <t xml:space="preserve"> 4.7.1 </t>
  </si>
  <si>
    <t xml:space="preserve"> 4.7.2 </t>
  </si>
  <si>
    <t xml:space="preserve"> 4.7.3 </t>
  </si>
  <si>
    <t xml:space="preserve"> 4.7.4 </t>
  </si>
  <si>
    <t xml:space="preserve"> 94227 </t>
  </si>
  <si>
    <t xml:space="preserve"> 4.7.5 </t>
  </si>
  <si>
    <t xml:space="preserve"> 121215 </t>
  </si>
  <si>
    <t xml:space="preserve"> 000098 </t>
  </si>
  <si>
    <t>AREIA MEDIA LAVADA</t>
  </si>
  <si>
    <t xml:space="preserve"> 4.7.6 </t>
  </si>
  <si>
    <t>MANTA LIQUIDA DE BASE ASFALTICA MODIFICADA COM A ADICAO DE ELASTOMEROS DILUIDOS EM SOLVENTE ORGANICO, APLICACAO A FRIO (MEMBRANA DE EMULSAO ASFALTICA PARA IMPERMEABILIZACAO FLEXIVEL)</t>
  </si>
  <si>
    <t xml:space="preserve"> 4.8.1 </t>
  </si>
  <si>
    <t xml:space="preserve"> 4.8.2 </t>
  </si>
  <si>
    <t xml:space="preserve"> 4.8.3 </t>
  </si>
  <si>
    <t xml:space="preserve"> 4.8.4 </t>
  </si>
  <si>
    <t xml:space="preserve"> 120481 </t>
  </si>
  <si>
    <t xml:space="preserve"> 001733 </t>
  </si>
  <si>
    <t>ARAME GALVANIZADO #10 AWG</t>
  </si>
  <si>
    <t xml:space="preserve"> 004785 </t>
  </si>
  <si>
    <t>FORRO ACUSTICO GYPTONE BIGQUATTRO 41 1200x2400mm</t>
  </si>
  <si>
    <t xml:space="preserve"> 008383 </t>
  </si>
  <si>
    <t>GESSO PARA REVESTIMENTO QUALIGESSO 60 LAFARGE GYPSUM</t>
  </si>
  <si>
    <t xml:space="preserve"> 099315 </t>
  </si>
  <si>
    <t>GESSEIRO</t>
  </si>
  <si>
    <t xml:space="preserve"> 099978 </t>
  </si>
  <si>
    <t>AJUDANTE ESPECIALIZADO - GESSEIRO</t>
  </si>
  <si>
    <t xml:space="preserve"> 4.8.5 </t>
  </si>
  <si>
    <t xml:space="preserve"> 96121 </t>
  </si>
  <si>
    <t xml:space="preserve"> 00036246 </t>
  </si>
  <si>
    <t>ACABAMENTO SIMPLES/CONVENCIONAL PARA FORRO PVC, TIPO "U" OU "C", COR BRANCA, COMPRIMENTO 6 M</t>
  </si>
  <si>
    <t xml:space="preserve"> 00040552 </t>
  </si>
  <si>
    <t>PARAFUSO, AUTOATARRAXANTE, CABECA CHATA, FENDA SIMPLES, EM ACO ZINCADO, 1/4" (6,35 MM) X 25 MM</t>
  </si>
  <si>
    <t xml:space="preserve"> 4.9.1 </t>
  </si>
  <si>
    <t xml:space="preserve"> COMPOSIÇÃO-604 </t>
  </si>
  <si>
    <t>RV</t>
  </si>
  <si>
    <t xml:space="preserve"> MAT030650 </t>
  </si>
  <si>
    <t>Chapa de aluminio, medindo: (2000x1000x1,2)mm</t>
  </si>
  <si>
    <t xml:space="preserve"> MAT093300 </t>
  </si>
  <si>
    <t>Parafuso de ferro, rosca soberba, medindo: (3,8x30)mm</t>
  </si>
  <si>
    <t xml:space="preserve"> 00011946 </t>
  </si>
  <si>
    <t>BUCHA DE NYLON SEM ABA S5</t>
  </si>
  <si>
    <t xml:space="preserve"> 028592 </t>
  </si>
  <si>
    <t>ESTRUTURA METALICA GALVANIZADA P/FIXACAO DE ACM OU BRISE</t>
  </si>
  <si>
    <t xml:space="preserve"> 4.9.2 </t>
  </si>
  <si>
    <t>MAO FRANCESA 30cm EM ACO INOX 304 PARA SUPORTE DE BANCADAS E PRATELEIRAS</t>
  </si>
  <si>
    <t xml:space="preserve"> 4.9.3 </t>
  </si>
  <si>
    <t xml:space="preserve"> 4.9.4 </t>
  </si>
  <si>
    <t xml:space="preserve"> 12990 </t>
  </si>
  <si>
    <t>Diversos</t>
  </si>
  <si>
    <t xml:space="preserve"> 13367 </t>
  </si>
  <si>
    <t>Parafuso c/ bucha S-10</t>
  </si>
  <si>
    <t xml:space="preserve"> 13718 </t>
  </si>
  <si>
    <t xml:space="preserve"> 4.9.5 </t>
  </si>
  <si>
    <t xml:space="preserve"> 103946 </t>
  </si>
  <si>
    <t>URBA - URBANIZAÇÃO</t>
  </si>
  <si>
    <t xml:space="preserve"> 88441 </t>
  </si>
  <si>
    <t>JARDINEIRO COM ENCARGOS COMPLEMENTARES</t>
  </si>
  <si>
    <t xml:space="preserve"> 00003322 </t>
  </si>
  <si>
    <t>GRAMA ESMERALDA OU SAO CARLOS OU CURITIBANA, EM PLACAS, SEM PLANTIO</t>
  </si>
  <si>
    <t xml:space="preserve"> 4.9.6 </t>
  </si>
  <si>
    <t xml:space="preserve"> COMPOSIÇÃO-611 </t>
  </si>
  <si>
    <t xml:space="preserve"> 4.9.7 </t>
  </si>
  <si>
    <t xml:space="preserve"> COMPOSIÇÃO-612 </t>
  </si>
  <si>
    <t xml:space="preserve"> 4.9.8 </t>
  </si>
  <si>
    <t xml:space="preserve"> COMPOSIÇÃO-614 </t>
  </si>
  <si>
    <t xml:space="preserve"> 4.9.9 </t>
  </si>
  <si>
    <t xml:space="preserve"> COMPOSIÇÃO-615 </t>
  </si>
  <si>
    <t xml:space="preserve"> 12899 </t>
  </si>
  <si>
    <t>Letras em alumínio - 40x40 cm</t>
  </si>
  <si>
    <t xml:space="preserve"> 4.9.10 </t>
  </si>
  <si>
    <t xml:space="preserve"> 4.9.11 </t>
  </si>
  <si>
    <t xml:space="preserve"> COMPOSIÇÃO-616 </t>
  </si>
  <si>
    <t xml:space="preserve"> 047593 </t>
  </si>
  <si>
    <t>SENSOR DE MOVIMENTO INFRAVERMELHO PASSIVO S/FIO IVP 8000 PET</t>
  </si>
  <si>
    <t xml:space="preserve"> 5.1.2 </t>
  </si>
  <si>
    <t xml:space="preserve"> 5.1.3 </t>
  </si>
  <si>
    <t xml:space="preserve"> 97883 </t>
  </si>
  <si>
    <t xml:space="preserve"> 00043431 </t>
  </si>
  <si>
    <t>CAIXA DE CONCRETO ARMADO PRE-MOLDADO, SEM FUNDO, QUADRADA, DIMENSOES DE 0,60 X 0,60 X 0,50 M</t>
  </si>
  <si>
    <t xml:space="preserve"> 5.2.1 </t>
  </si>
  <si>
    <t xml:space="preserve"> COMPOSIÇÃO-576 </t>
  </si>
  <si>
    <t>LÂMPADA TUBULAR LED DE 18/20 W, COM SOQUETE, BASE G13 - FORNECIMENTO E INSTALAÇÃO. AF_09/2024_PS</t>
  </si>
  <si>
    <t xml:space="preserve"> 00003780 </t>
  </si>
  <si>
    <t>LUMINARIA DE SOBREPOR EM CHAPA DE ACO PARA 1 LAMPADA FLUORESCENTE DE *36* W, ALETADA, COMPLETA (LAMPADA E REATOR INCLUSOS)</t>
  </si>
  <si>
    <t xml:space="preserve"> 5.2.2 </t>
  </si>
  <si>
    <t xml:space="preserve"> 5.2.3 </t>
  </si>
  <si>
    <t xml:space="preserve"> 101632 </t>
  </si>
  <si>
    <t xml:space="preserve"> 00002510 </t>
  </si>
  <si>
    <t>RELE FOTOELETRICO INTERNO E EXTERNO BIVOLT 1000 W, DE CONECTOR, SEM BASE</t>
  </si>
  <si>
    <t xml:space="preserve"> 5.3.1 </t>
  </si>
  <si>
    <t xml:space="preserve"> 91939 </t>
  </si>
  <si>
    <t xml:space="preserve"> 00001872 </t>
  </si>
  <si>
    <t>CAIXA DE PASSAGEM, EM PVC, DE 4" X 2", PARA ELETRODUTO FLEXIVEL CORRUGADO</t>
  </si>
  <si>
    <t xml:space="preserve"> 5.3.2 </t>
  </si>
  <si>
    <t xml:space="preserve"> 91940 </t>
  </si>
  <si>
    <t xml:space="preserve"> 5.3.3 </t>
  </si>
  <si>
    <t xml:space="preserve"> 91941 </t>
  </si>
  <si>
    <t xml:space="preserve"> 5.3.4 </t>
  </si>
  <si>
    <t xml:space="preserve"> 5.3.5 </t>
  </si>
  <si>
    <t xml:space="preserve"> 5.4.1 </t>
  </si>
  <si>
    <t xml:space="preserve"> 5.4.2 </t>
  </si>
  <si>
    <t xml:space="preserve"> 91992 </t>
  </si>
  <si>
    <t xml:space="preserve"> 91990 </t>
  </si>
  <si>
    <t>TOMADA ALTA DE EMBUTIR (1 MÓDULO), 2P+T 10 A, SEM SUPORTE E SEM PLACA - FORNECIMENTO E INSTALAÇÃO. AF_03/2023</t>
  </si>
  <si>
    <t xml:space="preserve"> 5.4.3 </t>
  </si>
  <si>
    <t xml:space="preserve"> 91996 </t>
  </si>
  <si>
    <t xml:space="preserve"> 91994 </t>
  </si>
  <si>
    <t>TOMADA MÉDIA DE EMBUTIR (1 MÓDULO), 2P+T 10 A, SEM SUPORTE E SEM PLACA - FORNECIMENTO E INSTALAÇÃO. AF_03/2023</t>
  </si>
  <si>
    <t xml:space="preserve"> 5.4.4 </t>
  </si>
  <si>
    <t xml:space="preserve"> 92000 </t>
  </si>
  <si>
    <t xml:space="preserve"> 91998 </t>
  </si>
  <si>
    <t>TOMADA BAIXA DE EMBUTIR (1 MÓDULO), 2P+T 10 A, SEM SUPORTE E SEM PLACA - FORNECIMENTO E INSTALAÇÃO. AF_03/2023</t>
  </si>
  <si>
    <t xml:space="preserve"> 5.4.5 </t>
  </si>
  <si>
    <t xml:space="preserve"> 92004 </t>
  </si>
  <si>
    <t xml:space="preserve"> 92002 </t>
  </si>
  <si>
    <t>TOMADA MÉDIA DE EMBUTIR (2 MÓDULOS), 2P+T 10 A, SEM SUPORTE E SEM PLACA - FORNECIMENTO E INSTALAÇÃO. AF_03/2023</t>
  </si>
  <si>
    <t xml:space="preserve"> 5.4.6 </t>
  </si>
  <si>
    <t xml:space="preserve"> 92008 </t>
  </si>
  <si>
    <t xml:space="preserve"> 92006 </t>
  </si>
  <si>
    <t>TOMADA BAIXA DE EMBUTIR (2 MÓDULOS), 2P+T 10 A, SEM SUPORTE E SEM PLACA - FORNECIMENTO E INSTALAÇÃO. AF_03/2023</t>
  </si>
  <si>
    <t xml:space="preserve"> 5.4.7 </t>
  </si>
  <si>
    <t xml:space="preserve"> 5.4.8 </t>
  </si>
  <si>
    <t xml:space="preserve"> 5.4.9 </t>
  </si>
  <si>
    <t xml:space="preserve"> 5.4.10 </t>
  </si>
  <si>
    <t xml:space="preserve"> 91955 </t>
  </si>
  <si>
    <t xml:space="preserve"> 91954 </t>
  </si>
  <si>
    <t>INTERRUPTOR PARALELO (1 MÓDULO), 10A/250V, SEM SUPORTE E SEM PLACA - FORNECIMENTO E INSTALAÇÃO. AF_03/2023</t>
  </si>
  <si>
    <t xml:space="preserve"> 5.4.11 </t>
  </si>
  <si>
    <t xml:space="preserve"> 91961 </t>
  </si>
  <si>
    <t xml:space="preserve"> 91960 </t>
  </si>
  <si>
    <t>INTERRUPTOR PARALELO (2 MÓDULOS), 10A/250V, SEM SUPORTE E SEM PLACA - FORNECIMENTO E INSTALAÇÃO. AF_03/2023</t>
  </si>
  <si>
    <t xml:space="preserve"> 5.4.12 </t>
  </si>
  <si>
    <t xml:space="preserve"> 91969 </t>
  </si>
  <si>
    <t xml:space="preserve"> 91968 </t>
  </si>
  <si>
    <t>INTERRUPTOR PARALELO (3 MÓDULOS), 10A/250V, SEM SUPORTE E SEM PLACA - FORNECIMENTO E INSTALAÇÃO. AF_03/2023</t>
  </si>
  <si>
    <t xml:space="preserve"> 5.5.1 </t>
  </si>
  <si>
    <t xml:space="preserve"> 5.5.2 </t>
  </si>
  <si>
    <t xml:space="preserve"> 5.5.3 </t>
  </si>
  <si>
    <t xml:space="preserve"> 92980 </t>
  </si>
  <si>
    <t xml:space="preserve"> 00001020 </t>
  </si>
  <si>
    <t>CABO DE COBRE, FLEXIVEL, CLASSE 4 OU 5, ISOLACAO EM PVC/A, ANTICHAMA BWF-B, COBERTURA PVC-ST1, ANTICHAMA BWF-B, 1 CONDUTOR, 0,6/1 KV, SECAO NOMINAL 10 MM2</t>
  </si>
  <si>
    <t xml:space="preserve"> 5.5.4 </t>
  </si>
  <si>
    <t xml:space="preserve"> 92982 </t>
  </si>
  <si>
    <t xml:space="preserve"> 00000995 </t>
  </si>
  <si>
    <t>CABO DE COBRE, FLEXIVEL, CLASSE 4 OU 5, ISOLACAO EM PVC/A, ANTICHAMA BWF-B, COBERTURA PVC-ST1, ANTICHAMA BWF-B, 1 CONDUTOR, 0,6/1 KV, SECAO NOMINAL 16 MM2</t>
  </si>
  <si>
    <t xml:space="preserve"> 5.5.5 </t>
  </si>
  <si>
    <t xml:space="preserve"> 5.5.6 </t>
  </si>
  <si>
    <t xml:space="preserve"> 93000 </t>
  </si>
  <si>
    <t xml:space="preserve"> 00001015 </t>
  </si>
  <si>
    <t>CABO DE COBRE, FLEXIVEL, CLASSE 4 OU 5, ISOLACAO EM PVC/A, ANTICHAMA BWF-B, COBERTURA PVC-ST1, ANTICHAMA BWF-B, 1 CONDUTOR, 0,6/1 KV, SECAO NOMINAL 240 MM2</t>
  </si>
  <si>
    <t xml:space="preserve"> 5.5.7 </t>
  </si>
  <si>
    <t xml:space="preserve"> 5.5.8 </t>
  </si>
  <si>
    <t xml:space="preserve"> 92992 </t>
  </si>
  <si>
    <t xml:space="preserve"> 00000998 </t>
  </si>
  <si>
    <t>CABO DE COBRE, FLEXIVEL, CLASSE 4 OU 5, ISOLACAO EM PVC/A, ANTICHAMA BWF-B, COBERTURA PVC-ST1, ANTICHAMA BWF-B, 1 CONDUTOR, 0,6/1 KV, SECAO NOMINAL 95 MM2</t>
  </si>
  <si>
    <t xml:space="preserve"> 5.5.9 </t>
  </si>
  <si>
    <t xml:space="preserve"> 5.6.1 </t>
  </si>
  <si>
    <t xml:space="preserve"> 5.6.2 </t>
  </si>
  <si>
    <t xml:space="preserve"> 5.6.3 </t>
  </si>
  <si>
    <t xml:space="preserve"> 5.6.4 </t>
  </si>
  <si>
    <t xml:space="preserve"> 5.6.5 </t>
  </si>
  <si>
    <t xml:space="preserve"> 5.6.6 </t>
  </si>
  <si>
    <t xml:space="preserve"> 93672 </t>
  </si>
  <si>
    <t xml:space="preserve"> 00001574 </t>
  </si>
  <si>
    <t>TERMINAL A COMPRESSAO EM COBRE ESTANHADO PARA CABO 10 MM2, 1 FURO E 1 COMPRESSAO, PARA PARAFUSO DE FIXACAO M6</t>
  </si>
  <si>
    <t xml:space="preserve"> 5.6.7 </t>
  </si>
  <si>
    <t xml:space="preserve"> 93673 </t>
  </si>
  <si>
    <t xml:space="preserve"> 00001575 </t>
  </si>
  <si>
    <t>TERMINAL A COMPRESSAO EM COBRE ESTANHADO PARA CABO 16 MM2, 1 FURO E 1 COMPRESSAO, PARA PARAFUSO DE FIXACAO M6</t>
  </si>
  <si>
    <t xml:space="preserve"> 5.6.8 </t>
  </si>
  <si>
    <t xml:space="preserve"> 5.6.9 </t>
  </si>
  <si>
    <t xml:space="preserve"> 101895 </t>
  </si>
  <si>
    <t xml:space="preserve"> 00001578 </t>
  </si>
  <si>
    <t>TERMINAL A COMPRESSAO EM COBRE ESTANHADO PARA CABO 50 MM2, 1 FURO E 1 COMPRESSAO, PARA PARAFUSO DE FIXACAO M8</t>
  </si>
  <si>
    <t xml:space="preserve"> 00002391 </t>
  </si>
  <si>
    <t>DISJUNTOR TERMOMAGNETICO TRIPOLAR 125 A / 425 V / ICC - 25 KA</t>
  </si>
  <si>
    <t xml:space="preserve"> 5.6.10 </t>
  </si>
  <si>
    <t xml:space="preserve"> 5.6.11 </t>
  </si>
  <si>
    <t xml:space="preserve"> 5.6.12 </t>
  </si>
  <si>
    <t xml:space="preserve"> 5.6.13 </t>
  </si>
  <si>
    <t xml:space="preserve"> 101900 </t>
  </si>
  <si>
    <t xml:space="preserve"> 00002394 </t>
  </si>
  <si>
    <t>DISJUNTOR TERMOMAGNETICO TRIPOLAR 800 A / 600 V, TIPO LMXD</t>
  </si>
  <si>
    <t xml:space="preserve"> 5.6.14 </t>
  </si>
  <si>
    <t xml:space="preserve"> 065464 </t>
  </si>
  <si>
    <t>INSTALACOES ELETRICAS - SUBESTACOES E GERACAO</t>
  </si>
  <si>
    <t xml:space="preserve"> 001865 </t>
  </si>
  <si>
    <t>DISJUNTOR - PROTETOR DPS 275V 45,0KA CLASSE 2 EZ9L33145 SCHNEIDER</t>
  </si>
  <si>
    <t xml:space="preserve"> 5.6.15 </t>
  </si>
  <si>
    <t xml:space="preserve"> 071450 </t>
  </si>
  <si>
    <t xml:space="preserve"> 3944 </t>
  </si>
  <si>
    <t>INTERRUPTOR DIFERENCIAL RESIDUAL (DR) BIPOLAR DE 25A-30MA</t>
  </si>
  <si>
    <t xml:space="preserve"> 0008 </t>
  </si>
  <si>
    <t>AJUDANTE</t>
  </si>
  <si>
    <t xml:space="preserve"> 0012 </t>
  </si>
  <si>
    <t xml:space="preserve"> 5.6.16 </t>
  </si>
  <si>
    <t xml:space="preserve"> 071451 </t>
  </si>
  <si>
    <t xml:space="preserve"> 3945 </t>
  </si>
  <si>
    <t>INTERRUPTOR DIFERENCIAL RESIDUAL (DR) BIPOLAR DE 40A-30mA</t>
  </si>
  <si>
    <t xml:space="preserve"> 5.6.17 </t>
  </si>
  <si>
    <t xml:space="preserve"> 5.7.1 </t>
  </si>
  <si>
    <t xml:space="preserve"> 5.7.2 </t>
  </si>
  <si>
    <t xml:space="preserve"> 91854 </t>
  </si>
  <si>
    <t xml:space="preserve"> 5.7.3 </t>
  </si>
  <si>
    <t xml:space="preserve"> 97667 </t>
  </si>
  <si>
    <t xml:space="preserve"> 00039246 </t>
  </si>
  <si>
    <t>ELETRODUTO/DUTO PEAD FLEXIVEL PAREDE SIMPLES, CORRUGACAO HELICOIDAL, COR PRETA, SEM ROSCA, DE 1 1/2", CRC 680 N, PARA CABEAMENTO SUBTERRANEO (NBR 15715)</t>
  </si>
  <si>
    <t xml:space="preserve"> 5.7.4 </t>
  </si>
  <si>
    <t xml:space="preserve"> 5.7.5 </t>
  </si>
  <si>
    <t xml:space="preserve"> 071211 </t>
  </si>
  <si>
    <t xml:space="preserve"> 3277 </t>
  </si>
  <si>
    <t xml:space="preserve"> 5.7.6 </t>
  </si>
  <si>
    <t xml:space="preserve"> 071214 </t>
  </si>
  <si>
    <t xml:space="preserve"> 3271 </t>
  </si>
  <si>
    <t xml:space="preserve"> 5.7.7 </t>
  </si>
  <si>
    <t xml:space="preserve"> 5.7.8 </t>
  </si>
  <si>
    <t xml:space="preserve"> 071190 </t>
  </si>
  <si>
    <t xml:space="preserve"> 3805 </t>
  </si>
  <si>
    <t xml:space="preserve"> 5.7.9 </t>
  </si>
  <si>
    <t xml:space="preserve"> 072376 </t>
  </si>
  <si>
    <t xml:space="preserve"> 3804 </t>
  </si>
  <si>
    <t xml:space="preserve"> 5.7.10 </t>
  </si>
  <si>
    <t xml:space="preserve"> 96563 </t>
  </si>
  <si>
    <t xml:space="preserve"> 00011267 </t>
  </si>
  <si>
    <t>ARRUELA LISA, REDONDA, DE LATAO POLIDO, DIAMETRO NOMINAL 5/8", DIAMETRO EXTERNO = 34 MM, DIAMETRO DO FURO = 17 MM, ESPESSURA = *2,5* MM</t>
  </si>
  <si>
    <t xml:space="preserve"> 00039029 </t>
  </si>
  <si>
    <t>PERFILADO PERFURADO DUPLO 38 X 76 MM, CHAPA 22</t>
  </si>
  <si>
    <t xml:space="preserve"> 5.7.11 </t>
  </si>
  <si>
    <t xml:space="preserve"> 063056 </t>
  </si>
  <si>
    <t xml:space="preserve"> 077792 </t>
  </si>
  <si>
    <t>ELETROCALHA - CURVA DE INVERSAO 50x50mm CHAPA 20</t>
  </si>
  <si>
    <t xml:space="preserve"> 5.7.12 </t>
  </si>
  <si>
    <t xml:space="preserve"> 072374 </t>
  </si>
  <si>
    <t xml:space="preserve"> 3794 </t>
  </si>
  <si>
    <t xml:space="preserve"> 5.7.13 </t>
  </si>
  <si>
    <t xml:space="preserve"> 063747 </t>
  </si>
  <si>
    <t xml:space="preserve"> 037484 </t>
  </si>
  <si>
    <t>ELETROCALHA - EMENDA INTERNA INTEGRAL "U" 50x50mm CHAPA 22</t>
  </si>
  <si>
    <t xml:space="preserve"> 5.8.1 </t>
  </si>
  <si>
    <t xml:space="preserve"> 101883 </t>
  </si>
  <si>
    <t xml:space="preserve"> 00013395 </t>
  </si>
  <si>
    <t>QUADRO DE DISTRIBUICAO COM BARRAMENTO TRIFASICO, DE EMBUTIR, EM CHAPA DE ACO GALVANIZADO, PARA 18 DISJUNTORES DIN, 100 A, INCLUINDO BARRAMENTO</t>
  </si>
  <si>
    <t xml:space="preserve"> 5.8.2 </t>
  </si>
  <si>
    <t xml:space="preserve"> 5.8.3 </t>
  </si>
  <si>
    <t xml:space="preserve"> 5.8.4 </t>
  </si>
  <si>
    <t xml:space="preserve"> 5.8.5 </t>
  </si>
  <si>
    <t xml:space="preserve"> COMPOSIÇÃO-577 </t>
  </si>
  <si>
    <t xml:space="preserve"> 00011580 </t>
  </si>
  <si>
    <t>TRILHO QUADRADO FRISADO PARA RODIZIO (VERGALHAO MACICO), EM ALUMINIO, COM DIMENSOES DE *6 X 6* MM</t>
  </si>
  <si>
    <t xml:space="preserve"> 00011838 </t>
  </si>
  <si>
    <t>TERMINAL METALICO A PRESSAO PARA 1 CABO DE 240 MM2, COM 1 FURO DE FIXACAO</t>
  </si>
  <si>
    <t xml:space="preserve"> 00012329 </t>
  </si>
  <si>
    <t>COBRE ELETROLITICO EM BARRA OU CHAPA</t>
  </si>
  <si>
    <t xml:space="preserve"> 00001325 </t>
  </si>
  <si>
    <t>CHAPA DE ACO FINA A FRIO BITOLA MSG 20, E = 0,90 MM (7,20 KG/M2)</t>
  </si>
  <si>
    <t xml:space="preserve"> 00000430 </t>
  </si>
  <si>
    <t>PARAFUSO M16 EM ACO GALVANIZADO, COMPRIMENTO = 125 MM, DIAMETRO = 16 MM, ROSCA MAQUINA, CABECA QUADRADA</t>
  </si>
  <si>
    <t xml:space="preserve"> 3844 </t>
  </si>
  <si>
    <t>CAIXA METÁLICA PARA PROTEÇÃO GERAL 750X820X266MM DE 250A A 350A</t>
  </si>
  <si>
    <t xml:space="preserve"> 5.8.6 </t>
  </si>
  <si>
    <t xml:space="preserve"> COMPOSIÇÃO-578 </t>
  </si>
  <si>
    <t xml:space="preserve"> 3846 </t>
  </si>
  <si>
    <t>CAIXA METÁLICA PARA PROTEÇÃO GERAL 1000X1200X310MM DE 500A A 800A</t>
  </si>
  <si>
    <t xml:space="preserve"> 070712 </t>
  </si>
  <si>
    <t xml:space="preserve"> 2438 </t>
  </si>
  <si>
    <t>AÇO CA-50 - 8,0 MM (5/16")</t>
  </si>
  <si>
    <t xml:space="preserve"> 0102 </t>
  </si>
  <si>
    <t>ARAME RECOZIDO 18 BWG</t>
  </si>
  <si>
    <t xml:space="preserve"> 0104 </t>
  </si>
  <si>
    <t>AREIA MÉDIA</t>
  </si>
  <si>
    <t xml:space="preserve"> 1221 </t>
  </si>
  <si>
    <t>CAL HIDRATADA</t>
  </si>
  <si>
    <t xml:space="preserve"> 2448 </t>
  </si>
  <si>
    <t>AÇO CA-60 B - 5,0 MM</t>
  </si>
  <si>
    <t xml:space="preserve"> 2804 </t>
  </si>
  <si>
    <t>AREIA GROSSA</t>
  </si>
  <si>
    <t xml:space="preserve"> 2386 </t>
  </si>
  <si>
    <t>BRITA Nº 1</t>
  </si>
  <si>
    <t xml:space="preserve"> 2497 </t>
  </si>
  <si>
    <t>BRITA Nº 2</t>
  </si>
  <si>
    <t xml:space="preserve"> 1215 </t>
  </si>
  <si>
    <t>CIMENTO PORTLAND CPII-32</t>
  </si>
  <si>
    <t xml:space="preserve"> 1696 </t>
  </si>
  <si>
    <t>COMPENSADO RESINADO COLA FENÓLICA 12 MM 2,20X1,10 M</t>
  </si>
  <si>
    <t xml:space="preserve"> 1861 </t>
  </si>
  <si>
    <t>PREGO 18x24</t>
  </si>
  <si>
    <t xml:space="preserve"> 2033 </t>
  </si>
  <si>
    <t>TIJOLO COMUM MACIÇO (4,5x9x19cm)</t>
  </si>
  <si>
    <t xml:space="preserve"> 2023 </t>
  </si>
  <si>
    <t>TABUA PARA FORMA (30CM)</t>
  </si>
  <si>
    <t xml:space="preserve"> 0032 </t>
  </si>
  <si>
    <t>OPERADOR DE BETONEIRA</t>
  </si>
  <si>
    <t xml:space="preserve"> 0010 </t>
  </si>
  <si>
    <t>CARPINTEIRO</t>
  </si>
  <si>
    <t xml:space="preserve"> 0025 </t>
  </si>
  <si>
    <t>OFICIAL "B"</t>
  </si>
  <si>
    <t xml:space="preserve"> 0006 </t>
  </si>
  <si>
    <t>ARMADOR</t>
  </si>
  <si>
    <t xml:space="preserve"> 0004 </t>
  </si>
  <si>
    <t xml:space="preserve"> COMP81 </t>
  </si>
  <si>
    <t xml:space="preserve"> 13510 </t>
  </si>
  <si>
    <t>Switch 24 portas Gerenciável POE 10/100 /1000 + 4SFP</t>
  </si>
  <si>
    <t xml:space="preserve"> 98302 </t>
  </si>
  <si>
    <t xml:space="preserve"> 00039596 </t>
  </si>
  <si>
    <t>PATCH PANEL, 24 PORTAS, CATEGORIA 6, COM RACKS DE 19" DE LARGURA E 1 U DE ALTURA</t>
  </si>
  <si>
    <t xml:space="preserve"> 98307 </t>
  </si>
  <si>
    <t xml:space="preserve"> 00038083 </t>
  </si>
  <si>
    <t>TOMADA RJ45, 8 FIOS, CAT 5E, CONJUNTO MONTADO PARA EMBUTIR 4" X 2" (PLACA + SUPORTE + MODULO)</t>
  </si>
  <si>
    <t xml:space="preserve"> 6.2.4 </t>
  </si>
  <si>
    <t xml:space="preserve"> COMP82 </t>
  </si>
  <si>
    <t xml:space="preserve"> 00039601 </t>
  </si>
  <si>
    <t>CONECTOR / TOMADA FEMEA RJ 45, CATEGORIA 6 (CAT 6) PARA CABOS</t>
  </si>
  <si>
    <t xml:space="preserve"> 6.2.5 </t>
  </si>
  <si>
    <t xml:space="preserve"> COMP83 </t>
  </si>
  <si>
    <t xml:space="preserve"> 00039603 </t>
  </si>
  <si>
    <t>CONECTOR MACHO RJ 45, CATEGORIA 6 (CAT 6) PARA CABOS</t>
  </si>
  <si>
    <t xml:space="preserve"> 6.2.6 </t>
  </si>
  <si>
    <t xml:space="preserve"> 071885 </t>
  </si>
  <si>
    <t xml:space="preserve"> 4045 </t>
  </si>
  <si>
    <t>PATCH CORD COMPRIMENTO DE 1,5 m - CAT.6</t>
  </si>
  <si>
    <t xml:space="preserve"> 071796 </t>
  </si>
  <si>
    <t xml:space="preserve"> 3909 </t>
  </si>
  <si>
    <t>ORGANIZADOR DE CABOS (GUIA) 19" 1U</t>
  </si>
  <si>
    <t xml:space="preserve"> 059460 </t>
  </si>
  <si>
    <t>INSTALACOES DE TELEFONE-LOGICA-CFTV-CATV</t>
  </si>
  <si>
    <t xml:space="preserve"> 514474 </t>
  </si>
  <si>
    <t>RACK - REGUA 19" DE TOMADAS COM 8 TOMADAS 10A</t>
  </si>
  <si>
    <t xml:space="preserve"> 070626 </t>
  </si>
  <si>
    <t xml:space="preserve"> 3903 </t>
  </si>
  <si>
    <t>CABO UTP-4P, CAT.6, 24 AWG</t>
  </si>
  <si>
    <t xml:space="preserve"> COMPOSIÇÃO-580 </t>
  </si>
  <si>
    <t xml:space="preserve"> 036472 </t>
  </si>
  <si>
    <t>FIBRA OPTICA - CABO FIBRA OPTICA MULTIMODO ATE 50/125 MICROMETROS 6FO INT/EXT</t>
  </si>
  <si>
    <t xml:space="preserve"> 063053 </t>
  </si>
  <si>
    <t xml:space="preserve"> 077791 </t>
  </si>
  <si>
    <t>ELETROCALHA - CURVA HORIZONTAL 90 800x150mm CHAPA 24</t>
  </si>
  <si>
    <t xml:space="preserve"> 071212 </t>
  </si>
  <si>
    <t xml:space="preserve"> 3270 </t>
  </si>
  <si>
    <t xml:space="preserve"> 072226 </t>
  </si>
  <si>
    <t xml:space="preserve"> 3950 </t>
  </si>
  <si>
    <t>RACK DE PAREDE FECHADO COM PORTA EM ACRÍLICO - 12 U'S</t>
  </si>
  <si>
    <t xml:space="preserve"> 072228 </t>
  </si>
  <si>
    <t xml:space="preserve"> 3952 </t>
  </si>
  <si>
    <t>RACK DE PISO FECHADO COM PORTA EM ACRÍLICO - 36 U'S</t>
  </si>
  <si>
    <t xml:space="preserve"> 8.1.1 </t>
  </si>
  <si>
    <t xml:space="preserve"> 059670 </t>
  </si>
  <si>
    <t xml:space="preserve"> 007824 </t>
  </si>
  <si>
    <t>BUCHA/ARRUELA DE ALUMINIO PARA ELETRODUTO 3/4"</t>
  </si>
  <si>
    <t xml:space="preserve"> 8.1.2 </t>
  </si>
  <si>
    <t xml:space="preserve"> 91890 </t>
  </si>
  <si>
    <t xml:space="preserve"> 00001879 </t>
  </si>
  <si>
    <t>CURVA 90 GRAUS, LONGA, DE PVC RIGIDO ROSCAVEL, DE 3/4", PARA ELETRODUTO</t>
  </si>
  <si>
    <t xml:space="preserve"> 8.1.3 </t>
  </si>
  <si>
    <t xml:space="preserve"> 91863 </t>
  </si>
  <si>
    <t xml:space="preserve"> 8.1.4 </t>
  </si>
  <si>
    <t xml:space="preserve"> 12556 </t>
  </si>
  <si>
    <t>Pontos de Suprimento de Energia para Computador</t>
  </si>
  <si>
    <t xml:space="preserve"> 3630 </t>
  </si>
  <si>
    <t>Junção interna tipo "L" para perfilado, ref. Mopa ou similar</t>
  </si>
  <si>
    <t xml:space="preserve"> 8.1.5 </t>
  </si>
  <si>
    <t xml:space="preserve"> 12557 </t>
  </si>
  <si>
    <t xml:space="preserve"> 3628 </t>
  </si>
  <si>
    <t>Junção interna tipo "T" para perfilado, ref. Mopa ou simila</t>
  </si>
  <si>
    <t xml:space="preserve"> 8.1.6 </t>
  </si>
  <si>
    <t xml:space="preserve"> 91875 </t>
  </si>
  <si>
    <t xml:space="preserve"> 00001891 </t>
  </si>
  <si>
    <t>LUVA EM PVC RIGIDO ROSCAVEL, DE 3/4", PARA ELETRODUTO</t>
  </si>
  <si>
    <t xml:space="preserve"> 8.1.7 </t>
  </si>
  <si>
    <t xml:space="preserve"> 063756 </t>
  </si>
  <si>
    <t xml:space="preserve"> 037518 </t>
  </si>
  <si>
    <t>ELETROCALHA - SAIDA HORIZONTAL PRE GALVANIZADA PARA ELETRODUTO 3/4" CHAPA 16</t>
  </si>
  <si>
    <t xml:space="preserve"> 8.1.8 </t>
  </si>
  <si>
    <t xml:space="preserve"> 068550 </t>
  </si>
  <si>
    <t>INSTALACOES ELETRICAS - SONORIZACAO</t>
  </si>
  <si>
    <t xml:space="preserve"> 045581 </t>
  </si>
  <si>
    <t>RACK 16U x 770mm COM PORTA DE VIDRO TEMPERADO PRETO</t>
  </si>
  <si>
    <t xml:space="preserve"> 099031 </t>
  </si>
  <si>
    <t>ELETROTECNICO</t>
  </si>
  <si>
    <t xml:space="preserve"> 099302 </t>
  </si>
  <si>
    <t>AJUDANTE ESPECIALIZADO - ELETROTECNICO</t>
  </si>
  <si>
    <t xml:space="preserve"> 8.1.9 </t>
  </si>
  <si>
    <t xml:space="preserve"> COMPOSIÇÃO-603 </t>
  </si>
  <si>
    <t>DUTOS E ACESSÓRIOS</t>
  </si>
  <si>
    <t xml:space="preserve"> I1056 </t>
  </si>
  <si>
    <t>SEINFRA</t>
  </si>
  <si>
    <t>DUTO PERFURADO-PERFILADOS CHAPA DE AÇO (38 X 38)MM</t>
  </si>
  <si>
    <t xml:space="preserve"> 068560 </t>
  </si>
  <si>
    <t xml:space="preserve"> 036478 </t>
  </si>
  <si>
    <t>CABO PARALELO POLARIZADO 2 x 2,50mm2</t>
  </si>
  <si>
    <t xml:space="preserve"> 12396 </t>
  </si>
  <si>
    <t xml:space="preserve"> 10592 </t>
  </si>
  <si>
    <t>Encargos Complementares - Cabista</t>
  </si>
  <si>
    <t xml:space="preserve"> 13246 </t>
  </si>
  <si>
    <t xml:space="preserve"> 49 </t>
  </si>
  <si>
    <t>Cabista para instalação telefônica</t>
  </si>
  <si>
    <t xml:space="preserve"> 6698 </t>
  </si>
  <si>
    <t>Técnico em informática - 40h - Rev 02</t>
  </si>
  <si>
    <t xml:space="preserve"> 068400 </t>
  </si>
  <si>
    <t xml:space="preserve"> 007361 </t>
  </si>
  <si>
    <t>CAIXA ACUSTICA EM MATERIAL PLASTICO FABRICANTE CSR- 75M 40W</t>
  </si>
  <si>
    <t xml:space="preserve"> COMPOSIÇÃO-601 </t>
  </si>
  <si>
    <t xml:space="preserve"> 030830 </t>
  </si>
  <si>
    <t>CAIXA DE SOM AMPLIFICADA CX515 COM MICROFONE SEM FIO E BATERIA POLYVOX</t>
  </si>
  <si>
    <t xml:space="preserve"> COMPOSIÇÃO-581 </t>
  </si>
  <si>
    <t xml:space="preserve"> 13294 </t>
  </si>
  <si>
    <t>SONOFLETOR ACUST.EMBUTIR COMPL.CASADOR D E IMPED.,POTENC.VOL.E ALTO FALANTE 6" DE 25W RMS INCL.PLUGS,TERM.CONEC.,EXCL.FIOS</t>
  </si>
  <si>
    <t xml:space="preserve"> COMPOSIÇÃO-598 </t>
  </si>
  <si>
    <t xml:space="preserve"> 017960 </t>
  </si>
  <si>
    <t>MESA DE SOM SOUNDCRAFT SIGNATURE 12 CANAIS SOUNDCRAFT</t>
  </si>
  <si>
    <t xml:space="preserve"> 8.2.7 </t>
  </si>
  <si>
    <t xml:space="preserve"> COMPOSIÇÃO-600 </t>
  </si>
  <si>
    <t xml:space="preserve"> I9763 </t>
  </si>
  <si>
    <t>EXPANSÃO 4 ENTRADAS ANALÓGICAS +/- 10V, 0-20MA, 4-20MA+1 SAÍDA ANALÓGICA +/- 10V, 0-20MA, 4-20MA 12 BITS</t>
  </si>
  <si>
    <t xml:space="preserve"> 8.2.8 </t>
  </si>
  <si>
    <t xml:space="preserve"> COMPOSIÇÃO-599 </t>
  </si>
  <si>
    <t xml:space="preserve"> 8912 </t>
  </si>
  <si>
    <t>Microfone Cardióide p/ Vocal - SM 58P4</t>
  </si>
  <si>
    <t xml:space="preserve"> 8.2.9 </t>
  </si>
  <si>
    <t xml:space="preserve"> COMPOSIÇÃO-602 </t>
  </si>
  <si>
    <t xml:space="preserve"> 11527 </t>
  </si>
  <si>
    <t>Pedestal Gooseneck com microfone e tecla PTT ref:SM-102, Sansara ou similar (sonorização)</t>
  </si>
  <si>
    <t xml:space="preserve"> 89362 </t>
  </si>
  <si>
    <t xml:space="preserve"> 89492 </t>
  </si>
  <si>
    <t xml:space="preserve"> 00003536 </t>
  </si>
  <si>
    <t>JOELHO PVC, SOLDAVEL, 90 GRAUS, 32 MM, COR MARROM, PARA AGUA FRIA PREDIAL</t>
  </si>
  <si>
    <t xml:space="preserve"> 89363 </t>
  </si>
  <si>
    <t xml:space="preserve"> 102618 </t>
  </si>
  <si>
    <t xml:space="preserve"> 00043980 </t>
  </si>
  <si>
    <t>CAIXA D'AGUA / RESERVATORIO EM POLIESTER REFORCADO COM FIBRA DE VIDRO, 7000 LITROS, COM TAMPA</t>
  </si>
  <si>
    <t xml:space="preserve"> 94795 </t>
  </si>
  <si>
    <t xml:space="preserve"> 00011829 </t>
  </si>
  <si>
    <t>TORNEIRA DE BOIA CONVENCIONAL PARA CAIXA D'AGUA, AGUA FRIA, 1/2", COM HASTE E TORNEIRA METALICOS E BALAO PLASTICO</t>
  </si>
  <si>
    <t xml:space="preserve"> 1102 </t>
  </si>
  <si>
    <t>Tubos e Conexões de PVC Rígido Soldável</t>
  </si>
  <si>
    <t xml:space="preserve"> 10554 </t>
  </si>
  <si>
    <t>Encargos Complementares - Encanador</t>
  </si>
  <si>
    <t xml:space="preserve"> 00002696/SINAPI </t>
  </si>
  <si>
    <t>Encanador ou bombeiro hidraulico (horista)</t>
  </si>
  <si>
    <t xml:space="preserve"> 138 </t>
  </si>
  <si>
    <t>Adesivo pvc em frasco de 850 gramas</t>
  </si>
  <si>
    <t xml:space="preserve"> 2036 </t>
  </si>
  <si>
    <t>Solucao limpadora pvc</t>
  </si>
  <si>
    <t xml:space="preserve"> 706 </t>
  </si>
  <si>
    <t>Cruzeta pvc rigido soldavel, marrom, d=  25mm</t>
  </si>
  <si>
    <t xml:space="preserve"> 081571 </t>
  </si>
  <si>
    <t xml:space="preserve"> H322 </t>
  </si>
  <si>
    <t>CRUZETA SOLDAVEL 25 MM</t>
  </si>
  <si>
    <t xml:space="preserve"> 0011 </t>
  </si>
  <si>
    <t>ENCANADOR</t>
  </si>
  <si>
    <t xml:space="preserve"> 89795 </t>
  </si>
  <si>
    <t xml:space="preserve"> 00000297 </t>
  </si>
  <si>
    <t>ANEL BORRACHA PARA TUBO ESGOTO PREDIAL, DN 75 MM (NBR 5688)</t>
  </si>
  <si>
    <t xml:space="preserve"> 00003658 </t>
  </si>
  <si>
    <t>JUNCAO SIMPLES, PVC, 45 GRAUS, DN 75 X 75 MM, SERIE NORMAL PARA ESGOTO PREDIAL</t>
  </si>
  <si>
    <t xml:space="preserve"> 104343 </t>
  </si>
  <si>
    <t xml:space="preserve"> 00003669 </t>
  </si>
  <si>
    <t>JUNCAO DE REDUCAO INVERTIDA, PVC SOLDAVEL, 75 X 50 MM, SERIE NORMAL PARA ESGOTO PREDIAL</t>
  </si>
  <si>
    <t xml:space="preserve"> 104345 </t>
  </si>
  <si>
    <t xml:space="preserve"> 00010908 </t>
  </si>
  <si>
    <t>JUNCAO DE REDUCAO INVERTIDA, PVC SOLDAVEL, 100 X 50 MM, SERIE NORMAL PARA ESGOTO PREDIAL</t>
  </si>
  <si>
    <t xml:space="preserve"> 89739 </t>
  </si>
  <si>
    <t xml:space="preserve"> 00003519 </t>
  </si>
  <si>
    <t>JOELHO PVC, SOLDAVEL, PB, 45 GRAUS, DN 75 MM, PARA ESGOTO PREDIAL</t>
  </si>
  <si>
    <t xml:space="preserve"> 89737 </t>
  </si>
  <si>
    <t xml:space="preserve"> 00003509 </t>
  </si>
  <si>
    <t>JOELHO PVC, SOLDAVEL, PB, 90 GRAUS, DN 75 MM, PARA ESGOTO PREDIAL</t>
  </si>
  <si>
    <t xml:space="preserve"> 89813 </t>
  </si>
  <si>
    <t xml:space="preserve"> 89817 </t>
  </si>
  <si>
    <t xml:space="preserve"> 89821 </t>
  </si>
  <si>
    <t xml:space="preserve"> 95693 </t>
  </si>
  <si>
    <t xml:space="preserve"> 00038676 </t>
  </si>
  <si>
    <t>LUVA SIMPLES, PVC, SOLDAVEL, DN 150 MM, SERIE NORMAL, PARA ESGOTO PREDIAL</t>
  </si>
  <si>
    <t xml:space="preserve"> 104337 </t>
  </si>
  <si>
    <t xml:space="preserve"> 00001965 </t>
  </si>
  <si>
    <t>CURVA PVC LONGA 45 GRAUS, 100 MM, PARA ESGOTO PREDIAL</t>
  </si>
  <si>
    <t xml:space="preserve"> 89728 </t>
  </si>
  <si>
    <t xml:space="preserve"> 00001933 </t>
  </si>
  <si>
    <t>CURVA PVC CURTA 90 GRAUS, DN 40 MM, PARA ESGOTO PREDIAL</t>
  </si>
  <si>
    <t xml:space="preserve"> 89748 </t>
  </si>
  <si>
    <t xml:space="preserve"> 89812 </t>
  </si>
  <si>
    <t xml:space="preserve"> 00001970 </t>
  </si>
  <si>
    <t>CURVA PVC LONGA 90 GRAUS, DN 100 MM, PARA ESGOTO PREDIAL</t>
  </si>
  <si>
    <t xml:space="preserve"> 98110 </t>
  </si>
  <si>
    <t xml:space="preserve"> 00035277 </t>
  </si>
  <si>
    <t>CAIXA DE GORDURA EM PVC, DIAMETRO MINIMO 300 MM, DIAMETRO DE SAIDA 100 MM, CAPACIDADE APROXIMADA 18 LITROS, COM TAMPA E CESTO</t>
  </si>
  <si>
    <t xml:space="preserve"> 081662 </t>
  </si>
  <si>
    <t xml:space="preserve"> H335 </t>
  </si>
  <si>
    <t>CORPO CAIXA SIFONADA 100 X 150 X 50 MM</t>
  </si>
  <si>
    <t xml:space="preserve"> 052148 </t>
  </si>
  <si>
    <t>ADESIVO PARA PVC BISNAGA 75 GR</t>
  </si>
  <si>
    <t xml:space="preserve"> 003487 </t>
  </si>
  <si>
    <t>LIXA PARA MADEIRA S422 NORTON 100</t>
  </si>
  <si>
    <t xml:space="preserve"> 003889 </t>
  </si>
  <si>
    <t>SOLUCAO LIMPADORA PARA TUBOS PVC FRASCO 1 LITRO</t>
  </si>
  <si>
    <t xml:space="preserve"> 005651 </t>
  </si>
  <si>
    <t>BUCHA REDUCAO LONGA PVC SOLDAVEL 50x20mm</t>
  </si>
  <si>
    <t xml:space="preserve"> 1208 </t>
  </si>
  <si>
    <t xml:space="preserve"> 322 </t>
  </si>
  <si>
    <t>Bucha redução excentrica pvc rigido soldavel, p/esgoto, d=150x100mm</t>
  </si>
  <si>
    <t xml:space="preserve"> 104357 </t>
  </si>
  <si>
    <t xml:space="preserve"> 00001200 </t>
  </si>
  <si>
    <t>CAP PVC, SOLDAVEL, DN 100 MM, SERIE NORMAL, PARA ESGOTO PREDIAL</t>
  </si>
  <si>
    <t xml:space="preserve"> 104084 </t>
  </si>
  <si>
    <t xml:space="preserve"> 00000305 </t>
  </si>
  <si>
    <t>ANEL BORRACHA, PARA TUBO PVC, REDE COLETOR ESGOTO, DN 150 MM (NBR 7362)</t>
  </si>
  <si>
    <t xml:space="preserve"> 00042685 </t>
  </si>
  <si>
    <t>CAP, PVC, JE, OCRE, DN 150 MM (CONEXAO PARA TUBO COLETOR DE ESGOTO)</t>
  </si>
  <si>
    <t xml:space="preserve"> COMP17 </t>
  </si>
  <si>
    <t xml:space="preserve"> COMP206 </t>
  </si>
  <si>
    <t xml:space="preserve"> 00039320 </t>
  </si>
  <si>
    <t>TERMINAL DE VENTILACAO, 75 MM, SERIE NORMAL, ESGOTO PREDIAL</t>
  </si>
  <si>
    <t xml:space="preserve"> 052158 </t>
  </si>
  <si>
    <t xml:space="preserve"> 005661 </t>
  </si>
  <si>
    <t>BUCHA REDUCAO LONGA PVC SOLDAVEL 110x75mm</t>
  </si>
  <si>
    <t xml:space="preserve"> 9.2.42 </t>
  </si>
  <si>
    <t xml:space="preserve"> 89855 </t>
  </si>
  <si>
    <t xml:space="preserve"> 00037952 </t>
  </si>
  <si>
    <t>JOELHO PVC, SOLDAVEL, PB, 45 GRAUS, DN 150 MM, PARA ESGOTO PREDIAL</t>
  </si>
  <si>
    <t xml:space="preserve"> 9.2.43 </t>
  </si>
  <si>
    <t xml:space="preserve"> 89854 </t>
  </si>
  <si>
    <t xml:space="preserve"> 00037950 </t>
  </si>
  <si>
    <t>JOELHO PVC, SOLDAVEL, PB, 90 GRAUS, DN 150 MM, PARA ESGOTO PREDIAL</t>
  </si>
  <si>
    <t xml:space="preserve"> 9.2.44 </t>
  </si>
  <si>
    <t xml:space="preserve"> 89698 </t>
  </si>
  <si>
    <t xml:space="preserve"> 00020146 </t>
  </si>
  <si>
    <t>JUNCAO SIMPLES, PVC SERIE R, DN 150 X 150 MM, PARA ESGOTO PREDIAL</t>
  </si>
  <si>
    <t xml:space="preserve"> 9.2.45 </t>
  </si>
  <si>
    <t xml:space="preserve"> 9.2.46 </t>
  </si>
  <si>
    <t xml:space="preserve"> 104351 </t>
  </si>
  <si>
    <t xml:space="preserve"> 9.2.48 </t>
  </si>
  <si>
    <t xml:space="preserve"> 104175 </t>
  </si>
  <si>
    <t xml:space="preserve"> 00020180 </t>
  </si>
  <si>
    <t>TE, PVC, SERIE R, 150 X 100 MM, PARA ESGOTO PREDIAL</t>
  </si>
  <si>
    <t xml:space="preserve"> 9.2.49 </t>
  </si>
  <si>
    <t xml:space="preserve"> 054058 </t>
  </si>
  <si>
    <t>INSTALACOES HIDRAULICAS - AGUAS PLUVIAIS</t>
  </si>
  <si>
    <t xml:space="preserve"> 013714 </t>
  </si>
  <si>
    <t>CURVA 45 PVC LONGA SERIE LEVE 150mm</t>
  </si>
  <si>
    <t xml:space="preserve"> 9.2.50 </t>
  </si>
  <si>
    <t xml:space="preserve"> 98065 </t>
  </si>
  <si>
    <t xml:space="preserve"> 101624 </t>
  </si>
  <si>
    <t>PREPARO DE FUNDO DE VALA COM LARGURA MAIOR OU IGUAL A 1,5 M E MENOR QUE 2,5 M, COM CAMADA DE BRITA, LANÇAMENTO MECANIZADO. AF_08/2020</t>
  </si>
  <si>
    <t xml:space="preserve"> 97738 </t>
  </si>
  <si>
    <t>PEÇA CIRCULAR PRÉ-MOLDADA, VOLUME DE CONCRETO DE 10 A 30 LITROS, TAXA DE FIBRA DE POLIPROPILENO APROXIMADA DE 6 KG/M³. AF_03/2024_PS</t>
  </si>
  <si>
    <t xml:space="preserve"> 97740 </t>
  </si>
  <si>
    <t>PEÇA CIRCULAR PRÉ-MOLDADA, VOLUME DE CONCRETO ACIMA DE 100 LITROS, TAXA DE AÇO APROXIMADA DE 30KG/M³. AF_03/2024</t>
  </si>
  <si>
    <t xml:space="preserve"> 00043448 </t>
  </si>
  <si>
    <t>ANEL EM CONCRETO ARMADO, PERFURADO, PARA FOSSAS SEPTICAS E SUMIDOUROS, SEM FUNDO, DIAMETRO INTERNO DE 3,00 M E ALTURA DE 0,50 M</t>
  </si>
  <si>
    <t xml:space="preserve"> 9.2.51 </t>
  </si>
  <si>
    <t xml:space="preserve"> 98057 </t>
  </si>
  <si>
    <t xml:space="preserve"> 88628 </t>
  </si>
  <si>
    <t>ARGAMASSA TRAÇO 1:3 (EM VOLUME DE CIMENTO E AREIA MÉDIA ÚMIDA), PREPARO MECÂNICO COM BETONEIRA 400 L. AF_08/2019</t>
  </si>
  <si>
    <t xml:space="preserve"> 00012568 </t>
  </si>
  <si>
    <t>ANEL EM CONCRETO ARMADO, LISO, PARA FOSSAS SEPTICAS E SUMIDOUROS, SEM FUNDO, DIAMETRO INTERNO DE 3,00 M E ALTURA DE 0,50 M</t>
  </si>
  <si>
    <t xml:space="preserve"> 9.2.52 </t>
  </si>
  <si>
    <t xml:space="preserve"> 053037 </t>
  </si>
  <si>
    <t xml:space="preserve"> 007495 </t>
  </si>
  <si>
    <t>GRELHA E PORTA GRELHA QUADRADA PVC 100mm</t>
  </si>
  <si>
    <t xml:space="preserve"> 007506 </t>
  </si>
  <si>
    <t>RALO PVC SECO QUADRADO 100 x 52 x 40 mm</t>
  </si>
  <si>
    <t xml:space="preserve"> 9.2.53 </t>
  </si>
  <si>
    <t xml:space="preserve"> COMPOSIÇÃO-113 </t>
  </si>
  <si>
    <t xml:space="preserve"> 00011735 </t>
  </si>
  <si>
    <t>PROLONGAMENTO / PROLONGADOR PARA CAIXA SIFONADA, PVC, 100 MM X 200 MM (NBR 5688)</t>
  </si>
  <si>
    <t xml:space="preserve"> 9.2.54 </t>
  </si>
  <si>
    <t xml:space="preserve"> 98061 </t>
  </si>
  <si>
    <t xml:space="preserve"> 00012532 </t>
  </si>
  <si>
    <t>ANEL EM CONCRETO ARMADO, LISO, PARA POCOS DE INSPECAO, SEM FUNDO, DIAMETRO INTERNO DE 0,60 M E ALTURA DE 0,50 M</t>
  </si>
  <si>
    <t xml:space="preserve"> 100865 </t>
  </si>
  <si>
    <t xml:space="preserve"> 00036210 </t>
  </si>
  <si>
    <t>BARRA DE APOIO LATERAL ARTICULADA, COM TRAVA, EM ACO INOX POLIDO, 70 CM, DIAMETRO MINIMO 3 CM</t>
  </si>
  <si>
    <t xml:space="preserve"> 10.3 </t>
  </si>
  <si>
    <t xml:space="preserve"> 89863 </t>
  </si>
  <si>
    <t xml:space="preserve"> 00020136 </t>
  </si>
  <si>
    <t>JUNCAO SIMPLES, PVC LEVE, 150 MM, PARA ESGOTO PREDIAL</t>
  </si>
  <si>
    <t xml:space="preserve"> 053420 </t>
  </si>
  <si>
    <t>ANEL BORRACHA PARA PVC SERIE R 100mm</t>
  </si>
  <si>
    <t xml:space="preserve"> 021113 </t>
  </si>
  <si>
    <t>REDUCAO EXCENTRICA ESGOTO PVC SERIE NORMAL 150x100mm</t>
  </si>
  <si>
    <t xml:space="preserve"> 104065 </t>
  </si>
  <si>
    <t xml:space="preserve"> 00001844 </t>
  </si>
  <si>
    <t>CURVA LONGA PVC, PB, JE, 45 GRAUS, DN 150 MM, PARA REDE COLETORA ESGOTO</t>
  </si>
  <si>
    <t xml:space="preserve"> 10.7 </t>
  </si>
  <si>
    <t xml:space="preserve"> 89701 </t>
  </si>
  <si>
    <t xml:space="preserve"> 00020181 </t>
  </si>
  <si>
    <t>TE, PVC, SERIE R, 150 X 150 MM, PARA ESGOTO PREDIAL</t>
  </si>
  <si>
    <t xml:space="preserve"> 054248 </t>
  </si>
  <si>
    <t xml:space="preserve"> 000219 </t>
  </si>
  <si>
    <t>RALO GRELHA ABACAXI FERRO FUNDIDO SEMI ESFERICO 150mm</t>
  </si>
  <si>
    <t xml:space="preserve"> 11.1.1 </t>
  </si>
  <si>
    <t xml:space="preserve"> 101907 </t>
  </si>
  <si>
    <t xml:space="preserve"> 00010889 </t>
  </si>
  <si>
    <t>EXTINTOR DE INCENDIO PORTATIL COM CARGA DE GAS CARBONICO CO2 DE 6 KG, CLASSE BC</t>
  </si>
  <si>
    <t xml:space="preserve"> 11.1.2 </t>
  </si>
  <si>
    <t xml:space="preserve"> 11.1.3 </t>
  </si>
  <si>
    <t xml:space="preserve"> 11.1.4 </t>
  </si>
  <si>
    <t xml:space="preserve"> 11.1.5 </t>
  </si>
  <si>
    <t xml:space="preserve"> 11.1.6 </t>
  </si>
  <si>
    <t xml:space="preserve"> 11.2.3 </t>
  </si>
  <si>
    <t xml:space="preserve"> 98463 </t>
  </si>
  <si>
    <t xml:space="preserve"> 00007572 </t>
  </si>
  <si>
    <t>SUPORTE ISOLADOR REFORCADO DIAMETRO NOMINAL 5/16", COM ROSCA SOBERBA E BUCHA</t>
  </si>
  <si>
    <t xml:space="preserve"> 11.2.4 </t>
  </si>
  <si>
    <t xml:space="preserve"> 067229 </t>
  </si>
  <si>
    <t xml:space="preserve"> 049203 </t>
  </si>
  <si>
    <t>ABRACADEIRA TIPO UNHA 3/4"</t>
  </si>
  <si>
    <t xml:space="preserve"> 11.2.5 </t>
  </si>
  <si>
    <t xml:space="preserve"> 078181 </t>
  </si>
  <si>
    <t>ATERRAMENTO</t>
  </si>
  <si>
    <t xml:space="preserve"> 045210 </t>
  </si>
  <si>
    <t>CONECTOR METALICO TIPO PARAFUSO FENDIDO (SPLIT BOLT) 35mm</t>
  </si>
  <si>
    <t xml:space="preserve"> 11.2.6 </t>
  </si>
  <si>
    <t xml:space="preserve"> 11.2.7 </t>
  </si>
  <si>
    <t xml:space="preserve"> 72253 </t>
  </si>
  <si>
    <t xml:space="preserve"> 00000863 </t>
  </si>
  <si>
    <t>CABO DE COBRE NU 35 MM2 MEIO-DURO</t>
  </si>
  <si>
    <t xml:space="preserve"> 11.2.8 </t>
  </si>
  <si>
    <t xml:space="preserve"> 72254 </t>
  </si>
  <si>
    <t xml:space="preserve"> 00000867 </t>
  </si>
  <si>
    <t>CABO DE COBRE NU 50 MM2 MEIO-DURO</t>
  </si>
  <si>
    <t xml:space="preserve"> 11.2.9 </t>
  </si>
  <si>
    <t xml:space="preserve"> 11.2.10 </t>
  </si>
  <si>
    <t xml:space="preserve"> 11.2.11 </t>
  </si>
  <si>
    <t xml:space="preserve"> 078389 </t>
  </si>
  <si>
    <t>CONECTOR DE MEDICAO 4 PARAFUSOS TEL 560 PARA ATERRAMENTO</t>
  </si>
  <si>
    <t xml:space="preserve"> 11.2.12 </t>
  </si>
  <si>
    <t xml:space="preserve"> 071321 </t>
  </si>
  <si>
    <t xml:space="preserve"> 3318 </t>
  </si>
  <si>
    <t>FITA DE AUTO FUSAO, ROLO DE 10,00 M</t>
  </si>
  <si>
    <t xml:space="preserve"> 11.2.13 </t>
  </si>
  <si>
    <t xml:space="preserve"> 11.2.15 </t>
  </si>
  <si>
    <t xml:space="preserve"> 11.2.16 </t>
  </si>
  <si>
    <t xml:space="preserve"> COMP53 </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</si>
  <si>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</si>
  <si>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</si>
  <si>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</si>
  <si>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</si>
  <si>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00038060 </t>
  </si>
  <si>
    <t>BASE PARA MASTRO DE PARA-RAIOS DIAMETRO NOMINAL 1 1/2"</t>
  </si>
  <si>
    <t xml:space="preserve"> 00004343 </t>
  </si>
  <si>
    <t>PARAFUSO FRANCES ZINCADO, DIAMETRO 1/2", COMPRIMENTO 4", COM PORCA E ARRUELA</t>
  </si>
  <si>
    <t xml:space="preserve"> 11.2.17 </t>
  </si>
  <si>
    <t xml:space="preserve"> COMP48 </t>
  </si>
  <si>
    <t xml:space="preserve"> 10338 </t>
  </si>
  <si>
    <t>Molde de solda exotérmica tipo "T" para cabo cobre nu 35 mm²</t>
  </si>
  <si>
    <t xml:space="preserve"> 11.2.18 </t>
  </si>
  <si>
    <t xml:space="preserve"> COMP49 </t>
  </si>
  <si>
    <t xml:space="preserve"> 10339 </t>
  </si>
  <si>
    <t>Molde de solda exotérmica tipo "X" para cabo cobre nu 50 mm²</t>
  </si>
  <si>
    <t xml:space="preserve"> 11.3.3 </t>
  </si>
  <si>
    <t xml:space="preserve"> 94499 </t>
  </si>
  <si>
    <t xml:space="preserve"> 00006011 </t>
  </si>
  <si>
    <t>REGISTRO GAVETA BRUTO EM LATAO FORJADO, BITOLA 2 1/2" (REF 1509)</t>
  </si>
  <si>
    <t xml:space="preserve"> 11.3.4 </t>
  </si>
  <si>
    <t xml:space="preserve"> COMP55 </t>
  </si>
  <si>
    <t xml:space="preserve"> 00000118 </t>
  </si>
  <si>
    <t>PASTA VEDA JUNTAS/ROSCA, EMBALAGEM DE *500* G, PARA INSTALACOES DE AGUA, GAS E OUTROS</t>
  </si>
  <si>
    <t xml:space="preserve"> 00012657 </t>
  </si>
  <si>
    <t xml:space="preserve"> 11.3.5 </t>
  </si>
  <si>
    <t xml:space="preserve"> 085082 </t>
  </si>
  <si>
    <t xml:space="preserve"> H610 </t>
  </si>
  <si>
    <t xml:space="preserve"> H689 </t>
  </si>
  <si>
    <t>FITA VEDAROSCA 18 MM</t>
  </si>
  <si>
    <t xml:space="preserve"> 11.3.6 </t>
  </si>
  <si>
    <t xml:space="preserve"> 92342 </t>
  </si>
  <si>
    <t xml:space="preserve"> 00007701 </t>
  </si>
  <si>
    <t>TUBO ACO GALVANIZADO COM COSTURA, CLASSE MEDIA, DN 2.1/2", E = *3,65* MM, PESO *6,51* KG/M (NBR 5580)</t>
  </si>
  <si>
    <t xml:space="preserve"> 11.3.7 </t>
  </si>
  <si>
    <t xml:space="preserve"> 92347 </t>
  </si>
  <si>
    <t xml:space="preserve"> 00003913 </t>
  </si>
  <si>
    <t>LUVA DE FERRO GALVANIZADO, COM ROSCA BSP, DE 2 1/2"</t>
  </si>
  <si>
    <t xml:space="preserve"> 11.3.8 </t>
  </si>
  <si>
    <t xml:space="preserve"> 94473 </t>
  </si>
  <si>
    <t xml:space="preserve"> 00003470 </t>
  </si>
  <si>
    <t>COTOVELO 90 GRAUS DE FERRO GALVANIZADO, COM ROSCA BSP, DE 2 1/2"</t>
  </si>
  <si>
    <t xml:space="preserve"> 11.3.9 </t>
  </si>
  <si>
    <t xml:space="preserve"> 94478 </t>
  </si>
  <si>
    <t xml:space="preserve"> 00006299 </t>
  </si>
  <si>
    <t>TE DE FERRO GALVANIZADO, DE 2 1/2"</t>
  </si>
  <si>
    <t xml:space="preserve"> 11.3.10 </t>
  </si>
  <si>
    <t xml:space="preserve"> 92346 </t>
  </si>
  <si>
    <t xml:space="preserve"> 00004208 </t>
  </si>
  <si>
    <t>NIPLE DE FERRO GALVANIZADO, COM ROSCA BSP, DE 2 1/2"</t>
  </si>
  <si>
    <t xml:space="preserve"> 11.3.11 </t>
  </si>
  <si>
    <t xml:space="preserve"> 92890 </t>
  </si>
  <si>
    <t xml:space="preserve"> 00009889 </t>
  </si>
  <si>
    <t>UNIAO DE FERRO GALVANIZADO, COM ROSCA BSP, COM ASSENTO PLANO, DE 2 1/2"</t>
  </si>
  <si>
    <t xml:space="preserve"> 11.3.12 </t>
  </si>
  <si>
    <t xml:space="preserve"> COMP739 </t>
  </si>
  <si>
    <t xml:space="preserve"> 00003267 </t>
  </si>
  <si>
    <t>FLANGE SEXTAVADO DE FERRO GALVANIZADO, COM ROSCA BSP, DE 2 1/2"</t>
  </si>
  <si>
    <t xml:space="preserve"> 11.3.13 </t>
  </si>
  <si>
    <t xml:space="preserve"> 96765 </t>
  </si>
  <si>
    <t xml:space="preserve"> 00010900 </t>
  </si>
  <si>
    <t>ADAPTADOR EM LATAO, ENGATE RAPIDO1 1/2" X ROSCA INTERNA 5 FIOS 2 1/2", PARA INSTALACAO PREDIAL DE COMBATE A INCENDIO</t>
  </si>
  <si>
    <t xml:space="preserve"> 00010904 </t>
  </si>
  <si>
    <t>REGISTRO OU VALVULA GLOBO ANGULAR EM LATAO, PARA HIDRANTES EM INSTALACAO PREDIAL DE INCENDIO, 45 GRAUS, DIAMETRO DE 2 1/2", COM VOLANTE, CLASSE DE PRESSAO DE ATE 200 PSI</t>
  </si>
  <si>
    <t xml:space="preserve"> 00020963 </t>
  </si>
  <si>
    <t>CAIXA DE INCENDIO/ABRIGO PARA MANGUEIRA, DE SOBREPOR/EXTERNA, COM 90 X 60 X 17 CM, EM CHAPA DE ACO, PORTA COM VENTILACAO, VISOR COM A INSCRICAO "INCENDIO", SUPORTE/CESTA INTERNA PARA A MANGUEIRA, PINTURA ELETROSTATICA VERMELHA</t>
  </si>
  <si>
    <t xml:space="preserve"> 00020971 </t>
  </si>
  <si>
    <t>CHAVE DUPLA PARA CONEXOES TIPO STORZ, ENGATE RAPIDO 1 1/2" X 2 1/2", EM LATAO, PARA INSTALACAO PREDIAL COMBATE A INCENDIO</t>
  </si>
  <si>
    <t xml:space="preserve"> 00021030 </t>
  </si>
  <si>
    <t>MANGUEIRA DE INCENDIO, TIPO 1, DE 1 1/2", COMPRIMENTO = 20 M, TECIDO EM FIO DE POLIESTER E TUBO INTERNO EM BORRACHA SINTETICA, COM UNIOES ENGATE RAPIDO</t>
  </si>
  <si>
    <t xml:space="preserve"> 00037554 </t>
  </si>
  <si>
    <t>ESGUICHO JATO REGULAVEL, TIPO ELKHART, ENGATE RAPIDO 1 1/2", PARA COMBATE A INCENDIO</t>
  </si>
  <si>
    <t xml:space="preserve"> 11.3.14 </t>
  </si>
  <si>
    <t xml:space="preserve"> 100725 </t>
  </si>
  <si>
    <t xml:space="preserve"> 11.3.15 </t>
  </si>
  <si>
    <t xml:space="preserve"> CP02 </t>
  </si>
  <si>
    <t xml:space="preserve"> 00001619 </t>
  </si>
  <si>
    <t>CONTATOR TRIPOLAR, CORRENTE DE 25 A, TENSAO NOMINAL DE *500* V, CATEGORIA AC-2 E AC-3</t>
  </si>
  <si>
    <t xml:space="preserve"> 3764 </t>
  </si>
  <si>
    <t>RELE DE SOBRECORRENTE 16 - 36A</t>
  </si>
  <si>
    <t xml:space="preserve"> 3751 </t>
  </si>
  <si>
    <t>RELE DE FALTA DE FASE 380 V - 60 HZ</t>
  </si>
  <si>
    <t xml:space="preserve"> 11937 </t>
  </si>
  <si>
    <t>Chave comutadora de 3 posições em retenção ref. S1-3SB3001-2AA21 da Siemens ou similar</t>
  </si>
  <si>
    <t xml:space="preserve"> 3142 </t>
  </si>
  <si>
    <t>CAIXA PARA QUADRO DE COMANDO METÁLICA DE SOBREPOR 40X40X20 CM</t>
  </si>
  <si>
    <t xml:space="preserve"> 00002392 </t>
  </si>
  <si>
    <t>DISJUNTOR TIPO NEMA, TRIPOLAR 10 ATE 50A, TENSAO MAXIMA DE 415 V</t>
  </si>
  <si>
    <t xml:space="preserve"> 11.3.16 </t>
  </si>
  <si>
    <t xml:space="preserve"> COMP60 </t>
  </si>
  <si>
    <t xml:space="preserve"> 7611 </t>
  </si>
  <si>
    <t>Acionador manual (botoeira) tipo quebra-vidro, p/incendio</t>
  </si>
  <si>
    <t xml:space="preserve"> 11.3.17 </t>
  </si>
  <si>
    <t xml:space="preserve"> 056095 </t>
  </si>
  <si>
    <t>INSTALACOES HIDRAULICAS - GAS</t>
  </si>
  <si>
    <t xml:space="preserve"> 002092 </t>
  </si>
  <si>
    <t>COTOVELO 90 FERRO GALVANIZADO 2.1/2"</t>
  </si>
  <si>
    <t xml:space="preserve"> 11.3.18 </t>
  </si>
  <si>
    <t xml:space="preserve"> 085047 </t>
  </si>
  <si>
    <t xml:space="preserve"> H628 </t>
  </si>
  <si>
    <t>NIPLE DUPLO DE FERRO GALVANIZADO 2.1/2"</t>
  </si>
  <si>
    <t xml:space="preserve"> 11.3.19 </t>
  </si>
  <si>
    <t xml:space="preserve"> 055718 </t>
  </si>
  <si>
    <t xml:space="preserve"> 001626 </t>
  </si>
  <si>
    <t>TE 90 FERRO GALVANIZADO 2.1/2"</t>
  </si>
  <si>
    <t xml:space="preserve"> 11.3.20 </t>
  </si>
  <si>
    <t xml:space="preserve"> COMP 077_SEE </t>
  </si>
  <si>
    <t xml:space="preserve"> 00012427 </t>
  </si>
  <si>
    <t>UNIAO COM ASSENTO CONICO DE BRONZE, DIAMETRO 2 1/2"</t>
  </si>
  <si>
    <t xml:space="preserve"> 11.3.21 </t>
  </si>
  <si>
    <t xml:space="preserve"> 085027 </t>
  </si>
  <si>
    <t xml:space="preserve"> H620 </t>
  </si>
  <si>
    <t xml:space="preserve"> 11.3.22 </t>
  </si>
  <si>
    <t xml:space="preserve"> 085035 </t>
  </si>
  <si>
    <t xml:space="preserve"> H622 </t>
  </si>
  <si>
    <t xml:space="preserve"> 11.3.23 </t>
  </si>
  <si>
    <t xml:space="preserve"> COMP150 </t>
  </si>
  <si>
    <t xml:space="preserve"> 00020964 </t>
  </si>
  <si>
    <t>TAMPAO COM CORRENTE, EM LATAO, ENGATE RAPIDO 1 1/2", PARA INSTALACAO PREDIAL DE COMBATE A INCENDIO</t>
  </si>
  <si>
    <t xml:space="preserve"> 11.3.24 </t>
  </si>
  <si>
    <t xml:space="preserve"> COMP151 </t>
  </si>
  <si>
    <t xml:space="preserve"> 00021071 </t>
  </si>
  <si>
    <t>TAMPAO FOFO SIMPLES COM BASE / REQUADRO, CLASSE A15 CARGA MAX. 1,5 T, 400 X 400 MM (COM INSCRICAO EM RELEVO DO TIPO DE REDE)</t>
  </si>
  <si>
    <t xml:space="preserve"> 11.3.25 </t>
  </si>
  <si>
    <t xml:space="preserve"> 056307 </t>
  </si>
  <si>
    <t xml:space="preserve"> 008016 </t>
  </si>
  <si>
    <t>REGISTRO 2.1/2" 1510 HD 212 DECA</t>
  </si>
  <si>
    <t xml:space="preserve"> 11.3.26 </t>
  </si>
  <si>
    <t xml:space="preserve"> 99624 </t>
  </si>
  <si>
    <t xml:space="preserve"> 11.3.27 </t>
  </si>
  <si>
    <t xml:space="preserve"> COMP 491 </t>
  </si>
  <si>
    <t xml:space="preserve"> 041120 </t>
  </si>
  <si>
    <t>BOTOEIRA ALARME ACIONAMENTO MANUAL COM QUEBRA DE VIDRO</t>
  </si>
  <si>
    <t xml:space="preserve"> 11.3.28 </t>
  </si>
  <si>
    <t xml:space="preserve"> COMP160 </t>
  </si>
  <si>
    <t xml:space="preserve"> 020701 </t>
  </si>
  <si>
    <t>LOCAÇÃO DA OBRA, EXECUÇÃO DE GABARITO SEM REAPROVEITAMENTO, INCLUSO PINTURA (FACE INTERNA DO RIPÃO 15CM) E PIQUETE COM TESTEMUNHA</t>
  </si>
  <si>
    <t xml:space="preserve"> 030101 </t>
  </si>
  <si>
    <t>TRANSPORTE DE ENTULHO EM CAMINHÃO  INCLUSO A CARGA MANUAL</t>
  </si>
  <si>
    <t xml:space="preserve"> 040101 </t>
  </si>
  <si>
    <t>ESCAVACAO MANUAL DE VALAS &lt; 1 MTS. (OBRAS CIVIS)</t>
  </si>
  <si>
    <t xml:space="preserve"> 040902 </t>
  </si>
  <si>
    <t>REATERRO COM APILOAMENTO</t>
  </si>
  <si>
    <t xml:space="preserve"> 041002 </t>
  </si>
  <si>
    <t xml:space="preserve"> 041003 </t>
  </si>
  <si>
    <t>ATERRO INTERNO SEM APILOAMENTO COM TRANSPORTE EM CARRINHO MÃO</t>
  </si>
  <si>
    <t xml:space="preserve"> 050901 </t>
  </si>
  <si>
    <t>ESCAVACAO MANUAL DE VALAS (SAPATAS/BLOCOS)</t>
  </si>
  <si>
    <t xml:space="preserve"> 051030 </t>
  </si>
  <si>
    <t>PREPARO COM BETONEIRA E TRANSPORTE MANUAL DE CONCRETO FCK=25 MPA</t>
  </si>
  <si>
    <t xml:space="preserve"> 051055 </t>
  </si>
  <si>
    <t>LANÇAMENTO/APLICAÇÃO/ADENSAMENTO MANUAL DE CONCRETO - (O.C.)</t>
  </si>
  <si>
    <t xml:space="preserve"> 052003 </t>
  </si>
  <si>
    <t>ACO CA-50A - 6,3 MM (1/4") - (OBRAS CIVIS)</t>
  </si>
  <si>
    <t xml:space="preserve"> 052005 </t>
  </si>
  <si>
    <t>ACO CA-50A - 10,0 MM (3/8") - (OBRAS CIVIS)</t>
  </si>
  <si>
    <t xml:space="preserve"> 052014 </t>
  </si>
  <si>
    <t>ACO CA-60 - 5,0 MM - (OBRAS CIVIS)</t>
  </si>
  <si>
    <t xml:space="preserve"> 060191 </t>
  </si>
  <si>
    <t>FORMA DE TABUA CINTA BALDRAME U=8 VEZES</t>
  </si>
  <si>
    <t xml:space="preserve"> 060205 </t>
  </si>
  <si>
    <t>FORMA CHAPA DE COMPENSADO PLASTIFICADO 17MM U=7 V - (OBRAS CIVIS)</t>
  </si>
  <si>
    <t xml:space="preserve"> 060517 </t>
  </si>
  <si>
    <t xml:space="preserve">PREPARO COM BETONEIRA E TRANSPORTE MANUAL DE CONCRETO FCK=25 MPA </t>
  </si>
  <si>
    <t xml:space="preserve"> 060801 </t>
  </si>
  <si>
    <t>LANÇAMENTO/APLICAÇÃO/ADENSAMENTO MANUAL DE CONCRETO - (OBRAS CIVIS)</t>
  </si>
  <si>
    <t xml:space="preserve"> 060304 </t>
  </si>
  <si>
    <t>ACO CA-50 A - 8,0 MM (5/16") - (OBRAS CIVIS)</t>
  </si>
  <si>
    <t xml:space="preserve"> 060305 </t>
  </si>
  <si>
    <t xml:space="preserve"> 060314 </t>
  </si>
  <si>
    <t>ACO CA - 60 - 5,0 MM - (OBRAS CIVIS)</t>
  </si>
  <si>
    <t xml:space="preserve"> 061101 </t>
  </si>
  <si>
    <t>FORRO EM LAJE PRE-MOLDADA INCLUSO CAPEAMENTO/ARMADURA DE DISTRIBUIÇÃO/ESCORAMENTO E FORMA/DESFORMA</t>
  </si>
  <si>
    <t xml:space="preserve"> 100160 </t>
  </si>
  <si>
    <t>ALVENARIA DE TIJOLO FURADO 1/2 VEZ 14X29X9 - 6 FUROS -  ARG. (1CALH</t>
  </si>
  <si>
    <t xml:space="preserve"> 120902 </t>
  </si>
  <si>
    <t>IMPERMEABILIZACAO VIGAS BALDRAMES E=2,0 CM</t>
  </si>
  <si>
    <t xml:space="preserve"> 98555 </t>
  </si>
  <si>
    <t>IMPERMEABILIZAÇÃO DE SUPERFÍCIE COM ARGAMASSA POLIMÉRICA / MEMBRANA ACRÍLICA, 3 DEMÃOS. AF_09/2023</t>
  </si>
  <si>
    <t xml:space="preserve"> 180504 </t>
  </si>
  <si>
    <t>PORTA DE ABRIR DE 01 FOLHA EM VENEZIANA PF-4 C/FERRAGENS</t>
  </si>
  <si>
    <t xml:space="preserve"> 210102 </t>
  </si>
  <si>
    <t>CHAPISCO ROLADO (1CIM</t>
  </si>
  <si>
    <t xml:space="preserve"> 200403 </t>
  </si>
  <si>
    <t>REBOCO (1 CALH</t>
  </si>
  <si>
    <t xml:space="preserve"> 220100 </t>
  </si>
  <si>
    <t>PASSEIO PROTECAO EM CONC.DESEMPEN.5 CM 1</t>
  </si>
  <si>
    <t xml:space="preserve"> 261602 </t>
  </si>
  <si>
    <t>PINTURA TINTA ESMALTE PARA ESQUADRIAS DE FERRO C  FUNDO ANTICORROSIVO</t>
  </si>
  <si>
    <t xml:space="preserve"> 261000 </t>
  </si>
  <si>
    <t>PINTURA LATEX ACRILICA 2 DEMAOS C/SELADOR</t>
  </si>
  <si>
    <t xml:space="preserve"> 270501 </t>
  </si>
  <si>
    <t>LIMPEZA FINAL DE OBRA - (OBRAS CIVIS)</t>
  </si>
  <si>
    <t xml:space="preserve"> 11.4.1 </t>
  </si>
  <si>
    <t xml:space="preserve"> 081883 </t>
  </si>
  <si>
    <t xml:space="preserve"> 2439 </t>
  </si>
  <si>
    <t>AÇO CA-50 10,0 MM (3/8")</t>
  </si>
  <si>
    <t xml:space="preserve"> 2437 </t>
  </si>
  <si>
    <t>AÇO CA-50 - 6,3 MM (1/4")</t>
  </si>
  <si>
    <t xml:space="preserve"> 0105 </t>
  </si>
  <si>
    <t>ARAME GALVANIZADO Nº 14 BWG</t>
  </si>
  <si>
    <t xml:space="preserve"> 1263 </t>
  </si>
  <si>
    <t>DESMOLDANTE PARA CONCRETO</t>
  </si>
  <si>
    <t xml:space="preserve"> 1968 </t>
  </si>
  <si>
    <t>SARRAFO DE MADEIRA 10 CM</t>
  </si>
  <si>
    <t xml:space="preserve"> 1858 </t>
  </si>
  <si>
    <t>PONTALETE 3x3"</t>
  </si>
  <si>
    <t xml:space="preserve"> 1863 </t>
  </si>
  <si>
    <t>PREGO 18x30</t>
  </si>
  <si>
    <t xml:space="preserve"> H674 </t>
  </si>
  <si>
    <t>RESERVATÓRIO D'ÁGUA TIPO TAÇA METÁLICA 20 M3 - COLUNA SECA 6,0M PINTADA COM LOGOTIPO PADRÃO GOINFRA- AÇO PATINÁVEL</t>
  </si>
  <si>
    <t xml:space="preserve"> 11.5.1 </t>
  </si>
  <si>
    <t xml:space="preserve"> COMP95 </t>
  </si>
  <si>
    <t xml:space="preserve"> 88279 </t>
  </si>
  <si>
    <t>MONTADOR ELETROMECÃNICO COM ENCARGOS COMPLEMENTARES</t>
  </si>
  <si>
    <t xml:space="preserve"> 003222 </t>
  </si>
  <si>
    <t>BOMBA MULTIESTAGIO P113BR 1,5CV TRIFASICA 220V/380V THEBE</t>
  </si>
  <si>
    <t xml:space="preserve"> 11.5.2 </t>
  </si>
  <si>
    <t xml:space="preserve"> COMP102 </t>
  </si>
  <si>
    <t xml:space="preserve"> 7616 </t>
  </si>
  <si>
    <t>Bomba Schneider mod BPI, 5cv, c/motor elétrico, sucção e recalque d=2 1/2" x 2 1/2" (incendio)</t>
  </si>
  <si>
    <t xml:space="preserve"> 11.6.3 </t>
  </si>
  <si>
    <t xml:space="preserve"> 101893 </t>
  </si>
  <si>
    <t xml:space="preserve"> 11.6.4 </t>
  </si>
  <si>
    <t xml:space="preserve"> 91925 </t>
  </si>
  <si>
    <t xml:space="preserve"> 00000993 </t>
  </si>
  <si>
    <t>CABO DE COBRE, FLEXIVEL, CLASSE 4 OU 5, ISOLACAO EM PVC/A, ANTICHAMA BWF-B, COBERTURA PVC-ST1, ANTICHAMA BWF-B, 1 CONDUTOR, 0,6/1 KV, SECAO NOMINAL 1,5 MM2</t>
  </si>
  <si>
    <t xml:space="preserve"> 11.6.5 </t>
  </si>
  <si>
    <t xml:space="preserve"> 91935 </t>
  </si>
  <si>
    <t xml:space="preserve"> 11.6.6 </t>
  </si>
  <si>
    <t xml:space="preserve"> 93008 </t>
  </si>
  <si>
    <t xml:space="preserve"> 00002680 </t>
  </si>
  <si>
    <t>ELETRODUTO DE PVC RIGIDO ROSCAVEL DE 1 1/2 ", SEM LUVA</t>
  </si>
  <si>
    <t xml:space="preserve"> 11.6.8 </t>
  </si>
  <si>
    <t xml:space="preserve"> 070648 </t>
  </si>
  <si>
    <t xml:space="preserve"> 3131 </t>
  </si>
  <si>
    <t>CAIXA DE PASSAGEM METALICA DE EMBUTIR 40X40X15 CM</t>
  </si>
  <si>
    <t xml:space="preserve"> 11.7.1 </t>
  </si>
  <si>
    <t xml:space="preserve"> COMP62 </t>
  </si>
  <si>
    <t xml:space="preserve"> 8534 </t>
  </si>
  <si>
    <t>Central de alarme de incendio, 24V (até 80 setores) c/ 2 baterias - vr-80l- Verin ou similar</t>
  </si>
  <si>
    <t xml:space="preserve"> 11.7.2 </t>
  </si>
  <si>
    <t xml:space="preserve"> COMP 188 </t>
  </si>
  <si>
    <t xml:space="preserve"> 006121 </t>
  </si>
  <si>
    <t>ACIONADOR MANUAL ALARME DE INCENDIO AMF-C 10 A 28VCC ILUMAC</t>
  </si>
  <si>
    <t xml:space="preserve"> 11.7.3 </t>
  </si>
  <si>
    <t xml:space="preserve"> COMP64 </t>
  </si>
  <si>
    <t xml:space="preserve"> 003313 </t>
  </si>
  <si>
    <t>SIRENE AUDIO VISUAL ALARME DE INCENDIO ILUMAC SAF-C 24VCC</t>
  </si>
  <si>
    <t xml:space="preserve"> 11.7.4 </t>
  </si>
  <si>
    <t xml:space="preserve"> COMP65 </t>
  </si>
  <si>
    <t xml:space="preserve"> 00034602 </t>
  </si>
  <si>
    <t>CABO FLEXIVEL PVC 750 V, 2 CONDUTORES DE 1,5 MM2</t>
  </si>
  <si>
    <t xml:space="preserve"> 11.7.5 </t>
  </si>
  <si>
    <t xml:space="preserve"> 92865 </t>
  </si>
  <si>
    <t xml:space="preserve"> 00010569 </t>
  </si>
  <si>
    <t>CAIXA DE PASSAGEM / DERIVACAO / LUZ, OCTOGONAL 4 X4, EM ACO ESMALTADA, COM FUNDO MOVEL SIMPLES (FMS)</t>
  </si>
  <si>
    <t xml:space="preserve"> 11.7.6 </t>
  </si>
  <si>
    <t xml:space="preserve"> 071251 </t>
  </si>
  <si>
    <t xml:space="preserve"> 3300 </t>
  </si>
  <si>
    <t>ELETRODUTO  EM AÇO ZINCADO DIAMETRO 3/4"</t>
  </si>
  <si>
    <t xml:space="preserve"> 12.1.1.1 </t>
  </si>
  <si>
    <t xml:space="preserve"> 12.1.1.2 </t>
  </si>
  <si>
    <t xml:space="preserve"> 12.1.1.3 </t>
  </si>
  <si>
    <t xml:space="preserve"> 12.1.1.4 </t>
  </si>
  <si>
    <t xml:space="preserve"> 104921 </t>
  </si>
  <si>
    <t xml:space="preserve"> 92805 </t>
  </si>
  <si>
    <t>CORTE E DOBRA DE AÇO CA-50, DIÂMETRO DE 16,0 MM. AF_06/2022</t>
  </si>
  <si>
    <t xml:space="preserve"> 12.1.1.5 </t>
  </si>
  <si>
    <t xml:space="preserve"> 96558 </t>
  </si>
  <si>
    <t xml:space="preserve"> 12.1.1.6 </t>
  </si>
  <si>
    <t xml:space="preserve"> 12.1.1.7 </t>
  </si>
  <si>
    <t xml:space="preserve"> 96521 </t>
  </si>
  <si>
    <t xml:space="preserve"> 12.1.2.1 </t>
  </si>
  <si>
    <t xml:space="preserve"> 104917 </t>
  </si>
  <si>
    <t xml:space="preserve"> 12.1.2.6 </t>
  </si>
  <si>
    <t xml:space="preserve"> 12.1.2.7 </t>
  </si>
  <si>
    <t xml:space="preserve"> 12.1.2.8 </t>
  </si>
  <si>
    <t xml:space="preserve"> 12.1.2.9 </t>
  </si>
  <si>
    <t xml:space="preserve"> 96525 </t>
  </si>
  <si>
    <t xml:space="preserve"> 96245 </t>
  </si>
  <si>
    <t>MINIESCAVADEIRA SOBRE ESTEIRAS, POTENCIA LIQUIDA DE *30* HP, PESO OPERACIONAL DE *3.500* KG - CHP DIURNO. AF_04/2017</t>
  </si>
  <si>
    <t xml:space="preserve"> 96246 </t>
  </si>
  <si>
    <t>MINIESCAVADEIRA SOBRE ESTEIRAS, POTENCIA LIQUIDA DE *30* HP, PESO OPERACIONAL DE *3.500* KG - CHI DIURNO. AF_04/2017</t>
  </si>
  <si>
    <t xml:space="preserve"> 12.2.1 </t>
  </si>
  <si>
    <t xml:space="preserve"> 12.2.2 </t>
  </si>
  <si>
    <t xml:space="preserve"> 12.2.3 </t>
  </si>
  <si>
    <t xml:space="preserve"> 12.2.4 </t>
  </si>
  <si>
    <t xml:space="preserve"> 12.2.5 </t>
  </si>
  <si>
    <t xml:space="preserve"> 12.2.6 </t>
  </si>
  <si>
    <t xml:space="preserve"> 92764 </t>
  </si>
  <si>
    <t xml:space="preserve"> 12.2.7 </t>
  </si>
  <si>
    <t xml:space="preserve"> 92765 </t>
  </si>
  <si>
    <t xml:space="preserve"> 92806 </t>
  </si>
  <si>
    <t>CORTE E DOBRA DE AÇO CA-50, DIÂMETRO DE 20,0 MM. AF_06/2022</t>
  </si>
  <si>
    <t xml:space="preserve"> 12.2.8 </t>
  </si>
  <si>
    <t xml:space="preserve"> 92766 </t>
  </si>
  <si>
    <t xml:space="preserve"> 92798 </t>
  </si>
  <si>
    <t>CORTE E DOBRA DE AÇO CA-50, DIÂMETRO DE 25,0 MM. AF_06/2022</t>
  </si>
  <si>
    <t xml:space="preserve"> 12.2.9 </t>
  </si>
  <si>
    <t xml:space="preserve"> 12.2.10 </t>
  </si>
  <si>
    <t xml:space="preserve"> 030250 </t>
  </si>
  <si>
    <t xml:space="preserve"> 056826 </t>
  </si>
  <si>
    <t>CONCRETO USINADO 30.0 Mpa CONVENCIONAL</t>
  </si>
  <si>
    <t xml:space="preserve"> 12.2.11 </t>
  </si>
  <si>
    <t xml:space="preserve"> 103673 </t>
  </si>
  <si>
    <t xml:space="preserve"> 12.3.8 </t>
  </si>
  <si>
    <t xml:space="preserve"> 12.4.1 </t>
  </si>
  <si>
    <t xml:space="preserve"> 12.4.2 </t>
  </si>
  <si>
    <t xml:space="preserve"> 12.4.3 </t>
  </si>
  <si>
    <t xml:space="preserve"> 12.4.4 </t>
  </si>
  <si>
    <t xml:space="preserve"> 12.4.5 </t>
  </si>
  <si>
    <t xml:space="preserve"> 92772 </t>
  </si>
  <si>
    <t xml:space="preserve"> 12.4.6 </t>
  </si>
  <si>
    <t xml:space="preserve"> 12.5.1 </t>
  </si>
  <si>
    <t xml:space="preserve"> 95943 </t>
  </si>
  <si>
    <t xml:space="preserve"> 12.5.2 </t>
  </si>
  <si>
    <t xml:space="preserve"> 95944 </t>
  </si>
  <si>
    <t xml:space="preserve"> 12.5.3 </t>
  </si>
  <si>
    <t xml:space="preserve"> 95945 </t>
  </si>
  <si>
    <t xml:space="preserve"> 12.5.4 </t>
  </si>
  <si>
    <t xml:space="preserve"> 95946 </t>
  </si>
  <si>
    <t xml:space="preserve"> 12.5.5 </t>
  </si>
  <si>
    <t xml:space="preserve"> 95947 </t>
  </si>
  <si>
    <t xml:space="preserve"> 12.5.6 </t>
  </si>
  <si>
    <t xml:space="preserve"> 102089 </t>
  </si>
  <si>
    <t xml:space="preserve"> 13.1.1 </t>
  </si>
  <si>
    <t xml:space="preserve"> 13.1.2 </t>
  </si>
  <si>
    <t xml:space="preserve"> COMPOSIÇÃO-582 </t>
  </si>
  <si>
    <t xml:space="preserve"> 12640 </t>
  </si>
  <si>
    <t>Tubulação em cobre Ø 1 1/2", para interligação de condensador/evaporador, inclusive isolamento térmico elastomérico 19mm. multikits, alimentação elétrica,conexões e fixações (infraestrutura p/ sistema de climatização vrv) - fornecimento e instalação</t>
  </si>
  <si>
    <t xml:space="preserve"> 13.1.3 </t>
  </si>
  <si>
    <t xml:space="preserve"> COMPOSIÇÃO-583 </t>
  </si>
  <si>
    <t xml:space="preserve"> 12639 </t>
  </si>
  <si>
    <t>Tubulação em cobre Ø 1 1/4", para interligação de condensador/evaporador, inclusive isolamento térmico elastomérico 19mm. multikits, alimentação elétrica,conexões e fixações (infraestrutura p/ sistema de climatização vrv) - fornecimento e instalação</t>
  </si>
  <si>
    <t xml:space="preserve"> 13.1.4 </t>
  </si>
  <si>
    <t xml:space="preserve"> COMPOSIÇÃO-584 </t>
  </si>
  <si>
    <t xml:space="preserve"> 12637 </t>
  </si>
  <si>
    <t>Tubulação em cobre Ø 1", para interligação de condensador/evaporador, inclusive isolamento térmico elastomérico 19mm. multikits, alimentação elétrica, conexões e fixações (infraestrutura p/ sistema de climatização vrv) - fornecimento e instalação</t>
  </si>
  <si>
    <t xml:space="preserve"> 13.1.5 </t>
  </si>
  <si>
    <t xml:space="preserve"> COMPOSIÇÃO-585 </t>
  </si>
  <si>
    <t xml:space="preserve"> 12633 </t>
  </si>
  <si>
    <t xml:space="preserve"> 13.1.6 </t>
  </si>
  <si>
    <t xml:space="preserve"> COMPOSIÇÃO-586 </t>
  </si>
  <si>
    <t xml:space="preserve"> 12635 </t>
  </si>
  <si>
    <t xml:space="preserve"> 13.1.7 </t>
  </si>
  <si>
    <t xml:space="preserve"> COMPOSIÇÃO-587 </t>
  </si>
  <si>
    <t xml:space="preserve"> 12632 </t>
  </si>
  <si>
    <t xml:space="preserve"> 13.1.8 </t>
  </si>
  <si>
    <t xml:space="preserve"> COMPOSIÇÃO-588 </t>
  </si>
  <si>
    <t xml:space="preserve"> 12634 </t>
  </si>
  <si>
    <t xml:space="preserve"> 13.1.9 </t>
  </si>
  <si>
    <t xml:space="preserve"> COMPOSIÇÃO-589 </t>
  </si>
  <si>
    <t xml:space="preserve"> 12636 </t>
  </si>
  <si>
    <t xml:space="preserve"> 13.1.10 </t>
  </si>
  <si>
    <t xml:space="preserve"> COMPOSIÇÃO-591 </t>
  </si>
  <si>
    <t xml:space="preserve"> F.03.000.024534 </t>
  </si>
  <si>
    <t>Isolamento térmico em espuma elastomérica, espessura de 9 a 12 mm, para tubulação água quente e refrigeração, diâmetro de 1/4´ (cobre)</t>
  </si>
  <si>
    <t xml:space="preserve"> 13.1.11 </t>
  </si>
  <si>
    <t xml:space="preserve"> COMPOSIÇÃO-592 </t>
  </si>
  <si>
    <t xml:space="preserve"> F.07.000.024541 </t>
  </si>
  <si>
    <t>Isolamento térmico em espuma elastomérica, espessura de 19 a 26 mm, para tubulação água quente e refrigeração, diâmetro de 1 5/8´ (cobre) ou 1 1/4´ (ferro)</t>
  </si>
  <si>
    <t xml:space="preserve"> 13.1.12 </t>
  </si>
  <si>
    <t xml:space="preserve"> COMPOSIÇÃO-593 </t>
  </si>
  <si>
    <t xml:space="preserve"> F.07.000.024539 </t>
  </si>
  <si>
    <t>Isolamento térmico em espuma elastomérica, espessura de 19 a 26 mm, para tubulação água quente e refrigeração, diâmetro de 1 1/8´ (cobre) / 3/4´ (ferro)</t>
  </si>
  <si>
    <t xml:space="preserve"> 00039666 </t>
  </si>
  <si>
    <t>TUBO DE COBRE FLEXIVEL, D = 3/4 ", E = 0,79 MM, PARA AR-CONDICIONADO/ INSTALACOES GAS RESIDENCIAIS E COMERCIAIS</t>
  </si>
  <si>
    <t xml:space="preserve"> 13.1.13 </t>
  </si>
  <si>
    <t xml:space="preserve"> 053030 </t>
  </si>
  <si>
    <t xml:space="preserve"> 004480 </t>
  </si>
  <si>
    <t>TUBO PVC ESGOTO SERIE NORMAL 100mm (METRO)</t>
  </si>
  <si>
    <t xml:space="preserve"> 13.2.1 </t>
  </si>
  <si>
    <t xml:space="preserve"> 070437 </t>
  </si>
  <si>
    <t xml:space="preserve"> 036813 </t>
  </si>
  <si>
    <t>CORTINA DE AR VIX ONE 1,20m COM CONTROLE REMOTO 220V</t>
  </si>
  <si>
    <t xml:space="preserve"> 13.2.2 </t>
  </si>
  <si>
    <t xml:space="preserve"> COMPOSIÇÃO-596 </t>
  </si>
  <si>
    <t xml:space="preserve"> 001444 </t>
  </si>
  <si>
    <t>CAIXA DE VENTILACAO CFM 1000 - 220V</t>
  </si>
  <si>
    <t xml:space="preserve"> 13.2.3 </t>
  </si>
  <si>
    <t xml:space="preserve"> 070205 </t>
  </si>
  <si>
    <t xml:space="preserve"> 060985 </t>
  </si>
  <si>
    <t xml:space="preserve"> 13.2.4 </t>
  </si>
  <si>
    <t xml:space="preserve"> 111131 </t>
  </si>
  <si>
    <t xml:space="preserve"> 060105 </t>
  </si>
  <si>
    <t>GRELHA (RALO) FERRO FUNDIDO SEM CAIXILHO 15x100cm</t>
  </si>
  <si>
    <t xml:space="preserve"> 13.2.5 </t>
  </si>
  <si>
    <t xml:space="preserve"> COMPOSIÇÃO-595 </t>
  </si>
  <si>
    <t xml:space="preserve"> 013773 </t>
  </si>
  <si>
    <t>VENEZIANA TOMADA DE AR EM ALUMINIO COM PINTURA ELETROSTATICA BRANCA 500x250mm</t>
  </si>
  <si>
    <t xml:space="preserve"> 13.2.6 </t>
  </si>
  <si>
    <t xml:space="preserve"> COMPOSIÇÃO-594 </t>
  </si>
  <si>
    <t xml:space="preserve"> H.05.000.031109 </t>
  </si>
  <si>
    <t>Veneziana industrial em alumínio com aletas em fiber-glass, ref. Comovent ou equivalente</t>
  </si>
  <si>
    <t xml:space="preserve"> 13.3.1 </t>
  </si>
  <si>
    <t xml:space="preserve"> COMP-077 </t>
  </si>
  <si>
    <t xml:space="preserve"> Q.04.000.031004 </t>
  </si>
  <si>
    <t>Unidade Condensadora VRF para sistema de ar condicionado, capacidade de 14 TR a 16 TR</t>
  </si>
  <si>
    <t xml:space="preserve"> 13.3.2 </t>
  </si>
  <si>
    <t xml:space="preserve"> COMP-078 </t>
  </si>
  <si>
    <t xml:space="preserve"> 13.3.3 </t>
  </si>
  <si>
    <t xml:space="preserve"> COMP-079 </t>
  </si>
  <si>
    <t xml:space="preserve"> 13.3.4 </t>
  </si>
  <si>
    <t xml:space="preserve"> COMP-080 </t>
  </si>
  <si>
    <t xml:space="preserve"> 13.3.5 </t>
  </si>
  <si>
    <t xml:space="preserve"> COMP-081 </t>
  </si>
  <si>
    <t xml:space="preserve"> Q.04.000.031003 </t>
  </si>
  <si>
    <t>Unidade Condensadora VRF para sistema de ar condicionado, capacidade de 11 TR a 13 TR</t>
  </si>
  <si>
    <t xml:space="preserve"> 13.3.6 </t>
  </si>
  <si>
    <t xml:space="preserve"> COMP-082 </t>
  </si>
  <si>
    <t xml:space="preserve"> 13.3.7 </t>
  </si>
  <si>
    <t xml:space="preserve"> COMP-046 </t>
  </si>
  <si>
    <t xml:space="preserve"> 00039561 </t>
  </si>
  <si>
    <t>AR CONDICIONADO SPLIT ON/OFF, CASSETE (TETO), 60000 BTUS/H, CICLO QUENTE/FRIO, 60 HZ, CLASSIFICACAO ENERGETICA A - SELO PROCEL, GAS HFC, CONTROLE S/ FIO</t>
  </si>
  <si>
    <t xml:space="preserve"> 13.3.8 </t>
  </si>
  <si>
    <t xml:space="preserve"> COMP-045 </t>
  </si>
  <si>
    <t xml:space="preserve"> 00039560 </t>
  </si>
  <si>
    <t>AR CONDICIONADO SPLIT ON/OFF, CASSETE (TETO), 48000 BTUS/H, CICLO QUENTE/FRIO, 60 HZ, CLASSIFICACAO ENERGETICA A - SELO PROCEL, GAS HFC, CONTROLE S/ FIO</t>
  </si>
  <si>
    <t xml:space="preserve"> 13.3.9 </t>
  </si>
  <si>
    <t xml:space="preserve"> COMP-047 </t>
  </si>
  <si>
    <t xml:space="preserve"> 13.3.10 </t>
  </si>
  <si>
    <t xml:space="preserve"> COMP-048 </t>
  </si>
  <si>
    <t xml:space="preserve"> 13.3.11 </t>
  </si>
  <si>
    <t xml:space="preserve"> COMP-064 </t>
  </si>
  <si>
    <t xml:space="preserve"> Q.04.000.031032 </t>
  </si>
  <si>
    <t>Unidade Evaporadora VRF para sistema de ar condicionado, tipo piso teto, capacidade de 3 TR</t>
  </si>
  <si>
    <t xml:space="preserve"> 13.3.12 </t>
  </si>
  <si>
    <t xml:space="preserve"> COMP-075 </t>
  </si>
  <si>
    <t xml:space="preserve"> 13.3.13 </t>
  </si>
  <si>
    <t xml:space="preserve"> COMP-049 </t>
  </si>
  <si>
    <t xml:space="preserve"> 00043196 </t>
  </si>
  <si>
    <t>AR CONDICIONADO SPLIT ON/OFF, CASSETE (TETO), FRIO 4 VIAS 24000 BTUS/H, CLASSIFICACAO ENERGETICA C - SELO PROCEL, GAS HFC, CONTROLE S/ FIO</t>
  </si>
  <si>
    <t xml:space="preserve"> 13.3.14 </t>
  </si>
  <si>
    <t xml:space="preserve"> COMP-076 </t>
  </si>
  <si>
    <t xml:space="preserve"> 13.3.15 </t>
  </si>
  <si>
    <t xml:space="preserve"> COMP-060 </t>
  </si>
  <si>
    <t xml:space="preserve"> 00043191 </t>
  </si>
  <si>
    <t>AR CONDICIONADO SPLIT ON/OFF, HI-WALL (PAREDE), 18000 BTUS/H, CICLO FRIO, 60 HZ, CLASSIFICACAO ENERGETICA A - SELO PROCEL, GAS HFC, CONTROLE S/ FIO</t>
  </si>
  <si>
    <t xml:space="preserve"> 13.3.16 </t>
  </si>
  <si>
    <t xml:space="preserve"> COMP-062 </t>
  </si>
  <si>
    <t xml:space="preserve"> 00039555 </t>
  </si>
  <si>
    <t>AR CONDICIONADO SPLIT ON/OFF, HI-WALL (PAREDE), 12000 BTUS/H, CICLO QUENTE/FRIO, 60 HZ, CLASSIFICACAO ENERGETICA A - SELO PROCEL, GAS HFC, CONTROLE S/ FIO</t>
  </si>
  <si>
    <t xml:space="preserve"> 13.3.17 </t>
  </si>
  <si>
    <t xml:space="preserve"> COMP-063 </t>
  </si>
  <si>
    <t xml:space="preserve"> 00043194 </t>
  </si>
  <si>
    <t>AR CONDICIONADO SPLIT ON/OFF, HI-WALL (PAREDE), 9000 BTUS/H, CICLO FRIO, 60 HZ, CLASSIFICACAO ENERGETICA A - SELO PROCEL, GAS HFC, CONTROLE S/ FIO</t>
  </si>
  <si>
    <t xml:space="preserve"> 15.1 </t>
  </si>
  <si>
    <t xml:space="preserve"> 15.2 </t>
  </si>
  <si>
    <t xml:space="preserve"> COMP560 </t>
  </si>
  <si>
    <t xml:space="preserve"> 9092 </t>
  </si>
  <si>
    <t>Mapa Tátil em acrílico 70 x 50cm</t>
  </si>
  <si>
    <t xml:space="preserve"> 15.3 </t>
  </si>
  <si>
    <t xml:space="preserve"> 112560 </t>
  </si>
  <si>
    <t xml:space="preserve"> COMPOSIÇÃO-15 </t>
  </si>
  <si>
    <t xml:space="preserve"> 100301 </t>
  </si>
  <si>
    <t>AJUDANTE DE PINTOR COM ENCARGOS COMPLEMENTARES</t>
  </si>
  <si>
    <t xml:space="preserve"> 00004722 </t>
  </si>
  <si>
    <t>PEDRA BRITADA N. 3 (38 A 50 MM) POSTO PEDREIRA/FORNECEDOR, SEM FRETE</t>
  </si>
  <si>
    <t xml:space="preserve"> 00001346 </t>
  </si>
  <si>
    <t>CHAPA/PAINEL DE MADEIRA COMPENSADA PLASTIFICADA (MADEIRITE PLASTIFICADO) PARA FORMA DE CONCRETO, DE 2200 X 1100 MM, E = 10 MM</t>
  </si>
  <si>
    <t xml:space="preserve"> 00007260 </t>
  </si>
  <si>
    <t>TIJOLO CERAMICO MACICO APARENTE DE *6 X 12 X 24* CM (L X A X C)</t>
  </si>
  <si>
    <t xml:space="preserve"> 4258 </t>
  </si>
  <si>
    <t>Série de brocas S-12 D=22mm</t>
  </si>
  <si>
    <t xml:space="preserve"> 00034449 </t>
  </si>
  <si>
    <t>ACO CA-50, 6,3 MM, DOBRADO E CORTADO</t>
  </si>
  <si>
    <t xml:space="preserve"> 00034546 </t>
  </si>
  <si>
    <t>MASSA PREMIUM PARA TEXTURA RUSTICA DE BASE ACRILICA, COR BRANCA, USO INTERNO E EXTERNO</t>
  </si>
  <si>
    <t xml:space="preserve"> 00011161 </t>
  </si>
  <si>
    <t>CAL HIDRATADA PARA PINTURA</t>
  </si>
  <si>
    <t xml:space="preserve"> COMP753 </t>
  </si>
  <si>
    <t xml:space="preserve"> 00004791 </t>
  </si>
  <si>
    <t>ADESIVO ACRILICO DE BASE AQUOSA / COLA DE CONTATO</t>
  </si>
  <si>
    <t xml:space="preserve"> 003252 </t>
  </si>
  <si>
    <t>PLACA DE SINALIZACAO FOTOLUMINESCENTE INDICACAO DE PAVIMENTO 18x18cm</t>
  </si>
  <si>
    <t xml:space="preserve"> COMP117 </t>
  </si>
  <si>
    <t xml:space="preserve"> 038463 </t>
  </si>
  <si>
    <t>ACESSIBILIDADE - SINALIZADOR VISUAL PARA DEGRAUS EM BORRACHA AMARELO AUTO ADESIVO 20x3cm</t>
  </si>
  <si>
    <t xml:space="preserve"> COMPOSIÇÃO-621 </t>
  </si>
  <si>
    <t xml:space="preserve"> D00391 </t>
  </si>
  <si>
    <t>SEDOP</t>
  </si>
  <si>
    <t>Placa de sinalização metálica</t>
  </si>
  <si>
    <t xml:space="preserve"> COMPOSIÇÃO-622 </t>
  </si>
  <si>
    <t xml:space="preserve"> COMPOSIÇÃO-623 </t>
  </si>
  <si>
    <t xml:space="preserve"> 88497 </t>
  </si>
  <si>
    <t xml:space="preserve"> 92559 </t>
  </si>
  <si>
    <t xml:space="preserve"> 92260 </t>
  </si>
  <si>
    <t>INSTALAÇÃO DE TESOURA (INTEIRA OU MEIA), BIAPOIADA, EM MADEIRA NÃO APARELHADA, PARA VÃOS MAIORES OU IGUAIS A 6,0 M E MENORES QUE 8,0 M, INCLUSO IÇAMENTO. AF_07/2019</t>
  </si>
  <si>
    <t xml:space="preserve"> 00004400 </t>
  </si>
  <si>
    <t>CAIBRO NAO APARELHADO, *6 X 8* CM, EM MACARANDUBA/MASSARANDUBA, ANGELIM OU EQUIVALENTE DA REGIAO - BRUTA</t>
  </si>
  <si>
    <t xml:space="preserve"> 00004415 </t>
  </si>
  <si>
    <t>SARRAFO NAO APARELHADO *2,5 X 5* CM, EM MACARANDUBA/MASSARANDUBA, ANGELIM, PEROBA-ROSA OU EQUIVALENTE DA REGIAO - BRUTA</t>
  </si>
  <si>
    <t xml:space="preserve"> 00021142 </t>
  </si>
  <si>
    <t>ESTRIBO COM PARAFUSO EM CHAPA DE FERRO FUNDIDO DE 2" X 3/16" X 35 CM, SECAO "U", PARA MADEIRAMENTO DE TELHADO</t>
  </si>
  <si>
    <t xml:space="preserve"> 00039027 </t>
  </si>
  <si>
    <t>PREGO DE ACO POLIDO COM CABECA 19  X 36 (3 1/4  X  9)</t>
  </si>
  <si>
    <t xml:space="preserve"> 100900 </t>
  </si>
  <si>
    <t xml:space="preserve"> 000200 </t>
  </si>
  <si>
    <t>PEDRA BRITADA #1 E 2</t>
  </si>
  <si>
    <t xml:space="preserve"> 000750 </t>
  </si>
  <si>
    <t>ALCATRAO DE HULHA PRETO ADVANCE (3,6L)</t>
  </si>
  <si>
    <t xml:space="preserve"> 002350 </t>
  </si>
  <si>
    <t>ASFALTO OXIDADO TIPO I (QUILOGRAMA)</t>
  </si>
  <si>
    <t xml:space="preserve"> 099024 </t>
  </si>
  <si>
    <t>IMPERMEABILIZADOR</t>
  </si>
  <si>
    <t xml:space="preserve"> 099618 </t>
  </si>
  <si>
    <t>AJUDANTE ESPECIALIZADO - IMPERMEABILIZADOR</t>
  </si>
  <si>
    <t xml:space="preserve"> 100325 </t>
  </si>
  <si>
    <t xml:space="preserve"> 00007214 </t>
  </si>
  <si>
    <t>CUMEEIRA SHED PARA TELHA ONDULADA DE FIBROCIMENTO, E = 6 MM, ABA 280 MM, COMPRIMENTO 1100 MM (SEM AMIANTO)</t>
  </si>
  <si>
    <t xml:space="preserve"> 88496 </t>
  </si>
  <si>
    <t xml:space="preserve"> 180204 </t>
  </si>
  <si>
    <t xml:space="preserve"> 2387 </t>
  </si>
  <si>
    <t>BRITA Nº 0</t>
  </si>
  <si>
    <t xml:space="preserve"> 1895 </t>
  </si>
  <si>
    <t>PORTA CORTA FOGO COMPLETA - P-90</t>
  </si>
  <si>
    <t xml:space="preserve"> 97892 </t>
  </si>
  <si>
    <t xml:space="preserve"> 00000650 </t>
  </si>
  <si>
    <t>BLOCO DE VEDACAO DE CONCRETO, 9 X 19 X 39 CM (CLASSE C - NBR 6136)</t>
  </si>
  <si>
    <t xml:space="preserve"> COMP-65 </t>
  </si>
  <si>
    <t xml:space="preserve"> 88241 </t>
  </si>
  <si>
    <t>CABO DE MÉDIA TENSÃO PARA 12/20 KV - 1 X 25 MM2 UNIPOLAR</t>
  </si>
  <si>
    <t xml:space="preserve"> COMP-66 </t>
  </si>
  <si>
    <t xml:space="preserve"> 7134 </t>
  </si>
  <si>
    <t>AGESUL</t>
  </si>
  <si>
    <t>CABO DE COBRE UNIPOLAR 35 MM2, BLINDADO, ISOLACAO 12/20 KV EPR, COBERTURA EM PVC</t>
  </si>
  <si>
    <t xml:space="preserve"> M</t>
  </si>
  <si>
    <t xml:space="preserve"> 064072 </t>
  </si>
  <si>
    <t>INSTALACOES ELETRICAS - QUADROS</t>
  </si>
  <si>
    <t xml:space="preserve"> 000224 </t>
  </si>
  <si>
    <t>CHAVE SECCIONADORA TRIPOLAR 750V 125A - OT125FT3 ABB</t>
  </si>
  <si>
    <t xml:space="preserve"> 000942 </t>
  </si>
  <si>
    <t>CABO FLEXIVEL CLASSE 4 OU 5 1KV 1 CONDUTOR 4,0mm2</t>
  </si>
  <si>
    <t xml:space="preserve"> 003420 </t>
  </si>
  <si>
    <t>FITA ISOLANTE HIGHLAND ADESIVA 19m x 20mm</t>
  </si>
  <si>
    <t xml:space="preserve"> 004597 </t>
  </si>
  <si>
    <t>QUADRO DISTRIBUICAO 16 DISJUNTORES 100A+ BARRAMENTO</t>
  </si>
  <si>
    <t xml:space="preserve"> 004884 </t>
  </si>
  <si>
    <t>DISJUNTOR TRIPOLAR 16A CURVA C</t>
  </si>
  <si>
    <t xml:space="preserve"> 004895 </t>
  </si>
  <si>
    <t>DISJUNTOR TRIPOLAR NEMA 20A DQE3020 ELETROMAR</t>
  </si>
  <si>
    <t xml:space="preserve"> 017335 </t>
  </si>
  <si>
    <t>CHAVE SECCIONADORA TRIPOLAR 750V 16A - OT16FT3 ABB</t>
  </si>
  <si>
    <t xml:space="preserve"> 017336 </t>
  </si>
  <si>
    <t>CHAVE SECCIONADORA TRIPOLAR 750V 25A - OT25FT3 ABB</t>
  </si>
  <si>
    <t xml:space="preserve"> 017341 </t>
  </si>
  <si>
    <t>CHAVE SECCIONADORA FUSIVEL 3P 630A NH3 3NP1163-1DA10 SIEMENS</t>
  </si>
  <si>
    <t xml:space="preserve"> 017342 </t>
  </si>
  <si>
    <t>CHAVE SECCIONADORA TRIPOLAR BASE SOB CARGA 63 A IP-65 REF.5TW30632 SIEMENS</t>
  </si>
  <si>
    <t xml:space="preserve"> 017561 </t>
  </si>
  <si>
    <t>BARRAMENTO TRIFASICO PARA ATE 28 DISJUNTORES 100A CEMAR</t>
  </si>
  <si>
    <t xml:space="preserve"> 065436 </t>
  </si>
  <si>
    <t xml:space="preserve"> 040702 </t>
  </si>
  <si>
    <t>TRANSFORMADOR DE DISTRIBUICAO A OLEO ISOLANTE MINERAL, 500KVA/13.800, TENSAO SECUNDARIA 380/220V, COM SELO INMETRO E PROCEL LETRA D NBR:5440 - VALOR REFERENCIA SINAPI</t>
  </si>
  <si>
    <t xml:space="preserve"> COMP248 </t>
  </si>
  <si>
    <t xml:space="preserve"> 101554 </t>
  </si>
  <si>
    <t>ALÇA PREFORMADA DE DISTRIBUIÇÃO, EM  AÇO GALVANIZADO, AWG 2 - FORNECIMENTO E INSTALAÇÃO. AF_07/2020</t>
  </si>
  <si>
    <t xml:space="preserve"> 00011272 </t>
  </si>
  <si>
    <t>ALCA PREFORMADA DE DISTRIBUICAO, EM ACO GALVANIZADO, PARA CONDUTORES DE ALUMINIO AWG 2 (CAA 6/1 OU CA 7 FIOS)</t>
  </si>
  <si>
    <t xml:space="preserve"> 00000379 </t>
  </si>
  <si>
    <t>ARRUELA QUADRADA EM ACO GALVANIZADO, DIMENSAO = 38 MM, ESPESSURA = 3MM, DIAMETRO DO FURO= 18 MM</t>
  </si>
  <si>
    <t xml:space="preserve"> 00000857 </t>
  </si>
  <si>
    <t>CABO DE COBRE NU 16 MM2 MEIO-DURO</t>
  </si>
  <si>
    <t xml:space="preserve"> 00001564 </t>
  </si>
  <si>
    <t>GRAMPO PARALELO METALICO PARA CABO DE 6 A 50 MM2, COM 2 PARAFUSOS</t>
  </si>
  <si>
    <t xml:space="preserve"> 00034519 </t>
  </si>
  <si>
    <t>CRUZETA DE CONCRETO LEVE, COMP. 2000 MM SECAO, 90 X 90 MM</t>
  </si>
  <si>
    <t xml:space="preserve"> 00000421 </t>
  </si>
  <si>
    <t>PORCA OLHAL M 16, EM ACO GALVANIZADO, DIAMETRO = 16 MM</t>
  </si>
  <si>
    <t xml:space="preserve"> 00000402 </t>
  </si>
  <si>
    <t>GANCHO OLHAL EM ACO GALVANIZADO, ESPESSURA 16MM, ABERTURA 21MM</t>
  </si>
  <si>
    <t xml:space="preserve"> 00011837 </t>
  </si>
  <si>
    <t>GRAMPO LINHA VIVA DE LATAO ESTANHADO, DIAMETRO DO CONDUTOR PRINCIPAL DE 10 A 120 MM2, DIAMETRO DA DERIVACAO DE 10 A 70 MM2</t>
  </si>
  <si>
    <t xml:space="preserve"> 00003405 </t>
  </si>
  <si>
    <t>ISOLADOR DE PORCELANA SUSPENSO, DISCO TIPO GARFO OLHAL, DIAMETRO DE 152 MM, PARA TENSAO DE *15* KV</t>
  </si>
  <si>
    <t xml:space="preserve"> 00007581 </t>
  </si>
  <si>
    <t>SAPATILHA EM ACO GALVANIZADO PARA CABOS COM DIAMETRO NOMINAL ATE 5/8"</t>
  </si>
  <si>
    <t xml:space="preserve"> 00000428 </t>
  </si>
  <si>
    <t>PARAFUSO M16 EM ACO GALVANIZADO, COMPRIMENTO = 500 MM, DIAMETRO = 16 MM, ROSCA MAQUINA, COM CABECA SEXTAVADA E PORCA</t>
  </si>
  <si>
    <t xml:space="preserve"> 00041204 </t>
  </si>
  <si>
    <t>POSTE DE CONCRETO ARMADO DE SECAO DUPLO T, EXTENSAO DE 11,00 M, RESISTENCIA DE 600 DAN, TIPO B</t>
  </si>
  <si>
    <t xml:space="preserve"> COMP-64 </t>
  </si>
  <si>
    <t>QUADROS / CAIXAS</t>
  </si>
  <si>
    <t xml:space="preserve"> I1769 </t>
  </si>
  <si>
    <t>QUADRO P/MEDIÇÃO PRIMÁRIA 15KV HORO-SAZONAL</t>
  </si>
  <si>
    <t xml:space="preserve"> COMP-70 </t>
  </si>
  <si>
    <t xml:space="preserve"> 89272 </t>
  </si>
  <si>
    <t>GUINDASTE HIDRÁULICO AUTOPROPELIDO, COM LANÇA TELESCÓPICA 28,80 M, CAPACIDADE MÁXIMA 30 T, POTÊNCIA 97 KW, TRAÇÃO 4 X 4 - CHP DIURNO. AF_11/2014</t>
  </si>
  <si>
    <t xml:space="preserve"> ELE-03 </t>
  </si>
  <si>
    <t xml:space="preserve"> 94973 </t>
  </si>
  <si>
    <t xml:space="preserve"> 92443 </t>
  </si>
  <si>
    <t xml:space="preserve"> 92480 </t>
  </si>
  <si>
    <t xml:space="preserve"> 00010749 </t>
  </si>
  <si>
    <t>LOCACAO DE ESCORA METALICA TELESCOPICA, COM ALTURA REGULAVEL DE *1,80* A *3,20* M, COM CAPACIDADE DE CARGA DE NO MINIMO 1000 KGF (10 KN), INCLUSO TRIPE E FORCADO</t>
  </si>
  <si>
    <t xml:space="preserve"> 00040339 </t>
  </si>
  <si>
    <t>LOCACAO DE CRUZETA, SIMPLES, PARA ESCORA METALICA, COMPRIMENTO ENTRE 50 A 60 CM, PARA ESCORA DE 1,80 A 3,20 METROS E TUBO EXTERNO ATE 48 MM DE DIAMETRO</t>
  </si>
  <si>
    <t xml:space="preserve"> 92538 </t>
  </si>
  <si>
    <t xml:space="preserve"> 92773 </t>
  </si>
  <si>
    <t xml:space="preserve"> COMP-67 </t>
  </si>
  <si>
    <t xml:space="preserve"> 11796 </t>
  </si>
  <si>
    <t>Conjunto de conectores de punção composto por barra de 1/4" x 1" , dim. 38,5x2,5cm com 04 conectores de Ø=8mm (aço CA-50) e l=15,6cm</t>
  </si>
  <si>
    <t xml:space="preserve"> COMP-68 </t>
  </si>
  <si>
    <t xml:space="preserve"> 2710 </t>
  </si>
  <si>
    <t>TIJOLO FURADO 9X14X29 CM 6 FUROS</t>
  </si>
  <si>
    <t xml:space="preserve"> 2360 </t>
  </si>
  <si>
    <t>COLA BRANCA (1L = 1,2 KG)</t>
  </si>
  <si>
    <t xml:space="preserve"> 0018 </t>
  </si>
  <si>
    <t>PINTOR</t>
  </si>
  <si>
    <t xml:space="preserve"> 1702 </t>
  </si>
  <si>
    <t>COMPENSADO PLASTIFICADO 17 MM 2,20X1,10 M</t>
  </si>
  <si>
    <t xml:space="preserve"> 2380 </t>
  </si>
  <si>
    <t>ESCORA ROLIÇA (TIPO EUCALIPTO)</t>
  </si>
  <si>
    <t xml:space="preserve"> 1673 </t>
  </si>
  <si>
    <t>LAJE VOLTERRANA (CONVENCIONAL) PRE-MOLDADA COM EPS PARA FORRO</t>
  </si>
  <si>
    <t xml:space="preserve"> 1862 </t>
  </si>
  <si>
    <t>PREGO 19x27</t>
  </si>
  <si>
    <t xml:space="preserve"> 1973 </t>
  </si>
  <si>
    <t>ADITIVO IMPERMEABILIZANTE DE PEGA NORMAL PARA ARGAMASSA E CONCRETO REF.: SIKA 1 / VEDACIT (D=1,00) OU EQUIVALENTE</t>
  </si>
  <si>
    <t xml:space="preserve"> 0110 </t>
  </si>
  <si>
    <t>ÁCIDO MURIÁTICO (D=1,2 KG/L)</t>
  </si>
  <si>
    <t xml:space="preserve"> 2840 </t>
  </si>
  <si>
    <t>DETERGENTE AMONIACAL (D=1,01 KG/L)</t>
  </si>
  <si>
    <t xml:space="preserve"> 1971 </t>
  </si>
  <si>
    <t>SABAO EM PO</t>
  </si>
  <si>
    <t xml:space="preserve"> 1967 </t>
  </si>
  <si>
    <t>RIPAO DE MADEIRA 15 CM</t>
  </si>
  <si>
    <t xml:space="preserve"> 2842 </t>
  </si>
  <si>
    <t>TINTA LATEX ACRÍLICA 2ª LINHA/ECONÔMICA</t>
  </si>
  <si>
    <t xml:space="preserve"> 1540 </t>
  </si>
  <si>
    <t>EMULSÃO ASFÁLTICA À BASE D'ÁGUA REF.: NEUTROL (ISOL 2) / IGOL 2 OU EQUIVALENTE</t>
  </si>
  <si>
    <t>LIXA PARA PAREDE Nº 100</t>
  </si>
  <si>
    <t xml:space="preserve"> 2294 </t>
  </si>
  <si>
    <t>SELADOR ACRILICO</t>
  </si>
  <si>
    <t xml:space="preserve"> 2051 </t>
  </si>
  <si>
    <t>TINTA LATEX ACRILICA - SEMI BRILHO</t>
  </si>
  <si>
    <t xml:space="preserve"> 1970 </t>
  </si>
  <si>
    <t>DILUENTE AGUARRÁS</t>
  </si>
  <si>
    <t xml:space="preserve"> 2788 </t>
  </si>
  <si>
    <t>COMPRESSOR DE 1,5HP-70L-140LB COM PISTOLA DE RESERVATÓRIO SUPERIOR E MANGUEIRA (MANUTENÇÃO E DEPRECIAÇÃO DO EQUIPAMENTO) - PREÇO DO EQUIPAMENTO NOVO DIVIDIDO POR 1.000</t>
  </si>
  <si>
    <t xml:space="preserve"> 1672 </t>
  </si>
  <si>
    <t>LIXA PARA FERRO Nº 100</t>
  </si>
  <si>
    <t xml:space="preserve"> 2212 </t>
  </si>
  <si>
    <t>ZARCAO/CROMATO DE ZINCO</t>
  </si>
  <si>
    <t xml:space="preserve"> 2055 </t>
  </si>
  <si>
    <t>TINTA ESMALTE</t>
  </si>
  <si>
    <t xml:space="preserve"> 1334 </t>
  </si>
  <si>
    <t>DISCO DE CORTE DIAM. 5/8"- 10"</t>
  </si>
  <si>
    <t xml:space="preserve"> 2246 </t>
  </si>
  <si>
    <t>ELETRODO 2.5 OK</t>
  </si>
  <si>
    <t xml:space="preserve"> 1265 </t>
  </si>
  <si>
    <t>DOBRADIÇA FERRO POLIDO 3.1/2 x 3" COM PARAFUSO</t>
  </si>
  <si>
    <t xml:space="preserve"> 1264 </t>
  </si>
  <si>
    <t>DISCO DE DESBASTE 7/8" PARA CONCRETO/FERRO (1/4" X 7")</t>
  </si>
  <si>
    <t xml:space="preserve"> 2929 </t>
  </si>
  <si>
    <t>FABRICAÇÃO / MONTAGEM</t>
  </si>
  <si>
    <t xml:space="preserve"> 2417 </t>
  </si>
  <si>
    <t>MASSA PLASTICA</t>
  </si>
  <si>
    <t xml:space="preserve"> 2502 </t>
  </si>
  <si>
    <t>AREIA FINA</t>
  </si>
  <si>
    <t xml:space="preserve"> 1220 </t>
  </si>
  <si>
    <t>CAMINHAO BASCULANTE 6 M3 - POR HORA (O. RODOV.) (0,3HP+0,7HI)</t>
  </si>
  <si>
    <t xml:space="preserve"> 95312 </t>
  </si>
  <si>
    <t>CURSO DE CAPACITAÇÃO PARA AJUDANTE DE PEDREIRO (ENCARGOS COMPLEMENTARES) - HORISTA</t>
  </si>
  <si>
    <t xml:space="preserve"> 00006127 </t>
  </si>
  <si>
    <t>AUXILIAR DE PEDREIRO (HORISTA)</t>
  </si>
  <si>
    <t xml:space="preserve"> 100291 </t>
  </si>
  <si>
    <t>CURSO DE CAPACITAÇÃO PARA AJUDANTE DE PINTOR (ENCARGOS COMPLEMENTARES) - HORISTA</t>
  </si>
  <si>
    <t xml:space="preserve"> 00034466 </t>
  </si>
  <si>
    <t>AJUDANTE DE PINTOR (HORISTA)</t>
  </si>
  <si>
    <t>CARPINTEIRO DE FORMAS PARA CONCRETO (HORISTA)</t>
  </si>
  <si>
    <t xml:space="preserve"> 00043056 </t>
  </si>
  <si>
    <t>ACO CA-50, 20,0 MM OU 25,0 MM, VERGALHAO</t>
  </si>
  <si>
    <t xml:space="preserve"> 95390 </t>
  </si>
  <si>
    <t>CURSO DE CAPACITAÇÃO PARA JARDINEIRO (ENCARGOS COMPLEMENTARES) - HORISTA</t>
  </si>
  <si>
    <t xml:space="preserve"> 00044503 </t>
  </si>
  <si>
    <t>JARDINEIRO (HORISTA)</t>
  </si>
  <si>
    <t xml:space="preserve"> 95345 </t>
  </si>
  <si>
    <t>CURSO DE CAPACITAÇÃO PARA MONTADOR ELETROMECÂNICO (ENCARGOS COMPLEMENTARES) - HORISTA</t>
  </si>
  <si>
    <t xml:space="preserve"> 00002437 </t>
  </si>
  <si>
    <t>MONTADOR DE MAQUINAS (HORISTA)</t>
  </si>
  <si>
    <t xml:space="preserve"> 95366 </t>
  </si>
  <si>
    <t>CURSO DE CAPACITAÇÃO PARA OPERADOR DE ROLO COMPACTADOR (ENCARGOS COMPLEMENTARES) - HORISTA</t>
  </si>
  <si>
    <t xml:space="preserve"> 00004238 </t>
  </si>
  <si>
    <t>OPERADOR DE ROLO COMPACTADOR (HORISTA)</t>
  </si>
  <si>
    <t xml:space="preserve"> 10577 </t>
  </si>
  <si>
    <t>Serrote 40cm</t>
  </si>
  <si>
    <t xml:space="preserve"> 10578 </t>
  </si>
  <si>
    <t>Formão grande</t>
  </si>
  <si>
    <t xml:space="preserve"> 11244 </t>
  </si>
  <si>
    <t>Martelo com unha</t>
  </si>
  <si>
    <t xml:space="preserve"> 11248 </t>
  </si>
  <si>
    <t>Furadeira e Parafusadeira eletrica Bosch ou Similar profissional</t>
  </si>
  <si>
    <t xml:space="preserve"> 11249 </t>
  </si>
  <si>
    <t>Serra circular eletrica portatil</t>
  </si>
  <si>
    <t>Lima chata 12"</t>
  </si>
  <si>
    <t xml:space="preserve"> 10593 </t>
  </si>
  <si>
    <t>Praio simples 30cm</t>
  </si>
  <si>
    <t xml:space="preserve"> 11253 </t>
  </si>
  <si>
    <t>Tarracha para tubos PVC de 1/2"</t>
  </si>
  <si>
    <t xml:space="preserve"> 11254 </t>
  </si>
  <si>
    <t>Tarracha para tubos PVC de 3/4"</t>
  </si>
  <si>
    <t xml:space="preserve"> 11255 </t>
  </si>
  <si>
    <t>Tarracha para tubos PVC de 1"</t>
  </si>
  <si>
    <t xml:space="preserve"> 11256 </t>
  </si>
  <si>
    <t>Tarracha para tubos PVC de 1 1/2"</t>
  </si>
  <si>
    <t xml:space="preserve"> 11257 </t>
  </si>
  <si>
    <t>Tarracha para tubos PVC de 1 1/4"</t>
  </si>
  <si>
    <t xml:space="preserve"> 89267 </t>
  </si>
  <si>
    <t>GUINDASTE HIDRÁULICO AUTOPROPELIDO, COM LANÇA TELESCÓPICA 28,80 M, CAPACIDADE MÁXIMA 30 T, POTÊNCIA 97 KW, TRAÇÃO 4 X 4 - DEPRECIAÇÃO. AF_11/2014</t>
  </si>
  <si>
    <t xml:space="preserve"> 89268 </t>
  </si>
  <si>
    <t>GUINDASTE HIDRÁULICO AUTOPROPELIDO, COM LANÇA TELESCÓPICA 28,80 M, CAPACIDADE MÁXIMA 30 T, POTÊNCIA 97 KW, TRAÇÃO 4 X 4 - JUROS. AF_11/2014</t>
  </si>
  <si>
    <t xml:space="preserve"> 89269 </t>
  </si>
  <si>
    <t>GUINDASTE HIDRÁULICO AUTOPROPELIDO, COM LANÇA TELESCÓPICA 28,80 M, CAPACIDADE MÁXIMA 30 T, POTÊNCIA 97 KW, TRAÇÃO 4 X 4 - IMPOSTOS E SEGUROS. AF_11/2014</t>
  </si>
  <si>
    <t xml:space="preserve"> 89270 </t>
  </si>
  <si>
    <t>GUINDASTE HIDRÁULICO AUTOPROPELIDO, COM LANÇA TELESCÓPICA 28,80 M, CAPACIDADE MÁXIMA 30 T, POTÊNCIA 97 KW, TRAÇÃO 4 X 4 - MANUTENÇÃO. AF_11/2014</t>
  </si>
  <si>
    <t xml:space="preserve"> 89271 </t>
  </si>
  <si>
    <t>GUINDASTE HIDRÁULICO AUTOPROPELIDO, COM LANÇA TELESCÓPICA 28,80 M, CAPACIDADE MÁXIMA 30 T, POTÊNCIA 97 KW, TRAÇÃO 4 X 4 - MATERIAIS NA OPERAÇÃO. AF_11/2014</t>
  </si>
  <si>
    <t xml:space="preserve"> 00044475 </t>
  </si>
  <si>
    <t>GUINDASTE HIDRAULICO AUTOPROPELIDO, COM LANCA TELESCOPICA 28,80 M, CAPACIDADE MAXIMA 30 T, POTENCIA 97 KW, TRACAO  4 X 4</t>
  </si>
  <si>
    <t xml:space="preserve"> 00038113 </t>
  </si>
  <si>
    <t>INTERRUPTOR PARALELO 10A, 250V (APENAS MODULO)</t>
  </si>
  <si>
    <t xml:space="preserve"> 96241 </t>
  </si>
  <si>
    <t>MINIESCAVADEIRA SOBRE ESTEIRAS, POTENCIA LIQUIDA DE *30* HP, PESO OPERACIONAL DE *3.500* KG - DEPRECIACAO. AF_04/2017</t>
  </si>
  <si>
    <t xml:space="preserve"> 96242 </t>
  </si>
  <si>
    <t>MINIESCAVADEIRA SOBRE ESTEIRAS, POTENCIA LIQUIDA DE *30* HP, PESO OPERACIONAL DE *3.500* KG - JUROS. AF_04/2017</t>
  </si>
  <si>
    <t xml:space="preserve"> 96243 </t>
  </si>
  <si>
    <t>MINIESCAVADEIRA SOBRE ESTEIRAS, POTENCIA LIQUIDA DE *30* HP, PESO OPERACIONAL DE *3.500* KG - MANUTENCAO. AF_04/2017</t>
  </si>
  <si>
    <t xml:space="preserve"> 96244 </t>
  </si>
  <si>
    <t>MINIESCAVADEIRA SOBRE ESTEIRAS, POTENCIA LIQUIDA DE *30* HP, PESO OPERACIONAL DE *3.500* KG - MATERIAIS NA OPERACAO. AF_04/2017</t>
  </si>
  <si>
    <t xml:space="preserve"> 00037520 </t>
  </si>
  <si>
    <t>MINIESCAVADEIRA SOBRE ESTEIRAS, POTENCIA LIQUIDA DE *30* HP, PESO OPERACIONAL DE *3.500* KG</t>
  </si>
  <si>
    <t xml:space="preserve"> 88303 </t>
  </si>
  <si>
    <t>OPERADOR DE ROLO COMPACTADOR COM ENCARGOS COMPLEMENTARES</t>
  </si>
  <si>
    <t xml:space="preserve"> 00039995 </t>
  </si>
  <si>
    <t>POLIESTIRENO EXPANDIDO/EPS (ISOPOR), TIPO 2F, BLOCO</t>
  </si>
  <si>
    <t xml:space="preserve"> 00043682 </t>
  </si>
  <si>
    <t>CHAPA/PAINEL DE MADEIRA COMPENSADA RESINADA (MADEIRITE RESINADO ROSA) PARA FORMA DE CONCRETO, DE 2200 X 1100 MM, E = 6 MM</t>
  </si>
  <si>
    <t xml:space="preserve"> 00039014 </t>
  </si>
  <si>
    <t>FIBRA DE ACO PARA REFORCO DO CONCRETO, SOLTA, TIPO A-I, FATOR DE FORMA *50* L / D, COMPRIMENTO DE *30* MM E RESISTENCIA A TRACAO DO ACO MAIOR 1000 MPA</t>
  </si>
  <si>
    <t xml:space="preserve"> 00043677 </t>
  </si>
  <si>
    <t>CHAPA/PAINEL DE MADEIRA COMPENSADA RESINADA (MADEIRITE RESINADO ROSA) PARA FORMA DE CONCRETO, DE 2200 X 1100 MM, E = 20 MM</t>
  </si>
  <si>
    <t xml:space="preserve"> 73309 </t>
  </si>
  <si>
    <t>ROLO COMPACTADOR VIBRATÓRIO PÉ DE CARNEIRO PARA SOLOS, POTÊNCIA 80 HP, PESO OPERACIONAL SEM/COM LASTRO 7,4 / 8,8 T, LARGURA DE TRABALHO 1,68 M - DEPRECIAÇÃO. AF_02/2016</t>
  </si>
  <si>
    <t xml:space="preserve"> 73313 </t>
  </si>
  <si>
    <t>ROLO COMPACTADOR VIBRATÓRIO PÉ DE CARNEIRO PARA SOLOS, POTÊNCIA 80 HP, PESO OPERACIONAL SEM/COM LASTRO 7,4 / 8,8 T, LARGURA DE TRABALHO 1,68 M - JUROS. AF_02/2016</t>
  </si>
  <si>
    <t xml:space="preserve"> 5089 </t>
  </si>
  <si>
    <t>ROLO COMPACTADOR VIBRATÓRIO PÉ DE CARNEIRO PARA SOLOS, POTÊNCIA 80 HP, PESO OPERACIONAL SEM/COM LASTRO 7,4 / 8,8 T, LARGURA DE TRABALHO 1,68 M - MANUTENÇÃO. AF_02/2016</t>
  </si>
  <si>
    <t xml:space="preserve"> 73315 </t>
  </si>
  <si>
    <t>ROLO COMPACTADOR VIBRATÓRIO PÉ DE CARNEIRO PARA SOLOS, POTÊNCIA 80 HP, PESO OPERACIONAL SEM/COM LASTRO 7,4 / 8,8 T, LARGURA DE TRABALHO 1,68 M - MATERIAIS NA OPERAÇÃO. AF_02/2016</t>
  </si>
  <si>
    <t xml:space="preserve"> 00014513 </t>
  </si>
  <si>
    <t>ROLO COMPACTADOR PE DE CARNEIRO VIBRATORIO, POTENCIA 80 HP, PESO OPERACIONAL SEM/COM LASTRO 7,4/8,8 T, LARGURA DE TRABALHO 1,68 M</t>
  </si>
  <si>
    <t xml:space="preserve"> 1.1 </t>
  </si>
  <si>
    <t xml:space="preserve"> 1.2 </t>
  </si>
  <si>
    <t xml:space="preserve"> 1.3 </t>
  </si>
  <si>
    <t xml:space="preserve"> 4.1 </t>
  </si>
  <si>
    <t xml:space="preserve"> 4.2 </t>
  </si>
  <si>
    <t xml:space="preserve"> 4.3 </t>
  </si>
  <si>
    <t xml:space="preserve"> 4.4 </t>
  </si>
  <si>
    <t xml:space="preserve"> 4.5 </t>
  </si>
  <si>
    <t xml:space="preserve"> 4.6 </t>
  </si>
  <si>
    <t xml:space="preserve"> 4.6.1 </t>
  </si>
  <si>
    <t xml:space="preserve"> 4.6.2 </t>
  </si>
  <si>
    <t xml:space="preserve"> 4.6.3 </t>
  </si>
  <si>
    <t xml:space="preserve"> 4.7 </t>
  </si>
  <si>
    <t xml:space="preserve"> 4.8 </t>
  </si>
  <si>
    <t xml:space="preserve"> 4.9 </t>
  </si>
  <si>
    <t xml:space="preserve"> 5.1.1 </t>
  </si>
  <si>
    <t xml:space="preserve"> 6.1 </t>
  </si>
  <si>
    <t xml:space="preserve"> 6.1.1 </t>
  </si>
  <si>
    <t xml:space="preserve"> 6.2 </t>
  </si>
  <si>
    <t xml:space="preserve"> 6.3 </t>
  </si>
  <si>
    <t xml:space="preserve"> 6.4 </t>
  </si>
  <si>
    <t xml:space="preserve"> 6.5 </t>
  </si>
  <si>
    <t xml:space="preserve"> 6.6 </t>
  </si>
  <si>
    <t xml:space="preserve"> 6.7 </t>
  </si>
  <si>
    <t xml:space="preserve"> 7.1 </t>
  </si>
  <si>
    <t xml:space="preserve"> 7.2 </t>
  </si>
  <si>
    <t xml:space="preserve"> 8.1 </t>
  </si>
  <si>
    <t xml:space="preserve"> 8.2 </t>
  </si>
  <si>
    <t xml:space="preserve"> 9.1 </t>
  </si>
  <si>
    <t xml:space="preserve"> 9.2 </t>
  </si>
  <si>
    <t xml:space="preserve"> 9.2.41 </t>
  </si>
  <si>
    <t xml:space="preserve"> 9.2.47 </t>
  </si>
  <si>
    <t xml:space="preserve"> 9.3 </t>
  </si>
  <si>
    <t xml:space="preserve"> 9.4 </t>
  </si>
  <si>
    <t xml:space="preserve"> 10.9.1 </t>
  </si>
  <si>
    <t xml:space="preserve"> 10.9.2 </t>
  </si>
  <si>
    <t xml:space="preserve"> 11.1 </t>
  </si>
  <si>
    <t xml:space="preserve"> 11.2 </t>
  </si>
  <si>
    <t xml:space="preserve"> 11.2.1 </t>
  </si>
  <si>
    <t xml:space="preserve"> 11.2.2 </t>
  </si>
  <si>
    <t xml:space="preserve"> 11.2.14 </t>
  </si>
  <si>
    <t xml:space="preserve"> 11.3 </t>
  </si>
  <si>
    <t xml:space="preserve"> 11.3.1 </t>
  </si>
  <si>
    <t xml:space="preserve"> 11.3.2 </t>
  </si>
  <si>
    <t xml:space="preserve"> 11.4 </t>
  </si>
  <si>
    <t xml:space="preserve"> 11.5 </t>
  </si>
  <si>
    <t xml:space="preserve"> 11.6 </t>
  </si>
  <si>
    <t xml:space="preserve"> 11.6.1 </t>
  </si>
  <si>
    <t xml:space="preserve"> 11.6.2 </t>
  </si>
  <si>
    <t xml:space="preserve"> 11.6.7 </t>
  </si>
  <si>
    <t xml:space="preserve"> 11.7 </t>
  </si>
  <si>
    <t xml:space="preserve"> 12.1 </t>
  </si>
  <si>
    <t xml:space="preserve"> 12.1.1.8 </t>
  </si>
  <si>
    <t xml:space="preserve"> 12.1.2.2 </t>
  </si>
  <si>
    <t xml:space="preserve"> 12.1.2.3 </t>
  </si>
  <si>
    <t xml:space="preserve"> 12.1.2.4 </t>
  </si>
  <si>
    <t xml:space="preserve"> 12.1.2.5 </t>
  </si>
  <si>
    <t xml:space="preserve"> 12.1.2.10 </t>
  </si>
  <si>
    <t xml:space="preserve"> 12.1.2.11 </t>
  </si>
  <si>
    <t xml:space="preserve"> 12.2 </t>
  </si>
  <si>
    <t xml:space="preserve"> 12.3 </t>
  </si>
  <si>
    <t xml:space="preserve"> 12.3.1 </t>
  </si>
  <si>
    <t xml:space="preserve"> 12.3.2 </t>
  </si>
  <si>
    <t xml:space="preserve"> 12.3.3 </t>
  </si>
  <si>
    <t xml:space="preserve"> 12.3.4 </t>
  </si>
  <si>
    <t xml:space="preserve"> 12.3.5 </t>
  </si>
  <si>
    <t xml:space="preserve"> 12.3.6 </t>
  </si>
  <si>
    <t xml:space="preserve"> 12.3.7 </t>
  </si>
  <si>
    <t xml:space="preserve"> 12.3.9 </t>
  </si>
  <si>
    <t xml:space="preserve"> 12.3.10 </t>
  </si>
  <si>
    <t xml:space="preserve"> 12.4 </t>
  </si>
  <si>
    <t xml:space="preserve"> 12.4.7 </t>
  </si>
  <si>
    <t xml:space="preserve"> 12.4.8 </t>
  </si>
  <si>
    <t xml:space="preserve"> 12.4.9 </t>
  </si>
  <si>
    <t xml:space="preserve"> 12.5 </t>
  </si>
  <si>
    <t xml:space="preserve"> 12.5.7 </t>
  </si>
  <si>
    <t xml:space="preserve"> 12.5.8 </t>
  </si>
  <si>
    <t xml:space="preserve"> 15 </t>
  </si>
  <si>
    <t xml:space="preserve"> 16 </t>
  </si>
  <si>
    <t xml:space="preserve"> 16.1 </t>
  </si>
  <si>
    <t xml:space="preserve"> 16.2 </t>
  </si>
  <si>
    <t>Taxas</t>
  </si>
  <si>
    <t>Administração</t>
  </si>
  <si>
    <t>Aluguel</t>
  </si>
  <si>
    <t>Verba</t>
  </si>
  <si>
    <t>Transporte</t>
  </si>
  <si>
    <t>Outros</t>
  </si>
  <si>
    <t>DISCRIMINAÇÃO</t>
  </si>
  <si>
    <t>VALOR</t>
  </si>
  <si>
    <t>PRAZO DE EXECUÇÃO</t>
  </si>
  <si>
    <t>270 DIAS</t>
  </si>
  <si>
    <t>300 DIAS</t>
  </si>
  <si>
    <t>$</t>
  </si>
  <si>
    <t>VALOR TOTAL</t>
  </si>
  <si>
    <t>Percentual parcial</t>
  </si>
  <si>
    <t>Valor parcial com BDI</t>
  </si>
  <si>
    <t>Percentual acumulado</t>
  </si>
  <si>
    <t>Valor acumulado com BDI</t>
  </si>
  <si>
    <t>N1</t>
  </si>
  <si>
    <t>N2</t>
  </si>
  <si>
    <t>330 DIAS</t>
  </si>
  <si>
    <t>360 DIAS</t>
  </si>
  <si>
    <t>390 DIAS</t>
  </si>
  <si>
    <t>420 DIAS</t>
  </si>
  <si>
    <t>450 DIAS</t>
  </si>
  <si>
    <t>480 DIAS</t>
  </si>
  <si>
    <t>1.3.6</t>
  </si>
  <si>
    <t>TOPOGRAFO COM ENCARGOS COMPLEMENTARES</t>
  </si>
  <si>
    <t>1.3.7</t>
  </si>
  <si>
    <t>COMP-061</t>
  </si>
  <si>
    <t>- PROJETO - LICENÇA e APROVAÇOES  NOS ORGÃO COMPETENTE</t>
  </si>
  <si>
    <t>M²</t>
  </si>
  <si>
    <t>1.3.8</t>
  </si>
  <si>
    <t>COMPOSIÇÃO-652</t>
  </si>
  <si>
    <t>TAXA HABITE-SE PREFEITURA MUNICIPAL DE CANARANA - LEI Nº 64/2005 DE 20/12/2005</t>
  </si>
  <si>
    <t>2.4</t>
  </si>
  <si>
    <t>VIGIA DIURNO COM ENCARGOS COMPLEMENTARES</t>
  </si>
  <si>
    <t>RODAPE MARMORITE OU GRANILITE CLARO 10cm</t>
  </si>
  <si>
    <t>4.2.10</t>
  </si>
  <si>
    <t>RASPAGEM E APLICAÇÃO RESINA ACRÍLICA DUAS DEMÃOS</t>
  </si>
  <si>
    <t>DIVISORIA SANITÁRIA, TIPO CABINE, EM GRANITO CINZA POLIDO, ESP = 3CM, ASSENTADO COM ARGAMASSA COLANTE AC III-E, EXCLUSIVE FERRAGENS. AF_01/2021</t>
  </si>
  <si>
    <t>4.5.3</t>
  </si>
  <si>
    <t>FUNDO SELADOR ACRÍLICO, APLICAÇÃO MANUAL EM PAREDE, UMA DEMÃO. AF_04/2023</t>
  </si>
  <si>
    <t>ESCADA MARINHEIRO PERFIL 1.1/2"" ACO+BARRA CHATA VERT/HORIZ.</t>
  </si>
  <si>
    <t>4.9.12</t>
  </si>
  <si>
    <t>TORNEIRA CROMADA DE MESA PARA LAVATÓRIO COM SENSOR DE PRESENCA. AF_01/2020</t>
  </si>
  <si>
    <t>14.3</t>
  </si>
  <si>
    <t>14.4</t>
  </si>
  <si>
    <t>14.5</t>
  </si>
  <si>
    <t>14.6</t>
  </si>
  <si>
    <t>14.7</t>
  </si>
  <si>
    <t>14.8</t>
  </si>
  <si>
    <t>14.9</t>
  </si>
  <si>
    <t>14.10</t>
  </si>
  <si>
    <t>14.11</t>
  </si>
  <si>
    <t>14.12</t>
  </si>
  <si>
    <t>14.13</t>
  </si>
  <si>
    <t>15.1.1</t>
  </si>
  <si>
    <t>15.1.2</t>
  </si>
  <si>
    <t>15.1.2.1</t>
  </si>
  <si>
    <t>15.1.2.2</t>
  </si>
  <si>
    <t>15.1.2.3</t>
  </si>
  <si>
    <t>15.1.3</t>
  </si>
  <si>
    <t>15.1.3.1</t>
  </si>
  <si>
    <t>15.1.4</t>
  </si>
  <si>
    <t>15.1.4.1</t>
  </si>
  <si>
    <t>15.1.5</t>
  </si>
  <si>
    <t>15.1.5.1</t>
  </si>
  <si>
    <t>15.1.5.2</t>
  </si>
  <si>
    <t>15.1.6</t>
  </si>
  <si>
    <t>15.1.6.1</t>
  </si>
  <si>
    <t>15.1.6.2</t>
  </si>
  <si>
    <t>15.1.6.3</t>
  </si>
  <si>
    <t>15.1.6.4</t>
  </si>
  <si>
    <t>15.1.6.5</t>
  </si>
  <si>
    <t>15.1.6.6</t>
  </si>
  <si>
    <t>15.1.7</t>
  </si>
  <si>
    <t>15.1.7.1</t>
  </si>
  <si>
    <t>15.1.7.2</t>
  </si>
  <si>
    <t>15.1.8</t>
  </si>
  <si>
    <t>15.1.8.1</t>
  </si>
  <si>
    <t>15.1.8.2</t>
  </si>
  <si>
    <t>15.2.1</t>
  </si>
  <si>
    <t>15.2.1.1</t>
  </si>
  <si>
    <t>15.2.1.1.1</t>
  </si>
  <si>
    <t>15.2.1.1.2</t>
  </si>
  <si>
    <t>15.2.1.2</t>
  </si>
  <si>
    <t>15.2.1.2.1</t>
  </si>
  <si>
    <t>15.2.1.3</t>
  </si>
  <si>
    <t>15.2.1.3.1</t>
  </si>
  <si>
    <t>15.2.1.3.2</t>
  </si>
  <si>
    <t>15.2.1.3.3</t>
  </si>
  <si>
    <t>15.2.1.4</t>
  </si>
  <si>
    <t>15.2.1.4.1</t>
  </si>
  <si>
    <t>15.2.1.5</t>
  </si>
  <si>
    <t>15.2.1.5.1</t>
  </si>
  <si>
    <t>15.2.1.5.2</t>
  </si>
  <si>
    <t>15.2.1.5.3</t>
  </si>
  <si>
    <t>15.2.1.5.4</t>
  </si>
  <si>
    <t>15.2.1.6</t>
  </si>
  <si>
    <t>15.2.1.6.1</t>
  </si>
  <si>
    <t>15.2.1.6.2</t>
  </si>
  <si>
    <t>15.2.1.7</t>
  </si>
  <si>
    <t>15.2.1.7.1</t>
  </si>
  <si>
    <t>15.2.2</t>
  </si>
  <si>
    <t>15.2.2.1</t>
  </si>
  <si>
    <t>15.2.2.1.1</t>
  </si>
  <si>
    <t>15.2.2.1.2</t>
  </si>
  <si>
    <t>15.2.2.1.3</t>
  </si>
  <si>
    <t>15.2.2.2</t>
  </si>
  <si>
    <t>15.2.2.2.1</t>
  </si>
  <si>
    <t>15.2.2.2.2</t>
  </si>
  <si>
    <t>15.2.2.2.3</t>
  </si>
  <si>
    <t>15.2.2.2.4</t>
  </si>
  <si>
    <t>15.2.2.2.5</t>
  </si>
  <si>
    <t>15.2.2.2.6</t>
  </si>
  <si>
    <t>15.2.2.3</t>
  </si>
  <si>
    <t>15.2.2.3.1</t>
  </si>
  <si>
    <t>15.2.2.4</t>
  </si>
  <si>
    <t>15.2.2.4.1</t>
  </si>
  <si>
    <t>15.2.2.5</t>
  </si>
  <si>
    <t>15.2.2.5.1</t>
  </si>
  <si>
    <t>15.2.2.5.2</t>
  </si>
  <si>
    <t>15.2.2.5.3</t>
  </si>
  <si>
    <t>15.2.2.5.4</t>
  </si>
  <si>
    <t>Conjunto de paineis p/ M.T., contemplando entrada e proteção Geral, conjunto de TC</t>
  </si>
  <si>
    <t>15.3.1</t>
  </si>
  <si>
    <t>15.3.1.1</t>
  </si>
  <si>
    <t>15.3.1.1.1</t>
  </si>
  <si>
    <t>15.3.1.1.2</t>
  </si>
  <si>
    <t>15.3.1.1.3</t>
  </si>
  <si>
    <t>15.3.1.1.4</t>
  </si>
  <si>
    <t>15.3.1.1.5</t>
  </si>
  <si>
    <t>15.3.1.1.6</t>
  </si>
  <si>
    <t>15.3.1.1.7</t>
  </si>
  <si>
    <t>15.3.1.1.8</t>
  </si>
  <si>
    <t>15.3.1.1.9</t>
  </si>
  <si>
    <t>15.3.1.2</t>
  </si>
  <si>
    <t>15.3.1.2.1</t>
  </si>
  <si>
    <t>15.3.1.2.2</t>
  </si>
  <si>
    <t>15.3.1.2.3</t>
  </si>
  <si>
    <t>15.3.1.2.4</t>
  </si>
  <si>
    <t>15.3.1.2.5</t>
  </si>
  <si>
    <t>15.3.1.2.6</t>
  </si>
  <si>
    <t>15.3.1.2.7</t>
  </si>
  <si>
    <t>15.3.1.2.8</t>
  </si>
  <si>
    <t>15.3.1.2.9</t>
  </si>
  <si>
    <t>15.3.2</t>
  </si>
  <si>
    <t>15.3.2.1</t>
  </si>
  <si>
    <t>15.3.2.1.1</t>
  </si>
  <si>
    <t>15.3.2.1.2</t>
  </si>
  <si>
    <t>15.3.2.1.3</t>
  </si>
  <si>
    <t>15.3.2.1.4</t>
  </si>
  <si>
    <t>15.3.2.2</t>
  </si>
  <si>
    <t>15.3.2.2.1</t>
  </si>
  <si>
    <t>15.3.2.2.2</t>
  </si>
  <si>
    <t>15.3.2.2.3</t>
  </si>
  <si>
    <t>15.3.2.2.4</t>
  </si>
  <si>
    <t>15.3.2.2.5</t>
  </si>
  <si>
    <t>15.3.2.3</t>
  </si>
  <si>
    <t>15.3.2.3.1</t>
  </si>
  <si>
    <t>15.3.2.3.2</t>
  </si>
  <si>
    <t>15.3.2.3.3</t>
  </si>
  <si>
    <t>15.3.2.3.4</t>
  </si>
  <si>
    <t>15.3.2.3.5</t>
  </si>
  <si>
    <t>15.3.2.3.6</t>
  </si>
  <si>
    <t>15.3.2.3.7</t>
  </si>
  <si>
    <t>15.3.2.3.8</t>
  </si>
  <si>
    <t>15.3.2.3.9</t>
  </si>
  <si>
    <t>15.3.2.3.10</t>
  </si>
  <si>
    <t xml:space="preserve"> 1.3.6 </t>
  </si>
  <si>
    <t xml:space="preserve"> 94296 </t>
  </si>
  <si>
    <t xml:space="preserve"> 95424 </t>
  </si>
  <si>
    <t>CURSO DE CAPACITAÇÃO PARA TOPÓGRAFO (ENCARGOS COMPLEMENTARES) - MENSALISTA</t>
  </si>
  <si>
    <t xml:space="preserve"> 00040820 </t>
  </si>
  <si>
    <t>TOPOGRAFO (MENSALISTA)</t>
  </si>
  <si>
    <t xml:space="preserve"> 00040863 </t>
  </si>
  <si>
    <t>EXAMES - MENSALISTA (COLETADO CAIXA - ENCARGOS COMPLEMENTARES)</t>
  </si>
  <si>
    <t xml:space="preserve"> 00040864 </t>
  </si>
  <si>
    <t>SEGURO - MENSALISTA (COLETADO CAIXA - ENCARGOS COMPLEMENTARES)</t>
  </si>
  <si>
    <t xml:space="preserve"> 00043481 </t>
  </si>
  <si>
    <t>FERRAMENTAS - FAMILIA TOPOGRAFO - MENSALISTA (ENCARGOS COMPLEMENTARES - COLETADO CAIXA)</t>
  </si>
  <si>
    <t xml:space="preserve"> 00043505 </t>
  </si>
  <si>
    <t>EPI - FAMILIA TOPOGRAFO - MENSALISTA (ENCARGOS COMPLEMENTARES - COLETADO CAIXA)</t>
  </si>
  <si>
    <t xml:space="preserve"> 1.3.7 </t>
  </si>
  <si>
    <t xml:space="preserve"> COMP-061 </t>
  </si>
  <si>
    <t xml:space="preserve"> 90777 </t>
  </si>
  <si>
    <t>ENGENHEIRO CIVIL DE OBRA JUNIOR COM ENCARGOS COMPLEMENTARES</t>
  </si>
  <si>
    <t xml:space="preserve"> 1.3.8 </t>
  </si>
  <si>
    <t xml:space="preserve"> COMPOSIÇÃO-652 </t>
  </si>
  <si>
    <t xml:space="preserve"> ARQ-06 </t>
  </si>
  <si>
    <t>TAXA HABITE-SE - PREFEITURA MUNICIPAL DE CANARANA - LEI Nº 64/2005 DE 20/12/2005</t>
  </si>
  <si>
    <t xml:space="preserve"> 2.4 </t>
  </si>
  <si>
    <t xml:space="preserve"> 101460 </t>
  </si>
  <si>
    <t xml:space="preserve"> 101372 </t>
  </si>
  <si>
    <t>CURSO DE CAPACITAÇÃO PARA VIGIA DIURNO (ENCARGOS COMPLEMENTARES) - MENSALISTA</t>
  </si>
  <si>
    <t xml:space="preserve"> 00040861 </t>
  </si>
  <si>
    <t>TRANSPORTE - MENSALISTA (COLETADO CAIXA - ENCARGOS COMPLEMENTARES)</t>
  </si>
  <si>
    <t xml:space="preserve"> 00040862 </t>
  </si>
  <si>
    <t>ALIMENTACAO - MENSALISTA (COLETADO CAIXA - ENCARGOS COMPLEMENTARES)</t>
  </si>
  <si>
    <t xml:space="preserve"> 00041096 </t>
  </si>
  <si>
    <t>VIGIA DIURNO (MENSALISTA)</t>
  </si>
  <si>
    <t xml:space="preserve"> 00043479 </t>
  </si>
  <si>
    <t>FERRAMENTAS - FAMILIA SERVENTE - MENSALISTA (ENCARGOS COMPLEMENTARES - COLETADO CAIXA)</t>
  </si>
  <si>
    <t xml:space="preserve"> 00043503 </t>
  </si>
  <si>
    <t>EPI - FAMILIA SERVENTE - MENSALISTA (ENCARGOS COMPLEMENTARES - COLETADO CAIXA)</t>
  </si>
  <si>
    <t xml:space="preserve"> 130345 </t>
  </si>
  <si>
    <t>RODAPES, SOLEIRAS E PEITORIS</t>
  </si>
  <si>
    <t xml:space="preserve"> 035616 </t>
  </si>
  <si>
    <t>RODAPE MARMORITE/GRANILITE CLARO</t>
  </si>
  <si>
    <t xml:space="preserve"> 4.2.10 </t>
  </si>
  <si>
    <t xml:space="preserve"> 221104 </t>
  </si>
  <si>
    <t xml:space="preserve"> 2226 </t>
  </si>
  <si>
    <t>RASPAGEM E APLICAÇÃO DE RESINA ACRILÍCA (2 DEMAOS)</t>
  </si>
  <si>
    <t xml:space="preserve"> 102253 </t>
  </si>
  <si>
    <t xml:space="preserve"> 00044476 </t>
  </si>
  <si>
    <t>DIVISORIA EM GRANITO, COM DUAS FACES POLIDAS, TIPO ANDORINHA/ QUARTZ/ CASTELO/ CORUMBA OU OUTROS EQUIVALENTES DA REGIAO, E= *3,0* CM</t>
  </si>
  <si>
    <t xml:space="preserve"> 4.5.3 </t>
  </si>
  <si>
    <t xml:space="preserve"> 88485 </t>
  </si>
  <si>
    <t xml:space="preserve"> 111701 </t>
  </si>
  <si>
    <t xml:space="preserve"> 047874 </t>
  </si>
  <si>
    <t>ESCADA DE MARINHEIRO SEM GUARDA GORPO, L=40CM PERFIL 1.1/2" ACO+BARRA CHATA VERT/HORIZ.</t>
  </si>
  <si>
    <t xml:space="preserve"> 4.9.12 </t>
  </si>
  <si>
    <t xml:space="preserve"> 100854 </t>
  </si>
  <si>
    <t xml:space="preserve"> 00036795 </t>
  </si>
  <si>
    <t>TORNEIRA METALICA CROMADA DE MESA PARA LAVATORIO, COM SENSOR DE PRESENCA A PILHA, COM AREJADOR EMBUTIDO</t>
  </si>
  <si>
    <t xml:space="preserve"> 14.3 </t>
  </si>
  <si>
    <t xml:space="preserve"> 14.4 </t>
  </si>
  <si>
    <t xml:space="preserve"> 14.5 </t>
  </si>
  <si>
    <t xml:space="preserve"> 14.6 </t>
  </si>
  <si>
    <t xml:space="preserve"> 14.7 </t>
  </si>
  <si>
    <t xml:space="preserve"> 14.8 </t>
  </si>
  <si>
    <t xml:space="preserve"> 14.9 </t>
  </si>
  <si>
    <t xml:space="preserve"> 14.10 </t>
  </si>
  <si>
    <t xml:space="preserve"> 14.11 </t>
  </si>
  <si>
    <t xml:space="preserve"> 14.12 </t>
  </si>
  <si>
    <t xml:space="preserve"> 14.13 </t>
  </si>
  <si>
    <t xml:space="preserve"> 15.1.1 </t>
  </si>
  <si>
    <t xml:space="preserve"> 15.1.2 </t>
  </si>
  <si>
    <t xml:space="preserve"> 15.1.2.1 </t>
  </si>
  <si>
    <t xml:space="preserve"> 15.1.2.2 </t>
  </si>
  <si>
    <t xml:space="preserve"> 15.1.2.3 </t>
  </si>
  <si>
    <t xml:space="preserve"> 15.1.3 </t>
  </si>
  <si>
    <t xml:space="preserve"> 15.1.3.1 </t>
  </si>
  <si>
    <t xml:space="preserve"> 15.1.4 </t>
  </si>
  <si>
    <t xml:space="preserve"> 15.1.4.1 </t>
  </si>
  <si>
    <t xml:space="preserve"> 15.1.5 </t>
  </si>
  <si>
    <t xml:space="preserve"> 15.1.5.1 </t>
  </si>
  <si>
    <t xml:space="preserve"> 15.1.5.2 </t>
  </si>
  <si>
    <t xml:space="preserve"> 15.1.6 </t>
  </si>
  <si>
    <t xml:space="preserve"> 15.1.6.1 </t>
  </si>
  <si>
    <t xml:space="preserve"> 15.1.6.2 </t>
  </si>
  <si>
    <t xml:space="preserve"> 15.1.6.3 </t>
  </si>
  <si>
    <t xml:space="preserve"> 15.1.6.4 </t>
  </si>
  <si>
    <t xml:space="preserve"> 15.1.6.5 </t>
  </si>
  <si>
    <t xml:space="preserve"> 15.1.6.6 </t>
  </si>
  <si>
    <t xml:space="preserve"> 15.1.7 </t>
  </si>
  <si>
    <t xml:space="preserve"> 15.1.7.1 </t>
  </si>
  <si>
    <t xml:space="preserve"> 15.1.7.2 </t>
  </si>
  <si>
    <t xml:space="preserve"> 15.1.8 </t>
  </si>
  <si>
    <t xml:space="preserve"> 15.1.8.1 </t>
  </si>
  <si>
    <t xml:space="preserve"> 15.1.8.2 </t>
  </si>
  <si>
    <t xml:space="preserve"> 15.2.1 </t>
  </si>
  <si>
    <t xml:space="preserve"> 15.2.1.1 </t>
  </si>
  <si>
    <t xml:space="preserve"> 15.2.1.1.1 </t>
  </si>
  <si>
    <t xml:space="preserve"> 15.2.1.1.2 </t>
  </si>
  <si>
    <t xml:space="preserve"> 15.2.1.2 </t>
  </si>
  <si>
    <t xml:space="preserve"> 15.2.1.2.1 </t>
  </si>
  <si>
    <t xml:space="preserve"> 15.2.1.3 </t>
  </si>
  <si>
    <t xml:space="preserve"> 15.2.1.3.1 </t>
  </si>
  <si>
    <t xml:space="preserve"> 15.2.1.3.2 </t>
  </si>
  <si>
    <t xml:space="preserve"> 15.2.1.3.3 </t>
  </si>
  <si>
    <t xml:space="preserve"> 15.2.1.4 </t>
  </si>
  <si>
    <t xml:space="preserve"> 15.2.1.4.1 </t>
  </si>
  <si>
    <t xml:space="preserve"> 15.2.1.5 </t>
  </si>
  <si>
    <t xml:space="preserve"> 15.2.1.5.1 </t>
  </si>
  <si>
    <t xml:space="preserve"> 15.2.1.5.2 </t>
  </si>
  <si>
    <t xml:space="preserve"> 15.2.1.5.3 </t>
  </si>
  <si>
    <t xml:space="preserve"> 15.2.1.5.4 </t>
  </si>
  <si>
    <t xml:space="preserve"> 15.2.1.6 </t>
  </si>
  <si>
    <t xml:space="preserve"> 15.2.1.6.1 </t>
  </si>
  <si>
    <t xml:space="preserve"> 15.2.1.6.2 </t>
  </si>
  <si>
    <t xml:space="preserve"> 15.2.1.7 </t>
  </si>
  <si>
    <t xml:space="preserve"> 15.2.1.7.1 </t>
  </si>
  <si>
    <t xml:space="preserve"> 15.2.2 </t>
  </si>
  <si>
    <t xml:space="preserve"> 15.2.2.1 </t>
  </si>
  <si>
    <t xml:space="preserve"> 15.2.2.1.1 </t>
  </si>
  <si>
    <t xml:space="preserve"> 15.2.2.1.2 </t>
  </si>
  <si>
    <t xml:space="preserve"> 15.2.2.1.3 </t>
  </si>
  <si>
    <t xml:space="preserve"> 15.2.2.2 </t>
  </si>
  <si>
    <t xml:space="preserve"> 15.2.2.2.1 </t>
  </si>
  <si>
    <t xml:space="preserve"> 15.2.2.2.2 </t>
  </si>
  <si>
    <t xml:space="preserve"> 15.2.2.2.3 </t>
  </si>
  <si>
    <t xml:space="preserve"> 15.2.2.2.4 </t>
  </si>
  <si>
    <t xml:space="preserve"> 15.2.2.2.5 </t>
  </si>
  <si>
    <t xml:space="preserve"> 15.2.2.2.6 </t>
  </si>
  <si>
    <t xml:space="preserve"> 15.2.2.3 </t>
  </si>
  <si>
    <t xml:space="preserve"> 15.2.2.3.1 </t>
  </si>
  <si>
    <t xml:space="preserve"> 15.2.2.4 </t>
  </si>
  <si>
    <t xml:space="preserve"> 15.2.2.4.1 </t>
  </si>
  <si>
    <t xml:space="preserve"> 15.2.2.5 </t>
  </si>
  <si>
    <t xml:space="preserve"> 15.2.2.5.1 </t>
  </si>
  <si>
    <t xml:space="preserve"> 15.2.2.5.2 </t>
  </si>
  <si>
    <t xml:space="preserve"> 15.2.2.5.3 </t>
  </si>
  <si>
    <t xml:space="preserve"> 15.2.2.5.4 </t>
  </si>
  <si>
    <t xml:space="preserve"> 15.3.1 </t>
  </si>
  <si>
    <t xml:space="preserve"> 15.3.1.1 </t>
  </si>
  <si>
    <t xml:space="preserve"> 15.3.1.1.1 </t>
  </si>
  <si>
    <t xml:space="preserve"> 15.3.1.1.2 </t>
  </si>
  <si>
    <t xml:space="preserve"> 15.3.1.1.3 </t>
  </si>
  <si>
    <t xml:space="preserve"> 15.3.1.1.4 </t>
  </si>
  <si>
    <t xml:space="preserve"> 15.3.1.1.5 </t>
  </si>
  <si>
    <t xml:space="preserve"> 15.3.1.1.6 </t>
  </si>
  <si>
    <t xml:space="preserve"> 15.3.1.1.7 </t>
  </si>
  <si>
    <t xml:space="preserve"> 15.3.1.1.8 </t>
  </si>
  <si>
    <t xml:space="preserve"> 15.3.1.1.9 </t>
  </si>
  <si>
    <t xml:space="preserve"> 15.3.1.2 </t>
  </si>
  <si>
    <t xml:space="preserve"> 15.3.1.2.1 </t>
  </si>
  <si>
    <t xml:space="preserve"> 15.3.1.2.2 </t>
  </si>
  <si>
    <t xml:space="preserve"> 15.3.1.2.3 </t>
  </si>
  <si>
    <t xml:space="preserve"> 15.3.1.2.4 </t>
  </si>
  <si>
    <t xml:space="preserve"> 15.3.1.2.5 </t>
  </si>
  <si>
    <t xml:space="preserve"> 15.3.1.2.6 </t>
  </si>
  <si>
    <t xml:space="preserve"> 15.3.1.2.7 </t>
  </si>
  <si>
    <t xml:space="preserve"> 15.3.1.2.8 </t>
  </si>
  <si>
    <t xml:space="preserve"> 15.3.1.2.9 </t>
  </si>
  <si>
    <t xml:space="preserve"> 15.3.2 </t>
  </si>
  <si>
    <t xml:space="preserve"> 15.3.2.1 </t>
  </si>
  <si>
    <t xml:space="preserve"> 15.3.2.1.1 </t>
  </si>
  <si>
    <t xml:space="preserve"> 15.3.2.1.2 </t>
  </si>
  <si>
    <t xml:space="preserve"> 15.3.2.1.3 </t>
  </si>
  <si>
    <t xml:space="preserve"> 15.3.2.1.4 </t>
  </si>
  <si>
    <t xml:space="preserve"> 15.3.2.2 </t>
  </si>
  <si>
    <t xml:space="preserve"> 15.3.2.2.1 </t>
  </si>
  <si>
    <t xml:space="preserve"> 15.3.2.2.2 </t>
  </si>
  <si>
    <t xml:space="preserve"> 15.3.2.2.3 </t>
  </si>
  <si>
    <t xml:space="preserve"> 15.3.2.2.4 </t>
  </si>
  <si>
    <t xml:space="preserve"> 15.3.2.2.5 </t>
  </si>
  <si>
    <t xml:space="preserve"> 15.3.2.3 </t>
  </si>
  <si>
    <t xml:space="preserve"> 15.3.2.3.1 </t>
  </si>
  <si>
    <t xml:space="preserve"> 15.3.2.3.2 </t>
  </si>
  <si>
    <t xml:space="preserve"> 15.3.2.3.3 </t>
  </si>
  <si>
    <t xml:space="preserve"> 15.3.2.3.4 </t>
  </si>
  <si>
    <t xml:space="preserve"> 15.3.2.3.5 </t>
  </si>
  <si>
    <t xml:space="preserve"> 15.3.2.3.6 </t>
  </si>
  <si>
    <t xml:space="preserve"> 15.3.2.3.7 </t>
  </si>
  <si>
    <t xml:space="preserve"> 15.3.2.3.8 </t>
  </si>
  <si>
    <t xml:space="preserve"> 15.3.2.3.9 </t>
  </si>
  <si>
    <t xml:space="preserve"> 15.3.2.3.10 </t>
  </si>
  <si>
    <t xml:space="preserve"> 95402 </t>
  </si>
  <si>
    <t>CURSO DE CAPACITAÇÃO PARA ENGENHEIRO CIVIL DE OBRA JÚNIOR (ENCARGOS COMPLEMENTARES) - HORISTA</t>
  </si>
  <si>
    <t xml:space="preserve"> 00002706 </t>
  </si>
  <si>
    <t>ENGENHEIRO CIVIL DE OBRA JUNIOR (HORISTA)</t>
  </si>
  <si>
    <t xml:space="preserve"> MATED-11066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</si>
</sst>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8" formatCode="&quot;R$&quot;\ #,##0.00;[Red]\-&quot;R$&quot;\ #,##0.00"/>
    <numFmt numFmtId="44" formatCode="_-&quot;R$&quot;\ * #,##0.00_-;\-&quot;R$&quot;\ * #,##0.00_-;_-&quot;R$&quot;\ * &quot;-&quot;??_-;_-@_-"/>
    <numFmt numFmtId="43" formatCode="_-* #,##0.00_-;\-* #,##0.00_-;_-* &quot;-&quot;??_-;_-@_-"/>
    <numFmt numFmtId="164" formatCode="#,##0.0000000"/>
    <numFmt numFmtId="165" formatCode="_(* #,##0.00_);_(* \(#,##0.00\);_(* &quot;-&quot;??_);_(@_)"/>
    <numFmt numFmtId="166" formatCode="&quot;R$ &quot;#,##0_);\(&quot;R$ &quot;#,##0\)"/>
    <numFmt numFmtId="167" formatCode="&quot;R$ &quot;#,##0_);[Red]\(&quot;R$ &quot;#,##0\)"/>
    <numFmt numFmtId="168" formatCode="&quot;R$ &quot;#,##0.00_);\(&quot;R$ &quot;#,##0.00\)"/>
    <numFmt numFmtId="169" formatCode="_(&quot;R$ &quot;* #,##0.00_);_(&quot;R$ &quot;* \(#,##0.00\);_(&quot;R$ &quot;* &quot;-&quot;??_);_(@_)"/>
    <numFmt numFmtId="170" formatCode="mmmm\-yyyy"/>
    <numFmt numFmtId="171" formatCode="\=#,##0.00*100."/>
    <numFmt numFmtId="172" formatCode="#,##0\ &quot;€&quot;;\-#,##0\ &quot;€&quot;"/>
    <numFmt numFmtId="173" formatCode="00"/>
    <numFmt numFmtId="174" formatCode="_(* #,##0_);_(* \(#,##0\);_(* &quot;-&quot;??_);_(@_)"/>
    <numFmt numFmtId="175" formatCode="_(* #,##0.0000_);_(* \(#,##0.0000\);_(* &quot;-&quot;????_);_(@_)"/>
    <numFmt numFmtId="176" formatCode="General_)"/>
    <numFmt numFmtId="177" formatCode="_-&quot;$&quot;* #,##0_-;\-&quot;$&quot;* #,##0_-;_-&quot;$&quot;* &quot;-&quot;_-;_-@_-"/>
    <numFmt numFmtId="178" formatCode="_-&quot;$&quot;* #,##0.00_-;\-&quot;$&quot;* #,##0.00_-;_-&quot;$&quot;* &quot;-&quot;??_-;_-@_-"/>
    <numFmt numFmtId="179" formatCode="#."/>
    <numFmt numFmtId="180" formatCode="_([$€]* #,##0.00_);_([$€]* \(#,##0.00\);_([$€]* &quot;-&quot;??_);_(@_)"/>
    <numFmt numFmtId="181" formatCode="_ * #,##0_ ;_ * \-#,##0_ ;_ * &quot;-&quot;_ ;_ @_ "/>
    <numFmt numFmtId="182" formatCode="_ * #,##0.00_ ;_ * \-#,##0.00_ ;_ * &quot;-&quot;??_ ;_ @_ "/>
    <numFmt numFmtId="183" formatCode="_(* #,##0.0000000_);_(* \(#,##0.0000000\);_(* &quot;-&quot;??_);_(@_)"/>
    <numFmt numFmtId="184" formatCode="_ &quot;S/&quot;* #,##0_ ;_ &quot;S/&quot;* \-#,##0_ ;_ &quot;S/&quot;* &quot;-&quot;_ ;_ @_ "/>
    <numFmt numFmtId="185" formatCode="_ &quot;S/&quot;* #,##0.00_ ;_ &quot;S/&quot;* \-#,##0.00_ ;_ &quot;S/&quot;* &quot;-&quot;??_ ;_ @_ "/>
    <numFmt numFmtId="186" formatCode="_-&quot;R$&quot;* #,##0.00_-;\-&quot;R$&quot;* #,##0.00_-;_-&quot;R$&quot;* &quot;-&quot;??_-;_-@_-"/>
    <numFmt numFmtId="187" formatCode="#,##0.00\ %"/>
    <numFmt numFmtId="188" formatCode="#,##0.0000"/>
    <numFmt numFmtId="189" formatCode="#,##0.00_ ;\-#,##0.00\ "/>
    <numFmt numFmtId="192" formatCode="0.000%"/>
  </numFmts>
  <fonts count="66">
    <font>
      <sz val="11"/>
      <name val="Arial"/>
      <family val="1"/>
    </font>
    <font>
      <sz val="11"/>
      <color theme="1"/>
      <name val="Calibri"/>
      <family val="2"/>
      <scheme val="minor"/>
    </font>
    <font>
      <b/>
      <sz val="10"/>
      <color rgb="FF000000"/>
      <name val="Arial"/>
      <family val="1"/>
    </font>
    <font>
      <b/>
      <sz val="10"/>
      <name val="Arial"/>
      <family val="1"/>
    </font>
    <font>
      <sz val="10"/>
      <color rgb="FF000000"/>
      <name val="Arial"/>
      <family val="1"/>
    </font>
    <font>
      <sz val="10"/>
      <name val="Arial"/>
      <family val="1"/>
    </font>
    <font>
      <sz val="11"/>
      <name val="Arial"/>
      <family val="1"/>
    </font>
    <font>
      <sz val="10"/>
      <name val="Arial"/>
      <family val="2"/>
    </font>
    <font>
      <sz val="9"/>
      <name val="Century Gothic"/>
      <family val="2"/>
    </font>
    <font>
      <b/>
      <sz val="9"/>
      <name val="Century Gothic"/>
      <family val="2"/>
    </font>
    <font>
      <b/>
      <sz val="10"/>
      <name val="Arial"/>
      <family val="2"/>
    </font>
    <font>
      <sz val="10"/>
      <name val="Century Gothic"/>
      <family val="2"/>
    </font>
    <font>
      <sz val="9"/>
      <color theme="1"/>
      <name val="Century Gothic"/>
      <family val="2"/>
    </font>
    <font>
      <sz val="9"/>
      <color rgb="FF0070C0"/>
      <name val="Century Gothic"/>
      <family val="2"/>
    </font>
    <font>
      <b/>
      <sz val="10"/>
      <color rgb="FF0070C0"/>
      <name val="Arial"/>
      <family val="2"/>
    </font>
    <font>
      <b/>
      <sz val="10"/>
      <name val="Century Gothic"/>
      <family val="2"/>
    </font>
    <font>
      <b/>
      <u/>
      <sz val="10"/>
      <name val="Century Gothic"/>
      <family val="2"/>
    </font>
    <font>
      <sz val="10"/>
      <color indexed="10"/>
      <name val="Century Gothic"/>
      <family val="2"/>
    </font>
    <font>
      <b/>
      <i/>
      <sz val="10"/>
      <name val="Century Gothic"/>
      <family val="2"/>
    </font>
    <font>
      <sz val="10"/>
      <color theme="1"/>
      <name val="Arial"/>
      <family val="2"/>
    </font>
    <font>
      <sz val="8"/>
      <color indexed="18"/>
      <name val="Century Gothic"/>
      <family val="2"/>
    </font>
    <font>
      <b/>
      <sz val="10"/>
      <color theme="1"/>
      <name val="Century Gothic"/>
      <family val="2"/>
    </font>
    <font>
      <sz val="11"/>
      <color indexed="8"/>
      <name val="Calibri"/>
      <family val="2"/>
    </font>
    <font>
      <sz val="8"/>
      <name val="Arial"/>
      <family val="2"/>
    </font>
    <font>
      <u/>
      <sz val="10"/>
      <color indexed="12"/>
      <name val="Arial"/>
      <family val="2"/>
    </font>
    <font>
      <sz val="10"/>
      <name val="Courier"/>
      <family val="3"/>
    </font>
    <font>
      <b/>
      <sz val="10"/>
      <name val="Bookman Old Style"/>
      <family val="1"/>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0"/>
      <color indexed="8"/>
      <name val="Arial"/>
      <family val="2"/>
    </font>
    <font>
      <b/>
      <sz val="11"/>
      <name val="Arial"/>
      <family val="2"/>
    </font>
    <font>
      <b/>
      <sz val="9"/>
      <name val="Arial"/>
      <family val="2"/>
    </font>
    <font>
      <b/>
      <sz val="8"/>
      <name val="Arial"/>
      <family val="2"/>
    </font>
    <font>
      <sz val="10"/>
      <name val="BERNHARD"/>
    </font>
    <font>
      <sz val="10"/>
      <name val="Helv"/>
    </font>
    <font>
      <sz val="1"/>
      <color indexed="16"/>
      <name val="Courier"/>
      <family val="3"/>
    </font>
    <font>
      <sz val="1"/>
      <color indexed="8"/>
      <name val="Courier"/>
      <family val="3"/>
    </font>
    <font>
      <b/>
      <sz val="1"/>
      <color indexed="8"/>
      <name val="Courier"/>
      <family val="3"/>
    </font>
    <font>
      <sz val="7"/>
      <name val="Small Fonts"/>
      <family val="2"/>
    </font>
    <font>
      <sz val="8"/>
      <name val="Helv"/>
    </font>
    <font>
      <sz val="1"/>
      <color indexed="18"/>
      <name val="Courier"/>
      <family val="3"/>
    </font>
    <font>
      <b/>
      <sz val="8"/>
      <color indexed="10"/>
      <name val="Arial"/>
      <family val="2"/>
    </font>
    <font>
      <b/>
      <sz val="7"/>
      <color indexed="10"/>
      <name val="Arial"/>
      <family val="2"/>
    </font>
    <font>
      <b/>
      <sz val="1"/>
      <color indexed="16"/>
      <name val="Courier"/>
      <family val="3"/>
    </font>
    <font>
      <u/>
      <sz val="11"/>
      <color theme="10"/>
      <name val="Calibri"/>
      <family val="2"/>
    </font>
    <font>
      <sz val="11"/>
      <color rgb="FF000000"/>
      <name val="Calibri"/>
      <family val="2"/>
      <scheme val="minor"/>
    </font>
    <font>
      <b/>
      <sz val="11"/>
      <name val="Arial"/>
      <family val="1"/>
    </font>
    <font>
      <b/>
      <sz val="10"/>
      <color rgb="FF0000FF"/>
      <name val="Century Gothic"/>
      <family val="2"/>
    </font>
    <font>
      <sz val="10"/>
      <color theme="1"/>
      <name val="Century Gothic"/>
      <family val="2"/>
    </font>
    <font>
      <sz val="10"/>
      <color theme="0"/>
      <name val="Century Gothic"/>
      <family val="2"/>
    </font>
    <font>
      <sz val="8"/>
      <name val="Arial"/>
      <family val="1"/>
    </font>
  </fonts>
  <fills count="44">
    <fill>
      <patternFill patternType="none"/>
    </fill>
    <fill>
      <patternFill patternType="gray125"/>
    </fill>
    <fill>
      <patternFill patternType="solid">
        <fgColor rgb="FFD6D6D6"/>
      </patternFill>
    </fill>
    <fill>
      <patternFill patternType="solid">
        <fgColor rgb="FFEFEFEF"/>
      </patternFill>
    </fill>
    <fill>
      <patternFill patternType="solid">
        <fgColor rgb="FFFFFFFF"/>
      </patternFill>
    </fill>
    <fill>
      <patternFill patternType="solid">
        <fgColor rgb="FFFFFF00"/>
        <bgColor indexed="64"/>
      </patternFill>
    </fill>
    <fill>
      <patternFill patternType="solid">
        <fgColor theme="0"/>
        <bgColor indexed="64"/>
      </patternFill>
    </fill>
    <fill>
      <patternFill patternType="solid">
        <fgColor indexed="43"/>
        <bgColor indexed="64"/>
      </patternFill>
    </fill>
    <fill>
      <patternFill patternType="solid">
        <fgColor rgb="FFFFFFFF"/>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0C0C0"/>
      </patternFill>
    </fill>
    <fill>
      <patternFill patternType="solid">
        <fgColor rgb="FFF2F2F2"/>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79998168889431442"/>
        <bgColor indexed="64"/>
      </patternFill>
    </fill>
  </fills>
  <borders count="61">
    <border>
      <left/>
      <right/>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thin">
        <color auto="1"/>
      </left>
      <right style="medium">
        <color indexed="64"/>
      </right>
      <top style="medium">
        <color indexed="64"/>
      </top>
      <bottom style="thin">
        <color auto="1"/>
      </bottom>
      <diagonal/>
    </border>
    <border>
      <left style="medium">
        <color indexed="64"/>
      </left>
      <right/>
      <top/>
      <bottom style="medium">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bottom style="thin">
        <color auto="1"/>
      </bottom>
      <diagonal/>
    </border>
    <border>
      <left style="medium">
        <color indexed="64"/>
      </left>
      <right/>
      <top style="thick">
        <color rgb="FF000000"/>
      </top>
      <bottom/>
      <diagonal/>
    </border>
    <border>
      <left/>
      <right style="medium">
        <color indexed="64"/>
      </right>
      <top style="thick">
        <color rgb="FF000000"/>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hair">
        <color indexed="64"/>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medium">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medium">
        <color indexed="64"/>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rgb="FFCCCCCC"/>
      </right>
      <top style="thin">
        <color rgb="FFCCCCCC"/>
      </top>
      <bottom style="thin">
        <color rgb="FFCCCCCC"/>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bottom style="thin">
        <color auto="1"/>
      </bottom>
      <diagonal/>
    </border>
    <border>
      <left/>
      <right style="medium">
        <color indexed="64"/>
      </right>
      <top/>
      <bottom style="thin">
        <color auto="1"/>
      </bottom>
      <diagonal/>
    </border>
    <border>
      <left/>
      <right style="medium">
        <color indexed="64"/>
      </right>
      <top style="thin">
        <color indexed="64"/>
      </top>
      <bottom style="thin">
        <color indexed="64"/>
      </bottom>
      <diagonal/>
    </border>
  </borders>
  <cellStyleXfs count="730">
    <xf numFmtId="0" fontId="0" fillId="0" borderId="0"/>
    <xf numFmtId="0" fontId="6"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176" fontId="45" fillId="0" borderId="36" applyBorder="0" applyAlignment="0">
      <alignment horizontal="center" vertical="center"/>
    </xf>
    <xf numFmtId="0" fontId="7" fillId="0" borderId="0"/>
    <xf numFmtId="0" fontId="7" fillId="0" borderId="0"/>
    <xf numFmtId="0" fontId="7" fillId="0" borderId="0"/>
    <xf numFmtId="0" fontId="7" fillId="0" borderId="0"/>
    <xf numFmtId="176" fontId="10" fillId="0" borderId="36" applyBorder="0" applyAlignment="0">
      <alignment horizontal="center"/>
    </xf>
    <xf numFmtId="176" fontId="46" fillId="0" borderId="36" applyBorder="0" applyAlignment="0">
      <alignment horizontal="center" vertical="center"/>
    </xf>
    <xf numFmtId="176" fontId="47" fillId="0" borderId="36" applyBorder="0" applyAlignment="0">
      <alignment horizontal="center" vertical="center"/>
    </xf>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47" fillId="27" borderId="15" applyNumberFormat="0" applyFont="0" applyBorder="0" applyAlignment="0">
      <alignment horizontal="left" vertical="center"/>
    </xf>
    <xf numFmtId="0" fontId="30" fillId="28" borderId="37" applyNumberFormat="0" applyAlignment="0" applyProtection="0"/>
    <xf numFmtId="0" fontId="30" fillId="28" borderId="37" applyNumberFormat="0" applyAlignment="0" applyProtection="0"/>
    <xf numFmtId="0" fontId="30" fillId="28" borderId="37" applyNumberFormat="0" applyAlignment="0" applyProtection="0"/>
    <xf numFmtId="0" fontId="31" fillId="29" borderId="38" applyNumberFormat="0" applyAlignment="0" applyProtection="0"/>
    <xf numFmtId="0" fontId="31" fillId="29" borderId="38" applyNumberFormat="0" applyAlignment="0" applyProtection="0"/>
    <xf numFmtId="0" fontId="31" fillId="29" borderId="38" applyNumberFormat="0" applyAlignment="0" applyProtection="0"/>
    <xf numFmtId="0" fontId="32" fillId="0" borderId="39" applyNumberFormat="0" applyFill="0" applyAlignment="0" applyProtection="0"/>
    <xf numFmtId="0" fontId="32" fillId="0" borderId="39" applyNumberFormat="0" applyFill="0" applyAlignment="0" applyProtection="0"/>
    <xf numFmtId="0" fontId="32" fillId="0" borderId="39" applyNumberFormat="0" applyFill="0" applyAlignment="0" applyProtection="0"/>
    <xf numFmtId="43" fontId="7" fillId="0" borderId="0" applyFont="0" applyFill="0" applyBorder="0" applyAlignment="0" applyProtection="0"/>
    <xf numFmtId="0" fontId="48" fillId="0" borderId="0"/>
    <xf numFmtId="0" fontId="49" fillId="0" borderId="0"/>
    <xf numFmtId="0" fontId="48" fillId="0" borderId="0"/>
    <xf numFmtId="0" fontId="49" fillId="0" borderId="0"/>
    <xf numFmtId="49" fontId="44" fillId="30" borderId="40" applyNumberFormat="0" applyBorder="0" applyAlignment="0">
      <alignment horizontal="left" vertical="center"/>
    </xf>
    <xf numFmtId="177" fontId="7" fillId="0" borderId="0" applyFont="0" applyFill="0" applyBorder="0" applyAlignment="0" applyProtection="0"/>
    <xf numFmtId="178" fontId="7" fillId="0" borderId="0" applyFont="0" applyFill="0" applyBorder="0" applyAlignment="0" applyProtection="0"/>
    <xf numFmtId="179" fontId="50" fillId="0" borderId="0">
      <protection locked="0"/>
    </xf>
    <xf numFmtId="0" fontId="51" fillId="0" borderId="0">
      <protection locked="0"/>
    </xf>
    <xf numFmtId="0" fontId="52" fillId="0" borderId="0">
      <protection locked="0"/>
    </xf>
    <xf numFmtId="0" fontId="52" fillId="0" borderId="0">
      <protection locked="0"/>
    </xf>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33" fillId="18" borderId="37" applyNumberFormat="0" applyAlignment="0" applyProtection="0"/>
    <xf numFmtId="0" fontId="33" fillId="18" borderId="37" applyNumberFormat="0" applyAlignment="0" applyProtection="0"/>
    <xf numFmtId="0" fontId="33" fillId="18" borderId="37" applyNumberFormat="0" applyAlignment="0" applyProtection="0"/>
    <xf numFmtId="180" fontId="7" fillId="0" borderId="0" applyFont="0" applyFill="0" applyBorder="0" applyAlignment="0" applyProtection="0"/>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179" fontId="50" fillId="0" borderId="0">
      <protection locked="0"/>
    </xf>
    <xf numFmtId="0" fontId="24"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173" fontId="26" fillId="0" borderId="0"/>
    <xf numFmtId="173" fontId="26" fillId="0" borderId="0"/>
    <xf numFmtId="173" fontId="26" fillId="0" borderId="0"/>
    <xf numFmtId="173" fontId="26" fillId="0" borderId="0"/>
    <xf numFmtId="0" fontId="23" fillId="11" borderId="0"/>
    <xf numFmtId="181" fontId="7" fillId="0" borderId="0" applyFont="0" applyFill="0" applyBorder="0" applyAlignment="0" applyProtection="0"/>
    <xf numFmtId="182" fontId="7" fillId="0" borderId="0" applyFont="0" applyFill="0" applyBorder="0" applyAlignment="0" applyProtection="0"/>
    <xf numFmtId="169"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83" fontId="7" fillId="0" borderId="0" applyFont="0" applyFill="0" applyBorder="0" applyAlignment="0" applyProtection="0"/>
    <xf numFmtId="8"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3" fontId="7" fillId="0" borderId="0"/>
    <xf numFmtId="184" fontId="7" fillId="0" borderId="0" applyFont="0" applyFill="0" applyBorder="0" applyAlignment="0" applyProtection="0"/>
    <xf numFmtId="185" fontId="7" fillId="0" borderId="0" applyFont="0" applyFill="0" applyBorder="0" applyAlignment="0" applyProtection="0"/>
    <xf numFmtId="0" fontId="51" fillId="0" borderId="0">
      <protection locked="0"/>
    </xf>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37" fontId="53" fillId="0" borderId="0"/>
    <xf numFmtId="0" fontId="7" fillId="0" borderId="0"/>
    <xf numFmtId="0" fontId="1" fillId="0" borderId="0"/>
    <xf numFmtId="0" fontId="1" fillId="0" borderId="0"/>
    <xf numFmtId="0" fontId="60" fillId="0" borderId="0"/>
    <xf numFmtId="0" fontId="7" fillId="0" borderId="0"/>
    <xf numFmtId="0" fontId="7" fillId="0" borderId="0"/>
    <xf numFmtId="0" fontId="7"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7" fillId="36" borderId="41" applyNumberFormat="0" applyFont="0" applyAlignment="0" applyProtection="0"/>
    <xf numFmtId="0" fontId="7" fillId="36" borderId="41" applyNumberFormat="0" applyFont="0" applyAlignment="0" applyProtection="0"/>
    <xf numFmtId="0" fontId="7" fillId="36" borderId="41" applyNumberFormat="0" applyFont="0" applyAlignment="0" applyProtection="0"/>
    <xf numFmtId="0" fontId="7" fillId="36" borderId="41" applyNumberFormat="0" applyFont="0" applyAlignment="0" applyProtection="0"/>
    <xf numFmtId="0" fontId="7" fillId="36" borderId="41" applyNumberFormat="0" applyFont="0" applyAlignment="0" applyProtection="0"/>
    <xf numFmtId="0" fontId="7" fillId="36" borderId="41" applyNumberFormat="0" applyFont="0" applyAlignment="0" applyProtection="0"/>
    <xf numFmtId="0" fontId="22" fillId="12" borderId="35" applyNumberFormat="0" applyFont="0" applyAlignment="0" applyProtection="0"/>
    <xf numFmtId="0" fontId="1" fillId="12" borderId="35" applyNumberFormat="0" applyFont="0" applyAlignment="0" applyProtection="0"/>
    <xf numFmtId="0" fontId="23" fillId="11" borderId="0" applyFont="0"/>
    <xf numFmtId="10" fontId="10" fillId="0" borderId="42">
      <alignment horizontal="center"/>
    </xf>
    <xf numFmtId="10" fontId="10" fillId="0" borderId="42">
      <alignment horizontal="center"/>
    </xf>
    <xf numFmtId="10" fontId="10" fillId="0" borderId="42">
      <alignment horizontal="center"/>
    </xf>
    <xf numFmtId="10" fontId="10" fillId="0" borderId="42">
      <alignment horizontal="center"/>
    </xf>
    <xf numFmtId="179" fontId="50" fillId="0" borderId="0">
      <protection locked="0"/>
    </xf>
    <xf numFmtId="179" fontId="50" fillId="0" borderId="0">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51" fillId="0" borderId="0">
      <protection locked="0"/>
    </xf>
    <xf numFmtId="38" fontId="54" fillId="0" borderId="0"/>
    <xf numFmtId="0" fontId="36" fillId="28" borderId="43" applyNumberFormat="0" applyAlignment="0" applyProtection="0"/>
    <xf numFmtId="0" fontId="36" fillId="28" borderId="43" applyNumberFormat="0" applyAlignment="0" applyProtection="0"/>
    <xf numFmtId="0" fontId="36" fillId="28" borderId="43" applyNumberFormat="0" applyAlignment="0" applyProtection="0"/>
    <xf numFmtId="38" fontId="27" fillId="0" borderId="0" applyFont="0" applyFill="0" applyBorder="0" applyAlignment="0" applyProtection="0"/>
    <xf numFmtId="38" fontId="27" fillId="0" borderId="0" applyFont="0" applyFill="0" applyBorder="0" applyAlignment="0" applyProtection="0"/>
    <xf numFmtId="38" fontId="27" fillId="0" borderId="0" applyFont="0" applyFill="0" applyBorder="0" applyAlignment="0" applyProtection="0"/>
    <xf numFmtId="38" fontId="27" fillId="0" borderId="0" applyFont="0" applyFill="0" applyBorder="0" applyAlignment="0" applyProtection="0"/>
    <xf numFmtId="179" fontId="55" fillId="0" borderId="0">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0" fontId="56" fillId="27" borderId="44" applyNumberFormat="0" applyBorder="0" applyAlignment="0">
      <alignment horizontal="left" vertical="center" indent="1"/>
    </xf>
    <xf numFmtId="0" fontId="57" fillId="0" borderId="44" applyNumberFormat="0" applyBorder="0" applyAlignment="0">
      <alignment horizontal="center" vertical="center"/>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1" fillId="0" borderId="46" applyNumberFormat="0" applyFill="0" applyAlignment="0" applyProtection="0"/>
    <xf numFmtId="0" fontId="41" fillId="0" borderId="46" applyNumberFormat="0" applyFill="0" applyAlignment="0" applyProtection="0"/>
    <xf numFmtId="0" fontId="41" fillId="0" borderId="46"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79" fontId="58" fillId="0" borderId="0">
      <protection locked="0"/>
    </xf>
    <xf numFmtId="179" fontId="58" fillId="0" borderId="0">
      <protection locked="0"/>
    </xf>
    <xf numFmtId="0" fontId="43" fillId="0" borderId="48" applyNumberFormat="0" applyFill="0" applyAlignment="0" applyProtection="0"/>
    <xf numFmtId="0" fontId="43" fillId="0" borderId="48" applyNumberFormat="0" applyFill="0" applyAlignment="0" applyProtection="0"/>
    <xf numFmtId="0" fontId="43" fillId="0" borderId="48" applyNumberFormat="0" applyFill="0" applyAlignment="0" applyProtection="0"/>
    <xf numFmtId="43"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59" fillId="0" borderId="0" applyNumberFormat="0" applyFill="0" applyBorder="0" applyAlignment="0" applyProtection="0">
      <alignment vertical="top"/>
      <protection locked="0"/>
    </xf>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186" fontId="7"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0" fontId="47" fillId="27" borderId="53" applyNumberFormat="0" applyFont="0" applyBorder="0" applyAlignment="0">
      <alignment horizontal="left" vertical="center"/>
    </xf>
    <xf numFmtId="44" fontId="6" fillId="0" borderId="0" applyFont="0" applyFill="0" applyBorder="0" applyAlignment="0" applyProtection="0"/>
    <xf numFmtId="43" fontId="7" fillId="0" borderId="0" applyFont="0" applyFill="0" applyBorder="0" applyAlignment="0" applyProtection="0"/>
    <xf numFmtId="44" fontId="6" fillId="0" borderId="0" applyFont="0" applyFill="0" applyBorder="0" applyAlignment="0" applyProtection="0"/>
  </cellStyleXfs>
  <cellXfs count="438">
    <xf numFmtId="0" fontId="0" fillId="0" borderId="0" xfId="0"/>
    <xf numFmtId="0" fontId="7" fillId="0" borderId="0" xfId="2" applyProtection="1">
      <protection hidden="1"/>
    </xf>
    <xf numFmtId="0" fontId="7" fillId="6" borderId="6" xfId="2" applyFill="1" applyBorder="1" applyAlignment="1" applyProtection="1">
      <alignment horizontal="center"/>
      <protection hidden="1"/>
    </xf>
    <xf numFmtId="0" fontId="7" fillId="6" borderId="0" xfId="2" applyFill="1" applyAlignment="1" applyProtection="1">
      <alignment horizontal="center"/>
      <protection hidden="1"/>
    </xf>
    <xf numFmtId="0" fontId="7" fillId="6" borderId="7" xfId="2" applyFill="1" applyBorder="1" applyAlignment="1" applyProtection="1">
      <alignment horizontal="center"/>
      <protection hidden="1"/>
    </xf>
    <xf numFmtId="0" fontId="7" fillId="6" borderId="6" xfId="2" applyFill="1" applyBorder="1" applyProtection="1">
      <protection hidden="1"/>
    </xf>
    <xf numFmtId="0" fontId="7" fillId="6" borderId="0" xfId="2" applyFill="1" applyProtection="1">
      <protection hidden="1"/>
    </xf>
    <xf numFmtId="0" fontId="7" fillId="6" borderId="7" xfId="2" applyFill="1" applyBorder="1" applyProtection="1">
      <protection hidden="1"/>
    </xf>
    <xf numFmtId="0" fontId="15" fillId="6" borderId="6" xfId="2" applyFont="1" applyFill="1" applyBorder="1" applyAlignment="1" applyProtection="1">
      <alignment horizontal="center" vertical="center" wrapText="1"/>
      <protection hidden="1"/>
    </xf>
    <xf numFmtId="0" fontId="15" fillId="6" borderId="0" xfId="2" applyFont="1" applyFill="1" applyAlignment="1" applyProtection="1">
      <alignment horizontal="center" vertical="center" wrapText="1"/>
      <protection hidden="1"/>
    </xf>
    <xf numFmtId="0" fontId="15" fillId="6" borderId="7" xfId="2" applyFont="1" applyFill="1" applyBorder="1" applyAlignment="1" applyProtection="1">
      <alignment horizontal="center" vertical="center" wrapText="1"/>
      <protection hidden="1"/>
    </xf>
    <xf numFmtId="0" fontId="11" fillId="6" borderId="6" xfId="2" applyFont="1" applyFill="1" applyBorder="1" applyAlignment="1" applyProtection="1">
      <alignment vertical="center"/>
      <protection hidden="1"/>
    </xf>
    <xf numFmtId="0" fontId="11" fillId="6" borderId="0" xfId="2" applyFont="1" applyFill="1" applyProtection="1">
      <protection hidden="1"/>
    </xf>
    <xf numFmtId="0" fontId="11" fillId="6" borderId="7" xfId="2" applyFont="1" applyFill="1" applyBorder="1" applyProtection="1">
      <protection hidden="1"/>
    </xf>
    <xf numFmtId="0" fontId="15" fillId="6" borderId="6" xfId="2" applyFont="1" applyFill="1" applyBorder="1" applyAlignment="1" applyProtection="1">
      <alignment vertical="center" wrapText="1"/>
      <protection hidden="1"/>
    </xf>
    <xf numFmtId="0" fontId="15" fillId="0" borderId="18" xfId="2" applyFont="1" applyBorder="1" applyAlignment="1" applyProtection="1">
      <alignment horizontal="center" vertical="center" wrapText="1"/>
      <protection hidden="1"/>
    </xf>
    <xf numFmtId="0" fontId="11" fillId="0" borderId="16" xfId="2" applyFont="1" applyBorder="1" applyAlignment="1" applyProtection="1">
      <alignment horizontal="center" vertical="center" wrapText="1"/>
      <protection hidden="1"/>
    </xf>
    <xf numFmtId="0" fontId="11" fillId="0" borderId="17" xfId="2" applyFont="1" applyBorder="1" applyAlignment="1" applyProtection="1">
      <alignment horizontal="center" vertical="center" wrapText="1"/>
      <protection hidden="1"/>
    </xf>
    <xf numFmtId="0" fontId="11" fillId="0" borderId="22" xfId="2" applyFont="1" applyBorder="1" applyAlignment="1" applyProtection="1">
      <alignment vertical="center" wrapText="1"/>
      <protection hidden="1"/>
    </xf>
    <xf numFmtId="2" fontId="11" fillId="0" borderId="13" xfId="2" applyNumberFormat="1" applyFont="1" applyBorder="1" applyAlignment="1" applyProtection="1">
      <alignment horizontal="center" vertical="top" wrapText="1"/>
      <protection hidden="1"/>
    </xf>
    <xf numFmtId="2" fontId="11" fillId="0" borderId="14" xfId="2" applyNumberFormat="1" applyFont="1" applyBorder="1" applyAlignment="1" applyProtection="1">
      <alignment horizontal="center" vertical="top" wrapText="1"/>
      <protection hidden="1"/>
    </xf>
    <xf numFmtId="0" fontId="11" fillId="6" borderId="7" xfId="2" applyFont="1" applyFill="1" applyBorder="1" applyAlignment="1" applyProtection="1">
      <alignment vertical="center"/>
      <protection hidden="1"/>
    </xf>
    <xf numFmtId="0" fontId="11" fillId="6" borderId="21" xfId="2" applyFont="1" applyFill="1" applyBorder="1" applyAlignment="1" applyProtection="1">
      <alignment vertical="center"/>
      <protection hidden="1"/>
    </xf>
    <xf numFmtId="0" fontId="11" fillId="0" borderId="27" xfId="2" applyFont="1" applyBorder="1" applyAlignment="1" applyProtection="1">
      <alignment wrapText="1"/>
      <protection hidden="1"/>
    </xf>
    <xf numFmtId="2" fontId="11" fillId="0" borderId="28" xfId="2" applyNumberFormat="1" applyFont="1" applyBorder="1" applyAlignment="1" applyProtection="1">
      <alignment wrapText="1"/>
      <protection hidden="1"/>
    </xf>
    <xf numFmtId="2" fontId="11" fillId="7" borderId="29" xfId="2" applyNumberFormat="1" applyFont="1" applyFill="1" applyBorder="1" applyAlignment="1" applyProtection="1">
      <alignment wrapText="1"/>
      <protection hidden="1"/>
    </xf>
    <xf numFmtId="2" fontId="11" fillId="0" borderId="30" xfId="2" applyNumberFormat="1" applyFont="1" applyBorder="1" applyAlignment="1" applyProtection="1">
      <alignment wrapText="1"/>
      <protection hidden="1"/>
    </xf>
    <xf numFmtId="0" fontId="15" fillId="0" borderId="27" xfId="2" applyFont="1" applyBorder="1" applyAlignment="1" applyProtection="1">
      <alignment wrapText="1"/>
      <protection hidden="1"/>
    </xf>
    <xf numFmtId="2" fontId="15" fillId="0" borderId="30" xfId="2" applyNumberFormat="1" applyFont="1" applyBorder="1" applyAlignment="1" applyProtection="1">
      <alignment wrapText="1"/>
      <protection hidden="1"/>
    </xf>
    <xf numFmtId="2" fontId="15" fillId="0" borderId="29" xfId="2" applyNumberFormat="1" applyFont="1" applyBorder="1" applyAlignment="1" applyProtection="1">
      <alignment wrapText="1"/>
      <protection hidden="1"/>
    </xf>
    <xf numFmtId="0" fontId="15" fillId="0" borderId="31" xfId="2" applyFont="1" applyBorder="1" applyAlignment="1" applyProtection="1">
      <alignment wrapText="1"/>
      <protection hidden="1"/>
    </xf>
    <xf numFmtId="2" fontId="15" fillId="0" borderId="32" xfId="2" applyNumberFormat="1" applyFont="1" applyBorder="1" applyAlignment="1" applyProtection="1">
      <alignment wrapText="1"/>
      <protection hidden="1"/>
    </xf>
    <xf numFmtId="2" fontId="15" fillId="0" borderId="33" xfId="2" applyNumberFormat="1" applyFont="1" applyBorder="1" applyAlignment="1" applyProtection="1">
      <alignment wrapText="1"/>
      <protection hidden="1"/>
    </xf>
    <xf numFmtId="10" fontId="7" fillId="0" borderId="0" xfId="3" applyNumberFormat="1" applyProtection="1">
      <protection hidden="1"/>
    </xf>
    <xf numFmtId="2" fontId="7" fillId="0" borderId="0" xfId="2" applyNumberFormat="1" applyProtection="1">
      <protection hidden="1"/>
    </xf>
    <xf numFmtId="0" fontId="11" fillId="6" borderId="0" xfId="2" applyFont="1" applyFill="1" applyAlignment="1" applyProtection="1">
      <alignment vertical="center"/>
      <protection hidden="1"/>
    </xf>
    <xf numFmtId="0" fontId="7" fillId="0" borderId="0" xfId="2" applyAlignment="1" applyProtection="1">
      <alignment horizontal="center" vertical="center"/>
      <protection hidden="1"/>
    </xf>
    <xf numFmtId="2" fontId="19" fillId="8" borderId="0" xfId="2" applyNumberFormat="1" applyFont="1" applyFill="1" applyAlignment="1" applyProtection="1">
      <alignment horizontal="center" vertical="center"/>
      <protection hidden="1"/>
    </xf>
    <xf numFmtId="10" fontId="7" fillId="5" borderId="0" xfId="2" applyNumberFormat="1" applyFill="1" applyAlignment="1" applyProtection="1">
      <alignment horizontal="center" vertical="center"/>
      <protection hidden="1"/>
    </xf>
    <xf numFmtId="0" fontId="7" fillId="0" borderId="7" xfId="2" applyBorder="1" applyProtection="1">
      <protection hidden="1"/>
    </xf>
    <xf numFmtId="0" fontId="19" fillId="8" borderId="0" xfId="2" applyFont="1" applyFill="1" applyAlignment="1" applyProtection="1">
      <alignment horizontal="center" vertical="center"/>
      <protection hidden="1"/>
    </xf>
    <xf numFmtId="10" fontId="7" fillId="6" borderId="0" xfId="2" applyNumberFormat="1" applyFill="1" applyAlignment="1" applyProtection="1">
      <alignment horizontal="center" vertical="center"/>
      <protection hidden="1"/>
    </xf>
    <xf numFmtId="0" fontId="19" fillId="0" borderId="0" xfId="2" applyFont="1" applyAlignment="1" applyProtection="1">
      <alignment horizontal="center" vertical="center"/>
      <protection hidden="1"/>
    </xf>
    <xf numFmtId="10" fontId="7" fillId="0" borderId="0" xfId="2" applyNumberFormat="1" applyAlignment="1" applyProtection="1">
      <alignment horizontal="center" vertical="center"/>
      <protection hidden="1"/>
    </xf>
    <xf numFmtId="0" fontId="11" fillId="6" borderId="6" xfId="2" applyFont="1" applyFill="1" applyBorder="1" applyAlignment="1" applyProtection="1">
      <alignment horizontal="justify" vertical="center"/>
      <protection hidden="1"/>
    </xf>
    <xf numFmtId="0" fontId="11" fillId="6" borderId="6" xfId="2" applyFont="1" applyFill="1" applyBorder="1" applyAlignment="1" applyProtection="1">
      <alignment horizontal="left" vertical="center"/>
      <protection hidden="1"/>
    </xf>
    <xf numFmtId="0" fontId="11" fillId="6" borderId="0" xfId="2" applyFont="1" applyFill="1" applyAlignment="1" applyProtection="1">
      <alignment horizontal="left" vertical="center"/>
      <protection hidden="1"/>
    </xf>
    <xf numFmtId="0" fontId="20" fillId="10" borderId="6" xfId="2" applyFont="1" applyFill="1" applyBorder="1" applyAlignment="1" applyProtection="1">
      <alignment vertical="center"/>
      <protection hidden="1"/>
    </xf>
    <xf numFmtId="0" fontId="20" fillId="10" borderId="0" xfId="2" applyFont="1" applyFill="1" applyAlignment="1" applyProtection="1">
      <alignment vertical="center"/>
      <protection hidden="1"/>
    </xf>
    <xf numFmtId="0" fontId="20" fillId="10" borderId="7" xfId="2" applyFont="1" applyFill="1" applyBorder="1" applyAlignment="1" applyProtection="1">
      <alignment vertical="center"/>
      <protection hidden="1"/>
    </xf>
    <xf numFmtId="0" fontId="20" fillId="10" borderId="0" xfId="2" applyFont="1" applyFill="1" applyAlignment="1" applyProtection="1">
      <alignment vertical="center" wrapText="1"/>
      <protection hidden="1"/>
    </xf>
    <xf numFmtId="0" fontId="20" fillId="10" borderId="7" xfId="2" applyFont="1" applyFill="1" applyBorder="1" applyAlignment="1" applyProtection="1">
      <alignment vertical="center" wrapText="1"/>
      <protection hidden="1"/>
    </xf>
    <xf numFmtId="0" fontId="10" fillId="0" borderId="0" xfId="2" applyFont="1" applyProtection="1">
      <protection hidden="1"/>
    </xf>
    <xf numFmtId="0" fontId="7" fillId="0" borderId="0" xfId="2" applyAlignment="1" applyProtection="1">
      <alignment horizontal="center"/>
      <protection hidden="1"/>
    </xf>
    <xf numFmtId="0" fontId="11" fillId="6" borderId="11" xfId="2" applyFont="1" applyFill="1" applyBorder="1" applyAlignment="1" applyProtection="1">
      <alignment vertical="center"/>
      <protection hidden="1"/>
    </xf>
    <xf numFmtId="0" fontId="11" fillId="6" borderId="12" xfId="2" applyFont="1" applyFill="1" applyBorder="1" applyAlignment="1" applyProtection="1">
      <alignment vertical="center"/>
      <protection hidden="1"/>
    </xf>
    <xf numFmtId="9" fontId="7" fillId="0" borderId="0" xfId="2" applyNumberFormat="1" applyAlignment="1" applyProtection="1">
      <alignment horizontal="center" vertical="center"/>
      <protection hidden="1"/>
    </xf>
    <xf numFmtId="0" fontId="21" fillId="6" borderId="6" xfId="2" applyFont="1" applyFill="1" applyBorder="1" applyAlignment="1" applyProtection="1">
      <alignment horizontal="center" vertical="center" wrapText="1"/>
      <protection hidden="1"/>
    </xf>
    <xf numFmtId="0" fontId="21" fillId="6" borderId="0" xfId="2" applyFont="1" applyFill="1" applyAlignment="1" applyProtection="1">
      <alignment horizontal="center" vertical="center" wrapText="1"/>
      <protection hidden="1"/>
    </xf>
    <xf numFmtId="0" fontId="21" fillId="6" borderId="7" xfId="2" applyFont="1" applyFill="1" applyBorder="1" applyAlignment="1" applyProtection="1">
      <alignment horizontal="center" vertical="center" wrapText="1"/>
      <protection hidden="1"/>
    </xf>
    <xf numFmtId="2" fontId="11" fillId="0" borderId="29" xfId="2" applyNumberFormat="1" applyFont="1" applyBorder="1" applyAlignment="1" applyProtection="1">
      <alignment wrapText="1"/>
      <protection hidden="1"/>
    </xf>
    <xf numFmtId="0" fontId="8" fillId="0" borderId="34" xfId="2" applyFont="1" applyBorder="1" applyAlignment="1" applyProtection="1">
      <alignment horizontal="left" vertical="center"/>
      <protection hidden="1"/>
    </xf>
    <xf numFmtId="0" fontId="12" fillId="0" borderId="13" xfId="2" applyFont="1" applyBorder="1" applyAlignment="1" applyProtection="1">
      <alignment horizontal="left" vertical="center"/>
      <protection hidden="1"/>
    </xf>
    <xf numFmtId="9" fontId="8" fillId="0" borderId="14" xfId="2" applyNumberFormat="1" applyFont="1" applyBorder="1" applyAlignment="1" applyProtection="1">
      <alignment horizontal="left" vertical="center"/>
      <protection hidden="1"/>
    </xf>
    <xf numFmtId="0" fontId="8" fillId="0" borderId="49" xfId="2" applyFont="1" applyBorder="1" applyAlignment="1" applyProtection="1">
      <alignment horizontal="left" vertical="center"/>
      <protection hidden="1"/>
    </xf>
    <xf numFmtId="0" fontId="8" fillId="0" borderId="51" xfId="2" applyFont="1" applyBorder="1" applyAlignment="1" applyProtection="1">
      <alignment horizontal="left" vertical="center"/>
      <protection hidden="1"/>
    </xf>
    <xf numFmtId="0" fontId="9" fillId="0" borderId="51" xfId="2" applyFont="1" applyBorder="1" applyAlignment="1" applyProtection="1">
      <alignment horizontal="left" vertical="center"/>
      <protection hidden="1"/>
    </xf>
    <xf numFmtId="0" fontId="9" fillId="0" borderId="51" xfId="2" applyFont="1" applyBorder="1" applyAlignment="1" applyProtection="1">
      <alignment horizontal="center" vertical="center"/>
      <protection hidden="1"/>
    </xf>
    <xf numFmtId="9" fontId="8" fillId="0" borderId="51" xfId="2" applyNumberFormat="1" applyFont="1" applyBorder="1" applyAlignment="1" applyProtection="1">
      <alignment horizontal="left" vertical="center"/>
      <protection hidden="1"/>
    </xf>
    <xf numFmtId="0" fontId="10" fillId="0" borderId="51" xfId="2" applyFont="1" applyBorder="1" applyAlignment="1" applyProtection="1">
      <alignment vertical="center"/>
      <protection hidden="1"/>
    </xf>
    <xf numFmtId="2" fontId="11" fillId="7" borderId="51" xfId="2" quotePrefix="1" applyNumberFormat="1" applyFont="1" applyFill="1" applyBorder="1" applyAlignment="1" applyProtection="1">
      <alignment wrapText="1"/>
      <protection hidden="1"/>
    </xf>
    <xf numFmtId="9" fontId="7" fillId="0" borderId="51" xfId="3" applyFont="1" applyBorder="1" applyAlignment="1" applyProtection="1">
      <alignment horizontal="center"/>
      <protection hidden="1"/>
    </xf>
    <xf numFmtId="0" fontId="12" fillId="8" borderId="51" xfId="2" applyFont="1" applyFill="1" applyBorder="1" applyAlignment="1" applyProtection="1">
      <alignment horizontal="left" vertical="center"/>
      <protection hidden="1"/>
    </xf>
    <xf numFmtId="9" fontId="8" fillId="5" borderId="51" xfId="2" applyNumberFormat="1" applyFont="1" applyFill="1" applyBorder="1" applyAlignment="1" applyProtection="1">
      <alignment horizontal="left" vertical="center"/>
      <protection hidden="1"/>
    </xf>
    <xf numFmtId="10" fontId="7" fillId="0" borderId="51" xfId="3" applyNumberFormat="1" applyFont="1" applyBorder="1" applyAlignment="1" applyProtection="1">
      <alignment horizontal="center"/>
      <protection hidden="1"/>
    </xf>
    <xf numFmtId="0" fontId="13" fillId="0" borderId="49" xfId="2" applyFont="1" applyBorder="1" applyAlignment="1" applyProtection="1">
      <alignment horizontal="left" vertical="center"/>
      <protection hidden="1"/>
    </xf>
    <xf numFmtId="0" fontId="13" fillId="8" borderId="51" xfId="2" applyFont="1" applyFill="1" applyBorder="1" applyAlignment="1" applyProtection="1">
      <alignment horizontal="left" vertical="center"/>
      <protection hidden="1"/>
    </xf>
    <xf numFmtId="9" fontId="13" fillId="5" borderId="51" xfId="2" applyNumberFormat="1" applyFont="1" applyFill="1" applyBorder="1" applyAlignment="1" applyProtection="1">
      <alignment horizontal="left" vertical="center"/>
      <protection hidden="1"/>
    </xf>
    <xf numFmtId="9" fontId="13" fillId="6" borderId="51" xfId="2" applyNumberFormat="1" applyFont="1" applyFill="1" applyBorder="1" applyAlignment="1" applyProtection="1">
      <alignment horizontal="left" vertical="center"/>
      <protection hidden="1"/>
    </xf>
    <xf numFmtId="0" fontId="14" fillId="0" borderId="51" xfId="2" applyFont="1" applyBorder="1" applyAlignment="1" applyProtection="1">
      <alignment vertical="center"/>
      <protection hidden="1"/>
    </xf>
    <xf numFmtId="9" fontId="8" fillId="6" borderId="51" xfId="2" applyNumberFormat="1" applyFont="1" applyFill="1" applyBorder="1" applyAlignment="1" applyProtection="1">
      <alignment horizontal="left" vertical="center"/>
      <protection hidden="1"/>
    </xf>
    <xf numFmtId="0" fontId="12" fillId="0" borderId="51" xfId="2" applyFont="1" applyBorder="1" applyAlignment="1" applyProtection="1">
      <alignment horizontal="left" vertical="center"/>
      <protection hidden="1"/>
    </xf>
    <xf numFmtId="0" fontId="13" fillId="6" borderId="49" xfId="2" applyFont="1" applyFill="1" applyBorder="1" applyAlignment="1" applyProtection="1">
      <alignment horizontal="left" vertical="center"/>
      <protection hidden="1"/>
    </xf>
    <xf numFmtId="0" fontId="13" fillId="6" borderId="51" xfId="2" applyFont="1" applyFill="1" applyBorder="1" applyAlignment="1" applyProtection="1">
      <alignment horizontal="left" vertical="center"/>
      <protection hidden="1"/>
    </xf>
    <xf numFmtId="0" fontId="10" fillId="6" borderId="51" xfId="2" applyFont="1" applyFill="1" applyBorder="1" applyAlignment="1" applyProtection="1">
      <alignment vertical="center"/>
      <protection hidden="1"/>
    </xf>
    <xf numFmtId="2" fontId="11" fillId="6" borderId="51" xfId="2" quotePrefix="1" applyNumberFormat="1" applyFont="1" applyFill="1" applyBorder="1" applyAlignment="1" applyProtection="1">
      <alignment wrapText="1"/>
      <protection hidden="1"/>
    </xf>
    <xf numFmtId="10" fontId="7" fillId="6" borderId="51" xfId="3" applyNumberFormat="1" applyFont="1" applyFill="1" applyBorder="1" applyAlignment="1" applyProtection="1">
      <alignment horizontal="center"/>
      <protection hidden="1"/>
    </xf>
    <xf numFmtId="0" fontId="13" fillId="0" borderId="51" xfId="2" applyFont="1" applyBorder="1" applyAlignment="1" applyProtection="1">
      <alignment horizontal="left" vertical="center"/>
      <protection hidden="1"/>
    </xf>
    <xf numFmtId="9" fontId="13" fillId="0" borderId="51" xfId="2" applyNumberFormat="1" applyFont="1" applyBorder="1" applyAlignment="1" applyProtection="1">
      <alignment horizontal="left" vertical="center"/>
      <protection hidden="1"/>
    </xf>
    <xf numFmtId="2" fontId="15" fillId="7" borderId="51" xfId="2" quotePrefix="1" applyNumberFormat="1" applyFont="1" applyFill="1" applyBorder="1" applyAlignment="1" applyProtection="1">
      <alignment wrapText="1"/>
      <protection hidden="1"/>
    </xf>
    <xf numFmtId="10" fontId="10" fillId="0" borderId="49" xfId="3" applyNumberFormat="1" applyFont="1" applyBorder="1" applyAlignment="1" applyProtection="1">
      <alignment horizontal="center"/>
      <protection hidden="1"/>
    </xf>
    <xf numFmtId="0" fontId="15" fillId="6" borderId="52" xfId="2" applyFont="1" applyFill="1" applyBorder="1" applyAlignment="1" applyProtection="1">
      <alignment horizontal="center" vertical="center" wrapText="1"/>
      <protection hidden="1"/>
    </xf>
    <xf numFmtId="0" fontId="15" fillId="9" borderId="51" xfId="2" applyFont="1" applyFill="1" applyBorder="1" applyAlignment="1" applyProtection="1">
      <alignment horizontal="center" vertical="center" wrapText="1"/>
      <protection hidden="1"/>
    </xf>
    <xf numFmtId="10" fontId="10" fillId="0" borderId="51" xfId="3" applyNumberFormat="1" applyFont="1" applyBorder="1" applyAlignment="1" applyProtection="1">
      <alignment horizontal="center"/>
      <protection hidden="1"/>
    </xf>
    <xf numFmtId="0" fontId="4" fillId="4" borderId="8" xfId="0" applyFont="1" applyFill="1" applyBorder="1" applyAlignment="1">
      <alignment horizontal="left" vertical="center" wrapText="1"/>
    </xf>
    <xf numFmtId="0" fontId="4" fillId="4" borderId="2" xfId="0" applyFont="1" applyFill="1" applyBorder="1" applyAlignment="1">
      <alignment horizontal="center" vertical="center" wrapText="1"/>
    </xf>
    <xf numFmtId="4" fontId="4" fillId="4" borderId="2" xfId="0" applyNumberFormat="1" applyFont="1" applyFill="1" applyBorder="1" applyAlignment="1">
      <alignment horizontal="right" vertical="center" wrapText="1"/>
    </xf>
    <xf numFmtId="0" fontId="15" fillId="6" borderId="6" xfId="2" applyFont="1" applyFill="1" applyBorder="1" applyAlignment="1" applyProtection="1">
      <alignment horizontal="center" vertical="center" wrapText="1"/>
      <protection hidden="1"/>
    </xf>
    <xf numFmtId="0" fontId="15" fillId="6" borderId="0" xfId="2" applyFont="1" applyFill="1" applyAlignment="1" applyProtection="1">
      <alignment horizontal="center" vertical="center" wrapText="1"/>
      <protection hidden="1"/>
    </xf>
    <xf numFmtId="0" fontId="15" fillId="6" borderId="7" xfId="2" applyFont="1" applyFill="1" applyBorder="1" applyAlignment="1" applyProtection="1">
      <alignment horizontal="center" vertical="center" wrapText="1"/>
      <protection hidden="1"/>
    </xf>
    <xf numFmtId="0" fontId="7" fillId="6" borderId="6" xfId="2" applyFill="1" applyBorder="1" applyAlignment="1" applyProtection="1">
      <alignment horizontal="center"/>
      <protection hidden="1"/>
    </xf>
    <xf numFmtId="0" fontId="7" fillId="6" borderId="0" xfId="2" applyFill="1" applyAlignment="1" applyProtection="1">
      <alignment horizontal="center"/>
      <protection hidden="1"/>
    </xf>
    <xf numFmtId="0" fontId="7" fillId="6" borderId="7" xfId="2" applyFill="1" applyBorder="1" applyAlignment="1" applyProtection="1">
      <alignment horizontal="center"/>
      <protection hidden="1"/>
    </xf>
    <xf numFmtId="0" fontId="11" fillId="6" borderId="6" xfId="2" applyFont="1" applyFill="1" applyBorder="1" applyAlignment="1" applyProtection="1">
      <alignment horizontal="left" vertical="center"/>
      <protection hidden="1"/>
    </xf>
    <xf numFmtId="0" fontId="11" fillId="6" borderId="0" xfId="2" applyFont="1" applyFill="1" applyAlignment="1" applyProtection="1">
      <alignment horizontal="left" vertical="center"/>
      <protection hidden="1"/>
    </xf>
    <xf numFmtId="0" fontId="0" fillId="0" borderId="0" xfId="0"/>
    <xf numFmtId="0" fontId="0" fillId="0" borderId="0" xfId="0" applyAlignment="1">
      <alignment horizontal="center"/>
    </xf>
    <xf numFmtId="0" fontId="5" fillId="4" borderId="6" xfId="0" applyFont="1" applyFill="1" applyBorder="1" applyAlignment="1">
      <alignment horizontal="center" vertical="top" wrapText="1"/>
    </xf>
    <xf numFmtId="0" fontId="5" fillId="4" borderId="7" xfId="0" applyFont="1" applyFill="1" applyBorder="1" applyAlignment="1">
      <alignment horizontal="center" vertical="top" wrapText="1"/>
    </xf>
    <xf numFmtId="0" fontId="5" fillId="4" borderId="0" xfId="0" applyFont="1" applyFill="1" applyBorder="1" applyAlignment="1">
      <alignment horizontal="left" vertical="top" wrapText="1"/>
    </xf>
    <xf numFmtId="0" fontId="0" fillId="0" borderId="0" xfId="0" applyAlignment="1">
      <alignment vertical="center"/>
    </xf>
    <xf numFmtId="0" fontId="2" fillId="37" borderId="8" xfId="0" applyFont="1" applyFill="1" applyBorder="1" applyAlignment="1">
      <alignment horizontal="left" vertical="center" wrapText="1"/>
    </xf>
    <xf numFmtId="0" fontId="5" fillId="4" borderId="0" xfId="0" applyFont="1" applyFill="1" applyBorder="1" applyAlignment="1">
      <alignment horizontal="center" vertical="center" wrapText="1"/>
    </xf>
    <xf numFmtId="0" fontId="3" fillId="4" borderId="0" xfId="0" applyFont="1" applyFill="1" applyAlignment="1">
      <alignment horizontal="center" vertical="top" wrapText="1"/>
    </xf>
    <xf numFmtId="0" fontId="61" fillId="4" borderId="3" xfId="0" applyFont="1" applyFill="1" applyBorder="1" applyAlignment="1">
      <alignment horizontal="left" vertical="top" wrapText="1"/>
    </xf>
    <xf numFmtId="0" fontId="61" fillId="4" borderId="4" xfId="0" applyFont="1" applyFill="1" applyBorder="1" applyAlignment="1">
      <alignment horizontal="center" vertical="top"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0" xfId="0" applyFont="1" applyFill="1" applyBorder="1" applyAlignment="1">
      <alignment horizontal="left" vertical="center" wrapText="1"/>
    </xf>
    <xf numFmtId="0" fontId="3" fillId="4" borderId="11" xfId="0" applyFont="1" applyFill="1" applyBorder="1" applyAlignment="1">
      <alignment horizontal="center" vertical="center" wrapText="1"/>
    </xf>
    <xf numFmtId="0" fontId="61" fillId="6" borderId="3" xfId="0" applyFont="1" applyFill="1" applyBorder="1" applyAlignment="1">
      <alignment horizontal="center" vertical="top" wrapText="1"/>
    </xf>
    <xf numFmtId="0" fontId="61" fillId="6" borderId="4" xfId="0" applyFont="1" applyFill="1" applyBorder="1" applyAlignment="1">
      <alignment horizontal="center" vertical="top" wrapText="1"/>
    </xf>
    <xf numFmtId="0" fontId="0" fillId="6" borderId="4" xfId="0" applyFill="1" applyBorder="1" applyAlignment="1">
      <alignment horizontal="center"/>
    </xf>
    <xf numFmtId="0" fontId="0" fillId="6" borderId="5" xfId="0" applyFill="1" applyBorder="1" applyAlignment="1">
      <alignment horizontal="center"/>
    </xf>
    <xf numFmtId="0" fontId="3" fillId="6" borderId="6" xfId="0" applyFont="1" applyFill="1" applyBorder="1" applyAlignment="1">
      <alignment horizontal="center" vertical="top" wrapText="1"/>
    </xf>
    <xf numFmtId="0" fontId="3" fillId="6" borderId="0" xfId="0" applyFont="1" applyFill="1" applyBorder="1" applyAlignment="1">
      <alignment horizontal="center" vertical="top" wrapText="1"/>
    </xf>
    <xf numFmtId="0" fontId="0" fillId="6" borderId="0" xfId="0" applyFill="1" applyBorder="1" applyAlignment="1">
      <alignment horizontal="center"/>
    </xf>
    <xf numFmtId="0" fontId="3" fillId="6" borderId="0" xfId="0" applyFont="1" applyFill="1" applyBorder="1" applyAlignment="1">
      <alignment horizontal="left" vertical="top"/>
    </xf>
    <xf numFmtId="0" fontId="0" fillId="6" borderId="7" xfId="0" applyFill="1" applyBorder="1" applyAlignment="1">
      <alignment horizontal="center"/>
    </xf>
    <xf numFmtId="0" fontId="61" fillId="4" borderId="3" xfId="0" applyFont="1" applyFill="1" applyBorder="1" applyAlignment="1">
      <alignment horizontal="center" vertical="top" wrapText="1"/>
    </xf>
    <xf numFmtId="0" fontId="3" fillId="4" borderId="6" xfId="0" applyFont="1" applyFill="1" applyBorder="1" applyAlignment="1">
      <alignment horizontal="center" vertical="top" wrapText="1"/>
    </xf>
    <xf numFmtId="0" fontId="5" fillId="4" borderId="12" xfId="0" applyFont="1" applyFill="1" applyBorder="1" applyAlignment="1">
      <alignment horizontal="left" vertical="top" wrapText="1"/>
    </xf>
    <xf numFmtId="0" fontId="0" fillId="6" borderId="4" xfId="0" applyFill="1" applyBorder="1"/>
    <xf numFmtId="0" fontId="0" fillId="6" borderId="5" xfId="0" applyFill="1" applyBorder="1"/>
    <xf numFmtId="0" fontId="0" fillId="6" borderId="0" xfId="0" applyFill="1" applyBorder="1"/>
    <xf numFmtId="0" fontId="0" fillId="6" borderId="7" xfId="0" applyFill="1" applyBorder="1"/>
    <xf numFmtId="0" fontId="2" fillId="37" borderId="2" xfId="0" applyFont="1" applyFill="1" applyBorder="1" applyAlignment="1">
      <alignment horizontal="right" vertical="center" wrapText="1"/>
    </xf>
    <xf numFmtId="0" fontId="0" fillId="0" borderId="0" xfId="0"/>
    <xf numFmtId="0" fontId="4" fillId="4" borderId="2" xfId="0" applyFont="1" applyFill="1" applyBorder="1" applyAlignment="1">
      <alignment horizontal="left" vertical="center" wrapText="1"/>
    </xf>
    <xf numFmtId="0" fontId="0" fillId="0" borderId="0" xfId="0" applyAlignment="1">
      <alignment vertical="center"/>
    </xf>
    <xf numFmtId="0" fontId="3" fillId="4" borderId="0" xfId="0" applyFont="1" applyFill="1" applyAlignment="1">
      <alignment horizontal="center" vertical="center" wrapText="1"/>
    </xf>
    <xf numFmtId="0" fontId="0" fillId="0" borderId="0" xfId="0" applyAlignment="1">
      <alignment horizontal="center" vertical="center"/>
    </xf>
    <xf numFmtId="10" fontId="4" fillId="4" borderId="2" xfId="6" applyNumberFormat="1" applyFont="1" applyFill="1" applyBorder="1" applyAlignment="1">
      <alignment horizontal="center" vertical="center" wrapText="1"/>
    </xf>
    <xf numFmtId="10" fontId="4" fillId="4" borderId="9" xfId="6" applyNumberFormat="1" applyFont="1" applyFill="1" applyBorder="1" applyAlignment="1">
      <alignment horizontal="center" vertical="center" wrapText="1"/>
    </xf>
    <xf numFmtId="0" fontId="5" fillId="4" borderId="12" xfId="0" applyFont="1" applyFill="1" applyBorder="1" applyAlignment="1">
      <alignment horizontal="left" vertical="center" wrapText="1"/>
    </xf>
    <xf numFmtId="0" fontId="0" fillId="0" borderId="0" xfId="0"/>
    <xf numFmtId="0" fontId="3" fillId="4" borderId="0" xfId="0" applyFont="1" applyFill="1" applyBorder="1" applyAlignment="1">
      <alignment horizontal="right" vertical="top" wrapText="1"/>
    </xf>
    <xf numFmtId="0" fontId="3" fillId="4" borderId="0" xfId="0" applyFont="1" applyFill="1" applyBorder="1" applyAlignment="1">
      <alignment horizontal="left" vertical="top" wrapText="1"/>
    </xf>
    <xf numFmtId="0" fontId="3" fillId="4" borderId="12" xfId="0" applyFont="1" applyFill="1" applyBorder="1" applyAlignment="1">
      <alignment horizontal="right" vertical="top" wrapText="1"/>
    </xf>
    <xf numFmtId="0" fontId="61" fillId="4" borderId="4" xfId="0" applyFont="1" applyFill="1" applyBorder="1" applyAlignment="1">
      <alignment horizontal="left" vertical="top" wrapText="1"/>
    </xf>
    <xf numFmtId="0" fontId="0" fillId="0" borderId="0" xfId="0" applyAlignment="1">
      <alignment vertical="center"/>
    </xf>
    <xf numFmtId="0" fontId="3" fillId="4" borderId="0" xfId="0" applyFont="1" applyFill="1" applyBorder="1" applyAlignment="1">
      <alignment horizontal="right" vertical="center" wrapText="1"/>
    </xf>
    <xf numFmtId="0" fontId="3" fillId="4" borderId="0" xfId="0" applyFont="1" applyFill="1" applyBorder="1" applyAlignment="1">
      <alignment horizontal="center" vertical="top" wrapText="1"/>
    </xf>
    <xf numFmtId="0" fontId="5" fillId="4" borderId="0" xfId="0" applyFont="1" applyFill="1" applyBorder="1" applyAlignment="1">
      <alignment horizontal="center" vertical="top" wrapText="1"/>
    </xf>
    <xf numFmtId="0" fontId="61" fillId="6" borderId="4" xfId="0" applyFont="1" applyFill="1" applyBorder="1" applyAlignment="1">
      <alignment horizontal="left" vertical="top" wrapText="1"/>
    </xf>
    <xf numFmtId="0" fontId="3" fillId="4" borderId="12"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6" xfId="0" applyFont="1" applyFill="1" applyBorder="1" applyAlignment="1">
      <alignment horizontal="left" vertical="top" wrapText="1"/>
    </xf>
    <xf numFmtId="0" fontId="3" fillId="6" borderId="0" xfId="0" applyFont="1" applyFill="1" applyBorder="1" applyAlignment="1">
      <alignment horizontal="left" vertical="top" wrapText="1"/>
    </xf>
    <xf numFmtId="0" fontId="3" fillId="4" borderId="0" xfId="0" applyFont="1" applyFill="1" applyBorder="1" applyAlignment="1">
      <alignment horizontal="left" vertical="top" wrapText="1"/>
    </xf>
    <xf numFmtId="0" fontId="0" fillId="0" borderId="0" xfId="0"/>
    <xf numFmtId="0" fontId="3" fillId="4" borderId="0" xfId="0" applyFont="1" applyFill="1" applyBorder="1" applyAlignment="1">
      <alignment horizontal="right" vertical="center" wrapText="1"/>
    </xf>
    <xf numFmtId="0" fontId="0" fillId="0" borderId="0" xfId="0" applyAlignment="1">
      <alignment vertical="center"/>
    </xf>
    <xf numFmtId="0" fontId="3" fillId="4" borderId="12" xfId="0" applyFont="1" applyFill="1" applyBorder="1" applyAlignment="1">
      <alignment horizontal="right" vertical="center" wrapText="1"/>
    </xf>
    <xf numFmtId="0" fontId="2" fillId="37" borderId="51" xfId="0" applyFont="1" applyFill="1" applyBorder="1" applyAlignment="1">
      <alignment horizontal="left" vertical="center" wrapText="1"/>
    </xf>
    <xf numFmtId="0" fontId="2" fillId="37" borderId="51" xfId="0" applyFont="1" applyFill="1" applyBorder="1" applyAlignment="1">
      <alignment horizontal="center" vertical="center" wrapText="1"/>
    </xf>
    <xf numFmtId="0" fontId="4" fillId="4" borderId="51" xfId="0" applyFont="1" applyFill="1" applyBorder="1" applyAlignment="1">
      <alignment horizontal="left" vertical="center" wrapText="1"/>
    </xf>
    <xf numFmtId="0" fontId="4" fillId="4" borderId="51" xfId="0" applyFont="1" applyFill="1" applyBorder="1" applyAlignment="1">
      <alignment horizontal="center" vertical="center" wrapText="1"/>
    </xf>
    <xf numFmtId="0" fontId="2" fillId="37" borderId="55" xfId="0" applyFont="1" applyFill="1" applyBorder="1" applyAlignment="1">
      <alignment horizontal="left" vertical="center" wrapText="1"/>
    </xf>
    <xf numFmtId="187" fontId="2" fillId="37" borderId="50" xfId="0" applyNumberFormat="1" applyFont="1" applyFill="1" applyBorder="1" applyAlignment="1">
      <alignment horizontal="right" vertical="center" wrapText="1"/>
    </xf>
    <xf numFmtId="0" fontId="4" fillId="4" borderId="55" xfId="0" applyFont="1" applyFill="1" applyBorder="1" applyAlignment="1">
      <alignment horizontal="left" vertical="center" wrapText="1"/>
    </xf>
    <xf numFmtId="187" fontId="4" fillId="4" borderId="50" xfId="0" applyNumberFormat="1" applyFont="1" applyFill="1" applyBorder="1" applyAlignment="1">
      <alignment horizontal="right" vertical="center" wrapText="1"/>
    </xf>
    <xf numFmtId="4" fontId="2" fillId="37" borderId="51" xfId="0" applyNumberFormat="1" applyFont="1" applyFill="1" applyBorder="1" applyAlignment="1">
      <alignment horizontal="center" vertical="center" wrapText="1"/>
    </xf>
    <xf numFmtId="4" fontId="4" fillId="4" borderId="51" xfId="0" applyNumberFormat="1" applyFont="1" applyFill="1" applyBorder="1" applyAlignment="1">
      <alignment horizontal="center" vertical="center" wrapText="1"/>
    </xf>
    <xf numFmtId="0" fontId="61" fillId="39" borderId="51" xfId="0" applyFont="1" applyFill="1" applyBorder="1" applyAlignment="1">
      <alignment horizontal="center" vertical="top" wrapText="1"/>
    </xf>
    <xf numFmtId="4" fontId="2" fillId="6" borderId="51" xfId="0" applyNumberFormat="1" applyFont="1" applyFill="1" applyBorder="1" applyAlignment="1">
      <alignment horizontal="center" vertical="top" wrapText="1"/>
    </xf>
    <xf numFmtId="0" fontId="61" fillId="39" borderId="50" xfId="0" applyFont="1" applyFill="1" applyBorder="1" applyAlignment="1">
      <alignment horizontal="right" vertical="top" wrapText="1"/>
    </xf>
    <xf numFmtId="187" fontId="2" fillId="6" borderId="50" xfId="0" applyNumberFormat="1" applyFont="1" applyFill="1" applyBorder="1" applyAlignment="1">
      <alignment horizontal="right" vertical="top" wrapText="1"/>
    </xf>
    <xf numFmtId="0" fontId="3" fillId="4" borderId="2"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4" fillId="4" borderId="2" xfId="0" applyFont="1" applyFill="1" applyBorder="1" applyAlignment="1">
      <alignment horizontal="left" vertical="center" wrapText="1"/>
    </xf>
    <xf numFmtId="164" fontId="4" fillId="4" borderId="2" xfId="0" applyNumberFormat="1" applyFont="1" applyFill="1" applyBorder="1" applyAlignment="1">
      <alignment horizontal="right" vertical="center" wrapText="1"/>
    </xf>
    <xf numFmtId="0" fontId="5" fillId="2" borderId="2" xfId="0" applyFont="1" applyFill="1" applyBorder="1" applyAlignment="1">
      <alignment horizontal="center" vertical="center" wrapText="1"/>
    </xf>
    <xf numFmtId="164" fontId="5" fillId="2" borderId="2" xfId="0" applyNumberFormat="1" applyFont="1" applyFill="1" applyBorder="1" applyAlignment="1">
      <alignment horizontal="right" vertical="center" wrapText="1"/>
    </xf>
    <xf numFmtId="4" fontId="5" fillId="2" borderId="2" xfId="0" applyNumberFormat="1" applyFont="1" applyFill="1" applyBorder="1" applyAlignment="1">
      <alignment horizontal="right" vertical="center" wrapText="1"/>
    </xf>
    <xf numFmtId="0" fontId="5" fillId="3" borderId="2" xfId="0" applyFont="1" applyFill="1" applyBorder="1" applyAlignment="1">
      <alignment horizontal="center" vertical="center" wrapText="1"/>
    </xf>
    <xf numFmtId="164" fontId="5" fillId="3" borderId="2" xfId="0" applyNumberFormat="1" applyFont="1" applyFill="1" applyBorder="1" applyAlignment="1">
      <alignment horizontal="right" vertical="center" wrapText="1"/>
    </xf>
    <xf numFmtId="4" fontId="5" fillId="3" borderId="2" xfId="0" applyNumberFormat="1" applyFont="1" applyFill="1" applyBorder="1" applyAlignment="1">
      <alignment horizontal="right" vertical="center" wrapText="1"/>
    </xf>
    <xf numFmtId="0" fontId="4" fillId="4" borderId="1"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5" fillId="4" borderId="0" xfId="0" applyFont="1" applyFill="1" applyAlignment="1">
      <alignment horizontal="left" vertical="center" wrapText="1"/>
    </xf>
    <xf numFmtId="0" fontId="5" fillId="0" borderId="0" xfId="0" applyFont="1" applyAlignment="1">
      <alignment vertical="center"/>
    </xf>
    <xf numFmtId="0" fontId="5" fillId="0" borderId="0" xfId="0" applyFont="1" applyAlignment="1">
      <alignment horizontal="center"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4" fontId="4" fillId="4" borderId="9" xfId="0" applyNumberFormat="1" applyFont="1" applyFill="1" applyBorder="1" applyAlignment="1">
      <alignment horizontal="right" vertical="center" wrapText="1"/>
    </xf>
    <xf numFmtId="0" fontId="5" fillId="2" borderId="8" xfId="0" applyFont="1" applyFill="1" applyBorder="1" applyAlignment="1">
      <alignment horizontal="left" vertical="center" wrapText="1"/>
    </xf>
    <xf numFmtId="4" fontId="5" fillId="2" borderId="9" xfId="0" applyNumberFormat="1" applyFont="1" applyFill="1" applyBorder="1" applyAlignment="1">
      <alignment horizontal="right" vertical="center" wrapText="1"/>
    </xf>
    <xf numFmtId="0" fontId="5" fillId="3" borderId="8" xfId="0" applyFont="1" applyFill="1" applyBorder="1" applyAlignment="1">
      <alignment horizontal="left" vertical="center" wrapText="1"/>
    </xf>
    <xf numFmtId="4" fontId="5" fillId="3" borderId="9" xfId="0" applyNumberFormat="1" applyFont="1" applyFill="1" applyBorder="1" applyAlignment="1">
      <alignment horizontal="right" vertical="center" wrapText="1"/>
    </xf>
    <xf numFmtId="0" fontId="5" fillId="4" borderId="6" xfId="0" applyFont="1" applyFill="1" applyBorder="1" applyAlignment="1">
      <alignment horizontal="right" vertical="center" wrapText="1"/>
    </xf>
    <xf numFmtId="0" fontId="5" fillId="4" borderId="0" xfId="0" applyFont="1" applyFill="1" applyBorder="1" applyAlignment="1">
      <alignment horizontal="right" vertical="center" wrapText="1"/>
    </xf>
    <xf numFmtId="4" fontId="5" fillId="4" borderId="0" xfId="0" applyNumberFormat="1" applyFont="1" applyFill="1" applyBorder="1" applyAlignment="1">
      <alignment horizontal="right" vertical="center" wrapText="1"/>
    </xf>
    <xf numFmtId="4" fontId="5" fillId="4" borderId="7" xfId="0" applyNumberFormat="1" applyFont="1" applyFill="1" applyBorder="1" applyAlignment="1">
      <alignment horizontal="right" vertical="center" wrapText="1"/>
    </xf>
    <xf numFmtId="0" fontId="4" fillId="4" borderId="19" xfId="0" applyFont="1" applyFill="1" applyBorder="1" applyAlignment="1">
      <alignment horizontal="left" vertical="center" wrapText="1"/>
    </xf>
    <xf numFmtId="0" fontId="4" fillId="4" borderId="20" xfId="0" applyFont="1" applyFill="1" applyBorder="1" applyAlignment="1">
      <alignment horizontal="left" vertical="center" wrapText="1"/>
    </xf>
    <xf numFmtId="4" fontId="3" fillId="4" borderId="7" xfId="0" applyNumberFormat="1" applyFont="1" applyFill="1" applyBorder="1" applyAlignment="1">
      <alignment horizontal="right" vertical="center" wrapText="1"/>
    </xf>
    <xf numFmtId="0" fontId="5" fillId="4" borderId="11" xfId="0" applyFont="1" applyFill="1" applyBorder="1" applyAlignment="1">
      <alignment horizontal="right" vertical="center" wrapText="1"/>
    </xf>
    <xf numFmtId="0" fontId="5" fillId="4" borderId="12" xfId="0" applyFont="1" applyFill="1" applyBorder="1" applyAlignment="1">
      <alignment horizontal="center" vertical="center" wrapText="1"/>
    </xf>
    <xf numFmtId="4" fontId="5" fillId="4" borderId="12" xfId="0" applyNumberFormat="1" applyFont="1" applyFill="1" applyBorder="1" applyAlignment="1">
      <alignment horizontal="right" vertical="center" wrapText="1"/>
    </xf>
    <xf numFmtId="4" fontId="5" fillId="4" borderId="21" xfId="0" applyNumberFormat="1" applyFont="1" applyFill="1" applyBorder="1" applyAlignment="1">
      <alignment horizontal="right" vertical="center" wrapText="1"/>
    </xf>
    <xf numFmtId="4" fontId="2" fillId="37" borderId="9" xfId="0" applyNumberFormat="1" applyFont="1" applyFill="1" applyBorder="1" applyAlignment="1">
      <alignment horizontal="right" vertical="center" wrapText="1"/>
    </xf>
    <xf numFmtId="164" fontId="3" fillId="4" borderId="0" xfId="0" applyNumberFormat="1" applyFont="1" applyFill="1" applyBorder="1" applyAlignment="1">
      <alignment horizontal="right" vertical="center" wrapText="1"/>
    </xf>
    <xf numFmtId="0" fontId="3" fillId="4" borderId="51" xfId="0" applyFont="1" applyFill="1" applyBorder="1" applyAlignment="1">
      <alignment horizontal="center" vertical="center" wrapText="1"/>
    </xf>
    <xf numFmtId="0" fontId="5" fillId="4" borderId="0" xfId="0" applyFont="1" applyFill="1" applyBorder="1" applyAlignment="1">
      <alignment horizontal="center" vertical="center" wrapText="1"/>
    </xf>
    <xf numFmtId="4" fontId="3" fillId="4" borderId="50" xfId="0" applyNumberFormat="1"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0" xfId="0" applyFont="1" applyFill="1" applyBorder="1" applyAlignment="1">
      <alignment horizontal="center" vertical="center"/>
    </xf>
    <xf numFmtId="8" fontId="5" fillId="4" borderId="7" xfId="0" applyNumberFormat="1"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21" fillId="40" borderId="56" xfId="2" applyFont="1" applyFill="1" applyBorder="1" applyAlignment="1" applyProtection="1">
      <alignment horizontal="center" vertical="center" wrapText="1"/>
      <protection hidden="1"/>
    </xf>
    <xf numFmtId="44" fontId="21" fillId="40" borderId="51" xfId="729" applyFont="1" applyFill="1" applyBorder="1" applyAlignment="1" applyProtection="1">
      <alignment horizontal="center" vertical="center" wrapText="1"/>
      <protection hidden="1"/>
    </xf>
    <xf numFmtId="0" fontId="63" fillId="0" borderId="55" xfId="2" applyFont="1" applyBorder="1" applyAlignment="1" applyProtection="1">
      <alignment horizontal="center" vertical="center"/>
      <protection hidden="1"/>
    </xf>
    <xf numFmtId="0" fontId="63" fillId="42" borderId="55" xfId="2" applyFont="1" applyFill="1" applyBorder="1" applyAlignment="1" applyProtection="1">
      <alignment horizontal="center" vertical="center"/>
      <protection hidden="1"/>
    </xf>
    <xf numFmtId="0" fontId="63" fillId="42" borderId="22" xfId="2" applyFont="1" applyFill="1" applyBorder="1" applyAlignment="1" applyProtection="1">
      <alignment horizontal="center" vertical="center"/>
      <protection hidden="1"/>
    </xf>
    <xf numFmtId="0" fontId="19" fillId="0" borderId="0" xfId="2" applyFont="1" applyAlignment="1" applyProtection="1">
      <alignment vertical="center"/>
      <protection hidden="1"/>
    </xf>
    <xf numFmtId="0" fontId="61" fillId="6" borderId="3"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21" fillId="41" borderId="18" xfId="2" applyFont="1" applyFill="1" applyBorder="1" applyAlignment="1" applyProtection="1">
      <alignment horizontal="center" vertical="center"/>
      <protection hidden="1"/>
    </xf>
    <xf numFmtId="0" fontId="21" fillId="41" borderId="55" xfId="2" applyFont="1" applyFill="1" applyBorder="1" applyAlignment="1" applyProtection="1">
      <alignment horizontal="center" vertical="center"/>
      <protection hidden="1"/>
    </xf>
    <xf numFmtId="0" fontId="21" fillId="40" borderId="51" xfId="2" applyFont="1" applyFill="1" applyBorder="1" applyAlignment="1" applyProtection="1">
      <alignment horizontal="center" vertical="center" wrapText="1"/>
      <protection hidden="1"/>
    </xf>
    <xf numFmtId="0" fontId="21" fillId="40" borderId="51" xfId="2" applyFont="1" applyFill="1" applyBorder="1" applyAlignment="1" applyProtection="1">
      <alignment horizontal="center" vertical="center"/>
      <protection hidden="1"/>
    </xf>
    <xf numFmtId="0" fontId="21" fillId="40" borderId="50" xfId="2" applyFont="1" applyFill="1" applyBorder="1" applyAlignment="1" applyProtection="1">
      <alignment horizontal="center" vertical="center"/>
      <protection hidden="1"/>
    </xf>
    <xf numFmtId="0" fontId="21" fillId="41" borderId="16" xfId="2" applyFont="1" applyFill="1" applyBorder="1" applyAlignment="1" applyProtection="1">
      <alignment vertical="center"/>
      <protection hidden="1"/>
    </xf>
    <xf numFmtId="44" fontId="21" fillId="41" borderId="16" xfId="729" applyFont="1" applyFill="1" applyBorder="1" applyAlignment="1" applyProtection="1">
      <alignment vertical="center"/>
      <protection hidden="1"/>
    </xf>
    <xf numFmtId="10" fontId="62" fillId="0" borderId="16" xfId="5" applyNumberFormat="1" applyFont="1" applyBorder="1" applyAlignment="1" applyProtection="1">
      <alignment horizontal="center" vertical="center"/>
      <protection hidden="1"/>
    </xf>
    <xf numFmtId="10" fontId="62" fillId="0" borderId="17" xfId="5" applyNumberFormat="1" applyFont="1" applyBorder="1" applyAlignment="1" applyProtection="1">
      <alignment horizontal="center" vertical="center"/>
      <protection hidden="1"/>
    </xf>
    <xf numFmtId="0" fontId="63" fillId="0" borderId="51" xfId="2" applyFont="1" applyBorder="1" applyAlignment="1" applyProtection="1">
      <alignment vertical="center"/>
      <protection hidden="1"/>
    </xf>
    <xf numFmtId="44" fontId="64" fillId="0" borderId="51" xfId="729" applyFont="1" applyBorder="1" applyAlignment="1" applyProtection="1">
      <alignment vertical="center"/>
      <protection hidden="1"/>
    </xf>
    <xf numFmtId="4" fontId="63" fillId="0" borderId="51" xfId="4" applyNumberFormat="1" applyFont="1" applyBorder="1" applyAlignment="1" applyProtection="1">
      <alignment horizontal="center" vertical="center"/>
      <protection hidden="1"/>
    </xf>
    <xf numFmtId="2" fontId="63" fillId="0" borderId="51" xfId="4" applyNumberFormat="1" applyFont="1" applyBorder="1" applyAlignment="1" applyProtection="1">
      <alignment horizontal="center" vertical="center"/>
      <protection hidden="1"/>
    </xf>
    <xf numFmtId="165" fontId="63" fillId="0" borderId="51" xfId="4" applyFont="1" applyBorder="1" applyAlignment="1" applyProtection="1">
      <alignment horizontal="center" vertical="center"/>
      <protection hidden="1"/>
    </xf>
    <xf numFmtId="165" fontId="63" fillId="0" borderId="50" xfId="4" applyFont="1" applyBorder="1" applyAlignment="1" applyProtection="1">
      <alignment horizontal="center" vertical="center"/>
      <protection hidden="1"/>
    </xf>
    <xf numFmtId="4" fontId="63" fillId="6" borderId="51" xfId="4" applyNumberFormat="1" applyFont="1" applyFill="1" applyBorder="1" applyAlignment="1" applyProtection="1">
      <alignment horizontal="center" vertical="center"/>
      <protection hidden="1"/>
    </xf>
    <xf numFmtId="4" fontId="63" fillId="6" borderId="50" xfId="4" applyNumberFormat="1" applyFont="1" applyFill="1" applyBorder="1" applyAlignment="1" applyProtection="1">
      <alignment horizontal="center" vertical="center"/>
      <protection hidden="1"/>
    </xf>
    <xf numFmtId="4" fontId="63" fillId="0" borderId="50" xfId="4" applyNumberFormat="1" applyFont="1" applyBorder="1" applyAlignment="1" applyProtection="1">
      <alignment horizontal="center" vertical="center"/>
      <protection hidden="1"/>
    </xf>
    <xf numFmtId="0" fontId="7" fillId="0" borderId="51" xfId="2" applyBorder="1" applyAlignment="1" applyProtection="1">
      <alignment vertical="center"/>
      <protection hidden="1"/>
    </xf>
    <xf numFmtId="4" fontId="63" fillId="0" borderId="53" xfId="4" applyNumberFormat="1" applyFont="1" applyBorder="1" applyAlignment="1" applyProtection="1">
      <alignment horizontal="center" vertical="center"/>
      <protection hidden="1"/>
    </xf>
    <xf numFmtId="0" fontId="21" fillId="0" borderId="51" xfId="2" applyFont="1" applyBorder="1" applyAlignment="1" applyProtection="1">
      <alignment vertical="center"/>
      <protection hidden="1"/>
    </xf>
    <xf numFmtId="0" fontId="63" fillId="0" borderId="51" xfId="2" applyFont="1" applyBorder="1" applyAlignment="1" applyProtection="1">
      <alignment horizontal="center" vertical="center"/>
      <protection hidden="1"/>
    </xf>
    <xf numFmtId="0" fontId="63" fillId="0" borderId="50" xfId="2" applyFont="1" applyBorder="1" applyAlignment="1" applyProtection="1">
      <alignment horizontal="center" vertical="center"/>
      <protection hidden="1"/>
    </xf>
    <xf numFmtId="0" fontId="21" fillId="42" borderId="51" xfId="2" applyFont="1" applyFill="1" applyBorder="1" applyAlignment="1" applyProtection="1">
      <alignment vertical="center"/>
      <protection hidden="1"/>
    </xf>
    <xf numFmtId="0" fontId="21" fillId="42" borderId="16" xfId="2" applyFont="1" applyFill="1" applyBorder="1" applyAlignment="1" applyProtection="1">
      <alignment vertical="center"/>
      <protection hidden="1"/>
    </xf>
    <xf numFmtId="10" fontId="62" fillId="42" borderId="16" xfId="5" applyNumberFormat="1" applyFont="1" applyFill="1" applyBorder="1" applyAlignment="1" applyProtection="1">
      <alignment horizontal="center" vertical="center"/>
      <protection hidden="1"/>
    </xf>
    <xf numFmtId="0" fontId="21" fillId="42" borderId="13" xfId="2" applyFont="1" applyFill="1" applyBorder="1" applyAlignment="1" applyProtection="1">
      <alignment vertical="center"/>
      <protection hidden="1"/>
    </xf>
    <xf numFmtId="4" fontId="19" fillId="0" borderId="0" xfId="2" applyNumberFormat="1" applyFont="1" applyAlignment="1" applyProtection="1">
      <alignment vertical="center"/>
      <protection hidden="1"/>
    </xf>
    <xf numFmtId="0" fontId="7" fillId="0" borderId="0" xfId="2" applyAlignment="1" applyProtection="1">
      <alignment vertical="center"/>
      <protection hidden="1"/>
    </xf>
    <xf numFmtId="4" fontId="7" fillId="0" borderId="0" xfId="2" applyNumberFormat="1" applyAlignment="1" applyProtection="1">
      <alignment vertical="center"/>
      <protection hidden="1"/>
    </xf>
    <xf numFmtId="188" fontId="7" fillId="0" borderId="0" xfId="2" applyNumberFormat="1" applyAlignment="1" applyProtection="1">
      <alignment vertical="center"/>
      <protection hidden="1"/>
    </xf>
    <xf numFmtId="3" fontId="21" fillId="41" borderId="55" xfId="2" applyNumberFormat="1" applyFont="1" applyFill="1" applyBorder="1" applyAlignment="1" applyProtection="1">
      <alignment horizontal="center" vertical="center"/>
      <protection hidden="1"/>
    </xf>
    <xf numFmtId="0" fontId="21" fillId="41" borderId="16" xfId="2" applyFont="1" applyFill="1" applyBorder="1" applyAlignment="1" applyProtection="1">
      <alignment vertical="center" wrapText="1"/>
      <protection hidden="1"/>
    </xf>
    <xf numFmtId="10" fontId="0" fillId="0" borderId="0" xfId="0" applyNumberFormat="1" applyAlignment="1">
      <alignment vertical="center"/>
    </xf>
    <xf numFmtId="44" fontId="0" fillId="0" borderId="0" xfId="0" applyNumberFormat="1" applyAlignment="1">
      <alignment vertical="center"/>
    </xf>
    <xf numFmtId="10" fontId="62" fillId="0" borderId="58" xfId="5" applyNumberFormat="1" applyFont="1" applyBorder="1" applyAlignment="1" applyProtection="1">
      <alignment horizontal="center" vertical="center"/>
      <protection hidden="1"/>
    </xf>
    <xf numFmtId="4" fontId="63" fillId="0" borderId="49" xfId="4" applyNumberFormat="1" applyFont="1" applyBorder="1" applyAlignment="1" applyProtection="1">
      <alignment horizontal="center" vertical="center"/>
      <protection hidden="1"/>
    </xf>
    <xf numFmtId="10" fontId="62" fillId="0" borderId="59" xfId="5" applyNumberFormat="1" applyFont="1" applyBorder="1" applyAlignment="1" applyProtection="1">
      <alignment horizontal="center" vertical="center"/>
      <protection hidden="1"/>
    </xf>
    <xf numFmtId="4" fontId="63" fillId="0" borderId="60" xfId="4" applyNumberFormat="1" applyFont="1" applyBorder="1" applyAlignment="1" applyProtection="1">
      <alignment horizontal="center" vertical="center"/>
      <protection hidden="1"/>
    </xf>
    <xf numFmtId="10" fontId="62" fillId="0" borderId="51" xfId="5" applyNumberFormat="1" applyFont="1" applyBorder="1" applyAlignment="1" applyProtection="1">
      <alignment horizontal="center" vertical="center"/>
      <protection hidden="1"/>
    </xf>
    <xf numFmtId="0" fontId="21" fillId="43" borderId="55" xfId="2" applyFont="1" applyFill="1" applyBorder="1" applyAlignment="1" applyProtection="1">
      <alignment horizontal="center" vertical="center"/>
      <protection hidden="1"/>
    </xf>
    <xf numFmtId="0" fontId="21" fillId="43" borderId="16" xfId="2" applyFont="1" applyFill="1" applyBorder="1" applyAlignment="1" applyProtection="1">
      <alignment vertical="center"/>
      <protection hidden="1"/>
    </xf>
    <xf numFmtId="44" fontId="21" fillId="43" borderId="16" xfId="729" applyFont="1" applyFill="1" applyBorder="1" applyAlignment="1" applyProtection="1">
      <alignment vertical="center"/>
      <protection hidden="1"/>
    </xf>
    <xf numFmtId="189" fontId="63" fillId="42" borderId="51" xfId="4" applyNumberFormat="1" applyFont="1" applyFill="1" applyBorder="1" applyAlignment="1" applyProtection="1">
      <alignment horizontal="center" vertical="center"/>
      <protection hidden="1"/>
    </xf>
    <xf numFmtId="0" fontId="61" fillId="4" borderId="4" xfId="0" applyFont="1" applyFill="1" applyBorder="1" applyAlignment="1">
      <alignment horizontal="left" vertical="top" wrapText="1"/>
    </xf>
    <xf numFmtId="0" fontId="3" fillId="4" borderId="0" xfId="0" applyFont="1" applyFill="1" applyBorder="1" applyAlignment="1">
      <alignment horizontal="left" vertical="top" wrapText="1"/>
    </xf>
    <xf numFmtId="0" fontId="4" fillId="4" borderId="2"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4" borderId="0" xfId="0" applyFont="1" applyFill="1" applyBorder="1" applyAlignment="1">
      <alignment horizontal="right" vertical="center" wrapText="1"/>
    </xf>
    <xf numFmtId="0" fontId="3" fillId="4" borderId="6" xfId="0" applyFont="1" applyFill="1" applyBorder="1" applyAlignment="1">
      <alignment horizontal="right" vertical="center" wrapText="1"/>
    </xf>
    <xf numFmtId="0" fontId="3" fillId="4" borderId="0" xfId="0" applyFont="1" applyFill="1" applyBorder="1" applyAlignment="1">
      <alignment horizontal="right" vertical="center" wrapText="1"/>
    </xf>
    <xf numFmtId="0" fontId="3" fillId="4" borderId="12" xfId="0" applyFont="1" applyFill="1" applyBorder="1" applyAlignment="1">
      <alignment horizontal="right" vertical="center" wrapText="1"/>
    </xf>
    <xf numFmtId="0" fontId="5" fillId="4" borderId="0" xfId="0" applyFont="1" applyFill="1" applyAlignment="1">
      <alignment horizontal="center" vertical="center" wrapText="1"/>
    </xf>
    <xf numFmtId="0" fontId="3" fillId="4" borderId="2" xfId="0" applyFont="1" applyFill="1" applyBorder="1" applyAlignment="1">
      <alignment horizontal="left" vertical="center" wrapText="1"/>
    </xf>
    <xf numFmtId="0" fontId="5" fillId="2" borderId="2" xfId="0" applyFont="1" applyFill="1" applyBorder="1" applyAlignment="1">
      <alignment horizontal="left" vertical="center" wrapText="1"/>
    </xf>
    <xf numFmtId="0" fontId="2" fillId="37" borderId="2" xfId="0" applyFont="1" applyFill="1" applyBorder="1" applyAlignment="1">
      <alignment horizontal="left" vertical="center" wrapText="1"/>
    </xf>
    <xf numFmtId="0" fontId="3" fillId="4" borderId="9" xfId="0" applyFont="1" applyFill="1" applyBorder="1" applyAlignment="1">
      <alignment horizontal="right" vertical="center" wrapText="1"/>
    </xf>
    <xf numFmtId="0" fontId="3" fillId="4" borderId="2" xfId="0"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4" borderId="8" xfId="0" applyFont="1" applyFill="1" applyBorder="1" applyAlignment="1">
      <alignment horizontal="left" vertical="center" wrapText="1"/>
    </xf>
    <xf numFmtId="0" fontId="5" fillId="4" borderId="12" xfId="0" applyFont="1" applyFill="1" applyBorder="1" applyAlignment="1">
      <alignment horizontal="right" vertical="center" wrapText="1"/>
    </xf>
    <xf numFmtId="0" fontId="3" fillId="4" borderId="0" xfId="0" applyFont="1" applyFill="1" applyAlignment="1">
      <alignment horizontal="right" vertical="center" wrapText="1"/>
    </xf>
    <xf numFmtId="0" fontId="5" fillId="4" borderId="0" xfId="0" applyFont="1" applyFill="1" applyBorder="1" applyAlignment="1">
      <alignment horizontal="center" vertical="center" wrapText="1"/>
    </xf>
    <xf numFmtId="0" fontId="4" fillId="4" borderId="2" xfId="0" applyFont="1" applyFill="1" applyBorder="1" applyAlignment="1">
      <alignment horizontal="right" vertical="center" wrapText="1"/>
    </xf>
    <xf numFmtId="0" fontId="3" fillId="4" borderId="51" xfId="0" applyFont="1" applyFill="1" applyBorder="1" applyAlignment="1">
      <alignment horizontal="left" vertical="center" wrapText="1"/>
    </xf>
    <xf numFmtId="0" fontId="3" fillId="4" borderId="50" xfId="0" applyFont="1" applyFill="1" applyBorder="1" applyAlignment="1">
      <alignment horizontal="right" vertical="center" wrapText="1"/>
    </xf>
    <xf numFmtId="0" fontId="3" fillId="4" borderId="3" xfId="0" applyFont="1" applyFill="1" applyBorder="1" applyAlignment="1">
      <alignment horizontal="left" vertical="top" wrapText="1"/>
    </xf>
    <xf numFmtId="0" fontId="3" fillId="4" borderId="4" xfId="0" applyFont="1" applyFill="1" applyBorder="1" applyAlignment="1">
      <alignment horizontal="center" vertical="top" wrapText="1"/>
    </xf>
    <xf numFmtId="0" fontId="3" fillId="4" borderId="4" xfId="0" applyFont="1" applyFill="1" applyBorder="1" applyAlignment="1">
      <alignment horizontal="left" vertical="top" wrapText="1"/>
    </xf>
    <xf numFmtId="0" fontId="5" fillId="0" borderId="0" xfId="0" applyFont="1"/>
    <xf numFmtId="0" fontId="3" fillId="4" borderId="55" xfId="0" applyFont="1" applyFill="1" applyBorder="1" applyAlignment="1">
      <alignment horizontal="left" vertical="center" wrapText="1"/>
    </xf>
    <xf numFmtId="4" fontId="3" fillId="4" borderId="51" xfId="0" applyNumberFormat="1" applyFont="1" applyFill="1" applyBorder="1" applyAlignment="1">
      <alignment horizontal="center" vertical="center" wrapText="1"/>
    </xf>
    <xf numFmtId="0" fontId="5" fillId="0" borderId="0" xfId="0" applyFont="1" applyAlignment="1">
      <alignment horizontal="center"/>
    </xf>
    <xf numFmtId="0" fontId="5" fillId="2" borderId="2" xfId="0" applyFont="1" applyFill="1" applyBorder="1" applyAlignment="1">
      <alignment horizontal="left" vertical="top" wrapText="1"/>
    </xf>
    <xf numFmtId="0" fontId="5" fillId="2" borderId="2" xfId="0" applyFont="1" applyFill="1" applyBorder="1" applyAlignment="1">
      <alignment horizontal="center" vertical="top" wrapText="1"/>
    </xf>
    <xf numFmtId="0" fontId="5" fillId="3" borderId="2" xfId="0" applyFont="1" applyFill="1" applyBorder="1" applyAlignment="1">
      <alignment horizontal="left" vertical="top" wrapText="1"/>
    </xf>
    <xf numFmtId="0" fontId="5" fillId="3" borderId="2" xfId="0" applyFont="1" applyFill="1" applyBorder="1" applyAlignment="1">
      <alignment horizontal="center" vertical="top" wrapText="1"/>
    </xf>
    <xf numFmtId="0" fontId="5" fillId="2" borderId="2" xfId="0" applyFont="1" applyFill="1" applyBorder="1" applyAlignment="1">
      <alignment horizontal="right" vertical="center" wrapText="1"/>
    </xf>
    <xf numFmtId="0" fontId="5" fillId="3" borderId="2" xfId="0" applyFont="1" applyFill="1" applyBorder="1" applyAlignment="1">
      <alignment horizontal="right" vertical="center" wrapText="1"/>
    </xf>
    <xf numFmtId="0" fontId="4" fillId="38" borderId="2" xfId="0" applyFont="1" applyFill="1" applyBorder="1" applyAlignment="1">
      <alignment horizontal="left" vertical="top" wrapText="1"/>
    </xf>
    <xf numFmtId="0" fontId="4" fillId="38" borderId="2" xfId="0" applyFont="1" applyFill="1" applyBorder="1" applyAlignment="1">
      <alignment horizontal="center" vertical="top" wrapText="1"/>
    </xf>
    <xf numFmtId="4" fontId="5" fillId="2" borderId="2" xfId="0" applyNumberFormat="1" applyFont="1" applyFill="1" applyBorder="1" applyAlignment="1">
      <alignment horizontal="center" vertical="top" wrapText="1"/>
    </xf>
    <xf numFmtId="10" fontId="5" fillId="2" borderId="2" xfId="0" applyNumberFormat="1" applyFont="1" applyFill="1" applyBorder="1" applyAlignment="1">
      <alignment horizontal="center" vertical="top" wrapText="1"/>
    </xf>
    <xf numFmtId="4" fontId="5" fillId="3" borderId="2" xfId="0" applyNumberFormat="1" applyFont="1" applyFill="1" applyBorder="1" applyAlignment="1">
      <alignment horizontal="center" vertical="top" wrapText="1"/>
    </xf>
    <xf numFmtId="10" fontId="5" fillId="3" borderId="2" xfId="0" applyNumberFormat="1" applyFont="1" applyFill="1" applyBorder="1" applyAlignment="1">
      <alignment horizontal="center" vertical="top" wrapText="1"/>
    </xf>
    <xf numFmtId="4" fontId="4" fillId="38" borderId="2" xfId="0" applyNumberFormat="1" applyFont="1" applyFill="1" applyBorder="1" applyAlignment="1">
      <alignment horizontal="center" vertical="top" wrapText="1"/>
    </xf>
    <xf numFmtId="10" fontId="4" fillId="38" borderId="2" xfId="0" applyNumberFormat="1" applyFont="1" applyFill="1" applyBorder="1" applyAlignment="1">
      <alignment horizontal="center" vertical="top" wrapText="1"/>
    </xf>
    <xf numFmtId="0" fontId="61" fillId="39" borderId="55" xfId="0" applyFont="1" applyFill="1" applyBorder="1" applyAlignment="1">
      <alignment horizontal="center" vertical="top" wrapText="1"/>
    </xf>
    <xf numFmtId="0" fontId="61" fillId="39" borderId="51" xfId="0" applyFont="1" applyFill="1" applyBorder="1" applyAlignment="1">
      <alignment horizontal="center" vertical="top" wrapText="1"/>
    </xf>
    <xf numFmtId="0" fontId="61" fillId="39" borderId="51" xfId="0" applyFont="1" applyFill="1" applyBorder="1" applyAlignment="1">
      <alignment horizontal="left" vertical="top" wrapText="1"/>
    </xf>
    <xf numFmtId="0" fontId="61" fillId="4" borderId="4" xfId="0" applyFont="1" applyFill="1" applyBorder="1" applyAlignment="1">
      <alignment horizontal="left" vertical="top" wrapText="1"/>
    </xf>
    <xf numFmtId="0" fontId="61" fillId="4" borderId="5" xfId="0" applyFont="1" applyFill="1" applyBorder="1" applyAlignment="1">
      <alignment horizontal="left" vertical="top" wrapText="1"/>
    </xf>
    <xf numFmtId="0" fontId="3" fillId="4" borderId="0" xfId="0" applyFont="1" applyFill="1" applyBorder="1" applyAlignment="1">
      <alignment horizontal="left" vertical="top" wrapText="1"/>
    </xf>
    <xf numFmtId="0" fontId="3" fillId="4" borderId="7" xfId="0" applyFont="1" applyFill="1" applyBorder="1" applyAlignment="1">
      <alignment horizontal="left" vertical="top" wrapText="1"/>
    </xf>
    <xf numFmtId="0" fontId="61" fillId="4" borderId="6" xfId="0" applyFont="1" applyFill="1" applyBorder="1" applyAlignment="1">
      <alignment horizontal="center" wrapText="1"/>
    </xf>
    <xf numFmtId="0" fontId="0" fillId="0" borderId="0" xfId="0" applyBorder="1"/>
    <xf numFmtId="0" fontId="0" fillId="0" borderId="7" xfId="0" applyBorder="1"/>
    <xf numFmtId="0" fontId="2" fillId="6" borderId="55" xfId="0" applyNumberFormat="1" applyFont="1" applyFill="1" applyBorder="1" applyAlignment="1">
      <alignment horizontal="center" vertical="top" wrapText="1"/>
    </xf>
    <xf numFmtId="0" fontId="2" fillId="6" borderId="51" xfId="0" applyFont="1" applyFill="1" applyBorder="1" applyAlignment="1">
      <alignment horizontal="center" vertical="top" wrapText="1"/>
    </xf>
    <xf numFmtId="0" fontId="2" fillId="6" borderId="51" xfId="0" applyFont="1" applyFill="1" applyBorder="1" applyAlignment="1">
      <alignment horizontal="left" vertical="top" wrapText="1"/>
    </xf>
    <xf numFmtId="0" fontId="3" fillId="4" borderId="6" xfId="0" applyFont="1" applyFill="1" applyBorder="1" applyAlignment="1">
      <alignment horizontal="right" vertical="top" wrapText="1"/>
    </xf>
    <xf numFmtId="0" fontId="3" fillId="4" borderId="0" xfId="0" applyFont="1" applyFill="1" applyBorder="1" applyAlignment="1">
      <alignment horizontal="right" vertical="top" wrapText="1"/>
    </xf>
    <xf numFmtId="0" fontId="3" fillId="4" borderId="51" xfId="0" applyFont="1" applyFill="1" applyBorder="1" applyAlignment="1">
      <alignment horizontal="left" vertical="top" wrapText="1"/>
    </xf>
    <xf numFmtId="0" fontId="3" fillId="4" borderId="51" xfId="0" applyFont="1" applyFill="1" applyBorder="1" applyAlignment="1">
      <alignment horizontal="right" vertical="top" wrapText="1"/>
    </xf>
    <xf numFmtId="4" fontId="3" fillId="4" borderId="51" xfId="0" applyNumberFormat="1" applyFont="1" applyFill="1" applyBorder="1" applyAlignment="1">
      <alignment horizontal="right" vertical="top" wrapText="1"/>
    </xf>
    <xf numFmtId="0" fontId="3" fillId="4" borderId="50" xfId="0" applyFont="1" applyFill="1" applyBorder="1" applyAlignment="1">
      <alignment horizontal="right" vertical="top" wrapText="1"/>
    </xf>
    <xf numFmtId="4" fontId="5" fillId="4" borderId="0" xfId="0" applyNumberFormat="1" applyFont="1" applyFill="1" applyAlignment="1">
      <alignment horizontal="center" vertical="top" wrapText="1"/>
    </xf>
    <xf numFmtId="0" fontId="0" fillId="0" borderId="0" xfId="0"/>
    <xf numFmtId="0" fontId="3" fillId="4" borderId="11" xfId="0" applyFont="1" applyFill="1" applyBorder="1" applyAlignment="1">
      <alignment horizontal="right" vertical="top" wrapText="1"/>
    </xf>
    <xf numFmtId="0" fontId="3" fillId="4" borderId="12" xfId="0" applyFont="1" applyFill="1" applyBorder="1" applyAlignment="1">
      <alignment horizontal="right" vertical="top" wrapText="1"/>
    </xf>
    <xf numFmtId="0" fontId="3" fillId="4" borderId="13" xfId="0" applyFont="1" applyFill="1" applyBorder="1" applyAlignment="1">
      <alignment horizontal="left" vertical="top" wrapText="1"/>
    </xf>
    <xf numFmtId="0" fontId="3" fillId="4" borderId="13" xfId="0" applyFont="1" applyFill="1" applyBorder="1" applyAlignment="1">
      <alignment horizontal="right" vertical="top" wrapText="1"/>
    </xf>
    <xf numFmtId="0" fontId="5" fillId="4" borderId="0" xfId="0" applyFont="1" applyFill="1" applyAlignment="1">
      <alignment horizontal="center" vertical="center" wrapText="1"/>
    </xf>
    <xf numFmtId="0" fontId="5" fillId="0" borderId="0" xfId="0" applyFont="1" applyAlignment="1">
      <alignment vertical="center"/>
    </xf>
    <xf numFmtId="0" fontId="3" fillId="4" borderId="6" xfId="0" applyFont="1" applyFill="1" applyBorder="1" applyAlignment="1">
      <alignment horizontal="center" wrapText="1"/>
    </xf>
    <xf numFmtId="0" fontId="5" fillId="0" borderId="0" xfId="0" applyFont="1" applyBorder="1"/>
    <xf numFmtId="0" fontId="5" fillId="0" borderId="7" xfId="0" applyFont="1" applyBorder="1"/>
    <xf numFmtId="0" fontId="3" fillId="4" borderId="4" xfId="0" applyFont="1" applyFill="1" applyBorder="1" applyAlignment="1">
      <alignment horizontal="left" vertical="top" wrapText="1"/>
    </xf>
    <xf numFmtId="0" fontId="3" fillId="4" borderId="5" xfId="0" applyFont="1" applyFill="1" applyBorder="1" applyAlignment="1">
      <alignment horizontal="left" vertical="top" wrapText="1"/>
    </xf>
    <xf numFmtId="0" fontId="3" fillId="4" borderId="6" xfId="0" applyFont="1" applyFill="1" applyBorder="1" applyAlignment="1">
      <alignment horizontal="right" vertical="center" wrapText="1"/>
    </xf>
    <xf numFmtId="0" fontId="3" fillId="4" borderId="0" xfId="0" applyFont="1" applyFill="1" applyBorder="1" applyAlignment="1">
      <alignment horizontal="right" vertical="center" wrapText="1"/>
    </xf>
    <xf numFmtId="0" fontId="3" fillId="4" borderId="51" xfId="0" applyFont="1" applyFill="1" applyBorder="1" applyAlignment="1">
      <alignment horizontal="left" vertical="center" wrapText="1"/>
    </xf>
    <xf numFmtId="0" fontId="3" fillId="4" borderId="51" xfId="0" applyFont="1" applyFill="1" applyBorder="1" applyAlignment="1">
      <alignment horizontal="right" vertical="center" wrapText="1"/>
    </xf>
    <xf numFmtId="4" fontId="3" fillId="4" borderId="51" xfId="0" applyNumberFormat="1" applyFont="1" applyFill="1" applyBorder="1" applyAlignment="1">
      <alignment horizontal="right" vertical="center" wrapText="1"/>
    </xf>
    <xf numFmtId="0" fontId="3" fillId="4" borderId="50" xfId="0" applyFont="1" applyFill="1" applyBorder="1" applyAlignment="1">
      <alignment horizontal="right" vertical="center" wrapText="1"/>
    </xf>
    <xf numFmtId="0" fontId="3" fillId="4" borderId="11" xfId="0" applyFont="1" applyFill="1" applyBorder="1" applyAlignment="1">
      <alignment horizontal="right" vertical="center" wrapText="1"/>
    </xf>
    <xf numFmtId="0" fontId="3" fillId="4" borderId="12" xfId="0" applyFont="1" applyFill="1" applyBorder="1" applyAlignment="1">
      <alignment horizontal="right" vertical="center" wrapText="1"/>
    </xf>
    <xf numFmtId="0" fontId="3" fillId="4" borderId="13" xfId="0" applyFont="1" applyFill="1" applyBorder="1" applyAlignment="1">
      <alignment horizontal="left" vertical="center" wrapText="1"/>
    </xf>
    <xf numFmtId="0" fontId="3" fillId="4" borderId="13" xfId="0" applyFont="1" applyFill="1" applyBorder="1" applyAlignment="1">
      <alignment horizontal="right" vertical="center" wrapText="1"/>
    </xf>
    <xf numFmtId="4" fontId="3" fillId="4" borderId="13" xfId="0" applyNumberFormat="1" applyFont="1" applyFill="1" applyBorder="1" applyAlignment="1">
      <alignment horizontal="right" vertical="center" wrapText="1"/>
    </xf>
    <xf numFmtId="0" fontId="3" fillId="4" borderId="14" xfId="0" applyFont="1" applyFill="1" applyBorder="1" applyAlignment="1">
      <alignment horizontal="right" vertical="center" wrapText="1"/>
    </xf>
    <xf numFmtId="0" fontId="5" fillId="3" borderId="2" xfId="0" applyFont="1" applyFill="1" applyBorder="1" applyAlignment="1">
      <alignment horizontal="left" vertical="center" wrapText="1"/>
    </xf>
    <xf numFmtId="0" fontId="5" fillId="4" borderId="0" xfId="0" applyFont="1" applyFill="1" applyBorder="1" applyAlignment="1">
      <alignment horizontal="right" vertical="center" wrapText="1"/>
    </xf>
    <xf numFmtId="0" fontId="5" fillId="4" borderId="0" xfId="0" applyFont="1" applyFill="1" applyAlignment="1">
      <alignment horizontal="center" vertical="top" wrapText="1"/>
    </xf>
    <xf numFmtId="0" fontId="5" fillId="2" borderId="2" xfId="0" applyFont="1" applyFill="1" applyBorder="1" applyAlignment="1">
      <alignment horizontal="left" vertical="center" wrapText="1"/>
    </xf>
    <xf numFmtId="0" fontId="2" fillId="37" borderId="2" xfId="0" applyFont="1" applyFill="1" applyBorder="1" applyAlignment="1">
      <alignment horizontal="left" vertical="center" wrapText="1"/>
    </xf>
    <xf numFmtId="0" fontId="3" fillId="4" borderId="2" xfId="0" applyFont="1" applyFill="1" applyBorder="1" applyAlignment="1">
      <alignment horizontal="left" vertical="center" wrapText="1"/>
    </xf>
    <xf numFmtId="0" fontId="4" fillId="4" borderId="2" xfId="0" applyFont="1" applyFill="1" applyBorder="1" applyAlignment="1">
      <alignment horizontal="left" vertical="center" wrapText="1"/>
    </xf>
    <xf numFmtId="0" fontId="61" fillId="4" borderId="0" xfId="0" applyFont="1" applyFill="1" applyBorder="1" applyAlignment="1">
      <alignment horizontal="left" vertical="top" wrapText="1"/>
    </xf>
    <xf numFmtId="0" fontId="3" fillId="4" borderId="8" xfId="0" applyFont="1" applyFill="1" applyBorder="1" applyAlignment="1">
      <alignment horizontal="left" vertical="center" wrapText="1"/>
    </xf>
    <xf numFmtId="0" fontId="3" fillId="4" borderId="8" xfId="0" applyFont="1" applyFill="1" applyBorder="1" applyAlignment="1">
      <alignment horizontal="right" vertical="center" wrapText="1"/>
    </xf>
    <xf numFmtId="0" fontId="3" fillId="4" borderId="2" xfId="0"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4" borderId="9" xfId="0" applyFont="1" applyFill="1" applyBorder="1" applyAlignment="1">
      <alignment horizontal="right" vertical="center" wrapText="1"/>
    </xf>
    <xf numFmtId="0" fontId="5" fillId="4" borderId="12" xfId="0" applyFont="1" applyFill="1" applyBorder="1" applyAlignment="1">
      <alignment horizontal="right" vertical="center" wrapText="1"/>
    </xf>
    <xf numFmtId="0" fontId="3" fillId="4" borderId="0" xfId="0" applyFont="1" applyFill="1" applyAlignment="1">
      <alignment horizontal="right" vertical="center" wrapText="1"/>
    </xf>
    <xf numFmtId="0" fontId="3" fillId="4" borderId="0" xfId="0" applyFont="1" applyFill="1" applyAlignment="1">
      <alignment horizontal="left" vertical="center" wrapText="1"/>
    </xf>
    <xf numFmtId="4" fontId="3" fillId="4" borderId="0" xfId="0" applyNumberFormat="1" applyFont="1" applyFill="1" applyAlignment="1">
      <alignment horizontal="right" vertical="center" wrapText="1"/>
    </xf>
    <xf numFmtId="0" fontId="3" fillId="4" borderId="6" xfId="0" applyFont="1" applyFill="1" applyBorder="1" applyAlignment="1">
      <alignment horizontal="center" vertical="center" wrapText="1"/>
    </xf>
    <xf numFmtId="0" fontId="5" fillId="0" borderId="0" xfId="0" applyFont="1" applyBorder="1" applyAlignment="1">
      <alignment vertical="center"/>
    </xf>
    <xf numFmtId="0" fontId="5" fillId="0" borderId="7" xfId="0" applyFont="1" applyBorder="1" applyAlignment="1">
      <alignment vertical="center"/>
    </xf>
    <xf numFmtId="0" fontId="61" fillId="6" borderId="4" xfId="0" applyFont="1" applyFill="1" applyBorder="1" applyAlignment="1">
      <alignment horizontal="left" vertical="top" wrapText="1"/>
    </xf>
    <xf numFmtId="0" fontId="61" fillId="6" borderId="0" xfId="0" applyFont="1" applyFill="1" applyBorder="1" applyAlignment="1">
      <alignment horizontal="left" vertical="top" wrapText="1"/>
    </xf>
    <xf numFmtId="0" fontId="61" fillId="4" borderId="8" xfId="0" applyFont="1" applyFill="1" applyBorder="1" applyAlignment="1">
      <alignment horizontal="center" vertical="center" wrapText="1"/>
    </xf>
    <xf numFmtId="0" fontId="61" fillId="4" borderId="2" xfId="0" applyFont="1" applyFill="1" applyBorder="1" applyAlignment="1">
      <alignment horizontal="center" vertical="center" wrapText="1"/>
    </xf>
    <xf numFmtId="0" fontId="61" fillId="4" borderId="2" xfId="0" applyFont="1" applyFill="1" applyBorder="1" applyAlignment="1">
      <alignment horizontal="left" vertical="center" wrapText="1"/>
    </xf>
    <xf numFmtId="0" fontId="61" fillId="4" borderId="9" xfId="0" applyFont="1" applyFill="1" applyBorder="1" applyAlignment="1">
      <alignment horizontal="center" vertical="center" wrapText="1"/>
    </xf>
    <xf numFmtId="0" fontId="0" fillId="0" borderId="0" xfId="0" applyAlignment="1">
      <alignment vertical="center"/>
    </xf>
    <xf numFmtId="0" fontId="61" fillId="4" borderId="54" xfId="0" applyFont="1" applyFill="1" applyBorder="1" applyAlignment="1">
      <alignment horizontal="right" vertical="center" wrapText="1"/>
    </xf>
    <xf numFmtId="0" fontId="61" fillId="4" borderId="2" xfId="0" applyFont="1" applyFill="1" applyBorder="1" applyAlignment="1">
      <alignment horizontal="right" vertical="center" wrapText="1"/>
    </xf>
    <xf numFmtId="0" fontId="5" fillId="4" borderId="0" xfId="0" applyFont="1" applyFill="1" applyBorder="1" applyAlignment="1">
      <alignment horizontal="center" vertical="center" wrapText="1"/>
    </xf>
    <xf numFmtId="0" fontId="5" fillId="0" borderId="7" xfId="0" applyFont="1" applyBorder="1" applyAlignment="1">
      <alignment horizontal="center" vertical="center"/>
    </xf>
    <xf numFmtId="0" fontId="3" fillId="4" borderId="51" xfId="0" applyFont="1" applyFill="1" applyBorder="1" applyAlignment="1">
      <alignment horizontal="center" vertical="center" wrapText="1"/>
    </xf>
    <xf numFmtId="0" fontId="0" fillId="0" borderId="5" xfId="0" applyBorder="1"/>
    <xf numFmtId="0" fontId="3" fillId="4" borderId="0" xfId="0" applyFont="1" applyFill="1" applyBorder="1" applyAlignment="1">
      <alignment horizontal="center" vertical="center" wrapText="1"/>
    </xf>
    <xf numFmtId="4" fontId="3" fillId="4" borderId="0" xfId="0" applyNumberFormat="1" applyFont="1" applyFill="1" applyBorder="1" applyAlignment="1">
      <alignment horizontal="center" vertical="center" wrapText="1"/>
    </xf>
    <xf numFmtId="0" fontId="3" fillId="4" borderId="7" xfId="0" applyFont="1" applyFill="1" applyBorder="1" applyAlignment="1">
      <alignment horizontal="center" vertical="center" wrapText="1"/>
    </xf>
    <xf numFmtId="0" fontId="21" fillId="40" borderId="55" xfId="2" applyFont="1" applyFill="1" applyBorder="1" applyAlignment="1" applyProtection="1">
      <alignment horizontal="center" vertical="center"/>
      <protection hidden="1"/>
    </xf>
    <xf numFmtId="0" fontId="21" fillId="40" borderId="51" xfId="2" applyFont="1" applyFill="1" applyBorder="1" applyAlignment="1" applyProtection="1">
      <alignment horizontal="center" vertical="center" wrapText="1"/>
      <protection hidden="1"/>
    </xf>
    <xf numFmtId="0" fontId="15" fillId="40" borderId="56" xfId="2" applyFont="1" applyFill="1" applyBorder="1" applyAlignment="1" applyProtection="1">
      <alignment horizontal="center" vertical="center"/>
      <protection hidden="1"/>
    </xf>
    <xf numFmtId="0" fontId="15" fillId="40" borderId="57" xfId="2" applyFont="1" applyFill="1" applyBorder="1" applyAlignment="1" applyProtection="1">
      <alignment horizontal="center" vertical="center"/>
      <protection hidden="1"/>
    </xf>
    <xf numFmtId="0" fontId="15" fillId="40" borderId="52" xfId="2" applyFont="1" applyFill="1" applyBorder="1" applyAlignment="1" applyProtection="1">
      <alignment horizontal="center" vertical="center"/>
      <protection hidden="1"/>
    </xf>
    <xf numFmtId="0" fontId="3" fillId="6" borderId="0" xfId="0" applyFont="1" applyFill="1" applyBorder="1" applyAlignment="1">
      <alignment horizontal="left" vertical="top" wrapText="1"/>
    </xf>
    <xf numFmtId="0" fontId="61" fillId="6" borderId="6" xfId="0" applyFont="1" applyFill="1" applyBorder="1" applyAlignment="1">
      <alignment horizontal="center" vertical="center" wrapText="1"/>
    </xf>
    <xf numFmtId="0" fontId="0" fillId="6" borderId="0" xfId="0" applyFill="1" applyBorder="1" applyAlignment="1">
      <alignment vertical="center"/>
    </xf>
    <xf numFmtId="0" fontId="11" fillId="6" borderId="6" xfId="2" applyFont="1" applyFill="1" applyBorder="1" applyAlignment="1" applyProtection="1">
      <alignment horizontal="left" vertical="center" wrapText="1"/>
      <protection hidden="1"/>
    </xf>
    <xf numFmtId="0" fontId="11" fillId="6" borderId="0" xfId="2" applyFont="1" applyFill="1" applyBorder="1" applyAlignment="1" applyProtection="1">
      <alignment horizontal="left" vertical="center" wrapText="1"/>
      <protection hidden="1"/>
    </xf>
    <xf numFmtId="0" fontId="11" fillId="6" borderId="7" xfId="2" applyFont="1" applyFill="1" applyBorder="1" applyAlignment="1" applyProtection="1">
      <alignment horizontal="left" vertical="center" wrapText="1"/>
      <protection hidden="1"/>
    </xf>
    <xf numFmtId="0" fontId="20" fillId="10" borderId="6" xfId="2" applyFont="1" applyFill="1" applyBorder="1" applyAlignment="1" applyProtection="1">
      <alignment horizontal="left" vertical="center" wrapText="1"/>
      <protection hidden="1"/>
    </xf>
    <xf numFmtId="0" fontId="20" fillId="10" borderId="0" xfId="2" applyFont="1" applyFill="1" applyAlignment="1" applyProtection="1">
      <alignment horizontal="left" vertical="center" wrapText="1"/>
      <protection hidden="1"/>
    </xf>
    <xf numFmtId="0" fontId="20" fillId="10" borderId="7" xfId="2" applyFont="1" applyFill="1" applyBorder="1" applyAlignment="1" applyProtection="1">
      <alignment horizontal="left" vertical="center" wrapText="1"/>
      <protection hidden="1"/>
    </xf>
    <xf numFmtId="0" fontId="11" fillId="6" borderId="0" xfId="2" applyFont="1" applyFill="1" applyAlignment="1" applyProtection="1">
      <alignment horizontal="left" vertical="center" wrapText="1"/>
      <protection hidden="1"/>
    </xf>
    <xf numFmtId="0" fontId="11" fillId="6" borderId="6" xfId="2" applyFont="1" applyFill="1" applyBorder="1" applyAlignment="1" applyProtection="1">
      <alignment horizontal="left" vertical="center"/>
      <protection hidden="1"/>
    </xf>
    <xf numFmtId="0" fontId="11" fillId="6" borderId="0" xfId="2" applyFont="1" applyFill="1" applyAlignment="1" applyProtection="1">
      <alignment horizontal="left" vertical="center"/>
      <protection hidden="1"/>
    </xf>
    <xf numFmtId="0" fontId="15" fillId="0" borderId="22" xfId="2" applyFont="1" applyBorder="1" applyAlignment="1" applyProtection="1">
      <alignment horizontal="center" vertical="center" wrapText="1"/>
      <protection hidden="1"/>
    </xf>
    <xf numFmtId="0" fontId="15" fillId="0" borderId="13" xfId="2" applyFont="1" applyBorder="1" applyAlignment="1" applyProtection="1">
      <alignment horizontal="center" vertical="center" wrapText="1"/>
      <protection hidden="1"/>
    </xf>
    <xf numFmtId="0" fontId="15" fillId="0" borderId="14" xfId="2" applyFont="1" applyBorder="1" applyAlignment="1" applyProtection="1">
      <alignment horizontal="center" vertical="center" wrapText="1"/>
      <protection hidden="1"/>
    </xf>
    <xf numFmtId="0" fontId="17" fillId="0" borderId="11" xfId="2" applyFont="1" applyBorder="1" applyAlignment="1" applyProtection="1">
      <alignment horizontal="left" vertical="center" wrapText="1"/>
      <protection hidden="1"/>
    </xf>
    <xf numFmtId="0" fontId="17" fillId="0" borderId="12" xfId="2" applyFont="1" applyBorder="1" applyAlignment="1" applyProtection="1">
      <alignment horizontal="left" vertical="center" wrapText="1"/>
      <protection hidden="1"/>
    </xf>
    <xf numFmtId="0" fontId="15" fillId="9" borderId="23" xfId="2" applyFont="1" applyFill="1" applyBorder="1" applyAlignment="1" applyProtection="1">
      <alignment horizontal="center" vertical="center" wrapText="1"/>
      <protection hidden="1"/>
    </xf>
    <xf numFmtId="0" fontId="15" fillId="9" borderId="18" xfId="2" applyFont="1" applyFill="1" applyBorder="1" applyAlignment="1" applyProtection="1">
      <alignment horizontal="center" vertical="center" wrapText="1"/>
      <protection hidden="1"/>
    </xf>
    <xf numFmtId="0" fontId="15" fillId="9" borderId="24" xfId="2" applyFont="1" applyFill="1" applyBorder="1" applyAlignment="1" applyProtection="1">
      <alignment horizontal="center" vertical="center" wrapText="1"/>
      <protection hidden="1"/>
    </xf>
    <xf numFmtId="0" fontId="15" fillId="9" borderId="25" xfId="2" applyFont="1" applyFill="1" applyBorder="1" applyAlignment="1" applyProtection="1">
      <alignment horizontal="center" vertical="center" wrapText="1"/>
      <protection hidden="1"/>
    </xf>
    <xf numFmtId="0" fontId="15" fillId="9" borderId="26" xfId="2" applyFont="1" applyFill="1" applyBorder="1" applyAlignment="1" applyProtection="1">
      <alignment horizontal="center" vertical="center" wrapText="1"/>
      <protection hidden="1"/>
    </xf>
    <xf numFmtId="0" fontId="15" fillId="9" borderId="10" xfId="2" applyFont="1" applyFill="1" applyBorder="1" applyAlignment="1" applyProtection="1">
      <alignment horizontal="center" vertical="center" wrapText="1"/>
      <protection hidden="1"/>
    </xf>
    <xf numFmtId="0" fontId="15" fillId="9" borderId="50" xfId="2" applyFont="1" applyFill="1" applyBorder="1" applyAlignment="1" applyProtection="1">
      <alignment horizontal="center" vertical="center" wrapText="1"/>
      <protection hidden="1"/>
    </xf>
    <xf numFmtId="0" fontId="7" fillId="6" borderId="3" xfId="2" applyFill="1" applyBorder="1" applyAlignment="1" applyProtection="1">
      <alignment horizontal="center"/>
      <protection hidden="1"/>
    </xf>
    <xf numFmtId="0" fontId="7" fillId="6" borderId="4" xfId="2" applyFill="1" applyBorder="1" applyAlignment="1" applyProtection="1">
      <alignment horizontal="center"/>
      <protection hidden="1"/>
    </xf>
    <xf numFmtId="0" fontId="7" fillId="6" borderId="5" xfId="2" applyFill="1" applyBorder="1" applyAlignment="1" applyProtection="1">
      <alignment horizontal="center"/>
      <protection hidden="1"/>
    </xf>
    <xf numFmtId="0" fontId="7" fillId="6" borderId="6" xfId="2" applyFill="1" applyBorder="1" applyAlignment="1" applyProtection="1">
      <alignment horizontal="center"/>
      <protection hidden="1"/>
    </xf>
    <xf numFmtId="0" fontId="7" fillId="6" borderId="0" xfId="2" applyFill="1" applyAlignment="1" applyProtection="1">
      <alignment horizontal="center"/>
      <protection hidden="1"/>
    </xf>
    <xf numFmtId="0" fontId="7" fillId="6" borderId="7" xfId="2" applyFill="1" applyBorder="1" applyAlignment="1" applyProtection="1">
      <alignment horizontal="center"/>
      <protection hidden="1"/>
    </xf>
    <xf numFmtId="0" fontId="16" fillId="6" borderId="6" xfId="2" applyFont="1" applyFill="1" applyBorder="1" applyAlignment="1" applyProtection="1">
      <alignment horizontal="center"/>
      <protection hidden="1"/>
    </xf>
    <xf numFmtId="0" fontId="16" fillId="6" borderId="0" xfId="2" applyFont="1" applyFill="1" applyAlignment="1" applyProtection="1">
      <alignment horizontal="center"/>
      <protection hidden="1"/>
    </xf>
    <xf numFmtId="0" fontId="16" fillId="6" borderId="7" xfId="2" applyFont="1" applyFill="1" applyBorder="1" applyAlignment="1" applyProtection="1">
      <alignment horizontal="center"/>
      <protection hidden="1"/>
    </xf>
    <xf numFmtId="2" fontId="4" fillId="4" borderId="2" xfId="0" applyNumberFormat="1" applyFont="1" applyFill="1" applyBorder="1" applyAlignment="1">
      <alignment horizontal="center" vertical="center" wrapText="1"/>
    </xf>
    <xf numFmtId="192" fontId="7" fillId="0" borderId="0" xfId="6" applyNumberFormat="1" applyFont="1" applyAlignment="1" applyProtection="1">
      <alignment vertical="center"/>
      <protection hidden="1"/>
    </xf>
  </cellXfs>
  <cellStyles count="730">
    <cellStyle name="1" xfId="7" xr:uid="{F86BD24F-BF39-47E5-A592-E5BBDBF6F589}"/>
    <cellStyle name="1.350.10" xfId="8" xr:uid="{5C790401-54C9-4E71-A32A-8A85789E0223}"/>
    <cellStyle name="1.350.10 2" xfId="9" xr:uid="{CEB83FC9-D8F3-44C8-B537-B424C05BE7A5}"/>
    <cellStyle name="1.350.10 2 2" xfId="10" xr:uid="{D81D370B-D0DB-4DA0-9E2E-880EDF3AA1ED}"/>
    <cellStyle name="1.350.10 2 3" xfId="11" xr:uid="{A606DDBE-1CE7-4653-8E60-06506C0BF556}"/>
    <cellStyle name="2.1" xfId="12" xr:uid="{E028D105-9AFC-4ACB-BD28-A906488BE091}"/>
    <cellStyle name="2.1.1" xfId="13" xr:uid="{BF74E674-013A-4572-A739-09140332CF93}"/>
    <cellStyle name="2.1.1.1" xfId="14" xr:uid="{8F690023-D472-41CC-B419-61CD91B26ECA}"/>
    <cellStyle name="20% - Ênfase1 2" xfId="15" xr:uid="{EBF2C162-8761-4824-896A-CA3CFB530534}"/>
    <cellStyle name="20% - Ênfase1 3" xfId="16" xr:uid="{877EF365-1E7D-4700-B865-FA1059F701B0}"/>
    <cellStyle name="20% - Ênfase1 4" xfId="17" xr:uid="{A771801F-7B59-4C65-B250-C9A5612A1782}"/>
    <cellStyle name="20% - Ênfase2 2" xfId="18" xr:uid="{314B0662-879D-43C3-8BEF-4233404206DD}"/>
    <cellStyle name="20% - Ênfase2 3" xfId="19" xr:uid="{CBE38CF1-C4AE-4F22-8879-1551F8E0916A}"/>
    <cellStyle name="20% - Ênfase2 4" xfId="20" xr:uid="{E2218ADC-2880-4C97-8603-4BFEDB41C5A1}"/>
    <cellStyle name="20% - Ênfase3 2" xfId="21" xr:uid="{E8B17F52-011C-439D-9EA5-676D084898E6}"/>
    <cellStyle name="20% - Ênfase3 3" xfId="22" xr:uid="{265C6768-2D94-481C-814B-D04BA80ED0D7}"/>
    <cellStyle name="20% - Ênfase3 4" xfId="23" xr:uid="{C267D702-3233-42A7-B8A1-8CB2B17A88F4}"/>
    <cellStyle name="20% - Ênfase4 2" xfId="24" xr:uid="{0527A922-3222-4D8F-8AD9-5300B4E235E3}"/>
    <cellStyle name="20% - Ênfase4 3" xfId="25" xr:uid="{1FAEB866-DFDD-402A-A61C-9F3D00490E79}"/>
    <cellStyle name="20% - Ênfase4 4" xfId="26" xr:uid="{F73FAF1E-2703-45CD-9728-063CDC58C4F8}"/>
    <cellStyle name="20% - Ênfase5 2" xfId="27" xr:uid="{D729E8A6-4B65-4EBE-82AA-1E4F27D34088}"/>
    <cellStyle name="20% - Ênfase5 3" xfId="28" xr:uid="{35F9F39D-3154-4AB4-A6C8-644F7872B70E}"/>
    <cellStyle name="20% - Ênfase5 4" xfId="29" xr:uid="{41B2BEF2-D928-4AD1-A992-8CEC13980460}"/>
    <cellStyle name="20% - Ênfase6 2" xfId="30" xr:uid="{A9FE682B-84E7-4AE2-B97E-A612B166BDEE}"/>
    <cellStyle name="20% - Ênfase6 3" xfId="31" xr:uid="{57A1CE41-4C19-41C2-A922-2362C253A9EB}"/>
    <cellStyle name="20% - Ênfase6 4" xfId="32" xr:uid="{B55C428C-1AAB-4DDB-84EA-3EBFDD4CD8F6}"/>
    <cellStyle name="40% - Ênfase1 2" xfId="33" xr:uid="{2D172206-33E6-4F97-AF62-D1518E920F5C}"/>
    <cellStyle name="40% - Ênfase1 3" xfId="34" xr:uid="{FFC1B19D-1ADB-4702-827A-1A9FC57CC1F3}"/>
    <cellStyle name="40% - Ênfase1 4" xfId="35" xr:uid="{A49E2948-2F8A-4DB0-A93C-8CE2878E2D9A}"/>
    <cellStyle name="40% - Ênfase2 2" xfId="36" xr:uid="{77E32162-B050-4DE7-9D71-71BC1528250F}"/>
    <cellStyle name="40% - Ênfase2 3" xfId="37" xr:uid="{B8370015-C4D5-4891-A350-01A63D928C86}"/>
    <cellStyle name="40% - Ênfase2 4" xfId="38" xr:uid="{2B1F687A-8E42-4D59-8734-359BC1E8D83F}"/>
    <cellStyle name="40% - Ênfase3 2" xfId="39" xr:uid="{6A9748E0-0D4F-4267-B8B5-BD4C2C3FBA34}"/>
    <cellStyle name="40% - Ênfase3 3" xfId="40" xr:uid="{BC9FA11F-FC09-4B1C-ADF3-5AEDC15E3952}"/>
    <cellStyle name="40% - Ênfase3 4" xfId="41" xr:uid="{271052A1-A3CF-4551-AF13-3AE58F497989}"/>
    <cellStyle name="40% - Ênfase4 2" xfId="42" xr:uid="{1928AAA7-0D01-4D0B-8FB9-6C038D21EFC6}"/>
    <cellStyle name="40% - Ênfase4 3" xfId="43" xr:uid="{795B63E5-5DCE-42E5-9D62-EA7DB81641FB}"/>
    <cellStyle name="40% - Ênfase4 4" xfId="44" xr:uid="{F4D9D1FE-8742-47DD-8ECE-778A5A851B93}"/>
    <cellStyle name="40% - Ênfase5 2" xfId="45" xr:uid="{FFC3259C-84FE-4BE2-99C4-1092468083C6}"/>
    <cellStyle name="40% - Ênfase5 3" xfId="46" xr:uid="{14ADD108-2320-4DFD-B2CF-53841A98F88F}"/>
    <cellStyle name="40% - Ênfase5 4" xfId="47" xr:uid="{B02D9A53-F1EB-43B7-B80E-A09CF75E45B6}"/>
    <cellStyle name="40% - Ênfase6 2" xfId="48" xr:uid="{B5C57D3C-4E9E-4E52-B7CD-7F94944BDB4C}"/>
    <cellStyle name="40% - Ênfase6 3" xfId="49" xr:uid="{F95ADF84-6F81-4F27-BE0C-8DD6B51AA305}"/>
    <cellStyle name="40% - Ênfase6 4" xfId="50" xr:uid="{0E4377B7-58FA-43DE-A4A0-D130CDCB0718}"/>
    <cellStyle name="60% - Ênfase1 2" xfId="51" xr:uid="{32C25C8D-04D2-48DE-9BD4-54C3DEBC7C0D}"/>
    <cellStyle name="60% - Ênfase1 3" xfId="52" xr:uid="{B549020E-ADC7-4A98-9055-111706A45877}"/>
    <cellStyle name="60% - Ênfase1 4" xfId="53" xr:uid="{CEA59564-C997-426E-8D6B-103532C85A32}"/>
    <cellStyle name="60% - Ênfase2 2" xfId="54" xr:uid="{26F1B8ED-403C-4A57-A65C-5815771D28C0}"/>
    <cellStyle name="60% - Ênfase2 3" xfId="55" xr:uid="{1CC79B6C-D4A3-43D1-B5A2-33850F0925BC}"/>
    <cellStyle name="60% - Ênfase2 4" xfId="56" xr:uid="{CADC1E58-DA86-4BD0-ACB5-8CA568449063}"/>
    <cellStyle name="60% - Ênfase3 2" xfId="57" xr:uid="{55DA8CD3-AA95-4F06-B1A2-2F68A672615B}"/>
    <cellStyle name="60% - Ênfase3 3" xfId="58" xr:uid="{8D74629B-880F-4FE9-AED0-D28ACC4180AB}"/>
    <cellStyle name="60% - Ênfase3 4" xfId="59" xr:uid="{DC2191C2-BF37-4572-A190-2C69844458F6}"/>
    <cellStyle name="60% - Ênfase4 2" xfId="60" xr:uid="{264FECAE-8060-4812-86A5-A0B345FE53A3}"/>
    <cellStyle name="60% - Ênfase4 3" xfId="61" xr:uid="{AE4BAA9D-67FF-4AC2-B06F-E4B7625FE4EE}"/>
    <cellStyle name="60% - Ênfase4 4" xfId="62" xr:uid="{9660A515-CA8B-4DF6-A8E3-DC0B6A8666F1}"/>
    <cellStyle name="60% - Ênfase5 2" xfId="63" xr:uid="{D73DDCAD-3F51-469E-A3EC-D8B4E498A58A}"/>
    <cellStyle name="60% - Ênfase5 3" xfId="64" xr:uid="{EF488857-ED87-4973-9934-2247696A819F}"/>
    <cellStyle name="60% - Ênfase5 4" xfId="65" xr:uid="{585F4B67-E47B-4D3C-9FD0-0A243554B3BA}"/>
    <cellStyle name="60% - Ênfase6 2" xfId="66" xr:uid="{AB83FF16-4325-4DC3-82FF-42CC83288065}"/>
    <cellStyle name="60% - Ênfase6 3" xfId="67" xr:uid="{B42AAB56-5939-49EF-A045-5C102A11FFE2}"/>
    <cellStyle name="60% - Ênfase6 4" xfId="68" xr:uid="{293F852A-48F5-443E-B19C-E55CC78AEB3E}"/>
    <cellStyle name="Bom 2" xfId="69" xr:uid="{5B636D2D-0CFE-4CC4-BE9D-598B4C5D087C}"/>
    <cellStyle name="Bom 3" xfId="70" xr:uid="{535884DC-65B5-4BD5-84F9-F9F2AF0D8FDE}"/>
    <cellStyle name="Bom 4" xfId="71" xr:uid="{BE7CDBDB-964C-442A-ABC7-C0DE3D20BD68}"/>
    <cellStyle name="CABEÇALHO" xfId="72" xr:uid="{05800D2F-3B0D-4745-8F07-D5040F2924A1}"/>
    <cellStyle name="CABEÇALHO 2" xfId="726" xr:uid="{11F46A1D-088B-40CD-B94B-B71C0D4E691E}"/>
    <cellStyle name="Cálculo 2" xfId="73" xr:uid="{1765546B-CFE0-4F2C-9517-D13706EDCDA5}"/>
    <cellStyle name="Cálculo 3" xfId="74" xr:uid="{A20E9562-D9E0-4521-B731-9858E94D34B3}"/>
    <cellStyle name="Cálculo 4" xfId="75" xr:uid="{50DEF607-09C2-492A-8823-4D26E1B7E65D}"/>
    <cellStyle name="Célula de Verificação 2" xfId="76" xr:uid="{C8C271C9-6878-47CF-ACD2-99BC5967D7F9}"/>
    <cellStyle name="Célula de Verificação 3" xfId="77" xr:uid="{2E0DD7B3-0276-4223-B73A-C300F9AEF779}"/>
    <cellStyle name="Célula de Verificação 4" xfId="78" xr:uid="{EC2E598A-E438-43F0-9F52-0371C2E32663}"/>
    <cellStyle name="Célula Vinculada 2" xfId="79" xr:uid="{18E9FE6D-6D0A-44C4-B212-08162BD98BAB}"/>
    <cellStyle name="Célula Vinculada 3" xfId="80" xr:uid="{E86C254F-B144-46B2-A67F-C63BEBE858A4}"/>
    <cellStyle name="Célula Vinculada 4" xfId="81" xr:uid="{B3D1B1DC-5798-4CFB-B423-23C79E294C69}"/>
    <cellStyle name="Comma_Modelo de planilha" xfId="82" xr:uid="{792A7EB1-7681-4B3F-B887-91A50451E3C6}"/>
    <cellStyle name="Comma0 - Modelo1" xfId="83" xr:uid="{A66F5B89-22B5-4F01-AFA3-34A3923AE4E3}"/>
    <cellStyle name="Comma0 - Style1" xfId="84" xr:uid="{46C93095-D2DC-43D8-974B-A6B87BC048BE}"/>
    <cellStyle name="Comma1 - Modelo2" xfId="85" xr:uid="{F6F887F5-ED72-48F9-A998-525261A065D4}"/>
    <cellStyle name="Comma1 - Style2" xfId="86" xr:uid="{C4933033-4002-4C8D-AD48-A93613C34F68}"/>
    <cellStyle name="CPU" xfId="87" xr:uid="{69D637F5-5171-4C5D-A22E-FCA3CC6D55F6}"/>
    <cellStyle name="Currency [0]_1995" xfId="88" xr:uid="{8221A987-64DA-4978-9908-C8618D406F81}"/>
    <cellStyle name="Currency_1995" xfId="89" xr:uid="{711C909C-4476-4EED-92DC-30D0554FD5C7}"/>
    <cellStyle name="Data" xfId="90" xr:uid="{B422BBF1-46F1-4E51-BF4F-4095A17F3FA8}"/>
    <cellStyle name="Dia" xfId="91" xr:uid="{A8C3BC35-3363-44F6-BB4E-BB0B456A1AE3}"/>
    <cellStyle name="Encabez1" xfId="92" xr:uid="{C8912F52-19F7-4929-8808-533D3C464D8E}"/>
    <cellStyle name="Encabez2" xfId="93" xr:uid="{17F50AD5-643D-4E3F-AA15-65C353687BBB}"/>
    <cellStyle name="Ênfase1 2" xfId="94" xr:uid="{9BEAC9F6-E7AF-4E05-A8CD-7C7D8CD59FFA}"/>
    <cellStyle name="Ênfase1 3" xfId="95" xr:uid="{F4D21BCB-1BC0-433E-8EFB-4A5B157CF858}"/>
    <cellStyle name="Ênfase1 4" xfId="96" xr:uid="{F54FFC87-D5DE-4D26-897D-7A593602F925}"/>
    <cellStyle name="Ênfase2 2" xfId="97" xr:uid="{1C8A6EEC-C55C-41DB-A008-15972F39ECC9}"/>
    <cellStyle name="Ênfase2 3" xfId="98" xr:uid="{B55B539A-43FF-49C7-AF28-BC642AAE622D}"/>
    <cellStyle name="Ênfase2 4" xfId="99" xr:uid="{2DAFD473-12D7-4760-8886-491EBFC1EC3E}"/>
    <cellStyle name="Ênfase3 2" xfId="100" xr:uid="{53B53A5E-60D4-4AE3-8EAE-B7E56C7BB563}"/>
    <cellStyle name="Ênfase3 3" xfId="101" xr:uid="{3A3DFDEF-C82F-4A95-B1E5-E15A111AD8F5}"/>
    <cellStyle name="Ênfase3 4" xfId="102" xr:uid="{4F65A9CF-4A3E-439A-94CA-62B51A0C70C8}"/>
    <cellStyle name="Ênfase4 2" xfId="103" xr:uid="{05E1426C-7F86-40D2-88D1-7C8D3C98488E}"/>
    <cellStyle name="Ênfase4 3" xfId="104" xr:uid="{2C13B86B-EAAB-4B36-8A2E-505B9FA461FF}"/>
    <cellStyle name="Ênfase4 4" xfId="105" xr:uid="{A0BD089F-CD57-4E01-8192-704F9FE3103B}"/>
    <cellStyle name="Ênfase5 2" xfId="106" xr:uid="{2BD590A0-E602-4036-AFDE-A7B99E3F8D9A}"/>
    <cellStyle name="Ênfase5 3" xfId="107" xr:uid="{11A50570-C60C-4C7D-9C87-F1BC2977CC2C}"/>
    <cellStyle name="Ênfase5 4" xfId="108" xr:uid="{A0F7A06E-AA2D-4A4D-BB82-D71B643F18C6}"/>
    <cellStyle name="Ênfase6 2" xfId="109" xr:uid="{78948A00-7D6F-406B-991A-69C5CF7189CA}"/>
    <cellStyle name="Ênfase6 3" xfId="110" xr:uid="{8A5B28B4-8E7B-42A2-BFC1-97116D1E3AC4}"/>
    <cellStyle name="Ênfase6 4" xfId="111" xr:uid="{F3A61712-7FA7-48E4-815F-0830999DB6EF}"/>
    <cellStyle name="Entrada 2" xfId="112" xr:uid="{9F051DA3-9934-4A1C-A2B3-71293357E39E}"/>
    <cellStyle name="Entrada 3" xfId="113" xr:uid="{EDCA9171-53BC-4573-A37A-79FB9A8D5E0E}"/>
    <cellStyle name="Entrada 4" xfId="114" xr:uid="{279BA618-81CD-4FA0-9766-39E285943B2A}"/>
    <cellStyle name="Euro" xfId="115" xr:uid="{80BA9BDC-8C4D-4A14-9199-AD0D75475777}"/>
    <cellStyle name="F2" xfId="116" xr:uid="{A29C251F-D04D-40BF-B605-4C6D9A27504F}"/>
    <cellStyle name="F3" xfId="117" xr:uid="{0999C507-38F6-4D5F-9396-3A7D4E1E49C9}"/>
    <cellStyle name="F4" xfId="118" xr:uid="{6953B0C9-6934-4572-AC88-D831639BD269}"/>
    <cellStyle name="F5" xfId="119" xr:uid="{3C462A35-592D-4540-97E4-B5F54090F700}"/>
    <cellStyle name="F6" xfId="120" xr:uid="{7744D6B2-23B5-4FD7-BA71-F5238E606FAF}"/>
    <cellStyle name="F7" xfId="121" xr:uid="{AAA3B9D3-53D3-4618-9F28-51DBF2974D36}"/>
    <cellStyle name="F8" xfId="122" xr:uid="{953762AE-C1AB-48FF-A3BA-EA1C50F60DAB}"/>
    <cellStyle name="Fijo" xfId="123" xr:uid="{BDAAA753-8EAB-430A-BE3E-909B70D06656}"/>
    <cellStyle name="Financiero" xfId="124" xr:uid="{2ACEE2AB-9587-45D0-8809-7266FA7CA55B}"/>
    <cellStyle name="Fixo" xfId="125" xr:uid="{77092491-9294-42F0-B74C-BCC4706E7869}"/>
    <cellStyle name="Hiperlink 2" xfId="283" xr:uid="{651134AF-6C3D-463A-9FB0-3C4AC9540ACE}"/>
    <cellStyle name="Hyperlink 2" xfId="126" xr:uid="{143DB09A-0D29-474A-8F9D-59F162168BEA}"/>
    <cellStyle name="Hyperlink 4" xfId="127" xr:uid="{D97578E9-479E-4CBC-89E0-C9939E148481}"/>
    <cellStyle name="Incorreto 2" xfId="128" xr:uid="{68DDA59F-3517-4DFC-ABBC-85840F63413D}"/>
    <cellStyle name="Incorreto 3" xfId="129" xr:uid="{CB040FE1-1962-4A37-BB17-9023DA766A90}"/>
    <cellStyle name="Incorreto 4" xfId="130" xr:uid="{15028355-F1CB-4FB6-930A-88842ABAC9DE}"/>
    <cellStyle name="Indefinido" xfId="131" xr:uid="{939A4EEC-A0D6-4CE4-B617-DC13ABB0D93B}"/>
    <cellStyle name="Indefinido 2" xfId="132" xr:uid="{057F90D0-B3CB-4615-8E2C-D4EA245CB870}"/>
    <cellStyle name="Indefinido 2 2" xfId="133" xr:uid="{CB4466D0-8032-470D-9BC4-0FFD5411F143}"/>
    <cellStyle name="Indefinido 2 2 2" xfId="134" xr:uid="{483FBABA-B579-4302-86B7-70F521FC61C6}"/>
    <cellStyle name="Indefinido 2 3" xfId="135" xr:uid="{9E56AA06-7213-4D85-B345-53C752A67E20}"/>
    <cellStyle name="item" xfId="136" xr:uid="{7F882E4A-D13F-4840-A249-088A7270F3B4}"/>
    <cellStyle name="item 2" xfId="137" xr:uid="{3AF64921-AF5B-430F-8AC4-85E0EA6E8605}"/>
    <cellStyle name="item 2 2" xfId="138" xr:uid="{42379ED0-D901-4BCC-A9EA-890924F01FB7}"/>
    <cellStyle name="item 2 3" xfId="139" xr:uid="{DFF599B9-E0C0-46AD-849C-378541BA76A1}"/>
    <cellStyle name="ÌTENS" xfId="140" xr:uid="{412AC1BB-101E-4BEC-85EE-5FBDC05B7A97}"/>
    <cellStyle name="Millares [0]_10 AVERIAS MASIVAS + ANT" xfId="141" xr:uid="{666F9540-4766-4984-85D0-23789879F7F8}"/>
    <cellStyle name="Millares_10 AVERIAS MASIVAS + ANT" xfId="142" xr:uid="{C4B36ED9-A73B-444C-A22F-08C3BE909A67}"/>
    <cellStyle name="Moeda" xfId="729" builtinId="4"/>
    <cellStyle name="Moeda 2" xfId="144" xr:uid="{F6652C94-7314-4348-AB2E-5CE9B158DE04}"/>
    <cellStyle name="Moeda 2 2" xfId="145" xr:uid="{570EC215-56AC-4CC2-AB14-CE4F7D228845}"/>
    <cellStyle name="Moeda 2 2 2" xfId="146" xr:uid="{FC8F6F5C-4DAC-43B0-9090-E51FFC521B14}"/>
    <cellStyle name="Moeda 2 3" xfId="147" xr:uid="{07587931-6B67-4CA6-BBE4-043F5FCD65F4}"/>
    <cellStyle name="Moeda 2 3 2" xfId="285" xr:uid="{8A7377D5-9563-46B5-BCAE-B113704409CD}"/>
    <cellStyle name="Moeda 2 3 2 2" xfId="343" xr:uid="{16CC105D-EB9F-4FCD-9F26-C118E904FE2E}"/>
    <cellStyle name="Moeda 2 3 2 2 2" xfId="627" xr:uid="{D163EE86-3E1D-4E6E-871C-81BF98F0C203}"/>
    <cellStyle name="Moeda 2 3 2 3" xfId="401" xr:uid="{8BF9FEDE-4CCD-4BDF-A3BE-17C994A8A694}"/>
    <cellStyle name="Moeda 2 3 2 3 2" xfId="685" xr:uid="{0148C638-C067-443B-AE2E-126E6E6D3DA3}"/>
    <cellStyle name="Moeda 2 3 2 4" xfId="459" xr:uid="{CFCB1DB0-E45A-44B5-99D9-3DDDE595573A}"/>
    <cellStyle name="Moeda 2 3 2 5" xfId="569" xr:uid="{0F8D8F0E-6848-4D0F-BF63-88CF64ACF62F}"/>
    <cellStyle name="Moeda 2 3 3" xfId="326" xr:uid="{6E9DED52-0339-41DC-BC40-E180CCC8A335}"/>
    <cellStyle name="Moeda 2 3 3 2" xfId="610" xr:uid="{D06CCA66-1582-4821-8823-8C60503BA97E}"/>
    <cellStyle name="Moeda 2 3 4" xfId="384" xr:uid="{6C988C38-24C3-4ADD-9B4B-0161AC65B609}"/>
    <cellStyle name="Moeda 2 3 4 2" xfId="668" xr:uid="{966B0FD5-59C0-4B1A-B285-43135002E8CD}"/>
    <cellStyle name="Moeda 2 3 5" xfId="442" xr:uid="{8901E3F9-D0E1-4B0E-BAFE-B80174AB7F94}"/>
    <cellStyle name="Moeda 2 3 6" xfId="552" xr:uid="{7B9D26B9-8B85-4982-B5C2-BB77A7D25627}"/>
    <cellStyle name="Moeda 3" xfId="148" xr:uid="{5C6642DD-E741-48A0-B555-893234A32701}"/>
    <cellStyle name="Moeda 3 2" xfId="149" xr:uid="{3BE0CDC9-3480-4D6D-B1B1-45D8B9D13481}"/>
    <cellStyle name="Moeda 3 3" xfId="286" xr:uid="{23B2ABEC-0B0D-4679-B87C-FA4B3776406A}"/>
    <cellStyle name="Moeda 3 3 2" xfId="344" xr:uid="{A045EC82-3D57-48DD-B3B3-693818096242}"/>
    <cellStyle name="Moeda 3 3 2 2" xfId="628" xr:uid="{83B9B499-0E13-4EC0-9B31-E79847B3C30E}"/>
    <cellStyle name="Moeda 3 3 3" xfId="402" xr:uid="{892CEA13-26B3-4A3A-9F87-6EE6EB56701A}"/>
    <cellStyle name="Moeda 3 3 3 2" xfId="686" xr:uid="{97E7437B-263A-489D-AF4E-E821D2CB279A}"/>
    <cellStyle name="Moeda 3 3 4" xfId="460" xr:uid="{D0175B2C-16FC-4B41-9FD8-D3D5294AE8D7}"/>
    <cellStyle name="Moeda 3 3 5" xfId="570" xr:uid="{B80FACF5-EE44-448F-A672-CBB318821206}"/>
    <cellStyle name="Moeda 3 4" xfId="500" xr:uid="{943B25C8-CB73-4D80-BB8B-6DE3C43A4FF1}"/>
    <cellStyle name="Moeda 4" xfId="150" xr:uid="{299CA8C1-73A2-4074-8B3D-C78005D2D473}"/>
    <cellStyle name="Moeda 5" xfId="151" xr:uid="{8DC726AA-1A24-49DB-BFB2-BD0389536D64}"/>
    <cellStyle name="Moeda 5 2" xfId="287" xr:uid="{0CA00605-FA60-4550-9E96-FEFD0057028E}"/>
    <cellStyle name="Moeda 5 2 2" xfId="345" xr:uid="{AA45BEEF-A533-439C-A0E2-34655BB0E0D9}"/>
    <cellStyle name="Moeda 5 2 2 2" xfId="629" xr:uid="{DDB05EC3-AD3A-44E0-AEDD-1BC22BB1B5F6}"/>
    <cellStyle name="Moeda 5 2 3" xfId="403" xr:uid="{E197672C-948A-4D17-99A6-672610AAB3B8}"/>
    <cellStyle name="Moeda 5 2 3 2" xfId="687" xr:uid="{731FB364-F99F-4DE4-BEEC-6F0ACF51C913}"/>
    <cellStyle name="Moeda 5 2 4" xfId="461" xr:uid="{6D9FD25C-D7C9-4B8D-A0E4-61EEEF3360E1}"/>
    <cellStyle name="Moeda 5 2 5" xfId="571" xr:uid="{92D21D47-2E84-4476-A203-02578DCAD9D0}"/>
    <cellStyle name="Moeda 5 3" xfId="327" xr:uid="{FE1867C4-B1B0-4CE0-B42B-13429CCB531B}"/>
    <cellStyle name="Moeda 5 3 2" xfId="611" xr:uid="{0836E00D-76F6-4EBE-853F-CF66A113AFDE}"/>
    <cellStyle name="Moeda 5 4" xfId="385" xr:uid="{D6AEF2BC-2571-46CB-A5CB-BCFCCFC5EC61}"/>
    <cellStyle name="Moeda 5 4 2" xfId="669" xr:uid="{C21C1C53-EC71-4D2A-A26C-0C58C74BF688}"/>
    <cellStyle name="Moeda 5 5" xfId="443" xr:uid="{71088B9D-5D88-4A26-BCDA-DE478CF68008}"/>
    <cellStyle name="Moeda 5 6" xfId="553" xr:uid="{FE86A6A0-7B00-4DE7-9603-AECE5B8CB378}"/>
    <cellStyle name="Moeda 6" xfId="152" xr:uid="{8FA2C458-754F-4EF1-86CC-0A48EBA1CA8F}"/>
    <cellStyle name="Moeda 6 2" xfId="288" xr:uid="{65C3A998-722B-470D-AA97-25C71600AAEC}"/>
    <cellStyle name="Moeda 6 2 2" xfId="346" xr:uid="{887D21B1-191A-4988-AF0A-C37632B1A45E}"/>
    <cellStyle name="Moeda 6 2 2 2" xfId="630" xr:uid="{567CF316-E8A4-478B-B1E0-2F02ADAB2CD9}"/>
    <cellStyle name="Moeda 6 2 3" xfId="404" xr:uid="{29031326-BC27-4DD8-95B1-20D2B0CE1DAF}"/>
    <cellStyle name="Moeda 6 2 3 2" xfId="688" xr:uid="{8E854DED-6DB1-4E13-910C-922D016E4440}"/>
    <cellStyle name="Moeda 6 2 4" xfId="462" xr:uid="{4D06A15A-FB95-40D3-A9FC-CBB0305EBAB3}"/>
    <cellStyle name="Moeda 6 2 5" xfId="572" xr:uid="{DF3C72D1-91D6-443C-90D7-6F7F878E7ABA}"/>
    <cellStyle name="Moeda 6 3" xfId="328" xr:uid="{777C1211-3405-41EC-8A71-6CC3AE926132}"/>
    <cellStyle name="Moeda 6 3 2" xfId="612" xr:uid="{313CF8AF-7EBA-4266-A51C-52FDFF59EAA9}"/>
    <cellStyle name="Moeda 6 4" xfId="386" xr:uid="{E55E3D1A-B928-4763-B8F7-47DAA4E7C320}"/>
    <cellStyle name="Moeda 6 4 2" xfId="670" xr:uid="{BCF08C67-3B24-4519-889E-0C9560440603}"/>
    <cellStyle name="Moeda 6 5" xfId="444" xr:uid="{D076EABC-0FDE-4ED1-8467-FB69B8888E87}"/>
    <cellStyle name="Moeda 6 6" xfId="554" xr:uid="{261E9DBC-B717-44AE-8048-61682E7DF49A}"/>
    <cellStyle name="Moeda 7" xfId="143" xr:uid="{0664DF2E-1333-454E-94E1-8F1B68B1E7FE}"/>
    <cellStyle name="Moeda 8" xfId="727" xr:uid="{892CBF83-AF14-4AB1-9E29-9D429945F162}"/>
    <cellStyle name="Moeda0" xfId="153" xr:uid="{4932C7F1-1D5E-4E96-8735-92C3F788FCCA}"/>
    <cellStyle name="Moneda [0]_10 AVERIAS MASIVAS + ANT" xfId="154" xr:uid="{ADE972BF-FA21-4916-BCA4-D3F2E0BB88C1}"/>
    <cellStyle name="Moneda_10 AVERIAS MASIVAS + ANT" xfId="155" xr:uid="{BD04B6EF-F316-4061-9B7A-F4CA5827798E}"/>
    <cellStyle name="Monetario" xfId="156" xr:uid="{9180EBB3-EF69-4D32-ACBA-CE765FDA1913}"/>
    <cellStyle name="Neutra 2" xfId="157" xr:uid="{DE7BEC5E-6FF0-42EC-8BC6-5552459C8C3F}"/>
    <cellStyle name="Neutra 3" xfId="158" xr:uid="{3969EED8-A82C-44AC-9A60-D9C2452E14F0}"/>
    <cellStyle name="Neutra 4" xfId="159" xr:uid="{BB51FE13-5CC9-47C0-9243-99A9122A4DD4}"/>
    <cellStyle name="no dec" xfId="160" xr:uid="{4048C2C2-2BFB-4B86-92A2-1CDECBD3C64C}"/>
    <cellStyle name="Normal" xfId="0" builtinId="0"/>
    <cellStyle name="Normal 10" xfId="2" xr:uid="{C42BF7B6-C0FA-463F-BC4A-10AE9933A963}"/>
    <cellStyle name="Normal 10 2" xfId="161" xr:uid="{BE5F6665-E047-4F36-8485-53E22E683211}"/>
    <cellStyle name="Normal 108" xfId="162" xr:uid="{C3065C98-585A-4AA0-AD15-377C34CA0089}"/>
    <cellStyle name="Normal 108 2" xfId="289" xr:uid="{700FCEBB-758F-4547-BBF5-766A22DDDE3A}"/>
    <cellStyle name="Normal 108 2 2" xfId="347" xr:uid="{E78ED66C-A82D-4270-BC8A-32ABEDD658FF}"/>
    <cellStyle name="Normal 108 2 2 2" xfId="515" xr:uid="{E84987B0-F748-4011-99D2-4559DD617FD6}"/>
    <cellStyle name="Normal 108 2 2 3" xfId="631" xr:uid="{36251DC7-75D7-481F-ACAD-C411B1393AB9}"/>
    <cellStyle name="Normal 108 2 3" xfId="405" xr:uid="{8F056B92-AD03-4750-8729-0F1D9434F719}"/>
    <cellStyle name="Normal 108 2 3 2" xfId="689" xr:uid="{DE22E7E0-E238-4FDB-B7D5-C56E23DEFD35}"/>
    <cellStyle name="Normal 108 2 4" xfId="463" xr:uid="{BF664F8B-A62E-47A7-A10B-7F83D2683AFC}"/>
    <cellStyle name="Normal 108 2 5" xfId="573" xr:uid="{41C0A011-FDEB-47D4-A467-021558399D6B}"/>
    <cellStyle name="Normal 108 3" xfId="329" xr:uid="{FAB41123-3510-4DE7-AF65-9681726B3982}"/>
    <cellStyle name="Normal 108 3 2" xfId="501" xr:uid="{F3665431-056D-4643-8301-ADA2819BD229}"/>
    <cellStyle name="Normal 108 3 3" xfId="613" xr:uid="{4A37648A-39D2-4A97-8C02-7E40C987F54E}"/>
    <cellStyle name="Normal 108 4" xfId="387" xr:uid="{5EEADB8A-4172-4792-9BBF-EE0FF29F7B00}"/>
    <cellStyle name="Normal 108 4 2" xfId="671" xr:uid="{461B70A2-24F2-4631-AF73-FD7AB6D4ADF4}"/>
    <cellStyle name="Normal 108 5" xfId="445" xr:uid="{24A27074-1A27-4819-AE48-A8BD697E33CE}"/>
    <cellStyle name="Normal 108 6" xfId="555" xr:uid="{86C0E6AE-076D-46E3-BF8A-FCDB2D26B4D6}"/>
    <cellStyle name="Normal 13 3" xfId="163" xr:uid="{ADFF96C4-6A08-4CCC-A69F-A8856671186E}"/>
    <cellStyle name="Normal 13 3 2" xfId="290" xr:uid="{F9CC540D-ED39-41D0-A059-DB35CE66667A}"/>
    <cellStyle name="Normal 13 3 2 2" xfId="348" xr:uid="{9167EE99-C7D2-48C9-AC6E-94D3EF0F6B04}"/>
    <cellStyle name="Normal 13 3 2 2 2" xfId="516" xr:uid="{C216AB12-29E2-491D-84F3-02006C5B528F}"/>
    <cellStyle name="Normal 13 3 2 2 3" xfId="632" xr:uid="{134E1C45-AC6C-4A1E-972E-FA829F5BCD02}"/>
    <cellStyle name="Normal 13 3 2 3" xfId="406" xr:uid="{1296A86A-6EC3-41E1-A1B8-F98593F4B7EF}"/>
    <cellStyle name="Normal 13 3 2 3 2" xfId="690" xr:uid="{4932F8C5-919E-4B85-A821-36940073C15A}"/>
    <cellStyle name="Normal 13 3 2 4" xfId="464" xr:uid="{D6AB15D8-4E53-4F04-920F-5ADF4C912D46}"/>
    <cellStyle name="Normal 13 3 2 5" xfId="574" xr:uid="{32C9193B-EB23-4B2C-889C-714FE9380DF0}"/>
    <cellStyle name="Normal 13 3 3" xfId="330" xr:uid="{CCD02B8B-12B7-4433-9293-936050FA3195}"/>
    <cellStyle name="Normal 13 3 3 2" xfId="502" xr:uid="{62C842FA-8132-424F-8C19-CF844F5DE28B}"/>
    <cellStyle name="Normal 13 3 3 3" xfId="614" xr:uid="{5F70B6F8-1502-4ADA-BFAF-AE007DCEADEA}"/>
    <cellStyle name="Normal 13 3 4" xfId="388" xr:uid="{00E6A2A8-E715-4D80-9681-0C2F59844A63}"/>
    <cellStyle name="Normal 13 3 4 2" xfId="672" xr:uid="{64AEF7E1-1AA3-42F1-A861-D215FD940F4F}"/>
    <cellStyle name="Normal 13 3 5" xfId="446" xr:uid="{367DA511-DC92-4392-BCE6-B3B32E8029F5}"/>
    <cellStyle name="Normal 13 3 6" xfId="556" xr:uid="{DC557392-1E17-4639-80AB-BC76A4D1BDFA}"/>
    <cellStyle name="Normal 17" xfId="164" xr:uid="{3FC8298F-C790-4C2E-B405-3FFF12B00360}"/>
    <cellStyle name="Normal 2" xfId="284" xr:uid="{CF0B4DC4-71B8-43F4-86D0-D561687D6B8F}"/>
    <cellStyle name="Normal 2 2" xfId="165" xr:uid="{F7A9A7C1-F868-492B-A28A-2083EE63AAD7}"/>
    <cellStyle name="Normal 2 2 2" xfId="166" xr:uid="{C93441FF-AFD7-4B82-B3A9-314A22B753B2}"/>
    <cellStyle name="Normal 2 2 2 2" xfId="167" xr:uid="{985816D5-7010-4E80-B1A9-B6E2B69D7272}"/>
    <cellStyle name="Normal 2 2 3" xfId="168" xr:uid="{6066143C-EB7E-4032-AEBA-571C69FE7085}"/>
    <cellStyle name="Normal 2 3" xfId="169" xr:uid="{98D7C660-75F9-461F-A408-03DE20BD5FAA}"/>
    <cellStyle name="Normal 2 4" xfId="170" xr:uid="{8964762F-6C11-4E0C-A3B9-3FAE2F919165}"/>
    <cellStyle name="Normal 2 5" xfId="323" xr:uid="{6F97CDAA-B346-4C96-B960-7DE5C0C2B464}"/>
    <cellStyle name="Normal 2 5 2" xfId="381" xr:uid="{5FA7B455-9B4E-4D89-97B0-DC5DFA0B7086}"/>
    <cellStyle name="Normal 2 5 2 2" xfId="549" xr:uid="{62088570-FE91-4166-801E-3D48C5B31419}"/>
    <cellStyle name="Normal 2 5 2 3" xfId="665" xr:uid="{D540F6ED-2CA6-4931-84DA-30BDD3A7E2BF}"/>
    <cellStyle name="Normal 2 5 3" xfId="439" xr:uid="{6EA75488-6548-49A3-904A-A88A450311DB}"/>
    <cellStyle name="Normal 2 5 3 2" xfId="723" xr:uid="{818CDA62-9471-438A-81EE-0C6D2EF006B6}"/>
    <cellStyle name="Normal 2 5 4" xfId="497" xr:uid="{0F869819-9918-4484-AAF5-3E275C7EF408}"/>
    <cellStyle name="Normal 2 5 5" xfId="607" xr:uid="{5BCF6692-725C-4296-95D5-A6A34DF15E9F}"/>
    <cellStyle name="Normal 2 6" xfId="342" xr:uid="{72A6A8F2-2EC7-45F7-805E-C153BD125788}"/>
    <cellStyle name="Normal 2 6 2" xfId="514" xr:uid="{AB7182BB-7E28-485E-8EF5-DFD6FE472FDB}"/>
    <cellStyle name="Normal 2 6 3" xfId="626" xr:uid="{11B07E72-8F10-44F2-AAB6-C2DCBDEBA158}"/>
    <cellStyle name="Normal 2 7" xfId="400" xr:uid="{63D5AC5F-76DA-4555-B144-5E383974CB20}"/>
    <cellStyle name="Normal 2 7 2" xfId="684" xr:uid="{ACC37512-0011-47AE-8FB0-C94C6BB28C2A}"/>
    <cellStyle name="Normal 2 8" xfId="458" xr:uid="{6F00D11B-BA7D-489B-A773-F4460672294C}"/>
    <cellStyle name="Normal 2 9" xfId="568" xr:uid="{871B6527-85A9-4301-B8F3-2127CB1F362B}"/>
    <cellStyle name="Normal 22" xfId="171" xr:uid="{22771F49-66A5-4C36-9EA0-8AADC644F95F}"/>
    <cellStyle name="Normal 3" xfId="1" xr:uid="{F9C04F0F-E884-4046-87EE-9662D280FA5A}"/>
    <cellStyle name="Normal 3 2" xfId="172" xr:uid="{8753DA38-77ED-49EB-8908-A26457F87D5F}"/>
    <cellStyle name="Normal 3 2 2" xfId="173" xr:uid="{B31E2C93-42C5-45C1-8050-12C09EDBA8B1}"/>
    <cellStyle name="Normal 4 2" xfId="174" xr:uid="{2A007E79-EB06-4EDE-81C3-8A0E6B53E5CA}"/>
    <cellStyle name="Normal 80" xfId="175" xr:uid="{C1B79686-47F5-47F1-86B7-28A418ABA186}"/>
    <cellStyle name="Normal 83" xfId="176" xr:uid="{8AA7F6A2-09D3-472D-A5C2-0EA3EC64333F}"/>
    <cellStyle name="Nota 2" xfId="177" xr:uid="{4898F570-76A4-4619-A478-C4730BB0DC6C}"/>
    <cellStyle name="Nota 2 2" xfId="178" xr:uid="{7EC93DFF-C783-4FF2-A3AA-AC38DABBB1D3}"/>
    <cellStyle name="Nota 2 3" xfId="179" xr:uid="{3CDD878C-3A4D-4EC5-AD89-BF7999A2C256}"/>
    <cellStyle name="Nota 2 4" xfId="180" xr:uid="{1A8CD3FE-2420-4EE9-9BEE-F7345A1089EF}"/>
    <cellStyle name="Nota 3" xfId="181" xr:uid="{88D25F95-C59F-43D0-8E4B-C03414CC140B}"/>
    <cellStyle name="Nota 4" xfId="182" xr:uid="{45D20E4F-9E5B-44B0-9730-5F1B6552445C}"/>
    <cellStyle name="Nota 5" xfId="183" xr:uid="{D07BB887-5E44-460A-912A-106380C87E0D}"/>
    <cellStyle name="Nota 6" xfId="184" xr:uid="{40B35E0E-229D-40CF-86F4-77DE6A326559}"/>
    <cellStyle name="Nota 6 2" xfId="291" xr:uid="{439F53CF-B8EB-4936-8358-FE37A7FA510B}"/>
    <cellStyle name="Nota 6 2 2" xfId="349" xr:uid="{99A8A188-33AA-43A3-8CEC-63423E6A6FFC}"/>
    <cellStyle name="Nota 6 2 2 2" xfId="517" xr:uid="{9317222F-B43E-4952-B0CC-6D37F813787B}"/>
    <cellStyle name="Nota 6 2 2 3" xfId="633" xr:uid="{3BEFC26B-5BF1-4FE8-B883-5640095CBAFE}"/>
    <cellStyle name="Nota 6 2 3" xfId="407" xr:uid="{82A65B60-EE82-42E1-9CF9-B308553D28CC}"/>
    <cellStyle name="Nota 6 2 3 2" xfId="691" xr:uid="{924E8B65-5959-415C-AE33-CAFF15F0071E}"/>
    <cellStyle name="Nota 6 2 4" xfId="465" xr:uid="{2A776C6A-9904-411A-9CA1-8E999F2D5E17}"/>
    <cellStyle name="Nota 6 2 5" xfId="575" xr:uid="{8AF195B5-A779-458A-9EF0-F764E59851CD}"/>
    <cellStyle name="Nota 6 3" xfId="331" xr:uid="{29FDC044-9238-4314-B71C-3F9A66043D0D}"/>
    <cellStyle name="Nota 6 3 2" xfId="503" xr:uid="{EC1778E9-6756-403B-8E9C-1AFC128C32F1}"/>
    <cellStyle name="Nota 6 3 3" xfId="615" xr:uid="{38E55021-C69E-49C9-A001-A98B2CE8AA29}"/>
    <cellStyle name="Nota 6 4" xfId="389" xr:uid="{949BD9E7-74AE-4F1A-B827-6414088A690A}"/>
    <cellStyle name="Nota 6 4 2" xfId="673" xr:uid="{6F0B6BEB-24EF-4001-ADD5-E66C753BE0F7}"/>
    <cellStyle name="Nota 6 5" xfId="447" xr:uid="{FF5BCA79-4DDB-4A3D-972A-0A170E6C2EBC}"/>
    <cellStyle name="Nota 6 6" xfId="557" xr:uid="{CF113807-85EE-4034-9D7C-8F88ED5C9412}"/>
    <cellStyle name="NUMEROS" xfId="185" xr:uid="{DDB1C559-8410-4117-8A78-77EFBA4A3C29}"/>
    <cellStyle name="PERCENT" xfId="5" xr:uid="{B1B1C48F-DD58-46AD-9A82-88CC4944A098}"/>
    <cellStyle name="PERCENT 2" xfId="187" xr:uid="{84664423-07F5-49B9-9209-FB7BF1A3FE6E}"/>
    <cellStyle name="PERCENT 2 2" xfId="188" xr:uid="{0721DDBA-3C6A-4BDF-A4EE-BF4D5CA4A988}"/>
    <cellStyle name="PERCENT 2 3" xfId="189" xr:uid="{AF4D41FD-028F-4D50-AC5A-162034A607D1}"/>
    <cellStyle name="PERCENT 3" xfId="186" xr:uid="{6844185C-861D-471B-84F5-762B754F0819}"/>
    <cellStyle name="Percentual" xfId="190" xr:uid="{D501DF4A-4D56-4172-8052-5588A76D9521}"/>
    <cellStyle name="Ponto" xfId="191" xr:uid="{AFE052D5-D1E1-4BF7-9BDF-537FAD747A62}"/>
    <cellStyle name="Porcentagem" xfId="6" builtinId="5"/>
    <cellStyle name="Porcentagem 2" xfId="3" xr:uid="{F3873742-BDFB-463A-9BAE-B92438BC4F53}"/>
    <cellStyle name="Porcentagem 2 10 10" xfId="192" xr:uid="{159751E9-0AC4-449F-9EBA-1D262D17B52E}"/>
    <cellStyle name="Porcentagem 2 2" xfId="193" xr:uid="{5BA2262A-B878-4B27-9710-4F0C50B2E2B3}"/>
    <cellStyle name="Porcentagem 2 2 2" xfId="194" xr:uid="{1427ACC3-3296-4740-8188-81F9958F61F8}"/>
    <cellStyle name="Porcentagem 2 3" xfId="195" xr:uid="{F9DC5224-A90C-46B8-9631-9EC5611F31F0}"/>
    <cellStyle name="Porcentagem 2 4" xfId="196" xr:uid="{887ABD38-1C80-4946-ABBF-96421CF15B80}"/>
    <cellStyle name="Porcentagem 3" xfId="197" xr:uid="{1AC3BB23-FBF1-409C-BC74-FA544E3F2773}"/>
    <cellStyle name="Porcentagem 3 2" xfId="198" xr:uid="{34295540-7433-4D93-81D3-2CDF83D4954E}"/>
    <cellStyle name="Porcentagem 3 2 2" xfId="199" xr:uid="{A653F726-C16D-4618-AC93-880D62A8F319}"/>
    <cellStyle name="Porcentagem 3 2 3" xfId="200" xr:uid="{7B801ACA-EF83-4F3B-88AF-00D28958475F}"/>
    <cellStyle name="Porcentagem 3 3" xfId="201" xr:uid="{5B6F3807-09F5-43E0-91F8-56536C9509F0}"/>
    <cellStyle name="Porcentagem 4" xfId="202" xr:uid="{2B038D10-E9A4-495D-BC63-B6DD835F73FB}"/>
    <cellStyle name="Porcentagem 4 2" xfId="203" xr:uid="{97891846-4DB9-42A8-8D8E-1C2ADC32F578}"/>
    <cellStyle name="Porcentagem 5" xfId="204" xr:uid="{7F6B6FD5-F721-43A6-BFFC-5B2759308E3F}"/>
    <cellStyle name="Porcentagem 5 2" xfId="292" xr:uid="{563A0CDB-7C08-4E4A-AC27-9FFC1308A9A2}"/>
    <cellStyle name="Porcentagem 5 2 2" xfId="350" xr:uid="{94A763BA-6BAF-4C52-9693-47A49B16C741}"/>
    <cellStyle name="Porcentagem 5 2 2 2" xfId="518" xr:uid="{52F109DE-CBF9-4187-BC25-6D1EA5259E85}"/>
    <cellStyle name="Porcentagem 5 2 2 3" xfId="634" xr:uid="{A6C96295-E329-475C-BF17-DE894ED88249}"/>
    <cellStyle name="Porcentagem 5 2 3" xfId="408" xr:uid="{89682B5A-C35A-45AD-81F7-4ABECC994E97}"/>
    <cellStyle name="Porcentagem 5 2 3 2" xfId="692" xr:uid="{C2C66E3F-2A84-46EC-8F09-1889AC0C1240}"/>
    <cellStyle name="Porcentagem 5 2 4" xfId="466" xr:uid="{FD6FBEE7-F6CA-4520-8590-0A6644423B72}"/>
    <cellStyle name="Porcentagem 5 2 5" xfId="576" xr:uid="{B9D51389-709C-4EB7-AF9A-791EEA34D980}"/>
    <cellStyle name="Porcentagem 5 3" xfId="332" xr:uid="{99321454-8200-47CD-843F-FA224B32BB45}"/>
    <cellStyle name="Porcentagem 5 3 2" xfId="504" xr:uid="{6357BD94-1A81-4C21-A9B9-854E589F62E9}"/>
    <cellStyle name="Porcentagem 5 3 3" xfId="616" xr:uid="{E91DB48B-41D0-4103-97C6-5BDE32514A73}"/>
    <cellStyle name="Porcentagem 5 4" xfId="390" xr:uid="{9A600CC0-3968-4C88-AEF8-CF3AFBDB4D3C}"/>
    <cellStyle name="Porcentagem 5 4 2" xfId="674" xr:uid="{71C35E40-15BF-4B12-A987-EBD4A681D8A6}"/>
    <cellStyle name="Porcentagem 5 5" xfId="448" xr:uid="{0EC73B2C-C01A-4D5F-81B7-40A6F3F236EB}"/>
    <cellStyle name="Porcentagem 5 6" xfId="558" xr:uid="{B1265736-40DC-4E55-BC70-1F51E4327D62}"/>
    <cellStyle name="Porcentaje" xfId="205" xr:uid="{5253296A-15C4-4A4A-A809-604DD529D624}"/>
    <cellStyle name="RM" xfId="206" xr:uid="{5CF7D0AB-22E5-422A-935B-61F745C49E87}"/>
    <cellStyle name="Saída 2" xfId="207" xr:uid="{8ABB8E6A-1BB9-45AD-BD80-161F4991B4DF}"/>
    <cellStyle name="Saída 3" xfId="208" xr:uid="{C98E55AF-7925-466B-9078-A2B79F0B01AD}"/>
    <cellStyle name="Saída 4" xfId="209" xr:uid="{6CCACDD1-3CF5-4A7D-848C-DADB9B15D4E8}"/>
    <cellStyle name="Sep. milhar [0]" xfId="210" xr:uid="{686C3B4D-69C0-4D97-A5E4-216CF504A4C8}"/>
    <cellStyle name="Sep. milhar [0] 2" xfId="211" xr:uid="{EAC37FC0-EE2F-4C82-96CD-21DEA8F90C3C}"/>
    <cellStyle name="Sep. milhar [0] 2 2" xfId="212" xr:uid="{DCEC8DB4-29AB-4AD7-85A6-86CD1F82C965}"/>
    <cellStyle name="Sep. milhar [0] 2 3" xfId="213" xr:uid="{D2C7C9F5-B270-46CD-905A-54A363F68631}"/>
    <cellStyle name="Separador de m" xfId="214" xr:uid="{0510C823-0AD0-461F-9A5D-E0786792714B}"/>
    <cellStyle name="Separador de milhares 11" xfId="215" xr:uid="{FF3F4274-35C1-41DD-9B76-CF9016C899EA}"/>
    <cellStyle name="Separador de milhares 11 2" xfId="293" xr:uid="{EADABD0E-8E72-479C-8CD9-52C562D46198}"/>
    <cellStyle name="Separador de milhares 11 2 2" xfId="351" xr:uid="{16F0695F-ECE5-4060-AD3D-D4459D7FACC6}"/>
    <cellStyle name="Separador de milhares 11 2 2 2" xfId="519" xr:uid="{134043D8-3AD0-4DF8-949D-5859BACB671A}"/>
    <cellStyle name="Separador de milhares 11 2 2 3" xfId="635" xr:uid="{A4FD3F3A-9D64-4D1C-ACA4-84B6B7D6B893}"/>
    <cellStyle name="Separador de milhares 11 2 3" xfId="409" xr:uid="{03416453-E094-45A2-855A-45A078668900}"/>
    <cellStyle name="Separador de milhares 11 2 3 2" xfId="693" xr:uid="{1E889017-BE24-4456-83E2-3C8B0FBC3209}"/>
    <cellStyle name="Separador de milhares 11 2 4" xfId="467" xr:uid="{7504152E-91DB-4294-BD31-EAE82E02B147}"/>
    <cellStyle name="Separador de milhares 11 2 5" xfId="577" xr:uid="{74CC18FD-B989-4C74-ABC1-491D75C6A56C}"/>
    <cellStyle name="Separador de milhares 2" xfId="216" xr:uid="{863930F6-67DD-4541-A31B-5BD56E2BD32A}"/>
    <cellStyle name="Separador de milhares 2 10 2" xfId="217" xr:uid="{DFBC0F72-AE71-4937-B05C-43B2059F4A9E}"/>
    <cellStyle name="Separador de milhares 2 10 2 2" xfId="294" xr:uid="{2BA3654A-A56C-493D-B61D-E497373F0931}"/>
    <cellStyle name="Separador de milhares 2 10 2 2 2" xfId="352" xr:uid="{EB0BFEE2-2483-4C0C-A224-F1F1946EF408}"/>
    <cellStyle name="Separador de milhares 2 10 2 2 2 2" xfId="520" xr:uid="{837796FD-BD19-448A-B0C1-35D445711DB9}"/>
    <cellStyle name="Separador de milhares 2 10 2 2 2 3" xfId="636" xr:uid="{175931FD-0980-4541-8CB5-D1AEFCBB1669}"/>
    <cellStyle name="Separador de milhares 2 10 2 2 3" xfId="410" xr:uid="{96561C43-E9FA-4922-B548-E97090EB1D78}"/>
    <cellStyle name="Separador de milhares 2 10 2 2 3 2" xfId="694" xr:uid="{31D8AF9C-320A-4A9B-94D6-09330CB6FE48}"/>
    <cellStyle name="Separador de milhares 2 10 2 2 4" xfId="468" xr:uid="{2C52C9F9-E9B1-4A20-97F3-097E5A0F0B7F}"/>
    <cellStyle name="Separador de milhares 2 10 2 2 5" xfId="578" xr:uid="{FF9E7429-2ACC-4D14-99BC-2FC75EA8B31E}"/>
    <cellStyle name="Separador de milhares 2 2" xfId="218" xr:uid="{EEFCCBEA-9F16-4F62-9393-AD94D5C6D712}"/>
    <cellStyle name="Separador de milhares 2 2 2" xfId="219" xr:uid="{57C29E94-9A5B-46A9-9E67-3A70EA869F68}"/>
    <cellStyle name="Separador de milhares 2 2 2 2" xfId="220" xr:uid="{3958B8D4-B544-4FFB-824C-B46B5291E03C}"/>
    <cellStyle name="Separador de milhares 2 2 2 2 2" xfId="295" xr:uid="{CE870B57-A282-468C-9434-6EA095B181C9}"/>
    <cellStyle name="Separador de milhares 2 2 2 2 2 13" xfId="324" xr:uid="{AB2D6F4A-392C-45C5-B1BD-48122DB60C7D}"/>
    <cellStyle name="Separador de milhares 2 2 2 2 2 13 2" xfId="382" xr:uid="{9D22C1C6-9962-4403-9909-7DA6C43B4B00}"/>
    <cellStyle name="Separador de milhares 2 2 2 2 2 13 2 2" xfId="550" xr:uid="{E34FC3AE-4FAA-4DB7-B315-BE5013CE32BD}"/>
    <cellStyle name="Separador de milhares 2 2 2 2 2 13 2 3" xfId="666" xr:uid="{EBC50EBA-0F6C-4347-8E76-F027EBB3477A}"/>
    <cellStyle name="Separador de milhares 2 2 2 2 2 13 3" xfId="440" xr:uid="{9B0A8364-2765-47AC-97EE-61F656338DE3}"/>
    <cellStyle name="Separador de milhares 2 2 2 2 2 13 3 2" xfId="724" xr:uid="{591CED1A-D0B5-40C6-8EFC-CCC036522B28}"/>
    <cellStyle name="Separador de milhares 2 2 2 2 2 13 4" xfId="498" xr:uid="{F1F68DB6-C929-4217-A521-34F61945F16A}"/>
    <cellStyle name="Separador de milhares 2 2 2 2 2 13 5" xfId="608" xr:uid="{633F4E91-6749-4EC4-B4C8-7FBC800658ED}"/>
    <cellStyle name="Separador de milhares 2 2 2 2 2 2" xfId="353" xr:uid="{6A02BCA9-7724-4876-B107-0A80B36F47DE}"/>
    <cellStyle name="Separador de milhares 2 2 2 2 2 2 2" xfId="521" xr:uid="{DF12EEFD-3706-4748-AFA5-BE195E5223F4}"/>
    <cellStyle name="Separador de milhares 2 2 2 2 2 2 3" xfId="637" xr:uid="{46AE31E2-77D2-487E-B871-044E685F68C4}"/>
    <cellStyle name="Separador de milhares 2 2 2 2 2 3" xfId="411" xr:uid="{4E9F5EC8-792F-4279-ABA3-9F7A8EEF0B80}"/>
    <cellStyle name="Separador de milhares 2 2 2 2 2 3 2" xfId="695" xr:uid="{B3FB0432-901A-4CAA-BB4A-C3D9DA258A6C}"/>
    <cellStyle name="Separador de milhares 2 2 2 2 2 4" xfId="469" xr:uid="{4416B554-8F7C-4133-B2D5-44AA550132D0}"/>
    <cellStyle name="Separador de milhares 2 2 2 2 2 5" xfId="579" xr:uid="{9E1B1202-1793-4FF8-9EBA-0981FA0FB0AF}"/>
    <cellStyle name="Separador de milhares 2 2 3" xfId="221" xr:uid="{BDF8C624-01BB-4D4C-B82D-67AC77F3BF2A}"/>
    <cellStyle name="Separador de milhares 2 2 3 2" xfId="296" xr:uid="{0EEC4552-12EF-4F7E-8759-7155243F9EA8}"/>
    <cellStyle name="Separador de milhares 2 2 3 2 2" xfId="354" xr:uid="{37FE3F95-13F2-4A9F-A76A-5B7068CE9E9E}"/>
    <cellStyle name="Separador de milhares 2 2 3 2 2 2" xfId="522" xr:uid="{E05CA007-F775-46F8-AB41-8702C2057C2E}"/>
    <cellStyle name="Separador de milhares 2 2 3 2 2 3" xfId="638" xr:uid="{179175E3-D105-42CA-A538-9040DB52F298}"/>
    <cellStyle name="Separador de milhares 2 2 3 2 3" xfId="412" xr:uid="{5BC90FF7-CA9C-412B-8407-5BBED51D5F47}"/>
    <cellStyle name="Separador de milhares 2 2 3 2 3 2" xfId="696" xr:uid="{07D56FF9-B419-437E-9E72-88B6DE008B32}"/>
    <cellStyle name="Separador de milhares 2 2 3 2 4" xfId="470" xr:uid="{90310579-B5A0-49AD-9BFD-F5B48381C5E6}"/>
    <cellStyle name="Separador de milhares 2 2 3 2 5" xfId="580" xr:uid="{B36E32A6-231C-40F8-A6CE-EE6308F469AA}"/>
    <cellStyle name="Separador de milhares 2 2 4" xfId="222" xr:uid="{A897E2B3-A7A5-4466-B5BD-61409A3FBB13}"/>
    <cellStyle name="Separador de milhares 2 2 4 2" xfId="297" xr:uid="{1DE89D5F-3196-4D49-8866-66140329BD85}"/>
    <cellStyle name="Separador de milhares 2 2 4 2 2" xfId="355" xr:uid="{B1A24FE4-F05D-48B2-A9CC-2C49593BDC0C}"/>
    <cellStyle name="Separador de milhares 2 2 4 2 2 2" xfId="523" xr:uid="{1579AA12-AC43-43DB-B411-27FA5BA39005}"/>
    <cellStyle name="Separador de milhares 2 2 4 2 2 3" xfId="639" xr:uid="{FC08DD75-19AC-48C5-9356-C58C4A5D82D7}"/>
    <cellStyle name="Separador de milhares 2 2 4 2 3" xfId="413" xr:uid="{1CE999BC-9D59-4259-8B50-BD2B3D0A9E9B}"/>
    <cellStyle name="Separador de milhares 2 2 4 2 3 2" xfId="697" xr:uid="{5F3480EC-043B-4951-8278-0A63155B7A76}"/>
    <cellStyle name="Separador de milhares 2 2 4 2 4" xfId="471" xr:uid="{3A48A7D4-2768-4560-B759-B5BB130F3DAB}"/>
    <cellStyle name="Separador de milhares 2 2 4 2 5" xfId="581" xr:uid="{9651943B-E1F8-4771-B62D-165BB1E22CE3}"/>
    <cellStyle name="Separador de milhares 2 2 4 3" xfId="333" xr:uid="{69B98FFB-4EBB-4335-ADDF-20BB76128399}"/>
    <cellStyle name="Separador de milhares 2 2 4 3 2" xfId="505" xr:uid="{2DAAAAE9-102D-4E05-A221-BE7C47C7136F}"/>
    <cellStyle name="Separador de milhares 2 2 4 3 3" xfId="617" xr:uid="{4C720909-900C-4DEF-8A43-17374DBCD6B9}"/>
    <cellStyle name="Separador de milhares 2 2 4 4" xfId="391" xr:uid="{402B43FA-1651-46ED-A224-715BB93E9AC4}"/>
    <cellStyle name="Separador de milhares 2 2 4 4 2" xfId="675" xr:uid="{1330D196-774F-4283-91DD-ED645F7407C4}"/>
    <cellStyle name="Separador de milhares 2 2 4 5" xfId="449" xr:uid="{C0E41E80-79DB-45C7-A0D0-CD9A21BF027E}"/>
    <cellStyle name="Separador de milhares 2 2 4 6" xfId="559" xr:uid="{3326EF4F-D3B4-4A51-A0A9-FA0BBC7CF25E}"/>
    <cellStyle name="Separador de milhares 2 3" xfId="223" xr:uid="{FE29C983-1A16-46B5-8D50-9D5CDA472244}"/>
    <cellStyle name="Separador de milhares 2 3 2" xfId="224" xr:uid="{198D00B5-48CE-4951-A09C-F9A63FD0E1FA}"/>
    <cellStyle name="Separador de milhares 2 3 2 2" xfId="299" xr:uid="{08177CE9-52BF-498A-9B39-2F5826596B36}"/>
    <cellStyle name="Separador de milhares 2 3 2 2 2" xfId="357" xr:uid="{958CFEF8-59FF-4DCC-9F5F-CDD8C82E71D2}"/>
    <cellStyle name="Separador de milhares 2 3 2 2 2 2" xfId="525" xr:uid="{EC9902E3-1AD2-44CA-93FF-F2319EEC9B25}"/>
    <cellStyle name="Separador de milhares 2 3 2 2 2 3" xfId="641" xr:uid="{2CD3B26F-5B4C-4CF0-90DF-A1862AF397FA}"/>
    <cellStyle name="Separador de milhares 2 3 2 2 3" xfId="415" xr:uid="{042A559E-2C3B-496F-A003-0408B1D76DEF}"/>
    <cellStyle name="Separador de milhares 2 3 2 2 3 2" xfId="699" xr:uid="{3B9D08B8-F686-45DA-B803-4672B4C2FD39}"/>
    <cellStyle name="Separador de milhares 2 3 2 2 4" xfId="473" xr:uid="{0FA9D98C-7D5A-4CF9-84FB-30271D32D9E1}"/>
    <cellStyle name="Separador de milhares 2 3 2 2 5" xfId="583" xr:uid="{454818AB-DAFA-4C71-8A7B-F195111B3F80}"/>
    <cellStyle name="Separador de milhares 2 3 3" xfId="298" xr:uid="{B3E4934F-292E-402F-910B-494D52B89A13}"/>
    <cellStyle name="Separador de milhares 2 3 3 2" xfId="356" xr:uid="{DC887038-1F75-4A14-A13E-A9449A0185F6}"/>
    <cellStyle name="Separador de milhares 2 3 3 2 2" xfId="524" xr:uid="{90CCFE68-12F6-4FC9-8E5D-D4F2B3B2A751}"/>
    <cellStyle name="Separador de milhares 2 3 3 2 3" xfId="640" xr:uid="{FDC88FF8-2D1F-414D-B46E-94D2919C6156}"/>
    <cellStyle name="Separador de milhares 2 3 3 3" xfId="414" xr:uid="{9CEB085F-73CA-4130-9745-81EF838C5F6C}"/>
    <cellStyle name="Separador de milhares 2 3 3 3 2" xfId="698" xr:uid="{4436DE8E-BBF5-4DF0-8CDE-598B3DA39A50}"/>
    <cellStyle name="Separador de milhares 2 3 3 4" xfId="472" xr:uid="{7C7A1309-3D3C-4473-9A88-6C53DEF6E9D6}"/>
    <cellStyle name="Separador de milhares 2 3 3 5" xfId="582" xr:uid="{6DD50FC0-1368-453A-911F-19A63F3C9856}"/>
    <cellStyle name="Separador de milhares 2 4" xfId="225" xr:uid="{0709E7BD-3F91-4B90-A26E-3B8882309053}"/>
    <cellStyle name="Separador de milhares 2 4 2" xfId="300" xr:uid="{2CB597C7-DB15-4A39-A8DA-2C6BE9FAB0D9}"/>
    <cellStyle name="Separador de milhares 2 4 2 2" xfId="358" xr:uid="{088F892C-991F-4FB8-BD3E-C40B88689DD8}"/>
    <cellStyle name="Separador de milhares 2 4 2 2 2" xfId="526" xr:uid="{F2694CCD-547F-4957-B108-C613036B7140}"/>
    <cellStyle name="Separador de milhares 2 4 2 2 3" xfId="642" xr:uid="{5175512C-2437-47C8-A0A3-9BA57517797A}"/>
    <cellStyle name="Separador de milhares 2 4 2 3" xfId="416" xr:uid="{6409E563-AE7E-4DE5-9E38-793523AC585F}"/>
    <cellStyle name="Separador de milhares 2 4 2 3 2" xfId="700" xr:uid="{279602A6-9C8D-479B-8891-4EFF8EF3AF81}"/>
    <cellStyle name="Separador de milhares 2 4 2 4" xfId="474" xr:uid="{FD6CE439-86B4-46B3-832A-DD8E2AFA8ADF}"/>
    <cellStyle name="Separador de milhares 2 4 2 5" xfId="584" xr:uid="{AD704D36-2175-46F1-ACD4-31E4DC1E9197}"/>
    <cellStyle name="Separador de milhares 2 5" xfId="226" xr:uid="{9CFE16F4-BA48-458C-AFDB-DAC43EFF4862}"/>
    <cellStyle name="Separador de milhares 2 5 2" xfId="301" xr:uid="{C8CD5B25-87B9-41A0-A14A-80D763105D83}"/>
    <cellStyle name="Separador de milhares 2 5 2 2" xfId="359" xr:uid="{60D295C6-A77A-4860-8A3D-11228C30A9AC}"/>
    <cellStyle name="Separador de milhares 2 5 2 2 2" xfId="527" xr:uid="{CAD82236-66CA-4C4A-A16F-514A0DD6483D}"/>
    <cellStyle name="Separador de milhares 2 5 2 2 3" xfId="643" xr:uid="{C101F759-B165-4FD2-83A7-F70D7565056A}"/>
    <cellStyle name="Separador de milhares 2 5 2 3" xfId="417" xr:uid="{FA30D046-76F2-4950-A200-5B188A8141DE}"/>
    <cellStyle name="Separador de milhares 2 5 2 3 2" xfId="701" xr:uid="{E3CF8A31-376A-4C17-8A6B-181FECAE427F}"/>
    <cellStyle name="Separador de milhares 2 5 2 4" xfId="475" xr:uid="{F6A37577-3BB9-4188-B401-8C695762167F}"/>
    <cellStyle name="Separador de milhares 2 5 2 5" xfId="585" xr:uid="{0489753E-7247-4CA3-A2FE-4565FBEB7216}"/>
    <cellStyle name="Separador de milhares 29" xfId="227" xr:uid="{A6928074-F171-4B7F-8C5B-1B362BA243FD}"/>
    <cellStyle name="Separador de milhares 29 2" xfId="302" xr:uid="{BDCCD731-95C3-4350-A6EA-856EE5D50694}"/>
    <cellStyle name="Separador de milhares 29 2 2" xfId="360" xr:uid="{C52A9B86-FF27-48D4-AEE5-153442C2733F}"/>
    <cellStyle name="Separador de milhares 29 2 2 2" xfId="528" xr:uid="{49059D86-B39B-48D5-80AE-08463D51A349}"/>
    <cellStyle name="Separador de milhares 29 2 2 3" xfId="644" xr:uid="{52AB1CBE-FA1F-44D6-A683-C2B8CBB2B397}"/>
    <cellStyle name="Separador de milhares 29 2 3" xfId="418" xr:uid="{AB261153-F6AB-4FB4-8C14-9D4EA1B4B7E1}"/>
    <cellStyle name="Separador de milhares 29 2 3 2" xfId="702" xr:uid="{CD31D965-E3B4-4B07-9A35-BA175D8CD861}"/>
    <cellStyle name="Separador de milhares 29 2 4" xfId="476" xr:uid="{06801568-7284-4997-9C75-65D2B557345C}"/>
    <cellStyle name="Separador de milhares 29 2 5" xfId="586" xr:uid="{575CE5F9-067E-4513-BB28-FA6C4918AFC8}"/>
    <cellStyle name="Separador de milhares 29 3" xfId="334" xr:uid="{6C700F9E-37F5-4A92-8B16-84813B839C51}"/>
    <cellStyle name="Separador de milhares 29 3 2" xfId="506" xr:uid="{F781951A-C23F-48EB-A599-9735BBDCE801}"/>
    <cellStyle name="Separador de milhares 29 3 3" xfId="618" xr:uid="{C65EC540-1B77-4056-885A-BDAF8FBA74CA}"/>
    <cellStyle name="Separador de milhares 29 4" xfId="392" xr:uid="{843C8FF2-767D-4A59-9059-B5287DD2CF43}"/>
    <cellStyle name="Separador de milhares 29 4 2" xfId="676" xr:uid="{A8198848-71FB-43C0-A4BA-C22109D615C1}"/>
    <cellStyle name="Separador de milhares 29 5" xfId="450" xr:uid="{33445961-FCDB-452A-9B34-580C71108E4A}"/>
    <cellStyle name="Separador de milhares 29 6" xfId="560" xr:uid="{809111B1-35DA-4FF5-B808-3F2F6384724F}"/>
    <cellStyle name="Separador de milhares 3" xfId="228" xr:uid="{AB43D1F7-4E72-43CD-BCFB-8C054C5AEF40}"/>
    <cellStyle name="Separador de milhares 3 2" xfId="229" xr:uid="{4CECC186-6D18-4403-AE9E-0EB2FFBEF04D}"/>
    <cellStyle name="Separador de milhares 3 2 2" xfId="230" xr:uid="{ED13F461-12EF-49BC-BA1E-110DEC00305F}"/>
    <cellStyle name="Separador de milhares 3 2 2 2" xfId="231" xr:uid="{BAE96A34-7003-4EBE-9955-4D4E1ED92865}"/>
    <cellStyle name="Separador de milhares 3 2 2 2 2" xfId="232" xr:uid="{BCABEA38-A39A-4D1D-BE98-6F294B94C665}"/>
    <cellStyle name="Separador de milhares 3 2 2 2 2 2" xfId="305" xr:uid="{73A0BBCA-2F30-4077-8E60-1DCC18A930EF}"/>
    <cellStyle name="Separador de milhares 3 2 2 2 2 2 2" xfId="363" xr:uid="{8BBF3FB9-1509-474A-BB74-C84BCE6D2A1F}"/>
    <cellStyle name="Separador de milhares 3 2 2 2 2 2 2 2" xfId="531" xr:uid="{A7268545-83D6-46DB-B068-B28B4419F443}"/>
    <cellStyle name="Separador de milhares 3 2 2 2 2 2 2 3" xfId="647" xr:uid="{30D159D5-5F28-46BA-B4CB-79F1BA1D086B}"/>
    <cellStyle name="Separador de milhares 3 2 2 2 2 2 3" xfId="421" xr:uid="{D133FFEB-413E-4842-9F56-DA50AA6F2A0D}"/>
    <cellStyle name="Separador de milhares 3 2 2 2 2 2 3 2" xfId="705" xr:uid="{18626659-1B0F-491C-B948-13E2130FC5B6}"/>
    <cellStyle name="Separador de milhares 3 2 2 2 2 2 4" xfId="479" xr:uid="{9110D7D1-3FB5-44C1-AAE8-B76539DCAFAD}"/>
    <cellStyle name="Separador de milhares 3 2 2 2 2 2 5" xfId="589" xr:uid="{152B2459-8E0A-4AEF-965F-0200DB335E92}"/>
    <cellStyle name="Separador de milhares 3 2 3" xfId="304" xr:uid="{AF73A0A8-87E7-4287-9C5F-1E84EC05B792}"/>
    <cellStyle name="Separador de milhares 3 2 3 2" xfId="362" xr:uid="{A32FE0D2-A97E-4B4F-81FD-E11460B78F45}"/>
    <cellStyle name="Separador de milhares 3 2 3 2 2" xfId="530" xr:uid="{F2F99CF2-658B-49CB-AF22-8601EA9B8139}"/>
    <cellStyle name="Separador de milhares 3 2 3 2 3" xfId="646" xr:uid="{E15216DB-BF4F-4475-9FC5-06107CD2E2BD}"/>
    <cellStyle name="Separador de milhares 3 2 3 3" xfId="420" xr:uid="{CFA64303-ED7C-440D-9E14-D72FB1126C58}"/>
    <cellStyle name="Separador de milhares 3 2 3 3 2" xfId="704" xr:uid="{87DA7047-7AF9-43D9-9EE3-9935E714E59B}"/>
    <cellStyle name="Separador de milhares 3 2 3 4" xfId="478" xr:uid="{F278EC8B-0618-4F93-BC77-6665352027CB}"/>
    <cellStyle name="Separador de milhares 3 2 3 5" xfId="588" xr:uid="{0B3D93C3-B334-4FD7-8AF1-BC6989DA5077}"/>
    <cellStyle name="Separador de milhares 3 3" xfId="233" xr:uid="{291FC9A5-3529-457E-A02C-968C8C8D6F08}"/>
    <cellStyle name="Separador de milhares 3 3 2" xfId="306" xr:uid="{EE5BD376-24AC-4DC4-B4CC-473C49C34DEA}"/>
    <cellStyle name="Separador de milhares 3 3 2 2" xfId="364" xr:uid="{A1B935C8-CF8D-4A7E-9E49-130EDC27D413}"/>
    <cellStyle name="Separador de milhares 3 3 2 2 2" xfId="532" xr:uid="{13FF93CB-EACC-48C6-8ABC-1930880EA792}"/>
    <cellStyle name="Separador de milhares 3 3 2 2 3" xfId="648" xr:uid="{D1DC0988-DE54-4431-83B1-F06953D99DD7}"/>
    <cellStyle name="Separador de milhares 3 3 2 3" xfId="422" xr:uid="{6FF96884-B1A0-4A4A-AE72-2D41418C9307}"/>
    <cellStyle name="Separador de milhares 3 3 2 3 2" xfId="706" xr:uid="{A9377A04-8A71-4FB9-B3D0-505F38DB8495}"/>
    <cellStyle name="Separador de milhares 3 3 2 4" xfId="480" xr:uid="{0F8FFE49-34BF-44EF-82B3-F457863275D0}"/>
    <cellStyle name="Separador de milhares 3 3 2 5" xfId="590" xr:uid="{4B887989-6C4F-4E04-9AF6-F98FD9C26BBF}"/>
    <cellStyle name="Separador de milhares 3 4" xfId="303" xr:uid="{887675E2-DE84-4980-91EC-C0268A485753}"/>
    <cellStyle name="Separador de milhares 3 4 2" xfId="361" xr:uid="{442CFDD4-A102-4AA3-8A58-5AE120635343}"/>
    <cellStyle name="Separador de milhares 3 4 2 2" xfId="529" xr:uid="{5E6B22DB-487C-4DC3-870B-4B0E9CFDA422}"/>
    <cellStyle name="Separador de milhares 3 4 2 3" xfId="645" xr:uid="{627FF927-FABD-43BA-8768-950FA63D524A}"/>
    <cellStyle name="Separador de milhares 3 4 3" xfId="419" xr:uid="{2791D8F0-072E-4176-A4BF-86849CC41102}"/>
    <cellStyle name="Separador de milhares 3 4 3 2" xfId="703" xr:uid="{10CB2813-B5CC-4D16-B970-0B66D308A002}"/>
    <cellStyle name="Separador de milhares 3 4 4" xfId="477" xr:uid="{47CF3736-D8AC-4A78-AADB-684F46982CD3}"/>
    <cellStyle name="Separador de milhares 3 4 5" xfId="587" xr:uid="{E1542370-C118-4AAD-9055-C3C47DE33294}"/>
    <cellStyle name="Separador de milhares 4" xfId="234" xr:uid="{60857365-E6A6-4003-A540-CDECEEAE154D}"/>
    <cellStyle name="Separador de milhares 4 2" xfId="235" xr:uid="{DE99A140-4581-4180-82CD-009BD0764B83}"/>
    <cellStyle name="Separador de milhares 4 2 2" xfId="308" xr:uid="{A1527A78-C43C-4A02-AD06-5ECCD7DAE5BC}"/>
    <cellStyle name="Separador de milhares 4 2 2 2" xfId="366" xr:uid="{859EAE86-D05F-4E0C-AAE6-7DFCEB6FD1A6}"/>
    <cellStyle name="Separador de milhares 4 2 2 2 2" xfId="534" xr:uid="{B6ED87D0-ACA7-4979-A121-752E5231C864}"/>
    <cellStyle name="Separador de milhares 4 2 2 2 3" xfId="650" xr:uid="{254686D9-C601-4111-939A-519E09BE038F}"/>
    <cellStyle name="Separador de milhares 4 2 2 3" xfId="424" xr:uid="{BD7DA30E-5151-4307-8583-5C44E89CCB83}"/>
    <cellStyle name="Separador de milhares 4 2 2 3 2" xfId="708" xr:uid="{8D7FE165-3D98-4B79-97CF-258839CF3F0A}"/>
    <cellStyle name="Separador de milhares 4 2 2 4" xfId="482" xr:uid="{4B27CD17-0211-4A20-B8CF-9FF4B61801D4}"/>
    <cellStyle name="Separador de milhares 4 2 2 5" xfId="592" xr:uid="{47CACD4A-300E-4A13-AE9E-87A6962D61C5}"/>
    <cellStyle name="Separador de milhares 4 3" xfId="307" xr:uid="{3232967C-E6C6-43ED-9730-5A8D736DD763}"/>
    <cellStyle name="Separador de milhares 4 3 2" xfId="365" xr:uid="{8D4F5988-E0F5-4CCC-B5F4-9DC130538C12}"/>
    <cellStyle name="Separador de milhares 4 3 2 2" xfId="533" xr:uid="{2204B56F-1E96-4B03-B1A0-CE72791092C2}"/>
    <cellStyle name="Separador de milhares 4 3 2 3" xfId="649" xr:uid="{9AD832A5-8670-4C7F-8A28-0CEA99325403}"/>
    <cellStyle name="Separador de milhares 4 3 3" xfId="423" xr:uid="{26CA507E-6221-49A0-857D-B25B0E99AAD8}"/>
    <cellStyle name="Separador de milhares 4 3 3 2" xfId="707" xr:uid="{2B5949F5-B3B8-43CE-8F6D-3AF2AA56FB91}"/>
    <cellStyle name="Separador de milhares 4 3 4" xfId="481" xr:uid="{28926FCC-7600-4C7F-BA17-D9B4C38DD224}"/>
    <cellStyle name="Separador de milhares 4 3 5" xfId="591" xr:uid="{F6218FBB-5466-4395-98E1-A17EBC25FC59}"/>
    <cellStyle name="Separador de milhares 5" xfId="236" xr:uid="{020D9C3B-DB0C-4DA3-A099-62A3C22FA395}"/>
    <cellStyle name="Separador de milhares 5 2" xfId="237" xr:uid="{35DEF7B0-7979-42BA-BFB6-E80D4BC294BF}"/>
    <cellStyle name="Separador de milhares 5 2 2" xfId="310" xr:uid="{9360CE5D-E3D5-4FDF-B44E-DB7DB135C1C1}"/>
    <cellStyle name="Separador de milhares 5 2 2 2" xfId="368" xr:uid="{60072333-1B62-4C6E-B7DC-DF0770827F2E}"/>
    <cellStyle name="Separador de milhares 5 2 2 2 2" xfId="536" xr:uid="{19602D65-E8D4-4BB8-8345-1F60F0908C4A}"/>
    <cellStyle name="Separador de milhares 5 2 2 2 3" xfId="652" xr:uid="{AE4020E7-11B8-4166-A32F-FCE445F31DD0}"/>
    <cellStyle name="Separador de milhares 5 2 2 3" xfId="426" xr:uid="{633F57B3-4200-481E-B9C7-98D288C3E7A5}"/>
    <cellStyle name="Separador de milhares 5 2 2 3 2" xfId="710" xr:uid="{5AF34BD9-C170-4D6A-976C-271BE49538A3}"/>
    <cellStyle name="Separador de milhares 5 2 2 4" xfId="484" xr:uid="{BD6075E5-8C10-4D3E-A201-FCE4B6E4D2CB}"/>
    <cellStyle name="Separador de milhares 5 2 2 5" xfId="594" xr:uid="{495CD322-E0C6-42DA-9286-82FC1E59053E}"/>
    <cellStyle name="Separador de milhares 5 3" xfId="309" xr:uid="{85D4D0E3-8A2A-42D6-972F-18144106484D}"/>
    <cellStyle name="Separador de milhares 5 3 2" xfId="367" xr:uid="{4752ADBF-0CAB-4810-A6B7-188AAA974B06}"/>
    <cellStyle name="Separador de milhares 5 3 2 2" xfId="535" xr:uid="{2705A580-28DE-499C-9B3D-FE8BB2F473C2}"/>
    <cellStyle name="Separador de milhares 5 3 2 3" xfId="651" xr:uid="{B6CD3526-AF6E-4C80-8D4A-840FF4A64ACA}"/>
    <cellStyle name="Separador de milhares 5 3 3" xfId="425" xr:uid="{4BEDCF2E-8888-4B7A-BD18-4E7F06561197}"/>
    <cellStyle name="Separador de milhares 5 3 3 2" xfId="709" xr:uid="{E0555AE4-4746-4615-BAFC-E2662DED644A}"/>
    <cellStyle name="Separador de milhares 5 3 4" xfId="483" xr:uid="{86869FD1-7F4F-40B0-BB53-8F47700CCFA9}"/>
    <cellStyle name="Separador de milhares 5 3 5" xfId="593" xr:uid="{40710D58-1058-4473-967C-04B1C59DB093}"/>
    <cellStyle name="Separador de milhares 6" xfId="238" xr:uid="{DC994BA7-B1EF-4A2F-8429-11C6DA7708B4}"/>
    <cellStyle name="Separador de milhares 6 2" xfId="239" xr:uid="{63586A79-545F-4D63-A237-F288F5424338}"/>
    <cellStyle name="Separador de milhares 6 2 2" xfId="312" xr:uid="{091FD7C4-D230-4068-ACC9-DE19DFEDC570}"/>
    <cellStyle name="Separador de milhares 6 2 2 2" xfId="370" xr:uid="{26674D3B-BE71-4CB0-86A7-E204CE5198D6}"/>
    <cellStyle name="Separador de milhares 6 2 2 2 2" xfId="538" xr:uid="{6DC95BC7-011F-4C56-962A-3DB0AC6610E6}"/>
    <cellStyle name="Separador de milhares 6 2 2 2 3" xfId="654" xr:uid="{7BF1A471-162E-426A-A83B-4FB4CCDE60A5}"/>
    <cellStyle name="Separador de milhares 6 2 2 3" xfId="428" xr:uid="{DE9EBB29-3FC3-4B72-9B5B-D2B1E0C58DA7}"/>
    <cellStyle name="Separador de milhares 6 2 2 3 2" xfId="712" xr:uid="{AB97A4AB-EA28-451C-9FB4-4E5CC1AB9A25}"/>
    <cellStyle name="Separador de milhares 6 2 2 4" xfId="486" xr:uid="{646377C5-B378-49AE-AFBA-058B4F1C41E5}"/>
    <cellStyle name="Separador de milhares 6 2 2 5" xfId="596" xr:uid="{C34302A0-98B3-4BD1-8374-2E76130A4F5D}"/>
    <cellStyle name="Separador de milhares 6 3" xfId="311" xr:uid="{FFAE1624-1F18-4211-AC0A-1087899D5982}"/>
    <cellStyle name="Separador de milhares 6 3 2" xfId="369" xr:uid="{6F048DE1-4F35-4A67-B44D-DE6A6B315E03}"/>
    <cellStyle name="Separador de milhares 6 3 2 2" xfId="537" xr:uid="{22EBD30B-6514-41FD-ABB1-AD24F1FAB927}"/>
    <cellStyle name="Separador de milhares 6 3 2 3" xfId="653" xr:uid="{86457D9A-A84C-4650-A76A-6DC356C4628B}"/>
    <cellStyle name="Separador de milhares 6 3 3" xfId="427" xr:uid="{9C95DE80-76B3-4814-807A-C2713B7AEE3D}"/>
    <cellStyle name="Separador de milhares 6 3 3 2" xfId="711" xr:uid="{BD664444-67EE-489B-B298-E74D3CDB63FE}"/>
    <cellStyle name="Separador de milhares 6 3 4" xfId="485" xr:uid="{8DE76715-5B0D-422C-8907-F379C531EBD5}"/>
    <cellStyle name="Separador de milhares 6 3 5" xfId="595" xr:uid="{44D8C08C-DCAA-43E9-88A1-D76C720284B0}"/>
    <cellStyle name="Separador de milhares 7" xfId="240" xr:uid="{E21B2023-F74F-4281-B000-B879697C88CD}"/>
    <cellStyle name="Separador de milhares 7 2" xfId="313" xr:uid="{AC9269DA-B07A-4141-B376-5F7D4C3CFFDC}"/>
    <cellStyle name="Separador de milhares 7 2 2" xfId="371" xr:uid="{C8E6BF55-6183-4AB0-B466-ACB0B07AC64C}"/>
    <cellStyle name="Separador de milhares 7 2 2 2" xfId="539" xr:uid="{EBCDA1CA-40A4-4773-88CE-A4A5C6ADAE10}"/>
    <cellStyle name="Separador de milhares 7 2 2 3" xfId="655" xr:uid="{3EF617A3-B088-4556-9804-1046DF342C14}"/>
    <cellStyle name="Separador de milhares 7 2 3" xfId="429" xr:uid="{BD6DA19C-D5D4-4A6B-BDC4-489CD8EC6C50}"/>
    <cellStyle name="Separador de milhares 7 2 3 2" xfId="713" xr:uid="{DAE89CF4-14D1-46B0-AFD3-FAC0270BD6DF}"/>
    <cellStyle name="Separador de milhares 7 2 4" xfId="487" xr:uid="{AC65C2F9-28D2-4F60-B1DE-84CE077292E6}"/>
    <cellStyle name="Separador de milhares 7 2 5" xfId="597" xr:uid="{E482A85D-1383-49EF-A58E-4175A6120412}"/>
    <cellStyle name="Separador de milhares 7 3" xfId="335" xr:uid="{ACC771FC-4E56-4B95-B35B-FF059D95A0A4}"/>
    <cellStyle name="Separador de milhares 7 3 2" xfId="507" xr:uid="{0A002D03-5B37-4EA0-91D5-2A014CA306E7}"/>
    <cellStyle name="Separador de milhares 7 3 3" xfId="619" xr:uid="{AFA98765-8027-4AD2-A782-DC2C1579665B}"/>
    <cellStyle name="Separador de milhares 7 4" xfId="393" xr:uid="{F8E0341B-BCD6-4DF1-B467-2707601D9F58}"/>
    <cellStyle name="Separador de milhares 7 4 2" xfId="677" xr:uid="{817EEA50-D6C3-4E66-A314-BB57D25BC668}"/>
    <cellStyle name="Separador de milhares 7 5" xfId="451" xr:uid="{07A7D4B1-7179-4FE4-9B3E-7A932F7FCA9C}"/>
    <cellStyle name="Separador de milhares 7 6" xfId="561" xr:uid="{A6DE2B8F-2125-4B78-A63E-E72AECB6F5DF}"/>
    <cellStyle name="SUBTOTAIS" xfId="241" xr:uid="{7FD70B50-E6BC-4E17-ADF4-EB695AE60B3A}"/>
    <cellStyle name="SUMA PARCIAL" xfId="242" xr:uid="{A4E5C09D-7A1F-4802-89A6-AE265B830666}"/>
    <cellStyle name="Texto de Aviso 2" xfId="243" xr:uid="{7705FC15-F6E6-4800-83CE-9CBC50ABD281}"/>
    <cellStyle name="Texto de Aviso 3" xfId="244" xr:uid="{BEBE735E-6716-4311-8BDC-5D92AF06B01F}"/>
    <cellStyle name="Texto de Aviso 4" xfId="245" xr:uid="{6B0DE115-D181-4165-B115-CEB069682747}"/>
    <cellStyle name="Texto Explicativo 2" xfId="246" xr:uid="{921620FD-3DDB-4139-B812-4CB5F3AF2877}"/>
    <cellStyle name="Texto Explicativo 3" xfId="247" xr:uid="{563DFB66-F6E3-4CF0-B6D3-E1184D23E533}"/>
    <cellStyle name="Texto Explicativo 4" xfId="248" xr:uid="{E23E1A84-95B7-4E30-BE74-D43788FCF5F2}"/>
    <cellStyle name="Título 1 2" xfId="249" xr:uid="{BBFDCF8A-B642-4BB5-A452-2340A27D6500}"/>
    <cellStyle name="Título 1 3" xfId="250" xr:uid="{D896D1B7-2E49-4CCB-AF16-2B44D879B730}"/>
    <cellStyle name="Título 1 4" xfId="251" xr:uid="{D94D22BF-66E0-488D-8400-DA5315A4F8DB}"/>
    <cellStyle name="Título 2 2" xfId="252" xr:uid="{C599A087-334C-45E2-9CE2-2740800E3AF4}"/>
    <cellStyle name="Título 2 3" xfId="253" xr:uid="{013D1351-29C9-41C9-850A-A3D1A672A8C9}"/>
    <cellStyle name="Título 2 4" xfId="254" xr:uid="{591F2616-8E89-44BE-82D9-0B6B8CB742D5}"/>
    <cellStyle name="Título 3 2" xfId="255" xr:uid="{E2E1C4A1-E7AA-4C4B-8385-F9DAC2C9E2E5}"/>
    <cellStyle name="Título 3 3" xfId="256" xr:uid="{9C98B7DB-A5DC-4DAC-B740-5E4D5B0143DE}"/>
    <cellStyle name="Título 3 4" xfId="257" xr:uid="{98054109-31D5-4064-9350-48A2F9869435}"/>
    <cellStyle name="Título 4 2" xfId="258" xr:uid="{1622D9C9-D043-4120-8829-6DD736A97F8C}"/>
    <cellStyle name="Título 4 3" xfId="259" xr:uid="{BF2D0DE2-BB4B-4980-832C-F36853072A39}"/>
    <cellStyle name="Título 4 4" xfId="260" xr:uid="{28BE6E29-D6E6-4501-B4BE-D78947BC1A85}"/>
    <cellStyle name="Título 5" xfId="261" xr:uid="{CBA98861-D51A-4F7A-B5E5-22E00C4D8E26}"/>
    <cellStyle name="Título 6" xfId="262" xr:uid="{6E32C4E8-56D5-4DA2-A231-58B61F134DA4}"/>
    <cellStyle name="Título 7" xfId="263" xr:uid="{377918DE-6C6A-4706-BE6C-2AD26D50ABB7}"/>
    <cellStyle name="Titulo1" xfId="264" xr:uid="{167EA171-4B7F-4904-A40C-2DAA7703F6D5}"/>
    <cellStyle name="Titulo2" xfId="265" xr:uid="{DC5E6FC7-F319-49BF-B93D-9E89626596B8}"/>
    <cellStyle name="Total 2" xfId="266" xr:uid="{70F03969-9289-4A1A-853E-C737D5D04887}"/>
    <cellStyle name="Total 3" xfId="267" xr:uid="{496042F3-A8F5-475F-A2D5-624020F49FE4}"/>
    <cellStyle name="Total 4" xfId="268" xr:uid="{DE38A503-BF57-4DF6-8CC5-B94C41EA3BC8}"/>
    <cellStyle name="Vírgula 2" xfId="4" xr:uid="{3E767C3E-0C1E-42FD-A848-C441C703F809}"/>
    <cellStyle name="Vírgula 2 2" xfId="271" xr:uid="{CB4B9B0B-E11B-429A-95D1-BE9FBE936D01}"/>
    <cellStyle name="Vírgula 2 2 2" xfId="272" xr:uid="{25D271C7-02B1-48B7-AE96-2E756DEAD9F2}"/>
    <cellStyle name="Vírgula 2 2 2 15" xfId="325" xr:uid="{A43DF6BE-E700-4605-972A-49A860F71FC7}"/>
    <cellStyle name="Vírgula 2 2 2 15 2" xfId="383" xr:uid="{BD86E172-55C8-484C-B794-5948F2AF8FB5}"/>
    <cellStyle name="Vírgula 2 2 2 15 2 2" xfId="551" xr:uid="{5124FB3E-852B-49A0-B096-07F4498DB72E}"/>
    <cellStyle name="Vírgula 2 2 2 15 2 3" xfId="667" xr:uid="{023CAEF4-35FB-4CE1-BBDD-87FA7E471FF8}"/>
    <cellStyle name="Vírgula 2 2 2 15 3" xfId="441" xr:uid="{DDED393F-B70C-4B21-A56C-F6E7C001FB9B}"/>
    <cellStyle name="Vírgula 2 2 2 15 3 2" xfId="725" xr:uid="{3DC1251A-F346-421A-AA72-E8AD403F985D}"/>
    <cellStyle name="Vírgula 2 2 2 15 4" xfId="499" xr:uid="{A1072EC6-749F-41E0-B0A3-489116EC568F}"/>
    <cellStyle name="Vírgula 2 2 2 15 5" xfId="609" xr:uid="{AF209449-44D9-4602-8A5F-7269AD5F0DA8}"/>
    <cellStyle name="Vírgula 2 2 2 2" xfId="314" xr:uid="{CB358397-B986-4453-8056-8F8670526B6C}"/>
    <cellStyle name="Vírgula 2 2 2 2 2" xfId="372" xr:uid="{3F73C7F1-993D-4675-BF19-641C01EE6ED9}"/>
    <cellStyle name="Vírgula 2 2 2 2 2 2" xfId="540" xr:uid="{E8AE550E-21F4-458B-BA9B-E955BFFAA7FC}"/>
    <cellStyle name="Vírgula 2 2 2 2 2 3" xfId="656" xr:uid="{824BC8BD-C5D9-4A20-B11F-8B75A9F97389}"/>
    <cellStyle name="Vírgula 2 2 2 2 3" xfId="430" xr:uid="{87B2C9B1-FE0E-4A37-B22F-8323EB2DEBBE}"/>
    <cellStyle name="Vírgula 2 2 2 2 3 2" xfId="714" xr:uid="{9163EDBA-E37E-49F0-A07B-06FEC8F1C3DD}"/>
    <cellStyle name="Vírgula 2 2 2 2 4" xfId="488" xr:uid="{6C24E174-E3C4-4309-AB45-90B2B5826B0D}"/>
    <cellStyle name="Vírgula 2 2 2 2 5" xfId="598" xr:uid="{86EAFFC2-AC95-493D-9685-B3396D200233}"/>
    <cellStyle name="Vírgula 2 2 2 3" xfId="336" xr:uid="{69306E71-D0FE-4CD8-97F9-BFF13B13A3EB}"/>
    <cellStyle name="Vírgula 2 2 2 3 2" xfId="508" xr:uid="{C4E43CFE-A3AE-48C9-94EB-CA3B3478B13F}"/>
    <cellStyle name="Vírgula 2 2 2 3 3" xfId="620" xr:uid="{13804F50-8660-46FC-A58E-2358CBA1EB1F}"/>
    <cellStyle name="Vírgula 2 2 2 4" xfId="394" xr:uid="{98E8A82E-3654-475A-85A2-073507414366}"/>
    <cellStyle name="Vírgula 2 2 2 4 2" xfId="678" xr:uid="{CA2979F0-569E-4AE0-8173-8D804CAE9E5B}"/>
    <cellStyle name="Vírgula 2 2 2 5" xfId="452" xr:uid="{4E896BF9-677B-4A00-93C3-1ACD167F61AE}"/>
    <cellStyle name="Vírgula 2 2 2 6" xfId="562" xr:uid="{D244597D-709F-4DC5-84C3-D0812FCDF51E}"/>
    <cellStyle name="Vírgula 2 3" xfId="273" xr:uid="{46C6A8FF-944A-4CA3-8664-9069A2AF6AD0}"/>
    <cellStyle name="Vírgula 2 4" xfId="274" xr:uid="{F2D702EB-28E6-4C55-8D0D-92B0D20B6438}"/>
    <cellStyle name="Vírgula 2 5" xfId="275" xr:uid="{FA9603B8-29C8-4AC8-96CB-D77EF3D81671}"/>
    <cellStyle name="Vírgula 2 5 2" xfId="315" xr:uid="{3962B65C-989E-42AD-8DA2-A6419C0B2A20}"/>
    <cellStyle name="Vírgula 2 5 2 2" xfId="373" xr:uid="{EACADD8A-37B2-4000-B4B5-55825CA3BD57}"/>
    <cellStyle name="Vírgula 2 5 2 2 2" xfId="541" xr:uid="{ED0EA63C-9433-4E63-ACE8-B4799FB48347}"/>
    <cellStyle name="Vírgula 2 5 2 2 3" xfId="657" xr:uid="{A2462304-EA3E-4F36-B535-D1E7820E01E4}"/>
    <cellStyle name="Vírgula 2 5 2 3" xfId="431" xr:uid="{9CC11225-0B54-4423-8938-FCE836FD5D4C}"/>
    <cellStyle name="Vírgula 2 5 2 3 2" xfId="715" xr:uid="{B0EA63A6-0C72-466C-9759-504BB5EB107F}"/>
    <cellStyle name="Vírgula 2 5 2 4" xfId="489" xr:uid="{1A6AB69E-C343-4955-8068-AA2EAB88502C}"/>
    <cellStyle name="Vírgula 2 5 2 5" xfId="599" xr:uid="{3F1E9C45-7FE4-4847-A22E-1080D4278D6E}"/>
    <cellStyle name="Vírgula 2 5 3" xfId="337" xr:uid="{A9247668-D30A-4A18-9DDC-960FC619E5A0}"/>
    <cellStyle name="Vírgula 2 5 3 2" xfId="509" xr:uid="{FB184AD2-3B98-4074-B427-06FFDAC241A7}"/>
    <cellStyle name="Vírgula 2 5 3 3" xfId="621" xr:uid="{F52E1918-EB31-4304-AD93-0E4FCDD12701}"/>
    <cellStyle name="Vírgula 2 5 4" xfId="395" xr:uid="{7CE71F81-8D59-4679-9168-61E2E3D5ADDB}"/>
    <cellStyle name="Vírgula 2 5 4 2" xfId="679" xr:uid="{3C74F89F-F172-4D05-91AA-EEE918603308}"/>
    <cellStyle name="Vírgula 2 5 5" xfId="453" xr:uid="{A50FA6CE-4946-4D14-B586-F9905720F732}"/>
    <cellStyle name="Vírgula 2 5 6" xfId="563" xr:uid="{E534DFAD-8D5E-410C-9651-BEF1501C764B}"/>
    <cellStyle name="Vírgula 2 6" xfId="270" xr:uid="{71ED4605-2181-4E9D-B30D-C49A9FD3B21A}"/>
    <cellStyle name="Vírgula 2 7" xfId="728" xr:uid="{E2990C05-CD4E-45F5-B6FB-3CA426730275}"/>
    <cellStyle name="Vírgula 3" xfId="276" xr:uid="{D8F1DB7B-5804-4FC4-A442-B8178D3B2113}"/>
    <cellStyle name="Vírgula 3 2" xfId="277" xr:uid="{5790AEC4-1A47-4FE0-A778-0BDDFC99DD38}"/>
    <cellStyle name="Vírgula 3 2 2" xfId="317" xr:uid="{B15517A4-4AF8-4E26-95DD-A548F053D027}"/>
    <cellStyle name="Vírgula 3 2 2 2" xfId="375" xr:uid="{3126692C-4BE0-484A-A54A-139EC86FD072}"/>
    <cellStyle name="Vírgula 3 2 2 2 2" xfId="543" xr:uid="{03AB2E5B-1851-4DDF-B56D-BEFED4403F33}"/>
    <cellStyle name="Vírgula 3 2 2 2 3" xfId="659" xr:uid="{5AFB8D1D-2326-4528-A2D5-E62BEB3F6648}"/>
    <cellStyle name="Vírgula 3 2 2 3" xfId="433" xr:uid="{0E04DF52-BCA2-4D9A-8D46-F55E8F059CCC}"/>
    <cellStyle name="Vírgula 3 2 2 3 2" xfId="717" xr:uid="{99D679FE-DB53-4DC4-8F7C-D7A65A666EB1}"/>
    <cellStyle name="Vírgula 3 2 2 4" xfId="491" xr:uid="{1B2EEE56-10BA-4C6B-AEF6-7EE0D7D50287}"/>
    <cellStyle name="Vírgula 3 2 2 5" xfId="601" xr:uid="{0A26F8C7-165E-4568-BD0F-92D841694A02}"/>
    <cellStyle name="Vírgula 3 3" xfId="278" xr:uid="{3BAA97F1-9BB8-46C6-930C-5795E9B9E682}"/>
    <cellStyle name="Vírgula 3 3 2" xfId="318" xr:uid="{FB5A672D-3E0D-42EF-97E9-7C8B9E416992}"/>
    <cellStyle name="Vírgula 3 3 2 2" xfId="376" xr:uid="{3C525DDF-0AF8-4267-BB50-4072C79B7FDE}"/>
    <cellStyle name="Vírgula 3 3 2 2 2" xfId="544" xr:uid="{412CB9E2-271D-42D3-93C7-48C42EDCB2C1}"/>
    <cellStyle name="Vírgula 3 3 2 2 3" xfId="660" xr:uid="{2350C717-1F5B-4C63-898A-8ED82AA7EE14}"/>
    <cellStyle name="Vírgula 3 3 2 3" xfId="434" xr:uid="{ACE7EB83-1E3E-4124-A0BE-41A575E34FA1}"/>
    <cellStyle name="Vírgula 3 3 2 3 2" xfId="718" xr:uid="{01AFB3B7-3BA6-4EBA-8794-514772587C14}"/>
    <cellStyle name="Vírgula 3 3 2 4" xfId="492" xr:uid="{3F3DAFF9-0CDF-4098-B06C-FAE8C6A572F9}"/>
    <cellStyle name="Vírgula 3 3 2 5" xfId="602" xr:uid="{A1E14452-2027-4809-90F3-AFC72DD2B91E}"/>
    <cellStyle name="Vírgula 3 4" xfId="316" xr:uid="{2314EB74-5488-424F-B495-23E2A2072F89}"/>
    <cellStyle name="Vírgula 3 4 2" xfId="374" xr:uid="{27C7C1AD-B0CB-40FA-B6FC-552F17275BDE}"/>
    <cellStyle name="Vírgula 3 4 2 2" xfId="542" xr:uid="{C8448294-444C-4BFC-A5C3-743E9C82A47A}"/>
    <cellStyle name="Vírgula 3 4 2 3" xfId="658" xr:uid="{7C37DC83-2CB6-4585-82A3-218551BC9630}"/>
    <cellStyle name="Vírgula 3 4 3" xfId="432" xr:uid="{689B30E7-59C4-47D1-A3B7-D5A3D0F0ECBA}"/>
    <cellStyle name="Vírgula 3 4 3 2" xfId="716" xr:uid="{06FB2AA2-9BFF-47C6-AF74-19C1DC08B01F}"/>
    <cellStyle name="Vírgula 3 4 4" xfId="490" xr:uid="{B5636679-F5CE-481D-8B95-F2F2F84360FA}"/>
    <cellStyle name="Vírgula 3 4 5" xfId="600" xr:uid="{485DAC47-60CA-42BD-988F-BD2CBFFE865C}"/>
    <cellStyle name="Vírgula 4" xfId="279" xr:uid="{4742835B-3094-449B-874B-D93D3EB46D9B}"/>
    <cellStyle name="Vírgula 4 2" xfId="319" xr:uid="{016CBA2C-78D8-4928-9244-6BED82A32D46}"/>
    <cellStyle name="Vírgula 4 2 2" xfId="377" xr:uid="{B4209961-80F1-43F4-AB9F-E424E26EEE67}"/>
    <cellStyle name="Vírgula 4 2 2 2" xfId="545" xr:uid="{E86742BC-73D8-4507-BA7A-E52196355C75}"/>
    <cellStyle name="Vírgula 4 2 2 3" xfId="661" xr:uid="{CF2ED22E-AC4F-4AED-ACC7-8FDC254CB0FB}"/>
    <cellStyle name="Vírgula 4 2 3" xfId="435" xr:uid="{D3543757-B007-4141-ABE4-EDD3BC012EAE}"/>
    <cellStyle name="Vírgula 4 2 3 2" xfId="719" xr:uid="{4C8B2604-7EA9-488F-97D4-96777AA499E0}"/>
    <cellStyle name="Vírgula 4 2 4" xfId="493" xr:uid="{49FD7A0B-9B2F-4F15-BD82-E9C2E3E9065C}"/>
    <cellStyle name="Vírgula 4 2 5" xfId="603" xr:uid="{91B43B4A-A1C4-42D6-9DC7-04B73543673F}"/>
    <cellStyle name="Vírgula 4 3" xfId="338" xr:uid="{48EC73F0-18D8-4FA4-B291-14E610471540}"/>
    <cellStyle name="Vírgula 4 3 2" xfId="510" xr:uid="{A8CCB981-AB3F-48B5-B150-3C82F122E5C2}"/>
    <cellStyle name="Vírgula 4 3 3" xfId="622" xr:uid="{8D4DFEB7-BC62-483B-9BDF-9A311292B8E1}"/>
    <cellStyle name="Vírgula 4 4" xfId="396" xr:uid="{6FC309E3-376C-48CA-8FE4-F1B83F0B1AEA}"/>
    <cellStyle name="Vírgula 4 4 2" xfId="680" xr:uid="{9C1141F5-9793-48CD-8036-59CD302A61AF}"/>
    <cellStyle name="Vírgula 4 5" xfId="454" xr:uid="{69914DC6-F458-4B85-AC09-B52105F9E3E0}"/>
    <cellStyle name="Vírgula 4 6" xfId="564" xr:uid="{621F3EDB-2FAC-4535-B9F2-198C58A6EB12}"/>
    <cellStyle name="Vírgula 5" xfId="280" xr:uid="{1A62EAAB-5EC1-4554-8EA4-0E1C4421DFD5}"/>
    <cellStyle name="Vírgula 5 2" xfId="320" xr:uid="{E4A789DE-4A0D-4BF9-BFB7-BBD8EE4A0860}"/>
    <cellStyle name="Vírgula 5 2 2" xfId="378" xr:uid="{E36280B3-9D71-4A68-97C5-436EAA2A3BED}"/>
    <cellStyle name="Vírgula 5 2 2 2" xfId="546" xr:uid="{AF8534BC-D84E-4E27-9A42-38D646FA1D32}"/>
    <cellStyle name="Vírgula 5 2 2 3" xfId="662" xr:uid="{9AC6D711-1D52-488D-BAC0-9FA256F03F9E}"/>
    <cellStyle name="Vírgula 5 2 3" xfId="436" xr:uid="{13D6BBA8-BE6F-4773-B169-2C320285CCE4}"/>
    <cellStyle name="Vírgula 5 2 3 2" xfId="720" xr:uid="{E3C813F0-7C89-4887-8D30-4B40E744AD62}"/>
    <cellStyle name="Vírgula 5 2 4" xfId="494" xr:uid="{391E813C-08A4-43CD-A44F-AEAC7FDFB925}"/>
    <cellStyle name="Vírgula 5 2 5" xfId="604" xr:uid="{826C0CBE-8CA5-4C4A-B5AF-2B66C8291903}"/>
    <cellStyle name="Vírgula 5 3" xfId="339" xr:uid="{6A46160C-C3DD-47CB-A9D6-6FC598D645BF}"/>
    <cellStyle name="Vírgula 5 3 2" xfId="511" xr:uid="{D2F23023-8DD6-49AF-8248-C2A25D34E722}"/>
    <cellStyle name="Vírgula 5 3 3" xfId="623" xr:uid="{1BFA9A91-E0CB-4197-932E-32248F486609}"/>
    <cellStyle name="Vírgula 5 4" xfId="397" xr:uid="{914CC148-9E6F-4A5F-8F49-A7661FF71464}"/>
    <cellStyle name="Vírgula 5 4 2" xfId="681" xr:uid="{F1F6ABA8-C626-418A-9A32-D09CCAB3E208}"/>
    <cellStyle name="Vírgula 5 5" xfId="455" xr:uid="{48692776-8C9C-47DC-B5E7-FE45E95945EC}"/>
    <cellStyle name="Vírgula 5 6" xfId="565" xr:uid="{A5BCD665-9E04-4D75-B764-9AA7837B1022}"/>
    <cellStyle name="Vírgula 6" xfId="281" xr:uid="{F275B3B3-B285-4542-B844-2AF5E6D4CEFB}"/>
    <cellStyle name="Vírgula 6 2" xfId="321" xr:uid="{5871F6A5-10A2-4432-90B5-584D47D2BB2C}"/>
    <cellStyle name="Vírgula 6 2 2" xfId="379" xr:uid="{5435742B-F65C-4BA2-ACAE-78260F0BECCF}"/>
    <cellStyle name="Vírgula 6 2 2 2" xfId="547" xr:uid="{A5C73746-3E9E-4E07-9599-3A71192BFA77}"/>
    <cellStyle name="Vírgula 6 2 2 3" xfId="663" xr:uid="{37BD0BBB-ADB4-42D5-B6F4-D842528A1C60}"/>
    <cellStyle name="Vírgula 6 2 3" xfId="437" xr:uid="{C3B3744B-657F-4A99-AAED-15697EDF9EEB}"/>
    <cellStyle name="Vírgula 6 2 3 2" xfId="721" xr:uid="{E370BE2D-D5A4-4C8A-9E10-4E2852C7747A}"/>
    <cellStyle name="Vírgula 6 2 4" xfId="495" xr:uid="{19B328A2-5A20-40F2-9FBA-8A80F38CB920}"/>
    <cellStyle name="Vírgula 6 2 5" xfId="605" xr:uid="{01D8A1B0-5FEF-4567-BC06-A1F6377AE7D0}"/>
    <cellStyle name="Vírgula 6 3" xfId="340" xr:uid="{DAC5F163-5DE0-4870-B1A0-CC1D561B1101}"/>
    <cellStyle name="Vírgula 6 3 2" xfId="512" xr:uid="{DE3C1F03-D6CD-4677-91CB-518F84005495}"/>
    <cellStyle name="Vírgula 6 3 3" xfId="624" xr:uid="{5F0937FA-66B2-4D09-B352-9E285060F9A9}"/>
    <cellStyle name="Vírgula 6 4" xfId="398" xr:uid="{FF9E72AB-F531-4B61-B47D-1383ABF8058E}"/>
    <cellStyle name="Vírgula 6 4 2" xfId="682" xr:uid="{0276CD72-F2D6-4494-820E-8882C1596D13}"/>
    <cellStyle name="Vírgula 6 5" xfId="456" xr:uid="{549C409F-269C-49EC-9D08-72CA7F4F6D6B}"/>
    <cellStyle name="Vírgula 6 6" xfId="566" xr:uid="{6FA016B7-ABA5-4D72-840D-42E3ADCCE322}"/>
    <cellStyle name="Vírgula 7" xfId="282" xr:uid="{B7C71D4C-80F6-4108-8594-473FE4790F36}"/>
    <cellStyle name="Vírgula 7 2" xfId="322" xr:uid="{6EC34816-DD96-464D-B467-CD4FCCC305EA}"/>
    <cellStyle name="Vírgula 7 2 2" xfId="380" xr:uid="{B27E599B-9B09-4688-A0C9-C88E5AAF6729}"/>
    <cellStyle name="Vírgula 7 2 2 2" xfId="548" xr:uid="{07DC73B4-9103-4BD9-A7BB-ECF71AC6732F}"/>
    <cellStyle name="Vírgula 7 2 2 3" xfId="664" xr:uid="{1A2799A1-FB25-43E6-8AAF-DF3A4E745735}"/>
    <cellStyle name="Vírgula 7 2 3" xfId="438" xr:uid="{B487FF93-2299-47C7-86BC-48C970E66464}"/>
    <cellStyle name="Vírgula 7 2 3 2" xfId="722" xr:uid="{EE4C660E-903F-4055-9826-BB2C01D05801}"/>
    <cellStyle name="Vírgula 7 2 4" xfId="496" xr:uid="{8595DFA0-DCB9-41FE-9742-FCC2D6259F5E}"/>
    <cellStyle name="Vírgula 7 2 5" xfId="606" xr:uid="{1B369980-2C5E-4612-B957-2920D228C9A8}"/>
    <cellStyle name="Vírgula 7 3" xfId="341" xr:uid="{8D73C7DF-09D1-4D8A-B5AD-7A1183C80D2B}"/>
    <cellStyle name="Vírgula 7 3 2" xfId="513" xr:uid="{DDE2A485-7459-4329-BC7B-D52FA9CAD62C}"/>
    <cellStyle name="Vírgula 7 3 3" xfId="625" xr:uid="{AFAB7717-CB86-4C0F-B693-959E409F5452}"/>
    <cellStyle name="Vírgula 7 4" xfId="399" xr:uid="{39C54156-5E0C-4E92-89A1-DEF98037943B}"/>
    <cellStyle name="Vírgula 7 4 2" xfId="683" xr:uid="{AFA20315-291E-47C4-90FD-02FDABDA8E00}"/>
    <cellStyle name="Vírgula 7 5" xfId="457" xr:uid="{6F2AC757-0D8E-449C-BB19-0BD743B9053F}"/>
    <cellStyle name="Vírgula 7 6" xfId="567" xr:uid="{9CAEA3A9-CCFE-446D-B148-C63D0DFE5482}"/>
    <cellStyle name="Vírgula 8" xfId="269" xr:uid="{B6913744-CEDC-4B25-8643-0ED7E2A87E5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43143</xdr:colOff>
      <xdr:row>0</xdr:row>
      <xdr:rowOff>104775</xdr:rowOff>
    </xdr:from>
    <xdr:to>
      <xdr:col>2</xdr:col>
      <xdr:colOff>280147</xdr:colOff>
      <xdr:row>1</xdr:row>
      <xdr:rowOff>890867</xdr:rowOff>
    </xdr:to>
    <xdr:pic>
      <xdr:nvPicPr>
        <xdr:cNvPr id="2" name="Imagem 1">
          <a:extLst>
            <a:ext uri="{FF2B5EF4-FFF2-40B4-BE49-F238E27FC236}">
              <a16:creationId xmlns:a16="http://schemas.microsoft.com/office/drawing/2014/main" id="{629952CB-8E92-43E8-A5B6-2825FB110C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143" y="104775"/>
          <a:ext cx="976592" cy="976592"/>
        </a:xfrm>
        <a:prstGeom prst="rect">
          <a:avLst/>
        </a:prstGeom>
      </xdr:spPr>
    </xdr:pic>
    <xdr:clientData/>
  </xdr:twoCellAnchor>
  <xdr:twoCellAnchor editAs="oneCell">
    <xdr:from>
      <xdr:col>8</xdr:col>
      <xdr:colOff>0</xdr:colOff>
      <xdr:row>1</xdr:row>
      <xdr:rowOff>192788</xdr:rowOff>
    </xdr:from>
    <xdr:to>
      <xdr:col>10</xdr:col>
      <xdr:colOff>86765</xdr:colOff>
      <xdr:row>1</xdr:row>
      <xdr:rowOff>1062747</xdr:rowOff>
    </xdr:to>
    <xdr:pic>
      <xdr:nvPicPr>
        <xdr:cNvPr id="3" name="Imagem 2">
          <a:extLst>
            <a:ext uri="{FF2B5EF4-FFF2-40B4-BE49-F238E27FC236}">
              <a16:creationId xmlns:a16="http://schemas.microsoft.com/office/drawing/2014/main" id="{FC587577-60D8-4C78-8AC3-F22FE52FA7C5}"/>
            </a:ext>
          </a:extLst>
        </xdr:cNvPr>
        <xdr:cNvPicPr>
          <a:picLocks noChangeAspect="1"/>
        </xdr:cNvPicPr>
      </xdr:nvPicPr>
      <xdr:blipFill>
        <a:blip xmlns:r="http://schemas.openxmlformats.org/officeDocument/2006/relationships" r:embed="rId2"/>
        <a:stretch>
          <a:fillRect/>
        </a:stretch>
      </xdr:blipFill>
      <xdr:spPr>
        <a:xfrm>
          <a:off x="10972800" y="383288"/>
          <a:ext cx="1689207" cy="8699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647700</xdr:colOff>
      <xdr:row>34</xdr:row>
      <xdr:rowOff>123825</xdr:rowOff>
    </xdr:from>
    <xdr:to>
      <xdr:col>2</xdr:col>
      <xdr:colOff>371475</xdr:colOff>
      <xdr:row>37</xdr:row>
      <xdr:rowOff>95250</xdr:rowOff>
    </xdr:to>
    <xdr:pic>
      <xdr:nvPicPr>
        <xdr:cNvPr id="2" name="Picture 1">
          <a:extLst>
            <a:ext uri="{FF2B5EF4-FFF2-40B4-BE49-F238E27FC236}">
              <a16:creationId xmlns:a16="http://schemas.microsoft.com/office/drawing/2014/main" id="{E587139C-0B58-4B93-ACEC-77CEFC2D9E5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7700" y="6829425"/>
          <a:ext cx="3867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3086100</xdr:colOff>
      <xdr:row>0</xdr:row>
      <xdr:rowOff>142875</xdr:rowOff>
    </xdr:from>
    <xdr:to>
      <xdr:col>1</xdr:col>
      <xdr:colOff>561975</xdr:colOff>
      <xdr:row>5</xdr:row>
      <xdr:rowOff>66675</xdr:rowOff>
    </xdr:to>
    <xdr:pic>
      <xdr:nvPicPr>
        <xdr:cNvPr id="6" name="Imagem 5">
          <a:extLst>
            <a:ext uri="{FF2B5EF4-FFF2-40B4-BE49-F238E27FC236}">
              <a16:creationId xmlns:a16="http://schemas.microsoft.com/office/drawing/2014/main" id="{6FDA9486-987A-4AAE-B24F-B594411DEA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86100" y="142875"/>
          <a:ext cx="828675" cy="828675"/>
        </a:xfrm>
        <a:prstGeom prst="rect">
          <a:avLst/>
        </a:prstGeom>
      </xdr:spPr>
    </xdr:pic>
    <xdr:clientData/>
  </xdr:twoCellAnchor>
  <xdr:twoCellAnchor editAs="oneCell">
    <xdr:from>
      <xdr:col>0</xdr:col>
      <xdr:colOff>47625</xdr:colOff>
      <xdr:row>0</xdr:row>
      <xdr:rowOff>38100</xdr:rowOff>
    </xdr:from>
    <xdr:to>
      <xdr:col>0</xdr:col>
      <xdr:colOff>1297384</xdr:colOff>
      <xdr:row>3</xdr:row>
      <xdr:rowOff>133350</xdr:rowOff>
    </xdr:to>
    <xdr:pic>
      <xdr:nvPicPr>
        <xdr:cNvPr id="5" name="Imagem 4">
          <a:extLst>
            <a:ext uri="{FF2B5EF4-FFF2-40B4-BE49-F238E27FC236}">
              <a16:creationId xmlns:a16="http://schemas.microsoft.com/office/drawing/2014/main" id="{7C81723D-A77C-4617-9838-71EF80CF92F4}"/>
            </a:ext>
          </a:extLst>
        </xdr:cNvPr>
        <xdr:cNvPicPr>
          <a:picLocks noChangeAspect="1"/>
        </xdr:cNvPicPr>
      </xdr:nvPicPr>
      <xdr:blipFill>
        <a:blip xmlns:r="http://schemas.openxmlformats.org/officeDocument/2006/relationships" r:embed="rId3"/>
        <a:stretch>
          <a:fillRect/>
        </a:stretch>
      </xdr:blipFill>
      <xdr:spPr>
        <a:xfrm>
          <a:off x="47625" y="38100"/>
          <a:ext cx="1249759" cy="638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647700</xdr:colOff>
      <xdr:row>34</xdr:row>
      <xdr:rowOff>123825</xdr:rowOff>
    </xdr:from>
    <xdr:to>
      <xdr:col>2</xdr:col>
      <xdr:colOff>371475</xdr:colOff>
      <xdr:row>37</xdr:row>
      <xdr:rowOff>95250</xdr:rowOff>
    </xdr:to>
    <xdr:pic>
      <xdr:nvPicPr>
        <xdr:cNvPr id="2" name="Picture 1">
          <a:extLst>
            <a:ext uri="{FF2B5EF4-FFF2-40B4-BE49-F238E27FC236}">
              <a16:creationId xmlns:a16="http://schemas.microsoft.com/office/drawing/2014/main" id="{BEC32579-038E-4768-A37A-6930064542B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7700" y="6829425"/>
          <a:ext cx="3867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3086100</xdr:colOff>
      <xdr:row>0</xdr:row>
      <xdr:rowOff>142875</xdr:rowOff>
    </xdr:from>
    <xdr:to>
      <xdr:col>1</xdr:col>
      <xdr:colOff>561975</xdr:colOff>
      <xdr:row>5</xdr:row>
      <xdr:rowOff>66675</xdr:rowOff>
    </xdr:to>
    <xdr:pic>
      <xdr:nvPicPr>
        <xdr:cNvPr id="3" name="Imagem 2">
          <a:extLst>
            <a:ext uri="{FF2B5EF4-FFF2-40B4-BE49-F238E27FC236}">
              <a16:creationId xmlns:a16="http://schemas.microsoft.com/office/drawing/2014/main" id="{A433A667-D6E6-4EAC-9CD2-A8EBB0672F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86100" y="142875"/>
          <a:ext cx="828675" cy="828675"/>
        </a:xfrm>
        <a:prstGeom prst="rect">
          <a:avLst/>
        </a:prstGeom>
      </xdr:spPr>
    </xdr:pic>
    <xdr:clientData/>
  </xdr:twoCellAnchor>
  <xdr:twoCellAnchor editAs="oneCell">
    <xdr:from>
      <xdr:col>0</xdr:col>
      <xdr:colOff>47625</xdr:colOff>
      <xdr:row>0</xdr:row>
      <xdr:rowOff>38100</xdr:rowOff>
    </xdr:from>
    <xdr:to>
      <xdr:col>0</xdr:col>
      <xdr:colOff>1297384</xdr:colOff>
      <xdr:row>3</xdr:row>
      <xdr:rowOff>133350</xdr:rowOff>
    </xdr:to>
    <xdr:pic>
      <xdr:nvPicPr>
        <xdr:cNvPr id="4" name="Imagem 3">
          <a:extLst>
            <a:ext uri="{FF2B5EF4-FFF2-40B4-BE49-F238E27FC236}">
              <a16:creationId xmlns:a16="http://schemas.microsoft.com/office/drawing/2014/main" id="{33D78B93-FCC2-494C-BD50-B0EF6BFD55F9}"/>
            </a:ext>
          </a:extLst>
        </xdr:cNvPr>
        <xdr:cNvPicPr>
          <a:picLocks noChangeAspect="1"/>
        </xdr:cNvPicPr>
      </xdr:nvPicPr>
      <xdr:blipFill>
        <a:blip xmlns:r="http://schemas.openxmlformats.org/officeDocument/2006/relationships" r:embed="rId3"/>
        <a:stretch>
          <a:fillRect/>
        </a:stretch>
      </xdr:blipFill>
      <xdr:spPr>
        <a:xfrm>
          <a:off x="47625" y="38100"/>
          <a:ext cx="1249759" cy="638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0</xdr:row>
      <xdr:rowOff>66675</xdr:rowOff>
    </xdr:from>
    <xdr:to>
      <xdr:col>1</xdr:col>
      <xdr:colOff>752475</xdr:colOff>
      <xdr:row>1</xdr:row>
      <xdr:rowOff>1071843</xdr:rowOff>
    </xdr:to>
    <xdr:pic>
      <xdr:nvPicPr>
        <xdr:cNvPr id="2" name="Imagem 1">
          <a:extLst>
            <a:ext uri="{FF2B5EF4-FFF2-40B4-BE49-F238E27FC236}">
              <a16:creationId xmlns:a16="http://schemas.microsoft.com/office/drawing/2014/main" id="{D63C5A9B-F7A4-431D-8AD5-48CA22A17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66675"/>
          <a:ext cx="1162050" cy="1162050"/>
        </a:xfrm>
        <a:prstGeom prst="rect">
          <a:avLst/>
        </a:prstGeom>
      </xdr:spPr>
    </xdr:pic>
    <xdr:clientData/>
  </xdr:twoCellAnchor>
  <xdr:twoCellAnchor editAs="oneCell">
    <xdr:from>
      <xdr:col>7</xdr:col>
      <xdr:colOff>981075</xdr:colOff>
      <xdr:row>1</xdr:row>
      <xdr:rowOff>247650</xdr:rowOff>
    </xdr:from>
    <xdr:to>
      <xdr:col>9</xdr:col>
      <xdr:colOff>850447</xdr:colOff>
      <xdr:row>1</xdr:row>
      <xdr:rowOff>1196097</xdr:rowOff>
    </xdr:to>
    <xdr:pic>
      <xdr:nvPicPr>
        <xdr:cNvPr id="3" name="Imagem 2">
          <a:extLst>
            <a:ext uri="{FF2B5EF4-FFF2-40B4-BE49-F238E27FC236}">
              <a16:creationId xmlns:a16="http://schemas.microsoft.com/office/drawing/2014/main" id="{78BFA375-427F-4418-A123-149EF7FCB983}"/>
            </a:ext>
          </a:extLst>
        </xdr:cNvPr>
        <xdr:cNvPicPr>
          <a:picLocks noChangeAspect="1"/>
        </xdr:cNvPicPr>
      </xdr:nvPicPr>
      <xdr:blipFill>
        <a:blip xmlns:r="http://schemas.openxmlformats.org/officeDocument/2006/relationships" r:embed="rId2"/>
        <a:stretch>
          <a:fillRect/>
        </a:stretch>
      </xdr:blipFill>
      <xdr:spPr>
        <a:xfrm>
          <a:off x="11382375" y="438150"/>
          <a:ext cx="1850571" cy="9484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95250</xdr:rowOff>
    </xdr:from>
    <xdr:to>
      <xdr:col>1</xdr:col>
      <xdr:colOff>488950</xdr:colOff>
      <xdr:row>1</xdr:row>
      <xdr:rowOff>1073150</xdr:rowOff>
    </xdr:to>
    <xdr:pic>
      <xdr:nvPicPr>
        <xdr:cNvPr id="2" name="Imagem 1">
          <a:extLst>
            <a:ext uri="{FF2B5EF4-FFF2-40B4-BE49-F238E27FC236}">
              <a16:creationId xmlns:a16="http://schemas.microsoft.com/office/drawing/2014/main" id="{242364A6-C1D7-4598-A5B8-9E591BA48E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95250"/>
          <a:ext cx="1162050" cy="1162050"/>
        </a:xfrm>
        <a:prstGeom prst="rect">
          <a:avLst/>
        </a:prstGeom>
      </xdr:spPr>
    </xdr:pic>
    <xdr:clientData/>
  </xdr:twoCellAnchor>
  <xdr:twoCellAnchor editAs="oneCell">
    <xdr:from>
      <xdr:col>7</xdr:col>
      <xdr:colOff>876300</xdr:colOff>
      <xdr:row>1</xdr:row>
      <xdr:rowOff>180975</xdr:rowOff>
    </xdr:from>
    <xdr:to>
      <xdr:col>9</xdr:col>
      <xdr:colOff>463657</xdr:colOff>
      <xdr:row>1</xdr:row>
      <xdr:rowOff>1135772</xdr:rowOff>
    </xdr:to>
    <xdr:pic>
      <xdr:nvPicPr>
        <xdr:cNvPr id="3" name="Imagem 2">
          <a:extLst>
            <a:ext uri="{FF2B5EF4-FFF2-40B4-BE49-F238E27FC236}">
              <a16:creationId xmlns:a16="http://schemas.microsoft.com/office/drawing/2014/main" id="{8BE238A8-ECC8-4449-BB02-9A32EF6B5667}"/>
            </a:ext>
          </a:extLst>
        </xdr:cNvPr>
        <xdr:cNvPicPr>
          <a:picLocks noChangeAspect="1"/>
        </xdr:cNvPicPr>
      </xdr:nvPicPr>
      <xdr:blipFill>
        <a:blip xmlns:r="http://schemas.openxmlformats.org/officeDocument/2006/relationships" r:embed="rId2"/>
        <a:stretch>
          <a:fillRect/>
        </a:stretch>
      </xdr:blipFill>
      <xdr:spPr>
        <a:xfrm>
          <a:off x="10858500" y="371475"/>
          <a:ext cx="1841607" cy="9484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290233</xdr:colOff>
      <xdr:row>1</xdr:row>
      <xdr:rowOff>49866</xdr:rowOff>
    </xdr:from>
    <xdr:to>
      <xdr:col>1</xdr:col>
      <xdr:colOff>690283</xdr:colOff>
      <xdr:row>1</xdr:row>
      <xdr:rowOff>1218266</xdr:rowOff>
    </xdr:to>
    <xdr:pic>
      <xdr:nvPicPr>
        <xdr:cNvPr id="2" name="Imagem 1">
          <a:extLst>
            <a:ext uri="{FF2B5EF4-FFF2-40B4-BE49-F238E27FC236}">
              <a16:creationId xmlns:a16="http://schemas.microsoft.com/office/drawing/2014/main" id="{4B2E7450-38B5-499F-8E44-E342DFF9F2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0233" y="240366"/>
          <a:ext cx="1162050" cy="1168400"/>
        </a:xfrm>
        <a:prstGeom prst="rect">
          <a:avLst/>
        </a:prstGeom>
      </xdr:spPr>
    </xdr:pic>
    <xdr:clientData/>
  </xdr:twoCellAnchor>
  <xdr:twoCellAnchor editAs="oneCell">
    <xdr:from>
      <xdr:col>8</xdr:col>
      <xdr:colOff>0</xdr:colOff>
      <xdr:row>1</xdr:row>
      <xdr:rowOff>361950</xdr:rowOff>
    </xdr:from>
    <xdr:to>
      <xdr:col>9</xdr:col>
      <xdr:colOff>927208</xdr:colOff>
      <xdr:row>1</xdr:row>
      <xdr:rowOff>1316747</xdr:rowOff>
    </xdr:to>
    <xdr:pic>
      <xdr:nvPicPr>
        <xdr:cNvPr id="3" name="Imagem 2">
          <a:extLst>
            <a:ext uri="{FF2B5EF4-FFF2-40B4-BE49-F238E27FC236}">
              <a16:creationId xmlns:a16="http://schemas.microsoft.com/office/drawing/2014/main" id="{15372C20-95CB-4151-BDE7-904760D7978E}"/>
            </a:ext>
          </a:extLst>
        </xdr:cNvPr>
        <xdr:cNvPicPr>
          <a:picLocks noChangeAspect="1"/>
        </xdr:cNvPicPr>
      </xdr:nvPicPr>
      <xdr:blipFill>
        <a:blip xmlns:r="http://schemas.openxmlformats.org/officeDocument/2006/relationships" r:embed="rId2"/>
        <a:stretch>
          <a:fillRect/>
        </a:stretch>
      </xdr:blipFill>
      <xdr:spPr>
        <a:xfrm>
          <a:off x="10896600" y="552450"/>
          <a:ext cx="1841607" cy="9547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647700</xdr:colOff>
      <xdr:row>1</xdr:row>
      <xdr:rowOff>1139825</xdr:rowOff>
    </xdr:to>
    <xdr:pic>
      <xdr:nvPicPr>
        <xdr:cNvPr id="2" name="Imagem 1">
          <a:extLst>
            <a:ext uri="{FF2B5EF4-FFF2-40B4-BE49-F238E27FC236}">
              <a16:creationId xmlns:a16="http://schemas.microsoft.com/office/drawing/2014/main" id="{7A68FE7E-9CD9-4E79-AE5B-F1E20B8321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61925"/>
          <a:ext cx="1162050" cy="1168400"/>
        </a:xfrm>
        <a:prstGeom prst="rect">
          <a:avLst/>
        </a:prstGeom>
      </xdr:spPr>
    </xdr:pic>
    <xdr:clientData/>
  </xdr:twoCellAnchor>
  <xdr:twoCellAnchor editAs="oneCell">
    <xdr:from>
      <xdr:col>6</xdr:col>
      <xdr:colOff>914400</xdr:colOff>
      <xdr:row>1</xdr:row>
      <xdr:rowOff>247650</xdr:rowOff>
    </xdr:from>
    <xdr:to>
      <xdr:col>8</xdr:col>
      <xdr:colOff>779290</xdr:colOff>
      <xdr:row>1</xdr:row>
      <xdr:rowOff>1202447</xdr:rowOff>
    </xdr:to>
    <xdr:pic>
      <xdr:nvPicPr>
        <xdr:cNvPr id="3" name="Imagem 2">
          <a:extLst>
            <a:ext uri="{FF2B5EF4-FFF2-40B4-BE49-F238E27FC236}">
              <a16:creationId xmlns:a16="http://schemas.microsoft.com/office/drawing/2014/main" id="{0CD8E343-9F41-4685-A717-93EB86534D56}"/>
            </a:ext>
          </a:extLst>
        </xdr:cNvPr>
        <xdr:cNvPicPr>
          <a:picLocks noChangeAspect="1"/>
        </xdr:cNvPicPr>
      </xdr:nvPicPr>
      <xdr:blipFill>
        <a:blip xmlns:r="http://schemas.openxmlformats.org/officeDocument/2006/relationships" r:embed="rId2"/>
        <a:stretch>
          <a:fillRect/>
        </a:stretch>
      </xdr:blipFill>
      <xdr:spPr>
        <a:xfrm>
          <a:off x="11049000" y="438150"/>
          <a:ext cx="1846090" cy="9547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0</xdr:row>
      <xdr:rowOff>180975</xdr:rowOff>
    </xdr:from>
    <xdr:to>
      <xdr:col>1</xdr:col>
      <xdr:colOff>57150</xdr:colOff>
      <xdr:row>1</xdr:row>
      <xdr:rowOff>1152525</xdr:rowOff>
    </xdr:to>
    <xdr:pic>
      <xdr:nvPicPr>
        <xdr:cNvPr id="2" name="Imagem 1">
          <a:extLst>
            <a:ext uri="{FF2B5EF4-FFF2-40B4-BE49-F238E27FC236}">
              <a16:creationId xmlns:a16="http://schemas.microsoft.com/office/drawing/2014/main" id="{04F91F1B-62CC-4233-A1F2-E4560B763E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80975"/>
          <a:ext cx="1162050" cy="1162050"/>
        </a:xfrm>
        <a:prstGeom prst="rect">
          <a:avLst/>
        </a:prstGeom>
      </xdr:spPr>
    </xdr:pic>
    <xdr:clientData/>
  </xdr:twoCellAnchor>
  <xdr:twoCellAnchor editAs="oneCell">
    <xdr:from>
      <xdr:col>7</xdr:col>
      <xdr:colOff>19050</xdr:colOff>
      <xdr:row>1</xdr:row>
      <xdr:rowOff>209550</xdr:rowOff>
    </xdr:from>
    <xdr:to>
      <xdr:col>9</xdr:col>
      <xdr:colOff>62113</xdr:colOff>
      <xdr:row>1</xdr:row>
      <xdr:rowOff>1035637</xdr:rowOff>
    </xdr:to>
    <xdr:pic>
      <xdr:nvPicPr>
        <xdr:cNvPr id="3" name="Imagem 2">
          <a:extLst>
            <a:ext uri="{FF2B5EF4-FFF2-40B4-BE49-F238E27FC236}">
              <a16:creationId xmlns:a16="http://schemas.microsoft.com/office/drawing/2014/main" id="{AB7E44A8-FD2A-4618-9DD4-64CCEA54F31B}"/>
            </a:ext>
          </a:extLst>
        </xdr:cNvPr>
        <xdr:cNvPicPr>
          <a:picLocks noChangeAspect="1"/>
        </xdr:cNvPicPr>
      </xdr:nvPicPr>
      <xdr:blipFill>
        <a:blip xmlns:r="http://schemas.openxmlformats.org/officeDocument/2006/relationships" r:embed="rId2"/>
        <a:stretch>
          <a:fillRect/>
        </a:stretch>
      </xdr:blipFill>
      <xdr:spPr>
        <a:xfrm>
          <a:off x="10687050" y="400050"/>
          <a:ext cx="1589475" cy="8260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904875</xdr:colOff>
      <xdr:row>1</xdr:row>
      <xdr:rowOff>904875</xdr:rowOff>
    </xdr:to>
    <xdr:pic>
      <xdr:nvPicPr>
        <xdr:cNvPr id="2" name="Imagem 1">
          <a:extLst>
            <a:ext uri="{FF2B5EF4-FFF2-40B4-BE49-F238E27FC236}">
              <a16:creationId xmlns:a16="http://schemas.microsoft.com/office/drawing/2014/main" id="{811DCD64-E031-44CE-98E4-A3A7D0F77D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904875" cy="904875"/>
        </a:xfrm>
        <a:prstGeom prst="rect">
          <a:avLst/>
        </a:prstGeom>
      </xdr:spPr>
    </xdr:pic>
    <xdr:clientData/>
  </xdr:twoCellAnchor>
  <xdr:twoCellAnchor editAs="oneCell">
    <xdr:from>
      <xdr:col>6</xdr:col>
      <xdr:colOff>0</xdr:colOff>
      <xdr:row>1</xdr:row>
      <xdr:rowOff>219075</xdr:rowOff>
    </xdr:from>
    <xdr:to>
      <xdr:col>8</xdr:col>
      <xdr:colOff>12807</xdr:colOff>
      <xdr:row>1</xdr:row>
      <xdr:rowOff>1167522</xdr:rowOff>
    </xdr:to>
    <xdr:pic>
      <xdr:nvPicPr>
        <xdr:cNvPr id="3" name="Imagem 2">
          <a:extLst>
            <a:ext uri="{FF2B5EF4-FFF2-40B4-BE49-F238E27FC236}">
              <a16:creationId xmlns:a16="http://schemas.microsoft.com/office/drawing/2014/main" id="{DB02823B-9DE6-4D19-A039-B70F41BE27B4}"/>
            </a:ext>
          </a:extLst>
        </xdr:cNvPr>
        <xdr:cNvPicPr>
          <a:picLocks noChangeAspect="1"/>
        </xdr:cNvPicPr>
      </xdr:nvPicPr>
      <xdr:blipFill>
        <a:blip xmlns:r="http://schemas.openxmlformats.org/officeDocument/2006/relationships" r:embed="rId2"/>
        <a:stretch>
          <a:fillRect/>
        </a:stretch>
      </xdr:blipFill>
      <xdr:spPr>
        <a:xfrm>
          <a:off x="10029825" y="409575"/>
          <a:ext cx="1841607" cy="9484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714375</xdr:colOff>
      <xdr:row>33</xdr:row>
      <xdr:rowOff>95250</xdr:rowOff>
    </xdr:from>
    <xdr:to>
      <xdr:col>2</xdr:col>
      <xdr:colOff>438150</xdr:colOff>
      <xdr:row>36</xdr:row>
      <xdr:rowOff>66675</xdr:rowOff>
    </xdr:to>
    <xdr:pic>
      <xdr:nvPicPr>
        <xdr:cNvPr id="2" name="Picture 1">
          <a:extLst>
            <a:ext uri="{FF2B5EF4-FFF2-40B4-BE49-F238E27FC236}">
              <a16:creationId xmlns:a16="http://schemas.microsoft.com/office/drawing/2014/main" id="{A69B6D89-6D2F-4C3F-B908-1ED1A767CDE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 y="6619875"/>
          <a:ext cx="3867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3019425</xdr:colOff>
      <xdr:row>0</xdr:row>
      <xdr:rowOff>123825</xdr:rowOff>
    </xdr:from>
    <xdr:to>
      <xdr:col>1</xdr:col>
      <xdr:colOff>495300</xdr:colOff>
      <xdr:row>5</xdr:row>
      <xdr:rowOff>47625</xdr:rowOff>
    </xdr:to>
    <xdr:pic>
      <xdr:nvPicPr>
        <xdr:cNvPr id="5" name="Imagem 4">
          <a:extLst>
            <a:ext uri="{FF2B5EF4-FFF2-40B4-BE49-F238E27FC236}">
              <a16:creationId xmlns:a16="http://schemas.microsoft.com/office/drawing/2014/main" id="{3650A10A-FCA8-4413-B4C3-89D570767E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9425" y="123825"/>
          <a:ext cx="828675" cy="828675"/>
        </a:xfrm>
        <a:prstGeom prst="rect">
          <a:avLst/>
        </a:prstGeom>
      </xdr:spPr>
    </xdr:pic>
    <xdr:clientData/>
  </xdr:twoCellAnchor>
  <xdr:twoCellAnchor editAs="oneCell">
    <xdr:from>
      <xdr:col>0</xdr:col>
      <xdr:colOff>85725</xdr:colOff>
      <xdr:row>0</xdr:row>
      <xdr:rowOff>47625</xdr:rowOff>
    </xdr:from>
    <xdr:to>
      <xdr:col>0</xdr:col>
      <xdr:colOff>1335484</xdr:colOff>
      <xdr:row>3</xdr:row>
      <xdr:rowOff>142875</xdr:rowOff>
    </xdr:to>
    <xdr:pic>
      <xdr:nvPicPr>
        <xdr:cNvPr id="6" name="Imagem 5">
          <a:extLst>
            <a:ext uri="{FF2B5EF4-FFF2-40B4-BE49-F238E27FC236}">
              <a16:creationId xmlns:a16="http://schemas.microsoft.com/office/drawing/2014/main" id="{30CB091E-19EE-4CC7-B198-F302FAC40D5B}"/>
            </a:ext>
          </a:extLst>
        </xdr:cNvPr>
        <xdr:cNvPicPr>
          <a:picLocks noChangeAspect="1"/>
        </xdr:cNvPicPr>
      </xdr:nvPicPr>
      <xdr:blipFill>
        <a:blip xmlns:r="http://schemas.openxmlformats.org/officeDocument/2006/relationships" r:embed="rId3"/>
        <a:stretch>
          <a:fillRect/>
        </a:stretch>
      </xdr:blipFill>
      <xdr:spPr>
        <a:xfrm>
          <a:off x="85725" y="47625"/>
          <a:ext cx="1249759" cy="638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714375</xdr:colOff>
      <xdr:row>33</xdr:row>
      <xdr:rowOff>95250</xdr:rowOff>
    </xdr:from>
    <xdr:to>
      <xdr:col>2</xdr:col>
      <xdr:colOff>438150</xdr:colOff>
      <xdr:row>36</xdr:row>
      <xdr:rowOff>66675</xdr:rowOff>
    </xdr:to>
    <xdr:pic>
      <xdr:nvPicPr>
        <xdr:cNvPr id="2" name="Picture 1">
          <a:extLst>
            <a:ext uri="{FF2B5EF4-FFF2-40B4-BE49-F238E27FC236}">
              <a16:creationId xmlns:a16="http://schemas.microsoft.com/office/drawing/2014/main" id="{85816EF2-670F-40D7-A668-B01D6574583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 y="6619875"/>
          <a:ext cx="3867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3019425</xdr:colOff>
      <xdr:row>0</xdr:row>
      <xdr:rowOff>123825</xdr:rowOff>
    </xdr:from>
    <xdr:to>
      <xdr:col>1</xdr:col>
      <xdr:colOff>495300</xdr:colOff>
      <xdr:row>5</xdr:row>
      <xdr:rowOff>47625</xdr:rowOff>
    </xdr:to>
    <xdr:pic>
      <xdr:nvPicPr>
        <xdr:cNvPr id="3" name="Imagem 2">
          <a:extLst>
            <a:ext uri="{FF2B5EF4-FFF2-40B4-BE49-F238E27FC236}">
              <a16:creationId xmlns:a16="http://schemas.microsoft.com/office/drawing/2014/main" id="{B6D3C4D5-5F73-435F-9EDD-9DEB8690BF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9425" y="123825"/>
          <a:ext cx="828675" cy="828675"/>
        </a:xfrm>
        <a:prstGeom prst="rect">
          <a:avLst/>
        </a:prstGeom>
      </xdr:spPr>
    </xdr:pic>
    <xdr:clientData/>
  </xdr:twoCellAnchor>
  <xdr:twoCellAnchor editAs="oneCell">
    <xdr:from>
      <xdr:col>0</xdr:col>
      <xdr:colOff>85725</xdr:colOff>
      <xdr:row>0</xdr:row>
      <xdr:rowOff>47625</xdr:rowOff>
    </xdr:from>
    <xdr:to>
      <xdr:col>0</xdr:col>
      <xdr:colOff>1335484</xdr:colOff>
      <xdr:row>3</xdr:row>
      <xdr:rowOff>142875</xdr:rowOff>
    </xdr:to>
    <xdr:pic>
      <xdr:nvPicPr>
        <xdr:cNvPr id="4" name="Imagem 3">
          <a:extLst>
            <a:ext uri="{FF2B5EF4-FFF2-40B4-BE49-F238E27FC236}">
              <a16:creationId xmlns:a16="http://schemas.microsoft.com/office/drawing/2014/main" id="{E4D9C734-73A7-444F-823C-C1BD6D745414}"/>
            </a:ext>
          </a:extLst>
        </xdr:cNvPr>
        <xdr:cNvPicPr>
          <a:picLocks noChangeAspect="1"/>
        </xdr:cNvPicPr>
      </xdr:nvPicPr>
      <xdr:blipFill>
        <a:blip xmlns:r="http://schemas.openxmlformats.org/officeDocument/2006/relationships" r:embed="rId3"/>
        <a:stretch>
          <a:fillRect/>
        </a:stretch>
      </xdr:blipFill>
      <xdr:spPr>
        <a:xfrm>
          <a:off x="85725" y="47625"/>
          <a:ext cx="1249759" cy="638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runo\Downloads\3-PAS-PLANILHA-JESUS%20CONCEI&#199;&#195;O%20LEAL-NAO_DESONERAD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VA ABC"/>
      <sheetName val="QCI"/>
      <sheetName val="RELEVANCIA"/>
      <sheetName val="RESUMO"/>
      <sheetName val="PLANILHA ORÇAM."/>
      <sheetName val="LOGO"/>
      <sheetName val="MEMORIA CALC."/>
      <sheetName val="COM DESONERADO"/>
      <sheetName val="COMP.NÃO.DESO."/>
      <sheetName val="Planilha1"/>
      <sheetName val="COMP.DESO."/>
      <sheetName val="COTAÇÕES"/>
      <sheetName val="CRONOGRAMA"/>
      <sheetName val="Orçamento Sintético"/>
      <sheetName val="BDI_NÃO_DESO"/>
      <sheetName val="Resumo do Orçamento"/>
      <sheetName val="CPUs"/>
      <sheetName val="Buttons"/>
      <sheetName val="BDI_DESO"/>
      <sheetName val="SEM DESONERADO"/>
    </sheetNames>
    <sheetDataSet>
      <sheetData sheetId="0">
        <row r="8">
          <cell r="B8" t="str">
            <v>SECRETÁRIA DE ESTADO DA EDUCAÇÃO</v>
          </cell>
        </row>
      </sheetData>
      <sheetData sheetId="1"/>
      <sheetData sheetId="2"/>
      <sheetData sheetId="3"/>
      <sheetData sheetId="4">
        <row r="5">
          <cell r="P5"/>
        </row>
      </sheetData>
      <sheetData sheetId="5">
        <row r="5">
          <cell r="C5" t="str">
            <v>PREFEITURA DE ALTA FLORESTA</v>
          </cell>
          <cell r="H5" t="str">
            <v>PREFEITURA DE URUPA</v>
          </cell>
        </row>
        <row r="6">
          <cell r="C6" t="str">
            <v>PREFEITURA DE ALTO ALEGRE DOS PARECIS</v>
          </cell>
        </row>
        <row r="7">
          <cell r="C7" t="str">
            <v>PREFEITURA DE ALVORADA DO OESTE</v>
          </cell>
        </row>
        <row r="8">
          <cell r="C8" t="str">
            <v>PREFEITURA DE ARIQUEMES</v>
          </cell>
        </row>
        <row r="9">
          <cell r="C9" t="str">
            <v>PREFEITURA DE BURITIS</v>
          </cell>
        </row>
        <row r="10">
          <cell r="C10" t="str">
            <v>PREFEITURA DE CABIXI</v>
          </cell>
        </row>
        <row r="11">
          <cell r="C11" t="str">
            <v>PREFEITURA DE CACAULÂNDIA</v>
          </cell>
        </row>
        <row r="12">
          <cell r="C12" t="str">
            <v>PREFEITURA DE CACOAL</v>
          </cell>
        </row>
        <row r="13">
          <cell r="C13" t="str">
            <v>PREFEITURA DE CAMPO NOVO DE RONDÔNIA</v>
          </cell>
        </row>
        <row r="14">
          <cell r="C14" t="str">
            <v>PREFEITURA DE CANDEIAS DO JAMARI</v>
          </cell>
        </row>
        <row r="15">
          <cell r="C15" t="str">
            <v>PREFEITURA DE CASTANHEIRA</v>
          </cell>
        </row>
        <row r="16">
          <cell r="C16" t="str">
            <v>PREFEITURA DE CEREJEIRAS</v>
          </cell>
        </row>
        <row r="17">
          <cell r="C17" t="str">
            <v>PREFEITURA DE CHUPINGUAIA</v>
          </cell>
        </row>
        <row r="18">
          <cell r="C18" t="str">
            <v>PREFEITURA DE COLORADO DO OESTE</v>
          </cell>
        </row>
        <row r="19">
          <cell r="C19" t="str">
            <v>PREFEITURA DE CORUMBIARA</v>
          </cell>
        </row>
        <row r="20">
          <cell r="C20" t="str">
            <v>PREFEITURA DE COSTA MARQUES</v>
          </cell>
        </row>
        <row r="21">
          <cell r="C21" t="str">
            <v>PREFEITURA DE CUJUBIM</v>
          </cell>
        </row>
        <row r="22">
          <cell r="C22" t="str">
            <v>PREFEITURA DE ESPIGÃO DO OESTE</v>
          </cell>
        </row>
        <row r="23">
          <cell r="C23" t="str">
            <v>PREFEITURA DE GOVERNADOR JORGE TEIXEIRA</v>
          </cell>
        </row>
        <row r="24">
          <cell r="C24" t="str">
            <v>PREFEITURA DE GUAJARA MIRIM</v>
          </cell>
        </row>
        <row r="25">
          <cell r="C25" t="str">
            <v>PREFEITURA DE ITAPUÃ DO OESTE</v>
          </cell>
        </row>
        <row r="26">
          <cell r="C26" t="str">
            <v>PREFEITURA DE JARU</v>
          </cell>
        </row>
        <row r="27">
          <cell r="C27" t="str">
            <v>PREFEITURA DE  JI-PARANA</v>
          </cell>
        </row>
        <row r="28">
          <cell r="C28" t="str">
            <v>PREFEITURA DE MACHADINHO D'OESTE</v>
          </cell>
        </row>
        <row r="29">
          <cell r="C29" t="str">
            <v>PREFEITURA DE MINISTRO ANDREAZZA</v>
          </cell>
        </row>
        <row r="30">
          <cell r="C30" t="str">
            <v>PREFEITURA DE MIRANTE DA SERRA</v>
          </cell>
        </row>
        <row r="31">
          <cell r="C31" t="str">
            <v>PREFEITURA DE NOVA BRASILÂNDIA DO OESTE</v>
          </cell>
        </row>
        <row r="32">
          <cell r="C32" t="str">
            <v>PREFEITURA DE NOVA MAMORÉ</v>
          </cell>
        </row>
        <row r="33">
          <cell r="C33" t="str">
            <v>PREFEITURA DE NOVO HORIZONTE DO OESTE</v>
          </cell>
        </row>
        <row r="34">
          <cell r="C34" t="str">
            <v>PREFEITURA DE PARECIS</v>
          </cell>
        </row>
        <row r="35">
          <cell r="C35" t="str">
            <v>PREFEITURA DE PIMENTA BUENO</v>
          </cell>
        </row>
        <row r="36">
          <cell r="C36" t="str">
            <v>PREFEITURA DE PIMENTEIRAS DO OESTE</v>
          </cell>
        </row>
        <row r="37">
          <cell r="C37" t="str">
            <v>PREFEITURA DE PORTO VELHO</v>
          </cell>
        </row>
        <row r="38">
          <cell r="C38" t="str">
            <v>PREFEITURA DE PRESIDENTE MEDICI</v>
          </cell>
        </row>
        <row r="39">
          <cell r="C39" t="str">
            <v>PREFEITURA DE PRIMAVERA DE RONDÔNIA</v>
          </cell>
        </row>
        <row r="40">
          <cell r="C40" t="str">
            <v>PREFEITURA DE RIO CRESPO</v>
          </cell>
        </row>
        <row r="41">
          <cell r="C41" t="str">
            <v>PREFEITURA DE ROLIM DE MOURA</v>
          </cell>
        </row>
        <row r="42">
          <cell r="C42" t="str">
            <v>PREFEITURA DE SANTA LUZIA DO OESTE</v>
          </cell>
        </row>
        <row r="43">
          <cell r="C43" t="str">
            <v>PREFEITURA DE SÃO FELIPE DO OESTE</v>
          </cell>
        </row>
        <row r="44">
          <cell r="C44" t="str">
            <v>PREFEITURA DE SÃO FRANCISCO DO GUAPORÉ</v>
          </cell>
        </row>
        <row r="45">
          <cell r="C45" t="str">
            <v>PREFEITURA DE SÃO MIGUEL DO GUAPORÉ</v>
          </cell>
        </row>
        <row r="46">
          <cell r="C46" t="str">
            <v>PREFEITURA DE SERINGUEIRAS</v>
          </cell>
        </row>
        <row r="47">
          <cell r="C47" t="str">
            <v>PREFEITURA DE TEIXEIRÓPOLIS</v>
          </cell>
        </row>
        <row r="48">
          <cell r="C48" t="str">
            <v>PREFEITURA DE THEOBROMA</v>
          </cell>
        </row>
        <row r="49">
          <cell r="C49" t="str">
            <v>PREFEITURA DE URUPA</v>
          </cell>
        </row>
        <row r="50">
          <cell r="C50" t="str">
            <v>PREFEITURA DE VALE DO ANARI</v>
          </cell>
        </row>
        <row r="51">
          <cell r="C51" t="str">
            <v>PREFEITURA DE VALE DO PARAISO</v>
          </cell>
        </row>
        <row r="52">
          <cell r="C52" t="str">
            <v>PREFEITURA DE VILHENA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18A-6410-4715-8C2A-FB2808199412}">
  <sheetPr>
    <pageSetUpPr fitToPage="1"/>
  </sheetPr>
  <dimension ref="A1:K136"/>
  <sheetViews>
    <sheetView tabSelected="1" showOutlineSymbols="0" showWhiteSpace="0" view="pageBreakPreview" topLeftCell="A7" zoomScaleNormal="100" zoomScaleSheetLayoutView="100" workbookViewId="0">
      <selection activeCell="A26" sqref="A26:K26"/>
    </sheetView>
  </sheetViews>
  <sheetFormatPr defaultRowHeight="14.25"/>
  <cols>
    <col min="1" max="3" width="4.875" style="105" customWidth="1"/>
    <col min="4" max="4" width="60" style="105" bestFit="1" customWidth="1"/>
    <col min="5" max="5" width="30" style="105" bestFit="1" customWidth="1"/>
    <col min="6" max="6" width="5" style="105" bestFit="1" customWidth="1"/>
    <col min="7" max="9" width="10" style="105" bestFit="1" customWidth="1"/>
    <col min="10" max="10" width="11" style="105" customWidth="1"/>
    <col min="11" max="11" width="8.75" style="105" bestFit="1" customWidth="1"/>
    <col min="12" max="16384" width="9" style="105"/>
  </cols>
  <sheetData>
    <row r="1" spans="1:11" ht="15">
      <c r="A1" s="114"/>
      <c r="B1" s="149"/>
      <c r="C1" s="149"/>
      <c r="D1" s="149" t="s">
        <v>1153</v>
      </c>
      <c r="E1" s="149" t="s">
        <v>5</v>
      </c>
      <c r="F1" s="321" t="str">
        <f>'Orçamento Sintético'!G1</f>
        <v>B.D.I.: 22,47%</v>
      </c>
      <c r="G1" s="321"/>
      <c r="H1" s="321"/>
      <c r="I1" s="321" t="s">
        <v>6</v>
      </c>
      <c r="J1" s="321"/>
      <c r="K1" s="322"/>
    </row>
    <row r="2" spans="1:11" ht="108" customHeight="1">
      <c r="A2" s="158"/>
      <c r="B2" s="147"/>
      <c r="C2" s="147"/>
      <c r="D2" s="147" t="str">
        <f>'Orçamento Sintético'!D2</f>
        <v>OBRA: CONSTRUÇÃO DA SEDE ADMINISTRATIVA E 
PEDAGÓGICA DO CAMPUS CANARANA
END.: AV. RIO GRANDE DO SUL, 2131 - ST. INDUSTRIAL, CANARANA - MT, 78640-000
ÁREA: 5.351,89 m²</v>
      </c>
      <c r="E2" s="147" t="str">
        <f>'Orçamento Sintético'!E2:F2</f>
        <v>SINAPI - 09/2024 - Mato Grosso
SBC - 10/2024 - Mato Grosso
SICRO3 - 04/2024 - Mato Grosso
ORSE - 07/2024 - Sergipe
SETOP - 07/2024 - Minas Gerais
SIURB - 07/2024 - São Paulo
SIURB INFRA - 07/2024 - São Paulo
AGETOP CIVIL - 06/2024 - Goiás</v>
      </c>
      <c r="F2" s="323" t="str">
        <f>'Orçamento Sintético'!G2</f>
        <v>B.D.I. EQUIP.: 15,28%</v>
      </c>
      <c r="G2" s="323"/>
      <c r="H2" s="323"/>
      <c r="I2" s="323" t="str">
        <f>'Orçamento Sintético'!I2:J2</f>
        <v>Não Desonerado</v>
      </c>
      <c r="J2" s="323"/>
      <c r="K2" s="324"/>
    </row>
    <row r="3" spans="1:11" ht="15">
      <c r="A3" s="325" t="s">
        <v>2279</v>
      </c>
      <c r="B3" s="326"/>
      <c r="C3" s="326"/>
      <c r="D3" s="326"/>
      <c r="E3" s="326"/>
      <c r="F3" s="326"/>
      <c r="G3" s="326"/>
      <c r="H3" s="326"/>
      <c r="I3" s="326"/>
      <c r="J3" s="326"/>
      <c r="K3" s="327"/>
    </row>
    <row r="4" spans="1:11" ht="15">
      <c r="A4" s="318" t="s">
        <v>7</v>
      </c>
      <c r="B4" s="319"/>
      <c r="C4" s="319"/>
      <c r="D4" s="320" t="s">
        <v>10</v>
      </c>
      <c r="E4" s="320"/>
      <c r="F4" s="320"/>
      <c r="G4" s="320"/>
      <c r="H4" s="320"/>
      <c r="I4" s="320"/>
      <c r="J4" s="175" t="s">
        <v>14</v>
      </c>
      <c r="K4" s="177" t="s">
        <v>1156</v>
      </c>
    </row>
    <row r="5" spans="1:11">
      <c r="A5" s="328">
        <v>1</v>
      </c>
      <c r="B5" s="329"/>
      <c r="C5" s="329"/>
      <c r="D5" s="330" t="str">
        <f>VLOOKUP(A5,'Orçamento Sintético'!$A$5:$J$5003,4,0)</f>
        <v>SERVIÇOS PRELIMINARES, MOBILIZAÇÃO D CANTEIROS E PLANEJAMENTO</v>
      </c>
      <c r="E5" s="330"/>
      <c r="F5" s="330"/>
      <c r="G5" s="330"/>
      <c r="H5" s="330"/>
      <c r="I5" s="330"/>
      <c r="J5" s="176">
        <f>VLOOKUP(A5,'Orçamento Sintético'!$A$5:$J$5003,9,0)</f>
        <v>305166.65999999997</v>
      </c>
      <c r="K5" s="178">
        <f>VLOOKUP(A5,'Orçamento Sintético'!$A$5:$J$5003,10,0)</f>
        <v>1.4617499063721623E-2</v>
      </c>
    </row>
    <row r="6" spans="1:11">
      <c r="A6" s="328">
        <v>2</v>
      </c>
      <c r="B6" s="329"/>
      <c r="C6" s="329"/>
      <c r="D6" s="330" t="str">
        <f>VLOOKUP(A6,'Orçamento Sintético'!$A$5:$J$5003,4,0)</f>
        <v>ADMINISTRATIVO</v>
      </c>
      <c r="E6" s="330"/>
      <c r="F6" s="330"/>
      <c r="G6" s="330"/>
      <c r="H6" s="330"/>
      <c r="I6" s="330"/>
      <c r="J6" s="176">
        <f>VLOOKUP(A6,'Orçamento Sintético'!$A$5:$J$5003,9,0)</f>
        <v>435783.67999999999</v>
      </c>
      <c r="K6" s="178">
        <f>VLOOKUP(A6,'Orçamento Sintético'!$A$5:$J$5003,10,0)</f>
        <v>2.0874061191301706E-2</v>
      </c>
    </row>
    <row r="7" spans="1:11">
      <c r="A7" s="328">
        <v>3</v>
      </c>
      <c r="B7" s="329"/>
      <c r="C7" s="329"/>
      <c r="D7" s="330" t="str">
        <f>VLOOKUP(A7,'Orçamento Sintético'!$A$5:$J$5003,4,0)</f>
        <v>TERRAPLANAGEM</v>
      </c>
      <c r="E7" s="330"/>
      <c r="F7" s="330"/>
      <c r="G7" s="330"/>
      <c r="H7" s="330"/>
      <c r="I7" s="330"/>
      <c r="J7" s="176">
        <f>VLOOKUP(A7,'Orçamento Sintético'!$A$5:$J$5003,9,0)</f>
        <v>224566.9</v>
      </c>
      <c r="K7" s="178">
        <f>VLOOKUP(A7,'Orçamento Sintético'!$A$5:$J$5003,10,0)</f>
        <v>1.0756766320714284E-2</v>
      </c>
    </row>
    <row r="8" spans="1:11">
      <c r="A8" s="328">
        <v>4</v>
      </c>
      <c r="B8" s="329"/>
      <c r="C8" s="329"/>
      <c r="D8" s="330" t="str">
        <f>VLOOKUP(A8,'Orçamento Sintético'!$A$5:$J$5003,4,0)</f>
        <v>ARQUITETONICO</v>
      </c>
      <c r="E8" s="330"/>
      <c r="F8" s="330"/>
      <c r="G8" s="330"/>
      <c r="H8" s="330"/>
      <c r="I8" s="330"/>
      <c r="J8" s="176">
        <f>VLOOKUP(A8,'Orçamento Sintético'!$A$5:$J$5003,9,0)</f>
        <v>8102079.8799999999</v>
      </c>
      <c r="K8" s="178">
        <f>VLOOKUP(A8,'Orçamento Sintético'!$A$5:$J$5003,10,0)</f>
        <v>0.38809005236711569</v>
      </c>
    </row>
    <row r="9" spans="1:11">
      <c r="A9" s="328">
        <v>5</v>
      </c>
      <c r="B9" s="329"/>
      <c r="C9" s="329"/>
      <c r="D9" s="330" t="str">
        <f>VLOOKUP(A9,'Orçamento Sintético'!$A$5:$J$5003,4,0)</f>
        <v>INSTALAÇÕES ELÉTRICAS</v>
      </c>
      <c r="E9" s="330"/>
      <c r="F9" s="330"/>
      <c r="G9" s="330"/>
      <c r="H9" s="330"/>
      <c r="I9" s="330"/>
      <c r="J9" s="176">
        <f>VLOOKUP(A9,'Orçamento Sintético'!$A$5:$J$5003,9,0)</f>
        <v>1378689.87</v>
      </c>
      <c r="K9" s="178">
        <f>VLOOKUP(A9,'Orçamento Sintético'!$A$5:$J$5003,10,0)</f>
        <v>6.6039317282849591E-2</v>
      </c>
    </row>
    <row r="10" spans="1:11">
      <c r="A10" s="328">
        <v>6</v>
      </c>
      <c r="B10" s="329"/>
      <c r="C10" s="329"/>
      <c r="D10" s="330" t="str">
        <f>VLOOKUP(A10,'Orçamento Sintético'!$A$5:$J$5003,4,0)</f>
        <v>CABEAMENTO ESTRUTURADO</v>
      </c>
      <c r="E10" s="330"/>
      <c r="F10" s="330"/>
      <c r="G10" s="330"/>
      <c r="H10" s="330"/>
      <c r="I10" s="330"/>
      <c r="J10" s="176">
        <f>VLOOKUP(A10,'Orçamento Sintético'!$A$5:$J$5003,9,0)</f>
        <v>393473.18</v>
      </c>
      <c r="K10" s="178">
        <f>VLOOKUP(A10,'Orçamento Sintético'!$A$5:$J$5003,10,0)</f>
        <v>1.8847386016052899E-2</v>
      </c>
    </row>
    <row r="11" spans="1:11">
      <c r="A11" s="328">
        <v>7</v>
      </c>
      <c r="B11" s="329"/>
      <c r="C11" s="329"/>
      <c r="D11" s="330" t="str">
        <f>VLOOKUP(A11,'Orçamento Sintético'!$A$5:$J$5003,4,0)</f>
        <v>ESTRUTURA METÁLICA</v>
      </c>
      <c r="E11" s="330"/>
      <c r="F11" s="330"/>
      <c r="G11" s="330"/>
      <c r="H11" s="330"/>
      <c r="I11" s="330"/>
      <c r="J11" s="176">
        <f>VLOOKUP(A11,'Orçamento Sintético'!$A$5:$J$5003,9,0)</f>
        <v>265871.82</v>
      </c>
      <c r="K11" s="178">
        <f>VLOOKUP(A11,'Orçamento Sintético'!$A$5:$J$5003,10,0)</f>
        <v>1.2735274161076324E-2</v>
      </c>
    </row>
    <row r="12" spans="1:11">
      <c r="A12" s="328">
        <v>8</v>
      </c>
      <c r="B12" s="329"/>
      <c r="C12" s="329"/>
      <c r="D12" s="330" t="str">
        <f>VLOOKUP(A12,'Orçamento Sintético'!$A$5:$J$5003,4,0)</f>
        <v>SONORIZAÇÃO</v>
      </c>
      <c r="E12" s="330"/>
      <c r="F12" s="330"/>
      <c r="G12" s="330"/>
      <c r="H12" s="330"/>
      <c r="I12" s="330"/>
      <c r="J12" s="176">
        <f>VLOOKUP(A12,'Orçamento Sintético'!$A$5:$J$5003,9,0)</f>
        <v>62870.31</v>
      </c>
      <c r="K12" s="178">
        <f>VLOOKUP(A12,'Orçamento Sintético'!$A$5:$J$5003,10,0)</f>
        <v>3.0114911555570588E-3</v>
      </c>
    </row>
    <row r="13" spans="1:11">
      <c r="A13" s="328">
        <v>9</v>
      </c>
      <c r="B13" s="329"/>
      <c r="C13" s="329"/>
      <c r="D13" s="330" t="str">
        <f>VLOOKUP(A13,'Orçamento Sintético'!$A$5:$J$5003,4,0)</f>
        <v>INSTALAÇÕES HIDROSSANITÁRIAS</v>
      </c>
      <c r="E13" s="330"/>
      <c r="F13" s="330"/>
      <c r="G13" s="330"/>
      <c r="H13" s="330"/>
      <c r="I13" s="330"/>
      <c r="J13" s="176">
        <f>VLOOKUP(A13,'Orçamento Sintético'!$A$5:$J$5003,9,0)</f>
        <v>568847.64</v>
      </c>
      <c r="K13" s="178">
        <f>VLOOKUP(A13,'Orçamento Sintético'!$A$5:$J$5003,10,0)</f>
        <v>2.7247831873574442E-2</v>
      </c>
    </row>
    <row r="14" spans="1:11">
      <c r="A14" s="328">
        <v>10</v>
      </c>
      <c r="B14" s="329"/>
      <c r="C14" s="329"/>
      <c r="D14" s="330" t="str">
        <f>VLOOKUP(A14,'Orçamento Sintético'!$A$5:$J$5003,4,0)</f>
        <v>INSTALAÇÕES DRENAGEM PLUVIAL</v>
      </c>
      <c r="E14" s="330"/>
      <c r="F14" s="330"/>
      <c r="G14" s="330"/>
      <c r="H14" s="330"/>
      <c r="I14" s="330"/>
      <c r="J14" s="176">
        <f>VLOOKUP(A14,'Orçamento Sintético'!$A$5:$J$5003,9,0)</f>
        <v>23137.83</v>
      </c>
      <c r="K14" s="178">
        <f>VLOOKUP(A14,'Orçamento Sintético'!$A$5:$J$5003,10,0)</f>
        <v>1.1083032738948286E-3</v>
      </c>
    </row>
    <row r="15" spans="1:11">
      <c r="A15" s="328">
        <v>11</v>
      </c>
      <c r="B15" s="329"/>
      <c r="C15" s="329"/>
      <c r="D15" s="330" t="str">
        <f>VLOOKUP(A15,'Orçamento Sintético'!$A$5:$J$5003,4,0)</f>
        <v>SISTEMAS DE PREVENÇÃO DE COMBATE CONTRA INCÊNDIO</v>
      </c>
      <c r="E15" s="330"/>
      <c r="F15" s="330"/>
      <c r="G15" s="330"/>
      <c r="H15" s="330"/>
      <c r="I15" s="330"/>
      <c r="J15" s="176">
        <f>VLOOKUP(A15,'Orçamento Sintético'!$A$5:$J$5003,9,0)</f>
        <v>290037.21000000002</v>
      </c>
      <c r="K15" s="178">
        <f>VLOOKUP(A15,'Orçamento Sintético'!$A$5:$J$5003,10,0)</f>
        <v>1.3892797613013923E-2</v>
      </c>
    </row>
    <row r="16" spans="1:11">
      <c r="A16" s="328">
        <v>12</v>
      </c>
      <c r="B16" s="329"/>
      <c r="C16" s="329"/>
      <c r="D16" s="330" t="str">
        <f>VLOOKUP(A16,'Orçamento Sintético'!$A$5:$J$5003,4,0)</f>
        <v>ESTRUTURA DE CONCRETO</v>
      </c>
      <c r="E16" s="330"/>
      <c r="F16" s="330"/>
      <c r="G16" s="330"/>
      <c r="H16" s="330"/>
      <c r="I16" s="330"/>
      <c r="J16" s="176">
        <f>VLOOKUP(A16,'Orçamento Sintético'!$A$5:$J$5003,9,0)</f>
        <v>4287691.01</v>
      </c>
      <c r="K16" s="178">
        <f>VLOOKUP(A16,'Orçamento Sintético'!$A$5:$J$5003,10,0)</f>
        <v>0.2053806248828185</v>
      </c>
    </row>
    <row r="17" spans="1:11" s="145" customFormat="1">
      <c r="A17" s="328">
        <v>13</v>
      </c>
      <c r="B17" s="329"/>
      <c r="C17" s="329"/>
      <c r="D17" s="330" t="str">
        <f>VLOOKUP(A17,'Orçamento Sintético'!$A$5:$J$5003,4,0)</f>
        <v>CLIMATIZAÇÃO</v>
      </c>
      <c r="E17" s="330"/>
      <c r="F17" s="330"/>
      <c r="G17" s="330"/>
      <c r="H17" s="330"/>
      <c r="I17" s="330"/>
      <c r="J17" s="176">
        <f>VLOOKUP(A17,'Orçamento Sintético'!$A$5:$J$5003,9,0)</f>
        <v>2592122.77</v>
      </c>
      <c r="K17" s="178">
        <f>VLOOKUP(A17,'Orçamento Sintético'!$A$5:$J$5003,10,0)</f>
        <v>0.12416281701128982</v>
      </c>
    </row>
    <row r="18" spans="1:11" s="145" customFormat="1">
      <c r="A18" s="328">
        <v>14</v>
      </c>
      <c r="B18" s="329"/>
      <c r="C18" s="329"/>
      <c r="D18" s="330" t="str">
        <f>VLOOKUP(A18,'Orçamento Sintético'!$A$5:$J$5003,4,0)</f>
        <v>ACESSIBILIDADE</v>
      </c>
      <c r="E18" s="330"/>
      <c r="F18" s="330"/>
      <c r="G18" s="330"/>
      <c r="H18" s="330"/>
      <c r="I18" s="330"/>
      <c r="J18" s="176">
        <f>VLOOKUP(A18,'Orçamento Sintético'!$A$5:$J$5003,9,0)</f>
        <v>738691.22</v>
      </c>
      <c r="K18" s="178">
        <f>VLOOKUP(A18,'Orçamento Sintético'!$A$5:$J$5003,10,0)</f>
        <v>3.538334828820875E-2</v>
      </c>
    </row>
    <row r="19" spans="1:11" s="145" customFormat="1">
      <c r="A19" s="328">
        <v>15</v>
      </c>
      <c r="B19" s="329"/>
      <c r="C19" s="329"/>
      <c r="D19" s="330" t="str">
        <f>VLOOKUP(A19,'Orçamento Sintético'!$A$5:$J$5003,4,0)</f>
        <v>SUBESTAÇÃO</v>
      </c>
      <c r="E19" s="330"/>
      <c r="F19" s="330"/>
      <c r="G19" s="330"/>
      <c r="H19" s="330"/>
      <c r="I19" s="330"/>
      <c r="J19" s="176">
        <f>VLOOKUP(A19,'Orçamento Sintético'!$A$5:$J$5003,9,0)</f>
        <v>1036508.56</v>
      </c>
      <c r="K19" s="178">
        <f>VLOOKUP(A19,'Orçamento Sintético'!$A$5:$J$5003,10,0)</f>
        <v>4.9648814537405384E-2</v>
      </c>
    </row>
    <row r="20" spans="1:11">
      <c r="A20" s="328">
        <v>16</v>
      </c>
      <c r="B20" s="329"/>
      <c r="C20" s="329"/>
      <c r="D20" s="330" t="str">
        <f>VLOOKUP(A20,'Orçamento Sintético'!$A$5:$J$5003,4,0)</f>
        <v>DIVERSOS</v>
      </c>
      <c r="E20" s="330"/>
      <c r="F20" s="330"/>
      <c r="G20" s="330"/>
      <c r="H20" s="330"/>
      <c r="I20" s="330"/>
      <c r="J20" s="176">
        <f>VLOOKUP(A20,'Orçamento Sintético'!$A$5:$J$5003,9,0)</f>
        <v>171265.26</v>
      </c>
      <c r="K20" s="178">
        <f>VLOOKUP(A20,'Orçamento Sintético'!$A$5:$J$5003,10,0)</f>
        <v>8.2036149614051548E-3</v>
      </c>
    </row>
    <row r="21" spans="1:11">
      <c r="A21" s="107"/>
      <c r="B21" s="153"/>
      <c r="C21" s="153"/>
      <c r="D21" s="153"/>
      <c r="E21" s="153"/>
      <c r="F21" s="153"/>
      <c r="G21" s="153"/>
      <c r="H21" s="153"/>
      <c r="I21" s="153"/>
      <c r="J21" s="153"/>
      <c r="K21" s="108"/>
    </row>
    <row r="22" spans="1:11" ht="14.25" customHeight="1">
      <c r="A22" s="331"/>
      <c r="B22" s="332"/>
      <c r="C22" s="332"/>
      <c r="D22" s="109"/>
      <c r="E22" s="146"/>
      <c r="F22" s="146"/>
      <c r="G22" s="333" t="s">
        <v>131</v>
      </c>
      <c r="H22" s="334"/>
      <c r="I22" s="335">
        <f>'Orçamento Sintético'!H685</f>
        <v>17157033.77</v>
      </c>
      <c r="J22" s="334"/>
      <c r="K22" s="336"/>
    </row>
    <row r="23" spans="1:11" ht="14.25" customHeight="1">
      <c r="A23" s="331"/>
      <c r="B23" s="332"/>
      <c r="C23" s="332"/>
      <c r="D23" s="109"/>
      <c r="E23" s="146"/>
      <c r="F23" s="146"/>
      <c r="G23" s="333" t="s">
        <v>132</v>
      </c>
      <c r="H23" s="334"/>
      <c r="I23" s="335">
        <f>'Orçamento Sintético'!H686</f>
        <v>3719770.03</v>
      </c>
      <c r="J23" s="334"/>
      <c r="K23" s="336"/>
    </row>
    <row r="24" spans="1:11" ht="15" thickBot="1">
      <c r="A24" s="339"/>
      <c r="B24" s="340"/>
      <c r="C24" s="340"/>
      <c r="D24" s="131"/>
      <c r="E24" s="148"/>
      <c r="F24" s="148"/>
      <c r="G24" s="341" t="s">
        <v>133</v>
      </c>
      <c r="H24" s="342"/>
      <c r="I24" s="335">
        <f>'Orçamento Sintético'!H687</f>
        <v>20876803.800000001</v>
      </c>
      <c r="J24" s="334"/>
      <c r="K24" s="336"/>
    </row>
    <row r="25" spans="1:11">
      <c r="A25" s="113"/>
      <c r="B25" s="113"/>
      <c r="C25" s="113"/>
      <c r="D25" s="113"/>
      <c r="E25" s="113"/>
      <c r="F25" s="113"/>
      <c r="G25" s="113"/>
      <c r="H25" s="113"/>
      <c r="I25" s="113"/>
      <c r="J25" s="113"/>
      <c r="K25" s="113"/>
    </row>
    <row r="26" spans="1:11" ht="69.95" customHeight="1">
      <c r="A26" s="337"/>
      <c r="B26" s="338"/>
      <c r="C26" s="338"/>
      <c r="D26" s="338"/>
      <c r="E26" s="338"/>
      <c r="F26" s="338"/>
      <c r="G26" s="338"/>
      <c r="H26" s="338"/>
      <c r="I26" s="338"/>
      <c r="J26" s="338"/>
      <c r="K26" s="338"/>
    </row>
    <row r="27" spans="1:11">
      <c r="A27" s="137"/>
      <c r="B27" s="137"/>
      <c r="C27" s="137"/>
      <c r="D27" s="137"/>
      <c r="E27" s="137"/>
      <c r="F27" s="137"/>
      <c r="G27" s="137"/>
      <c r="H27" s="137"/>
      <c r="I27" s="137"/>
      <c r="J27" s="137"/>
      <c r="K27" s="137"/>
    </row>
    <row r="28" spans="1:11">
      <c r="A28" s="137"/>
      <c r="B28" s="137"/>
      <c r="C28" s="137"/>
      <c r="D28" s="137"/>
      <c r="E28" s="137"/>
      <c r="F28" s="137"/>
      <c r="G28" s="137"/>
      <c r="H28" s="137"/>
      <c r="I28" s="137"/>
      <c r="J28" s="137"/>
      <c r="K28" s="137"/>
    </row>
    <row r="29" spans="1:11">
      <c r="A29" s="137"/>
      <c r="B29" s="137"/>
      <c r="C29" s="137"/>
      <c r="D29" s="137"/>
      <c r="E29" s="137"/>
      <c r="F29" s="137"/>
      <c r="G29" s="137"/>
      <c r="H29" s="137"/>
      <c r="I29" s="137"/>
      <c r="J29" s="137"/>
      <c r="K29" s="137"/>
    </row>
    <row r="30" spans="1:11">
      <c r="A30" s="137"/>
      <c r="B30" s="137"/>
      <c r="C30" s="137"/>
      <c r="D30" s="137"/>
      <c r="E30" s="137"/>
      <c r="F30" s="137"/>
      <c r="G30" s="137"/>
      <c r="H30" s="137"/>
      <c r="I30" s="137"/>
      <c r="J30" s="137"/>
      <c r="K30" s="137"/>
    </row>
    <row r="31" spans="1:11">
      <c r="A31" s="137"/>
      <c r="B31" s="137"/>
      <c r="C31" s="137"/>
      <c r="D31" s="137"/>
      <c r="E31" s="137"/>
      <c r="F31" s="137"/>
      <c r="G31" s="137"/>
      <c r="H31" s="137"/>
      <c r="I31" s="137"/>
      <c r="J31" s="137"/>
      <c r="K31" s="137"/>
    </row>
    <row r="32" spans="1:11">
      <c r="A32" s="137"/>
      <c r="B32" s="137"/>
      <c r="C32" s="137"/>
      <c r="D32" s="137"/>
      <c r="E32" s="137"/>
      <c r="F32" s="137"/>
      <c r="G32" s="137"/>
      <c r="H32" s="137"/>
      <c r="I32" s="137"/>
      <c r="J32" s="137"/>
      <c r="K32" s="137"/>
    </row>
    <row r="33" spans="1:11">
      <c r="A33" s="137"/>
      <c r="B33" s="137"/>
      <c r="C33" s="137"/>
      <c r="D33" s="137"/>
      <c r="E33" s="137"/>
      <c r="F33" s="137"/>
      <c r="G33" s="137"/>
      <c r="H33" s="137"/>
      <c r="I33" s="137"/>
      <c r="J33" s="137"/>
      <c r="K33" s="137"/>
    </row>
    <row r="34" spans="1:11">
      <c r="A34" s="137"/>
      <c r="B34" s="137"/>
      <c r="C34" s="137"/>
      <c r="D34" s="137"/>
      <c r="E34" s="137"/>
      <c r="F34" s="137"/>
      <c r="G34" s="137"/>
      <c r="H34" s="137"/>
      <c r="I34" s="137"/>
      <c r="J34" s="137"/>
      <c r="K34" s="137"/>
    </row>
    <row r="35" spans="1:11">
      <c r="A35" s="137"/>
      <c r="B35" s="137"/>
      <c r="C35" s="137"/>
      <c r="D35" s="137"/>
      <c r="E35" s="137"/>
      <c r="F35" s="137"/>
      <c r="G35" s="137"/>
      <c r="H35" s="137"/>
      <c r="I35" s="137"/>
      <c r="J35" s="137"/>
      <c r="K35" s="137"/>
    </row>
    <row r="36" spans="1:11">
      <c r="A36" s="137"/>
      <c r="B36" s="137"/>
      <c r="C36" s="137"/>
      <c r="D36" s="137"/>
      <c r="E36" s="137"/>
      <c r="F36" s="137"/>
      <c r="G36" s="137"/>
      <c r="H36" s="137"/>
      <c r="I36" s="137"/>
      <c r="J36" s="137"/>
      <c r="K36" s="137"/>
    </row>
    <row r="37" spans="1:11">
      <c r="A37" s="137"/>
      <c r="B37" s="137"/>
      <c r="C37" s="137"/>
      <c r="D37" s="137"/>
      <c r="E37" s="137"/>
      <c r="F37" s="137"/>
      <c r="G37" s="137"/>
      <c r="H37" s="137"/>
      <c r="I37" s="137"/>
      <c r="J37" s="137"/>
      <c r="K37" s="137"/>
    </row>
    <row r="38" spans="1:11">
      <c r="A38" s="137"/>
      <c r="B38" s="137"/>
      <c r="C38" s="137"/>
      <c r="D38" s="137"/>
      <c r="E38" s="137"/>
      <c r="F38" s="137"/>
      <c r="G38" s="137"/>
      <c r="H38" s="137"/>
      <c r="I38" s="137"/>
      <c r="J38" s="137"/>
      <c r="K38" s="137"/>
    </row>
    <row r="39" spans="1:11">
      <c r="A39" s="137"/>
      <c r="B39" s="137"/>
      <c r="C39" s="137"/>
      <c r="D39" s="137"/>
      <c r="E39" s="137"/>
      <c r="F39" s="137"/>
      <c r="G39" s="137"/>
      <c r="H39" s="137"/>
      <c r="I39" s="137"/>
      <c r="J39" s="137"/>
      <c r="K39" s="137"/>
    </row>
    <row r="40" spans="1:11">
      <c r="A40" s="137"/>
      <c r="B40" s="137"/>
      <c r="C40" s="137"/>
      <c r="D40" s="137"/>
      <c r="E40" s="137"/>
      <c r="F40" s="137"/>
      <c r="G40" s="137"/>
      <c r="H40" s="137"/>
      <c r="I40" s="137"/>
      <c r="J40" s="137"/>
      <c r="K40" s="137"/>
    </row>
    <row r="41" spans="1:11">
      <c r="A41" s="137"/>
      <c r="B41" s="137"/>
      <c r="C41" s="137"/>
      <c r="D41" s="137"/>
      <c r="E41" s="137"/>
      <c r="F41" s="137"/>
      <c r="G41" s="137"/>
      <c r="H41" s="137"/>
      <c r="I41" s="137"/>
      <c r="J41" s="137"/>
      <c r="K41" s="137"/>
    </row>
    <row r="42" spans="1:11">
      <c r="A42" s="137"/>
      <c r="B42" s="137"/>
      <c r="C42" s="137"/>
      <c r="D42" s="137"/>
      <c r="E42" s="137"/>
      <c r="F42" s="137"/>
      <c r="G42" s="137"/>
      <c r="H42" s="137"/>
      <c r="I42" s="137"/>
      <c r="J42" s="137"/>
      <c r="K42" s="137"/>
    </row>
    <row r="43" spans="1:11">
      <c r="A43" s="137"/>
      <c r="B43" s="137"/>
      <c r="C43" s="137"/>
      <c r="D43" s="137"/>
      <c r="E43" s="137"/>
      <c r="F43" s="137"/>
      <c r="G43" s="137"/>
      <c r="H43" s="137"/>
      <c r="I43" s="137"/>
      <c r="J43" s="137"/>
      <c r="K43" s="137"/>
    </row>
    <row r="44" spans="1:11">
      <c r="A44" s="137"/>
      <c r="B44" s="137"/>
      <c r="C44" s="137"/>
      <c r="D44" s="137"/>
      <c r="E44" s="137"/>
      <c r="F44" s="137"/>
      <c r="G44" s="137"/>
      <c r="H44" s="137"/>
      <c r="I44" s="137"/>
      <c r="J44" s="137"/>
      <c r="K44" s="137"/>
    </row>
    <row r="45" spans="1:11">
      <c r="A45" s="137"/>
      <c r="B45" s="137"/>
      <c r="C45" s="137"/>
      <c r="D45" s="137"/>
      <c r="E45" s="137"/>
      <c r="F45" s="137"/>
      <c r="G45" s="137"/>
      <c r="H45" s="137"/>
      <c r="I45" s="137"/>
      <c r="J45" s="137"/>
      <c r="K45" s="137"/>
    </row>
    <row r="46" spans="1:11">
      <c r="A46" s="137"/>
      <c r="B46" s="137"/>
      <c r="C46" s="137"/>
      <c r="D46" s="137"/>
      <c r="E46" s="137"/>
      <c r="F46" s="137"/>
      <c r="G46" s="137"/>
      <c r="H46" s="137"/>
      <c r="I46" s="137"/>
      <c r="J46" s="137"/>
      <c r="K46" s="137"/>
    </row>
    <row r="47" spans="1:11">
      <c r="A47" s="137"/>
      <c r="B47" s="137"/>
      <c r="C47" s="137"/>
      <c r="D47" s="137"/>
      <c r="E47" s="137"/>
      <c r="F47" s="137"/>
      <c r="G47" s="137"/>
      <c r="H47" s="137"/>
      <c r="I47" s="137"/>
      <c r="J47" s="137"/>
      <c r="K47" s="137"/>
    </row>
    <row r="48" spans="1:11">
      <c r="A48" s="137"/>
      <c r="B48" s="137"/>
      <c r="C48" s="137"/>
      <c r="D48" s="137"/>
      <c r="E48" s="137"/>
      <c r="F48" s="137"/>
      <c r="G48" s="137"/>
      <c r="H48" s="137"/>
      <c r="I48" s="137"/>
      <c r="J48" s="137"/>
      <c r="K48" s="137"/>
    </row>
    <row r="49" spans="1:11">
      <c r="A49" s="137"/>
      <c r="B49" s="137"/>
      <c r="C49" s="137"/>
      <c r="D49" s="137"/>
      <c r="E49" s="137"/>
      <c r="F49" s="137"/>
      <c r="G49" s="137"/>
      <c r="H49" s="137"/>
      <c r="I49" s="137"/>
      <c r="J49" s="137"/>
      <c r="K49" s="137"/>
    </row>
    <row r="50" spans="1:11">
      <c r="A50" s="137"/>
      <c r="B50" s="137"/>
      <c r="C50" s="137"/>
      <c r="D50" s="137"/>
      <c r="E50" s="137"/>
      <c r="F50" s="137"/>
      <c r="G50" s="137"/>
      <c r="H50" s="137"/>
      <c r="I50" s="137"/>
      <c r="J50" s="137"/>
      <c r="K50" s="137"/>
    </row>
    <row r="51" spans="1:11">
      <c r="A51" s="137"/>
      <c r="B51" s="137"/>
      <c r="C51" s="137"/>
      <c r="D51" s="137"/>
      <c r="E51" s="137"/>
      <c r="F51" s="137"/>
      <c r="G51" s="137"/>
      <c r="H51" s="137"/>
      <c r="I51" s="137"/>
      <c r="J51" s="137"/>
      <c r="K51" s="137"/>
    </row>
    <row r="52" spans="1:11">
      <c r="A52" s="137"/>
      <c r="B52" s="137"/>
      <c r="C52" s="137"/>
      <c r="D52" s="137"/>
      <c r="E52" s="137"/>
      <c r="F52" s="137"/>
      <c r="G52" s="137"/>
      <c r="H52" s="137"/>
      <c r="I52" s="137"/>
      <c r="J52" s="137"/>
      <c r="K52" s="137"/>
    </row>
    <row r="53" spans="1:11">
      <c r="A53" s="137"/>
      <c r="B53" s="137"/>
      <c r="C53" s="137"/>
      <c r="D53" s="137"/>
      <c r="E53" s="137"/>
      <c r="F53" s="137"/>
      <c r="G53" s="137"/>
      <c r="H53" s="137"/>
      <c r="I53" s="137"/>
      <c r="J53" s="137"/>
      <c r="K53" s="137"/>
    </row>
    <row r="54" spans="1:11">
      <c r="A54" s="137"/>
      <c r="B54" s="137"/>
      <c r="C54" s="137"/>
      <c r="D54" s="137"/>
      <c r="E54" s="137"/>
      <c r="F54" s="137"/>
      <c r="G54" s="137"/>
      <c r="H54" s="137"/>
      <c r="I54" s="137"/>
      <c r="J54" s="137"/>
      <c r="K54" s="137"/>
    </row>
    <row r="55" spans="1:11">
      <c r="A55" s="137"/>
      <c r="B55" s="137"/>
      <c r="C55" s="137"/>
      <c r="D55" s="137"/>
      <c r="E55" s="137"/>
      <c r="F55" s="137"/>
      <c r="G55" s="137"/>
      <c r="H55" s="137"/>
      <c r="I55" s="137"/>
      <c r="J55" s="137"/>
      <c r="K55" s="137"/>
    </row>
    <row r="56" spans="1:11">
      <c r="A56" s="137"/>
      <c r="B56" s="137"/>
      <c r="C56" s="137"/>
      <c r="D56" s="137"/>
      <c r="E56" s="137"/>
      <c r="F56" s="137"/>
      <c r="G56" s="137"/>
      <c r="H56" s="137"/>
      <c r="I56" s="137"/>
      <c r="J56" s="137"/>
      <c r="K56" s="137"/>
    </row>
    <row r="57" spans="1:11">
      <c r="A57" s="137"/>
      <c r="B57" s="137"/>
      <c r="C57" s="137"/>
      <c r="D57" s="137"/>
      <c r="E57" s="137"/>
      <c r="F57" s="137"/>
      <c r="G57" s="137"/>
      <c r="H57" s="137"/>
      <c r="I57" s="137"/>
      <c r="J57" s="137"/>
      <c r="K57" s="137"/>
    </row>
    <row r="58" spans="1:11">
      <c r="A58" s="137"/>
      <c r="B58" s="137"/>
      <c r="C58" s="137"/>
      <c r="D58" s="137"/>
      <c r="E58" s="137"/>
      <c r="F58" s="137"/>
      <c r="G58" s="137"/>
      <c r="H58" s="137"/>
      <c r="I58" s="137"/>
      <c r="J58" s="137"/>
      <c r="K58" s="137"/>
    </row>
    <row r="59" spans="1:11">
      <c r="A59" s="137"/>
      <c r="B59" s="137"/>
      <c r="C59" s="137"/>
      <c r="D59" s="137"/>
      <c r="E59" s="137"/>
      <c r="F59" s="137"/>
      <c r="G59" s="137"/>
      <c r="H59" s="137"/>
      <c r="I59" s="137"/>
      <c r="J59" s="137"/>
      <c r="K59" s="137"/>
    </row>
    <row r="60" spans="1:11">
      <c r="A60" s="137"/>
      <c r="B60" s="137"/>
      <c r="C60" s="137"/>
      <c r="D60" s="137"/>
      <c r="E60" s="137"/>
      <c r="F60" s="137"/>
      <c r="G60" s="137"/>
      <c r="H60" s="137"/>
      <c r="I60" s="137"/>
      <c r="J60" s="137"/>
      <c r="K60" s="137"/>
    </row>
    <row r="61" spans="1:11">
      <c r="A61" s="137"/>
      <c r="B61" s="137"/>
      <c r="C61" s="137"/>
      <c r="D61" s="137"/>
      <c r="E61" s="137"/>
      <c r="F61" s="137"/>
      <c r="G61" s="137"/>
      <c r="H61" s="137"/>
      <c r="I61" s="137"/>
      <c r="J61" s="137"/>
      <c r="K61" s="137"/>
    </row>
    <row r="62" spans="1:11">
      <c r="A62" s="137"/>
      <c r="B62" s="137"/>
      <c r="C62" s="137"/>
      <c r="D62" s="137"/>
      <c r="E62" s="137"/>
      <c r="F62" s="137"/>
      <c r="G62" s="137"/>
      <c r="H62" s="137"/>
      <c r="I62" s="137"/>
      <c r="J62" s="137"/>
      <c r="K62" s="137"/>
    </row>
    <row r="63" spans="1:11">
      <c r="A63" s="137"/>
      <c r="B63" s="137"/>
      <c r="C63" s="137"/>
      <c r="D63" s="137"/>
      <c r="E63" s="137"/>
      <c r="F63" s="137"/>
      <c r="G63" s="137"/>
      <c r="H63" s="137"/>
      <c r="I63" s="137"/>
      <c r="J63" s="137"/>
      <c r="K63" s="137"/>
    </row>
    <row r="64" spans="1:11">
      <c r="A64" s="137"/>
      <c r="B64" s="137"/>
      <c r="C64" s="137"/>
      <c r="D64" s="137"/>
      <c r="E64" s="137"/>
      <c r="F64" s="137"/>
      <c r="G64" s="137"/>
      <c r="H64" s="137"/>
      <c r="I64" s="137"/>
      <c r="J64" s="137"/>
      <c r="K64" s="137"/>
    </row>
    <row r="65" spans="1:11">
      <c r="A65" s="137"/>
      <c r="B65" s="137"/>
      <c r="C65" s="137"/>
      <c r="D65" s="137"/>
      <c r="E65" s="137"/>
      <c r="F65" s="137"/>
      <c r="G65" s="137"/>
      <c r="H65" s="137"/>
      <c r="I65" s="137"/>
      <c r="J65" s="137"/>
      <c r="K65" s="137"/>
    </row>
    <row r="66" spans="1:11">
      <c r="A66" s="137"/>
      <c r="B66" s="137"/>
      <c r="C66" s="137"/>
      <c r="D66" s="137"/>
      <c r="E66" s="137"/>
      <c r="F66" s="137"/>
      <c r="G66" s="137"/>
      <c r="H66" s="137"/>
      <c r="I66" s="137"/>
      <c r="J66" s="137"/>
      <c r="K66" s="137"/>
    </row>
    <row r="67" spans="1:11">
      <c r="A67" s="137"/>
      <c r="B67" s="137"/>
      <c r="C67" s="137"/>
      <c r="D67" s="137"/>
      <c r="E67" s="137"/>
      <c r="F67" s="137"/>
      <c r="G67" s="137"/>
      <c r="H67" s="137"/>
      <c r="I67" s="137"/>
      <c r="J67" s="137"/>
      <c r="K67" s="137"/>
    </row>
    <row r="68" spans="1:11">
      <c r="A68" s="137"/>
      <c r="B68" s="137"/>
      <c r="C68" s="137"/>
      <c r="D68" s="137"/>
      <c r="E68" s="137"/>
      <c r="F68" s="137"/>
      <c r="G68" s="137"/>
      <c r="H68" s="137"/>
      <c r="I68" s="137"/>
      <c r="J68" s="137"/>
      <c r="K68" s="137"/>
    </row>
    <row r="69" spans="1:11">
      <c r="A69" s="137"/>
      <c r="B69" s="137"/>
      <c r="C69" s="137"/>
      <c r="D69" s="137"/>
      <c r="E69" s="137"/>
      <c r="F69" s="137"/>
      <c r="G69" s="137"/>
      <c r="H69" s="137"/>
      <c r="I69" s="137"/>
      <c r="J69" s="137"/>
      <c r="K69" s="137"/>
    </row>
    <row r="70" spans="1:11">
      <c r="A70" s="137"/>
      <c r="B70" s="137"/>
      <c r="C70" s="137"/>
      <c r="D70" s="137"/>
      <c r="E70" s="137"/>
      <c r="F70" s="137"/>
      <c r="G70" s="137"/>
      <c r="H70" s="137"/>
      <c r="I70" s="137"/>
      <c r="J70" s="137"/>
      <c r="K70" s="137"/>
    </row>
    <row r="71" spans="1:11">
      <c r="A71" s="137"/>
      <c r="B71" s="137"/>
      <c r="C71" s="137"/>
      <c r="D71" s="137"/>
      <c r="E71" s="137"/>
      <c r="F71" s="137"/>
      <c r="G71" s="137"/>
      <c r="H71" s="137"/>
      <c r="I71" s="137"/>
      <c r="J71" s="137"/>
      <c r="K71" s="137"/>
    </row>
    <row r="72" spans="1:11">
      <c r="A72" s="137"/>
      <c r="B72" s="137"/>
      <c r="C72" s="137"/>
      <c r="D72" s="137"/>
      <c r="E72" s="137"/>
      <c r="F72" s="137"/>
      <c r="G72" s="137"/>
      <c r="H72" s="137"/>
      <c r="I72" s="137"/>
      <c r="J72" s="137"/>
      <c r="K72" s="137"/>
    </row>
    <row r="73" spans="1:11">
      <c r="A73" s="137"/>
      <c r="B73" s="137"/>
      <c r="C73" s="137"/>
      <c r="D73" s="137"/>
      <c r="E73" s="137"/>
      <c r="F73" s="137"/>
      <c r="G73" s="137"/>
      <c r="H73" s="137"/>
      <c r="I73" s="137"/>
      <c r="J73" s="137"/>
      <c r="K73" s="137"/>
    </row>
    <row r="74" spans="1:11">
      <c r="A74" s="137"/>
      <c r="B74" s="137"/>
      <c r="C74" s="137"/>
      <c r="D74" s="137"/>
      <c r="E74" s="137"/>
      <c r="F74" s="137"/>
      <c r="G74" s="137"/>
      <c r="H74" s="137"/>
      <c r="I74" s="137"/>
      <c r="J74" s="137"/>
      <c r="K74" s="137"/>
    </row>
    <row r="75" spans="1:11">
      <c r="A75" s="137"/>
      <c r="B75" s="137"/>
      <c r="C75" s="137"/>
      <c r="D75" s="137"/>
      <c r="E75" s="137"/>
      <c r="F75" s="137"/>
      <c r="G75" s="137"/>
      <c r="H75" s="137"/>
      <c r="I75" s="137"/>
      <c r="J75" s="137"/>
      <c r="K75" s="137"/>
    </row>
    <row r="76" spans="1:11">
      <c r="A76" s="137"/>
      <c r="B76" s="137"/>
      <c r="C76" s="137"/>
      <c r="D76" s="137"/>
      <c r="E76" s="137"/>
      <c r="F76" s="137"/>
      <c r="G76" s="137"/>
      <c r="H76" s="137"/>
      <c r="I76" s="137"/>
      <c r="J76" s="137"/>
      <c r="K76" s="137"/>
    </row>
    <row r="77" spans="1:11">
      <c r="A77" s="137"/>
      <c r="B77" s="137"/>
      <c r="C77" s="137"/>
      <c r="D77" s="137"/>
      <c r="E77" s="137"/>
      <c r="F77" s="137"/>
      <c r="G77" s="137"/>
      <c r="H77" s="137"/>
      <c r="I77" s="137"/>
      <c r="J77" s="137"/>
      <c r="K77" s="137"/>
    </row>
    <row r="78" spans="1:11">
      <c r="A78" s="137"/>
      <c r="B78" s="137"/>
      <c r="C78" s="137"/>
      <c r="D78" s="137"/>
      <c r="E78" s="137"/>
      <c r="F78" s="137"/>
      <c r="G78" s="137"/>
      <c r="H78" s="137"/>
      <c r="I78" s="137"/>
      <c r="J78" s="137"/>
      <c r="K78" s="137"/>
    </row>
    <row r="79" spans="1:11">
      <c r="A79" s="137"/>
      <c r="B79" s="137"/>
      <c r="C79" s="137"/>
      <c r="D79" s="137"/>
      <c r="E79" s="137"/>
      <c r="F79" s="137"/>
      <c r="G79" s="137"/>
      <c r="H79" s="137"/>
      <c r="I79" s="137"/>
      <c r="J79" s="137"/>
      <c r="K79" s="137"/>
    </row>
    <row r="80" spans="1:11">
      <c r="A80" s="137"/>
      <c r="B80" s="137"/>
      <c r="C80" s="137"/>
      <c r="D80" s="137"/>
      <c r="E80" s="137"/>
      <c r="F80" s="137"/>
      <c r="G80" s="137"/>
      <c r="H80" s="137"/>
      <c r="I80" s="137"/>
      <c r="J80" s="137"/>
      <c r="K80" s="137"/>
    </row>
    <row r="81" spans="1:11">
      <c r="A81" s="137"/>
      <c r="B81" s="137"/>
      <c r="C81" s="137"/>
      <c r="D81" s="137"/>
      <c r="E81" s="137"/>
      <c r="F81" s="137"/>
      <c r="G81" s="137"/>
      <c r="H81" s="137"/>
      <c r="I81" s="137"/>
      <c r="J81" s="137"/>
      <c r="K81" s="137"/>
    </row>
    <row r="82" spans="1:11">
      <c r="A82" s="137"/>
      <c r="B82" s="137"/>
      <c r="C82" s="137"/>
      <c r="D82" s="137"/>
      <c r="E82" s="137"/>
      <c r="F82" s="137"/>
      <c r="G82" s="137"/>
      <c r="H82" s="137"/>
      <c r="I82" s="137"/>
      <c r="J82" s="137"/>
      <c r="K82" s="137"/>
    </row>
    <row r="83" spans="1:11">
      <c r="A83" s="137"/>
      <c r="B83" s="137"/>
      <c r="C83" s="137"/>
      <c r="D83" s="137"/>
      <c r="E83" s="137"/>
      <c r="F83" s="137"/>
      <c r="G83" s="137"/>
      <c r="H83" s="137"/>
      <c r="I83" s="137"/>
      <c r="J83" s="137"/>
      <c r="K83" s="137"/>
    </row>
    <row r="84" spans="1:11">
      <c r="A84" s="137"/>
      <c r="B84" s="137"/>
      <c r="C84" s="137"/>
      <c r="D84" s="137"/>
      <c r="E84" s="137"/>
      <c r="F84" s="137"/>
      <c r="G84" s="137"/>
      <c r="H84" s="137"/>
      <c r="I84" s="137"/>
      <c r="J84" s="137"/>
      <c r="K84" s="137"/>
    </row>
    <row r="85" spans="1:11">
      <c r="A85" s="137"/>
      <c r="B85" s="137"/>
      <c r="C85" s="137"/>
      <c r="D85" s="137"/>
      <c r="E85" s="137"/>
      <c r="F85" s="137"/>
      <c r="G85" s="137"/>
      <c r="H85" s="137"/>
      <c r="I85" s="137"/>
      <c r="J85" s="137"/>
      <c r="K85" s="137"/>
    </row>
    <row r="86" spans="1:11">
      <c r="A86" s="137"/>
      <c r="B86" s="137"/>
      <c r="C86" s="137"/>
      <c r="D86" s="137"/>
      <c r="E86" s="137"/>
      <c r="F86" s="137"/>
      <c r="G86" s="137"/>
      <c r="H86" s="137"/>
      <c r="I86" s="137"/>
      <c r="J86" s="137"/>
      <c r="K86" s="137"/>
    </row>
    <row r="87" spans="1:11">
      <c r="A87" s="137"/>
      <c r="B87" s="137"/>
      <c r="C87" s="137"/>
      <c r="D87" s="137"/>
      <c r="E87" s="137"/>
      <c r="F87" s="137"/>
      <c r="G87" s="137"/>
      <c r="H87" s="137"/>
      <c r="I87" s="137"/>
      <c r="J87" s="137"/>
      <c r="K87" s="137"/>
    </row>
    <row r="88" spans="1:11">
      <c r="A88" s="137"/>
      <c r="B88" s="137"/>
      <c r="C88" s="137"/>
      <c r="D88" s="137"/>
      <c r="E88" s="137"/>
      <c r="F88" s="137"/>
      <c r="G88" s="137"/>
      <c r="H88" s="137"/>
      <c r="I88" s="137"/>
      <c r="J88" s="137"/>
      <c r="K88" s="137"/>
    </row>
    <row r="89" spans="1:11">
      <c r="A89" s="137"/>
      <c r="B89" s="137"/>
      <c r="C89" s="137"/>
      <c r="D89" s="137"/>
      <c r="E89" s="137"/>
      <c r="F89" s="137"/>
      <c r="G89" s="137"/>
      <c r="H89" s="137"/>
      <c r="I89" s="137"/>
      <c r="J89" s="137"/>
      <c r="K89" s="137"/>
    </row>
    <row r="90" spans="1:11">
      <c r="A90" s="137"/>
      <c r="B90" s="137"/>
      <c r="C90" s="137"/>
      <c r="D90" s="137"/>
      <c r="E90" s="137"/>
      <c r="F90" s="137"/>
      <c r="G90" s="137"/>
      <c r="H90" s="137"/>
      <c r="I90" s="137"/>
      <c r="J90" s="137"/>
      <c r="K90" s="137"/>
    </row>
    <row r="91" spans="1:11">
      <c r="A91" s="137"/>
      <c r="B91" s="137"/>
      <c r="C91" s="137"/>
      <c r="D91" s="137"/>
      <c r="E91" s="137"/>
      <c r="F91" s="137"/>
      <c r="G91" s="137"/>
      <c r="H91" s="137"/>
      <c r="I91" s="137"/>
      <c r="J91" s="137"/>
      <c r="K91" s="137"/>
    </row>
    <row r="92" spans="1:11">
      <c r="A92" s="137"/>
      <c r="B92" s="137"/>
      <c r="C92" s="137"/>
      <c r="D92" s="137"/>
      <c r="E92" s="137"/>
      <c r="F92" s="137"/>
      <c r="G92" s="137"/>
      <c r="H92" s="137"/>
      <c r="I92" s="137"/>
      <c r="J92" s="137"/>
      <c r="K92" s="137"/>
    </row>
    <row r="93" spans="1:11">
      <c r="A93" s="137"/>
      <c r="B93" s="137"/>
      <c r="C93" s="137"/>
      <c r="D93" s="137"/>
      <c r="E93" s="137"/>
      <c r="F93" s="137"/>
      <c r="G93" s="137"/>
      <c r="H93" s="137"/>
      <c r="I93" s="137"/>
      <c r="J93" s="137"/>
      <c r="K93" s="137"/>
    </row>
    <row r="94" spans="1:11">
      <c r="A94" s="137"/>
      <c r="B94" s="137"/>
      <c r="C94" s="137"/>
      <c r="D94" s="137"/>
      <c r="E94" s="137"/>
      <c r="F94" s="137"/>
      <c r="G94" s="137"/>
      <c r="H94" s="137"/>
      <c r="I94" s="137"/>
      <c r="J94" s="137"/>
      <c r="K94" s="137"/>
    </row>
    <row r="95" spans="1:11">
      <c r="A95" s="137"/>
      <c r="B95" s="137"/>
      <c r="C95" s="137"/>
      <c r="D95" s="137"/>
      <c r="E95" s="137"/>
      <c r="F95" s="137"/>
      <c r="G95" s="137"/>
      <c r="H95" s="137"/>
      <c r="I95" s="137"/>
      <c r="J95" s="137"/>
      <c r="K95" s="137"/>
    </row>
    <row r="96" spans="1:11">
      <c r="A96" s="137"/>
      <c r="B96" s="137"/>
      <c r="C96" s="137"/>
      <c r="D96" s="137"/>
      <c r="E96" s="137"/>
      <c r="F96" s="137"/>
      <c r="G96" s="137"/>
      <c r="H96" s="137"/>
      <c r="I96" s="137"/>
      <c r="J96" s="137"/>
      <c r="K96" s="137"/>
    </row>
    <row r="97" spans="1:11">
      <c r="A97" s="137"/>
      <c r="B97" s="137"/>
      <c r="C97" s="137"/>
      <c r="D97" s="137"/>
      <c r="E97" s="137"/>
      <c r="F97" s="137"/>
      <c r="G97" s="137"/>
      <c r="H97" s="137"/>
      <c r="I97" s="137"/>
      <c r="J97" s="137"/>
      <c r="K97" s="137"/>
    </row>
    <row r="98" spans="1:11">
      <c r="A98" s="137"/>
      <c r="B98" s="137"/>
      <c r="C98" s="137"/>
      <c r="D98" s="137"/>
      <c r="E98" s="137"/>
      <c r="F98" s="137"/>
      <c r="G98" s="137"/>
      <c r="H98" s="137"/>
      <c r="I98" s="137"/>
      <c r="J98" s="137"/>
      <c r="K98" s="137"/>
    </row>
    <row r="99" spans="1:11">
      <c r="A99" s="137"/>
      <c r="B99" s="137"/>
      <c r="C99" s="137"/>
      <c r="D99" s="137"/>
      <c r="E99" s="137"/>
      <c r="F99" s="137"/>
      <c r="G99" s="137"/>
      <c r="H99" s="137"/>
      <c r="I99" s="137"/>
      <c r="J99" s="137"/>
      <c r="K99" s="137"/>
    </row>
    <row r="100" spans="1:11">
      <c r="A100" s="137"/>
      <c r="B100" s="137"/>
      <c r="C100" s="137"/>
      <c r="D100" s="137"/>
      <c r="E100" s="137"/>
      <c r="F100" s="137"/>
      <c r="G100" s="137"/>
      <c r="H100" s="137"/>
      <c r="I100" s="137"/>
      <c r="J100" s="137"/>
      <c r="K100" s="137"/>
    </row>
    <row r="101" spans="1:11">
      <c r="A101" s="137"/>
      <c r="B101" s="137"/>
      <c r="C101" s="137"/>
      <c r="D101" s="137"/>
      <c r="E101" s="137"/>
      <c r="F101" s="137"/>
      <c r="G101" s="137"/>
      <c r="H101" s="137"/>
      <c r="I101" s="137"/>
      <c r="J101" s="137"/>
      <c r="K101" s="137"/>
    </row>
    <row r="102" spans="1:11">
      <c r="A102" s="137"/>
      <c r="B102" s="137"/>
      <c r="C102" s="137"/>
      <c r="D102" s="137"/>
      <c r="E102" s="137"/>
      <c r="F102" s="137"/>
      <c r="G102" s="137"/>
      <c r="H102" s="137"/>
      <c r="I102" s="137"/>
      <c r="J102" s="137"/>
      <c r="K102" s="137"/>
    </row>
    <row r="103" spans="1:11">
      <c r="A103" s="137"/>
      <c r="B103" s="137"/>
      <c r="C103" s="137"/>
      <c r="D103" s="137"/>
      <c r="E103" s="137"/>
      <c r="F103" s="137"/>
      <c r="G103" s="137"/>
      <c r="H103" s="137"/>
      <c r="I103" s="137"/>
      <c r="J103" s="137"/>
      <c r="K103" s="137"/>
    </row>
    <row r="104" spans="1:11">
      <c r="A104" s="137"/>
      <c r="B104" s="137"/>
      <c r="C104" s="137"/>
      <c r="D104" s="137"/>
      <c r="E104" s="137"/>
      <c r="F104" s="137"/>
      <c r="G104" s="137"/>
      <c r="H104" s="137"/>
      <c r="I104" s="137"/>
      <c r="J104" s="137"/>
      <c r="K104" s="137"/>
    </row>
    <row r="105" spans="1:11">
      <c r="A105" s="137"/>
      <c r="B105" s="137"/>
      <c r="C105" s="137"/>
      <c r="D105" s="137"/>
      <c r="E105" s="137"/>
      <c r="F105" s="137"/>
      <c r="G105" s="137"/>
      <c r="H105" s="137"/>
      <c r="I105" s="137"/>
      <c r="J105" s="137"/>
      <c r="K105" s="137"/>
    </row>
    <row r="106" spans="1:11">
      <c r="A106" s="137"/>
      <c r="B106" s="137"/>
      <c r="C106" s="137"/>
      <c r="D106" s="137"/>
      <c r="E106" s="137"/>
      <c r="F106" s="137"/>
      <c r="G106" s="137"/>
      <c r="H106" s="137"/>
      <c r="I106" s="137"/>
      <c r="J106" s="137"/>
      <c r="K106" s="137"/>
    </row>
    <row r="107" spans="1:11">
      <c r="A107" s="137"/>
      <c r="B107" s="137"/>
      <c r="C107" s="137"/>
      <c r="D107" s="137"/>
      <c r="E107" s="137"/>
      <c r="F107" s="137"/>
      <c r="G107" s="137"/>
      <c r="H107" s="137"/>
      <c r="I107" s="137"/>
      <c r="J107" s="137"/>
      <c r="K107" s="137"/>
    </row>
    <row r="108" spans="1:11">
      <c r="A108" s="137"/>
      <c r="B108" s="137"/>
      <c r="C108" s="137"/>
      <c r="D108" s="137"/>
      <c r="E108" s="137"/>
      <c r="F108" s="137"/>
      <c r="G108" s="137"/>
      <c r="H108" s="137"/>
      <c r="I108" s="137"/>
      <c r="J108" s="137"/>
      <c r="K108" s="137"/>
    </row>
    <row r="109" spans="1:11">
      <c r="A109" s="137"/>
      <c r="B109" s="137"/>
      <c r="C109" s="137"/>
      <c r="D109" s="137"/>
      <c r="E109" s="137"/>
      <c r="F109" s="137"/>
      <c r="G109" s="137"/>
      <c r="H109" s="137"/>
      <c r="I109" s="137"/>
      <c r="J109" s="137"/>
      <c r="K109" s="137"/>
    </row>
    <row r="110" spans="1:11">
      <c r="A110" s="137"/>
      <c r="B110" s="137"/>
      <c r="C110" s="137"/>
      <c r="D110" s="137"/>
      <c r="E110" s="137"/>
      <c r="F110" s="137"/>
      <c r="G110" s="137"/>
      <c r="H110" s="137"/>
      <c r="I110" s="137"/>
      <c r="J110" s="137"/>
      <c r="K110" s="137"/>
    </row>
    <row r="111" spans="1:11">
      <c r="A111" s="137"/>
      <c r="B111" s="137"/>
      <c r="C111" s="137"/>
      <c r="D111" s="137"/>
      <c r="E111" s="137"/>
      <c r="F111" s="137"/>
      <c r="G111" s="137"/>
      <c r="H111" s="137"/>
      <c r="I111" s="137"/>
      <c r="J111" s="137"/>
      <c r="K111" s="137"/>
    </row>
    <row r="112" spans="1:11">
      <c r="A112" s="137"/>
      <c r="B112" s="137"/>
      <c r="C112" s="137"/>
      <c r="D112" s="137"/>
      <c r="E112" s="137"/>
      <c r="F112" s="137"/>
      <c r="G112" s="137"/>
      <c r="H112" s="137"/>
      <c r="I112" s="137"/>
      <c r="J112" s="137"/>
      <c r="K112" s="137"/>
    </row>
    <row r="113" spans="1:11">
      <c r="A113" s="137"/>
      <c r="B113" s="137"/>
      <c r="C113" s="137"/>
      <c r="D113" s="137"/>
      <c r="E113" s="137"/>
      <c r="F113" s="137"/>
      <c r="G113" s="137"/>
      <c r="H113" s="137"/>
      <c r="I113" s="137"/>
      <c r="J113" s="137"/>
      <c r="K113" s="137"/>
    </row>
    <row r="114" spans="1:11">
      <c r="A114" s="137"/>
      <c r="B114" s="137"/>
      <c r="C114" s="137"/>
      <c r="D114" s="137"/>
      <c r="E114" s="137"/>
      <c r="F114" s="137"/>
      <c r="G114" s="137"/>
      <c r="H114" s="137"/>
      <c r="I114" s="137"/>
      <c r="J114" s="137"/>
      <c r="K114" s="137"/>
    </row>
    <row r="115" spans="1:11">
      <c r="A115" s="137"/>
      <c r="B115" s="137"/>
      <c r="C115" s="137"/>
      <c r="D115" s="137"/>
      <c r="E115" s="137"/>
      <c r="F115" s="137"/>
      <c r="G115" s="137"/>
      <c r="H115" s="137"/>
      <c r="I115" s="137"/>
      <c r="J115" s="137"/>
      <c r="K115" s="137"/>
    </row>
    <row r="116" spans="1:11">
      <c r="A116" s="137"/>
      <c r="B116" s="137"/>
      <c r="C116" s="137"/>
      <c r="D116" s="137"/>
      <c r="E116" s="137"/>
      <c r="F116" s="137"/>
      <c r="G116" s="137"/>
      <c r="H116" s="137"/>
      <c r="I116" s="137"/>
      <c r="J116" s="137"/>
      <c r="K116" s="137"/>
    </row>
    <row r="117" spans="1:11">
      <c r="A117" s="137"/>
      <c r="B117" s="137"/>
      <c r="C117" s="137"/>
      <c r="D117" s="137"/>
      <c r="E117" s="137"/>
      <c r="F117" s="137"/>
      <c r="G117" s="137"/>
      <c r="H117" s="137"/>
      <c r="I117" s="137"/>
      <c r="J117" s="137"/>
      <c r="K117" s="137"/>
    </row>
    <row r="118" spans="1:11">
      <c r="A118" s="137"/>
      <c r="B118" s="137"/>
      <c r="C118" s="137"/>
      <c r="D118" s="137"/>
      <c r="E118" s="137"/>
      <c r="F118" s="137"/>
      <c r="G118" s="137"/>
      <c r="H118" s="137"/>
      <c r="I118" s="137"/>
      <c r="J118" s="137"/>
      <c r="K118" s="137"/>
    </row>
    <row r="119" spans="1:11">
      <c r="A119" s="137"/>
      <c r="B119" s="137"/>
      <c r="C119" s="137"/>
      <c r="D119" s="137"/>
      <c r="E119" s="137"/>
      <c r="F119" s="137"/>
      <c r="G119" s="137"/>
      <c r="H119" s="137"/>
      <c r="I119" s="137"/>
      <c r="J119" s="137"/>
      <c r="K119" s="137"/>
    </row>
    <row r="120" spans="1:11">
      <c r="A120" s="137"/>
      <c r="B120" s="137"/>
      <c r="C120" s="137"/>
      <c r="D120" s="137"/>
      <c r="E120" s="137"/>
      <c r="F120" s="137"/>
      <c r="G120" s="137"/>
      <c r="H120" s="137"/>
      <c r="I120" s="137"/>
      <c r="J120" s="137"/>
      <c r="K120" s="137"/>
    </row>
    <row r="121" spans="1:11">
      <c r="A121" s="137"/>
      <c r="B121" s="137"/>
      <c r="C121" s="137"/>
      <c r="D121" s="137"/>
      <c r="E121" s="137"/>
      <c r="F121" s="137"/>
      <c r="G121" s="137"/>
      <c r="H121" s="137"/>
      <c r="I121" s="137"/>
      <c r="J121" s="137"/>
      <c r="K121" s="137"/>
    </row>
    <row r="122" spans="1:11">
      <c r="A122" s="137"/>
      <c r="B122" s="137"/>
      <c r="C122" s="137"/>
      <c r="D122" s="137"/>
      <c r="E122" s="137"/>
      <c r="F122" s="137"/>
      <c r="G122" s="137"/>
      <c r="H122" s="137"/>
      <c r="I122" s="137"/>
      <c r="J122" s="137"/>
      <c r="K122" s="137"/>
    </row>
    <row r="123" spans="1:11">
      <c r="A123" s="137"/>
      <c r="B123" s="137"/>
      <c r="C123" s="137"/>
      <c r="D123" s="137"/>
      <c r="E123" s="137"/>
      <c r="F123" s="137"/>
      <c r="G123" s="137"/>
      <c r="H123" s="137"/>
      <c r="I123" s="137"/>
      <c r="J123" s="137"/>
      <c r="K123" s="137"/>
    </row>
    <row r="124" spans="1:11">
      <c r="A124" s="137"/>
      <c r="B124" s="137"/>
      <c r="C124" s="137"/>
      <c r="D124" s="137"/>
      <c r="E124" s="137"/>
      <c r="F124" s="137"/>
      <c r="G124" s="137"/>
      <c r="H124" s="137"/>
      <c r="I124" s="137"/>
      <c r="J124" s="137"/>
      <c r="K124" s="137"/>
    </row>
    <row r="125" spans="1:11">
      <c r="A125" s="137"/>
      <c r="B125" s="137"/>
      <c r="C125" s="137"/>
      <c r="D125" s="137"/>
      <c r="E125" s="137"/>
      <c r="F125" s="137"/>
      <c r="G125" s="137"/>
      <c r="H125" s="137"/>
      <c r="I125" s="137"/>
      <c r="J125" s="137"/>
      <c r="K125" s="137"/>
    </row>
    <row r="126" spans="1:11">
      <c r="A126" s="137"/>
      <c r="B126" s="137"/>
      <c r="C126" s="137"/>
      <c r="D126" s="137"/>
      <c r="E126" s="137"/>
      <c r="F126" s="137"/>
      <c r="G126" s="137"/>
      <c r="H126" s="137"/>
      <c r="I126" s="137"/>
      <c r="J126" s="137"/>
      <c r="K126" s="137"/>
    </row>
    <row r="127" spans="1:11">
      <c r="A127" s="137"/>
      <c r="B127" s="137"/>
      <c r="C127" s="137"/>
      <c r="D127" s="137"/>
      <c r="E127" s="137"/>
      <c r="F127" s="137"/>
      <c r="G127" s="137"/>
      <c r="H127" s="137"/>
      <c r="I127" s="137"/>
      <c r="J127" s="137"/>
      <c r="K127" s="137"/>
    </row>
    <row r="128" spans="1:11">
      <c r="A128" s="137"/>
      <c r="B128" s="137"/>
      <c r="C128" s="137"/>
      <c r="D128" s="137"/>
      <c r="E128" s="137"/>
      <c r="F128" s="137"/>
      <c r="G128" s="137"/>
      <c r="H128" s="137"/>
      <c r="I128" s="137"/>
      <c r="J128" s="137"/>
      <c r="K128" s="137"/>
    </row>
    <row r="129" spans="1:11">
      <c r="A129" s="137"/>
      <c r="B129" s="137"/>
      <c r="C129" s="137"/>
      <c r="D129" s="137"/>
      <c r="E129" s="137"/>
      <c r="F129" s="137"/>
      <c r="G129" s="137"/>
      <c r="H129" s="137"/>
      <c r="I129" s="137"/>
      <c r="J129" s="137"/>
      <c r="K129" s="137"/>
    </row>
    <row r="130" spans="1:11">
      <c r="A130" s="137"/>
      <c r="B130" s="137"/>
      <c r="C130" s="137"/>
      <c r="D130" s="137"/>
      <c r="E130" s="137"/>
      <c r="F130" s="137"/>
      <c r="G130" s="137"/>
      <c r="H130" s="137"/>
      <c r="I130" s="137"/>
      <c r="J130" s="137"/>
      <c r="K130" s="137"/>
    </row>
    <row r="131" spans="1:11">
      <c r="A131" s="137"/>
      <c r="B131" s="137"/>
      <c r="C131" s="137"/>
      <c r="D131" s="137"/>
      <c r="E131" s="137"/>
      <c r="F131" s="137"/>
      <c r="G131" s="137"/>
      <c r="H131" s="137"/>
      <c r="I131" s="137"/>
      <c r="J131" s="137"/>
      <c r="K131" s="137"/>
    </row>
    <row r="132" spans="1:11">
      <c r="A132" s="137"/>
      <c r="B132" s="137"/>
      <c r="C132" s="137"/>
      <c r="D132" s="137"/>
      <c r="E132" s="137"/>
      <c r="F132" s="137"/>
      <c r="G132" s="137"/>
      <c r="H132" s="137"/>
      <c r="I132" s="137"/>
      <c r="J132" s="137"/>
      <c r="K132" s="137"/>
    </row>
    <row r="133" spans="1:11">
      <c r="A133" s="137"/>
      <c r="B133" s="137"/>
      <c r="C133" s="137"/>
      <c r="D133" s="137"/>
      <c r="E133" s="137"/>
      <c r="F133" s="137"/>
      <c r="G133" s="137"/>
      <c r="H133" s="137"/>
      <c r="I133" s="137"/>
      <c r="J133" s="137"/>
      <c r="K133" s="137"/>
    </row>
    <row r="134" spans="1:11">
      <c r="A134" s="137"/>
      <c r="B134" s="137"/>
      <c r="C134" s="137"/>
      <c r="D134" s="137"/>
      <c r="E134" s="137"/>
      <c r="F134" s="137"/>
      <c r="G134" s="137"/>
      <c r="H134" s="137"/>
      <c r="I134" s="137"/>
      <c r="J134" s="137"/>
      <c r="K134" s="137"/>
    </row>
    <row r="135" spans="1:11">
      <c r="A135" s="137"/>
      <c r="B135" s="137"/>
      <c r="C135" s="137"/>
      <c r="D135" s="137"/>
      <c r="E135" s="137"/>
      <c r="F135" s="137"/>
      <c r="G135" s="137"/>
      <c r="H135" s="137"/>
      <c r="I135" s="137"/>
      <c r="J135" s="137"/>
      <c r="K135" s="137"/>
    </row>
    <row r="136" spans="1:11">
      <c r="A136" s="137"/>
      <c r="B136" s="137"/>
      <c r="C136" s="137"/>
      <c r="D136" s="137"/>
      <c r="E136" s="137"/>
      <c r="F136" s="137"/>
      <c r="G136" s="137"/>
      <c r="H136" s="137"/>
      <c r="I136" s="137"/>
      <c r="J136" s="137"/>
      <c r="K136" s="137"/>
    </row>
  </sheetData>
  <mergeCells count="49">
    <mergeCell ref="A18:C18"/>
    <mergeCell ref="D18:I18"/>
    <mergeCell ref="A17:C17"/>
    <mergeCell ref="D17:I17"/>
    <mergeCell ref="A19:C19"/>
    <mergeCell ref="D19:I19"/>
    <mergeCell ref="A26:K26"/>
    <mergeCell ref="A23:C23"/>
    <mergeCell ref="G23:H23"/>
    <mergeCell ref="I23:K23"/>
    <mergeCell ref="A24:C24"/>
    <mergeCell ref="G24:H24"/>
    <mergeCell ref="I24:K24"/>
    <mergeCell ref="A20:C20"/>
    <mergeCell ref="D20:I20"/>
    <mergeCell ref="A22:C22"/>
    <mergeCell ref="G22:H22"/>
    <mergeCell ref="I22:K22"/>
    <mergeCell ref="A14:C14"/>
    <mergeCell ref="D14:I14"/>
    <mergeCell ref="A15:C15"/>
    <mergeCell ref="D15:I15"/>
    <mergeCell ref="A16:C16"/>
    <mergeCell ref="D16:I16"/>
    <mergeCell ref="A11:C11"/>
    <mergeCell ref="D11:I11"/>
    <mergeCell ref="A12:C12"/>
    <mergeCell ref="D12:I12"/>
    <mergeCell ref="A13:C13"/>
    <mergeCell ref="D13:I13"/>
    <mergeCell ref="A8:C8"/>
    <mergeCell ref="D8:I8"/>
    <mergeCell ref="A9:C9"/>
    <mergeCell ref="D9:I9"/>
    <mergeCell ref="A10:C10"/>
    <mergeCell ref="D10:I10"/>
    <mergeCell ref="A5:C5"/>
    <mergeCell ref="D5:I5"/>
    <mergeCell ref="A6:C6"/>
    <mergeCell ref="D6:I6"/>
    <mergeCell ref="A7:C7"/>
    <mergeCell ref="D7:I7"/>
    <mergeCell ref="A4:C4"/>
    <mergeCell ref="D4:I4"/>
    <mergeCell ref="F1:H1"/>
    <mergeCell ref="I1:K1"/>
    <mergeCell ref="F2:H2"/>
    <mergeCell ref="I2:K2"/>
    <mergeCell ref="A3:K3"/>
  </mergeCells>
  <pageMargins left="0.51181102362204722" right="0.51181102362204722" top="0.98425196850393704" bottom="0.98425196850393704" header="0.51181102362204722" footer="0.51181102362204722"/>
  <pageSetup paperSize="9" scale="78" fitToHeight="0" orientation="landscape" r:id="rId1"/>
  <headerFooter>
    <oddHeader xml:space="preserve">&amp;L </oddHeader>
    <oddFooter>&amp;L &amp;C&amp;8ARQUITETO E URBANISTA
SILAS PIRES DE OLIVEIRA FILHO
CAU:A1346253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D13A2-9FC8-40D0-B09E-73E9046EB317}">
  <sheetPr codeName="Planilha8"/>
  <dimension ref="A1:K61"/>
  <sheetViews>
    <sheetView view="pageBreakPreview" topLeftCell="A18" zoomScaleNormal="100" zoomScaleSheetLayoutView="100" workbookViewId="0">
      <selection activeCell="A9" sqref="A9:E12"/>
    </sheetView>
  </sheetViews>
  <sheetFormatPr defaultColWidth="8" defaultRowHeight="12.75"/>
  <cols>
    <col min="1" max="1" width="44" style="1" customWidth="1"/>
    <col min="2" max="2" width="10.375" style="1" customWidth="1"/>
    <col min="3" max="3" width="8.75" style="1" customWidth="1"/>
    <col min="4" max="4" width="11" style="1" customWidth="1"/>
    <col min="5" max="5" width="16.25" style="1" customWidth="1"/>
    <col min="6" max="6" width="8" style="1"/>
    <col min="7" max="7" width="14.875" style="1" customWidth="1"/>
    <col min="8" max="16384" width="8" style="1"/>
  </cols>
  <sheetData>
    <row r="1" spans="1:8" ht="14.25">
      <c r="A1" s="427"/>
      <c r="B1" s="428"/>
      <c r="C1" s="428"/>
      <c r="D1" s="428"/>
      <c r="E1" s="429"/>
      <c r="F1" s="64"/>
      <c r="G1" s="65"/>
      <c r="H1" s="65"/>
    </row>
    <row r="2" spans="1:8" ht="14.25">
      <c r="A2" s="430"/>
      <c r="B2" s="431"/>
      <c r="C2" s="431"/>
      <c r="D2" s="431"/>
      <c r="E2" s="432"/>
      <c r="F2" s="64"/>
      <c r="G2" s="65"/>
      <c r="H2" s="68"/>
    </row>
    <row r="3" spans="1:8" ht="14.25">
      <c r="A3" s="430"/>
      <c r="B3" s="431"/>
      <c r="C3" s="431"/>
      <c r="D3" s="431"/>
      <c r="E3" s="432"/>
      <c r="F3" s="64"/>
      <c r="G3" s="65"/>
      <c r="H3" s="68"/>
    </row>
    <row r="4" spans="1:8" ht="14.25">
      <c r="A4" s="2"/>
      <c r="B4" s="3"/>
      <c r="C4" s="3"/>
      <c r="D4" s="3"/>
      <c r="E4" s="4"/>
      <c r="F4" s="64"/>
      <c r="G4" s="72"/>
      <c r="H4" s="73"/>
    </row>
    <row r="5" spans="1:8" ht="14.25">
      <c r="A5" s="430"/>
      <c r="B5" s="431"/>
      <c r="C5" s="431"/>
      <c r="D5" s="431"/>
      <c r="E5" s="432"/>
      <c r="F5" s="75"/>
      <c r="G5" s="76"/>
      <c r="H5" s="77"/>
    </row>
    <row r="6" spans="1:8" ht="14.25">
      <c r="A6" s="5"/>
      <c r="B6" s="6"/>
      <c r="C6" s="6"/>
      <c r="D6" s="6"/>
      <c r="E6" s="7"/>
      <c r="F6" s="75"/>
      <c r="G6" s="76"/>
      <c r="H6" s="78"/>
    </row>
    <row r="7" spans="1:8" ht="14.25">
      <c r="A7" s="433" t="s">
        <v>250</v>
      </c>
      <c r="B7" s="434"/>
      <c r="C7" s="434"/>
      <c r="D7" s="434"/>
      <c r="E7" s="435"/>
      <c r="F7" s="75"/>
      <c r="G7" s="87"/>
      <c r="H7" s="88"/>
    </row>
    <row r="8" spans="1:8" ht="14.25">
      <c r="A8" s="57"/>
      <c r="B8" s="58"/>
      <c r="C8" s="58"/>
      <c r="D8" s="58"/>
      <c r="E8" s="59"/>
      <c r="F8" s="75"/>
      <c r="G8" s="87"/>
      <c r="H8" s="88"/>
    </row>
    <row r="9" spans="1:8" ht="14.25">
      <c r="A9" s="406" t="str">
        <f>'Orçamento Sintético'!D2</f>
        <v>OBRA: CONSTRUÇÃO DA SEDE ADMINISTRATIVA E 
PEDAGÓGICA DO CAMPUS CANARANA
END.: AV. RIO GRANDE DO SUL, 2131 - ST. INDUSTRIAL, CANARANA - MT, 78640-000
ÁREA: 5.351,89 m²</v>
      </c>
      <c r="B9" s="407"/>
      <c r="C9" s="407"/>
      <c r="D9" s="407"/>
      <c r="E9" s="408"/>
      <c r="F9" s="64"/>
      <c r="G9" s="81"/>
      <c r="H9" s="68"/>
    </row>
    <row r="10" spans="1:8" ht="14.25">
      <c r="A10" s="406"/>
      <c r="B10" s="407"/>
      <c r="C10" s="407"/>
      <c r="D10" s="407"/>
      <c r="E10" s="408"/>
      <c r="F10" s="64"/>
      <c r="G10" s="72"/>
      <c r="H10" s="68"/>
    </row>
    <row r="11" spans="1:8" ht="14.25">
      <c r="A11" s="406"/>
      <c r="B11" s="407"/>
      <c r="C11" s="407"/>
      <c r="D11" s="407"/>
      <c r="E11" s="408"/>
      <c r="F11" s="64"/>
      <c r="G11" s="72"/>
      <c r="H11" s="80"/>
    </row>
    <row r="12" spans="1:8" ht="16.5" customHeight="1">
      <c r="A12" s="406"/>
      <c r="B12" s="407"/>
      <c r="C12" s="407"/>
      <c r="D12" s="407"/>
      <c r="E12" s="408"/>
      <c r="F12" s="75"/>
      <c r="G12" s="87"/>
      <c r="H12" s="88"/>
    </row>
    <row r="13" spans="1:8" ht="14.25">
      <c r="A13" s="14"/>
      <c r="B13" s="12"/>
      <c r="C13" s="12"/>
      <c r="D13" s="12"/>
      <c r="E13" s="13"/>
      <c r="F13" s="75"/>
      <c r="G13" s="87"/>
      <c r="H13" s="88"/>
    </row>
    <row r="14" spans="1:8" ht="15" thickBot="1">
      <c r="A14" s="415" t="s">
        <v>199</v>
      </c>
      <c r="B14" s="416"/>
      <c r="C14" s="416"/>
      <c r="D14" s="417"/>
      <c r="E14" s="91"/>
      <c r="F14" s="64"/>
      <c r="G14" s="72"/>
      <c r="H14" s="73"/>
    </row>
    <row r="15" spans="1:8" ht="14.25">
      <c r="A15" s="15" t="s">
        <v>200</v>
      </c>
      <c r="B15" s="16" t="s">
        <v>201</v>
      </c>
      <c r="C15" s="16" t="s">
        <v>202</v>
      </c>
      <c r="D15" s="17" t="s">
        <v>203</v>
      </c>
      <c r="E15" s="10"/>
      <c r="F15" s="64"/>
      <c r="G15" s="72"/>
      <c r="H15" s="68"/>
    </row>
    <row r="16" spans="1:8" ht="15" thickBot="1">
      <c r="A16" s="18" t="s">
        <v>204</v>
      </c>
      <c r="B16" s="19">
        <v>20.34</v>
      </c>
      <c r="C16" s="19">
        <v>22.12</v>
      </c>
      <c r="D16" s="20">
        <v>25</v>
      </c>
      <c r="E16" s="21"/>
      <c r="F16" s="64"/>
      <c r="G16" s="72"/>
      <c r="H16" s="68"/>
    </row>
    <row r="17" spans="1:11" ht="15" thickBot="1">
      <c r="A17" s="418"/>
      <c r="B17" s="419"/>
      <c r="C17" s="419"/>
      <c r="D17" s="419"/>
      <c r="E17" s="22"/>
      <c r="F17" s="75"/>
      <c r="G17" s="87"/>
      <c r="H17" s="88"/>
    </row>
    <row r="18" spans="1:11" ht="14.25">
      <c r="A18" s="420" t="s">
        <v>0</v>
      </c>
      <c r="B18" s="422" t="s">
        <v>205</v>
      </c>
      <c r="C18" s="423"/>
      <c r="D18" s="424"/>
      <c r="E18" s="425" t="s">
        <v>206</v>
      </c>
      <c r="F18" s="75"/>
      <c r="G18" s="87"/>
      <c r="H18" s="88"/>
    </row>
    <row r="19" spans="1:11" ht="14.25">
      <c r="A19" s="421"/>
      <c r="B19" s="92" t="s">
        <v>207</v>
      </c>
      <c r="C19" s="92" t="s">
        <v>208</v>
      </c>
      <c r="D19" s="92" t="s">
        <v>209</v>
      </c>
      <c r="E19" s="426"/>
      <c r="F19" s="64"/>
      <c r="G19" s="81"/>
      <c r="H19" s="68"/>
    </row>
    <row r="20" spans="1:11" ht="14.25">
      <c r="A20" s="23" t="s">
        <v>210</v>
      </c>
      <c r="B20" s="24">
        <v>3</v>
      </c>
      <c r="C20" s="24">
        <v>4</v>
      </c>
      <c r="D20" s="24">
        <v>5.5</v>
      </c>
      <c r="E20" s="25">
        <f>'BDI_N.DES.'!E20</f>
        <v>3</v>
      </c>
      <c r="F20" s="75"/>
      <c r="G20" s="76"/>
      <c r="H20" s="88"/>
    </row>
    <row r="21" spans="1:11" ht="14.25">
      <c r="A21" s="23" t="s">
        <v>211</v>
      </c>
      <c r="B21" s="26">
        <v>0.8</v>
      </c>
      <c r="C21" s="26">
        <v>0.8</v>
      </c>
      <c r="D21" s="26">
        <v>1</v>
      </c>
      <c r="E21" s="25">
        <f>'BDI_N.DES.'!E21</f>
        <v>0.8</v>
      </c>
      <c r="F21" s="64"/>
      <c r="G21" s="72"/>
      <c r="H21" s="68"/>
    </row>
    <row r="22" spans="1:11" ht="14.25">
      <c r="A22" s="23" t="s">
        <v>212</v>
      </c>
      <c r="B22" s="26">
        <v>0.97</v>
      </c>
      <c r="C22" s="26">
        <v>1.27</v>
      </c>
      <c r="D22" s="26">
        <v>1.27</v>
      </c>
      <c r="E22" s="25">
        <f>'BDI_N.DES.'!E22</f>
        <v>0.97</v>
      </c>
      <c r="F22" s="75"/>
      <c r="G22" s="87"/>
      <c r="H22" s="88"/>
    </row>
    <row r="23" spans="1:11" ht="14.25">
      <c r="A23" s="23" t="s">
        <v>213</v>
      </c>
      <c r="B23" s="26">
        <v>0.59</v>
      </c>
      <c r="C23" s="26">
        <v>1.23</v>
      </c>
      <c r="D23" s="26">
        <v>1.39</v>
      </c>
      <c r="E23" s="25">
        <f>'BDI_N.DES.'!E23</f>
        <v>0.59</v>
      </c>
      <c r="F23" s="64"/>
      <c r="G23" s="72"/>
      <c r="H23" s="68"/>
    </row>
    <row r="24" spans="1:11" ht="14.25">
      <c r="A24" s="23" t="s">
        <v>214</v>
      </c>
      <c r="B24" s="26">
        <v>6.16</v>
      </c>
      <c r="C24" s="26">
        <v>7.4</v>
      </c>
      <c r="D24" s="26">
        <v>8.9600000000000009</v>
      </c>
      <c r="E24" s="25">
        <f>'BDI_N.DES.'!E24</f>
        <v>6.16</v>
      </c>
      <c r="F24" s="75"/>
      <c r="G24" s="87"/>
      <c r="H24" s="88"/>
    </row>
    <row r="25" spans="1:11" ht="14.25">
      <c r="A25" s="27" t="s">
        <v>231</v>
      </c>
      <c r="B25" s="28">
        <f>SUM(B26:B29)</f>
        <v>10.15</v>
      </c>
      <c r="C25" s="28">
        <f>SUM(C26:C29)</f>
        <v>11.15</v>
      </c>
      <c r="D25" s="28">
        <f>SUM(D26:D29)</f>
        <v>13.15</v>
      </c>
      <c r="E25" s="29">
        <f>SUM(E26:E29)</f>
        <v>13.15</v>
      </c>
      <c r="F25" s="75"/>
      <c r="G25" s="87"/>
      <c r="H25" s="88"/>
    </row>
    <row r="26" spans="1:11" ht="14.25">
      <c r="A26" s="23" t="s">
        <v>216</v>
      </c>
      <c r="B26" s="26">
        <v>3</v>
      </c>
      <c r="C26" s="26">
        <v>3</v>
      </c>
      <c r="D26" s="26">
        <v>3</v>
      </c>
      <c r="E26" s="25">
        <f>'BDI_N.DES.'!E26</f>
        <v>3</v>
      </c>
      <c r="F26" s="75"/>
      <c r="G26" s="87"/>
      <c r="H26" s="78"/>
    </row>
    <row r="27" spans="1:11" ht="14.25">
      <c r="A27" s="23" t="s">
        <v>217</v>
      </c>
      <c r="B27" s="26">
        <v>0.65</v>
      </c>
      <c r="C27" s="26">
        <v>0.65</v>
      </c>
      <c r="D27" s="26">
        <v>0.65</v>
      </c>
      <c r="E27" s="25">
        <f>'BDI_N.DES.'!E27</f>
        <v>0.65</v>
      </c>
      <c r="F27" s="75"/>
      <c r="G27" s="87"/>
      <c r="H27" s="78"/>
      <c r="I27" s="1">
        <v>5</v>
      </c>
      <c r="J27" s="1">
        <f>I27*G30</f>
        <v>1.4410000000000001</v>
      </c>
      <c r="K27" s="1">
        <f>I27+J27</f>
        <v>6.4409999999999998</v>
      </c>
    </row>
    <row r="28" spans="1:11" ht="14.25">
      <c r="A28" s="23" t="s">
        <v>218</v>
      </c>
      <c r="B28" s="26">
        <v>2</v>
      </c>
      <c r="C28" s="26">
        <v>3</v>
      </c>
      <c r="D28" s="26">
        <v>5</v>
      </c>
      <c r="E28" s="25">
        <f>'BDI_N.DES.'!E28</f>
        <v>5</v>
      </c>
      <c r="F28" s="75"/>
      <c r="G28" s="87"/>
      <c r="H28" s="88"/>
      <c r="K28" s="1">
        <f>I27*H30</f>
        <v>6.4409999999999998</v>
      </c>
    </row>
    <row r="29" spans="1:11" ht="15" thickBot="1">
      <c r="A29" s="23" t="s">
        <v>232</v>
      </c>
      <c r="B29" s="26">
        <v>4.5</v>
      </c>
      <c r="C29" s="26">
        <v>4.5</v>
      </c>
      <c r="D29" s="26">
        <v>4.5</v>
      </c>
      <c r="E29" s="60">
        <v>4.5</v>
      </c>
      <c r="F29" s="61"/>
      <c r="G29" s="62"/>
      <c r="H29" s="63"/>
    </row>
    <row r="30" spans="1:11">
      <c r="A30" s="30" t="s">
        <v>189</v>
      </c>
      <c r="B30" s="31"/>
      <c r="C30" s="31"/>
      <c r="D30" s="31"/>
      <c r="E30" s="32">
        <f>ROUND((((((1+E20/100+E21/100+E22/100)*(1+E23/100)*(1+E24/100))/(1-E25/100))-1)*100),2)</f>
        <v>28.82</v>
      </c>
      <c r="F30" s="33">
        <f>E30/100</f>
        <v>0.28820000000000001</v>
      </c>
      <c r="G30" s="1">
        <f>E30/100</f>
        <v>0.28820000000000001</v>
      </c>
      <c r="H30" s="34">
        <f>G30+1</f>
        <v>1.2882</v>
      </c>
    </row>
    <row r="31" spans="1:11" ht="13.5">
      <c r="A31" s="11"/>
      <c r="B31" s="35"/>
      <c r="C31" s="35"/>
      <c r="D31" s="35"/>
      <c r="E31" s="21"/>
    </row>
    <row r="32" spans="1:11" ht="13.5">
      <c r="A32" s="11" t="s">
        <v>219</v>
      </c>
      <c r="B32" s="35"/>
      <c r="C32" s="35"/>
      <c r="D32" s="35"/>
      <c r="E32" s="21"/>
      <c r="F32" s="36"/>
      <c r="G32" s="36"/>
      <c r="H32" s="36"/>
    </row>
    <row r="33" spans="1:8" ht="13.5">
      <c r="A33" s="11"/>
      <c r="B33" s="35"/>
      <c r="C33" s="35"/>
      <c r="D33" s="35"/>
      <c r="E33" s="21"/>
      <c r="F33" s="36"/>
      <c r="G33" s="40"/>
      <c r="H33" s="38"/>
    </row>
    <row r="34" spans="1:8" ht="13.5">
      <c r="A34" s="406" t="s">
        <v>220</v>
      </c>
      <c r="B34" s="412"/>
      <c r="C34" s="412"/>
      <c r="D34" s="412"/>
      <c r="E34" s="21"/>
      <c r="F34" s="36"/>
      <c r="G34" s="40"/>
      <c r="H34" s="41"/>
    </row>
    <row r="35" spans="1:8" ht="13.5">
      <c r="A35" s="11"/>
      <c r="B35" s="35"/>
      <c r="C35" s="35"/>
      <c r="D35" s="35"/>
      <c r="E35" s="21"/>
      <c r="F35" s="36"/>
      <c r="G35" s="40"/>
      <c r="H35" s="38"/>
    </row>
    <row r="36" spans="1:8" ht="13.5">
      <c r="A36" s="11"/>
      <c r="B36" s="35"/>
      <c r="C36" s="35"/>
      <c r="D36" s="35"/>
      <c r="E36" s="21"/>
      <c r="F36" s="36"/>
      <c r="G36" s="42"/>
      <c r="H36" s="38"/>
    </row>
    <row r="37" spans="1:8" ht="13.5">
      <c r="A37" s="11"/>
      <c r="B37" s="35"/>
      <c r="C37" s="35"/>
      <c r="D37" s="35"/>
      <c r="E37" s="21"/>
      <c r="F37" s="36"/>
      <c r="G37" s="42"/>
      <c r="H37" s="38"/>
    </row>
    <row r="38" spans="1:8" ht="13.5">
      <c r="A38" s="11"/>
      <c r="B38" s="35"/>
      <c r="C38" s="35"/>
      <c r="D38" s="35"/>
      <c r="E38" s="21"/>
      <c r="F38" s="36"/>
      <c r="G38" s="42"/>
      <c r="H38" s="43"/>
    </row>
    <row r="39" spans="1:8" ht="13.5">
      <c r="A39" s="44" t="s">
        <v>221</v>
      </c>
      <c r="B39" s="35"/>
      <c r="C39" s="35"/>
      <c r="D39" s="35"/>
      <c r="E39" s="21"/>
      <c r="F39" s="36"/>
      <c r="G39" s="42"/>
      <c r="H39" s="43"/>
    </row>
    <row r="40" spans="1:8" ht="13.5">
      <c r="A40" s="413" t="s">
        <v>222</v>
      </c>
      <c r="B40" s="414"/>
      <c r="C40" s="414"/>
      <c r="D40" s="414"/>
      <c r="E40" s="21"/>
      <c r="F40" s="36"/>
      <c r="G40" s="42"/>
      <c r="H40" s="43"/>
    </row>
    <row r="41" spans="1:8" ht="13.5">
      <c r="A41" s="413" t="s">
        <v>223</v>
      </c>
      <c r="B41" s="414"/>
      <c r="C41" s="414"/>
      <c r="D41" s="414"/>
      <c r="E41" s="21"/>
      <c r="F41" s="36"/>
      <c r="G41" s="40"/>
      <c r="H41" s="43"/>
    </row>
    <row r="42" spans="1:8" ht="13.5">
      <c r="A42" s="413" t="s">
        <v>224</v>
      </c>
      <c r="B42" s="414"/>
      <c r="C42" s="414"/>
      <c r="D42" s="414"/>
      <c r="E42" s="21"/>
      <c r="F42" s="36"/>
      <c r="G42" s="40"/>
      <c r="H42" s="38"/>
    </row>
    <row r="43" spans="1:8" ht="13.5">
      <c r="A43" s="413" t="s">
        <v>225</v>
      </c>
      <c r="B43" s="414"/>
      <c r="C43" s="414"/>
      <c r="D43" s="414"/>
      <c r="E43" s="21"/>
      <c r="F43" s="36"/>
      <c r="G43" s="42"/>
      <c r="H43" s="43"/>
    </row>
    <row r="44" spans="1:8" ht="13.5">
      <c r="A44" s="413" t="s">
        <v>226</v>
      </c>
      <c r="B44" s="414"/>
      <c r="C44" s="414"/>
      <c r="D44" s="414"/>
      <c r="E44" s="21"/>
      <c r="F44" s="36"/>
      <c r="G44" s="42"/>
      <c r="H44" s="38"/>
    </row>
    <row r="45" spans="1:8" ht="13.5">
      <c r="A45" s="45"/>
      <c r="B45" s="46"/>
      <c r="C45" s="46"/>
      <c r="D45" s="46"/>
      <c r="E45" s="21"/>
      <c r="F45" s="36"/>
      <c r="G45" s="40"/>
      <c r="H45" s="38"/>
    </row>
    <row r="46" spans="1:8" ht="12.75" customHeight="1">
      <c r="A46" s="47" t="s">
        <v>227</v>
      </c>
      <c r="B46" s="48"/>
      <c r="C46" s="48"/>
      <c r="D46" s="48"/>
      <c r="E46" s="49"/>
      <c r="F46" s="36"/>
      <c r="G46" s="40"/>
      <c r="H46" s="43"/>
    </row>
    <row r="47" spans="1:8" ht="18" customHeight="1">
      <c r="A47" s="47" t="s">
        <v>228</v>
      </c>
      <c r="B47" s="50"/>
      <c r="C47" s="50"/>
      <c r="D47" s="50"/>
      <c r="E47" s="51"/>
      <c r="F47" s="36"/>
      <c r="G47" s="40"/>
      <c r="H47" s="43"/>
    </row>
    <row r="48" spans="1:8" ht="19.5" customHeight="1">
      <c r="A48" s="47" t="s">
        <v>229</v>
      </c>
      <c r="B48" s="50"/>
      <c r="C48" s="50"/>
      <c r="D48" s="50"/>
      <c r="E48" s="51"/>
      <c r="F48" s="36"/>
      <c r="G48" s="42"/>
      <c r="H48" s="43"/>
    </row>
    <row r="49" spans="1:8" ht="34.5" customHeight="1">
      <c r="A49" s="409" t="s">
        <v>230</v>
      </c>
      <c r="B49" s="410"/>
      <c r="C49" s="410"/>
      <c r="D49" s="410"/>
      <c r="E49" s="411"/>
      <c r="F49" s="36"/>
      <c r="G49" s="42"/>
      <c r="H49" s="43"/>
    </row>
    <row r="50" spans="1:8" ht="14.25" thickBot="1">
      <c r="A50" s="54"/>
      <c r="B50" s="55"/>
      <c r="C50" s="55"/>
      <c r="D50" s="55"/>
      <c r="E50" s="22"/>
      <c r="F50" s="36"/>
      <c r="G50" s="42"/>
      <c r="H50" s="43"/>
    </row>
    <row r="51" spans="1:8">
      <c r="F51" s="36"/>
      <c r="G51" s="40"/>
      <c r="H51" s="43"/>
    </row>
    <row r="52" spans="1:8">
      <c r="F52" s="36"/>
      <c r="G52" s="40"/>
      <c r="H52" s="43"/>
    </row>
    <row r="53" spans="1:8">
      <c r="F53" s="36"/>
      <c r="G53" s="42"/>
      <c r="H53" s="43"/>
    </row>
    <row r="54" spans="1:8">
      <c r="F54" s="36"/>
      <c r="G54" s="40"/>
      <c r="H54" s="43"/>
    </row>
    <row r="55" spans="1:8">
      <c r="F55" s="36"/>
      <c r="G55" s="42"/>
      <c r="H55" s="43"/>
    </row>
    <row r="56" spans="1:8">
      <c r="F56" s="36"/>
      <c r="G56" s="42"/>
      <c r="H56" s="43"/>
    </row>
    <row r="57" spans="1:8">
      <c r="F57" s="36"/>
      <c r="G57" s="42"/>
      <c r="H57" s="41"/>
    </row>
    <row r="58" spans="1:8">
      <c r="F58" s="36"/>
      <c r="G58" s="42"/>
      <c r="H58" s="43"/>
    </row>
    <row r="59" spans="1:8">
      <c r="F59" s="36"/>
      <c r="G59" s="42"/>
      <c r="H59" s="43"/>
    </row>
    <row r="60" spans="1:8">
      <c r="F60" s="36"/>
      <c r="G60" s="42"/>
      <c r="H60" s="43"/>
    </row>
    <row r="61" spans="1:8">
      <c r="F61" s="36"/>
      <c r="G61" s="42"/>
      <c r="H61" s="56"/>
    </row>
  </sheetData>
  <sheetProtection formatCells="0" formatColumns="0" formatRows="0" insertColumns="0" insertRows="0" insertHyperlinks="0" deleteColumns="0" deleteRows="0" sort="0" autoFilter="0" pivotTables="0"/>
  <protectedRanges>
    <protectedRange sqref="E29" name="Intervalo1_1_1"/>
    <protectedRange sqref="E20:E24 E26:E28" name="Intervalo1_1_1_1"/>
  </protectedRanges>
  <mergeCells count="18">
    <mergeCell ref="A1:E1"/>
    <mergeCell ref="A2:E2"/>
    <mergeCell ref="A3:E3"/>
    <mergeCell ref="A5:E5"/>
    <mergeCell ref="A7:E7"/>
    <mergeCell ref="A9:E12"/>
    <mergeCell ref="A49:E49"/>
    <mergeCell ref="A34:D34"/>
    <mergeCell ref="A40:D40"/>
    <mergeCell ref="A41:D41"/>
    <mergeCell ref="A42:D42"/>
    <mergeCell ref="A43:D43"/>
    <mergeCell ref="A44:D44"/>
    <mergeCell ref="A14:D14"/>
    <mergeCell ref="A17:D17"/>
    <mergeCell ref="A18:A19"/>
    <mergeCell ref="B18:D18"/>
    <mergeCell ref="E18:E19"/>
  </mergeCells>
  <printOptions horizontalCentered="1"/>
  <pageMargins left="0.78740157480314965" right="0.39370078740157483" top="0.39370078740157483" bottom="0.47244094488188981" header="0" footer="0"/>
  <pageSetup paperSize="9" scale="80" orientation="portrait" r:id="rId1"/>
  <headerFooter>
    <oddFooter>&amp;C&amp;8ARQUITETO E URBANISTA
SILAS PIRES DE OLIVEIRA FILHO
CAU:A1346253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C9FDD-0D3D-4267-B5B0-D92ACBFD44D7}">
  <dimension ref="A1:K61"/>
  <sheetViews>
    <sheetView view="pageBreakPreview" topLeftCell="A13" zoomScaleNormal="100" zoomScaleSheetLayoutView="100" workbookViewId="0">
      <selection activeCell="A9" sqref="A9:E12"/>
    </sheetView>
  </sheetViews>
  <sheetFormatPr defaultColWidth="8" defaultRowHeight="12.75"/>
  <cols>
    <col min="1" max="1" width="44" style="1" customWidth="1"/>
    <col min="2" max="2" width="10.375" style="1" customWidth="1"/>
    <col min="3" max="3" width="8.75" style="1" customWidth="1"/>
    <col min="4" max="4" width="11" style="1" customWidth="1"/>
    <col min="5" max="5" width="16.25" style="1" customWidth="1"/>
    <col min="6" max="6" width="8" style="1"/>
    <col min="7" max="7" width="14.875" style="1" customWidth="1"/>
    <col min="8" max="16384" width="8" style="1"/>
  </cols>
  <sheetData>
    <row r="1" spans="1:8" ht="14.25">
      <c r="A1" s="427"/>
      <c r="B1" s="428"/>
      <c r="C1" s="428"/>
      <c r="D1" s="428"/>
      <c r="E1" s="429"/>
      <c r="F1" s="64"/>
      <c r="G1" s="65"/>
      <c r="H1" s="65"/>
    </row>
    <row r="2" spans="1:8" ht="14.25">
      <c r="A2" s="430"/>
      <c r="B2" s="431"/>
      <c r="C2" s="431"/>
      <c r="D2" s="431"/>
      <c r="E2" s="432"/>
      <c r="F2" s="64"/>
      <c r="G2" s="65"/>
      <c r="H2" s="68"/>
    </row>
    <row r="3" spans="1:8" ht="14.25">
      <c r="A3" s="430"/>
      <c r="B3" s="431"/>
      <c r="C3" s="431"/>
      <c r="D3" s="431"/>
      <c r="E3" s="432"/>
      <c r="F3" s="64"/>
      <c r="G3" s="65"/>
      <c r="H3" s="68"/>
    </row>
    <row r="4" spans="1:8" ht="14.25">
      <c r="A4" s="100"/>
      <c r="B4" s="101"/>
      <c r="C4" s="101"/>
      <c r="D4" s="101"/>
      <c r="E4" s="102"/>
      <c r="F4" s="64"/>
      <c r="G4" s="72"/>
      <c r="H4" s="73"/>
    </row>
    <row r="5" spans="1:8" ht="14.25">
      <c r="A5" s="430"/>
      <c r="B5" s="431"/>
      <c r="C5" s="431"/>
      <c r="D5" s="431"/>
      <c r="E5" s="432"/>
      <c r="F5" s="75"/>
      <c r="G5" s="76"/>
      <c r="H5" s="77"/>
    </row>
    <row r="6" spans="1:8" ht="14.25">
      <c r="A6" s="5"/>
      <c r="B6" s="6"/>
      <c r="C6" s="6"/>
      <c r="D6" s="6"/>
      <c r="E6" s="7"/>
      <c r="F6" s="75"/>
      <c r="G6" s="76"/>
      <c r="H6" s="78"/>
    </row>
    <row r="7" spans="1:8" ht="14.25">
      <c r="A7" s="433" t="s">
        <v>250</v>
      </c>
      <c r="B7" s="434"/>
      <c r="C7" s="434"/>
      <c r="D7" s="434"/>
      <c r="E7" s="435"/>
      <c r="F7" s="75"/>
      <c r="G7" s="87"/>
      <c r="H7" s="88"/>
    </row>
    <row r="8" spans="1:8" ht="14.25">
      <c r="A8" s="57"/>
      <c r="B8" s="58"/>
      <c r="C8" s="58"/>
      <c r="D8" s="58"/>
      <c r="E8" s="59"/>
      <c r="F8" s="75"/>
      <c r="G8" s="87"/>
      <c r="H8" s="88"/>
    </row>
    <row r="9" spans="1:8" ht="14.25">
      <c r="A9" s="406" t="str">
        <f>'Orçamento Sintético'!D2</f>
        <v>OBRA: CONSTRUÇÃO DA SEDE ADMINISTRATIVA E 
PEDAGÓGICA DO CAMPUS CANARANA
END.: AV. RIO GRANDE DO SUL, 2131 - ST. INDUSTRIAL, CANARANA - MT, 78640-000
ÁREA: 5.351,89 m²</v>
      </c>
      <c r="B9" s="407"/>
      <c r="C9" s="407"/>
      <c r="D9" s="407"/>
      <c r="E9" s="408"/>
      <c r="F9" s="64"/>
      <c r="G9" s="81"/>
      <c r="H9" s="68"/>
    </row>
    <row r="10" spans="1:8" ht="14.25">
      <c r="A10" s="406"/>
      <c r="B10" s="407"/>
      <c r="C10" s="407"/>
      <c r="D10" s="407"/>
      <c r="E10" s="408"/>
      <c r="F10" s="64"/>
      <c r="G10" s="72"/>
      <c r="H10" s="68"/>
    </row>
    <row r="11" spans="1:8" ht="14.25">
      <c r="A11" s="406"/>
      <c r="B11" s="407"/>
      <c r="C11" s="407"/>
      <c r="D11" s="407"/>
      <c r="E11" s="408"/>
      <c r="F11" s="64"/>
      <c r="G11" s="72"/>
      <c r="H11" s="80"/>
    </row>
    <row r="12" spans="1:8" ht="16.5" customHeight="1">
      <c r="A12" s="406"/>
      <c r="B12" s="407"/>
      <c r="C12" s="407"/>
      <c r="D12" s="407"/>
      <c r="E12" s="408"/>
      <c r="F12" s="75"/>
      <c r="G12" s="87"/>
      <c r="H12" s="88"/>
    </row>
    <row r="13" spans="1:8" ht="14.25">
      <c r="A13" s="14"/>
      <c r="B13" s="12"/>
      <c r="C13" s="12"/>
      <c r="D13" s="12"/>
      <c r="E13" s="13"/>
      <c r="F13" s="75"/>
      <c r="G13" s="87"/>
      <c r="H13" s="88"/>
    </row>
    <row r="14" spans="1:8" ht="15" thickBot="1">
      <c r="A14" s="415" t="s">
        <v>199</v>
      </c>
      <c r="B14" s="416"/>
      <c r="C14" s="416"/>
      <c r="D14" s="417"/>
      <c r="E14" s="91"/>
      <c r="F14" s="64"/>
      <c r="G14" s="72"/>
      <c r="H14" s="73"/>
    </row>
    <row r="15" spans="1:8" ht="14.25">
      <c r="A15" s="15" t="s">
        <v>200</v>
      </c>
      <c r="B15" s="16" t="s">
        <v>201</v>
      </c>
      <c r="C15" s="16" t="s">
        <v>202</v>
      </c>
      <c r="D15" s="17" t="s">
        <v>203</v>
      </c>
      <c r="E15" s="99"/>
      <c r="F15" s="64"/>
      <c r="G15" s="72"/>
      <c r="H15" s="68"/>
    </row>
    <row r="16" spans="1:8" ht="15" thickBot="1">
      <c r="A16" s="18" t="s">
        <v>204</v>
      </c>
      <c r="B16" s="19">
        <v>11.1</v>
      </c>
      <c r="C16" s="19">
        <v>14.02</v>
      </c>
      <c r="D16" s="20">
        <v>16.8</v>
      </c>
      <c r="E16" s="21"/>
      <c r="F16" s="64"/>
      <c r="G16" s="72"/>
      <c r="H16" s="68"/>
    </row>
    <row r="17" spans="1:11" ht="15" thickBot="1">
      <c r="A17" s="418"/>
      <c r="B17" s="419"/>
      <c r="C17" s="419"/>
      <c r="D17" s="419"/>
      <c r="E17" s="22"/>
      <c r="F17" s="75"/>
      <c r="G17" s="87"/>
      <c r="H17" s="88"/>
    </row>
    <row r="18" spans="1:11" ht="14.25">
      <c r="A18" s="420" t="s">
        <v>0</v>
      </c>
      <c r="B18" s="422" t="s">
        <v>205</v>
      </c>
      <c r="C18" s="423"/>
      <c r="D18" s="424"/>
      <c r="E18" s="425" t="s">
        <v>206</v>
      </c>
      <c r="F18" s="75"/>
      <c r="G18" s="87"/>
      <c r="H18" s="88"/>
    </row>
    <row r="19" spans="1:11" ht="14.25">
      <c r="A19" s="421"/>
      <c r="B19" s="92" t="s">
        <v>207</v>
      </c>
      <c r="C19" s="92" t="s">
        <v>208</v>
      </c>
      <c r="D19" s="92" t="s">
        <v>209</v>
      </c>
      <c r="E19" s="426"/>
      <c r="F19" s="64"/>
      <c r="G19" s="81"/>
      <c r="H19" s="68"/>
    </row>
    <row r="20" spans="1:11" ht="14.25">
      <c r="A20" s="23" t="s">
        <v>210</v>
      </c>
      <c r="B20" s="24">
        <v>3</v>
      </c>
      <c r="C20" s="24">
        <v>4</v>
      </c>
      <c r="D20" s="24">
        <v>5.5</v>
      </c>
      <c r="E20" s="25">
        <f>'BDI_N.DES. EQUIP.'!E20</f>
        <v>3.45</v>
      </c>
      <c r="F20" s="75"/>
      <c r="G20" s="76"/>
      <c r="H20" s="88"/>
    </row>
    <row r="21" spans="1:11" ht="14.25">
      <c r="A21" s="23" t="s">
        <v>211</v>
      </c>
      <c r="B21" s="26">
        <v>0.8</v>
      </c>
      <c r="C21" s="26">
        <v>0.8</v>
      </c>
      <c r="D21" s="26">
        <v>1</v>
      </c>
      <c r="E21" s="25">
        <f>'BDI_N.DES. EQUIP.'!E21</f>
        <v>0.48</v>
      </c>
      <c r="F21" s="64"/>
      <c r="G21" s="72"/>
      <c r="H21" s="68"/>
    </row>
    <row r="22" spans="1:11" ht="14.25">
      <c r="A22" s="23" t="s">
        <v>212</v>
      </c>
      <c r="B22" s="26">
        <v>0.97</v>
      </c>
      <c r="C22" s="26">
        <v>1.27</v>
      </c>
      <c r="D22" s="26">
        <v>1.27</v>
      </c>
      <c r="E22" s="25">
        <f>'BDI_N.DES. EQUIP.'!E22</f>
        <v>0.85</v>
      </c>
      <c r="F22" s="75"/>
      <c r="G22" s="87"/>
      <c r="H22" s="88"/>
    </row>
    <row r="23" spans="1:11" ht="14.25">
      <c r="A23" s="23" t="s">
        <v>213</v>
      </c>
      <c r="B23" s="26">
        <v>0.59</v>
      </c>
      <c r="C23" s="26">
        <v>1.23</v>
      </c>
      <c r="D23" s="26">
        <v>1.39</v>
      </c>
      <c r="E23" s="25">
        <f>'BDI_N.DES. EQUIP.'!E23</f>
        <v>0.85</v>
      </c>
      <c r="F23" s="64"/>
      <c r="G23" s="72"/>
      <c r="H23" s="68"/>
    </row>
    <row r="24" spans="1:11" ht="14.25">
      <c r="A24" s="23" t="s">
        <v>214</v>
      </c>
      <c r="B24" s="26">
        <v>6.16</v>
      </c>
      <c r="C24" s="26">
        <v>7.4</v>
      </c>
      <c r="D24" s="26">
        <v>8.9600000000000009</v>
      </c>
      <c r="E24" s="25">
        <f>'BDI_N.DES. EQUIP.'!E24</f>
        <v>5.1100000000000003</v>
      </c>
      <c r="F24" s="75"/>
      <c r="G24" s="87"/>
      <c r="H24" s="88"/>
    </row>
    <row r="25" spans="1:11" ht="14.25">
      <c r="A25" s="27" t="s">
        <v>578</v>
      </c>
      <c r="B25" s="28">
        <f>SUM(B26:B29)</f>
        <v>8.15</v>
      </c>
      <c r="C25" s="28">
        <f>SUM(C26:C29)</f>
        <v>8.15</v>
      </c>
      <c r="D25" s="28">
        <f>SUM(D26:D29)</f>
        <v>8.15</v>
      </c>
      <c r="E25" s="29">
        <f>SUM(E26:E29)</f>
        <v>8.15</v>
      </c>
      <c r="F25" s="75"/>
      <c r="G25" s="87"/>
      <c r="H25" s="88"/>
    </row>
    <row r="26" spans="1:11" ht="14.25">
      <c r="A26" s="23" t="s">
        <v>216</v>
      </c>
      <c r="B26" s="26">
        <v>3</v>
      </c>
      <c r="C26" s="26">
        <v>3</v>
      </c>
      <c r="D26" s="26">
        <v>3</v>
      </c>
      <c r="E26" s="25">
        <f>'BDI_N.DES. EQUIP.'!E26</f>
        <v>3</v>
      </c>
      <c r="F26" s="75"/>
      <c r="G26" s="87"/>
      <c r="H26" s="78"/>
    </row>
    <row r="27" spans="1:11" ht="14.25">
      <c r="A27" s="23" t="s">
        <v>217</v>
      </c>
      <c r="B27" s="26">
        <v>0.65</v>
      </c>
      <c r="C27" s="26">
        <v>0.65</v>
      </c>
      <c r="D27" s="26">
        <v>0.65</v>
      </c>
      <c r="E27" s="25">
        <f>'BDI_N.DES. EQUIP.'!E27</f>
        <v>0.65</v>
      </c>
      <c r="F27" s="75"/>
      <c r="G27" s="87"/>
      <c r="H27" s="78"/>
      <c r="I27" s="1">
        <v>5</v>
      </c>
      <c r="J27" s="1">
        <f>I27*G30</f>
        <v>1.0465</v>
      </c>
      <c r="K27" s="1">
        <f>I27+J27</f>
        <v>6.0465</v>
      </c>
    </row>
    <row r="28" spans="1:11" ht="14.25">
      <c r="A28" s="23"/>
      <c r="B28" s="26"/>
      <c r="C28" s="26"/>
      <c r="D28" s="26"/>
      <c r="E28" s="25"/>
      <c r="F28" s="75"/>
      <c r="G28" s="87"/>
      <c r="H28" s="88"/>
      <c r="K28" s="1">
        <f>I27*H30</f>
        <v>6.0465</v>
      </c>
    </row>
    <row r="29" spans="1:11" ht="15" thickBot="1">
      <c r="A29" s="23" t="s">
        <v>232</v>
      </c>
      <c r="B29" s="26">
        <v>4.5</v>
      </c>
      <c r="C29" s="26">
        <v>4.5</v>
      </c>
      <c r="D29" s="26">
        <v>4.5</v>
      </c>
      <c r="E29" s="60">
        <v>4.5</v>
      </c>
      <c r="F29" s="61"/>
      <c r="G29" s="62"/>
      <c r="H29" s="63"/>
    </row>
    <row r="30" spans="1:11">
      <c r="A30" s="30" t="s">
        <v>189</v>
      </c>
      <c r="B30" s="31"/>
      <c r="C30" s="31"/>
      <c r="D30" s="31"/>
      <c r="E30" s="32">
        <f>ROUND((((((1+E20/100+E21/100+E22/100)*(1+E23/100)*(1+E24/100))/(1-E25/100))-1)*100),2)</f>
        <v>20.93</v>
      </c>
      <c r="F30" s="33">
        <f>E30/100</f>
        <v>0.20929999999999999</v>
      </c>
      <c r="G30" s="1">
        <f>E30/100</f>
        <v>0.20929999999999999</v>
      </c>
      <c r="H30" s="34">
        <f>G30+1</f>
        <v>1.2093</v>
      </c>
    </row>
    <row r="31" spans="1:11" ht="13.5">
      <c r="A31" s="11"/>
      <c r="B31" s="35"/>
      <c r="C31" s="35"/>
      <c r="D31" s="35"/>
      <c r="E31" s="21"/>
    </row>
    <row r="32" spans="1:11" ht="13.5">
      <c r="A32" s="11" t="s">
        <v>219</v>
      </c>
      <c r="B32" s="35"/>
      <c r="C32" s="35"/>
      <c r="D32" s="35"/>
      <c r="E32" s="21"/>
      <c r="F32" s="36"/>
      <c r="G32" s="36"/>
      <c r="H32" s="36"/>
    </row>
    <row r="33" spans="1:8" ht="13.5">
      <c r="A33" s="11"/>
      <c r="B33" s="35"/>
      <c r="C33" s="35"/>
      <c r="D33" s="35"/>
      <c r="E33" s="21"/>
      <c r="F33" s="36"/>
      <c r="G33" s="40"/>
      <c r="H33" s="38"/>
    </row>
    <row r="34" spans="1:8" ht="13.5">
      <c r="A34" s="406" t="s">
        <v>220</v>
      </c>
      <c r="B34" s="412"/>
      <c r="C34" s="412"/>
      <c r="D34" s="412"/>
      <c r="E34" s="21"/>
      <c r="F34" s="36"/>
      <c r="G34" s="40"/>
      <c r="H34" s="41"/>
    </row>
    <row r="35" spans="1:8" ht="13.5">
      <c r="A35" s="11"/>
      <c r="B35" s="35"/>
      <c r="C35" s="35"/>
      <c r="D35" s="35"/>
      <c r="E35" s="21"/>
      <c r="F35" s="36"/>
      <c r="G35" s="40"/>
      <c r="H35" s="38"/>
    </row>
    <row r="36" spans="1:8" ht="13.5">
      <c r="A36" s="11"/>
      <c r="B36" s="35"/>
      <c r="C36" s="35"/>
      <c r="D36" s="35"/>
      <c r="E36" s="21"/>
      <c r="F36" s="36"/>
      <c r="G36" s="42"/>
      <c r="H36" s="38"/>
    </row>
    <row r="37" spans="1:8" ht="13.5">
      <c r="A37" s="11"/>
      <c r="B37" s="35"/>
      <c r="C37" s="35"/>
      <c r="D37" s="35"/>
      <c r="E37" s="21"/>
      <c r="F37" s="36"/>
      <c r="G37" s="42"/>
      <c r="H37" s="38"/>
    </row>
    <row r="38" spans="1:8" ht="13.5">
      <c r="A38" s="11"/>
      <c r="B38" s="35"/>
      <c r="C38" s="35"/>
      <c r="D38" s="35"/>
      <c r="E38" s="21"/>
      <c r="F38" s="36"/>
      <c r="G38" s="42"/>
      <c r="H38" s="43"/>
    </row>
    <row r="39" spans="1:8" ht="13.5">
      <c r="A39" s="44" t="s">
        <v>221</v>
      </c>
      <c r="B39" s="35"/>
      <c r="C39" s="35"/>
      <c r="D39" s="35"/>
      <c r="E39" s="21"/>
      <c r="F39" s="36"/>
      <c r="G39" s="42"/>
      <c r="H39" s="43"/>
    </row>
    <row r="40" spans="1:8" ht="13.5">
      <c r="A40" s="413" t="s">
        <v>222</v>
      </c>
      <c r="B40" s="414"/>
      <c r="C40" s="414"/>
      <c r="D40" s="414"/>
      <c r="E40" s="21"/>
      <c r="F40" s="36"/>
      <c r="G40" s="42"/>
      <c r="H40" s="43"/>
    </row>
    <row r="41" spans="1:8" ht="13.5">
      <c r="A41" s="413" t="s">
        <v>223</v>
      </c>
      <c r="B41" s="414"/>
      <c r="C41" s="414"/>
      <c r="D41" s="414"/>
      <c r="E41" s="21"/>
      <c r="F41" s="36"/>
      <c r="G41" s="40"/>
      <c r="H41" s="43"/>
    </row>
    <row r="42" spans="1:8" ht="13.5">
      <c r="A42" s="413" t="s">
        <v>224</v>
      </c>
      <c r="B42" s="414"/>
      <c r="C42" s="414"/>
      <c r="D42" s="414"/>
      <c r="E42" s="21"/>
      <c r="F42" s="36"/>
      <c r="G42" s="40"/>
      <c r="H42" s="38"/>
    </row>
    <row r="43" spans="1:8" ht="13.5">
      <c r="A43" s="413" t="s">
        <v>225</v>
      </c>
      <c r="B43" s="414"/>
      <c r="C43" s="414"/>
      <c r="D43" s="414"/>
      <c r="E43" s="21"/>
      <c r="F43" s="36"/>
      <c r="G43" s="42"/>
      <c r="H43" s="43"/>
    </row>
    <row r="44" spans="1:8" ht="13.5">
      <c r="A44" s="413" t="s">
        <v>226</v>
      </c>
      <c r="B44" s="414"/>
      <c r="C44" s="414"/>
      <c r="D44" s="414"/>
      <c r="E44" s="21"/>
      <c r="F44" s="36"/>
      <c r="G44" s="42"/>
      <c r="H44" s="38"/>
    </row>
    <row r="45" spans="1:8" ht="13.5">
      <c r="A45" s="103"/>
      <c r="B45" s="104"/>
      <c r="C45" s="104"/>
      <c r="D45" s="104"/>
      <c r="E45" s="21"/>
      <c r="F45" s="36"/>
      <c r="G45" s="40"/>
      <c r="H45" s="38"/>
    </row>
    <row r="46" spans="1:8" ht="12.75" customHeight="1">
      <c r="A46" s="47" t="s">
        <v>227</v>
      </c>
      <c r="B46" s="48"/>
      <c r="C46" s="48"/>
      <c r="D46" s="48"/>
      <c r="E46" s="49"/>
      <c r="F46" s="36"/>
      <c r="G46" s="40"/>
      <c r="H46" s="43"/>
    </row>
    <row r="47" spans="1:8" ht="18" customHeight="1">
      <c r="A47" s="47" t="s">
        <v>228</v>
      </c>
      <c r="B47" s="50"/>
      <c r="C47" s="50"/>
      <c r="D47" s="50"/>
      <c r="E47" s="51"/>
      <c r="F47" s="36"/>
      <c r="G47" s="40"/>
      <c r="H47" s="43"/>
    </row>
    <row r="48" spans="1:8" ht="19.5" customHeight="1">
      <c r="A48" s="47" t="s">
        <v>229</v>
      </c>
      <c r="B48" s="50"/>
      <c r="C48" s="50"/>
      <c r="D48" s="50"/>
      <c r="E48" s="51"/>
      <c r="F48" s="36"/>
      <c r="G48" s="42"/>
      <c r="H48" s="43"/>
    </row>
    <row r="49" spans="1:8" ht="34.5" customHeight="1">
      <c r="A49" s="409" t="s">
        <v>230</v>
      </c>
      <c r="B49" s="410"/>
      <c r="C49" s="410"/>
      <c r="D49" s="410"/>
      <c r="E49" s="411"/>
      <c r="F49" s="36"/>
      <c r="G49" s="42"/>
      <c r="H49" s="43"/>
    </row>
    <row r="50" spans="1:8" ht="14.25" thickBot="1">
      <c r="A50" s="54"/>
      <c r="B50" s="55"/>
      <c r="C50" s="55"/>
      <c r="D50" s="55"/>
      <c r="E50" s="22"/>
      <c r="F50" s="36"/>
      <c r="G50" s="42"/>
      <c r="H50" s="43"/>
    </row>
    <row r="51" spans="1:8">
      <c r="F51" s="36"/>
      <c r="G51" s="40"/>
      <c r="H51" s="43"/>
    </row>
    <row r="52" spans="1:8">
      <c r="F52" s="36"/>
      <c r="G52" s="40"/>
      <c r="H52" s="43"/>
    </row>
    <row r="53" spans="1:8">
      <c r="F53" s="36"/>
      <c r="G53" s="42"/>
      <c r="H53" s="43"/>
    </row>
    <row r="54" spans="1:8">
      <c r="F54" s="36"/>
      <c r="G54" s="40"/>
      <c r="H54" s="43"/>
    </row>
    <row r="55" spans="1:8">
      <c r="F55" s="36"/>
      <c r="G55" s="42"/>
      <c r="H55" s="43"/>
    </row>
    <row r="56" spans="1:8">
      <c r="F56" s="36"/>
      <c r="G56" s="42"/>
      <c r="H56" s="43"/>
    </row>
    <row r="57" spans="1:8">
      <c r="F57" s="36"/>
      <c r="G57" s="42"/>
      <c r="H57" s="41"/>
    </row>
    <row r="58" spans="1:8">
      <c r="F58" s="36"/>
      <c r="G58" s="42"/>
      <c r="H58" s="43"/>
    </row>
    <row r="59" spans="1:8">
      <c r="F59" s="36"/>
      <c r="G59" s="42"/>
      <c r="H59" s="43"/>
    </row>
    <row r="60" spans="1:8">
      <c r="F60" s="36"/>
      <c r="G60" s="42"/>
      <c r="H60" s="43"/>
    </row>
    <row r="61" spans="1:8">
      <c r="F61" s="36"/>
      <c r="G61" s="42"/>
      <c r="H61" s="56"/>
    </row>
  </sheetData>
  <sheetProtection formatCells="0" formatColumns="0" formatRows="0" insertColumns="0" insertRows="0" insertHyperlinks="0" deleteColumns="0" deleteRows="0" sort="0" autoFilter="0" pivotTables="0"/>
  <protectedRanges>
    <protectedRange sqref="E29" name="Intervalo1_1_1"/>
    <protectedRange sqref="E20:E24 E26:E28" name="Intervalo1_1_1_1"/>
  </protectedRanges>
  <mergeCells count="18">
    <mergeCell ref="A9:E12"/>
    <mergeCell ref="A49:E49"/>
    <mergeCell ref="A34:D34"/>
    <mergeCell ref="A40:D40"/>
    <mergeCell ref="A41:D41"/>
    <mergeCell ref="A42:D42"/>
    <mergeCell ref="A43:D43"/>
    <mergeCell ref="A44:D44"/>
    <mergeCell ref="A14:D14"/>
    <mergeCell ref="A17:D17"/>
    <mergeCell ref="A18:A19"/>
    <mergeCell ref="B18:D18"/>
    <mergeCell ref="E18:E19"/>
    <mergeCell ref="A1:E1"/>
    <mergeCell ref="A2:E2"/>
    <mergeCell ref="A3:E3"/>
    <mergeCell ref="A5:E5"/>
    <mergeCell ref="A7:E7"/>
  </mergeCells>
  <printOptions horizontalCentered="1"/>
  <pageMargins left="0.78740157480314965" right="0.39370078740157483" top="0.39370078740157483" bottom="0.47244094488188981" header="0" footer="0"/>
  <pageSetup paperSize="9" scale="80" orientation="portrait" r:id="rId1"/>
  <headerFooter>
    <oddFooter>&amp;C&amp;8ARQUITETO E URBANISTA
SILAS PIRES DE OLIVEIRA FILHO
CAU:A1346253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D3F59-EBD9-4EAD-9466-A84BC0F2AA78}">
  <sheetPr>
    <pageSetUpPr fitToPage="1"/>
  </sheetPr>
  <dimension ref="A1:L1088"/>
  <sheetViews>
    <sheetView showOutlineSymbols="0" showWhiteSpace="0" view="pageBreakPreview" topLeftCell="A674" zoomScale="85" zoomScaleNormal="100" zoomScaleSheetLayoutView="85" workbookViewId="0">
      <selection activeCell="F691" sqref="F691"/>
    </sheetView>
  </sheetViews>
  <sheetFormatPr defaultRowHeight="12.75"/>
  <cols>
    <col min="1" max="1" width="10" style="300" bestFit="1" customWidth="1"/>
    <col min="2" max="2" width="15.375" style="303" customWidth="1"/>
    <col min="3" max="3" width="11" style="303" bestFit="1" customWidth="1"/>
    <col min="4" max="4" width="60.625" style="300" customWidth="1"/>
    <col min="5" max="5" width="13.625" style="300" customWidth="1"/>
    <col min="6" max="6" width="13.625" style="303" customWidth="1"/>
    <col min="7" max="8" width="13" style="303" bestFit="1" customWidth="1"/>
    <col min="9" max="10" width="13" style="300" bestFit="1" customWidth="1"/>
    <col min="11" max="16384" width="9" style="300"/>
  </cols>
  <sheetData>
    <row r="1" spans="1:12">
      <c r="A1" s="297"/>
      <c r="B1" s="298"/>
      <c r="C1" s="298"/>
      <c r="D1" s="299" t="s">
        <v>1153</v>
      </c>
      <c r="E1" s="348" t="s">
        <v>5</v>
      </c>
      <c r="F1" s="348"/>
      <c r="G1" s="348" t="str">
        <f>"B.D.I.: "&amp;'BDI_N.DES.'!F29*100&amp;"%"</f>
        <v>B.D.I.: 22,47%</v>
      </c>
      <c r="H1" s="348"/>
      <c r="I1" s="348" t="s">
        <v>6</v>
      </c>
      <c r="J1" s="349"/>
    </row>
    <row r="2" spans="1:12" ht="107.25" customHeight="1">
      <c r="A2" s="158"/>
      <c r="B2" s="152"/>
      <c r="C2" s="152"/>
      <c r="D2" s="160" t="s">
        <v>2311</v>
      </c>
      <c r="E2" s="323" t="s">
        <v>2313</v>
      </c>
      <c r="F2" s="323"/>
      <c r="G2" s="323" t="str">
        <f>"B.D.I. EQUIP.: "&amp;'BDI_N.DES. EQUIP.'!F29*100&amp;"%"</f>
        <v>B.D.I. EQUIP.: 15,28%</v>
      </c>
      <c r="H2" s="323"/>
      <c r="I2" s="323" t="s">
        <v>2278</v>
      </c>
      <c r="J2" s="324"/>
      <c r="L2" s="300" t="s">
        <v>2310</v>
      </c>
    </row>
    <row r="3" spans="1:12">
      <c r="A3" s="345" t="s">
        <v>2275</v>
      </c>
      <c r="B3" s="346"/>
      <c r="C3" s="346"/>
      <c r="D3" s="346"/>
      <c r="E3" s="346"/>
      <c r="F3" s="346"/>
      <c r="G3" s="346"/>
      <c r="H3" s="346"/>
      <c r="I3" s="346"/>
      <c r="J3" s="347"/>
    </row>
    <row r="4" spans="1:12" ht="25.5">
      <c r="A4" s="301" t="s">
        <v>7</v>
      </c>
      <c r="B4" s="214" t="s">
        <v>8</v>
      </c>
      <c r="C4" s="214" t="s">
        <v>9</v>
      </c>
      <c r="D4" s="295" t="s">
        <v>10</v>
      </c>
      <c r="E4" s="214" t="s">
        <v>11</v>
      </c>
      <c r="F4" s="302" t="s">
        <v>12</v>
      </c>
      <c r="G4" s="302" t="s">
        <v>13</v>
      </c>
      <c r="H4" s="302" t="s">
        <v>2276</v>
      </c>
      <c r="I4" s="302" t="s">
        <v>14</v>
      </c>
      <c r="J4" s="296" t="s">
        <v>1156</v>
      </c>
    </row>
    <row r="5" spans="1:12" s="192" customFormat="1" ht="25.5">
      <c r="A5" s="169">
        <v>1</v>
      </c>
      <c r="B5" s="166"/>
      <c r="C5" s="166"/>
      <c r="D5" s="165" t="s">
        <v>2314</v>
      </c>
      <c r="E5" s="165"/>
      <c r="F5" s="173"/>
      <c r="G5" s="173"/>
      <c r="H5" s="173"/>
      <c r="I5" s="173">
        <v>305166.65999999997</v>
      </c>
      <c r="J5" s="170">
        <v>1.4617499063721623E-2</v>
      </c>
    </row>
    <row r="6" spans="1:12" s="192" customFormat="1">
      <c r="A6" s="169" t="s">
        <v>15</v>
      </c>
      <c r="B6" s="166"/>
      <c r="C6" s="166"/>
      <c r="D6" s="165" t="s">
        <v>2315</v>
      </c>
      <c r="E6" s="165"/>
      <c r="F6" s="173"/>
      <c r="G6" s="173"/>
      <c r="H6" s="173"/>
      <c r="I6" s="173">
        <v>36028.870000000003</v>
      </c>
      <c r="J6" s="170">
        <v>1.7257847678771594E-3</v>
      </c>
    </row>
    <row r="7" spans="1:12" s="192" customFormat="1" ht="25.5">
      <c r="A7" s="171" t="s">
        <v>579</v>
      </c>
      <c r="B7" s="168" t="s">
        <v>580</v>
      </c>
      <c r="C7" s="168" t="s">
        <v>44</v>
      </c>
      <c r="D7" s="167" t="s">
        <v>581</v>
      </c>
      <c r="E7" s="168" t="s">
        <v>3</v>
      </c>
      <c r="F7" s="174">
        <v>15.1</v>
      </c>
      <c r="G7" s="174">
        <v>836.49</v>
      </c>
      <c r="H7" s="174">
        <v>1024.44</v>
      </c>
      <c r="I7" s="174">
        <v>15469.04</v>
      </c>
      <c r="J7" s="172">
        <v>7.4096782956785748E-4</v>
      </c>
    </row>
    <row r="8" spans="1:12" s="192" customFormat="1" ht="25.5">
      <c r="A8" s="171" t="s">
        <v>582</v>
      </c>
      <c r="B8" s="168">
        <v>103689</v>
      </c>
      <c r="C8" s="168" t="s">
        <v>21</v>
      </c>
      <c r="D8" s="167" t="s">
        <v>254</v>
      </c>
      <c r="E8" s="168" t="s">
        <v>3</v>
      </c>
      <c r="F8" s="174">
        <v>7.5</v>
      </c>
      <c r="G8" s="174">
        <v>462.36</v>
      </c>
      <c r="H8" s="174">
        <v>566.25</v>
      </c>
      <c r="I8" s="174">
        <v>4246.87</v>
      </c>
      <c r="J8" s="172">
        <v>2.0342529635690689E-4</v>
      </c>
    </row>
    <row r="9" spans="1:12" s="192" customFormat="1">
      <c r="A9" s="171" t="s">
        <v>583</v>
      </c>
      <c r="B9" s="168">
        <v>12158</v>
      </c>
      <c r="C9" s="168" t="s">
        <v>268</v>
      </c>
      <c r="D9" s="167" t="s">
        <v>584</v>
      </c>
      <c r="E9" s="168" t="s">
        <v>585</v>
      </c>
      <c r="F9" s="174">
        <v>16</v>
      </c>
      <c r="G9" s="174">
        <v>832.5</v>
      </c>
      <c r="H9" s="174">
        <v>1019.56</v>
      </c>
      <c r="I9" s="174">
        <v>16312.96</v>
      </c>
      <c r="J9" s="172">
        <v>7.8139164195239498E-4</v>
      </c>
    </row>
    <row r="10" spans="1:12" s="192" customFormat="1">
      <c r="A10" s="169" t="s">
        <v>20</v>
      </c>
      <c r="B10" s="166"/>
      <c r="C10" s="166"/>
      <c r="D10" s="165" t="s">
        <v>586</v>
      </c>
      <c r="E10" s="165"/>
      <c r="F10" s="173"/>
      <c r="G10" s="173"/>
      <c r="H10" s="173"/>
      <c r="I10" s="173">
        <v>14696.4</v>
      </c>
      <c r="J10" s="170">
        <v>7.0395833293217041E-4</v>
      </c>
    </row>
    <row r="11" spans="1:12" s="192" customFormat="1">
      <c r="A11" s="171" t="s">
        <v>587</v>
      </c>
      <c r="B11" s="168">
        <v>14032</v>
      </c>
      <c r="C11" s="168" t="s">
        <v>268</v>
      </c>
      <c r="D11" s="167" t="s">
        <v>588</v>
      </c>
      <c r="E11" s="168" t="s">
        <v>45</v>
      </c>
      <c r="F11" s="174">
        <v>1</v>
      </c>
      <c r="G11" s="174">
        <v>12000</v>
      </c>
      <c r="H11" s="174">
        <v>14696.4</v>
      </c>
      <c r="I11" s="174">
        <v>14696.4</v>
      </c>
      <c r="J11" s="172">
        <v>7.0395833293217041E-4</v>
      </c>
    </row>
    <row r="12" spans="1:12" s="192" customFormat="1">
      <c r="A12" s="169" t="s">
        <v>589</v>
      </c>
      <c r="B12" s="166"/>
      <c r="C12" s="166"/>
      <c r="D12" s="165" t="s">
        <v>590</v>
      </c>
      <c r="E12" s="165"/>
      <c r="F12" s="173"/>
      <c r="G12" s="173"/>
      <c r="H12" s="173"/>
      <c r="I12" s="173">
        <v>254441.39</v>
      </c>
      <c r="J12" s="170">
        <v>1.2187755962912291E-2</v>
      </c>
    </row>
    <row r="13" spans="1:12" s="192" customFormat="1">
      <c r="A13" s="171" t="s">
        <v>591</v>
      </c>
      <c r="B13" s="168" t="s">
        <v>592</v>
      </c>
      <c r="C13" s="168" t="s">
        <v>44</v>
      </c>
      <c r="D13" s="167" t="s">
        <v>593</v>
      </c>
      <c r="E13" s="168" t="s">
        <v>1</v>
      </c>
      <c r="F13" s="174">
        <v>1</v>
      </c>
      <c r="G13" s="174">
        <v>9846.65</v>
      </c>
      <c r="H13" s="174">
        <v>12059.19</v>
      </c>
      <c r="I13" s="174">
        <v>12059.19</v>
      </c>
      <c r="J13" s="172">
        <v>5.7763583523259441E-4</v>
      </c>
    </row>
    <row r="14" spans="1:12" s="192" customFormat="1" ht="25.5">
      <c r="A14" s="171" t="s">
        <v>594</v>
      </c>
      <c r="B14" s="168">
        <v>2006022</v>
      </c>
      <c r="C14" s="168" t="s">
        <v>2316</v>
      </c>
      <c r="D14" s="167" t="s">
        <v>599</v>
      </c>
      <c r="E14" s="168" t="s">
        <v>600</v>
      </c>
      <c r="F14" s="174">
        <v>3</v>
      </c>
      <c r="G14" s="174">
        <v>1868.52</v>
      </c>
      <c r="H14" s="174">
        <v>2288.37</v>
      </c>
      <c r="I14" s="174">
        <v>6865.11</v>
      </c>
      <c r="J14" s="172">
        <v>3.28839130058788E-4</v>
      </c>
    </row>
    <row r="15" spans="1:12" s="192" customFormat="1">
      <c r="A15" s="171" t="s">
        <v>598</v>
      </c>
      <c r="B15" s="168" t="s">
        <v>602</v>
      </c>
      <c r="C15" s="168" t="s">
        <v>44</v>
      </c>
      <c r="D15" s="167" t="s">
        <v>603</v>
      </c>
      <c r="E15" s="168" t="s">
        <v>3</v>
      </c>
      <c r="F15" s="174">
        <v>5180.96</v>
      </c>
      <c r="G15" s="174">
        <v>9.5299999999999994</v>
      </c>
      <c r="H15" s="174">
        <v>11.67</v>
      </c>
      <c r="I15" s="174">
        <v>60461.8</v>
      </c>
      <c r="J15" s="172">
        <v>2.8961233998855704E-3</v>
      </c>
    </row>
    <row r="16" spans="1:12" s="192" customFormat="1">
      <c r="A16" s="171" t="s">
        <v>601</v>
      </c>
      <c r="B16" s="168">
        <v>38</v>
      </c>
      <c r="C16" s="168" t="s">
        <v>268</v>
      </c>
      <c r="D16" s="167" t="s">
        <v>605</v>
      </c>
      <c r="E16" s="168" t="s">
        <v>3</v>
      </c>
      <c r="F16" s="174">
        <v>5180.96</v>
      </c>
      <c r="G16" s="174">
        <v>20</v>
      </c>
      <c r="H16" s="174">
        <v>24.49</v>
      </c>
      <c r="I16" s="174">
        <v>126881.71</v>
      </c>
      <c r="J16" s="172">
        <v>6.0776405821278065E-3</v>
      </c>
    </row>
    <row r="17" spans="1:10" s="192" customFormat="1">
      <c r="A17" s="171" t="s">
        <v>604</v>
      </c>
      <c r="B17" s="168" t="s">
        <v>595</v>
      </c>
      <c r="C17" s="168" t="s">
        <v>558</v>
      </c>
      <c r="D17" s="167" t="s">
        <v>596</v>
      </c>
      <c r="E17" s="168" t="s">
        <v>597</v>
      </c>
      <c r="F17" s="174">
        <v>20</v>
      </c>
      <c r="G17" s="174">
        <v>100.21</v>
      </c>
      <c r="H17" s="174">
        <v>122.72</v>
      </c>
      <c r="I17" s="174">
        <v>2454.4</v>
      </c>
      <c r="J17" s="172">
        <v>1.1756588908499489E-4</v>
      </c>
    </row>
    <row r="18" spans="1:10" s="192" customFormat="1">
      <c r="A18" s="171" t="s">
        <v>4736</v>
      </c>
      <c r="B18" s="168">
        <v>94296</v>
      </c>
      <c r="C18" s="168" t="s">
        <v>21</v>
      </c>
      <c r="D18" s="167" t="s">
        <v>4737</v>
      </c>
      <c r="E18" s="168" t="s">
        <v>585</v>
      </c>
      <c r="F18" s="174">
        <v>3</v>
      </c>
      <c r="G18" s="174">
        <v>3912.36</v>
      </c>
      <c r="H18" s="174">
        <v>4791.46</v>
      </c>
      <c r="I18" s="174">
        <v>14374.38</v>
      </c>
      <c r="J18" s="172">
        <v>6.8853355799607596E-4</v>
      </c>
    </row>
    <row r="19" spans="1:10" s="192" customFormat="1">
      <c r="A19" s="171" t="s">
        <v>4738</v>
      </c>
      <c r="B19" s="168" t="s">
        <v>4739</v>
      </c>
      <c r="C19" s="168" t="s">
        <v>44</v>
      </c>
      <c r="D19" s="167" t="s">
        <v>4740</v>
      </c>
      <c r="E19" s="168" t="s">
        <v>4741</v>
      </c>
      <c r="F19" s="174">
        <v>5180.96</v>
      </c>
      <c r="G19" s="174">
        <v>4.55</v>
      </c>
      <c r="H19" s="174">
        <v>5.57</v>
      </c>
      <c r="I19" s="174">
        <v>28857.94</v>
      </c>
      <c r="J19" s="172">
        <v>1.3822968437342885E-3</v>
      </c>
    </row>
    <row r="20" spans="1:10" s="192" customFormat="1" ht="25.5">
      <c r="A20" s="171" t="s">
        <v>4742</v>
      </c>
      <c r="B20" s="168" t="s">
        <v>4743</v>
      </c>
      <c r="C20" s="168" t="s">
        <v>44</v>
      </c>
      <c r="D20" s="167" t="s">
        <v>4744</v>
      </c>
      <c r="E20" s="168" t="s">
        <v>3</v>
      </c>
      <c r="F20" s="174">
        <v>5180.96</v>
      </c>
      <c r="G20" s="174">
        <v>0.4</v>
      </c>
      <c r="H20" s="174">
        <v>0.48</v>
      </c>
      <c r="I20" s="174">
        <v>2486.86</v>
      </c>
      <c r="J20" s="172">
        <v>1.1912072479217341E-4</v>
      </c>
    </row>
    <row r="21" spans="1:10" s="192" customFormat="1">
      <c r="A21" s="169">
        <v>2</v>
      </c>
      <c r="B21" s="166"/>
      <c r="C21" s="166"/>
      <c r="D21" s="165" t="s">
        <v>2317</v>
      </c>
      <c r="E21" s="165"/>
      <c r="F21" s="173"/>
      <c r="G21" s="173"/>
      <c r="H21" s="173"/>
      <c r="I21" s="173">
        <v>435783.67999999999</v>
      </c>
      <c r="J21" s="170">
        <v>2.0874061191301706E-2</v>
      </c>
    </row>
    <row r="22" spans="1:10" s="192" customFormat="1">
      <c r="A22" s="171" t="s">
        <v>25</v>
      </c>
      <c r="B22" s="168">
        <v>90776</v>
      </c>
      <c r="C22" s="168" t="s">
        <v>21</v>
      </c>
      <c r="D22" s="167" t="s">
        <v>255</v>
      </c>
      <c r="E22" s="168" t="s">
        <v>26</v>
      </c>
      <c r="F22" s="174">
        <v>3520</v>
      </c>
      <c r="G22" s="174">
        <v>29.84</v>
      </c>
      <c r="H22" s="174">
        <v>36.54</v>
      </c>
      <c r="I22" s="174">
        <v>128620.8</v>
      </c>
      <c r="J22" s="172">
        <v>6.1609430845922884E-3</v>
      </c>
    </row>
    <row r="23" spans="1:10" s="192" customFormat="1" ht="25.5">
      <c r="A23" s="171" t="s">
        <v>27</v>
      </c>
      <c r="B23" s="168">
        <v>90778</v>
      </c>
      <c r="C23" s="168" t="s">
        <v>21</v>
      </c>
      <c r="D23" s="167" t="s">
        <v>256</v>
      </c>
      <c r="E23" s="168" t="s">
        <v>26</v>
      </c>
      <c r="F23" s="174">
        <v>704</v>
      </c>
      <c r="G23" s="174">
        <v>123.26</v>
      </c>
      <c r="H23" s="174">
        <v>150.94999999999999</v>
      </c>
      <c r="I23" s="174">
        <v>106268.8</v>
      </c>
      <c r="J23" s="172">
        <v>5.0902811090268521E-3</v>
      </c>
    </row>
    <row r="24" spans="1:10" s="192" customFormat="1">
      <c r="A24" s="171" t="s">
        <v>28</v>
      </c>
      <c r="B24" s="168">
        <v>90776</v>
      </c>
      <c r="C24" s="168" t="s">
        <v>21</v>
      </c>
      <c r="D24" s="167" t="s">
        <v>255</v>
      </c>
      <c r="E24" s="168" t="s">
        <v>26</v>
      </c>
      <c r="F24" s="174">
        <v>3520</v>
      </c>
      <c r="G24" s="174">
        <v>29.84</v>
      </c>
      <c r="H24" s="174">
        <v>36.54</v>
      </c>
      <c r="I24" s="174">
        <v>128620.8</v>
      </c>
      <c r="J24" s="172">
        <v>6.1609430845922884E-3</v>
      </c>
    </row>
    <row r="25" spans="1:10" s="192" customFormat="1">
      <c r="A25" s="171" t="s">
        <v>4745</v>
      </c>
      <c r="B25" s="168">
        <v>101460</v>
      </c>
      <c r="C25" s="168" t="s">
        <v>21</v>
      </c>
      <c r="D25" s="167" t="s">
        <v>4746</v>
      </c>
      <c r="E25" s="168" t="s">
        <v>585</v>
      </c>
      <c r="F25" s="174">
        <v>16</v>
      </c>
      <c r="G25" s="174">
        <v>3688.32</v>
      </c>
      <c r="H25" s="174">
        <v>4517.08</v>
      </c>
      <c r="I25" s="174">
        <v>72273.279999999999</v>
      </c>
      <c r="J25" s="172">
        <v>3.4618939130902789E-3</v>
      </c>
    </row>
    <row r="26" spans="1:10" s="192" customFormat="1">
      <c r="A26" s="169">
        <v>3</v>
      </c>
      <c r="B26" s="166"/>
      <c r="C26" s="166"/>
      <c r="D26" s="165" t="s">
        <v>252</v>
      </c>
      <c r="E26" s="165"/>
      <c r="F26" s="173"/>
      <c r="G26" s="173"/>
      <c r="H26" s="173"/>
      <c r="I26" s="173">
        <v>224566.9</v>
      </c>
      <c r="J26" s="170">
        <v>1.0756766320714284E-2</v>
      </c>
    </row>
    <row r="27" spans="1:10" s="192" customFormat="1" ht="51">
      <c r="A27" s="171" t="s">
        <v>30</v>
      </c>
      <c r="B27" s="168">
        <v>94306</v>
      </c>
      <c r="C27" s="168" t="s">
        <v>21</v>
      </c>
      <c r="D27" s="167" t="s">
        <v>257</v>
      </c>
      <c r="E27" s="168" t="s">
        <v>2</v>
      </c>
      <c r="F27" s="174">
        <v>2741.63</v>
      </c>
      <c r="G27" s="174">
        <v>64.36</v>
      </c>
      <c r="H27" s="174">
        <v>78.819999999999993</v>
      </c>
      <c r="I27" s="174">
        <v>216095.27</v>
      </c>
      <c r="J27" s="172">
        <v>1.0350974798163309E-2</v>
      </c>
    </row>
    <row r="28" spans="1:10" s="192" customFormat="1" ht="25.5">
      <c r="A28" s="171" t="s">
        <v>32</v>
      </c>
      <c r="B28" s="168">
        <v>95875</v>
      </c>
      <c r="C28" s="168" t="s">
        <v>21</v>
      </c>
      <c r="D28" s="167" t="s">
        <v>233</v>
      </c>
      <c r="E28" s="168" t="s">
        <v>23</v>
      </c>
      <c r="F28" s="174">
        <v>2741.63</v>
      </c>
      <c r="G28" s="174">
        <v>2.5299999999999998</v>
      </c>
      <c r="H28" s="174">
        <v>3.09</v>
      </c>
      <c r="I28" s="174">
        <v>8471.6299999999992</v>
      </c>
      <c r="J28" s="172">
        <v>4.0579152255097592E-4</v>
      </c>
    </row>
    <row r="29" spans="1:10" s="192" customFormat="1">
      <c r="A29" s="169">
        <v>4</v>
      </c>
      <c r="B29" s="166"/>
      <c r="C29" s="166"/>
      <c r="D29" s="165" t="s">
        <v>2318</v>
      </c>
      <c r="E29" s="165"/>
      <c r="F29" s="173"/>
      <c r="G29" s="173"/>
      <c r="H29" s="173"/>
      <c r="I29" s="173">
        <v>8102079.8799999999</v>
      </c>
      <c r="J29" s="170">
        <v>0.38809005236711569</v>
      </c>
    </row>
    <row r="30" spans="1:10" s="192" customFormat="1">
      <c r="A30" s="169" t="s">
        <v>39</v>
      </c>
      <c r="B30" s="166"/>
      <c r="C30" s="166"/>
      <c r="D30" s="165" t="s">
        <v>606</v>
      </c>
      <c r="E30" s="165"/>
      <c r="F30" s="173"/>
      <c r="G30" s="173"/>
      <c r="H30" s="173"/>
      <c r="I30" s="173">
        <v>47980.33</v>
      </c>
      <c r="J30" s="170">
        <v>2.2982603304438774E-3</v>
      </c>
    </row>
    <row r="31" spans="1:10" s="192" customFormat="1">
      <c r="A31" s="171" t="s">
        <v>40</v>
      </c>
      <c r="B31" s="168">
        <v>100575</v>
      </c>
      <c r="C31" s="168" t="s">
        <v>21</v>
      </c>
      <c r="D31" s="167" t="s">
        <v>2319</v>
      </c>
      <c r="E31" s="168" t="s">
        <v>3</v>
      </c>
      <c r="F31" s="174">
        <v>2352</v>
      </c>
      <c r="G31" s="174">
        <v>1.85</v>
      </c>
      <c r="H31" s="174">
        <v>2.2599999999999998</v>
      </c>
      <c r="I31" s="174">
        <v>5315.52</v>
      </c>
      <c r="J31" s="172">
        <v>2.5461368756073669E-4</v>
      </c>
    </row>
    <row r="32" spans="1:10" s="192" customFormat="1" ht="38.25">
      <c r="A32" s="171" t="s">
        <v>258</v>
      </c>
      <c r="B32" s="168">
        <v>97084</v>
      </c>
      <c r="C32" s="168" t="s">
        <v>21</v>
      </c>
      <c r="D32" s="167" t="s">
        <v>569</v>
      </c>
      <c r="E32" s="168" t="s">
        <v>3</v>
      </c>
      <c r="F32" s="174">
        <v>2525.0500000000002</v>
      </c>
      <c r="G32" s="174">
        <v>0.66</v>
      </c>
      <c r="H32" s="174">
        <v>0.8</v>
      </c>
      <c r="I32" s="174">
        <v>2020.04</v>
      </c>
      <c r="J32" s="172">
        <v>9.6760022240569224E-5</v>
      </c>
    </row>
    <row r="33" spans="1:10" s="192" customFormat="1">
      <c r="A33" s="171" t="s">
        <v>259</v>
      </c>
      <c r="B33" s="168">
        <v>93358</v>
      </c>
      <c r="C33" s="168" t="s">
        <v>21</v>
      </c>
      <c r="D33" s="167" t="s">
        <v>2320</v>
      </c>
      <c r="E33" s="168" t="s">
        <v>2</v>
      </c>
      <c r="F33" s="174">
        <v>22.37</v>
      </c>
      <c r="G33" s="174">
        <v>80.38</v>
      </c>
      <c r="H33" s="174">
        <v>98.44</v>
      </c>
      <c r="I33" s="174">
        <v>2202.1</v>
      </c>
      <c r="J33" s="172">
        <v>1.0548070581570537E-4</v>
      </c>
    </row>
    <row r="34" spans="1:10" s="192" customFormat="1" ht="38.25">
      <c r="A34" s="171" t="s">
        <v>2281</v>
      </c>
      <c r="B34" s="168">
        <v>101166</v>
      </c>
      <c r="C34" s="168" t="s">
        <v>21</v>
      </c>
      <c r="D34" s="167" t="s">
        <v>260</v>
      </c>
      <c r="E34" s="168" t="s">
        <v>2</v>
      </c>
      <c r="F34" s="174">
        <v>30.46</v>
      </c>
      <c r="G34" s="174">
        <v>746.95</v>
      </c>
      <c r="H34" s="174">
        <v>914.78</v>
      </c>
      <c r="I34" s="174">
        <v>27864.19</v>
      </c>
      <c r="J34" s="172">
        <v>1.3346961664696968E-3</v>
      </c>
    </row>
    <row r="35" spans="1:10" s="192" customFormat="1">
      <c r="A35" s="171" t="s">
        <v>2282</v>
      </c>
      <c r="B35" s="168">
        <v>104737</v>
      </c>
      <c r="C35" s="168" t="s">
        <v>21</v>
      </c>
      <c r="D35" s="167" t="s">
        <v>261</v>
      </c>
      <c r="E35" s="168" t="s">
        <v>2</v>
      </c>
      <c r="F35" s="174">
        <v>6.33</v>
      </c>
      <c r="G35" s="174">
        <v>20.61</v>
      </c>
      <c r="H35" s="174">
        <v>25.24</v>
      </c>
      <c r="I35" s="174">
        <v>159.76</v>
      </c>
      <c r="J35" s="172">
        <v>7.652512402305567E-6</v>
      </c>
    </row>
    <row r="36" spans="1:10" s="192" customFormat="1">
      <c r="A36" s="171" t="s">
        <v>2283</v>
      </c>
      <c r="B36" s="168">
        <v>94319</v>
      </c>
      <c r="C36" s="168" t="s">
        <v>21</v>
      </c>
      <c r="D36" s="167" t="s">
        <v>2321</v>
      </c>
      <c r="E36" s="168" t="s">
        <v>2</v>
      </c>
      <c r="F36" s="174">
        <v>103</v>
      </c>
      <c r="G36" s="174">
        <v>72.790000000000006</v>
      </c>
      <c r="H36" s="174">
        <v>89.14</v>
      </c>
      <c r="I36" s="174">
        <v>9181.42</v>
      </c>
      <c r="J36" s="172">
        <v>4.3979050088117417E-4</v>
      </c>
    </row>
    <row r="37" spans="1:10" s="192" customFormat="1">
      <c r="A37" s="171" t="s">
        <v>2284</v>
      </c>
      <c r="B37" s="168" t="s">
        <v>466</v>
      </c>
      <c r="C37" s="168" t="s">
        <v>44</v>
      </c>
      <c r="D37" s="167" t="s">
        <v>77</v>
      </c>
      <c r="E37" s="168" t="s">
        <v>3</v>
      </c>
      <c r="F37" s="174">
        <v>173.05</v>
      </c>
      <c r="G37" s="174">
        <v>5.84</v>
      </c>
      <c r="H37" s="174">
        <v>7.15</v>
      </c>
      <c r="I37" s="174">
        <v>1237.3</v>
      </c>
      <c r="J37" s="172">
        <v>5.9266735073689775E-5</v>
      </c>
    </row>
    <row r="38" spans="1:10" s="192" customFormat="1">
      <c r="A38" s="169" t="s">
        <v>2322</v>
      </c>
      <c r="B38" s="166"/>
      <c r="C38" s="166"/>
      <c r="D38" s="165" t="s">
        <v>607</v>
      </c>
      <c r="E38" s="165"/>
      <c r="F38" s="173"/>
      <c r="G38" s="173"/>
      <c r="H38" s="173"/>
      <c r="I38" s="173">
        <v>1497810.22</v>
      </c>
      <c r="J38" s="170">
        <v>7.1745188312781857E-2</v>
      </c>
    </row>
    <row r="39" spans="1:10" s="192" customFormat="1" ht="25.5">
      <c r="A39" s="171" t="s">
        <v>2323</v>
      </c>
      <c r="B39" s="168">
        <v>95241</v>
      </c>
      <c r="C39" s="168" t="s">
        <v>21</v>
      </c>
      <c r="D39" s="167" t="s">
        <v>262</v>
      </c>
      <c r="E39" s="168" t="s">
        <v>3</v>
      </c>
      <c r="F39" s="174">
        <v>2007.93</v>
      </c>
      <c r="G39" s="174">
        <v>41</v>
      </c>
      <c r="H39" s="174">
        <v>50.21</v>
      </c>
      <c r="I39" s="174">
        <v>100818.16</v>
      </c>
      <c r="J39" s="172">
        <v>4.8291951663597087E-3</v>
      </c>
    </row>
    <row r="40" spans="1:10" s="192" customFormat="1">
      <c r="A40" s="171" t="s">
        <v>2324</v>
      </c>
      <c r="B40" s="168">
        <v>170031</v>
      </c>
      <c r="C40" s="168" t="s">
        <v>268</v>
      </c>
      <c r="D40" s="167" t="s">
        <v>2325</v>
      </c>
      <c r="E40" s="168" t="s">
        <v>3</v>
      </c>
      <c r="F40" s="174">
        <v>3555.93</v>
      </c>
      <c r="G40" s="174">
        <v>57.1</v>
      </c>
      <c r="H40" s="174">
        <v>69.930000000000007</v>
      </c>
      <c r="I40" s="174">
        <v>248666.18</v>
      </c>
      <c r="J40" s="172">
        <v>1.1911123100174942E-2</v>
      </c>
    </row>
    <row r="41" spans="1:10" s="192" customFormat="1" ht="25.5">
      <c r="A41" s="171" t="s">
        <v>2326</v>
      </c>
      <c r="B41" s="168">
        <v>88476</v>
      </c>
      <c r="C41" s="168" t="s">
        <v>21</v>
      </c>
      <c r="D41" s="167" t="s">
        <v>570</v>
      </c>
      <c r="E41" s="168" t="s">
        <v>3</v>
      </c>
      <c r="F41" s="174">
        <v>2334.21</v>
      </c>
      <c r="G41" s="174">
        <v>27.9</v>
      </c>
      <c r="H41" s="174">
        <v>34.159999999999997</v>
      </c>
      <c r="I41" s="174">
        <v>79736.61</v>
      </c>
      <c r="J41" s="172">
        <v>3.8193878126114304E-3</v>
      </c>
    </row>
    <row r="42" spans="1:10" s="192" customFormat="1" ht="25.5">
      <c r="A42" s="171" t="s">
        <v>2327</v>
      </c>
      <c r="B42" s="168">
        <v>101747</v>
      </c>
      <c r="C42" s="168" t="s">
        <v>21</v>
      </c>
      <c r="D42" s="167" t="s">
        <v>263</v>
      </c>
      <c r="E42" s="168" t="s">
        <v>3</v>
      </c>
      <c r="F42" s="174">
        <v>371.79</v>
      </c>
      <c r="G42" s="174">
        <v>96.16</v>
      </c>
      <c r="H42" s="174">
        <v>117.76</v>
      </c>
      <c r="I42" s="174">
        <v>43781.99</v>
      </c>
      <c r="J42" s="172">
        <v>2.0971596236393237E-3</v>
      </c>
    </row>
    <row r="43" spans="1:10" s="192" customFormat="1" ht="63.75">
      <c r="A43" s="171" t="s">
        <v>2328</v>
      </c>
      <c r="B43" s="168">
        <v>104162</v>
      </c>
      <c r="C43" s="168" t="s">
        <v>21</v>
      </c>
      <c r="D43" s="167" t="s">
        <v>264</v>
      </c>
      <c r="E43" s="168" t="s">
        <v>3</v>
      </c>
      <c r="F43" s="174">
        <v>2220.15</v>
      </c>
      <c r="G43" s="174">
        <v>103.29</v>
      </c>
      <c r="H43" s="174">
        <v>126.49</v>
      </c>
      <c r="I43" s="174">
        <v>280826.77</v>
      </c>
      <c r="J43" s="172">
        <v>1.3451617052606491E-2</v>
      </c>
    </row>
    <row r="44" spans="1:10" s="192" customFormat="1">
      <c r="A44" s="171" t="s">
        <v>2329</v>
      </c>
      <c r="B44" s="168">
        <v>130345</v>
      </c>
      <c r="C44" s="168" t="s">
        <v>268</v>
      </c>
      <c r="D44" s="167" t="s">
        <v>4747</v>
      </c>
      <c r="E44" s="168" t="s">
        <v>34</v>
      </c>
      <c r="F44" s="174">
        <v>1798.83</v>
      </c>
      <c r="G44" s="174">
        <v>57.24</v>
      </c>
      <c r="H44" s="174">
        <v>70.099999999999994</v>
      </c>
      <c r="I44" s="174">
        <v>126097.98</v>
      </c>
      <c r="J44" s="172">
        <v>6.0400998739088595E-3</v>
      </c>
    </row>
    <row r="45" spans="1:10" s="192" customFormat="1" ht="38.25">
      <c r="A45" s="171" t="s">
        <v>2330</v>
      </c>
      <c r="B45" s="168">
        <v>87263</v>
      </c>
      <c r="C45" s="168" t="s">
        <v>21</v>
      </c>
      <c r="D45" s="167" t="s">
        <v>2331</v>
      </c>
      <c r="E45" s="168" t="s">
        <v>3</v>
      </c>
      <c r="F45" s="174">
        <v>2334.21</v>
      </c>
      <c r="G45" s="174">
        <v>166.66</v>
      </c>
      <c r="H45" s="174">
        <v>204.1</v>
      </c>
      <c r="I45" s="174">
        <v>476412.26</v>
      </c>
      <c r="J45" s="172">
        <v>2.2820172310092791E-2</v>
      </c>
    </row>
    <row r="46" spans="1:10" s="192" customFormat="1" ht="25.5">
      <c r="A46" s="171" t="s">
        <v>2332</v>
      </c>
      <c r="B46" s="168">
        <v>97113</v>
      </c>
      <c r="C46" s="168" t="s">
        <v>21</v>
      </c>
      <c r="D46" s="167" t="s">
        <v>266</v>
      </c>
      <c r="E46" s="168" t="s">
        <v>3</v>
      </c>
      <c r="F46" s="174">
        <v>2007.93</v>
      </c>
      <c r="G46" s="174">
        <v>3.35</v>
      </c>
      <c r="H46" s="174">
        <v>4.0999999999999996</v>
      </c>
      <c r="I46" s="174">
        <v>8232.51</v>
      </c>
      <c r="J46" s="172">
        <v>3.9433766197486612E-4</v>
      </c>
    </row>
    <row r="47" spans="1:10" s="192" customFormat="1" ht="25.5">
      <c r="A47" s="171" t="s">
        <v>2333</v>
      </c>
      <c r="B47" s="168">
        <v>102491</v>
      </c>
      <c r="C47" s="168" t="s">
        <v>21</v>
      </c>
      <c r="D47" s="167" t="s">
        <v>265</v>
      </c>
      <c r="E47" s="168" t="s">
        <v>3</v>
      </c>
      <c r="F47" s="174">
        <v>371.79</v>
      </c>
      <c r="G47" s="174">
        <v>18.45</v>
      </c>
      <c r="H47" s="174">
        <v>22.59</v>
      </c>
      <c r="I47" s="174">
        <v>8398.73</v>
      </c>
      <c r="J47" s="172">
        <v>4.0229960871692436E-4</v>
      </c>
    </row>
    <row r="48" spans="1:10" s="192" customFormat="1" ht="25.5">
      <c r="A48" s="171" t="s">
        <v>4748</v>
      </c>
      <c r="B48" s="168">
        <v>221104</v>
      </c>
      <c r="C48" s="168" t="s">
        <v>16</v>
      </c>
      <c r="D48" s="167" t="s">
        <v>4749</v>
      </c>
      <c r="E48" s="168" t="s">
        <v>3</v>
      </c>
      <c r="F48" s="174">
        <v>2220.15</v>
      </c>
      <c r="G48" s="174">
        <v>45.92</v>
      </c>
      <c r="H48" s="174">
        <v>56.23</v>
      </c>
      <c r="I48" s="174">
        <v>124839.03</v>
      </c>
      <c r="J48" s="172">
        <v>5.9797961026965248E-3</v>
      </c>
    </row>
    <row r="49" spans="1:10" s="192" customFormat="1">
      <c r="A49" s="169" t="s">
        <v>2334</v>
      </c>
      <c r="B49" s="166"/>
      <c r="C49" s="166"/>
      <c r="D49" s="165" t="s">
        <v>2335</v>
      </c>
      <c r="E49" s="165"/>
      <c r="F49" s="173"/>
      <c r="G49" s="173"/>
      <c r="H49" s="173"/>
      <c r="I49" s="173">
        <v>3670744.71</v>
      </c>
      <c r="J49" s="170">
        <v>0.17582886466557682</v>
      </c>
    </row>
    <row r="50" spans="1:10" s="192" customFormat="1" ht="38.25">
      <c r="A50" s="171" t="s">
        <v>2336</v>
      </c>
      <c r="B50" s="168">
        <v>103324</v>
      </c>
      <c r="C50" s="168" t="s">
        <v>21</v>
      </c>
      <c r="D50" s="167" t="s">
        <v>267</v>
      </c>
      <c r="E50" s="168" t="s">
        <v>3</v>
      </c>
      <c r="F50" s="174">
        <v>1311.83</v>
      </c>
      <c r="G50" s="174">
        <v>88.32</v>
      </c>
      <c r="H50" s="174">
        <v>108.16</v>
      </c>
      <c r="I50" s="174">
        <v>141887.53</v>
      </c>
      <c r="J50" s="172">
        <v>6.7964201493333955E-3</v>
      </c>
    </row>
    <row r="51" spans="1:10" s="192" customFormat="1">
      <c r="A51" s="171" t="s">
        <v>2337</v>
      </c>
      <c r="B51" s="168">
        <v>121580</v>
      </c>
      <c r="C51" s="168" t="s">
        <v>268</v>
      </c>
      <c r="D51" s="167" t="s">
        <v>271</v>
      </c>
      <c r="E51" s="168" t="s">
        <v>3</v>
      </c>
      <c r="F51" s="174">
        <v>18.77</v>
      </c>
      <c r="G51" s="174">
        <v>162.97999999999999</v>
      </c>
      <c r="H51" s="174">
        <v>199.6</v>
      </c>
      <c r="I51" s="174">
        <v>3746.49</v>
      </c>
      <c r="J51" s="172">
        <v>1.7945706804027158E-4</v>
      </c>
    </row>
    <row r="52" spans="1:10" s="192" customFormat="1" ht="38.25">
      <c r="A52" s="171" t="s">
        <v>2338</v>
      </c>
      <c r="B52" s="168">
        <v>102253</v>
      </c>
      <c r="C52" s="168" t="s">
        <v>21</v>
      </c>
      <c r="D52" s="167" t="s">
        <v>4750</v>
      </c>
      <c r="E52" s="168" t="s">
        <v>3</v>
      </c>
      <c r="F52" s="174">
        <v>111.23</v>
      </c>
      <c r="G52" s="174">
        <v>844.59</v>
      </c>
      <c r="H52" s="174">
        <v>1034.3599999999999</v>
      </c>
      <c r="I52" s="174">
        <v>115051.86</v>
      </c>
      <c r="J52" s="172">
        <v>5.5109901449569591E-3</v>
      </c>
    </row>
    <row r="53" spans="1:10" s="192" customFormat="1">
      <c r="A53" s="171" t="s">
        <v>2339</v>
      </c>
      <c r="B53" s="168">
        <v>90023</v>
      </c>
      <c r="C53" s="168" t="s">
        <v>268</v>
      </c>
      <c r="D53" s="167" t="s">
        <v>2340</v>
      </c>
      <c r="E53" s="168" t="s">
        <v>3</v>
      </c>
      <c r="F53" s="174">
        <v>2449.37</v>
      </c>
      <c r="G53" s="174">
        <v>108.85</v>
      </c>
      <c r="H53" s="174">
        <v>133.30000000000001</v>
      </c>
      <c r="I53" s="174">
        <v>326501.02</v>
      </c>
      <c r="J53" s="172">
        <v>1.5639416029766012E-2</v>
      </c>
    </row>
    <row r="54" spans="1:10" s="192" customFormat="1" ht="38.25">
      <c r="A54" s="171" t="s">
        <v>2341</v>
      </c>
      <c r="B54" s="168">
        <v>100674</v>
      </c>
      <c r="C54" s="168" t="s">
        <v>21</v>
      </c>
      <c r="D54" s="167" t="s">
        <v>283</v>
      </c>
      <c r="E54" s="168" t="s">
        <v>3</v>
      </c>
      <c r="F54" s="174">
        <v>17.84</v>
      </c>
      <c r="G54" s="174">
        <v>613.54999999999995</v>
      </c>
      <c r="H54" s="174">
        <v>751.41</v>
      </c>
      <c r="I54" s="174">
        <v>13405.15</v>
      </c>
      <c r="J54" s="172">
        <v>6.4210739002107213E-4</v>
      </c>
    </row>
    <row r="55" spans="1:10" s="192" customFormat="1" ht="51">
      <c r="A55" s="171" t="s">
        <v>2342</v>
      </c>
      <c r="B55" s="168" t="s">
        <v>2343</v>
      </c>
      <c r="C55" s="168" t="s">
        <v>44</v>
      </c>
      <c r="D55" s="167" t="s">
        <v>2344</v>
      </c>
      <c r="E55" s="168" t="s">
        <v>3</v>
      </c>
      <c r="F55" s="174">
        <v>87.01</v>
      </c>
      <c r="G55" s="174">
        <v>83.78</v>
      </c>
      <c r="H55" s="174">
        <v>102.6</v>
      </c>
      <c r="I55" s="174">
        <v>8927.2199999999993</v>
      </c>
      <c r="J55" s="172">
        <v>4.2761430751195735E-4</v>
      </c>
    </row>
    <row r="56" spans="1:10" s="192" customFormat="1" ht="25.5">
      <c r="A56" s="171" t="s">
        <v>2345</v>
      </c>
      <c r="B56" s="168" t="s">
        <v>2346</v>
      </c>
      <c r="C56" s="168" t="s">
        <v>44</v>
      </c>
      <c r="D56" s="167" t="s">
        <v>2347</v>
      </c>
      <c r="E56" s="168" t="s">
        <v>3</v>
      </c>
      <c r="F56" s="174">
        <v>1009.59</v>
      </c>
      <c r="G56" s="174">
        <v>1749.08</v>
      </c>
      <c r="H56" s="174">
        <v>2142.09</v>
      </c>
      <c r="I56" s="174">
        <v>2162632.64</v>
      </c>
      <c r="J56" s="172">
        <v>0.10359021719598668</v>
      </c>
    </row>
    <row r="57" spans="1:10" s="192" customFormat="1">
      <c r="A57" s="171" t="s">
        <v>2348</v>
      </c>
      <c r="B57" s="168" t="s">
        <v>2349</v>
      </c>
      <c r="C57" s="168" t="s">
        <v>44</v>
      </c>
      <c r="D57" s="167" t="s">
        <v>2350</v>
      </c>
      <c r="E57" s="168" t="s">
        <v>3</v>
      </c>
      <c r="F57" s="174">
        <v>1946.14</v>
      </c>
      <c r="G57" s="174">
        <v>352.25</v>
      </c>
      <c r="H57" s="174">
        <v>431.4</v>
      </c>
      <c r="I57" s="174">
        <v>839564.79</v>
      </c>
      <c r="J57" s="172">
        <v>4.0215197596482656E-2</v>
      </c>
    </row>
    <row r="58" spans="1:10" s="192" customFormat="1">
      <c r="A58" s="171" t="s">
        <v>2351</v>
      </c>
      <c r="B58" s="168">
        <v>120125</v>
      </c>
      <c r="C58" s="168" t="s">
        <v>268</v>
      </c>
      <c r="D58" s="167" t="s">
        <v>2352</v>
      </c>
      <c r="E58" s="168" t="s">
        <v>3</v>
      </c>
      <c r="F58" s="174">
        <v>6.35</v>
      </c>
      <c r="G58" s="174">
        <v>262.77999999999997</v>
      </c>
      <c r="H58" s="174">
        <v>321.82</v>
      </c>
      <c r="I58" s="174">
        <v>2043.55</v>
      </c>
      <c r="J58" s="172">
        <v>9.7886152477037701E-5</v>
      </c>
    </row>
    <row r="59" spans="1:10" s="192" customFormat="1">
      <c r="A59" s="171" t="s">
        <v>2353</v>
      </c>
      <c r="B59" s="168">
        <v>8856</v>
      </c>
      <c r="C59" s="168" t="s">
        <v>487</v>
      </c>
      <c r="D59" s="167" t="s">
        <v>2354</v>
      </c>
      <c r="E59" s="168" t="s">
        <v>3</v>
      </c>
      <c r="F59" s="174">
        <v>47.5</v>
      </c>
      <c r="G59" s="174">
        <v>87.33</v>
      </c>
      <c r="H59" s="174">
        <v>106.95</v>
      </c>
      <c r="I59" s="174">
        <v>5080.12</v>
      </c>
      <c r="J59" s="172">
        <v>2.433380151802739E-4</v>
      </c>
    </row>
    <row r="60" spans="1:10" s="192" customFormat="1">
      <c r="A60" s="171" t="s">
        <v>2355</v>
      </c>
      <c r="B60" s="168" t="s">
        <v>2356</v>
      </c>
      <c r="C60" s="168" t="s">
        <v>44</v>
      </c>
      <c r="D60" s="167" t="s">
        <v>2357</v>
      </c>
      <c r="E60" s="168" t="s">
        <v>3</v>
      </c>
      <c r="F60" s="174">
        <v>28.53</v>
      </c>
      <c r="G60" s="174">
        <v>1485.5</v>
      </c>
      <c r="H60" s="174">
        <v>1819.29</v>
      </c>
      <c r="I60" s="174">
        <v>51904.34</v>
      </c>
      <c r="J60" s="172">
        <v>2.4862206158205117E-3</v>
      </c>
    </row>
    <row r="61" spans="1:10" s="192" customFormat="1">
      <c r="A61" s="169" t="s">
        <v>2358</v>
      </c>
      <c r="B61" s="166"/>
      <c r="C61" s="166"/>
      <c r="D61" s="165" t="s">
        <v>18</v>
      </c>
      <c r="E61" s="165"/>
      <c r="F61" s="173"/>
      <c r="G61" s="173"/>
      <c r="H61" s="173"/>
      <c r="I61" s="173">
        <v>311028.49</v>
      </c>
      <c r="J61" s="170">
        <v>1.4898281029014604E-2</v>
      </c>
    </row>
    <row r="62" spans="1:10" s="192" customFormat="1" ht="38.25">
      <c r="A62" s="171" t="s">
        <v>2359</v>
      </c>
      <c r="B62" s="168">
        <v>87878</v>
      </c>
      <c r="C62" s="168" t="s">
        <v>21</v>
      </c>
      <c r="D62" s="167" t="s">
        <v>274</v>
      </c>
      <c r="E62" s="168" t="s">
        <v>3</v>
      </c>
      <c r="F62" s="174">
        <v>6515.93</v>
      </c>
      <c r="G62" s="174">
        <v>4.9800000000000004</v>
      </c>
      <c r="H62" s="174">
        <v>6.09</v>
      </c>
      <c r="I62" s="174">
        <v>39682.01</v>
      </c>
      <c r="J62" s="172">
        <v>1.9007703660078464E-3</v>
      </c>
    </row>
    <row r="63" spans="1:10" s="192" customFormat="1" ht="38.25">
      <c r="A63" s="171" t="s">
        <v>2360</v>
      </c>
      <c r="B63" s="168">
        <v>104958</v>
      </c>
      <c r="C63" s="168" t="s">
        <v>21</v>
      </c>
      <c r="D63" s="167" t="s">
        <v>571</v>
      </c>
      <c r="E63" s="168" t="s">
        <v>3</v>
      </c>
      <c r="F63" s="174">
        <v>5337.47</v>
      </c>
      <c r="G63" s="174">
        <v>22.25</v>
      </c>
      <c r="H63" s="174">
        <v>27.24</v>
      </c>
      <c r="I63" s="174">
        <v>145392.68</v>
      </c>
      <c r="J63" s="172">
        <v>6.9643170186808002E-3</v>
      </c>
    </row>
    <row r="64" spans="1:10" s="192" customFormat="1" ht="38.25">
      <c r="A64" s="171" t="s">
        <v>2361</v>
      </c>
      <c r="B64" s="168">
        <v>87553</v>
      </c>
      <c r="C64" s="168" t="s">
        <v>21</v>
      </c>
      <c r="D64" s="167" t="s">
        <v>572</v>
      </c>
      <c r="E64" s="168" t="s">
        <v>3</v>
      </c>
      <c r="F64" s="174">
        <v>1178.46</v>
      </c>
      <c r="G64" s="174">
        <v>21.65</v>
      </c>
      <c r="H64" s="174">
        <v>26.51</v>
      </c>
      <c r="I64" s="174">
        <v>31240.97</v>
      </c>
      <c r="J64" s="172">
        <v>1.4964441060656996E-3</v>
      </c>
    </row>
    <row r="65" spans="1:10" s="192" customFormat="1" ht="38.25">
      <c r="A65" s="171" t="s">
        <v>2362</v>
      </c>
      <c r="B65" s="168">
        <v>87269</v>
      </c>
      <c r="C65" s="168" t="s">
        <v>21</v>
      </c>
      <c r="D65" s="167" t="s">
        <v>2363</v>
      </c>
      <c r="E65" s="168" t="s">
        <v>3</v>
      </c>
      <c r="F65" s="174">
        <v>1178.46</v>
      </c>
      <c r="G65" s="174">
        <v>65.63</v>
      </c>
      <c r="H65" s="174">
        <v>80.37</v>
      </c>
      <c r="I65" s="174">
        <v>94712.83</v>
      </c>
      <c r="J65" s="172">
        <v>4.5367495382602581E-3</v>
      </c>
    </row>
    <row r="66" spans="1:10" s="192" customFormat="1">
      <c r="A66" s="169" t="s">
        <v>2364</v>
      </c>
      <c r="B66" s="166"/>
      <c r="C66" s="166"/>
      <c r="D66" s="165" t="s">
        <v>24</v>
      </c>
      <c r="E66" s="165"/>
      <c r="F66" s="173"/>
      <c r="G66" s="173"/>
      <c r="H66" s="173"/>
      <c r="I66" s="173">
        <v>249611.41</v>
      </c>
      <c r="J66" s="170">
        <v>1.1956399666887706E-2</v>
      </c>
    </row>
    <row r="67" spans="1:10" s="192" customFormat="1" ht="25.5">
      <c r="A67" s="171" t="s">
        <v>2365</v>
      </c>
      <c r="B67" s="168">
        <v>88495</v>
      </c>
      <c r="C67" s="168" t="s">
        <v>21</v>
      </c>
      <c r="D67" s="167" t="s">
        <v>573</v>
      </c>
      <c r="E67" s="168" t="s">
        <v>3</v>
      </c>
      <c r="F67" s="174">
        <v>7496.96</v>
      </c>
      <c r="G67" s="174">
        <v>10.83</v>
      </c>
      <c r="H67" s="174">
        <v>13.26</v>
      </c>
      <c r="I67" s="174">
        <v>99409.68</v>
      </c>
      <c r="J67" s="172">
        <v>4.7617289002830979E-3</v>
      </c>
    </row>
    <row r="68" spans="1:10" s="192" customFormat="1" ht="25.5">
      <c r="A68" s="171" t="s">
        <v>2366</v>
      </c>
      <c r="B68" s="168">
        <v>104642</v>
      </c>
      <c r="C68" s="168" t="s">
        <v>21</v>
      </c>
      <c r="D68" s="167" t="s">
        <v>574</v>
      </c>
      <c r="E68" s="168" t="s">
        <v>3</v>
      </c>
      <c r="F68" s="174">
        <v>9560.9</v>
      </c>
      <c r="G68" s="174">
        <v>9.69</v>
      </c>
      <c r="H68" s="174">
        <v>11.86</v>
      </c>
      <c r="I68" s="174">
        <v>113392.27</v>
      </c>
      <c r="J68" s="172">
        <v>5.4314956966736447E-3</v>
      </c>
    </row>
    <row r="69" spans="1:10" s="192" customFormat="1" ht="25.5">
      <c r="A69" s="171" t="s">
        <v>4751</v>
      </c>
      <c r="B69" s="168">
        <v>88485</v>
      </c>
      <c r="C69" s="168" t="s">
        <v>21</v>
      </c>
      <c r="D69" s="167" t="s">
        <v>4752</v>
      </c>
      <c r="E69" s="168" t="s">
        <v>3</v>
      </c>
      <c r="F69" s="174">
        <v>9560.9</v>
      </c>
      <c r="G69" s="174">
        <v>3.15</v>
      </c>
      <c r="H69" s="174">
        <v>3.85</v>
      </c>
      <c r="I69" s="174">
        <v>36809.46</v>
      </c>
      <c r="J69" s="172">
        <v>1.7631750699309632E-3</v>
      </c>
    </row>
    <row r="70" spans="1:10" s="192" customFormat="1">
      <c r="A70" s="169" t="s">
        <v>2367</v>
      </c>
      <c r="B70" s="166"/>
      <c r="C70" s="166"/>
      <c r="D70" s="165" t="s">
        <v>610</v>
      </c>
      <c r="E70" s="165"/>
      <c r="F70" s="173"/>
      <c r="G70" s="173"/>
      <c r="H70" s="173"/>
      <c r="I70" s="173">
        <v>490589.13</v>
      </c>
      <c r="J70" s="170">
        <v>2.3499245128701166E-2</v>
      </c>
    </row>
    <row r="71" spans="1:10" s="192" customFormat="1">
      <c r="A71" s="169" t="s">
        <v>2368</v>
      </c>
      <c r="B71" s="166"/>
      <c r="C71" s="166"/>
      <c r="D71" s="165" t="s">
        <v>276</v>
      </c>
      <c r="E71" s="165"/>
      <c r="F71" s="173"/>
      <c r="G71" s="173"/>
      <c r="H71" s="173"/>
      <c r="I71" s="173">
        <v>420038.37</v>
      </c>
      <c r="J71" s="170">
        <v>2.0119860014203898E-2</v>
      </c>
    </row>
    <row r="72" spans="1:10" s="192" customFormat="1" ht="38.25">
      <c r="A72" s="171" t="s">
        <v>2369</v>
      </c>
      <c r="B72" s="168">
        <v>100702</v>
      </c>
      <c r="C72" s="168" t="s">
        <v>21</v>
      </c>
      <c r="D72" s="167" t="s">
        <v>2370</v>
      </c>
      <c r="E72" s="168" t="s">
        <v>3</v>
      </c>
      <c r="F72" s="174">
        <v>16.87</v>
      </c>
      <c r="G72" s="174">
        <v>455.41</v>
      </c>
      <c r="H72" s="174">
        <v>557.74</v>
      </c>
      <c r="I72" s="174">
        <v>9409.07</v>
      </c>
      <c r="J72" s="172">
        <v>4.5069494785403882E-4</v>
      </c>
    </row>
    <row r="73" spans="1:10" s="192" customFormat="1" ht="38.25">
      <c r="A73" s="171" t="s">
        <v>2371</v>
      </c>
      <c r="B73" s="168">
        <v>91341</v>
      </c>
      <c r="C73" s="168" t="s">
        <v>21</v>
      </c>
      <c r="D73" s="167" t="s">
        <v>277</v>
      </c>
      <c r="E73" s="168" t="s">
        <v>3</v>
      </c>
      <c r="F73" s="174">
        <v>43.52</v>
      </c>
      <c r="G73" s="174">
        <v>627.53</v>
      </c>
      <c r="H73" s="174">
        <v>768.53</v>
      </c>
      <c r="I73" s="174">
        <v>33446.42</v>
      </c>
      <c r="J73" s="172">
        <v>1.6020852770575924E-3</v>
      </c>
    </row>
    <row r="74" spans="1:10" s="192" customFormat="1" ht="38.25">
      <c r="A74" s="171" t="s">
        <v>2372</v>
      </c>
      <c r="B74" s="168">
        <v>91338</v>
      </c>
      <c r="C74" s="168" t="s">
        <v>21</v>
      </c>
      <c r="D74" s="167" t="s">
        <v>611</v>
      </c>
      <c r="E74" s="168" t="s">
        <v>3</v>
      </c>
      <c r="F74" s="174">
        <v>18.899999999999999</v>
      </c>
      <c r="G74" s="174">
        <v>813.68</v>
      </c>
      <c r="H74" s="174">
        <v>996.51</v>
      </c>
      <c r="I74" s="174">
        <v>18834.03</v>
      </c>
      <c r="J74" s="172">
        <v>9.0215102754378519E-4</v>
      </c>
    </row>
    <row r="75" spans="1:10" s="192" customFormat="1" ht="51">
      <c r="A75" s="171" t="s">
        <v>2373</v>
      </c>
      <c r="B75" s="168" t="s">
        <v>612</v>
      </c>
      <c r="C75" s="168" t="s">
        <v>44</v>
      </c>
      <c r="D75" s="167" t="s">
        <v>613</v>
      </c>
      <c r="E75" s="168" t="s">
        <v>1</v>
      </c>
      <c r="F75" s="174">
        <v>17</v>
      </c>
      <c r="G75" s="174">
        <v>2446.9899999999998</v>
      </c>
      <c r="H75" s="174">
        <v>2996.82</v>
      </c>
      <c r="I75" s="174">
        <v>50945.94</v>
      </c>
      <c r="J75" s="172">
        <v>2.4403132054150933E-3</v>
      </c>
    </row>
    <row r="76" spans="1:10" s="192" customFormat="1">
      <c r="A76" s="171" t="s">
        <v>2374</v>
      </c>
      <c r="B76" s="168">
        <v>110106</v>
      </c>
      <c r="C76" s="168" t="s">
        <v>268</v>
      </c>
      <c r="D76" s="167" t="s">
        <v>2375</v>
      </c>
      <c r="E76" s="168" t="s">
        <v>45</v>
      </c>
      <c r="F76" s="174">
        <v>5</v>
      </c>
      <c r="G76" s="174">
        <v>1451.97</v>
      </c>
      <c r="H76" s="174">
        <v>1778.22</v>
      </c>
      <c r="I76" s="174">
        <v>8891.1</v>
      </c>
      <c r="J76" s="172">
        <v>4.2588415761228739E-4</v>
      </c>
    </row>
    <row r="77" spans="1:10" s="192" customFormat="1" ht="25.5">
      <c r="A77" s="171" t="s">
        <v>2376</v>
      </c>
      <c r="B77" s="168">
        <v>8664</v>
      </c>
      <c r="C77" s="168" t="s">
        <v>487</v>
      </c>
      <c r="D77" s="167" t="s">
        <v>2377</v>
      </c>
      <c r="E77" s="168" t="s">
        <v>3</v>
      </c>
      <c r="F77" s="174">
        <v>4.75</v>
      </c>
      <c r="G77" s="174">
        <v>596.33000000000004</v>
      </c>
      <c r="H77" s="174">
        <v>730.32</v>
      </c>
      <c r="I77" s="174">
        <v>3469.02</v>
      </c>
      <c r="J77" s="172">
        <v>1.6616624044720867E-4</v>
      </c>
    </row>
    <row r="78" spans="1:10" s="192" customFormat="1">
      <c r="A78" s="171" t="s">
        <v>2378</v>
      </c>
      <c r="B78" s="168" t="s">
        <v>279</v>
      </c>
      <c r="C78" s="168" t="s">
        <v>44</v>
      </c>
      <c r="D78" s="167" t="s">
        <v>280</v>
      </c>
      <c r="E78" s="168" t="s">
        <v>3</v>
      </c>
      <c r="F78" s="174">
        <v>2.94</v>
      </c>
      <c r="G78" s="174">
        <v>465.55</v>
      </c>
      <c r="H78" s="174">
        <v>570.15</v>
      </c>
      <c r="I78" s="174">
        <v>1676.24</v>
      </c>
      <c r="J78" s="172">
        <v>8.0291984158992766E-5</v>
      </c>
    </row>
    <row r="79" spans="1:10" s="192" customFormat="1">
      <c r="A79" s="171" t="s">
        <v>2379</v>
      </c>
      <c r="B79" s="168">
        <v>111414</v>
      </c>
      <c r="C79" s="168" t="s">
        <v>268</v>
      </c>
      <c r="D79" s="167" t="s">
        <v>278</v>
      </c>
      <c r="E79" s="168" t="s">
        <v>3</v>
      </c>
      <c r="F79" s="174">
        <v>1.88</v>
      </c>
      <c r="G79" s="174">
        <v>640.82000000000005</v>
      </c>
      <c r="H79" s="174">
        <v>784.81</v>
      </c>
      <c r="I79" s="174">
        <v>1475.44</v>
      </c>
      <c r="J79" s="172">
        <v>7.0673653598258177E-5</v>
      </c>
    </row>
    <row r="80" spans="1:10" s="192" customFormat="1" ht="38.25">
      <c r="A80" s="171" t="s">
        <v>2380</v>
      </c>
      <c r="B80" s="168">
        <v>102185</v>
      </c>
      <c r="C80" s="168" t="s">
        <v>21</v>
      </c>
      <c r="D80" s="167" t="s">
        <v>2381</v>
      </c>
      <c r="E80" s="168" t="s">
        <v>45</v>
      </c>
      <c r="F80" s="174">
        <v>4</v>
      </c>
      <c r="G80" s="174">
        <v>4074.58</v>
      </c>
      <c r="H80" s="174">
        <v>4990.13</v>
      </c>
      <c r="I80" s="174">
        <v>19960.52</v>
      </c>
      <c r="J80" s="172">
        <v>9.5610995778961142E-4</v>
      </c>
    </row>
    <row r="81" spans="1:10" s="192" customFormat="1">
      <c r="A81" s="171" t="s">
        <v>2382</v>
      </c>
      <c r="B81" s="168" t="s">
        <v>2383</v>
      </c>
      <c r="C81" s="168" t="s">
        <v>44</v>
      </c>
      <c r="D81" s="167" t="s">
        <v>2384</v>
      </c>
      <c r="E81" s="168" t="s">
        <v>3</v>
      </c>
      <c r="F81" s="174">
        <v>11.22</v>
      </c>
      <c r="G81" s="174">
        <v>625.17999999999995</v>
      </c>
      <c r="H81" s="174">
        <v>765.65</v>
      </c>
      <c r="I81" s="174">
        <v>8590.59</v>
      </c>
      <c r="J81" s="172">
        <v>4.1148971280747485E-4</v>
      </c>
    </row>
    <row r="82" spans="1:10" s="192" customFormat="1" ht="25.5">
      <c r="A82" s="171" t="s">
        <v>2385</v>
      </c>
      <c r="B82" s="168" t="s">
        <v>2386</v>
      </c>
      <c r="C82" s="168" t="s">
        <v>44</v>
      </c>
      <c r="D82" s="167" t="s">
        <v>2387</v>
      </c>
      <c r="E82" s="168" t="s">
        <v>3</v>
      </c>
      <c r="F82" s="174">
        <v>128.52000000000001</v>
      </c>
      <c r="G82" s="174">
        <v>1555.87</v>
      </c>
      <c r="H82" s="174">
        <v>1905.47</v>
      </c>
      <c r="I82" s="174">
        <v>244891</v>
      </c>
      <c r="J82" s="172">
        <v>1.1730291779625769E-2</v>
      </c>
    </row>
    <row r="83" spans="1:10" s="192" customFormat="1" ht="38.25">
      <c r="A83" s="171" t="s">
        <v>2388</v>
      </c>
      <c r="B83" s="168" t="s">
        <v>2389</v>
      </c>
      <c r="C83" s="168" t="s">
        <v>44</v>
      </c>
      <c r="D83" s="167" t="s">
        <v>2390</v>
      </c>
      <c r="E83" s="168" t="s">
        <v>3</v>
      </c>
      <c r="F83" s="174">
        <v>10</v>
      </c>
      <c r="G83" s="174">
        <v>1506.41</v>
      </c>
      <c r="H83" s="174">
        <v>1844.9</v>
      </c>
      <c r="I83" s="174">
        <v>18449</v>
      </c>
      <c r="J83" s="172">
        <v>8.8370807029378704E-4</v>
      </c>
    </row>
    <row r="84" spans="1:10" s="192" customFormat="1">
      <c r="A84" s="169" t="s">
        <v>2391</v>
      </c>
      <c r="B84" s="166"/>
      <c r="C84" s="166"/>
      <c r="D84" s="165" t="s">
        <v>281</v>
      </c>
      <c r="E84" s="165"/>
      <c r="F84" s="173"/>
      <c r="G84" s="173"/>
      <c r="H84" s="173"/>
      <c r="I84" s="173">
        <v>45041.97</v>
      </c>
      <c r="J84" s="170">
        <v>2.1575127319058292E-3</v>
      </c>
    </row>
    <row r="85" spans="1:10" s="192" customFormat="1" ht="38.25">
      <c r="A85" s="171" t="s">
        <v>2392</v>
      </c>
      <c r="B85" s="168">
        <v>94569</v>
      </c>
      <c r="C85" s="168" t="s">
        <v>21</v>
      </c>
      <c r="D85" s="167" t="s">
        <v>282</v>
      </c>
      <c r="E85" s="168" t="s">
        <v>3</v>
      </c>
      <c r="F85" s="174">
        <v>22.8</v>
      </c>
      <c r="G85" s="174">
        <v>578.76</v>
      </c>
      <c r="H85" s="174">
        <v>708.8</v>
      </c>
      <c r="I85" s="174">
        <v>16160.64</v>
      </c>
      <c r="J85" s="172">
        <v>7.7409550594138366E-4</v>
      </c>
    </row>
    <row r="86" spans="1:10" s="192" customFormat="1" ht="51">
      <c r="A86" s="171" t="s">
        <v>2393</v>
      </c>
      <c r="B86" s="168">
        <v>94573</v>
      </c>
      <c r="C86" s="168" t="s">
        <v>21</v>
      </c>
      <c r="D86" s="167" t="s">
        <v>284</v>
      </c>
      <c r="E86" s="168" t="s">
        <v>3</v>
      </c>
      <c r="F86" s="174">
        <v>68.2</v>
      </c>
      <c r="G86" s="174">
        <v>345.79</v>
      </c>
      <c r="H86" s="174">
        <v>423.48</v>
      </c>
      <c r="I86" s="174">
        <v>28881.33</v>
      </c>
      <c r="J86" s="172">
        <v>1.3834172259644458E-3</v>
      </c>
    </row>
    <row r="87" spans="1:10" s="192" customFormat="1">
      <c r="A87" s="169" t="s">
        <v>2394</v>
      </c>
      <c r="B87" s="166"/>
      <c r="C87" s="166"/>
      <c r="D87" s="165" t="s">
        <v>35</v>
      </c>
      <c r="E87" s="165"/>
      <c r="F87" s="173"/>
      <c r="G87" s="173"/>
      <c r="H87" s="173"/>
      <c r="I87" s="173">
        <v>25508.79</v>
      </c>
      <c r="J87" s="170">
        <v>1.2218723825914387E-3</v>
      </c>
    </row>
    <row r="88" spans="1:10" s="192" customFormat="1" ht="25.5">
      <c r="A88" s="171" t="s">
        <v>2395</v>
      </c>
      <c r="B88" s="168">
        <v>98689</v>
      </c>
      <c r="C88" s="168" t="s">
        <v>21</v>
      </c>
      <c r="D88" s="167" t="s">
        <v>2396</v>
      </c>
      <c r="E88" s="168" t="s">
        <v>34</v>
      </c>
      <c r="F88" s="174">
        <v>61.29</v>
      </c>
      <c r="G88" s="174">
        <v>112.16</v>
      </c>
      <c r="H88" s="174">
        <v>137.36000000000001</v>
      </c>
      <c r="I88" s="174">
        <v>8418.7900000000009</v>
      </c>
      <c r="J88" s="172">
        <v>4.0326048377194596E-4</v>
      </c>
    </row>
    <row r="89" spans="1:10" s="192" customFormat="1" ht="38.25">
      <c r="A89" s="171" t="s">
        <v>2397</v>
      </c>
      <c r="B89" s="168">
        <v>101965</v>
      </c>
      <c r="C89" s="168" t="s">
        <v>21</v>
      </c>
      <c r="D89" s="167" t="s">
        <v>78</v>
      </c>
      <c r="E89" s="168" t="s">
        <v>34</v>
      </c>
      <c r="F89" s="174">
        <v>100</v>
      </c>
      <c r="G89" s="174">
        <v>139.55000000000001</v>
      </c>
      <c r="H89" s="174">
        <v>170.9</v>
      </c>
      <c r="I89" s="174">
        <v>17090</v>
      </c>
      <c r="J89" s="172">
        <v>8.186118988194927E-4</v>
      </c>
    </row>
    <row r="90" spans="1:10" s="192" customFormat="1">
      <c r="A90" s="169" t="s">
        <v>2398</v>
      </c>
      <c r="B90" s="166"/>
      <c r="C90" s="166"/>
      <c r="D90" s="165" t="s">
        <v>4</v>
      </c>
      <c r="E90" s="165"/>
      <c r="F90" s="173"/>
      <c r="G90" s="173"/>
      <c r="H90" s="173"/>
      <c r="I90" s="173">
        <v>407051.33</v>
      </c>
      <c r="J90" s="170">
        <v>1.949778011517261E-2</v>
      </c>
    </row>
    <row r="91" spans="1:10" s="192" customFormat="1" ht="25.5">
      <c r="A91" s="171" t="s">
        <v>2399</v>
      </c>
      <c r="B91" s="168">
        <v>94216</v>
      </c>
      <c r="C91" s="168" t="s">
        <v>21</v>
      </c>
      <c r="D91" s="167" t="s">
        <v>269</v>
      </c>
      <c r="E91" s="168" t="s">
        <v>3</v>
      </c>
      <c r="F91" s="174">
        <v>1958.2</v>
      </c>
      <c r="G91" s="174">
        <v>144.99</v>
      </c>
      <c r="H91" s="174">
        <v>177.56</v>
      </c>
      <c r="I91" s="174">
        <v>347697.99</v>
      </c>
      <c r="J91" s="172">
        <v>1.6654752007584608E-2</v>
      </c>
    </row>
    <row r="92" spans="1:10" s="192" customFormat="1" ht="25.5">
      <c r="A92" s="171" t="s">
        <v>2400</v>
      </c>
      <c r="B92" s="168" t="s">
        <v>272</v>
      </c>
      <c r="C92" s="168" t="s">
        <v>44</v>
      </c>
      <c r="D92" s="167" t="s">
        <v>273</v>
      </c>
      <c r="E92" s="168" t="s">
        <v>34</v>
      </c>
      <c r="F92" s="174">
        <v>52.45</v>
      </c>
      <c r="G92" s="174">
        <v>104.57</v>
      </c>
      <c r="H92" s="174">
        <v>128.06</v>
      </c>
      <c r="I92" s="174">
        <v>6716.74</v>
      </c>
      <c r="J92" s="172">
        <v>3.2173219925552015E-4</v>
      </c>
    </row>
    <row r="93" spans="1:10" s="192" customFormat="1" ht="25.5">
      <c r="A93" s="171" t="s">
        <v>2401</v>
      </c>
      <c r="B93" s="168">
        <v>94231</v>
      </c>
      <c r="C93" s="168" t="s">
        <v>21</v>
      </c>
      <c r="D93" s="167" t="s">
        <v>270</v>
      </c>
      <c r="E93" s="168" t="s">
        <v>34</v>
      </c>
      <c r="F93" s="174">
        <v>182.43</v>
      </c>
      <c r="G93" s="174">
        <v>58.56</v>
      </c>
      <c r="H93" s="174">
        <v>71.709999999999994</v>
      </c>
      <c r="I93" s="174">
        <v>13082.05</v>
      </c>
      <c r="J93" s="172">
        <v>6.2663088302817693E-4</v>
      </c>
    </row>
    <row r="94" spans="1:10" s="192" customFormat="1" ht="38.25">
      <c r="A94" s="171" t="s">
        <v>2402</v>
      </c>
      <c r="B94" s="168">
        <v>94227</v>
      </c>
      <c r="C94" s="168" t="s">
        <v>21</v>
      </c>
      <c r="D94" s="167" t="s">
        <v>2403</v>
      </c>
      <c r="E94" s="168" t="s">
        <v>34</v>
      </c>
      <c r="F94" s="174">
        <v>201.83</v>
      </c>
      <c r="G94" s="174">
        <v>72.900000000000006</v>
      </c>
      <c r="H94" s="174">
        <v>89.28</v>
      </c>
      <c r="I94" s="174">
        <v>18019.38</v>
      </c>
      <c r="J94" s="172">
        <v>8.631292496986536E-4</v>
      </c>
    </row>
    <row r="95" spans="1:10" s="192" customFormat="1">
      <c r="A95" s="171" t="s">
        <v>2404</v>
      </c>
      <c r="B95" s="168">
        <v>121215</v>
      </c>
      <c r="C95" s="168" t="s">
        <v>268</v>
      </c>
      <c r="D95" s="167" t="s">
        <v>2405</v>
      </c>
      <c r="E95" s="168" t="s">
        <v>34</v>
      </c>
      <c r="F95" s="174">
        <v>313.99</v>
      </c>
      <c r="G95" s="174">
        <v>36.090000000000003</v>
      </c>
      <c r="H95" s="174">
        <v>44.19</v>
      </c>
      <c r="I95" s="174">
        <v>13875.21</v>
      </c>
      <c r="J95" s="172">
        <v>6.6462328874307853E-4</v>
      </c>
    </row>
    <row r="96" spans="1:10" s="192" customFormat="1" ht="25.5">
      <c r="A96" s="171" t="s">
        <v>2406</v>
      </c>
      <c r="B96" s="168">
        <v>98557</v>
      </c>
      <c r="C96" s="168" t="s">
        <v>21</v>
      </c>
      <c r="D96" s="167" t="s">
        <v>474</v>
      </c>
      <c r="E96" s="168" t="s">
        <v>3</v>
      </c>
      <c r="F96" s="174">
        <v>155.28</v>
      </c>
      <c r="G96" s="174">
        <v>40.28</v>
      </c>
      <c r="H96" s="174">
        <v>49.33</v>
      </c>
      <c r="I96" s="174">
        <v>7659.96</v>
      </c>
      <c r="J96" s="172">
        <v>3.6691248686257234E-4</v>
      </c>
    </row>
    <row r="97" spans="1:10" s="192" customFormat="1">
      <c r="A97" s="169" t="s">
        <v>2407</v>
      </c>
      <c r="B97" s="166"/>
      <c r="C97" s="166"/>
      <c r="D97" s="165" t="s">
        <v>608</v>
      </c>
      <c r="E97" s="165"/>
      <c r="F97" s="173"/>
      <c r="G97" s="173"/>
      <c r="H97" s="173"/>
      <c r="I97" s="173">
        <v>319057.95</v>
      </c>
      <c r="J97" s="170">
        <v>1.52828925853104E-2</v>
      </c>
    </row>
    <row r="98" spans="1:10" s="192" customFormat="1" ht="25.5">
      <c r="A98" s="171" t="s">
        <v>2408</v>
      </c>
      <c r="B98" s="168">
        <v>96114</v>
      </c>
      <c r="C98" s="168" t="s">
        <v>21</v>
      </c>
      <c r="D98" s="167" t="s">
        <v>609</v>
      </c>
      <c r="E98" s="168" t="s">
        <v>3</v>
      </c>
      <c r="F98" s="174">
        <v>893.19</v>
      </c>
      <c r="G98" s="174">
        <v>78.2</v>
      </c>
      <c r="H98" s="174">
        <v>95.77</v>
      </c>
      <c r="I98" s="174">
        <v>85540.800000000003</v>
      </c>
      <c r="J98" s="172">
        <v>4.097408818872935E-3</v>
      </c>
    </row>
    <row r="99" spans="1:10" s="192" customFormat="1" ht="25.5">
      <c r="A99" s="171" t="s">
        <v>2409</v>
      </c>
      <c r="B99" s="168">
        <v>88494</v>
      </c>
      <c r="C99" s="168" t="s">
        <v>21</v>
      </c>
      <c r="D99" s="167" t="s">
        <v>575</v>
      </c>
      <c r="E99" s="168" t="s">
        <v>3</v>
      </c>
      <c r="F99" s="174">
        <v>3921.21</v>
      </c>
      <c r="G99" s="174">
        <v>19.63</v>
      </c>
      <c r="H99" s="174">
        <v>24.04</v>
      </c>
      <c r="I99" s="174">
        <v>94265.88</v>
      </c>
      <c r="J99" s="172">
        <v>4.5153406097536829E-3</v>
      </c>
    </row>
    <row r="100" spans="1:10" s="192" customFormat="1" ht="25.5">
      <c r="A100" s="171" t="s">
        <v>2410</v>
      </c>
      <c r="B100" s="168">
        <v>104639</v>
      </c>
      <c r="C100" s="168" t="s">
        <v>21</v>
      </c>
      <c r="D100" s="167" t="s">
        <v>275</v>
      </c>
      <c r="E100" s="168" t="s">
        <v>3</v>
      </c>
      <c r="F100" s="174">
        <v>3921.21</v>
      </c>
      <c r="G100" s="174">
        <v>10.68</v>
      </c>
      <c r="H100" s="174">
        <v>13.07</v>
      </c>
      <c r="I100" s="174">
        <v>51250.21</v>
      </c>
      <c r="J100" s="172">
        <v>2.4548877544176566E-3</v>
      </c>
    </row>
    <row r="101" spans="1:10" s="192" customFormat="1">
      <c r="A101" s="171" t="s">
        <v>2411</v>
      </c>
      <c r="B101" s="168">
        <v>120481</v>
      </c>
      <c r="C101" s="168" t="s">
        <v>268</v>
      </c>
      <c r="D101" s="167" t="s">
        <v>2412</v>
      </c>
      <c r="E101" s="168" t="s">
        <v>3</v>
      </c>
      <c r="F101" s="174">
        <v>455.16</v>
      </c>
      <c r="G101" s="174">
        <v>140.54</v>
      </c>
      <c r="H101" s="174">
        <v>172.11</v>
      </c>
      <c r="I101" s="174">
        <v>78337.58</v>
      </c>
      <c r="J101" s="172">
        <v>3.7523742020318263E-3</v>
      </c>
    </row>
    <row r="102" spans="1:10" s="192" customFormat="1" ht="25.5">
      <c r="A102" s="171" t="s">
        <v>2413</v>
      </c>
      <c r="B102" s="168">
        <v>96121</v>
      </c>
      <c r="C102" s="168" t="s">
        <v>21</v>
      </c>
      <c r="D102" s="167" t="s">
        <v>2414</v>
      </c>
      <c r="E102" s="168" t="s">
        <v>34</v>
      </c>
      <c r="F102" s="174">
        <v>739.93</v>
      </c>
      <c r="G102" s="174">
        <v>10.67</v>
      </c>
      <c r="H102" s="174">
        <v>13.06</v>
      </c>
      <c r="I102" s="174">
        <v>9663.48</v>
      </c>
      <c r="J102" s="172">
        <v>4.6288120023430023E-4</v>
      </c>
    </row>
    <row r="103" spans="1:10" s="192" customFormat="1">
      <c r="A103" s="169" t="s">
        <v>2415</v>
      </c>
      <c r="B103" s="166"/>
      <c r="C103" s="166"/>
      <c r="D103" s="165" t="s">
        <v>35</v>
      </c>
      <c r="E103" s="165"/>
      <c r="F103" s="173"/>
      <c r="G103" s="173"/>
      <c r="H103" s="173"/>
      <c r="I103" s="173">
        <v>1108206.31</v>
      </c>
      <c r="J103" s="170">
        <v>5.3083140533226644E-2</v>
      </c>
    </row>
    <row r="104" spans="1:10" s="192" customFormat="1" ht="38.25">
      <c r="A104" s="171" t="s">
        <v>2416</v>
      </c>
      <c r="B104" s="168" t="s">
        <v>2417</v>
      </c>
      <c r="C104" s="168" t="s">
        <v>44</v>
      </c>
      <c r="D104" s="167" t="s">
        <v>2418</v>
      </c>
      <c r="E104" s="168" t="s">
        <v>3</v>
      </c>
      <c r="F104" s="174">
        <v>897.7</v>
      </c>
      <c r="G104" s="174">
        <v>898.51</v>
      </c>
      <c r="H104" s="174">
        <v>1100.4000000000001</v>
      </c>
      <c r="I104" s="174">
        <v>987829.08</v>
      </c>
      <c r="J104" s="172">
        <v>4.7317064885190906E-2</v>
      </c>
    </row>
    <row r="105" spans="1:10" s="192" customFormat="1">
      <c r="A105" s="171" t="s">
        <v>2419</v>
      </c>
      <c r="B105" s="168">
        <v>190429</v>
      </c>
      <c r="C105" s="168" t="s">
        <v>268</v>
      </c>
      <c r="D105" s="167" t="s">
        <v>576</v>
      </c>
      <c r="E105" s="168" t="s">
        <v>3</v>
      </c>
      <c r="F105" s="174">
        <v>77.69</v>
      </c>
      <c r="G105" s="174">
        <v>533.47</v>
      </c>
      <c r="H105" s="174">
        <v>653.34</v>
      </c>
      <c r="I105" s="174">
        <v>50757.98</v>
      </c>
      <c r="J105" s="172">
        <v>2.4313099115296569E-3</v>
      </c>
    </row>
    <row r="106" spans="1:10" s="192" customFormat="1">
      <c r="A106" s="171" t="s">
        <v>2420</v>
      </c>
      <c r="B106" s="168">
        <v>190058</v>
      </c>
      <c r="C106" s="168" t="s">
        <v>268</v>
      </c>
      <c r="D106" s="167" t="s">
        <v>614</v>
      </c>
      <c r="E106" s="168" t="s">
        <v>3</v>
      </c>
      <c r="F106" s="174">
        <v>28.8</v>
      </c>
      <c r="G106" s="174">
        <v>518.52</v>
      </c>
      <c r="H106" s="174">
        <v>635.03</v>
      </c>
      <c r="I106" s="174">
        <v>18288.86</v>
      </c>
      <c r="J106" s="172">
        <v>8.7603735587149598E-4</v>
      </c>
    </row>
    <row r="107" spans="1:10" s="192" customFormat="1" ht="25.5">
      <c r="A107" s="171" t="s">
        <v>2421</v>
      </c>
      <c r="B107" s="168">
        <v>12990</v>
      </c>
      <c r="C107" s="168" t="s">
        <v>487</v>
      </c>
      <c r="D107" s="167" t="s">
        <v>2422</v>
      </c>
      <c r="E107" s="168" t="s">
        <v>17</v>
      </c>
      <c r="F107" s="174">
        <v>10</v>
      </c>
      <c r="G107" s="174">
        <v>1792.42</v>
      </c>
      <c r="H107" s="174">
        <v>2195.17</v>
      </c>
      <c r="I107" s="174">
        <v>21951.7</v>
      </c>
      <c r="J107" s="172">
        <v>1.0514875845123381E-3</v>
      </c>
    </row>
    <row r="108" spans="1:10" s="192" customFormat="1">
      <c r="A108" s="171" t="s">
        <v>2423</v>
      </c>
      <c r="B108" s="168">
        <v>111701</v>
      </c>
      <c r="C108" s="168" t="s">
        <v>268</v>
      </c>
      <c r="D108" s="167" t="s">
        <v>4753</v>
      </c>
      <c r="E108" s="168" t="s">
        <v>34</v>
      </c>
      <c r="F108" s="174">
        <v>10.5</v>
      </c>
      <c r="G108" s="174">
        <v>812.03</v>
      </c>
      <c r="H108" s="174">
        <v>994.49</v>
      </c>
      <c r="I108" s="174">
        <v>10442.14</v>
      </c>
      <c r="J108" s="172">
        <v>5.0017905518659901E-4</v>
      </c>
    </row>
    <row r="109" spans="1:10" s="192" customFormat="1" ht="25.5">
      <c r="A109" s="171" t="s">
        <v>2425</v>
      </c>
      <c r="B109" s="168">
        <v>103946</v>
      </c>
      <c r="C109" s="168" t="s">
        <v>21</v>
      </c>
      <c r="D109" s="167" t="s">
        <v>2424</v>
      </c>
      <c r="E109" s="168" t="s">
        <v>3</v>
      </c>
      <c r="F109" s="174">
        <v>16.8</v>
      </c>
      <c r="G109" s="174">
        <v>19.39</v>
      </c>
      <c r="H109" s="174">
        <v>23.74</v>
      </c>
      <c r="I109" s="174">
        <v>398.83</v>
      </c>
      <c r="J109" s="172">
        <v>1.9103977975785739E-5</v>
      </c>
    </row>
    <row r="110" spans="1:10" s="192" customFormat="1">
      <c r="A110" s="171" t="s">
        <v>2428</v>
      </c>
      <c r="B110" s="168" t="s">
        <v>2426</v>
      </c>
      <c r="C110" s="168" t="s">
        <v>44</v>
      </c>
      <c r="D110" s="167" t="s">
        <v>2427</v>
      </c>
      <c r="E110" s="168" t="s">
        <v>1</v>
      </c>
      <c r="F110" s="174">
        <v>1</v>
      </c>
      <c r="G110" s="174">
        <v>4727</v>
      </c>
      <c r="H110" s="174">
        <v>5789.15</v>
      </c>
      <c r="I110" s="174">
        <v>5789.15</v>
      </c>
      <c r="J110" s="172">
        <v>2.7730058947050124E-4</v>
      </c>
    </row>
    <row r="111" spans="1:10" s="192" customFormat="1">
      <c r="A111" s="171" t="s">
        <v>2430</v>
      </c>
      <c r="B111" s="168" t="s">
        <v>2429</v>
      </c>
      <c r="C111" s="168" t="s">
        <v>44</v>
      </c>
      <c r="D111" s="167" t="s">
        <v>288</v>
      </c>
      <c r="E111" s="168" t="s">
        <v>1</v>
      </c>
      <c r="F111" s="174">
        <v>1</v>
      </c>
      <c r="G111" s="174">
        <v>706.57</v>
      </c>
      <c r="H111" s="174">
        <v>865.33</v>
      </c>
      <c r="I111" s="174">
        <v>865.33</v>
      </c>
      <c r="J111" s="172">
        <v>4.1449352510560072E-5</v>
      </c>
    </row>
    <row r="112" spans="1:10" s="192" customFormat="1">
      <c r="A112" s="171" t="s">
        <v>2433</v>
      </c>
      <c r="B112" s="168" t="s">
        <v>2431</v>
      </c>
      <c r="C112" s="168" t="s">
        <v>44</v>
      </c>
      <c r="D112" s="167" t="s">
        <v>2432</v>
      </c>
      <c r="E112" s="168" t="s">
        <v>17</v>
      </c>
      <c r="F112" s="174">
        <v>8</v>
      </c>
      <c r="G112" s="174">
        <v>375.13</v>
      </c>
      <c r="H112" s="174">
        <v>459.42</v>
      </c>
      <c r="I112" s="174">
        <v>3675.36</v>
      </c>
      <c r="J112" s="172">
        <v>1.7604993729931017E-4</v>
      </c>
    </row>
    <row r="113" spans="1:10" s="192" customFormat="1">
      <c r="A113" s="171" t="s">
        <v>2436</v>
      </c>
      <c r="B113" s="168" t="s">
        <v>2434</v>
      </c>
      <c r="C113" s="168" t="s">
        <v>44</v>
      </c>
      <c r="D113" s="167" t="s">
        <v>2435</v>
      </c>
      <c r="E113" s="168" t="s">
        <v>17</v>
      </c>
      <c r="F113" s="174">
        <v>16</v>
      </c>
      <c r="G113" s="174">
        <v>204.55</v>
      </c>
      <c r="H113" s="174">
        <v>250.51</v>
      </c>
      <c r="I113" s="174">
        <v>4008.16</v>
      </c>
      <c r="J113" s="172">
        <v>1.9199107480236032E-4</v>
      </c>
    </row>
    <row r="114" spans="1:10" s="192" customFormat="1">
      <c r="A114" s="171" t="s">
        <v>2437</v>
      </c>
      <c r="B114" s="168" t="s">
        <v>286</v>
      </c>
      <c r="C114" s="168" t="s">
        <v>44</v>
      </c>
      <c r="D114" s="167" t="s">
        <v>287</v>
      </c>
      <c r="E114" s="168" t="s">
        <v>17</v>
      </c>
      <c r="F114" s="174">
        <v>24</v>
      </c>
      <c r="G114" s="174">
        <v>132.97999999999999</v>
      </c>
      <c r="H114" s="174">
        <v>162.86000000000001</v>
      </c>
      <c r="I114" s="174">
        <v>3908.64</v>
      </c>
      <c r="J114" s="172">
        <v>1.8722406156827513E-4</v>
      </c>
    </row>
    <row r="115" spans="1:10" s="192" customFormat="1">
      <c r="A115" s="171" t="s">
        <v>4754</v>
      </c>
      <c r="B115" s="168" t="s">
        <v>2438</v>
      </c>
      <c r="C115" s="168" t="s">
        <v>44</v>
      </c>
      <c r="D115" s="167" t="s">
        <v>2439</v>
      </c>
      <c r="E115" s="168" t="s">
        <v>45</v>
      </c>
      <c r="F115" s="174">
        <v>1</v>
      </c>
      <c r="G115" s="174">
        <v>237.68</v>
      </c>
      <c r="H115" s="174">
        <v>291.08</v>
      </c>
      <c r="I115" s="174">
        <v>291.08</v>
      </c>
      <c r="J115" s="172">
        <v>1.3942747308857691E-5</v>
      </c>
    </row>
    <row r="116" spans="1:10" s="192" customFormat="1">
      <c r="A116" s="169">
        <v>5</v>
      </c>
      <c r="B116" s="166"/>
      <c r="C116" s="166"/>
      <c r="D116" s="165" t="s">
        <v>31</v>
      </c>
      <c r="E116" s="165"/>
      <c r="F116" s="173"/>
      <c r="G116" s="173"/>
      <c r="H116" s="173"/>
      <c r="I116" s="173">
        <v>1378689.87</v>
      </c>
      <c r="J116" s="170">
        <v>6.6039317282849591E-2</v>
      </c>
    </row>
    <row r="117" spans="1:10" s="192" customFormat="1">
      <c r="A117" s="169" t="s">
        <v>46</v>
      </c>
      <c r="B117" s="166"/>
      <c r="C117" s="166"/>
      <c r="D117" s="165" t="s">
        <v>293</v>
      </c>
      <c r="E117" s="165"/>
      <c r="F117" s="173"/>
      <c r="G117" s="173"/>
      <c r="H117" s="173"/>
      <c r="I117" s="173">
        <v>3481.86</v>
      </c>
      <c r="J117" s="170">
        <v>1.6678127712250665E-4</v>
      </c>
    </row>
    <row r="118" spans="1:10" s="192" customFormat="1">
      <c r="A118" s="171" t="s">
        <v>2440</v>
      </c>
      <c r="B118" s="168">
        <v>93358</v>
      </c>
      <c r="C118" s="168" t="s">
        <v>21</v>
      </c>
      <c r="D118" s="167" t="s">
        <v>2320</v>
      </c>
      <c r="E118" s="168" t="s">
        <v>2</v>
      </c>
      <c r="F118" s="174">
        <v>15</v>
      </c>
      <c r="G118" s="174">
        <v>80.38</v>
      </c>
      <c r="H118" s="174">
        <v>98.44</v>
      </c>
      <c r="I118" s="174">
        <v>1476.6</v>
      </c>
      <c r="J118" s="172">
        <v>7.0729217659266404E-5</v>
      </c>
    </row>
    <row r="119" spans="1:10" s="192" customFormat="1" ht="25.5">
      <c r="A119" s="171" t="s">
        <v>2441</v>
      </c>
      <c r="B119" s="168">
        <v>93382</v>
      </c>
      <c r="C119" s="168" t="s">
        <v>21</v>
      </c>
      <c r="D119" s="167" t="s">
        <v>295</v>
      </c>
      <c r="E119" s="168" t="s">
        <v>2</v>
      </c>
      <c r="F119" s="174">
        <v>14</v>
      </c>
      <c r="G119" s="174">
        <v>23.64</v>
      </c>
      <c r="H119" s="174">
        <v>28.95</v>
      </c>
      <c r="I119" s="174">
        <v>405.3</v>
      </c>
      <c r="J119" s="172">
        <v>1.9413891316064387E-5</v>
      </c>
    </row>
    <row r="120" spans="1:10" s="192" customFormat="1" ht="38.25">
      <c r="A120" s="171" t="s">
        <v>2442</v>
      </c>
      <c r="B120" s="168">
        <v>97883</v>
      </c>
      <c r="C120" s="168" t="s">
        <v>21</v>
      </c>
      <c r="D120" s="167" t="s">
        <v>2443</v>
      </c>
      <c r="E120" s="168" t="s">
        <v>45</v>
      </c>
      <c r="F120" s="174">
        <v>3</v>
      </c>
      <c r="G120" s="174">
        <v>435.47</v>
      </c>
      <c r="H120" s="174">
        <v>533.32000000000005</v>
      </c>
      <c r="I120" s="174">
        <v>1599.96</v>
      </c>
      <c r="J120" s="172">
        <v>7.6638168147175864E-5</v>
      </c>
    </row>
    <row r="121" spans="1:10" s="192" customFormat="1">
      <c r="A121" s="169" t="s">
        <v>47</v>
      </c>
      <c r="B121" s="166"/>
      <c r="C121" s="166"/>
      <c r="D121" s="165" t="s">
        <v>112</v>
      </c>
      <c r="E121" s="165"/>
      <c r="F121" s="173"/>
      <c r="G121" s="173"/>
      <c r="H121" s="173"/>
      <c r="I121" s="173">
        <v>109439.65</v>
      </c>
      <c r="J121" s="170">
        <v>5.2421649907923168E-3</v>
      </c>
    </row>
    <row r="122" spans="1:10" s="192" customFormat="1" ht="38.25">
      <c r="A122" s="171" t="s">
        <v>2444</v>
      </c>
      <c r="B122" s="168" t="s">
        <v>2445</v>
      </c>
      <c r="C122" s="168" t="s">
        <v>44</v>
      </c>
      <c r="D122" s="167" t="s">
        <v>2446</v>
      </c>
      <c r="E122" s="168" t="s">
        <v>1</v>
      </c>
      <c r="F122" s="174">
        <v>458</v>
      </c>
      <c r="G122" s="174">
        <v>184.08</v>
      </c>
      <c r="H122" s="174">
        <v>225.44</v>
      </c>
      <c r="I122" s="174">
        <v>103251.52</v>
      </c>
      <c r="J122" s="172">
        <v>4.9457532383381407E-3</v>
      </c>
    </row>
    <row r="123" spans="1:10" s="192" customFormat="1">
      <c r="A123" s="171" t="s">
        <v>2447</v>
      </c>
      <c r="B123" s="168" t="s">
        <v>299</v>
      </c>
      <c r="C123" s="168" t="s">
        <v>44</v>
      </c>
      <c r="D123" s="167" t="s">
        <v>300</v>
      </c>
      <c r="E123" s="168" t="s">
        <v>1</v>
      </c>
      <c r="F123" s="174">
        <v>42</v>
      </c>
      <c r="G123" s="174">
        <v>117.45</v>
      </c>
      <c r="H123" s="174">
        <v>143.84</v>
      </c>
      <c r="I123" s="174">
        <v>6041.28</v>
      </c>
      <c r="J123" s="172">
        <v>2.8937762973084988E-4</v>
      </c>
    </row>
    <row r="124" spans="1:10" s="192" customFormat="1" ht="25.5">
      <c r="A124" s="171" t="s">
        <v>2448</v>
      </c>
      <c r="B124" s="168">
        <v>101632</v>
      </c>
      <c r="C124" s="168" t="s">
        <v>21</v>
      </c>
      <c r="D124" s="167" t="s">
        <v>2449</v>
      </c>
      <c r="E124" s="168" t="s">
        <v>45</v>
      </c>
      <c r="F124" s="174">
        <v>3</v>
      </c>
      <c r="G124" s="174">
        <v>39.97</v>
      </c>
      <c r="H124" s="174">
        <v>48.95</v>
      </c>
      <c r="I124" s="174">
        <v>146.85</v>
      </c>
      <c r="J124" s="172">
        <v>7.0341227233260675E-6</v>
      </c>
    </row>
    <row r="125" spans="1:10" s="192" customFormat="1">
      <c r="A125" s="169" t="s">
        <v>48</v>
      </c>
      <c r="B125" s="166"/>
      <c r="C125" s="166"/>
      <c r="D125" s="165" t="s">
        <v>113</v>
      </c>
      <c r="E125" s="165"/>
      <c r="F125" s="173"/>
      <c r="G125" s="173"/>
      <c r="H125" s="173"/>
      <c r="I125" s="173">
        <v>114689</v>
      </c>
      <c r="J125" s="170">
        <v>5.4936091318729544E-3</v>
      </c>
    </row>
    <row r="126" spans="1:10" s="192" customFormat="1" ht="25.5">
      <c r="A126" s="171" t="s">
        <v>2450</v>
      </c>
      <c r="B126" s="168">
        <v>91939</v>
      </c>
      <c r="C126" s="168" t="s">
        <v>21</v>
      </c>
      <c r="D126" s="167" t="s">
        <v>2451</v>
      </c>
      <c r="E126" s="168" t="s">
        <v>45</v>
      </c>
      <c r="F126" s="174">
        <v>36</v>
      </c>
      <c r="G126" s="174">
        <v>30.17</v>
      </c>
      <c r="H126" s="174">
        <v>36.94</v>
      </c>
      <c r="I126" s="174">
        <v>1329.84</v>
      </c>
      <c r="J126" s="172">
        <v>6.3699405940673736E-5</v>
      </c>
    </row>
    <row r="127" spans="1:10" s="192" customFormat="1" ht="25.5">
      <c r="A127" s="171" t="s">
        <v>2452</v>
      </c>
      <c r="B127" s="168">
        <v>91940</v>
      </c>
      <c r="C127" s="168" t="s">
        <v>21</v>
      </c>
      <c r="D127" s="167" t="s">
        <v>2453</v>
      </c>
      <c r="E127" s="168" t="s">
        <v>45</v>
      </c>
      <c r="F127" s="174">
        <v>24</v>
      </c>
      <c r="G127" s="174">
        <v>17.579999999999998</v>
      </c>
      <c r="H127" s="174">
        <v>21.53</v>
      </c>
      <c r="I127" s="174">
        <v>516.72</v>
      </c>
      <c r="J127" s="172">
        <v>2.4750915176009846E-5</v>
      </c>
    </row>
    <row r="128" spans="1:10" s="192" customFormat="1" ht="25.5">
      <c r="A128" s="171" t="s">
        <v>2454</v>
      </c>
      <c r="B128" s="168">
        <v>91941</v>
      </c>
      <c r="C128" s="168" t="s">
        <v>21</v>
      </c>
      <c r="D128" s="167" t="s">
        <v>2455</v>
      </c>
      <c r="E128" s="168" t="s">
        <v>45</v>
      </c>
      <c r="F128" s="174">
        <v>14</v>
      </c>
      <c r="G128" s="174">
        <v>11.4</v>
      </c>
      <c r="H128" s="174">
        <v>13.96</v>
      </c>
      <c r="I128" s="174">
        <v>195.44</v>
      </c>
      <c r="J128" s="172">
        <v>9.3615862788345018E-6</v>
      </c>
    </row>
    <row r="129" spans="1:10" s="192" customFormat="1" ht="25.5">
      <c r="A129" s="171" t="s">
        <v>2456</v>
      </c>
      <c r="B129" s="168">
        <v>95801</v>
      </c>
      <c r="C129" s="168" t="s">
        <v>21</v>
      </c>
      <c r="D129" s="167" t="s">
        <v>2457</v>
      </c>
      <c r="E129" s="168" t="s">
        <v>45</v>
      </c>
      <c r="F129" s="174">
        <v>2500</v>
      </c>
      <c r="G129" s="174">
        <v>36.520000000000003</v>
      </c>
      <c r="H129" s="174">
        <v>44.72</v>
      </c>
      <c r="I129" s="174">
        <v>111800</v>
      </c>
      <c r="J129" s="172">
        <v>5.3552258799309119E-3</v>
      </c>
    </row>
    <row r="130" spans="1:10" s="192" customFormat="1" ht="25.5">
      <c r="A130" s="171" t="s">
        <v>2458</v>
      </c>
      <c r="B130" s="168">
        <v>91937</v>
      </c>
      <c r="C130" s="168" t="s">
        <v>21</v>
      </c>
      <c r="D130" s="167" t="s">
        <v>302</v>
      </c>
      <c r="E130" s="168" t="s">
        <v>45</v>
      </c>
      <c r="F130" s="174">
        <v>44</v>
      </c>
      <c r="G130" s="174">
        <v>15.72</v>
      </c>
      <c r="H130" s="174">
        <v>19.25</v>
      </c>
      <c r="I130" s="174">
        <v>847</v>
      </c>
      <c r="J130" s="172">
        <v>4.0571344546524885E-5</v>
      </c>
    </row>
    <row r="131" spans="1:10" s="192" customFormat="1">
      <c r="A131" s="169" t="s">
        <v>49</v>
      </c>
      <c r="B131" s="166"/>
      <c r="C131" s="166"/>
      <c r="D131" s="165" t="s">
        <v>114</v>
      </c>
      <c r="E131" s="165"/>
      <c r="F131" s="173"/>
      <c r="G131" s="173"/>
      <c r="H131" s="173"/>
      <c r="I131" s="173">
        <v>61392.01</v>
      </c>
      <c r="J131" s="170">
        <v>2.9406805078083841E-3</v>
      </c>
    </row>
    <row r="132" spans="1:10" s="192" customFormat="1" ht="38.25">
      <c r="A132" s="171" t="s">
        <v>2459</v>
      </c>
      <c r="B132" s="168">
        <v>92023</v>
      </c>
      <c r="C132" s="168" t="s">
        <v>21</v>
      </c>
      <c r="D132" s="167" t="s">
        <v>650</v>
      </c>
      <c r="E132" s="168" t="s">
        <v>45</v>
      </c>
      <c r="F132" s="174">
        <v>29</v>
      </c>
      <c r="G132" s="174">
        <v>47.12</v>
      </c>
      <c r="H132" s="174">
        <v>57.7</v>
      </c>
      <c r="I132" s="174">
        <v>1673.3</v>
      </c>
      <c r="J132" s="172">
        <v>8.0151158004368472E-5</v>
      </c>
    </row>
    <row r="133" spans="1:10" s="192" customFormat="1" ht="25.5">
      <c r="A133" s="171" t="s">
        <v>2460</v>
      </c>
      <c r="B133" s="168">
        <v>91992</v>
      </c>
      <c r="C133" s="168" t="s">
        <v>21</v>
      </c>
      <c r="D133" s="167" t="s">
        <v>2461</v>
      </c>
      <c r="E133" s="168" t="s">
        <v>45</v>
      </c>
      <c r="F133" s="174">
        <v>238</v>
      </c>
      <c r="G133" s="174">
        <v>42.13</v>
      </c>
      <c r="H133" s="174">
        <v>51.59</v>
      </c>
      <c r="I133" s="174">
        <v>12278.42</v>
      </c>
      <c r="J133" s="172">
        <v>5.8813696376262348E-4</v>
      </c>
    </row>
    <row r="134" spans="1:10" s="192" customFormat="1" ht="25.5">
      <c r="A134" s="171" t="s">
        <v>2462</v>
      </c>
      <c r="B134" s="168">
        <v>91996</v>
      </c>
      <c r="C134" s="168" t="s">
        <v>21</v>
      </c>
      <c r="D134" s="167" t="s">
        <v>2463</v>
      </c>
      <c r="E134" s="168" t="s">
        <v>45</v>
      </c>
      <c r="F134" s="174">
        <v>9</v>
      </c>
      <c r="G134" s="174">
        <v>32.69</v>
      </c>
      <c r="H134" s="174">
        <v>40.03</v>
      </c>
      <c r="I134" s="174">
        <v>360.27</v>
      </c>
      <c r="J134" s="172">
        <v>1.7256951947788099E-5</v>
      </c>
    </row>
    <row r="135" spans="1:10" s="192" customFormat="1" ht="25.5">
      <c r="A135" s="171" t="s">
        <v>2464</v>
      </c>
      <c r="B135" s="168">
        <v>92000</v>
      </c>
      <c r="C135" s="168" t="s">
        <v>21</v>
      </c>
      <c r="D135" s="167" t="s">
        <v>2465</v>
      </c>
      <c r="E135" s="168" t="s">
        <v>45</v>
      </c>
      <c r="F135" s="174">
        <v>24</v>
      </c>
      <c r="G135" s="174">
        <v>29.04</v>
      </c>
      <c r="H135" s="174">
        <v>35.56</v>
      </c>
      <c r="I135" s="174">
        <v>853.44</v>
      </c>
      <c r="J135" s="172">
        <v>4.0879820885225733E-5</v>
      </c>
    </row>
    <row r="136" spans="1:10" s="192" customFormat="1" ht="25.5">
      <c r="A136" s="171" t="s">
        <v>2466</v>
      </c>
      <c r="B136" s="168">
        <v>92004</v>
      </c>
      <c r="C136" s="168" t="s">
        <v>21</v>
      </c>
      <c r="D136" s="167" t="s">
        <v>2467</v>
      </c>
      <c r="E136" s="168" t="s">
        <v>45</v>
      </c>
      <c r="F136" s="174">
        <v>63</v>
      </c>
      <c r="G136" s="174">
        <v>52.17</v>
      </c>
      <c r="H136" s="174">
        <v>63.89</v>
      </c>
      <c r="I136" s="174">
        <v>4025.07</v>
      </c>
      <c r="J136" s="172">
        <v>1.9280106469171302E-4</v>
      </c>
    </row>
    <row r="137" spans="1:10" s="192" customFormat="1" ht="25.5">
      <c r="A137" s="171" t="s">
        <v>2468</v>
      </c>
      <c r="B137" s="168">
        <v>92008</v>
      </c>
      <c r="C137" s="168" t="s">
        <v>21</v>
      </c>
      <c r="D137" s="167" t="s">
        <v>2469</v>
      </c>
      <c r="E137" s="168" t="s">
        <v>45</v>
      </c>
      <c r="F137" s="174">
        <v>688</v>
      </c>
      <c r="G137" s="174">
        <v>44.82</v>
      </c>
      <c r="H137" s="174">
        <v>54.89</v>
      </c>
      <c r="I137" s="174">
        <v>37764.32</v>
      </c>
      <c r="J137" s="172">
        <v>1.8089129141502015E-3</v>
      </c>
    </row>
    <row r="138" spans="1:10" s="192" customFormat="1" ht="25.5">
      <c r="A138" s="171" t="s">
        <v>2470</v>
      </c>
      <c r="B138" s="168">
        <v>91953</v>
      </c>
      <c r="C138" s="168" t="s">
        <v>21</v>
      </c>
      <c r="D138" s="167" t="s">
        <v>303</v>
      </c>
      <c r="E138" s="168" t="s">
        <v>45</v>
      </c>
      <c r="F138" s="174">
        <v>50</v>
      </c>
      <c r="G138" s="174">
        <v>27.69</v>
      </c>
      <c r="H138" s="174">
        <v>33.909999999999997</v>
      </c>
      <c r="I138" s="174">
        <v>1695.5</v>
      </c>
      <c r="J138" s="172">
        <v>8.1214539171939719E-5</v>
      </c>
    </row>
    <row r="139" spans="1:10" s="192" customFormat="1" ht="25.5">
      <c r="A139" s="171" t="s">
        <v>2471</v>
      </c>
      <c r="B139" s="168">
        <v>91959</v>
      </c>
      <c r="C139" s="168" t="s">
        <v>21</v>
      </c>
      <c r="D139" s="167" t="s">
        <v>304</v>
      </c>
      <c r="E139" s="168" t="s">
        <v>45</v>
      </c>
      <c r="F139" s="174">
        <v>26</v>
      </c>
      <c r="G139" s="174">
        <v>42.17</v>
      </c>
      <c r="H139" s="174">
        <v>51.64</v>
      </c>
      <c r="I139" s="174">
        <v>1342.64</v>
      </c>
      <c r="J139" s="172">
        <v>6.4312526613867968E-5</v>
      </c>
    </row>
    <row r="140" spans="1:10" s="192" customFormat="1" ht="25.5">
      <c r="A140" s="171" t="s">
        <v>2472</v>
      </c>
      <c r="B140" s="168">
        <v>91967</v>
      </c>
      <c r="C140" s="168" t="s">
        <v>21</v>
      </c>
      <c r="D140" s="167" t="s">
        <v>305</v>
      </c>
      <c r="E140" s="168" t="s">
        <v>45</v>
      </c>
      <c r="F140" s="174">
        <v>13</v>
      </c>
      <c r="G140" s="174">
        <v>56.66</v>
      </c>
      <c r="H140" s="174">
        <v>69.39</v>
      </c>
      <c r="I140" s="174">
        <v>902.07</v>
      </c>
      <c r="J140" s="172">
        <v>4.3209200442837905E-5</v>
      </c>
    </row>
    <row r="141" spans="1:10" s="192" customFormat="1" ht="25.5">
      <c r="A141" s="171" t="s">
        <v>2473</v>
      </c>
      <c r="B141" s="168">
        <v>91955</v>
      </c>
      <c r="C141" s="168" t="s">
        <v>21</v>
      </c>
      <c r="D141" s="167" t="s">
        <v>2474</v>
      </c>
      <c r="E141" s="168" t="s">
        <v>45</v>
      </c>
      <c r="F141" s="174">
        <v>5</v>
      </c>
      <c r="G141" s="174">
        <v>33.71</v>
      </c>
      <c r="H141" s="174">
        <v>41.28</v>
      </c>
      <c r="I141" s="174">
        <v>206.4</v>
      </c>
      <c r="J141" s="172">
        <v>9.8865708552570671E-6</v>
      </c>
    </row>
    <row r="142" spans="1:10" s="192" customFormat="1" ht="25.5">
      <c r="A142" s="171" t="s">
        <v>2475</v>
      </c>
      <c r="B142" s="168">
        <v>91961</v>
      </c>
      <c r="C142" s="168" t="s">
        <v>21</v>
      </c>
      <c r="D142" s="167" t="s">
        <v>2476</v>
      </c>
      <c r="E142" s="168" t="s">
        <v>45</v>
      </c>
      <c r="F142" s="174">
        <v>3</v>
      </c>
      <c r="G142" s="174">
        <v>54.21</v>
      </c>
      <c r="H142" s="174">
        <v>66.39</v>
      </c>
      <c r="I142" s="174">
        <v>199.17</v>
      </c>
      <c r="J142" s="172">
        <v>9.5402534750075105E-6</v>
      </c>
    </row>
    <row r="143" spans="1:10" s="192" customFormat="1" ht="25.5">
      <c r="A143" s="171" t="s">
        <v>2477</v>
      </c>
      <c r="B143" s="168">
        <v>91969</v>
      </c>
      <c r="C143" s="168" t="s">
        <v>21</v>
      </c>
      <c r="D143" s="167" t="s">
        <v>2478</v>
      </c>
      <c r="E143" s="168" t="s">
        <v>45</v>
      </c>
      <c r="F143" s="174">
        <v>1</v>
      </c>
      <c r="G143" s="174">
        <v>74.64</v>
      </c>
      <c r="H143" s="174">
        <v>91.41</v>
      </c>
      <c r="I143" s="174">
        <v>91.41</v>
      </c>
      <c r="J143" s="172">
        <v>4.37854380755353E-6</v>
      </c>
    </row>
    <row r="144" spans="1:10" s="192" customFormat="1">
      <c r="A144" s="169" t="s">
        <v>50</v>
      </c>
      <c r="B144" s="166"/>
      <c r="C144" s="166"/>
      <c r="D144" s="165" t="s">
        <v>115</v>
      </c>
      <c r="E144" s="165"/>
      <c r="F144" s="173"/>
      <c r="G144" s="173"/>
      <c r="H144" s="173"/>
      <c r="I144" s="173">
        <v>584279.22</v>
      </c>
      <c r="J144" s="170">
        <v>2.7987005367172153E-2</v>
      </c>
    </row>
    <row r="145" spans="1:10" s="192" customFormat="1" ht="38.25">
      <c r="A145" s="171" t="s">
        <v>2479</v>
      </c>
      <c r="B145" s="168">
        <v>91926</v>
      </c>
      <c r="C145" s="168" t="s">
        <v>21</v>
      </c>
      <c r="D145" s="167" t="s">
        <v>306</v>
      </c>
      <c r="E145" s="168" t="s">
        <v>34</v>
      </c>
      <c r="F145" s="174">
        <v>27359.23</v>
      </c>
      <c r="G145" s="174">
        <v>4.43</v>
      </c>
      <c r="H145" s="174">
        <v>5.42</v>
      </c>
      <c r="I145" s="174">
        <v>148287.01999999999</v>
      </c>
      <c r="J145" s="172">
        <v>7.1029560569036915E-3</v>
      </c>
    </row>
    <row r="146" spans="1:10" s="192" customFormat="1" ht="38.25">
      <c r="A146" s="171" t="s">
        <v>2480</v>
      </c>
      <c r="B146" s="168">
        <v>91930</v>
      </c>
      <c r="C146" s="168" t="s">
        <v>21</v>
      </c>
      <c r="D146" s="167" t="s">
        <v>307</v>
      </c>
      <c r="E146" s="168" t="s">
        <v>34</v>
      </c>
      <c r="F146" s="174">
        <v>1261.33</v>
      </c>
      <c r="G146" s="174">
        <v>9.65</v>
      </c>
      <c r="H146" s="174">
        <v>11.81</v>
      </c>
      <c r="I146" s="174">
        <v>14896.3</v>
      </c>
      <c r="J146" s="172">
        <v>7.1353355344557098E-4</v>
      </c>
    </row>
    <row r="147" spans="1:10" s="192" customFormat="1" ht="25.5">
      <c r="A147" s="171" t="s">
        <v>2481</v>
      </c>
      <c r="B147" s="168">
        <v>92980</v>
      </c>
      <c r="C147" s="168" t="s">
        <v>21</v>
      </c>
      <c r="D147" s="167" t="s">
        <v>2482</v>
      </c>
      <c r="E147" s="168" t="s">
        <v>34</v>
      </c>
      <c r="F147" s="174">
        <v>367.29</v>
      </c>
      <c r="G147" s="174">
        <v>11.23</v>
      </c>
      <c r="H147" s="174">
        <v>13.75</v>
      </c>
      <c r="I147" s="174">
        <v>5050.2299999999996</v>
      </c>
      <c r="J147" s="172">
        <v>2.4190628260826018E-4</v>
      </c>
    </row>
    <row r="148" spans="1:10" s="192" customFormat="1" ht="25.5">
      <c r="A148" s="171" t="s">
        <v>2483</v>
      </c>
      <c r="B148" s="168">
        <v>92982</v>
      </c>
      <c r="C148" s="168" t="s">
        <v>21</v>
      </c>
      <c r="D148" s="167" t="s">
        <v>2484</v>
      </c>
      <c r="E148" s="168" t="s">
        <v>34</v>
      </c>
      <c r="F148" s="174">
        <v>1334.49</v>
      </c>
      <c r="G148" s="174">
        <v>17.79</v>
      </c>
      <c r="H148" s="174">
        <v>21.78</v>
      </c>
      <c r="I148" s="174">
        <v>29065.19</v>
      </c>
      <c r="J148" s="172">
        <v>1.3922241296342498E-3</v>
      </c>
    </row>
    <row r="149" spans="1:10" s="192" customFormat="1" ht="38.25">
      <c r="A149" s="171" t="s">
        <v>2485</v>
      </c>
      <c r="B149" s="168">
        <v>92984</v>
      </c>
      <c r="C149" s="168" t="s">
        <v>21</v>
      </c>
      <c r="D149" s="167" t="s">
        <v>308</v>
      </c>
      <c r="E149" s="168" t="s">
        <v>34</v>
      </c>
      <c r="F149" s="174">
        <v>524.89</v>
      </c>
      <c r="G149" s="174">
        <v>29.24</v>
      </c>
      <c r="H149" s="174">
        <v>35.81</v>
      </c>
      <c r="I149" s="174">
        <v>18796.310000000001</v>
      </c>
      <c r="J149" s="172">
        <v>9.0034423755996592E-4</v>
      </c>
    </row>
    <row r="150" spans="1:10" s="192" customFormat="1" ht="38.25">
      <c r="A150" s="171" t="s">
        <v>2486</v>
      </c>
      <c r="B150" s="168">
        <v>93000</v>
      </c>
      <c r="C150" s="168" t="s">
        <v>21</v>
      </c>
      <c r="D150" s="167" t="s">
        <v>2487</v>
      </c>
      <c r="E150" s="168" t="s">
        <v>34</v>
      </c>
      <c r="F150" s="174">
        <v>951.53</v>
      </c>
      <c r="G150" s="174">
        <v>269.99</v>
      </c>
      <c r="H150" s="174">
        <v>330.65</v>
      </c>
      <c r="I150" s="174">
        <v>314623.39</v>
      </c>
      <c r="J150" s="172">
        <v>1.5070476928082258E-2</v>
      </c>
    </row>
    <row r="151" spans="1:10" s="192" customFormat="1" ht="38.25">
      <c r="A151" s="171" t="s">
        <v>2488</v>
      </c>
      <c r="B151" s="168">
        <v>92988</v>
      </c>
      <c r="C151" s="168" t="s">
        <v>21</v>
      </c>
      <c r="D151" s="167" t="s">
        <v>309</v>
      </c>
      <c r="E151" s="168" t="s">
        <v>34</v>
      </c>
      <c r="F151" s="174">
        <v>23.4</v>
      </c>
      <c r="G151" s="174">
        <v>58.94</v>
      </c>
      <c r="H151" s="174">
        <v>72.180000000000007</v>
      </c>
      <c r="I151" s="174">
        <v>1689.01</v>
      </c>
      <c r="J151" s="172">
        <v>8.0903667830609208E-5</v>
      </c>
    </row>
    <row r="152" spans="1:10" s="192" customFormat="1" ht="38.25">
      <c r="A152" s="171" t="s">
        <v>2489</v>
      </c>
      <c r="B152" s="168">
        <v>92992</v>
      </c>
      <c r="C152" s="168" t="s">
        <v>21</v>
      </c>
      <c r="D152" s="167" t="s">
        <v>2490</v>
      </c>
      <c r="E152" s="168" t="s">
        <v>34</v>
      </c>
      <c r="F152" s="174">
        <v>93.57</v>
      </c>
      <c r="G152" s="174">
        <v>105.67</v>
      </c>
      <c r="H152" s="174">
        <v>129.41</v>
      </c>
      <c r="I152" s="174">
        <v>12108.89</v>
      </c>
      <c r="J152" s="172">
        <v>5.8001646784648132E-4</v>
      </c>
    </row>
    <row r="153" spans="1:10" s="192" customFormat="1" ht="38.25">
      <c r="A153" s="171" t="s">
        <v>2491</v>
      </c>
      <c r="B153" s="168">
        <v>92994</v>
      </c>
      <c r="C153" s="168" t="s">
        <v>21</v>
      </c>
      <c r="D153" s="167" t="s">
        <v>2285</v>
      </c>
      <c r="E153" s="168" t="s">
        <v>34</v>
      </c>
      <c r="F153" s="174">
        <v>236.29</v>
      </c>
      <c r="G153" s="174">
        <v>137.41</v>
      </c>
      <c r="H153" s="174">
        <v>168.28</v>
      </c>
      <c r="I153" s="174">
        <v>39762.879999999997</v>
      </c>
      <c r="J153" s="172">
        <v>1.9046440432610666E-3</v>
      </c>
    </row>
    <row r="154" spans="1:10" s="192" customFormat="1">
      <c r="A154" s="169" t="s">
        <v>51</v>
      </c>
      <c r="B154" s="166"/>
      <c r="C154" s="166"/>
      <c r="D154" s="165" t="s">
        <v>116</v>
      </c>
      <c r="E154" s="165"/>
      <c r="F154" s="173"/>
      <c r="G154" s="173"/>
      <c r="H154" s="173"/>
      <c r="I154" s="173">
        <v>39626.080000000002</v>
      </c>
      <c r="J154" s="170">
        <v>1.8980913160663033E-3</v>
      </c>
    </row>
    <row r="155" spans="1:10" s="192" customFormat="1" ht="25.5">
      <c r="A155" s="171" t="s">
        <v>2492</v>
      </c>
      <c r="B155" s="168">
        <v>93654</v>
      </c>
      <c r="C155" s="168" t="s">
        <v>21</v>
      </c>
      <c r="D155" s="167" t="s">
        <v>117</v>
      </c>
      <c r="E155" s="168" t="s">
        <v>45</v>
      </c>
      <c r="F155" s="174">
        <v>178</v>
      </c>
      <c r="G155" s="174">
        <v>12.55</v>
      </c>
      <c r="H155" s="174">
        <v>15.36</v>
      </c>
      <c r="I155" s="174">
        <v>2734.08</v>
      </c>
      <c r="J155" s="172">
        <v>1.3096257579428897E-4</v>
      </c>
    </row>
    <row r="156" spans="1:10" s="192" customFormat="1" ht="25.5">
      <c r="A156" s="171" t="s">
        <v>2493</v>
      </c>
      <c r="B156" s="168">
        <v>93655</v>
      </c>
      <c r="C156" s="168" t="s">
        <v>21</v>
      </c>
      <c r="D156" s="167" t="s">
        <v>118</v>
      </c>
      <c r="E156" s="168" t="s">
        <v>45</v>
      </c>
      <c r="F156" s="174">
        <v>27</v>
      </c>
      <c r="G156" s="174">
        <v>13.82</v>
      </c>
      <c r="H156" s="174">
        <v>16.920000000000002</v>
      </c>
      <c r="I156" s="174">
        <v>456.84</v>
      </c>
      <c r="J156" s="172">
        <v>2.1882660026723056E-5</v>
      </c>
    </row>
    <row r="157" spans="1:10" s="192" customFormat="1" ht="25.5">
      <c r="A157" s="171" t="s">
        <v>2494</v>
      </c>
      <c r="B157" s="168">
        <v>93656</v>
      </c>
      <c r="C157" s="168" t="s">
        <v>21</v>
      </c>
      <c r="D157" s="167" t="s">
        <v>2286</v>
      </c>
      <c r="E157" s="168" t="s">
        <v>45</v>
      </c>
      <c r="F157" s="174">
        <v>4</v>
      </c>
      <c r="G157" s="174">
        <v>13.82</v>
      </c>
      <c r="H157" s="174">
        <v>16.920000000000002</v>
      </c>
      <c r="I157" s="174">
        <v>67.680000000000007</v>
      </c>
      <c r="J157" s="172">
        <v>3.241875559514527E-6</v>
      </c>
    </row>
    <row r="158" spans="1:10" s="192" customFormat="1" ht="25.5">
      <c r="A158" s="171" t="s">
        <v>2495</v>
      </c>
      <c r="B158" s="168">
        <v>93657</v>
      </c>
      <c r="C158" s="168" t="s">
        <v>21</v>
      </c>
      <c r="D158" s="167" t="s">
        <v>119</v>
      </c>
      <c r="E158" s="168" t="s">
        <v>45</v>
      </c>
      <c r="F158" s="174">
        <v>9</v>
      </c>
      <c r="G158" s="174">
        <v>15.35</v>
      </c>
      <c r="H158" s="174">
        <v>18.79</v>
      </c>
      <c r="I158" s="174">
        <v>169.11</v>
      </c>
      <c r="J158" s="172">
        <v>8.1003778940529201E-6</v>
      </c>
    </row>
    <row r="159" spans="1:10" s="192" customFormat="1" ht="25.5">
      <c r="A159" s="171" t="s">
        <v>2496</v>
      </c>
      <c r="B159" s="168">
        <v>93671</v>
      </c>
      <c r="C159" s="168" t="s">
        <v>21</v>
      </c>
      <c r="D159" s="167" t="s">
        <v>2287</v>
      </c>
      <c r="E159" s="168" t="s">
        <v>45</v>
      </c>
      <c r="F159" s="174">
        <v>2</v>
      </c>
      <c r="G159" s="174">
        <v>82.4</v>
      </c>
      <c r="H159" s="174">
        <v>100.91</v>
      </c>
      <c r="I159" s="174">
        <v>201.82</v>
      </c>
      <c r="J159" s="172">
        <v>9.6671886143797545E-6</v>
      </c>
    </row>
    <row r="160" spans="1:10" s="192" customFormat="1" ht="25.5">
      <c r="A160" s="171" t="s">
        <v>2497</v>
      </c>
      <c r="B160" s="168">
        <v>93672</v>
      </c>
      <c r="C160" s="168" t="s">
        <v>21</v>
      </c>
      <c r="D160" s="167" t="s">
        <v>2498</v>
      </c>
      <c r="E160" s="168" t="s">
        <v>45</v>
      </c>
      <c r="F160" s="174">
        <v>10</v>
      </c>
      <c r="G160" s="174">
        <v>89.28</v>
      </c>
      <c r="H160" s="174">
        <v>109.34</v>
      </c>
      <c r="I160" s="174">
        <v>1093.4000000000001</v>
      </c>
      <c r="J160" s="172">
        <v>5.2373917505513942E-5</v>
      </c>
    </row>
    <row r="161" spans="1:10" s="192" customFormat="1" ht="25.5">
      <c r="A161" s="171" t="s">
        <v>2499</v>
      </c>
      <c r="B161" s="168">
        <v>93673</v>
      </c>
      <c r="C161" s="168" t="s">
        <v>21</v>
      </c>
      <c r="D161" s="167" t="s">
        <v>2500</v>
      </c>
      <c r="E161" s="168" t="s">
        <v>45</v>
      </c>
      <c r="F161" s="174">
        <v>8</v>
      </c>
      <c r="G161" s="174">
        <v>98.3</v>
      </c>
      <c r="H161" s="174">
        <v>120.38</v>
      </c>
      <c r="I161" s="174">
        <v>963.04</v>
      </c>
      <c r="J161" s="172">
        <v>4.6129666649451386E-5</v>
      </c>
    </row>
    <row r="162" spans="1:10" s="192" customFormat="1" ht="25.5">
      <c r="A162" s="171" t="s">
        <v>2501</v>
      </c>
      <c r="B162" s="168">
        <v>101894</v>
      </c>
      <c r="C162" s="168" t="s">
        <v>21</v>
      </c>
      <c r="D162" s="167" t="s">
        <v>120</v>
      </c>
      <c r="E162" s="168" t="s">
        <v>45</v>
      </c>
      <c r="F162" s="174">
        <v>13</v>
      </c>
      <c r="G162" s="174">
        <v>158.78</v>
      </c>
      <c r="H162" s="174">
        <v>194.45</v>
      </c>
      <c r="I162" s="174">
        <v>2527.85</v>
      </c>
      <c r="J162" s="172">
        <v>1.2108414794797277E-4</v>
      </c>
    </row>
    <row r="163" spans="1:10" s="192" customFormat="1" ht="25.5">
      <c r="A163" s="171" t="s">
        <v>2502</v>
      </c>
      <c r="B163" s="168">
        <v>101895</v>
      </c>
      <c r="C163" s="168" t="s">
        <v>21</v>
      </c>
      <c r="D163" s="167" t="s">
        <v>2503</v>
      </c>
      <c r="E163" s="168" t="s">
        <v>45</v>
      </c>
      <c r="F163" s="174">
        <v>2</v>
      </c>
      <c r="G163" s="174">
        <v>430.09</v>
      </c>
      <c r="H163" s="174">
        <v>526.73</v>
      </c>
      <c r="I163" s="174">
        <v>1053.46</v>
      </c>
      <c r="J163" s="172">
        <v>5.0460789404937551E-5</v>
      </c>
    </row>
    <row r="164" spans="1:10" s="192" customFormat="1" ht="25.5">
      <c r="A164" s="171" t="s">
        <v>2504</v>
      </c>
      <c r="B164" s="168">
        <v>101896</v>
      </c>
      <c r="C164" s="168" t="s">
        <v>21</v>
      </c>
      <c r="D164" s="167" t="s">
        <v>316</v>
      </c>
      <c r="E164" s="168" t="s">
        <v>45</v>
      </c>
      <c r="F164" s="174">
        <v>2</v>
      </c>
      <c r="G164" s="174">
        <v>645.52</v>
      </c>
      <c r="H164" s="174">
        <v>790.56</v>
      </c>
      <c r="I164" s="174">
        <v>1581.12</v>
      </c>
      <c r="J164" s="172">
        <v>7.57357311563181E-5</v>
      </c>
    </row>
    <row r="165" spans="1:10" s="192" customFormat="1" ht="25.5">
      <c r="A165" s="171" t="s">
        <v>2505</v>
      </c>
      <c r="B165" s="168">
        <v>101897</v>
      </c>
      <c r="C165" s="168" t="s">
        <v>21</v>
      </c>
      <c r="D165" s="167" t="s">
        <v>618</v>
      </c>
      <c r="E165" s="168" t="s">
        <v>45</v>
      </c>
      <c r="F165" s="174">
        <v>1</v>
      </c>
      <c r="G165" s="174">
        <v>1029.49</v>
      </c>
      <c r="H165" s="174">
        <v>1260.81</v>
      </c>
      <c r="I165" s="174">
        <v>1260.81</v>
      </c>
      <c r="J165" s="172">
        <v>6.0392865310158251E-5</v>
      </c>
    </row>
    <row r="166" spans="1:10" s="192" customFormat="1" ht="25.5">
      <c r="A166" s="171" t="s">
        <v>2506</v>
      </c>
      <c r="B166" s="168">
        <v>101898</v>
      </c>
      <c r="C166" s="168" t="s">
        <v>21</v>
      </c>
      <c r="D166" s="167" t="s">
        <v>2288</v>
      </c>
      <c r="E166" s="168" t="s">
        <v>45</v>
      </c>
      <c r="F166" s="174">
        <v>1</v>
      </c>
      <c r="G166" s="174">
        <v>1374.23</v>
      </c>
      <c r="H166" s="174">
        <v>1683.01</v>
      </c>
      <c r="I166" s="174">
        <v>1683.01</v>
      </c>
      <c r="J166" s="172">
        <v>8.0616267515049408E-5</v>
      </c>
    </row>
    <row r="167" spans="1:10" s="192" customFormat="1" ht="25.5">
      <c r="A167" s="171" t="s">
        <v>2507</v>
      </c>
      <c r="B167" s="168">
        <v>101900</v>
      </c>
      <c r="C167" s="168" t="s">
        <v>21</v>
      </c>
      <c r="D167" s="167" t="s">
        <v>2508</v>
      </c>
      <c r="E167" s="168" t="s">
        <v>45</v>
      </c>
      <c r="F167" s="174">
        <v>2</v>
      </c>
      <c r="G167" s="174">
        <v>4569.3</v>
      </c>
      <c r="H167" s="174">
        <v>5596.02</v>
      </c>
      <c r="I167" s="174">
        <v>11192.04</v>
      </c>
      <c r="J167" s="172">
        <v>5.3609930462631447E-4</v>
      </c>
    </row>
    <row r="168" spans="1:10" s="192" customFormat="1">
      <c r="A168" s="171" t="s">
        <v>2509</v>
      </c>
      <c r="B168" s="168">
        <v>65464</v>
      </c>
      <c r="C168" s="168" t="s">
        <v>268</v>
      </c>
      <c r="D168" s="167" t="s">
        <v>2510</v>
      </c>
      <c r="E168" s="168" t="s">
        <v>45</v>
      </c>
      <c r="F168" s="174">
        <v>40</v>
      </c>
      <c r="G168" s="174">
        <v>129.41</v>
      </c>
      <c r="H168" s="174">
        <v>158.47999999999999</v>
      </c>
      <c r="I168" s="174">
        <v>6339.2</v>
      </c>
      <c r="J168" s="172">
        <v>3.0364801339944573E-4</v>
      </c>
    </row>
    <row r="169" spans="1:10" s="192" customFormat="1" ht="25.5">
      <c r="A169" s="171" t="s">
        <v>2511</v>
      </c>
      <c r="B169" s="168">
        <v>71450</v>
      </c>
      <c r="C169" s="168" t="s">
        <v>16</v>
      </c>
      <c r="D169" s="167" t="s">
        <v>2512</v>
      </c>
      <c r="E169" s="168" t="s">
        <v>2070</v>
      </c>
      <c r="F169" s="174">
        <v>30</v>
      </c>
      <c r="G169" s="174">
        <v>136.91999999999999</v>
      </c>
      <c r="H169" s="174">
        <v>167.68</v>
      </c>
      <c r="I169" s="174">
        <v>5030.3999999999996</v>
      </c>
      <c r="J169" s="172">
        <v>2.4095642456533505E-4</v>
      </c>
    </row>
    <row r="170" spans="1:10" s="192" customFormat="1" ht="25.5">
      <c r="A170" s="171" t="s">
        <v>2513</v>
      </c>
      <c r="B170" s="168">
        <v>71451</v>
      </c>
      <c r="C170" s="168" t="s">
        <v>16</v>
      </c>
      <c r="D170" s="167" t="s">
        <v>2514</v>
      </c>
      <c r="E170" s="168" t="s">
        <v>2070</v>
      </c>
      <c r="F170" s="174">
        <v>12</v>
      </c>
      <c r="G170" s="174">
        <v>187.6</v>
      </c>
      <c r="H170" s="174">
        <v>229.75</v>
      </c>
      <c r="I170" s="174">
        <v>2757</v>
      </c>
      <c r="J170" s="172">
        <v>1.3206044499972739E-4</v>
      </c>
    </row>
    <row r="171" spans="1:10" s="192" customFormat="1" ht="25.5">
      <c r="A171" s="171" t="s">
        <v>2515</v>
      </c>
      <c r="B171" s="168">
        <v>96985</v>
      </c>
      <c r="C171" s="168" t="s">
        <v>21</v>
      </c>
      <c r="D171" s="167" t="s">
        <v>318</v>
      </c>
      <c r="E171" s="168" t="s">
        <v>45</v>
      </c>
      <c r="F171" s="174">
        <v>6</v>
      </c>
      <c r="G171" s="174">
        <v>70.12</v>
      </c>
      <c r="H171" s="174">
        <v>85.87</v>
      </c>
      <c r="I171" s="174">
        <v>515.22</v>
      </c>
      <c r="J171" s="172">
        <v>2.4679065097119896E-5</v>
      </c>
    </row>
    <row r="172" spans="1:10" s="192" customFormat="1">
      <c r="A172" s="169" t="s">
        <v>52</v>
      </c>
      <c r="B172" s="166"/>
      <c r="C172" s="166"/>
      <c r="D172" s="165" t="s">
        <v>319</v>
      </c>
      <c r="E172" s="165"/>
      <c r="F172" s="173"/>
      <c r="G172" s="173"/>
      <c r="H172" s="173"/>
      <c r="I172" s="173">
        <v>438840.44</v>
      </c>
      <c r="J172" s="170">
        <v>2.1020480156066803E-2</v>
      </c>
    </row>
    <row r="173" spans="1:10" s="192" customFormat="1" ht="38.25">
      <c r="A173" s="171" t="s">
        <v>2516</v>
      </c>
      <c r="B173" s="168">
        <v>91834</v>
      </c>
      <c r="C173" s="168" t="s">
        <v>21</v>
      </c>
      <c r="D173" s="167" t="s">
        <v>320</v>
      </c>
      <c r="E173" s="168" t="s">
        <v>34</v>
      </c>
      <c r="F173" s="174">
        <v>144.1</v>
      </c>
      <c r="G173" s="174">
        <v>17.48</v>
      </c>
      <c r="H173" s="174">
        <v>21.4</v>
      </c>
      <c r="I173" s="174">
        <v>3083.74</v>
      </c>
      <c r="J173" s="172">
        <v>1.4771130818406217E-4</v>
      </c>
    </row>
    <row r="174" spans="1:10" s="192" customFormat="1" ht="38.25">
      <c r="A174" s="171" t="s">
        <v>2517</v>
      </c>
      <c r="B174" s="168">
        <v>91854</v>
      </c>
      <c r="C174" s="168" t="s">
        <v>21</v>
      </c>
      <c r="D174" s="167" t="s">
        <v>2518</v>
      </c>
      <c r="E174" s="168" t="s">
        <v>34</v>
      </c>
      <c r="F174" s="174">
        <v>250</v>
      </c>
      <c r="G174" s="174">
        <v>9.36</v>
      </c>
      <c r="H174" s="174">
        <v>11.46</v>
      </c>
      <c r="I174" s="174">
        <v>2865</v>
      </c>
      <c r="J174" s="172">
        <v>1.3723365067980377E-4</v>
      </c>
    </row>
    <row r="175" spans="1:10" s="192" customFormat="1" ht="38.25">
      <c r="A175" s="171" t="s">
        <v>2519</v>
      </c>
      <c r="B175" s="168">
        <v>97667</v>
      </c>
      <c r="C175" s="168" t="s">
        <v>21</v>
      </c>
      <c r="D175" s="167" t="s">
        <v>2520</v>
      </c>
      <c r="E175" s="168" t="s">
        <v>34</v>
      </c>
      <c r="F175" s="174">
        <v>70</v>
      </c>
      <c r="G175" s="174">
        <v>7.85</v>
      </c>
      <c r="H175" s="174">
        <v>9.61</v>
      </c>
      <c r="I175" s="174">
        <v>672.7</v>
      </c>
      <c r="J175" s="172">
        <v>3.2222365379512742E-5</v>
      </c>
    </row>
    <row r="176" spans="1:10" s="192" customFormat="1" ht="38.25">
      <c r="A176" s="171" t="s">
        <v>2521</v>
      </c>
      <c r="B176" s="168">
        <v>97670</v>
      </c>
      <c r="C176" s="168" t="s">
        <v>21</v>
      </c>
      <c r="D176" s="167" t="s">
        <v>322</v>
      </c>
      <c r="E176" s="168" t="s">
        <v>34</v>
      </c>
      <c r="F176" s="174">
        <v>206.85</v>
      </c>
      <c r="G176" s="174">
        <v>21.24</v>
      </c>
      <c r="H176" s="174">
        <v>26.01</v>
      </c>
      <c r="I176" s="174">
        <v>5380.16</v>
      </c>
      <c r="J176" s="172">
        <v>2.5770994696036755E-4</v>
      </c>
    </row>
    <row r="177" spans="1:10" s="192" customFormat="1" ht="25.5">
      <c r="A177" s="171" t="s">
        <v>2522</v>
      </c>
      <c r="B177" s="168">
        <v>71211</v>
      </c>
      <c r="C177" s="168" t="s">
        <v>16</v>
      </c>
      <c r="D177" s="167" t="s">
        <v>2523</v>
      </c>
      <c r="E177" s="168" t="s">
        <v>34</v>
      </c>
      <c r="F177" s="174">
        <v>4633.6000000000004</v>
      </c>
      <c r="G177" s="174">
        <v>46.22</v>
      </c>
      <c r="H177" s="174">
        <v>56.6</v>
      </c>
      <c r="I177" s="174">
        <v>262261.76000000001</v>
      </c>
      <c r="J177" s="172">
        <v>1.2562352097211356E-2</v>
      </c>
    </row>
    <row r="178" spans="1:10" s="192" customFormat="1" ht="25.5">
      <c r="A178" s="171" t="s">
        <v>2524</v>
      </c>
      <c r="B178" s="168">
        <v>71214</v>
      </c>
      <c r="C178" s="168" t="s">
        <v>16</v>
      </c>
      <c r="D178" s="167" t="s">
        <v>2525</v>
      </c>
      <c r="E178" s="168" t="s">
        <v>34</v>
      </c>
      <c r="F178" s="174">
        <v>71.7</v>
      </c>
      <c r="G178" s="174">
        <v>87.67</v>
      </c>
      <c r="H178" s="174">
        <v>107.36</v>
      </c>
      <c r="I178" s="174">
        <v>7697.71</v>
      </c>
      <c r="J178" s="172">
        <v>3.687207138479694E-4</v>
      </c>
    </row>
    <row r="179" spans="1:10" s="192" customFormat="1" ht="51">
      <c r="A179" s="171" t="s">
        <v>2526</v>
      </c>
      <c r="B179" s="168">
        <v>91170</v>
      </c>
      <c r="C179" s="168" t="s">
        <v>21</v>
      </c>
      <c r="D179" s="167" t="s">
        <v>644</v>
      </c>
      <c r="E179" s="168" t="s">
        <v>34</v>
      </c>
      <c r="F179" s="174">
        <v>4705.3</v>
      </c>
      <c r="G179" s="174">
        <v>9.98</v>
      </c>
      <c r="H179" s="174">
        <v>12.22</v>
      </c>
      <c r="I179" s="174">
        <v>57498.76</v>
      </c>
      <c r="J179" s="172">
        <v>2.7541936280495198E-3</v>
      </c>
    </row>
    <row r="180" spans="1:10" s="192" customFormat="1" ht="25.5">
      <c r="A180" s="171" t="s">
        <v>2527</v>
      </c>
      <c r="B180" s="168">
        <v>71190</v>
      </c>
      <c r="C180" s="168" t="s">
        <v>16</v>
      </c>
      <c r="D180" s="167" t="s">
        <v>2528</v>
      </c>
      <c r="E180" s="168" t="s">
        <v>34</v>
      </c>
      <c r="F180" s="174">
        <v>681.4</v>
      </c>
      <c r="G180" s="174">
        <v>36.619999999999997</v>
      </c>
      <c r="H180" s="174">
        <v>44.84</v>
      </c>
      <c r="I180" s="174">
        <v>30553.97</v>
      </c>
      <c r="J180" s="172">
        <v>1.4635367699341027E-3</v>
      </c>
    </row>
    <row r="181" spans="1:10" s="192" customFormat="1" ht="25.5">
      <c r="A181" s="171" t="s">
        <v>2529</v>
      </c>
      <c r="B181" s="168">
        <v>72376</v>
      </c>
      <c r="C181" s="168" t="s">
        <v>16</v>
      </c>
      <c r="D181" s="167" t="s">
        <v>2530</v>
      </c>
      <c r="E181" s="168" t="s">
        <v>34</v>
      </c>
      <c r="F181" s="174">
        <v>681.4</v>
      </c>
      <c r="G181" s="174">
        <v>14.92</v>
      </c>
      <c r="H181" s="174">
        <v>18.27</v>
      </c>
      <c r="I181" s="174">
        <v>12449.17</v>
      </c>
      <c r="J181" s="172">
        <v>5.9631589774292941E-4</v>
      </c>
    </row>
    <row r="182" spans="1:10" s="192" customFormat="1" ht="51">
      <c r="A182" s="171" t="s">
        <v>2531</v>
      </c>
      <c r="B182" s="168">
        <v>96563</v>
      </c>
      <c r="C182" s="168" t="s">
        <v>21</v>
      </c>
      <c r="D182" s="167" t="s">
        <v>2532</v>
      </c>
      <c r="E182" s="168" t="s">
        <v>34</v>
      </c>
      <c r="F182" s="174">
        <v>681.4</v>
      </c>
      <c r="G182" s="174">
        <v>55.46</v>
      </c>
      <c r="H182" s="174">
        <v>67.92</v>
      </c>
      <c r="I182" s="174">
        <v>46280.68</v>
      </c>
      <c r="J182" s="172">
        <v>2.2168470060536759E-3</v>
      </c>
    </row>
    <row r="183" spans="1:10" s="192" customFormat="1">
      <c r="A183" s="171" t="s">
        <v>2533</v>
      </c>
      <c r="B183" s="168">
        <v>63056</v>
      </c>
      <c r="C183" s="168" t="s">
        <v>268</v>
      </c>
      <c r="D183" s="167" t="s">
        <v>2534</v>
      </c>
      <c r="E183" s="168" t="s">
        <v>45</v>
      </c>
      <c r="F183" s="174">
        <v>38</v>
      </c>
      <c r="G183" s="174">
        <v>154.99</v>
      </c>
      <c r="H183" s="174">
        <v>189.81</v>
      </c>
      <c r="I183" s="174">
        <v>7212.78</v>
      </c>
      <c r="J183" s="172">
        <v>3.4549254134390057E-4</v>
      </c>
    </row>
    <row r="184" spans="1:10" s="192" customFormat="1" ht="25.5">
      <c r="A184" s="171" t="s">
        <v>2535</v>
      </c>
      <c r="B184" s="168">
        <v>72374</v>
      </c>
      <c r="C184" s="168" t="s">
        <v>16</v>
      </c>
      <c r="D184" s="167" t="s">
        <v>2536</v>
      </c>
      <c r="E184" s="168" t="s">
        <v>2070</v>
      </c>
      <c r="F184" s="174">
        <v>19</v>
      </c>
      <c r="G184" s="174">
        <v>29.29</v>
      </c>
      <c r="H184" s="174">
        <v>35.869999999999997</v>
      </c>
      <c r="I184" s="174">
        <v>681.53</v>
      </c>
      <c r="J184" s="172">
        <v>3.2645322843911574E-5</v>
      </c>
    </row>
    <row r="185" spans="1:10" s="192" customFormat="1">
      <c r="A185" s="171" t="s">
        <v>2537</v>
      </c>
      <c r="B185" s="168">
        <v>63747</v>
      </c>
      <c r="C185" s="168" t="s">
        <v>268</v>
      </c>
      <c r="D185" s="167" t="s">
        <v>2538</v>
      </c>
      <c r="E185" s="168" t="s">
        <v>45</v>
      </c>
      <c r="F185" s="174">
        <v>228</v>
      </c>
      <c r="G185" s="174">
        <v>7.89</v>
      </c>
      <c r="H185" s="174">
        <v>9.66</v>
      </c>
      <c r="I185" s="174">
        <v>2202.48</v>
      </c>
      <c r="J185" s="172">
        <v>1.0549890783569083E-4</v>
      </c>
    </row>
    <row r="186" spans="1:10" s="192" customFormat="1">
      <c r="A186" s="169" t="s">
        <v>617</v>
      </c>
      <c r="B186" s="166"/>
      <c r="C186" s="166"/>
      <c r="D186" s="165" t="s">
        <v>121</v>
      </c>
      <c r="E186" s="165"/>
      <c r="F186" s="173"/>
      <c r="G186" s="173"/>
      <c r="H186" s="173"/>
      <c r="I186" s="173">
        <v>26941.61</v>
      </c>
      <c r="J186" s="170">
        <v>1.2905045359481704E-3</v>
      </c>
    </row>
    <row r="187" spans="1:10" s="192" customFormat="1" ht="38.25">
      <c r="A187" s="171" t="s">
        <v>2539</v>
      </c>
      <c r="B187" s="168">
        <v>101883</v>
      </c>
      <c r="C187" s="168" t="s">
        <v>21</v>
      </c>
      <c r="D187" s="167" t="s">
        <v>2540</v>
      </c>
      <c r="E187" s="168" t="s">
        <v>45</v>
      </c>
      <c r="F187" s="174">
        <v>4</v>
      </c>
      <c r="G187" s="174">
        <v>670.57</v>
      </c>
      <c r="H187" s="174">
        <v>821.24</v>
      </c>
      <c r="I187" s="174">
        <v>3284.96</v>
      </c>
      <c r="J187" s="172">
        <v>1.5734975676688593E-4</v>
      </c>
    </row>
    <row r="188" spans="1:10" s="192" customFormat="1" ht="38.25">
      <c r="A188" s="171" t="s">
        <v>2541</v>
      </c>
      <c r="B188" s="168">
        <v>101879</v>
      </c>
      <c r="C188" s="168" t="s">
        <v>21</v>
      </c>
      <c r="D188" s="167" t="s">
        <v>246</v>
      </c>
      <c r="E188" s="168" t="s">
        <v>45</v>
      </c>
      <c r="F188" s="174">
        <v>1</v>
      </c>
      <c r="G188" s="174">
        <v>703.67</v>
      </c>
      <c r="H188" s="174">
        <v>861.78</v>
      </c>
      <c r="I188" s="174">
        <v>861.78</v>
      </c>
      <c r="J188" s="172">
        <v>4.1279307323853854E-5</v>
      </c>
    </row>
    <row r="189" spans="1:10" s="192" customFormat="1" ht="38.25">
      <c r="A189" s="171" t="s">
        <v>2542</v>
      </c>
      <c r="B189" s="168">
        <v>101880</v>
      </c>
      <c r="C189" s="168" t="s">
        <v>21</v>
      </c>
      <c r="D189" s="167" t="s">
        <v>323</v>
      </c>
      <c r="E189" s="168" t="s">
        <v>45</v>
      </c>
      <c r="F189" s="174">
        <v>4</v>
      </c>
      <c r="G189" s="174">
        <v>809.96</v>
      </c>
      <c r="H189" s="174">
        <v>991.95</v>
      </c>
      <c r="I189" s="174">
        <v>3967.8</v>
      </c>
      <c r="J189" s="172">
        <v>1.9005782867969473E-4</v>
      </c>
    </row>
    <row r="190" spans="1:10" s="192" customFormat="1" ht="38.25">
      <c r="A190" s="171" t="s">
        <v>2543</v>
      </c>
      <c r="B190" s="168">
        <v>101881</v>
      </c>
      <c r="C190" s="168" t="s">
        <v>21</v>
      </c>
      <c r="D190" s="167" t="s">
        <v>324</v>
      </c>
      <c r="E190" s="168" t="s">
        <v>45</v>
      </c>
      <c r="F190" s="174">
        <v>4</v>
      </c>
      <c r="G190" s="174">
        <v>1167.47</v>
      </c>
      <c r="H190" s="174">
        <v>1429.8</v>
      </c>
      <c r="I190" s="174">
        <v>5719.2</v>
      </c>
      <c r="J190" s="172">
        <v>2.739499807915999E-4</v>
      </c>
    </row>
    <row r="191" spans="1:10" s="192" customFormat="1">
      <c r="A191" s="171" t="s">
        <v>2544</v>
      </c>
      <c r="B191" s="168" t="s">
        <v>2545</v>
      </c>
      <c r="C191" s="168" t="s">
        <v>44</v>
      </c>
      <c r="D191" s="167" t="s">
        <v>2546</v>
      </c>
      <c r="E191" s="168" t="s">
        <v>1</v>
      </c>
      <c r="F191" s="174">
        <v>3</v>
      </c>
      <c r="G191" s="174">
        <v>2485.1</v>
      </c>
      <c r="H191" s="174">
        <v>3043.5</v>
      </c>
      <c r="I191" s="174">
        <v>9130.5</v>
      </c>
      <c r="J191" s="172">
        <v>4.3735143020312334E-4</v>
      </c>
    </row>
    <row r="192" spans="1:10" s="192" customFormat="1">
      <c r="A192" s="171" t="s">
        <v>2547</v>
      </c>
      <c r="B192" s="168" t="s">
        <v>2548</v>
      </c>
      <c r="C192" s="168" t="s">
        <v>44</v>
      </c>
      <c r="D192" s="167" t="s">
        <v>2549</v>
      </c>
      <c r="E192" s="168" t="s">
        <v>1</v>
      </c>
      <c r="F192" s="174">
        <v>1</v>
      </c>
      <c r="G192" s="174">
        <v>3247.63</v>
      </c>
      <c r="H192" s="174">
        <v>3977.37</v>
      </c>
      <c r="I192" s="174">
        <v>3977.37</v>
      </c>
      <c r="J192" s="172">
        <v>1.9051623218301262E-4</v>
      </c>
    </row>
    <row r="193" spans="1:10" s="192" customFormat="1">
      <c r="A193" s="169">
        <v>6</v>
      </c>
      <c r="B193" s="166"/>
      <c r="C193" s="166"/>
      <c r="D193" s="165" t="s">
        <v>2550</v>
      </c>
      <c r="E193" s="165"/>
      <c r="F193" s="173"/>
      <c r="G193" s="173"/>
      <c r="H193" s="173"/>
      <c r="I193" s="173">
        <v>393473.18</v>
      </c>
      <c r="J193" s="170">
        <v>1.8847386016052899E-2</v>
      </c>
    </row>
    <row r="194" spans="1:10" s="192" customFormat="1">
      <c r="A194" s="169" t="s">
        <v>53</v>
      </c>
      <c r="B194" s="166"/>
      <c r="C194" s="166"/>
      <c r="D194" s="165" t="s">
        <v>293</v>
      </c>
      <c r="E194" s="165"/>
      <c r="F194" s="173"/>
      <c r="G194" s="173"/>
      <c r="H194" s="173"/>
      <c r="I194" s="173">
        <v>4884.6499999999996</v>
      </c>
      <c r="J194" s="170">
        <v>2.3397499189986161E-4</v>
      </c>
    </row>
    <row r="195" spans="1:10" s="192" customFormat="1">
      <c r="A195" s="171" t="s">
        <v>54</v>
      </c>
      <c r="B195" s="168">
        <v>93358</v>
      </c>
      <c r="C195" s="168" t="s">
        <v>21</v>
      </c>
      <c r="D195" s="167" t="s">
        <v>2320</v>
      </c>
      <c r="E195" s="168" t="s">
        <v>2</v>
      </c>
      <c r="F195" s="174">
        <v>22.5</v>
      </c>
      <c r="G195" s="174">
        <v>80.38</v>
      </c>
      <c r="H195" s="174">
        <v>98.44</v>
      </c>
      <c r="I195" s="174">
        <v>2214.9</v>
      </c>
      <c r="J195" s="172">
        <v>1.0609382648889961E-4</v>
      </c>
    </row>
    <row r="196" spans="1:10" s="192" customFormat="1" ht="25.5">
      <c r="A196" s="171" t="s">
        <v>294</v>
      </c>
      <c r="B196" s="168">
        <v>93382</v>
      </c>
      <c r="C196" s="168" t="s">
        <v>21</v>
      </c>
      <c r="D196" s="167" t="s">
        <v>295</v>
      </c>
      <c r="E196" s="168" t="s">
        <v>2</v>
      </c>
      <c r="F196" s="174">
        <v>20.25</v>
      </c>
      <c r="G196" s="174">
        <v>23.64</v>
      </c>
      <c r="H196" s="174">
        <v>28.95</v>
      </c>
      <c r="I196" s="174">
        <v>586.23</v>
      </c>
      <c r="J196" s="172">
        <v>2.808044783177011E-5</v>
      </c>
    </row>
    <row r="197" spans="1:10" s="192" customFormat="1" ht="25.5">
      <c r="A197" s="171" t="s">
        <v>296</v>
      </c>
      <c r="B197" s="168">
        <v>70712</v>
      </c>
      <c r="C197" s="168" t="s">
        <v>16</v>
      </c>
      <c r="D197" s="167" t="s">
        <v>2551</v>
      </c>
      <c r="E197" s="168" t="s">
        <v>2070</v>
      </c>
      <c r="F197" s="174">
        <v>4</v>
      </c>
      <c r="G197" s="174">
        <v>425.32</v>
      </c>
      <c r="H197" s="174">
        <v>520.88</v>
      </c>
      <c r="I197" s="174">
        <v>2083.52</v>
      </c>
      <c r="J197" s="172">
        <v>9.9800717579191881E-5</v>
      </c>
    </row>
    <row r="198" spans="1:10" s="192" customFormat="1">
      <c r="A198" s="169" t="s">
        <v>55</v>
      </c>
      <c r="B198" s="166"/>
      <c r="C198" s="166"/>
      <c r="D198" s="165" t="s">
        <v>2552</v>
      </c>
      <c r="E198" s="165"/>
      <c r="F198" s="173"/>
      <c r="G198" s="173"/>
      <c r="H198" s="173"/>
      <c r="I198" s="173">
        <v>149280.71</v>
      </c>
      <c r="J198" s="170">
        <v>7.1505538601651271E-3</v>
      </c>
    </row>
    <row r="199" spans="1:10" s="192" customFormat="1" ht="25.5">
      <c r="A199" s="171" t="s">
        <v>56</v>
      </c>
      <c r="B199" s="168" t="s">
        <v>2553</v>
      </c>
      <c r="C199" s="168" t="s">
        <v>44</v>
      </c>
      <c r="D199" s="167" t="s">
        <v>2554</v>
      </c>
      <c r="E199" s="168" t="s">
        <v>45</v>
      </c>
      <c r="F199" s="174">
        <v>18</v>
      </c>
      <c r="G199" s="174">
        <v>3898.38</v>
      </c>
      <c r="H199" s="174">
        <v>4774.34</v>
      </c>
      <c r="I199" s="174">
        <v>85938.12</v>
      </c>
      <c r="J199" s="172">
        <v>4.1164404677693049E-3</v>
      </c>
    </row>
    <row r="200" spans="1:10" s="192" customFormat="1" ht="25.5">
      <c r="A200" s="171" t="s">
        <v>297</v>
      </c>
      <c r="B200" s="168">
        <v>98302</v>
      </c>
      <c r="C200" s="168" t="s">
        <v>21</v>
      </c>
      <c r="D200" s="167" t="s">
        <v>2555</v>
      </c>
      <c r="E200" s="168" t="s">
        <v>45</v>
      </c>
      <c r="F200" s="174">
        <v>18</v>
      </c>
      <c r="G200" s="174">
        <v>1024.24</v>
      </c>
      <c r="H200" s="174">
        <v>1254.3800000000001</v>
      </c>
      <c r="I200" s="174">
        <v>22578.84</v>
      </c>
      <c r="J200" s="172">
        <v>1.0815276234957E-3</v>
      </c>
    </row>
    <row r="201" spans="1:10" s="192" customFormat="1">
      <c r="A201" s="171" t="s">
        <v>298</v>
      </c>
      <c r="B201" s="168">
        <v>98307</v>
      </c>
      <c r="C201" s="168" t="s">
        <v>21</v>
      </c>
      <c r="D201" s="167" t="s">
        <v>2556</v>
      </c>
      <c r="E201" s="168" t="s">
        <v>45</v>
      </c>
      <c r="F201" s="174">
        <v>157</v>
      </c>
      <c r="G201" s="174">
        <v>42.34</v>
      </c>
      <c r="H201" s="174">
        <v>51.85</v>
      </c>
      <c r="I201" s="174">
        <v>8140.45</v>
      </c>
      <c r="J201" s="172">
        <v>3.8992798313312692E-4</v>
      </c>
    </row>
    <row r="202" spans="1:10" s="192" customFormat="1">
      <c r="A202" s="171" t="s">
        <v>2557</v>
      </c>
      <c r="B202" s="168" t="s">
        <v>2558</v>
      </c>
      <c r="C202" s="168" t="s">
        <v>44</v>
      </c>
      <c r="D202" s="167" t="s">
        <v>2559</v>
      </c>
      <c r="E202" s="168" t="s">
        <v>45</v>
      </c>
      <c r="F202" s="174">
        <v>278</v>
      </c>
      <c r="G202" s="174">
        <v>52</v>
      </c>
      <c r="H202" s="174">
        <v>63.68</v>
      </c>
      <c r="I202" s="174">
        <v>17703.04</v>
      </c>
      <c r="J202" s="172">
        <v>8.4797654706128913E-4</v>
      </c>
    </row>
    <row r="203" spans="1:10" s="192" customFormat="1">
      <c r="A203" s="171" t="s">
        <v>2560</v>
      </c>
      <c r="B203" s="168" t="s">
        <v>2561</v>
      </c>
      <c r="C203" s="168" t="s">
        <v>44</v>
      </c>
      <c r="D203" s="167" t="s">
        <v>2562</v>
      </c>
      <c r="E203" s="168" t="s">
        <v>45</v>
      </c>
      <c r="F203" s="174">
        <v>278</v>
      </c>
      <c r="G203" s="174">
        <v>12.05</v>
      </c>
      <c r="H203" s="174">
        <v>14.75</v>
      </c>
      <c r="I203" s="174">
        <v>4100.5</v>
      </c>
      <c r="J203" s="172">
        <v>1.9641416565882561E-4</v>
      </c>
    </row>
    <row r="204" spans="1:10" s="192" customFormat="1" ht="25.5">
      <c r="A204" s="171" t="s">
        <v>2563</v>
      </c>
      <c r="B204" s="168">
        <v>71885</v>
      </c>
      <c r="C204" s="168" t="s">
        <v>16</v>
      </c>
      <c r="D204" s="167" t="s">
        <v>2564</v>
      </c>
      <c r="E204" s="168" t="s">
        <v>17</v>
      </c>
      <c r="F204" s="174">
        <v>278</v>
      </c>
      <c r="G204" s="174">
        <v>31.78</v>
      </c>
      <c r="H204" s="174">
        <v>38.92</v>
      </c>
      <c r="I204" s="174">
        <v>10819.76</v>
      </c>
      <c r="J204" s="172">
        <v>5.1826707304688082E-4</v>
      </c>
    </row>
    <row r="205" spans="1:10" s="192" customFormat="1">
      <c r="A205" s="169" t="s">
        <v>57</v>
      </c>
      <c r="B205" s="166"/>
      <c r="C205" s="166"/>
      <c r="D205" s="165" t="s">
        <v>2565</v>
      </c>
      <c r="E205" s="165"/>
      <c r="F205" s="173"/>
      <c r="G205" s="173"/>
      <c r="H205" s="173"/>
      <c r="I205" s="173">
        <v>2674.59</v>
      </c>
      <c r="J205" s="170">
        <v>1.2811300166551358E-4</v>
      </c>
    </row>
    <row r="206" spans="1:10" s="192" customFormat="1" ht="25.5">
      <c r="A206" s="171" t="s">
        <v>58</v>
      </c>
      <c r="B206" s="168">
        <v>71796</v>
      </c>
      <c r="C206" s="168" t="s">
        <v>16</v>
      </c>
      <c r="D206" s="167" t="s">
        <v>2566</v>
      </c>
      <c r="E206" s="168" t="s">
        <v>2070</v>
      </c>
      <c r="F206" s="174">
        <v>15</v>
      </c>
      <c r="G206" s="174">
        <v>34.11</v>
      </c>
      <c r="H206" s="174">
        <v>41.77</v>
      </c>
      <c r="I206" s="174">
        <v>626.54999999999995</v>
      </c>
      <c r="J206" s="172">
        <v>3.0011777952331956E-5</v>
      </c>
    </row>
    <row r="207" spans="1:10" s="192" customFormat="1">
      <c r="A207" s="171" t="s">
        <v>301</v>
      </c>
      <c r="B207" s="168">
        <v>59460</v>
      </c>
      <c r="C207" s="168" t="s">
        <v>268</v>
      </c>
      <c r="D207" s="167" t="s">
        <v>2567</v>
      </c>
      <c r="E207" s="168" t="s">
        <v>45</v>
      </c>
      <c r="F207" s="174">
        <v>18</v>
      </c>
      <c r="G207" s="174">
        <v>92.91</v>
      </c>
      <c r="H207" s="174">
        <v>113.78</v>
      </c>
      <c r="I207" s="174">
        <v>2048.04</v>
      </c>
      <c r="J207" s="172">
        <v>9.8101223713181607E-5</v>
      </c>
    </row>
    <row r="208" spans="1:10" s="192" customFormat="1">
      <c r="A208" s="169" t="s">
        <v>59</v>
      </c>
      <c r="B208" s="166"/>
      <c r="C208" s="166"/>
      <c r="D208" s="165" t="s">
        <v>2568</v>
      </c>
      <c r="E208" s="165"/>
      <c r="F208" s="173"/>
      <c r="G208" s="173"/>
      <c r="H208" s="173"/>
      <c r="I208" s="173">
        <v>13416</v>
      </c>
      <c r="J208" s="170">
        <v>6.4262710559170942E-4</v>
      </c>
    </row>
    <row r="209" spans="1:10" s="192" customFormat="1" ht="25.5">
      <c r="A209" s="171" t="s">
        <v>60</v>
      </c>
      <c r="B209" s="168">
        <v>95801</v>
      </c>
      <c r="C209" s="168" t="s">
        <v>21</v>
      </c>
      <c r="D209" s="167" t="s">
        <v>2457</v>
      </c>
      <c r="E209" s="168" t="s">
        <v>45</v>
      </c>
      <c r="F209" s="174">
        <v>300</v>
      </c>
      <c r="G209" s="174">
        <v>36.520000000000003</v>
      </c>
      <c r="H209" s="174">
        <v>44.72</v>
      </c>
      <c r="I209" s="174">
        <v>13416</v>
      </c>
      <c r="J209" s="172">
        <v>6.4262710559170942E-4</v>
      </c>
    </row>
    <row r="210" spans="1:10" s="192" customFormat="1">
      <c r="A210" s="169" t="s">
        <v>61</v>
      </c>
      <c r="B210" s="166"/>
      <c r="C210" s="166"/>
      <c r="D210" s="165" t="s">
        <v>2569</v>
      </c>
      <c r="E210" s="165"/>
      <c r="F210" s="173"/>
      <c r="G210" s="173"/>
      <c r="H210" s="173"/>
      <c r="I210" s="173">
        <v>69409.440000000002</v>
      </c>
      <c r="J210" s="170">
        <v>3.3247158264714831E-3</v>
      </c>
    </row>
    <row r="211" spans="1:10" s="192" customFormat="1" ht="25.5">
      <c r="A211" s="171" t="s">
        <v>62</v>
      </c>
      <c r="B211" s="168">
        <v>70626</v>
      </c>
      <c r="C211" s="168" t="s">
        <v>16</v>
      </c>
      <c r="D211" s="167" t="s">
        <v>2570</v>
      </c>
      <c r="E211" s="168" t="s">
        <v>34</v>
      </c>
      <c r="F211" s="174">
        <v>7925.1</v>
      </c>
      <c r="G211" s="174">
        <v>5.58</v>
      </c>
      <c r="H211" s="174">
        <v>6.83</v>
      </c>
      <c r="I211" s="174">
        <v>54128.43</v>
      </c>
      <c r="J211" s="172">
        <v>2.592754643792744E-3</v>
      </c>
    </row>
    <row r="212" spans="1:10" s="192" customFormat="1">
      <c r="A212" s="171" t="s">
        <v>63</v>
      </c>
      <c r="B212" s="168" t="s">
        <v>2571</v>
      </c>
      <c r="C212" s="168" t="s">
        <v>44</v>
      </c>
      <c r="D212" s="167" t="s">
        <v>2572</v>
      </c>
      <c r="E212" s="168" t="s">
        <v>34</v>
      </c>
      <c r="F212" s="174">
        <v>524.4</v>
      </c>
      <c r="G212" s="174">
        <v>23.8</v>
      </c>
      <c r="H212" s="174">
        <v>29.14</v>
      </c>
      <c r="I212" s="174">
        <v>15281.01</v>
      </c>
      <c r="J212" s="172">
        <v>7.3196118267873937E-4</v>
      </c>
    </row>
    <row r="213" spans="1:10" s="192" customFormat="1">
      <c r="A213" s="169" t="s">
        <v>64</v>
      </c>
      <c r="B213" s="166"/>
      <c r="C213" s="166"/>
      <c r="D213" s="165" t="s">
        <v>2573</v>
      </c>
      <c r="E213" s="165"/>
      <c r="F213" s="173"/>
      <c r="G213" s="173"/>
      <c r="H213" s="173"/>
      <c r="I213" s="173">
        <v>146072.46</v>
      </c>
      <c r="J213" s="170">
        <v>6.9968785164326733E-3</v>
      </c>
    </row>
    <row r="214" spans="1:10" s="192" customFormat="1" ht="25.5">
      <c r="A214" s="171" t="s">
        <v>65</v>
      </c>
      <c r="B214" s="168">
        <v>71190</v>
      </c>
      <c r="C214" s="168" t="s">
        <v>16</v>
      </c>
      <c r="D214" s="167" t="s">
        <v>2528</v>
      </c>
      <c r="E214" s="168" t="s">
        <v>34</v>
      </c>
      <c r="F214" s="174">
        <v>548.20000000000005</v>
      </c>
      <c r="G214" s="174">
        <v>36.619999999999997</v>
      </c>
      <c r="H214" s="174">
        <v>44.84</v>
      </c>
      <c r="I214" s="174">
        <v>24581.279999999999</v>
      </c>
      <c r="J214" s="172">
        <v>1.1774446048106273E-3</v>
      </c>
    </row>
    <row r="215" spans="1:10" s="192" customFormat="1" ht="25.5">
      <c r="A215" s="171" t="s">
        <v>66</v>
      </c>
      <c r="B215" s="168">
        <v>72376</v>
      </c>
      <c r="C215" s="168" t="s">
        <v>16</v>
      </c>
      <c r="D215" s="167" t="s">
        <v>2530</v>
      </c>
      <c r="E215" s="168" t="s">
        <v>34</v>
      </c>
      <c r="F215" s="174">
        <v>548.20000000000005</v>
      </c>
      <c r="G215" s="174">
        <v>14.92</v>
      </c>
      <c r="H215" s="174">
        <v>18.27</v>
      </c>
      <c r="I215" s="174">
        <v>10015.61</v>
      </c>
      <c r="J215" s="172">
        <v>4.7974824575397885E-4</v>
      </c>
    </row>
    <row r="216" spans="1:10" s="192" customFormat="1" ht="51">
      <c r="A216" s="171" t="s">
        <v>310</v>
      </c>
      <c r="B216" s="168">
        <v>96563</v>
      </c>
      <c r="C216" s="168" t="s">
        <v>21</v>
      </c>
      <c r="D216" s="167" t="s">
        <v>2532</v>
      </c>
      <c r="E216" s="168" t="s">
        <v>34</v>
      </c>
      <c r="F216" s="174">
        <v>548.20000000000005</v>
      </c>
      <c r="G216" s="174">
        <v>55.46</v>
      </c>
      <c r="H216" s="174">
        <v>67.92</v>
      </c>
      <c r="I216" s="174">
        <v>37233.74</v>
      </c>
      <c r="J216" s="172">
        <v>1.7834981042452484E-3</v>
      </c>
    </row>
    <row r="217" spans="1:10" s="192" customFormat="1">
      <c r="A217" s="171" t="s">
        <v>311</v>
      </c>
      <c r="B217" s="168">
        <v>63053</v>
      </c>
      <c r="C217" s="168" t="s">
        <v>268</v>
      </c>
      <c r="D217" s="167" t="s">
        <v>2574</v>
      </c>
      <c r="E217" s="168" t="s">
        <v>45</v>
      </c>
      <c r="F217" s="174">
        <v>18</v>
      </c>
      <c r="G217" s="174">
        <v>301.29000000000002</v>
      </c>
      <c r="H217" s="174">
        <v>368.98</v>
      </c>
      <c r="I217" s="174">
        <v>6641.64</v>
      </c>
      <c r="J217" s="172">
        <v>3.1813490530576332E-4</v>
      </c>
    </row>
    <row r="218" spans="1:10" s="192" customFormat="1" ht="25.5">
      <c r="A218" s="171" t="s">
        <v>312</v>
      </c>
      <c r="B218" s="168">
        <v>72374</v>
      </c>
      <c r="C218" s="168" t="s">
        <v>16</v>
      </c>
      <c r="D218" s="167" t="s">
        <v>2536</v>
      </c>
      <c r="E218" s="168" t="s">
        <v>2070</v>
      </c>
      <c r="F218" s="174">
        <v>14</v>
      </c>
      <c r="G218" s="174">
        <v>29.29</v>
      </c>
      <c r="H218" s="174">
        <v>35.869999999999997</v>
      </c>
      <c r="I218" s="174">
        <v>502.18</v>
      </c>
      <c r="J218" s="172">
        <v>2.4054448411303267E-5</v>
      </c>
    </row>
    <row r="219" spans="1:10" s="192" customFormat="1">
      <c r="A219" s="171" t="s">
        <v>313</v>
      </c>
      <c r="B219" s="168">
        <v>63747</v>
      </c>
      <c r="C219" s="168" t="s">
        <v>268</v>
      </c>
      <c r="D219" s="167" t="s">
        <v>2538</v>
      </c>
      <c r="E219" s="168" t="s">
        <v>45</v>
      </c>
      <c r="F219" s="174">
        <v>182</v>
      </c>
      <c r="G219" s="174">
        <v>7.89</v>
      </c>
      <c r="H219" s="174">
        <v>9.66</v>
      </c>
      <c r="I219" s="174">
        <v>1758.12</v>
      </c>
      <c r="J219" s="172">
        <v>8.4214040465332152E-5</v>
      </c>
    </row>
    <row r="220" spans="1:10" s="192" customFormat="1" ht="25.5">
      <c r="A220" s="171" t="s">
        <v>314</v>
      </c>
      <c r="B220" s="168">
        <v>71211</v>
      </c>
      <c r="C220" s="168" t="s">
        <v>16</v>
      </c>
      <c r="D220" s="167" t="s">
        <v>2523</v>
      </c>
      <c r="E220" s="168" t="s">
        <v>34</v>
      </c>
      <c r="F220" s="174">
        <v>828</v>
      </c>
      <c r="G220" s="174">
        <v>46.22</v>
      </c>
      <c r="H220" s="174">
        <v>56.6</v>
      </c>
      <c r="I220" s="174">
        <v>46864.800000000003</v>
      </c>
      <c r="J220" s="172">
        <v>2.2448263847744741E-3</v>
      </c>
    </row>
    <row r="221" spans="1:10" s="192" customFormat="1" ht="25.5">
      <c r="A221" s="171" t="s">
        <v>315</v>
      </c>
      <c r="B221" s="168">
        <v>71212</v>
      </c>
      <c r="C221" s="168" t="s">
        <v>16</v>
      </c>
      <c r="D221" s="167" t="s">
        <v>2575</v>
      </c>
      <c r="E221" s="168" t="s">
        <v>34</v>
      </c>
      <c r="F221" s="174">
        <v>120.8</v>
      </c>
      <c r="G221" s="174">
        <v>46.51</v>
      </c>
      <c r="H221" s="174">
        <v>56.96</v>
      </c>
      <c r="I221" s="174">
        <v>6880.76</v>
      </c>
      <c r="J221" s="172">
        <v>3.2958876588187318E-4</v>
      </c>
    </row>
    <row r="222" spans="1:10" s="192" customFormat="1" ht="51">
      <c r="A222" s="171" t="s">
        <v>317</v>
      </c>
      <c r="B222" s="168">
        <v>91170</v>
      </c>
      <c r="C222" s="168" t="s">
        <v>21</v>
      </c>
      <c r="D222" s="167" t="s">
        <v>644</v>
      </c>
      <c r="E222" s="168" t="s">
        <v>34</v>
      </c>
      <c r="F222" s="174">
        <v>948.8</v>
      </c>
      <c r="G222" s="174">
        <v>9.98</v>
      </c>
      <c r="H222" s="174">
        <v>12.22</v>
      </c>
      <c r="I222" s="174">
        <v>11594.33</v>
      </c>
      <c r="J222" s="172">
        <v>5.5536901678407305E-4</v>
      </c>
    </row>
    <row r="223" spans="1:10" s="192" customFormat="1">
      <c r="A223" s="169" t="s">
        <v>67</v>
      </c>
      <c r="B223" s="166"/>
      <c r="C223" s="166"/>
      <c r="D223" s="165" t="s">
        <v>2576</v>
      </c>
      <c r="E223" s="165"/>
      <c r="F223" s="173"/>
      <c r="G223" s="173"/>
      <c r="H223" s="173"/>
      <c r="I223" s="173">
        <v>7735.33</v>
      </c>
      <c r="J223" s="170">
        <v>3.7052271382652933E-4</v>
      </c>
    </row>
    <row r="224" spans="1:10" s="192" customFormat="1" ht="25.5">
      <c r="A224" s="171" t="s">
        <v>68</v>
      </c>
      <c r="B224" s="168">
        <v>72226</v>
      </c>
      <c r="C224" s="168" t="s">
        <v>16</v>
      </c>
      <c r="D224" s="167" t="s">
        <v>2577</v>
      </c>
      <c r="E224" s="168" t="s">
        <v>17</v>
      </c>
      <c r="F224" s="174">
        <v>5</v>
      </c>
      <c r="G224" s="174">
        <v>741.57</v>
      </c>
      <c r="H224" s="174">
        <v>908.2</v>
      </c>
      <c r="I224" s="174">
        <v>4541</v>
      </c>
      <c r="J224" s="172">
        <v>2.1751413882617414E-4</v>
      </c>
    </row>
    <row r="225" spans="1:10" s="192" customFormat="1" ht="25.5">
      <c r="A225" s="171" t="s">
        <v>321</v>
      </c>
      <c r="B225" s="168">
        <v>72228</v>
      </c>
      <c r="C225" s="168" t="s">
        <v>16</v>
      </c>
      <c r="D225" s="167" t="s">
        <v>2578</v>
      </c>
      <c r="E225" s="168" t="s">
        <v>17</v>
      </c>
      <c r="F225" s="174">
        <v>1</v>
      </c>
      <c r="G225" s="174">
        <v>2608.2600000000002</v>
      </c>
      <c r="H225" s="174">
        <v>3194.33</v>
      </c>
      <c r="I225" s="174">
        <v>3194.33</v>
      </c>
      <c r="J225" s="172">
        <v>1.5300857500035519E-4</v>
      </c>
    </row>
    <row r="226" spans="1:10" s="192" customFormat="1">
      <c r="A226" s="169">
        <v>7</v>
      </c>
      <c r="B226" s="166"/>
      <c r="C226" s="166"/>
      <c r="D226" s="165" t="s">
        <v>634</v>
      </c>
      <c r="E226" s="165"/>
      <c r="F226" s="173"/>
      <c r="G226" s="173"/>
      <c r="H226" s="173"/>
      <c r="I226" s="173">
        <v>265871.82</v>
      </c>
      <c r="J226" s="170">
        <v>1.2735274161076324E-2</v>
      </c>
    </row>
    <row r="227" spans="1:10" s="192" customFormat="1">
      <c r="A227" s="169" t="s">
        <v>69</v>
      </c>
      <c r="B227" s="166"/>
      <c r="C227" s="166"/>
      <c r="D227" s="165" t="s">
        <v>4</v>
      </c>
      <c r="E227" s="165"/>
      <c r="F227" s="173"/>
      <c r="G227" s="173"/>
      <c r="H227" s="173"/>
      <c r="I227" s="173">
        <v>260292.27</v>
      </c>
      <c r="J227" s="170">
        <v>1.2468013422629378E-2</v>
      </c>
    </row>
    <row r="228" spans="1:10" s="192" customFormat="1" ht="51">
      <c r="A228" s="171" t="s">
        <v>70</v>
      </c>
      <c r="B228" s="168">
        <v>100775</v>
      </c>
      <c r="C228" s="168" t="s">
        <v>21</v>
      </c>
      <c r="D228" s="167" t="s">
        <v>486</v>
      </c>
      <c r="E228" s="168" t="s">
        <v>38</v>
      </c>
      <c r="F228" s="174">
        <v>15191.9</v>
      </c>
      <c r="G228" s="174">
        <v>12.63</v>
      </c>
      <c r="H228" s="174">
        <v>15.46</v>
      </c>
      <c r="I228" s="174">
        <v>234866.77</v>
      </c>
      <c r="J228" s="172">
        <v>1.1250130635418435E-2</v>
      </c>
    </row>
    <row r="229" spans="1:10" s="192" customFormat="1" ht="38.25">
      <c r="A229" s="171" t="s">
        <v>326</v>
      </c>
      <c r="B229" s="168">
        <v>100724</v>
      </c>
      <c r="C229" s="168" t="s">
        <v>21</v>
      </c>
      <c r="D229" s="167" t="s">
        <v>636</v>
      </c>
      <c r="E229" s="168" t="s">
        <v>3</v>
      </c>
      <c r="F229" s="174">
        <v>1634.03</v>
      </c>
      <c r="G229" s="174">
        <v>12.71</v>
      </c>
      <c r="H229" s="174">
        <v>15.56</v>
      </c>
      <c r="I229" s="174">
        <v>25425.5</v>
      </c>
      <c r="J229" s="172">
        <v>1.2178827872109427E-3</v>
      </c>
    </row>
    <row r="230" spans="1:10" s="192" customFormat="1">
      <c r="A230" s="169" t="s">
        <v>71</v>
      </c>
      <c r="B230" s="166"/>
      <c r="C230" s="166"/>
      <c r="D230" s="165" t="s">
        <v>2579</v>
      </c>
      <c r="E230" s="165"/>
      <c r="F230" s="173"/>
      <c r="G230" s="173"/>
      <c r="H230" s="173"/>
      <c r="I230" s="173">
        <v>5579.55</v>
      </c>
      <c r="J230" s="170">
        <v>2.6726073844694559E-4</v>
      </c>
    </row>
    <row r="231" spans="1:10" s="192" customFormat="1" ht="51">
      <c r="A231" s="171" t="s">
        <v>72</v>
      </c>
      <c r="B231" s="168">
        <v>100775</v>
      </c>
      <c r="C231" s="168" t="s">
        <v>21</v>
      </c>
      <c r="D231" s="167" t="s">
        <v>486</v>
      </c>
      <c r="E231" s="168" t="s">
        <v>38</v>
      </c>
      <c r="F231" s="174">
        <v>346.5</v>
      </c>
      <c r="G231" s="174">
        <v>12.63</v>
      </c>
      <c r="H231" s="174">
        <v>15.46</v>
      </c>
      <c r="I231" s="174">
        <v>5356.89</v>
      </c>
      <c r="J231" s="172">
        <v>2.565953127365215E-4</v>
      </c>
    </row>
    <row r="232" spans="1:10" s="192" customFormat="1" ht="38.25">
      <c r="A232" s="171" t="s">
        <v>327</v>
      </c>
      <c r="B232" s="168">
        <v>100724</v>
      </c>
      <c r="C232" s="168" t="s">
        <v>21</v>
      </c>
      <c r="D232" s="167" t="s">
        <v>636</v>
      </c>
      <c r="E232" s="168" t="s">
        <v>3</v>
      </c>
      <c r="F232" s="174">
        <v>14.31</v>
      </c>
      <c r="G232" s="174">
        <v>12.71</v>
      </c>
      <c r="H232" s="174">
        <v>15.56</v>
      </c>
      <c r="I232" s="174">
        <v>222.66</v>
      </c>
      <c r="J232" s="172">
        <v>1.0665425710424122E-5</v>
      </c>
    </row>
    <row r="233" spans="1:10" s="192" customFormat="1">
      <c r="A233" s="169">
        <v>8</v>
      </c>
      <c r="B233" s="166"/>
      <c r="C233" s="166"/>
      <c r="D233" s="165" t="s">
        <v>2580</v>
      </c>
      <c r="E233" s="165"/>
      <c r="F233" s="173"/>
      <c r="G233" s="173"/>
      <c r="H233" s="173"/>
      <c r="I233" s="173">
        <v>62870.31</v>
      </c>
      <c r="J233" s="170">
        <v>3.0114911555570588E-3</v>
      </c>
    </row>
    <row r="234" spans="1:10" s="192" customFormat="1">
      <c r="A234" s="169" t="s">
        <v>73</v>
      </c>
      <c r="B234" s="166"/>
      <c r="C234" s="166"/>
      <c r="D234" s="165" t="s">
        <v>2581</v>
      </c>
      <c r="E234" s="165"/>
      <c r="F234" s="173"/>
      <c r="G234" s="173"/>
      <c r="H234" s="173"/>
      <c r="I234" s="173">
        <v>10712.64</v>
      </c>
      <c r="J234" s="170">
        <v>5.1313601941308656E-4</v>
      </c>
    </row>
    <row r="235" spans="1:10" s="192" customFormat="1">
      <c r="A235" s="171" t="s">
        <v>74</v>
      </c>
      <c r="B235" s="168">
        <v>59670</v>
      </c>
      <c r="C235" s="168" t="s">
        <v>268</v>
      </c>
      <c r="D235" s="167" t="s">
        <v>2582</v>
      </c>
      <c r="E235" s="168" t="s">
        <v>105</v>
      </c>
      <c r="F235" s="174">
        <v>82</v>
      </c>
      <c r="G235" s="174">
        <v>7.88</v>
      </c>
      <c r="H235" s="174">
        <v>9.65</v>
      </c>
      <c r="I235" s="174">
        <v>791.3</v>
      </c>
      <c r="J235" s="172">
        <v>3.7903311617078088E-5</v>
      </c>
    </row>
    <row r="236" spans="1:10" s="192" customFormat="1" ht="38.25">
      <c r="A236" s="171" t="s">
        <v>329</v>
      </c>
      <c r="B236" s="168">
        <v>91890</v>
      </c>
      <c r="C236" s="168" t="s">
        <v>21</v>
      </c>
      <c r="D236" s="167" t="s">
        <v>2583</v>
      </c>
      <c r="E236" s="168" t="s">
        <v>45</v>
      </c>
      <c r="F236" s="174">
        <v>210</v>
      </c>
      <c r="G236" s="174">
        <v>13.2</v>
      </c>
      <c r="H236" s="174">
        <v>16.16</v>
      </c>
      <c r="I236" s="174">
        <v>3393.6</v>
      </c>
      <c r="J236" s="172">
        <v>1.6255361848062201E-4</v>
      </c>
    </row>
    <row r="237" spans="1:10" s="192" customFormat="1" ht="38.25">
      <c r="A237" s="171" t="s">
        <v>2584</v>
      </c>
      <c r="B237" s="168">
        <v>91863</v>
      </c>
      <c r="C237" s="168" t="s">
        <v>21</v>
      </c>
      <c r="D237" s="167" t="s">
        <v>2585</v>
      </c>
      <c r="E237" s="168" t="s">
        <v>34</v>
      </c>
      <c r="F237" s="174">
        <v>210</v>
      </c>
      <c r="G237" s="174">
        <v>11.22</v>
      </c>
      <c r="H237" s="174">
        <v>13.74</v>
      </c>
      <c r="I237" s="174">
        <v>2885.4</v>
      </c>
      <c r="J237" s="172">
        <v>1.3821081175270709E-4</v>
      </c>
    </row>
    <row r="238" spans="1:10" s="192" customFormat="1">
      <c r="A238" s="171" t="s">
        <v>2586</v>
      </c>
      <c r="B238" s="168">
        <v>12556</v>
      </c>
      <c r="C238" s="168" t="s">
        <v>487</v>
      </c>
      <c r="D238" s="167" t="s">
        <v>2587</v>
      </c>
      <c r="E238" s="168" t="s">
        <v>17</v>
      </c>
      <c r="F238" s="174">
        <v>2</v>
      </c>
      <c r="G238" s="174">
        <v>13.61</v>
      </c>
      <c r="H238" s="174">
        <v>16.66</v>
      </c>
      <c r="I238" s="174">
        <v>33.32</v>
      </c>
      <c r="J238" s="172">
        <v>1.5960297524087476E-6</v>
      </c>
    </row>
    <row r="239" spans="1:10" s="192" customFormat="1">
      <c r="A239" s="171" t="s">
        <v>2588</v>
      </c>
      <c r="B239" s="168">
        <v>12557</v>
      </c>
      <c r="C239" s="168" t="s">
        <v>487</v>
      </c>
      <c r="D239" s="167" t="s">
        <v>2589</v>
      </c>
      <c r="E239" s="168" t="s">
        <v>17</v>
      </c>
      <c r="F239" s="174">
        <v>2</v>
      </c>
      <c r="G239" s="174">
        <v>18.29</v>
      </c>
      <c r="H239" s="174">
        <v>22.39</v>
      </c>
      <c r="I239" s="174">
        <v>44.78</v>
      </c>
      <c r="J239" s="172">
        <v>2.1449643551279627E-6</v>
      </c>
    </row>
    <row r="240" spans="1:10" s="192" customFormat="1" ht="38.25">
      <c r="A240" s="171" t="s">
        <v>2590</v>
      </c>
      <c r="B240" s="168">
        <v>91875</v>
      </c>
      <c r="C240" s="168" t="s">
        <v>21</v>
      </c>
      <c r="D240" s="167" t="s">
        <v>2591</v>
      </c>
      <c r="E240" s="168" t="s">
        <v>45</v>
      </c>
      <c r="F240" s="174">
        <v>70</v>
      </c>
      <c r="G240" s="174">
        <v>8.0299999999999994</v>
      </c>
      <c r="H240" s="174">
        <v>9.83</v>
      </c>
      <c r="I240" s="174">
        <v>688.1</v>
      </c>
      <c r="J240" s="172">
        <v>3.2960026189449558E-5</v>
      </c>
    </row>
    <row r="241" spans="1:10" s="192" customFormat="1">
      <c r="A241" s="171" t="s">
        <v>2592</v>
      </c>
      <c r="B241" s="168">
        <v>63756</v>
      </c>
      <c r="C241" s="168" t="s">
        <v>268</v>
      </c>
      <c r="D241" s="167" t="s">
        <v>2593</v>
      </c>
      <c r="E241" s="168" t="s">
        <v>45</v>
      </c>
      <c r="F241" s="174">
        <v>2</v>
      </c>
      <c r="G241" s="174">
        <v>9.4700000000000006</v>
      </c>
      <c r="H241" s="174">
        <v>11.59</v>
      </c>
      <c r="I241" s="174">
        <v>23.18</v>
      </c>
      <c r="J241" s="172">
        <v>1.110323219112688E-6</v>
      </c>
    </row>
    <row r="242" spans="1:10" s="192" customFormat="1">
      <c r="A242" s="171" t="s">
        <v>2594</v>
      </c>
      <c r="B242" s="168">
        <v>68550</v>
      </c>
      <c r="C242" s="168" t="s">
        <v>268</v>
      </c>
      <c r="D242" s="167" t="s">
        <v>2595</v>
      </c>
      <c r="E242" s="168" t="s">
        <v>45</v>
      </c>
      <c r="F242" s="174">
        <v>1</v>
      </c>
      <c r="G242" s="174">
        <v>1441.4</v>
      </c>
      <c r="H242" s="174">
        <v>1765.28</v>
      </c>
      <c r="I242" s="174">
        <v>1765.28</v>
      </c>
      <c r="J242" s="172">
        <v>8.455700484190018E-5</v>
      </c>
    </row>
    <row r="243" spans="1:10" s="192" customFormat="1">
      <c r="A243" s="171" t="s">
        <v>2596</v>
      </c>
      <c r="B243" s="168" t="s">
        <v>2597</v>
      </c>
      <c r="C243" s="168" t="s">
        <v>44</v>
      </c>
      <c r="D243" s="167" t="s">
        <v>2598</v>
      </c>
      <c r="E243" s="168" t="s">
        <v>34</v>
      </c>
      <c r="F243" s="174">
        <v>16</v>
      </c>
      <c r="G243" s="174">
        <v>55.51</v>
      </c>
      <c r="H243" s="174">
        <v>67.98</v>
      </c>
      <c r="I243" s="174">
        <v>1087.68</v>
      </c>
      <c r="J243" s="172">
        <v>5.2099929204680265E-5</v>
      </c>
    </row>
    <row r="244" spans="1:10" s="192" customFormat="1">
      <c r="A244" s="169" t="s">
        <v>75</v>
      </c>
      <c r="B244" s="166"/>
      <c r="C244" s="166"/>
      <c r="D244" s="165" t="s">
        <v>2599</v>
      </c>
      <c r="E244" s="165"/>
      <c r="F244" s="173"/>
      <c r="G244" s="173"/>
      <c r="H244" s="173"/>
      <c r="I244" s="173">
        <v>52157.67</v>
      </c>
      <c r="J244" s="170">
        <v>2.4983551361439722E-3</v>
      </c>
    </row>
    <row r="245" spans="1:10" s="192" customFormat="1">
      <c r="A245" s="171" t="s">
        <v>76</v>
      </c>
      <c r="B245" s="168">
        <v>68560</v>
      </c>
      <c r="C245" s="168" t="s">
        <v>268</v>
      </c>
      <c r="D245" s="167" t="s">
        <v>2600</v>
      </c>
      <c r="E245" s="168" t="s">
        <v>34</v>
      </c>
      <c r="F245" s="174">
        <v>721</v>
      </c>
      <c r="G245" s="174">
        <v>8.56</v>
      </c>
      <c r="H245" s="174">
        <v>9.86</v>
      </c>
      <c r="I245" s="174">
        <v>7109.06</v>
      </c>
      <c r="J245" s="172">
        <v>3.4052434788892349E-4</v>
      </c>
    </row>
    <row r="246" spans="1:10" s="192" customFormat="1">
      <c r="A246" s="171" t="s">
        <v>330</v>
      </c>
      <c r="B246" s="168">
        <v>12396</v>
      </c>
      <c r="C246" s="168" t="s">
        <v>487</v>
      </c>
      <c r="D246" s="167" t="s">
        <v>2601</v>
      </c>
      <c r="E246" s="168" t="s">
        <v>17</v>
      </c>
      <c r="F246" s="174">
        <v>3</v>
      </c>
      <c r="G246" s="174">
        <v>3169.94</v>
      </c>
      <c r="H246" s="174">
        <v>3654.3</v>
      </c>
      <c r="I246" s="174">
        <v>10962.9</v>
      </c>
      <c r="J246" s="172">
        <v>5.2512348657508584E-4</v>
      </c>
    </row>
    <row r="247" spans="1:10" s="192" customFormat="1">
      <c r="A247" s="171" t="s">
        <v>332</v>
      </c>
      <c r="B247" s="168">
        <v>68400</v>
      </c>
      <c r="C247" s="168" t="s">
        <v>268</v>
      </c>
      <c r="D247" s="167" t="s">
        <v>2602</v>
      </c>
      <c r="E247" s="168" t="s">
        <v>45</v>
      </c>
      <c r="F247" s="174">
        <v>4</v>
      </c>
      <c r="G247" s="174">
        <v>168.06</v>
      </c>
      <c r="H247" s="174">
        <v>193.73</v>
      </c>
      <c r="I247" s="174">
        <v>774.92</v>
      </c>
      <c r="J247" s="172">
        <v>3.7118708755599836E-5</v>
      </c>
    </row>
    <row r="248" spans="1:10" s="192" customFormat="1">
      <c r="A248" s="171" t="s">
        <v>333</v>
      </c>
      <c r="B248" s="168" t="s">
        <v>2603</v>
      </c>
      <c r="C248" s="168" t="s">
        <v>44</v>
      </c>
      <c r="D248" s="167" t="s">
        <v>2604</v>
      </c>
      <c r="E248" s="168" t="s">
        <v>1</v>
      </c>
      <c r="F248" s="174">
        <v>6</v>
      </c>
      <c r="G248" s="174">
        <v>1108.5999999999999</v>
      </c>
      <c r="H248" s="174">
        <v>1277.99</v>
      </c>
      <c r="I248" s="174">
        <v>7667.94</v>
      </c>
      <c r="J248" s="172">
        <v>3.6729472928226684E-4</v>
      </c>
    </row>
    <row r="249" spans="1:10" s="192" customFormat="1" ht="25.5">
      <c r="A249" s="171" t="s">
        <v>335</v>
      </c>
      <c r="B249" s="168" t="s">
        <v>2605</v>
      </c>
      <c r="C249" s="168" t="s">
        <v>44</v>
      </c>
      <c r="D249" s="167" t="s">
        <v>2606</v>
      </c>
      <c r="E249" s="168" t="s">
        <v>1</v>
      </c>
      <c r="F249" s="174">
        <v>20</v>
      </c>
      <c r="G249" s="174">
        <v>168.51</v>
      </c>
      <c r="H249" s="174">
        <v>194.25</v>
      </c>
      <c r="I249" s="174">
        <v>3885</v>
      </c>
      <c r="J249" s="172">
        <v>1.8609170432496951E-4</v>
      </c>
    </row>
    <row r="250" spans="1:10" s="192" customFormat="1">
      <c r="A250" s="171" t="s">
        <v>337</v>
      </c>
      <c r="B250" s="168" t="s">
        <v>2607</v>
      </c>
      <c r="C250" s="168" t="s">
        <v>44</v>
      </c>
      <c r="D250" s="167" t="s">
        <v>2608</v>
      </c>
      <c r="E250" s="168" t="s">
        <v>1</v>
      </c>
      <c r="F250" s="174">
        <v>1</v>
      </c>
      <c r="G250" s="174">
        <v>4242.42</v>
      </c>
      <c r="H250" s="174">
        <v>4890.66</v>
      </c>
      <c r="I250" s="174">
        <v>4890.66</v>
      </c>
      <c r="J250" s="172">
        <v>2.3426287121594734E-4</v>
      </c>
    </row>
    <row r="251" spans="1:10" s="192" customFormat="1">
      <c r="A251" s="171" t="s">
        <v>2609</v>
      </c>
      <c r="B251" s="168" t="s">
        <v>2610</v>
      </c>
      <c r="C251" s="168" t="s">
        <v>44</v>
      </c>
      <c r="D251" s="167" t="s">
        <v>2611</v>
      </c>
      <c r="E251" s="168" t="s">
        <v>1</v>
      </c>
      <c r="F251" s="174">
        <v>2</v>
      </c>
      <c r="G251" s="174">
        <v>3106.19</v>
      </c>
      <c r="H251" s="174">
        <v>3580.81</v>
      </c>
      <c r="I251" s="174">
        <v>7161.62</v>
      </c>
      <c r="J251" s="172">
        <v>3.430419746532273E-4</v>
      </c>
    </row>
    <row r="252" spans="1:10" s="192" customFormat="1" ht="25.5">
      <c r="A252" s="171" t="s">
        <v>2612</v>
      </c>
      <c r="B252" s="168" t="s">
        <v>2613</v>
      </c>
      <c r="C252" s="168" t="s">
        <v>44</v>
      </c>
      <c r="D252" s="167" t="s">
        <v>2614</v>
      </c>
      <c r="E252" s="168" t="s">
        <v>1</v>
      </c>
      <c r="F252" s="174">
        <v>1</v>
      </c>
      <c r="G252" s="174">
        <v>188.6</v>
      </c>
      <c r="H252" s="174">
        <v>217.41</v>
      </c>
      <c r="I252" s="174">
        <v>217.41</v>
      </c>
      <c r="J252" s="172">
        <v>1.0413950434309298E-5</v>
      </c>
    </row>
    <row r="253" spans="1:10" s="192" customFormat="1">
      <c r="A253" s="171" t="s">
        <v>2615</v>
      </c>
      <c r="B253" s="168" t="s">
        <v>2616</v>
      </c>
      <c r="C253" s="168" t="s">
        <v>44</v>
      </c>
      <c r="D253" s="167" t="s">
        <v>2617</v>
      </c>
      <c r="E253" s="168" t="s">
        <v>1</v>
      </c>
      <c r="F253" s="174">
        <v>6</v>
      </c>
      <c r="G253" s="174">
        <v>1371.76</v>
      </c>
      <c r="H253" s="174">
        <v>1581.36</v>
      </c>
      <c r="I253" s="174">
        <v>9488.16</v>
      </c>
      <c r="J253" s="172">
        <v>4.544833630136429E-4</v>
      </c>
    </row>
    <row r="254" spans="1:10" s="192" customFormat="1">
      <c r="A254" s="169">
        <v>9</v>
      </c>
      <c r="B254" s="166"/>
      <c r="C254" s="166"/>
      <c r="D254" s="165" t="s">
        <v>2618</v>
      </c>
      <c r="E254" s="165"/>
      <c r="F254" s="173"/>
      <c r="G254" s="173"/>
      <c r="H254" s="173"/>
      <c r="I254" s="173">
        <v>568847.64</v>
      </c>
      <c r="J254" s="170">
        <v>2.7247831873574442E-2</v>
      </c>
    </row>
    <row r="255" spans="1:10" s="192" customFormat="1">
      <c r="A255" s="169" t="s">
        <v>79</v>
      </c>
      <c r="B255" s="166"/>
      <c r="C255" s="166"/>
      <c r="D255" s="165" t="s">
        <v>101</v>
      </c>
      <c r="E255" s="165"/>
      <c r="F255" s="173"/>
      <c r="G255" s="173"/>
      <c r="H255" s="173"/>
      <c r="I255" s="173">
        <v>41817.19</v>
      </c>
      <c r="J255" s="170">
        <v>2.0030456003040081E-3</v>
      </c>
    </row>
    <row r="256" spans="1:10" s="192" customFormat="1" ht="25.5">
      <c r="A256" s="171" t="s">
        <v>80</v>
      </c>
      <c r="B256" s="168">
        <v>89356</v>
      </c>
      <c r="C256" s="168" t="s">
        <v>21</v>
      </c>
      <c r="D256" s="167" t="s">
        <v>2619</v>
      </c>
      <c r="E256" s="168" t="s">
        <v>34</v>
      </c>
      <c r="F256" s="174">
        <v>650.83000000000004</v>
      </c>
      <c r="G256" s="174">
        <v>21.96</v>
      </c>
      <c r="H256" s="174">
        <v>26.89</v>
      </c>
      <c r="I256" s="174">
        <v>17500.810000000001</v>
      </c>
      <c r="J256" s="172">
        <v>8.382897194253461E-4</v>
      </c>
    </row>
    <row r="257" spans="1:10" s="192" customFormat="1" ht="25.5">
      <c r="A257" s="171" t="s">
        <v>344</v>
      </c>
      <c r="B257" s="168">
        <v>89357</v>
      </c>
      <c r="C257" s="168" t="s">
        <v>21</v>
      </c>
      <c r="D257" s="167" t="s">
        <v>2620</v>
      </c>
      <c r="E257" s="168" t="s">
        <v>34</v>
      </c>
      <c r="F257" s="174">
        <v>3.67</v>
      </c>
      <c r="G257" s="174">
        <v>30.14</v>
      </c>
      <c r="H257" s="174">
        <v>36.909999999999997</v>
      </c>
      <c r="I257" s="174">
        <v>135.44999999999999</v>
      </c>
      <c r="J257" s="172">
        <v>6.4880621237624505E-6</v>
      </c>
    </row>
    <row r="258" spans="1:10" s="192" customFormat="1" ht="25.5">
      <c r="A258" s="171" t="s">
        <v>345</v>
      </c>
      <c r="B258" s="168">
        <v>89449</v>
      </c>
      <c r="C258" s="168" t="s">
        <v>21</v>
      </c>
      <c r="D258" s="167" t="s">
        <v>2621</v>
      </c>
      <c r="E258" s="168" t="s">
        <v>34</v>
      </c>
      <c r="F258" s="174">
        <v>179.62</v>
      </c>
      <c r="G258" s="174">
        <v>16.8</v>
      </c>
      <c r="H258" s="174">
        <v>20.57</v>
      </c>
      <c r="I258" s="174">
        <v>3694.78</v>
      </c>
      <c r="J258" s="172">
        <v>1.7698015632067204E-4</v>
      </c>
    </row>
    <row r="259" spans="1:10" s="192" customFormat="1" ht="25.5">
      <c r="A259" s="171" t="s">
        <v>346</v>
      </c>
      <c r="B259" s="168">
        <v>89450</v>
      </c>
      <c r="C259" s="168" t="s">
        <v>21</v>
      </c>
      <c r="D259" s="167" t="s">
        <v>2622</v>
      </c>
      <c r="E259" s="168" t="s">
        <v>34</v>
      </c>
      <c r="F259" s="174">
        <v>14.79</v>
      </c>
      <c r="G259" s="174">
        <v>26.89</v>
      </c>
      <c r="H259" s="174">
        <v>32.93</v>
      </c>
      <c r="I259" s="174">
        <v>487.03</v>
      </c>
      <c r="J259" s="172">
        <v>2.3328762614514775E-5</v>
      </c>
    </row>
    <row r="260" spans="1:10" s="192" customFormat="1" ht="25.5">
      <c r="A260" s="171" t="s">
        <v>347</v>
      </c>
      <c r="B260" s="168">
        <v>89617</v>
      </c>
      <c r="C260" s="168" t="s">
        <v>21</v>
      </c>
      <c r="D260" s="167" t="s">
        <v>348</v>
      </c>
      <c r="E260" s="168" t="s">
        <v>45</v>
      </c>
      <c r="F260" s="174">
        <v>166</v>
      </c>
      <c r="G260" s="174">
        <v>7.38</v>
      </c>
      <c r="H260" s="174">
        <v>9.0299999999999994</v>
      </c>
      <c r="I260" s="174">
        <v>1498.98</v>
      </c>
      <c r="J260" s="172">
        <v>7.1801220836304456E-5</v>
      </c>
    </row>
    <row r="261" spans="1:10" s="192" customFormat="1" ht="25.5">
      <c r="A261" s="171" t="s">
        <v>349</v>
      </c>
      <c r="B261" s="168">
        <v>89625</v>
      </c>
      <c r="C261" s="168" t="s">
        <v>21</v>
      </c>
      <c r="D261" s="167" t="s">
        <v>351</v>
      </c>
      <c r="E261" s="168" t="s">
        <v>45</v>
      </c>
      <c r="F261" s="174">
        <v>5</v>
      </c>
      <c r="G261" s="174">
        <v>21.75</v>
      </c>
      <c r="H261" s="174">
        <v>26.63</v>
      </c>
      <c r="I261" s="174">
        <v>133.15</v>
      </c>
      <c r="J261" s="172">
        <v>6.3778920027978609E-6</v>
      </c>
    </row>
    <row r="262" spans="1:10" s="192" customFormat="1" ht="25.5">
      <c r="A262" s="171" t="s">
        <v>350</v>
      </c>
      <c r="B262" s="168">
        <v>89628</v>
      </c>
      <c r="C262" s="168" t="s">
        <v>21</v>
      </c>
      <c r="D262" s="167" t="s">
        <v>353</v>
      </c>
      <c r="E262" s="168" t="s">
        <v>45</v>
      </c>
      <c r="F262" s="174">
        <v>1</v>
      </c>
      <c r="G262" s="174">
        <v>44.8</v>
      </c>
      <c r="H262" s="174">
        <v>54.86</v>
      </c>
      <c r="I262" s="174">
        <v>54.86</v>
      </c>
      <c r="J262" s="172">
        <v>2.627796885268424E-6</v>
      </c>
    </row>
    <row r="263" spans="1:10" s="192" customFormat="1" ht="25.5">
      <c r="A263" s="171" t="s">
        <v>352</v>
      </c>
      <c r="B263" s="168">
        <v>89627</v>
      </c>
      <c r="C263" s="168" t="s">
        <v>21</v>
      </c>
      <c r="D263" s="167" t="s">
        <v>356</v>
      </c>
      <c r="E263" s="168" t="s">
        <v>45</v>
      </c>
      <c r="F263" s="174">
        <v>14</v>
      </c>
      <c r="G263" s="174">
        <v>19.04</v>
      </c>
      <c r="H263" s="174">
        <v>23.31</v>
      </c>
      <c r="I263" s="174">
        <v>326.33999999999997</v>
      </c>
      <c r="J263" s="172">
        <v>1.5631703163297438E-5</v>
      </c>
    </row>
    <row r="264" spans="1:10" s="192" customFormat="1" ht="25.5">
      <c r="A264" s="171" t="s">
        <v>354</v>
      </c>
      <c r="B264" s="168">
        <v>89362</v>
      </c>
      <c r="C264" s="168" t="s">
        <v>21</v>
      </c>
      <c r="D264" s="167" t="s">
        <v>2623</v>
      </c>
      <c r="E264" s="168" t="s">
        <v>45</v>
      </c>
      <c r="F264" s="174">
        <v>261</v>
      </c>
      <c r="G264" s="174">
        <v>9.0399999999999991</v>
      </c>
      <c r="H264" s="174">
        <v>11.07</v>
      </c>
      <c r="I264" s="174">
        <v>2889.27</v>
      </c>
      <c r="J264" s="172">
        <v>1.3839618495624316E-4</v>
      </c>
    </row>
    <row r="265" spans="1:10" s="192" customFormat="1" ht="25.5">
      <c r="A265" s="171" t="s">
        <v>355</v>
      </c>
      <c r="B265" s="168">
        <v>89492</v>
      </c>
      <c r="C265" s="168" t="s">
        <v>21</v>
      </c>
      <c r="D265" s="167" t="s">
        <v>2624</v>
      </c>
      <c r="E265" s="168" t="s">
        <v>45</v>
      </c>
      <c r="F265" s="174">
        <v>2</v>
      </c>
      <c r="G265" s="174">
        <v>7.96</v>
      </c>
      <c r="H265" s="174">
        <v>9.74</v>
      </c>
      <c r="I265" s="174">
        <v>19.48</v>
      </c>
      <c r="J265" s="172">
        <v>9.3309302451747901E-7</v>
      </c>
    </row>
    <row r="266" spans="1:10" s="192" customFormat="1" ht="25.5">
      <c r="A266" s="171" t="s">
        <v>357</v>
      </c>
      <c r="B266" s="168">
        <v>89501</v>
      </c>
      <c r="C266" s="168" t="s">
        <v>21</v>
      </c>
      <c r="D266" s="167" t="s">
        <v>367</v>
      </c>
      <c r="E266" s="168" t="s">
        <v>45</v>
      </c>
      <c r="F266" s="174">
        <v>15</v>
      </c>
      <c r="G266" s="174">
        <v>13.79</v>
      </c>
      <c r="H266" s="174">
        <v>16.88</v>
      </c>
      <c r="I266" s="174">
        <v>253.2</v>
      </c>
      <c r="J266" s="172">
        <v>1.2128293316623495E-5</v>
      </c>
    </row>
    <row r="267" spans="1:10" s="192" customFormat="1" ht="25.5">
      <c r="A267" s="171" t="s">
        <v>358</v>
      </c>
      <c r="B267" s="168">
        <v>89505</v>
      </c>
      <c r="C267" s="168" t="s">
        <v>21</v>
      </c>
      <c r="D267" s="167" t="s">
        <v>369</v>
      </c>
      <c r="E267" s="168" t="s">
        <v>45</v>
      </c>
      <c r="F267" s="174">
        <v>4</v>
      </c>
      <c r="G267" s="174">
        <v>38.46</v>
      </c>
      <c r="H267" s="174">
        <v>47.1</v>
      </c>
      <c r="I267" s="174">
        <v>188.4</v>
      </c>
      <c r="J267" s="172">
        <v>9.0243699085776714E-6</v>
      </c>
    </row>
    <row r="268" spans="1:10" s="192" customFormat="1" ht="25.5">
      <c r="A268" s="171" t="s">
        <v>359</v>
      </c>
      <c r="B268" s="168">
        <v>89503</v>
      </c>
      <c r="C268" s="168" t="s">
        <v>21</v>
      </c>
      <c r="D268" s="167" t="s">
        <v>361</v>
      </c>
      <c r="E268" s="168" t="s">
        <v>45</v>
      </c>
      <c r="F268" s="174">
        <v>2</v>
      </c>
      <c r="G268" s="174">
        <v>21.35</v>
      </c>
      <c r="H268" s="174">
        <v>26.14</v>
      </c>
      <c r="I268" s="174">
        <v>52.28</v>
      </c>
      <c r="J268" s="172">
        <v>2.5042147495777109E-6</v>
      </c>
    </row>
    <row r="269" spans="1:10" s="192" customFormat="1" ht="25.5">
      <c r="A269" s="171" t="s">
        <v>360</v>
      </c>
      <c r="B269" s="168">
        <v>89363</v>
      </c>
      <c r="C269" s="168" t="s">
        <v>21</v>
      </c>
      <c r="D269" s="167" t="s">
        <v>2625</v>
      </c>
      <c r="E269" s="168" t="s">
        <v>45</v>
      </c>
      <c r="F269" s="174">
        <v>14</v>
      </c>
      <c r="G269" s="174">
        <v>9.77</v>
      </c>
      <c r="H269" s="174">
        <v>11.96</v>
      </c>
      <c r="I269" s="174">
        <v>167.44</v>
      </c>
      <c r="J269" s="172">
        <v>8.0203848062221103E-6</v>
      </c>
    </row>
    <row r="270" spans="1:10" s="192" customFormat="1" ht="38.25">
      <c r="A270" s="171" t="s">
        <v>362</v>
      </c>
      <c r="B270" s="168">
        <v>89987</v>
      </c>
      <c r="C270" s="168" t="s">
        <v>21</v>
      </c>
      <c r="D270" s="167" t="s">
        <v>372</v>
      </c>
      <c r="E270" s="168" t="s">
        <v>45</v>
      </c>
      <c r="F270" s="174">
        <v>47</v>
      </c>
      <c r="G270" s="174">
        <v>83.41</v>
      </c>
      <c r="H270" s="174">
        <v>102.15</v>
      </c>
      <c r="I270" s="174">
        <v>4801.05</v>
      </c>
      <c r="J270" s="172">
        <v>2.2997054750306174E-4</v>
      </c>
    </row>
    <row r="271" spans="1:10" s="192" customFormat="1" ht="25.5">
      <c r="A271" s="171" t="s">
        <v>363</v>
      </c>
      <c r="B271" s="168">
        <v>94492</v>
      </c>
      <c r="C271" s="168" t="s">
        <v>21</v>
      </c>
      <c r="D271" s="167" t="s">
        <v>374</v>
      </c>
      <c r="E271" s="168" t="s">
        <v>45</v>
      </c>
      <c r="F271" s="174">
        <v>5</v>
      </c>
      <c r="G271" s="174">
        <v>56.48</v>
      </c>
      <c r="H271" s="174">
        <v>69.17</v>
      </c>
      <c r="I271" s="174">
        <v>345.85</v>
      </c>
      <c r="J271" s="172">
        <v>1.6566233189392716E-5</v>
      </c>
    </row>
    <row r="272" spans="1:10" s="192" customFormat="1" ht="25.5">
      <c r="A272" s="171" t="s">
        <v>364</v>
      </c>
      <c r="B272" s="168">
        <v>94493</v>
      </c>
      <c r="C272" s="168" t="s">
        <v>21</v>
      </c>
      <c r="D272" s="167" t="s">
        <v>375</v>
      </c>
      <c r="E272" s="168" t="s">
        <v>45</v>
      </c>
      <c r="F272" s="174">
        <v>2</v>
      </c>
      <c r="G272" s="174">
        <v>103.65</v>
      </c>
      <c r="H272" s="174">
        <v>126.94</v>
      </c>
      <c r="I272" s="174">
        <v>253.88</v>
      </c>
      <c r="J272" s="172">
        <v>1.2160865352386939E-5</v>
      </c>
    </row>
    <row r="273" spans="1:10" s="192" customFormat="1" ht="25.5">
      <c r="A273" s="171" t="s">
        <v>365</v>
      </c>
      <c r="B273" s="168">
        <v>102618</v>
      </c>
      <c r="C273" s="168" t="s">
        <v>21</v>
      </c>
      <c r="D273" s="167" t="s">
        <v>2626</v>
      </c>
      <c r="E273" s="168" t="s">
        <v>45</v>
      </c>
      <c r="F273" s="174">
        <v>2</v>
      </c>
      <c r="G273" s="174">
        <v>3592.92</v>
      </c>
      <c r="H273" s="174">
        <v>4400.24</v>
      </c>
      <c r="I273" s="174">
        <v>8800.48</v>
      </c>
      <c r="J273" s="172">
        <v>4.2154345484628257E-4</v>
      </c>
    </row>
    <row r="274" spans="1:10" s="192" customFormat="1" ht="25.5">
      <c r="A274" s="171" t="s">
        <v>366</v>
      </c>
      <c r="B274" s="168">
        <v>94795</v>
      </c>
      <c r="C274" s="168" t="s">
        <v>21</v>
      </c>
      <c r="D274" s="167" t="s">
        <v>2627</v>
      </c>
      <c r="E274" s="168" t="s">
        <v>45</v>
      </c>
      <c r="F274" s="174">
        <v>2</v>
      </c>
      <c r="G274" s="174">
        <v>34.86</v>
      </c>
      <c r="H274" s="174">
        <v>42.69</v>
      </c>
      <c r="I274" s="174">
        <v>85.38</v>
      </c>
      <c r="J274" s="172">
        <v>4.0897064904159326E-6</v>
      </c>
    </row>
    <row r="275" spans="1:10" s="192" customFormat="1">
      <c r="A275" s="171" t="s">
        <v>368</v>
      </c>
      <c r="B275" s="168">
        <v>1102</v>
      </c>
      <c r="C275" s="168" t="s">
        <v>487</v>
      </c>
      <c r="D275" s="167" t="s">
        <v>2628</v>
      </c>
      <c r="E275" s="168" t="s">
        <v>17</v>
      </c>
      <c r="F275" s="174">
        <v>1</v>
      </c>
      <c r="G275" s="174">
        <v>30.01</v>
      </c>
      <c r="H275" s="174">
        <v>36.75</v>
      </c>
      <c r="I275" s="174">
        <v>36.75</v>
      </c>
      <c r="J275" s="172">
        <v>1.7603269328037656E-6</v>
      </c>
    </row>
    <row r="276" spans="1:10" s="192" customFormat="1" ht="25.5">
      <c r="A276" s="171" t="s">
        <v>370</v>
      </c>
      <c r="B276" s="168">
        <v>94489</v>
      </c>
      <c r="C276" s="168" t="s">
        <v>21</v>
      </c>
      <c r="D276" s="167" t="s">
        <v>373</v>
      </c>
      <c r="E276" s="168" t="s">
        <v>45</v>
      </c>
      <c r="F276" s="174">
        <v>2</v>
      </c>
      <c r="G276" s="174">
        <v>27.35</v>
      </c>
      <c r="H276" s="174">
        <v>33.49</v>
      </c>
      <c r="I276" s="174">
        <v>66.98</v>
      </c>
      <c r="J276" s="172">
        <v>3.2083455226992168E-6</v>
      </c>
    </row>
    <row r="277" spans="1:10" s="192" customFormat="1" ht="25.5">
      <c r="A277" s="171" t="s">
        <v>371</v>
      </c>
      <c r="B277" s="168">
        <v>81571</v>
      </c>
      <c r="C277" s="168" t="s">
        <v>16</v>
      </c>
      <c r="D277" s="167" t="s">
        <v>2629</v>
      </c>
      <c r="E277" s="168" t="s">
        <v>2070</v>
      </c>
      <c r="F277" s="174">
        <v>1</v>
      </c>
      <c r="G277" s="174">
        <v>20.7</v>
      </c>
      <c r="H277" s="174">
        <v>25.35</v>
      </c>
      <c r="I277" s="174">
        <v>25.35</v>
      </c>
      <c r="J277" s="172">
        <v>1.2142663332401486E-6</v>
      </c>
    </row>
    <row r="278" spans="1:10" s="192" customFormat="1">
      <c r="A278" s="169" t="s">
        <v>81</v>
      </c>
      <c r="B278" s="166"/>
      <c r="C278" s="166"/>
      <c r="D278" s="165" t="s">
        <v>102</v>
      </c>
      <c r="E278" s="165"/>
      <c r="F278" s="173"/>
      <c r="G278" s="173"/>
      <c r="H278" s="173"/>
      <c r="I278" s="173">
        <v>152109.04999999999</v>
      </c>
      <c r="J278" s="170">
        <v>7.2860314949168611E-3</v>
      </c>
    </row>
    <row r="279" spans="1:10" s="192" customFormat="1" ht="38.25">
      <c r="A279" s="171" t="s">
        <v>82</v>
      </c>
      <c r="B279" s="168">
        <v>89711</v>
      </c>
      <c r="C279" s="168" t="s">
        <v>21</v>
      </c>
      <c r="D279" s="167" t="s">
        <v>376</v>
      </c>
      <c r="E279" s="168" t="s">
        <v>34</v>
      </c>
      <c r="F279" s="174">
        <v>145.80000000000001</v>
      </c>
      <c r="G279" s="174">
        <v>20.54</v>
      </c>
      <c r="H279" s="174">
        <v>25.15</v>
      </c>
      <c r="I279" s="174">
        <v>3666.87</v>
      </c>
      <c r="J279" s="172">
        <v>1.7564326585279305E-4</v>
      </c>
    </row>
    <row r="280" spans="1:10" s="192" customFormat="1" ht="38.25">
      <c r="A280" s="171" t="s">
        <v>377</v>
      </c>
      <c r="B280" s="168">
        <v>89712</v>
      </c>
      <c r="C280" s="168" t="s">
        <v>21</v>
      </c>
      <c r="D280" s="167" t="s">
        <v>378</v>
      </c>
      <c r="E280" s="168" t="s">
        <v>34</v>
      </c>
      <c r="F280" s="174">
        <v>347.66</v>
      </c>
      <c r="G280" s="174">
        <v>26.22</v>
      </c>
      <c r="H280" s="174">
        <v>32.11</v>
      </c>
      <c r="I280" s="174">
        <v>11163.36</v>
      </c>
      <c r="J280" s="172">
        <v>5.3472553111793869E-4</v>
      </c>
    </row>
    <row r="281" spans="1:10" s="192" customFormat="1" ht="38.25">
      <c r="A281" s="171" t="s">
        <v>379</v>
      </c>
      <c r="B281" s="168">
        <v>89713</v>
      </c>
      <c r="C281" s="168" t="s">
        <v>21</v>
      </c>
      <c r="D281" s="167" t="s">
        <v>380</v>
      </c>
      <c r="E281" s="168" t="s">
        <v>34</v>
      </c>
      <c r="F281" s="174">
        <v>105.44</v>
      </c>
      <c r="G281" s="174">
        <v>32.72</v>
      </c>
      <c r="H281" s="174">
        <v>40.07</v>
      </c>
      <c r="I281" s="174">
        <v>4224.9799999999996</v>
      </c>
      <c r="J281" s="172">
        <v>2.0237676420563957E-4</v>
      </c>
    </row>
    <row r="282" spans="1:10" s="192" customFormat="1" ht="38.25">
      <c r="A282" s="171" t="s">
        <v>381</v>
      </c>
      <c r="B282" s="168">
        <v>89714</v>
      </c>
      <c r="C282" s="168" t="s">
        <v>21</v>
      </c>
      <c r="D282" s="167" t="s">
        <v>382</v>
      </c>
      <c r="E282" s="168" t="s">
        <v>34</v>
      </c>
      <c r="F282" s="174">
        <v>317.57</v>
      </c>
      <c r="G282" s="174">
        <v>36.51</v>
      </c>
      <c r="H282" s="174">
        <v>44.71</v>
      </c>
      <c r="I282" s="174">
        <v>14198.55</v>
      </c>
      <c r="J282" s="172">
        <v>6.8011129174859616E-4</v>
      </c>
    </row>
    <row r="283" spans="1:10" s="192" customFormat="1" ht="38.25">
      <c r="A283" s="171" t="s">
        <v>383</v>
      </c>
      <c r="B283" s="168">
        <v>89849</v>
      </c>
      <c r="C283" s="168" t="s">
        <v>21</v>
      </c>
      <c r="D283" s="167" t="s">
        <v>384</v>
      </c>
      <c r="E283" s="168" t="s">
        <v>34</v>
      </c>
      <c r="F283" s="174">
        <v>453.73</v>
      </c>
      <c r="G283" s="174">
        <v>55.83</v>
      </c>
      <c r="H283" s="174">
        <v>68.37</v>
      </c>
      <c r="I283" s="174">
        <v>31021.52</v>
      </c>
      <c r="J283" s="172">
        <v>1.4859324395241E-3</v>
      </c>
    </row>
    <row r="284" spans="1:10" s="192" customFormat="1" ht="38.25">
      <c r="A284" s="171" t="s">
        <v>385</v>
      </c>
      <c r="B284" s="168">
        <v>89783</v>
      </c>
      <c r="C284" s="168" t="s">
        <v>21</v>
      </c>
      <c r="D284" s="167" t="s">
        <v>387</v>
      </c>
      <c r="E284" s="168" t="s">
        <v>45</v>
      </c>
      <c r="F284" s="174">
        <v>1</v>
      </c>
      <c r="G284" s="174">
        <v>14.77</v>
      </c>
      <c r="H284" s="174">
        <v>18.079999999999998</v>
      </c>
      <c r="I284" s="174">
        <v>18.079999999999998</v>
      </c>
      <c r="J284" s="172">
        <v>8.6603295088685942E-7</v>
      </c>
    </row>
    <row r="285" spans="1:10" s="192" customFormat="1" ht="38.25">
      <c r="A285" s="171" t="s">
        <v>386</v>
      </c>
      <c r="B285" s="168">
        <v>89785</v>
      </c>
      <c r="C285" s="168" t="s">
        <v>21</v>
      </c>
      <c r="D285" s="167" t="s">
        <v>389</v>
      </c>
      <c r="E285" s="168" t="s">
        <v>45</v>
      </c>
      <c r="F285" s="174">
        <v>34</v>
      </c>
      <c r="G285" s="174">
        <v>26.31</v>
      </c>
      <c r="H285" s="174">
        <v>32.22</v>
      </c>
      <c r="I285" s="174">
        <v>1095.48</v>
      </c>
      <c r="J285" s="172">
        <v>5.2473549614908006E-5</v>
      </c>
    </row>
    <row r="286" spans="1:10" s="192" customFormat="1" ht="38.25">
      <c r="A286" s="171" t="s">
        <v>388</v>
      </c>
      <c r="B286" s="168">
        <v>89795</v>
      </c>
      <c r="C286" s="168" t="s">
        <v>21</v>
      </c>
      <c r="D286" s="167" t="s">
        <v>2630</v>
      </c>
      <c r="E286" s="168" t="s">
        <v>45</v>
      </c>
      <c r="F286" s="174">
        <v>26</v>
      </c>
      <c r="G286" s="174">
        <v>40.67</v>
      </c>
      <c r="H286" s="174">
        <v>49.8</v>
      </c>
      <c r="I286" s="174">
        <v>1294.8</v>
      </c>
      <c r="J286" s="172">
        <v>6.2020988097804511E-5</v>
      </c>
    </row>
    <row r="287" spans="1:10" s="192" customFormat="1" ht="38.25">
      <c r="A287" s="171" t="s">
        <v>390</v>
      </c>
      <c r="B287" s="168">
        <v>89834</v>
      </c>
      <c r="C287" s="168" t="s">
        <v>21</v>
      </c>
      <c r="D287" s="167" t="s">
        <v>391</v>
      </c>
      <c r="E287" s="168" t="s">
        <v>45</v>
      </c>
      <c r="F287" s="174">
        <v>30</v>
      </c>
      <c r="G287" s="174">
        <v>52.82</v>
      </c>
      <c r="H287" s="174">
        <v>64.680000000000007</v>
      </c>
      <c r="I287" s="174">
        <v>1940.4</v>
      </c>
      <c r="J287" s="172">
        <v>9.2945262052038826E-5</v>
      </c>
    </row>
    <row r="288" spans="1:10" s="192" customFormat="1" ht="51">
      <c r="A288" s="171" t="s">
        <v>392</v>
      </c>
      <c r="B288" s="168">
        <v>104343</v>
      </c>
      <c r="C288" s="168" t="s">
        <v>21</v>
      </c>
      <c r="D288" s="167" t="s">
        <v>2631</v>
      </c>
      <c r="E288" s="168" t="s">
        <v>45</v>
      </c>
      <c r="F288" s="174">
        <v>3</v>
      </c>
      <c r="G288" s="174">
        <v>33.770000000000003</v>
      </c>
      <c r="H288" s="174">
        <v>41.35</v>
      </c>
      <c r="I288" s="174">
        <v>124.05</v>
      </c>
      <c r="J288" s="172">
        <v>5.9420015241988334E-6</v>
      </c>
    </row>
    <row r="289" spans="1:10" s="192" customFormat="1" ht="51">
      <c r="A289" s="171" t="s">
        <v>393</v>
      </c>
      <c r="B289" s="168">
        <v>104345</v>
      </c>
      <c r="C289" s="168" t="s">
        <v>21</v>
      </c>
      <c r="D289" s="167" t="s">
        <v>2632</v>
      </c>
      <c r="E289" s="168" t="s">
        <v>45</v>
      </c>
      <c r="F289" s="174">
        <v>37</v>
      </c>
      <c r="G289" s="174">
        <v>42.76</v>
      </c>
      <c r="H289" s="174">
        <v>52.36</v>
      </c>
      <c r="I289" s="174">
        <v>1937.32</v>
      </c>
      <c r="J289" s="172">
        <v>9.2797729890051461E-5</v>
      </c>
    </row>
    <row r="290" spans="1:10" s="192" customFormat="1" ht="38.25">
      <c r="A290" s="171" t="s">
        <v>394</v>
      </c>
      <c r="B290" s="168">
        <v>89726</v>
      </c>
      <c r="C290" s="168" t="s">
        <v>21</v>
      </c>
      <c r="D290" s="167" t="s">
        <v>400</v>
      </c>
      <c r="E290" s="168" t="s">
        <v>45</v>
      </c>
      <c r="F290" s="174">
        <v>73</v>
      </c>
      <c r="G290" s="174">
        <v>10.31</v>
      </c>
      <c r="H290" s="174">
        <v>12.62</v>
      </c>
      <c r="I290" s="174">
        <v>921.26</v>
      </c>
      <c r="J290" s="172">
        <v>4.4128402452103322E-5</v>
      </c>
    </row>
    <row r="291" spans="1:10" s="192" customFormat="1" ht="38.25">
      <c r="A291" s="171" t="s">
        <v>395</v>
      </c>
      <c r="B291" s="168">
        <v>89732</v>
      </c>
      <c r="C291" s="168" t="s">
        <v>21</v>
      </c>
      <c r="D291" s="167" t="s">
        <v>402</v>
      </c>
      <c r="E291" s="168" t="s">
        <v>45</v>
      </c>
      <c r="F291" s="174">
        <v>131</v>
      </c>
      <c r="G291" s="174">
        <v>15.45</v>
      </c>
      <c r="H291" s="174">
        <v>18.920000000000002</v>
      </c>
      <c r="I291" s="174">
        <v>2478.52</v>
      </c>
      <c r="J291" s="172">
        <v>1.1872123835354529E-4</v>
      </c>
    </row>
    <row r="292" spans="1:10" s="192" customFormat="1" ht="38.25">
      <c r="A292" s="171" t="s">
        <v>396</v>
      </c>
      <c r="B292" s="168">
        <v>89739</v>
      </c>
      <c r="C292" s="168" t="s">
        <v>21</v>
      </c>
      <c r="D292" s="167" t="s">
        <v>2633</v>
      </c>
      <c r="E292" s="168" t="s">
        <v>45</v>
      </c>
      <c r="F292" s="174">
        <v>24</v>
      </c>
      <c r="G292" s="174">
        <v>23.42</v>
      </c>
      <c r="H292" s="174">
        <v>28.68</v>
      </c>
      <c r="I292" s="174">
        <v>688.32</v>
      </c>
      <c r="J292" s="172">
        <v>3.2970564201020082E-5</v>
      </c>
    </row>
    <row r="293" spans="1:10" s="192" customFormat="1" ht="38.25">
      <c r="A293" s="171" t="s">
        <v>398</v>
      </c>
      <c r="B293" s="168">
        <v>89746</v>
      </c>
      <c r="C293" s="168" t="s">
        <v>21</v>
      </c>
      <c r="D293" s="167" t="s">
        <v>404</v>
      </c>
      <c r="E293" s="168" t="s">
        <v>45</v>
      </c>
      <c r="F293" s="174">
        <v>65</v>
      </c>
      <c r="G293" s="174">
        <v>28.29</v>
      </c>
      <c r="H293" s="174">
        <v>34.64</v>
      </c>
      <c r="I293" s="174">
        <v>2251.6</v>
      </c>
      <c r="J293" s="172">
        <v>1.0785175841907371E-4</v>
      </c>
    </row>
    <row r="294" spans="1:10" s="192" customFormat="1" ht="38.25">
      <c r="A294" s="171" t="s">
        <v>399</v>
      </c>
      <c r="B294" s="168">
        <v>89724</v>
      </c>
      <c r="C294" s="168" t="s">
        <v>21</v>
      </c>
      <c r="D294" s="167" t="s">
        <v>406</v>
      </c>
      <c r="E294" s="168" t="s">
        <v>45</v>
      </c>
      <c r="F294" s="174">
        <v>171</v>
      </c>
      <c r="G294" s="174">
        <v>10.08</v>
      </c>
      <c r="H294" s="174">
        <v>12.34</v>
      </c>
      <c r="I294" s="174">
        <v>2110.14</v>
      </c>
      <c r="J294" s="172">
        <v>1.0107581697922553E-4</v>
      </c>
    </row>
    <row r="295" spans="1:10" s="192" customFormat="1" ht="38.25">
      <c r="A295" s="171" t="s">
        <v>401</v>
      </c>
      <c r="B295" s="168">
        <v>89731</v>
      </c>
      <c r="C295" s="168" t="s">
        <v>21</v>
      </c>
      <c r="D295" s="167" t="s">
        <v>408</v>
      </c>
      <c r="E295" s="168" t="s">
        <v>45</v>
      </c>
      <c r="F295" s="174">
        <v>47</v>
      </c>
      <c r="G295" s="174">
        <v>14.72</v>
      </c>
      <c r="H295" s="174">
        <v>18.02</v>
      </c>
      <c r="I295" s="174">
        <v>846.94</v>
      </c>
      <c r="J295" s="172">
        <v>4.0568470543369285E-5</v>
      </c>
    </row>
    <row r="296" spans="1:10" s="192" customFormat="1" ht="38.25">
      <c r="A296" s="171" t="s">
        <v>403</v>
      </c>
      <c r="B296" s="168">
        <v>89737</v>
      </c>
      <c r="C296" s="168" t="s">
        <v>21</v>
      </c>
      <c r="D296" s="167" t="s">
        <v>2634</v>
      </c>
      <c r="E296" s="168" t="s">
        <v>45</v>
      </c>
      <c r="F296" s="174">
        <v>21</v>
      </c>
      <c r="G296" s="174">
        <v>22.44</v>
      </c>
      <c r="H296" s="174">
        <v>27.48</v>
      </c>
      <c r="I296" s="174">
        <v>577.08000000000004</v>
      </c>
      <c r="J296" s="172">
        <v>2.7642162350541418E-5</v>
      </c>
    </row>
    <row r="297" spans="1:10" s="192" customFormat="1" ht="38.25">
      <c r="A297" s="171" t="s">
        <v>405</v>
      </c>
      <c r="B297" s="168">
        <v>89744</v>
      </c>
      <c r="C297" s="168" t="s">
        <v>21</v>
      </c>
      <c r="D297" s="167" t="s">
        <v>410</v>
      </c>
      <c r="E297" s="168" t="s">
        <v>45</v>
      </c>
      <c r="F297" s="174">
        <v>45</v>
      </c>
      <c r="G297" s="174">
        <v>27.45</v>
      </c>
      <c r="H297" s="174">
        <v>33.61</v>
      </c>
      <c r="I297" s="174">
        <v>1512.45</v>
      </c>
      <c r="J297" s="172">
        <v>7.2446434544736204E-5</v>
      </c>
    </row>
    <row r="298" spans="1:10" s="192" customFormat="1" ht="38.25">
      <c r="A298" s="171" t="s">
        <v>407</v>
      </c>
      <c r="B298" s="168">
        <v>89813</v>
      </c>
      <c r="C298" s="168" t="s">
        <v>21</v>
      </c>
      <c r="D298" s="167" t="s">
        <v>2635</v>
      </c>
      <c r="E298" s="168" t="s">
        <v>45</v>
      </c>
      <c r="F298" s="174">
        <v>246</v>
      </c>
      <c r="G298" s="174">
        <v>5.9</v>
      </c>
      <c r="H298" s="174">
        <v>7.22</v>
      </c>
      <c r="I298" s="174">
        <v>1776.12</v>
      </c>
      <c r="J298" s="172">
        <v>8.5076241412011539E-5</v>
      </c>
    </row>
    <row r="299" spans="1:10" s="192" customFormat="1" ht="38.25">
      <c r="A299" s="171" t="s">
        <v>409</v>
      </c>
      <c r="B299" s="168">
        <v>89817</v>
      </c>
      <c r="C299" s="168" t="s">
        <v>21</v>
      </c>
      <c r="D299" s="167" t="s">
        <v>2636</v>
      </c>
      <c r="E299" s="168" t="s">
        <v>45</v>
      </c>
      <c r="F299" s="174">
        <v>91</v>
      </c>
      <c r="G299" s="174">
        <v>14.26</v>
      </c>
      <c r="H299" s="174">
        <v>17.46</v>
      </c>
      <c r="I299" s="174">
        <v>1588.86</v>
      </c>
      <c r="J299" s="172">
        <v>7.6106477563390234E-5</v>
      </c>
    </row>
    <row r="300" spans="1:10" s="192" customFormat="1" ht="38.25">
      <c r="A300" s="171" t="s">
        <v>411</v>
      </c>
      <c r="B300" s="168">
        <v>89821</v>
      </c>
      <c r="C300" s="168" t="s">
        <v>21</v>
      </c>
      <c r="D300" s="167" t="s">
        <v>2637</v>
      </c>
      <c r="E300" s="168" t="s">
        <v>45</v>
      </c>
      <c r="F300" s="174">
        <v>226</v>
      </c>
      <c r="G300" s="174">
        <v>18.670000000000002</v>
      </c>
      <c r="H300" s="174">
        <v>22.86</v>
      </c>
      <c r="I300" s="174">
        <v>5166.3599999999997</v>
      </c>
      <c r="J300" s="172">
        <v>2.4746891571592007E-4</v>
      </c>
    </row>
    <row r="301" spans="1:10" s="192" customFormat="1" ht="38.25">
      <c r="A301" s="171" t="s">
        <v>412</v>
      </c>
      <c r="B301" s="168">
        <v>95693</v>
      </c>
      <c r="C301" s="168" t="s">
        <v>21</v>
      </c>
      <c r="D301" s="167" t="s">
        <v>2638</v>
      </c>
      <c r="E301" s="168" t="s">
        <v>45</v>
      </c>
      <c r="F301" s="174">
        <v>76</v>
      </c>
      <c r="G301" s="174">
        <v>50.86</v>
      </c>
      <c r="H301" s="174">
        <v>62.28</v>
      </c>
      <c r="I301" s="174">
        <v>4733.28</v>
      </c>
      <c r="J301" s="172">
        <v>2.2672436093881384E-4</v>
      </c>
    </row>
    <row r="302" spans="1:10" s="192" customFormat="1" ht="38.25">
      <c r="A302" s="171" t="s">
        <v>413</v>
      </c>
      <c r="B302" s="168">
        <v>104337</v>
      </c>
      <c r="C302" s="168" t="s">
        <v>21</v>
      </c>
      <c r="D302" s="167" t="s">
        <v>2639</v>
      </c>
      <c r="E302" s="168" t="s">
        <v>45</v>
      </c>
      <c r="F302" s="174">
        <v>2</v>
      </c>
      <c r="G302" s="174">
        <v>67.98</v>
      </c>
      <c r="H302" s="174">
        <v>83.25</v>
      </c>
      <c r="I302" s="174">
        <v>166.5</v>
      </c>
      <c r="J302" s="172">
        <v>7.9753587567844074E-6</v>
      </c>
    </row>
    <row r="303" spans="1:10" s="192" customFormat="1" ht="38.25">
      <c r="A303" s="171" t="s">
        <v>414</v>
      </c>
      <c r="B303" s="168">
        <v>89728</v>
      </c>
      <c r="C303" s="168" t="s">
        <v>21</v>
      </c>
      <c r="D303" s="167" t="s">
        <v>2640</v>
      </c>
      <c r="E303" s="168" t="s">
        <v>45</v>
      </c>
      <c r="F303" s="174">
        <v>36</v>
      </c>
      <c r="G303" s="174">
        <v>13.01</v>
      </c>
      <c r="H303" s="174">
        <v>15.93</v>
      </c>
      <c r="I303" s="174">
        <v>573.48</v>
      </c>
      <c r="J303" s="172">
        <v>2.7469722161205538E-5</v>
      </c>
    </row>
    <row r="304" spans="1:10" s="192" customFormat="1" ht="38.25">
      <c r="A304" s="171" t="s">
        <v>415</v>
      </c>
      <c r="B304" s="168">
        <v>89748</v>
      </c>
      <c r="C304" s="168" t="s">
        <v>21</v>
      </c>
      <c r="D304" s="167" t="s">
        <v>2641</v>
      </c>
      <c r="E304" s="168" t="s">
        <v>45</v>
      </c>
      <c r="F304" s="174">
        <v>1</v>
      </c>
      <c r="G304" s="174">
        <v>42.54</v>
      </c>
      <c r="H304" s="174">
        <v>52.09</v>
      </c>
      <c r="I304" s="174">
        <v>52.09</v>
      </c>
      <c r="J304" s="172">
        <v>2.4951137395849838E-6</v>
      </c>
    </row>
    <row r="305" spans="1:10" s="192" customFormat="1" ht="38.25">
      <c r="A305" s="171" t="s">
        <v>416</v>
      </c>
      <c r="B305" s="168">
        <v>89812</v>
      </c>
      <c r="C305" s="168" t="s">
        <v>21</v>
      </c>
      <c r="D305" s="167" t="s">
        <v>2642</v>
      </c>
      <c r="E305" s="168" t="s">
        <v>45</v>
      </c>
      <c r="F305" s="174">
        <v>2</v>
      </c>
      <c r="G305" s="174">
        <v>78.86</v>
      </c>
      <c r="H305" s="174">
        <v>96.57</v>
      </c>
      <c r="I305" s="174">
        <v>193.14</v>
      </c>
      <c r="J305" s="172">
        <v>9.2514161578699123E-6</v>
      </c>
    </row>
    <row r="306" spans="1:10" s="192" customFormat="1" ht="25.5">
      <c r="A306" s="171" t="s">
        <v>417</v>
      </c>
      <c r="B306" s="168">
        <v>98110</v>
      </c>
      <c r="C306" s="168" t="s">
        <v>21</v>
      </c>
      <c r="D306" s="167" t="s">
        <v>2643</v>
      </c>
      <c r="E306" s="168" t="s">
        <v>45</v>
      </c>
      <c r="F306" s="174">
        <v>3</v>
      </c>
      <c r="G306" s="174">
        <v>370.07</v>
      </c>
      <c r="H306" s="174">
        <v>453.22</v>
      </c>
      <c r="I306" s="174">
        <v>1359.66</v>
      </c>
      <c r="J306" s="172">
        <v>6.5127785509005933E-5</v>
      </c>
    </row>
    <row r="307" spans="1:10" s="192" customFormat="1" ht="25.5">
      <c r="A307" s="171" t="s">
        <v>419</v>
      </c>
      <c r="B307" s="168">
        <v>97897</v>
      </c>
      <c r="C307" s="168" t="s">
        <v>21</v>
      </c>
      <c r="D307" s="167" t="s">
        <v>425</v>
      </c>
      <c r="E307" s="168" t="s">
        <v>45</v>
      </c>
      <c r="F307" s="174">
        <v>9</v>
      </c>
      <c r="G307" s="174">
        <v>467.94</v>
      </c>
      <c r="H307" s="174">
        <v>573.08000000000004</v>
      </c>
      <c r="I307" s="174">
        <v>5157.72</v>
      </c>
      <c r="J307" s="172">
        <v>2.4705505926151398E-4</v>
      </c>
    </row>
    <row r="308" spans="1:10" s="192" customFormat="1" ht="25.5">
      <c r="A308" s="171" t="s">
        <v>420</v>
      </c>
      <c r="B308" s="168">
        <v>81662</v>
      </c>
      <c r="C308" s="168" t="s">
        <v>16</v>
      </c>
      <c r="D308" s="167" t="s">
        <v>2644</v>
      </c>
      <c r="E308" s="168" t="s">
        <v>2070</v>
      </c>
      <c r="F308" s="174">
        <v>48</v>
      </c>
      <c r="G308" s="174">
        <v>30.46</v>
      </c>
      <c r="H308" s="174">
        <v>37.299999999999997</v>
      </c>
      <c r="I308" s="174">
        <v>1790.4</v>
      </c>
      <c r="J308" s="172">
        <v>8.5760254163043861E-5</v>
      </c>
    </row>
    <row r="309" spans="1:10" s="192" customFormat="1">
      <c r="A309" s="171" t="s">
        <v>421</v>
      </c>
      <c r="B309" s="168">
        <v>52148</v>
      </c>
      <c r="C309" s="168" t="s">
        <v>268</v>
      </c>
      <c r="D309" s="167" t="s">
        <v>2645</v>
      </c>
      <c r="E309" s="168" t="s">
        <v>45</v>
      </c>
      <c r="F309" s="174">
        <v>6</v>
      </c>
      <c r="G309" s="174">
        <v>15.94</v>
      </c>
      <c r="H309" s="174">
        <v>19.52</v>
      </c>
      <c r="I309" s="174">
        <v>117.12</v>
      </c>
      <c r="J309" s="172">
        <v>5.610054159727266E-6</v>
      </c>
    </row>
    <row r="310" spans="1:10" s="192" customFormat="1">
      <c r="A310" s="171" t="s">
        <v>422</v>
      </c>
      <c r="B310" s="168">
        <v>1208</v>
      </c>
      <c r="C310" s="168" t="s">
        <v>487</v>
      </c>
      <c r="D310" s="167" t="s">
        <v>2646</v>
      </c>
      <c r="E310" s="168" t="s">
        <v>17</v>
      </c>
      <c r="F310" s="174">
        <v>2</v>
      </c>
      <c r="G310" s="174">
        <v>73.150000000000006</v>
      </c>
      <c r="H310" s="174">
        <v>89.58</v>
      </c>
      <c r="I310" s="174">
        <v>179.16</v>
      </c>
      <c r="J310" s="172">
        <v>8.5817734226155821E-6</v>
      </c>
    </row>
    <row r="311" spans="1:10" s="192" customFormat="1" ht="38.25">
      <c r="A311" s="171" t="s">
        <v>423</v>
      </c>
      <c r="B311" s="168">
        <v>104357</v>
      </c>
      <c r="C311" s="168" t="s">
        <v>21</v>
      </c>
      <c r="D311" s="167" t="s">
        <v>2647</v>
      </c>
      <c r="E311" s="168" t="s">
        <v>45</v>
      </c>
      <c r="F311" s="174">
        <v>1</v>
      </c>
      <c r="G311" s="174">
        <v>19.07</v>
      </c>
      <c r="H311" s="174">
        <v>23.35</v>
      </c>
      <c r="I311" s="174">
        <v>23.35</v>
      </c>
      <c r="J311" s="172">
        <v>1.1184662280535491E-6</v>
      </c>
    </row>
    <row r="312" spans="1:10" s="192" customFormat="1" ht="25.5">
      <c r="A312" s="171" t="s">
        <v>424</v>
      </c>
      <c r="B312" s="168">
        <v>104084</v>
      </c>
      <c r="C312" s="168" t="s">
        <v>21</v>
      </c>
      <c r="D312" s="167" t="s">
        <v>2648</v>
      </c>
      <c r="E312" s="168" t="s">
        <v>45</v>
      </c>
      <c r="F312" s="174">
        <v>1</v>
      </c>
      <c r="G312" s="174">
        <v>81.08</v>
      </c>
      <c r="H312" s="174">
        <v>99.29</v>
      </c>
      <c r="I312" s="174">
        <v>99.29</v>
      </c>
      <c r="J312" s="172">
        <v>4.7559962219887318E-6</v>
      </c>
    </row>
    <row r="313" spans="1:10" s="192" customFormat="1">
      <c r="A313" s="171" t="s">
        <v>426</v>
      </c>
      <c r="B313" s="168" t="s">
        <v>2649</v>
      </c>
      <c r="C313" s="168" t="s">
        <v>44</v>
      </c>
      <c r="D313" s="167" t="s">
        <v>2650</v>
      </c>
      <c r="E313" s="168" t="s">
        <v>45</v>
      </c>
      <c r="F313" s="174">
        <v>3</v>
      </c>
      <c r="G313" s="174">
        <v>23.25</v>
      </c>
      <c r="H313" s="174">
        <v>28.47</v>
      </c>
      <c r="I313" s="174">
        <v>85.41</v>
      </c>
      <c r="J313" s="172">
        <v>4.0911434919937314E-6</v>
      </c>
    </row>
    <row r="314" spans="1:10" s="192" customFormat="1">
      <c r="A314" s="171" t="s">
        <v>427</v>
      </c>
      <c r="B314" s="168" t="s">
        <v>2651</v>
      </c>
      <c r="C314" s="168" t="s">
        <v>44</v>
      </c>
      <c r="D314" s="167" t="s">
        <v>2652</v>
      </c>
      <c r="E314" s="168" t="s">
        <v>1</v>
      </c>
      <c r="F314" s="174">
        <v>2</v>
      </c>
      <c r="G314" s="174">
        <v>32.590000000000003</v>
      </c>
      <c r="H314" s="174">
        <v>39.909999999999997</v>
      </c>
      <c r="I314" s="174">
        <v>79.819999999999993</v>
      </c>
      <c r="J314" s="172">
        <v>3.8233821979971858E-6</v>
      </c>
    </row>
    <row r="315" spans="1:10" s="192" customFormat="1" ht="38.25">
      <c r="A315" s="171" t="s">
        <v>428</v>
      </c>
      <c r="B315" s="168">
        <v>89796</v>
      </c>
      <c r="C315" s="168" t="s">
        <v>21</v>
      </c>
      <c r="D315" s="167" t="s">
        <v>397</v>
      </c>
      <c r="E315" s="168" t="s">
        <v>45</v>
      </c>
      <c r="F315" s="174">
        <v>2</v>
      </c>
      <c r="G315" s="174">
        <v>43.24</v>
      </c>
      <c r="H315" s="174">
        <v>52.95</v>
      </c>
      <c r="I315" s="174">
        <v>105.9</v>
      </c>
      <c r="J315" s="172">
        <v>5.0726155696304428E-6</v>
      </c>
    </row>
    <row r="316" spans="1:10" s="192" customFormat="1">
      <c r="A316" s="171" t="s">
        <v>429</v>
      </c>
      <c r="B316" s="168">
        <v>52148</v>
      </c>
      <c r="C316" s="168" t="s">
        <v>268</v>
      </c>
      <c r="D316" s="167" t="s">
        <v>2645</v>
      </c>
      <c r="E316" s="168" t="s">
        <v>45</v>
      </c>
      <c r="F316" s="174">
        <v>6</v>
      </c>
      <c r="G316" s="174">
        <v>15.94</v>
      </c>
      <c r="H316" s="174">
        <v>19.52</v>
      </c>
      <c r="I316" s="174">
        <v>117.12</v>
      </c>
      <c r="J316" s="172">
        <v>5.610054159727266E-6</v>
      </c>
    </row>
    <row r="317" spans="1:10" s="192" customFormat="1">
      <c r="A317" s="171" t="s">
        <v>430</v>
      </c>
      <c r="B317" s="168">
        <v>52158</v>
      </c>
      <c r="C317" s="168" t="s">
        <v>268</v>
      </c>
      <c r="D317" s="167" t="s">
        <v>2653</v>
      </c>
      <c r="E317" s="168" t="s">
        <v>45</v>
      </c>
      <c r="F317" s="174">
        <v>2</v>
      </c>
      <c r="G317" s="174">
        <v>105.61</v>
      </c>
      <c r="H317" s="174">
        <v>129.34</v>
      </c>
      <c r="I317" s="174">
        <v>258.68</v>
      </c>
      <c r="J317" s="172">
        <v>1.2390785604834778E-5</v>
      </c>
    </row>
    <row r="318" spans="1:10" s="192" customFormat="1" ht="38.25">
      <c r="A318" s="171" t="s">
        <v>431</v>
      </c>
      <c r="B318" s="168">
        <v>104357</v>
      </c>
      <c r="C318" s="168" t="s">
        <v>21</v>
      </c>
      <c r="D318" s="167" t="s">
        <v>2647</v>
      </c>
      <c r="E318" s="168" t="s">
        <v>45</v>
      </c>
      <c r="F318" s="174">
        <v>1</v>
      </c>
      <c r="G318" s="174">
        <v>19.07</v>
      </c>
      <c r="H318" s="174">
        <v>23.35</v>
      </c>
      <c r="I318" s="174">
        <v>23.35</v>
      </c>
      <c r="J318" s="172">
        <v>1.1184662280535491E-6</v>
      </c>
    </row>
    <row r="319" spans="1:10" s="192" customFormat="1" ht="38.25">
      <c r="A319" s="171" t="s">
        <v>2654</v>
      </c>
      <c r="B319" s="168">
        <v>104357</v>
      </c>
      <c r="C319" s="168" t="s">
        <v>21</v>
      </c>
      <c r="D319" s="167" t="s">
        <v>2647</v>
      </c>
      <c r="E319" s="168" t="s">
        <v>45</v>
      </c>
      <c r="F319" s="174">
        <v>1</v>
      </c>
      <c r="G319" s="174">
        <v>19.07</v>
      </c>
      <c r="H319" s="174">
        <v>23.35</v>
      </c>
      <c r="I319" s="174">
        <v>23.35</v>
      </c>
      <c r="J319" s="172">
        <v>1.1184662280535491E-6</v>
      </c>
    </row>
    <row r="320" spans="1:10" s="192" customFormat="1" ht="38.25">
      <c r="A320" s="171" t="s">
        <v>2655</v>
      </c>
      <c r="B320" s="168">
        <v>89855</v>
      </c>
      <c r="C320" s="168" t="s">
        <v>21</v>
      </c>
      <c r="D320" s="167" t="s">
        <v>2656</v>
      </c>
      <c r="E320" s="168" t="s">
        <v>45</v>
      </c>
      <c r="F320" s="174">
        <v>16</v>
      </c>
      <c r="G320" s="174">
        <v>110.84</v>
      </c>
      <c r="H320" s="174">
        <v>135.74</v>
      </c>
      <c r="I320" s="174">
        <v>2171.84</v>
      </c>
      <c r="J320" s="172">
        <v>1.0403125022423212E-4</v>
      </c>
    </row>
    <row r="321" spans="1:10" s="192" customFormat="1" ht="38.25">
      <c r="A321" s="171" t="s">
        <v>2657</v>
      </c>
      <c r="B321" s="168">
        <v>89854</v>
      </c>
      <c r="C321" s="168" t="s">
        <v>21</v>
      </c>
      <c r="D321" s="167" t="s">
        <v>2658</v>
      </c>
      <c r="E321" s="168" t="s">
        <v>45</v>
      </c>
      <c r="F321" s="174">
        <v>30</v>
      </c>
      <c r="G321" s="174">
        <v>105.61</v>
      </c>
      <c r="H321" s="174">
        <v>129.34</v>
      </c>
      <c r="I321" s="174">
        <v>3880.2</v>
      </c>
      <c r="J321" s="172">
        <v>1.8586178407252167E-4</v>
      </c>
    </row>
    <row r="322" spans="1:10" s="192" customFormat="1" ht="38.25">
      <c r="A322" s="171" t="s">
        <v>2659</v>
      </c>
      <c r="B322" s="168">
        <v>89698</v>
      </c>
      <c r="C322" s="168" t="s">
        <v>21</v>
      </c>
      <c r="D322" s="167" t="s">
        <v>2660</v>
      </c>
      <c r="E322" s="168" t="s">
        <v>45</v>
      </c>
      <c r="F322" s="174">
        <v>3</v>
      </c>
      <c r="G322" s="174">
        <v>260.92</v>
      </c>
      <c r="H322" s="174">
        <v>319.54000000000002</v>
      </c>
      <c r="I322" s="174">
        <v>958.62</v>
      </c>
      <c r="J322" s="172">
        <v>4.5917948416989001E-5</v>
      </c>
    </row>
    <row r="323" spans="1:10" s="192" customFormat="1" ht="38.25">
      <c r="A323" s="171" t="s">
        <v>2661</v>
      </c>
      <c r="B323" s="168">
        <v>104348</v>
      </c>
      <c r="C323" s="168" t="s">
        <v>21</v>
      </c>
      <c r="D323" s="167" t="s">
        <v>418</v>
      </c>
      <c r="E323" s="168" t="s">
        <v>45</v>
      </c>
      <c r="F323" s="174">
        <v>3</v>
      </c>
      <c r="G323" s="174">
        <v>11.23</v>
      </c>
      <c r="H323" s="174">
        <v>13.75</v>
      </c>
      <c r="I323" s="174">
        <v>41.25</v>
      </c>
      <c r="J323" s="172">
        <v>1.9758771694736147E-6</v>
      </c>
    </row>
    <row r="324" spans="1:10" s="192" customFormat="1" ht="38.25">
      <c r="A324" s="171" t="s">
        <v>2662</v>
      </c>
      <c r="B324" s="168">
        <v>104351</v>
      </c>
      <c r="C324" s="168" t="s">
        <v>21</v>
      </c>
      <c r="D324" s="167" t="s">
        <v>2663</v>
      </c>
      <c r="E324" s="168" t="s">
        <v>45</v>
      </c>
      <c r="F324" s="174">
        <v>2</v>
      </c>
      <c r="G324" s="174">
        <v>23.21</v>
      </c>
      <c r="H324" s="174">
        <v>28.42</v>
      </c>
      <c r="I324" s="174">
        <v>56.84</v>
      </c>
      <c r="J324" s="172">
        <v>2.7226389894031575E-6</v>
      </c>
    </row>
    <row r="325" spans="1:10" s="192" customFormat="1" ht="38.25">
      <c r="A325" s="171" t="s">
        <v>2664</v>
      </c>
      <c r="B325" s="168">
        <v>89796</v>
      </c>
      <c r="C325" s="168" t="s">
        <v>21</v>
      </c>
      <c r="D325" s="167" t="s">
        <v>397</v>
      </c>
      <c r="E325" s="168" t="s">
        <v>45</v>
      </c>
      <c r="F325" s="174">
        <v>2</v>
      </c>
      <c r="G325" s="174">
        <v>43.24</v>
      </c>
      <c r="H325" s="174">
        <v>52.95</v>
      </c>
      <c r="I325" s="174">
        <v>105.9</v>
      </c>
      <c r="J325" s="172">
        <v>5.0726155696304428E-6</v>
      </c>
    </row>
    <row r="326" spans="1:10" s="192" customFormat="1" ht="38.25">
      <c r="A326" s="171" t="s">
        <v>2665</v>
      </c>
      <c r="B326" s="168">
        <v>104175</v>
      </c>
      <c r="C326" s="168" t="s">
        <v>21</v>
      </c>
      <c r="D326" s="167" t="s">
        <v>2666</v>
      </c>
      <c r="E326" s="168" t="s">
        <v>45</v>
      </c>
      <c r="F326" s="174">
        <v>1</v>
      </c>
      <c r="G326" s="174">
        <v>139.43</v>
      </c>
      <c r="H326" s="174">
        <v>170.75</v>
      </c>
      <c r="I326" s="174">
        <v>170.75</v>
      </c>
      <c r="J326" s="172">
        <v>8.178933980305932E-6</v>
      </c>
    </row>
    <row r="327" spans="1:10" s="192" customFormat="1">
      <c r="A327" s="171" t="s">
        <v>2667</v>
      </c>
      <c r="B327" s="168">
        <v>54058</v>
      </c>
      <c r="C327" s="168" t="s">
        <v>268</v>
      </c>
      <c r="D327" s="167" t="s">
        <v>2668</v>
      </c>
      <c r="E327" s="168" t="s">
        <v>45</v>
      </c>
      <c r="F327" s="174">
        <v>23</v>
      </c>
      <c r="G327" s="174">
        <v>211.22</v>
      </c>
      <c r="H327" s="174">
        <v>258.68</v>
      </c>
      <c r="I327" s="174">
        <v>5949.64</v>
      </c>
      <c r="J327" s="172">
        <v>2.849880689111999E-4</v>
      </c>
    </row>
    <row r="328" spans="1:10" s="192" customFormat="1" ht="38.25">
      <c r="A328" s="171" t="s">
        <v>2669</v>
      </c>
      <c r="B328" s="168">
        <v>98065</v>
      </c>
      <c r="C328" s="168" t="s">
        <v>21</v>
      </c>
      <c r="D328" s="167" t="s">
        <v>2670</v>
      </c>
      <c r="E328" s="168" t="s">
        <v>45</v>
      </c>
      <c r="F328" s="174">
        <v>1</v>
      </c>
      <c r="G328" s="174">
        <v>7873.02</v>
      </c>
      <c r="H328" s="174">
        <v>9642.08</v>
      </c>
      <c r="I328" s="174">
        <v>9642.08</v>
      </c>
      <c r="J328" s="172">
        <v>4.618561391088036E-4</v>
      </c>
    </row>
    <row r="329" spans="1:10" s="192" customFormat="1" ht="38.25">
      <c r="A329" s="171" t="s">
        <v>2671</v>
      </c>
      <c r="B329" s="168">
        <v>98057</v>
      </c>
      <c r="C329" s="168" t="s">
        <v>21</v>
      </c>
      <c r="D329" s="167" t="s">
        <v>2672</v>
      </c>
      <c r="E329" s="168" t="s">
        <v>45</v>
      </c>
      <c r="F329" s="174">
        <v>1</v>
      </c>
      <c r="G329" s="174">
        <v>9134.7999999999993</v>
      </c>
      <c r="H329" s="174">
        <v>11187.38</v>
      </c>
      <c r="I329" s="174">
        <v>11187.38</v>
      </c>
      <c r="J329" s="172">
        <v>5.3587609038122975E-4</v>
      </c>
    </row>
    <row r="330" spans="1:10" s="192" customFormat="1">
      <c r="A330" s="171" t="s">
        <v>2673</v>
      </c>
      <c r="B330" s="168">
        <v>53037</v>
      </c>
      <c r="C330" s="168" t="s">
        <v>268</v>
      </c>
      <c r="D330" s="167" t="s">
        <v>2674</v>
      </c>
      <c r="E330" s="168" t="s">
        <v>45</v>
      </c>
      <c r="F330" s="174">
        <v>2</v>
      </c>
      <c r="G330" s="174">
        <v>40.61</v>
      </c>
      <c r="H330" s="174">
        <v>49.73</v>
      </c>
      <c r="I330" s="174">
        <v>99.46</v>
      </c>
      <c r="J330" s="172">
        <v>4.7641392309295925E-6</v>
      </c>
    </row>
    <row r="331" spans="1:10" s="192" customFormat="1">
      <c r="A331" s="171" t="s">
        <v>2675</v>
      </c>
      <c r="B331" s="168" t="s">
        <v>2676</v>
      </c>
      <c r="C331" s="168" t="s">
        <v>44</v>
      </c>
      <c r="D331" s="167" t="s">
        <v>2677</v>
      </c>
      <c r="E331" s="168" t="s">
        <v>45</v>
      </c>
      <c r="F331" s="174">
        <v>48</v>
      </c>
      <c r="G331" s="174">
        <v>37.83</v>
      </c>
      <c r="H331" s="174">
        <v>46.33</v>
      </c>
      <c r="I331" s="174">
        <v>2223.84</v>
      </c>
      <c r="J331" s="172">
        <v>1.0652205295908371E-4</v>
      </c>
    </row>
    <row r="332" spans="1:10" s="192" customFormat="1" ht="38.25">
      <c r="A332" s="171" t="s">
        <v>2678</v>
      </c>
      <c r="B332" s="168">
        <v>98061</v>
      </c>
      <c r="C332" s="168" t="s">
        <v>21</v>
      </c>
      <c r="D332" s="167" t="s">
        <v>2679</v>
      </c>
      <c r="E332" s="168" t="s">
        <v>45</v>
      </c>
      <c r="F332" s="174">
        <v>1</v>
      </c>
      <c r="G332" s="174">
        <v>8066.77</v>
      </c>
      <c r="H332" s="174">
        <v>9879.3700000000008</v>
      </c>
      <c r="I332" s="174">
        <v>9879.3700000000008</v>
      </c>
      <c r="J332" s="172">
        <v>4.732223425886677E-4</v>
      </c>
    </row>
    <row r="333" spans="1:10" s="192" customFormat="1">
      <c r="A333" s="169" t="s">
        <v>83</v>
      </c>
      <c r="B333" s="166"/>
      <c r="C333" s="166"/>
      <c r="D333" s="165" t="s">
        <v>103</v>
      </c>
      <c r="E333" s="165"/>
      <c r="F333" s="173"/>
      <c r="G333" s="173"/>
      <c r="H333" s="173"/>
      <c r="I333" s="173">
        <v>369129.85</v>
      </c>
      <c r="J333" s="170">
        <v>1.7681339228756848E-2</v>
      </c>
    </row>
    <row r="334" spans="1:10" s="192" customFormat="1" ht="25.5" customHeight="1">
      <c r="A334" s="171" t="s">
        <v>84</v>
      </c>
      <c r="B334" s="168">
        <v>95547</v>
      </c>
      <c r="C334" s="168" t="s">
        <v>21</v>
      </c>
      <c r="D334" s="167" t="s">
        <v>104</v>
      </c>
      <c r="E334" s="168" t="s">
        <v>45</v>
      </c>
      <c r="F334" s="174">
        <v>36</v>
      </c>
      <c r="G334" s="174">
        <v>58.08</v>
      </c>
      <c r="H334" s="174">
        <v>71.13</v>
      </c>
      <c r="I334" s="174">
        <v>2560.6799999999998</v>
      </c>
      <c r="J334" s="172">
        <v>1.226567066746108E-4</v>
      </c>
    </row>
    <row r="335" spans="1:10" s="192" customFormat="1" ht="25.5">
      <c r="A335" s="171" t="s">
        <v>432</v>
      </c>
      <c r="B335" s="168" t="s">
        <v>620</v>
      </c>
      <c r="C335" s="168" t="s">
        <v>44</v>
      </c>
      <c r="D335" s="167" t="s">
        <v>621</v>
      </c>
      <c r="E335" s="168" t="s">
        <v>17</v>
      </c>
      <c r="F335" s="174">
        <v>36</v>
      </c>
      <c r="G335" s="174">
        <v>956.13</v>
      </c>
      <c r="H335" s="174">
        <v>1170.97</v>
      </c>
      <c r="I335" s="174">
        <v>42154.92</v>
      </c>
      <c r="J335" s="172">
        <v>2.0192228850663433E-3</v>
      </c>
    </row>
    <row r="336" spans="1:10" s="192" customFormat="1" ht="25.5">
      <c r="A336" s="171" t="s">
        <v>433</v>
      </c>
      <c r="B336" s="168">
        <v>95544</v>
      </c>
      <c r="C336" s="168" t="s">
        <v>21</v>
      </c>
      <c r="D336" s="167" t="s">
        <v>622</v>
      </c>
      <c r="E336" s="168" t="s">
        <v>45</v>
      </c>
      <c r="F336" s="174">
        <v>41</v>
      </c>
      <c r="G336" s="174">
        <v>40.85</v>
      </c>
      <c r="H336" s="174">
        <v>50.02</v>
      </c>
      <c r="I336" s="174">
        <v>2050.8200000000002</v>
      </c>
      <c r="J336" s="172">
        <v>9.8234385859390983E-5</v>
      </c>
    </row>
    <row r="337" spans="1:10" s="192" customFormat="1" ht="25.5">
      <c r="A337" s="171" t="s">
        <v>434</v>
      </c>
      <c r="B337" s="168">
        <v>86901</v>
      </c>
      <c r="C337" s="168" t="s">
        <v>21</v>
      </c>
      <c r="D337" s="167" t="s">
        <v>435</v>
      </c>
      <c r="E337" s="168" t="s">
        <v>45</v>
      </c>
      <c r="F337" s="174">
        <v>58</v>
      </c>
      <c r="G337" s="174">
        <v>144.53</v>
      </c>
      <c r="H337" s="174">
        <v>177</v>
      </c>
      <c r="I337" s="174">
        <v>10266</v>
      </c>
      <c r="J337" s="172">
        <v>4.9174193992281522E-4</v>
      </c>
    </row>
    <row r="338" spans="1:10" s="192" customFormat="1" ht="25.5">
      <c r="A338" s="171" t="s">
        <v>436</v>
      </c>
      <c r="B338" s="168">
        <v>86904</v>
      </c>
      <c r="C338" s="168" t="s">
        <v>21</v>
      </c>
      <c r="D338" s="167" t="s">
        <v>438</v>
      </c>
      <c r="E338" s="168" t="s">
        <v>45</v>
      </c>
      <c r="F338" s="174">
        <v>17</v>
      </c>
      <c r="G338" s="174">
        <v>143.93</v>
      </c>
      <c r="H338" s="174">
        <v>176.27</v>
      </c>
      <c r="I338" s="174">
        <v>2996.59</v>
      </c>
      <c r="J338" s="172">
        <v>1.4353681860055609E-4</v>
      </c>
    </row>
    <row r="339" spans="1:10" s="192" customFormat="1" ht="25.5">
      <c r="A339" s="171" t="s">
        <v>437</v>
      </c>
      <c r="B339" s="168">
        <v>86883</v>
      </c>
      <c r="C339" s="168" t="s">
        <v>21</v>
      </c>
      <c r="D339" s="167" t="s">
        <v>169</v>
      </c>
      <c r="E339" s="168" t="s">
        <v>45</v>
      </c>
      <c r="F339" s="174">
        <v>79</v>
      </c>
      <c r="G339" s="174">
        <v>14.32</v>
      </c>
      <c r="H339" s="174">
        <v>17.53</v>
      </c>
      <c r="I339" s="174">
        <v>1384.87</v>
      </c>
      <c r="J339" s="172">
        <v>6.6335345834883023E-5</v>
      </c>
    </row>
    <row r="340" spans="1:10" s="192" customFormat="1" ht="38.25">
      <c r="A340" s="171" t="s">
        <v>439</v>
      </c>
      <c r="B340" s="168">
        <v>86877</v>
      </c>
      <c r="C340" s="168" t="s">
        <v>21</v>
      </c>
      <c r="D340" s="167" t="s">
        <v>623</v>
      </c>
      <c r="E340" s="168" t="s">
        <v>45</v>
      </c>
      <c r="F340" s="174">
        <v>75</v>
      </c>
      <c r="G340" s="174">
        <v>73.680000000000007</v>
      </c>
      <c r="H340" s="174">
        <v>90.23</v>
      </c>
      <c r="I340" s="174">
        <v>6767.25</v>
      </c>
      <c r="J340" s="172">
        <v>3.241516309120077E-4</v>
      </c>
    </row>
    <row r="341" spans="1:10" s="192" customFormat="1" ht="25.5">
      <c r="A341" s="171" t="s">
        <v>440</v>
      </c>
      <c r="B341" s="168">
        <v>100854</v>
      </c>
      <c r="C341" s="168" t="s">
        <v>21</v>
      </c>
      <c r="D341" s="167" t="s">
        <v>4755</v>
      </c>
      <c r="E341" s="168" t="s">
        <v>45</v>
      </c>
      <c r="F341" s="174">
        <v>75</v>
      </c>
      <c r="G341" s="174">
        <v>1959.32</v>
      </c>
      <c r="H341" s="174">
        <v>2399.5700000000002</v>
      </c>
      <c r="I341" s="174">
        <v>179967.75</v>
      </c>
      <c r="J341" s="172">
        <v>8.6204646900978205E-3</v>
      </c>
    </row>
    <row r="342" spans="1:10" s="192" customFormat="1" ht="38.25">
      <c r="A342" s="171" t="s">
        <v>441</v>
      </c>
      <c r="B342" s="168">
        <v>86932</v>
      </c>
      <c r="C342" s="168" t="s">
        <v>21</v>
      </c>
      <c r="D342" s="167" t="s">
        <v>445</v>
      </c>
      <c r="E342" s="168" t="s">
        <v>45</v>
      </c>
      <c r="F342" s="174">
        <v>42</v>
      </c>
      <c r="G342" s="174">
        <v>532.91999999999996</v>
      </c>
      <c r="H342" s="174">
        <v>652.66</v>
      </c>
      <c r="I342" s="174">
        <v>27411.72</v>
      </c>
      <c r="J342" s="172">
        <v>1.3130228296728064E-3</v>
      </c>
    </row>
    <row r="343" spans="1:10" s="192" customFormat="1" ht="38.25">
      <c r="A343" s="171" t="s">
        <v>442</v>
      </c>
      <c r="B343" s="168">
        <v>86909</v>
      </c>
      <c r="C343" s="168" t="s">
        <v>21</v>
      </c>
      <c r="D343" s="167" t="s">
        <v>443</v>
      </c>
      <c r="E343" s="168" t="s">
        <v>45</v>
      </c>
      <c r="F343" s="174">
        <v>20</v>
      </c>
      <c r="G343" s="174">
        <v>141.66</v>
      </c>
      <c r="H343" s="174">
        <v>173.49</v>
      </c>
      <c r="I343" s="174">
        <v>3469.8</v>
      </c>
      <c r="J343" s="172">
        <v>1.6620360248823147E-4</v>
      </c>
    </row>
    <row r="344" spans="1:10" s="192" customFormat="1" ht="38.25">
      <c r="A344" s="171" t="s">
        <v>444</v>
      </c>
      <c r="B344" s="168" t="s">
        <v>453</v>
      </c>
      <c r="C344" s="168" t="s">
        <v>44</v>
      </c>
      <c r="D344" s="167" t="s">
        <v>454</v>
      </c>
      <c r="E344" s="168" t="s">
        <v>45</v>
      </c>
      <c r="F344" s="174">
        <v>20</v>
      </c>
      <c r="G344" s="174">
        <v>258.12</v>
      </c>
      <c r="H344" s="174">
        <v>316.11</v>
      </c>
      <c r="I344" s="174">
        <v>6322.2</v>
      </c>
      <c r="J344" s="172">
        <v>3.0283371250535964E-4</v>
      </c>
    </row>
    <row r="345" spans="1:10" s="192" customFormat="1" ht="25.5">
      <c r="A345" s="171" t="s">
        <v>446</v>
      </c>
      <c r="B345" s="168">
        <v>100859</v>
      </c>
      <c r="C345" s="168" t="s">
        <v>21</v>
      </c>
      <c r="D345" s="167" t="s">
        <v>459</v>
      </c>
      <c r="E345" s="168" t="s">
        <v>45</v>
      </c>
      <c r="F345" s="174">
        <v>15</v>
      </c>
      <c r="G345" s="174">
        <v>969.5</v>
      </c>
      <c r="H345" s="174">
        <v>1187.3399999999999</v>
      </c>
      <c r="I345" s="174">
        <v>17810.099999999999</v>
      </c>
      <c r="J345" s="172">
        <v>8.5310472669192781E-4</v>
      </c>
    </row>
    <row r="346" spans="1:10" s="192" customFormat="1" ht="25.5">
      <c r="A346" s="171" t="s">
        <v>447</v>
      </c>
      <c r="B346" s="168">
        <v>100860</v>
      </c>
      <c r="C346" s="168" t="s">
        <v>21</v>
      </c>
      <c r="D346" s="167" t="s">
        <v>448</v>
      </c>
      <c r="E346" s="168" t="s">
        <v>45</v>
      </c>
      <c r="F346" s="174">
        <v>12</v>
      </c>
      <c r="G346" s="174">
        <v>113.64</v>
      </c>
      <c r="H346" s="174">
        <v>139.16999999999999</v>
      </c>
      <c r="I346" s="174">
        <v>1670.04</v>
      </c>
      <c r="J346" s="172">
        <v>7.9995003832914315E-5</v>
      </c>
    </row>
    <row r="347" spans="1:10" s="192" customFormat="1" ht="25.5">
      <c r="A347" s="171" t="s">
        <v>449</v>
      </c>
      <c r="B347" s="168" t="s">
        <v>450</v>
      </c>
      <c r="C347" s="168" t="s">
        <v>44</v>
      </c>
      <c r="D347" s="167" t="s">
        <v>108</v>
      </c>
      <c r="E347" s="168" t="s">
        <v>45</v>
      </c>
      <c r="F347" s="174">
        <v>12</v>
      </c>
      <c r="G347" s="174">
        <v>42.89</v>
      </c>
      <c r="H347" s="174">
        <v>52.52</v>
      </c>
      <c r="I347" s="174">
        <v>630.24</v>
      </c>
      <c r="J347" s="172">
        <v>3.0188529146401232E-5</v>
      </c>
    </row>
    <row r="348" spans="1:10" s="192" customFormat="1" ht="25.5">
      <c r="A348" s="171" t="s">
        <v>451</v>
      </c>
      <c r="B348" s="168">
        <v>100868</v>
      </c>
      <c r="C348" s="168" t="s">
        <v>21</v>
      </c>
      <c r="D348" s="167" t="s">
        <v>110</v>
      </c>
      <c r="E348" s="168" t="s">
        <v>45</v>
      </c>
      <c r="F348" s="174">
        <v>35</v>
      </c>
      <c r="G348" s="174">
        <v>356.14</v>
      </c>
      <c r="H348" s="174">
        <v>436.16</v>
      </c>
      <c r="I348" s="174">
        <v>15265.6</v>
      </c>
      <c r="J348" s="172">
        <v>7.3122304286827656E-4</v>
      </c>
    </row>
    <row r="349" spans="1:10" s="192" customFormat="1" ht="25.5">
      <c r="A349" s="171" t="s">
        <v>452</v>
      </c>
      <c r="B349" s="168">
        <v>100867</v>
      </c>
      <c r="C349" s="168" t="s">
        <v>21</v>
      </c>
      <c r="D349" s="167" t="s">
        <v>460</v>
      </c>
      <c r="E349" s="168" t="s">
        <v>45</v>
      </c>
      <c r="F349" s="174">
        <v>13</v>
      </c>
      <c r="G349" s="174">
        <v>342.47</v>
      </c>
      <c r="H349" s="174">
        <v>419.42</v>
      </c>
      <c r="I349" s="174">
        <v>5452.46</v>
      </c>
      <c r="J349" s="172">
        <v>2.6117312076286316E-4</v>
      </c>
    </row>
    <row r="350" spans="1:10" s="192" customFormat="1" ht="38.25">
      <c r="A350" s="171" t="s">
        <v>455</v>
      </c>
      <c r="B350" s="168">
        <v>100865</v>
      </c>
      <c r="C350" s="168" t="s">
        <v>21</v>
      </c>
      <c r="D350" s="167" t="s">
        <v>2680</v>
      </c>
      <c r="E350" s="168" t="s">
        <v>45</v>
      </c>
      <c r="F350" s="174">
        <v>13</v>
      </c>
      <c r="G350" s="174">
        <v>614.73</v>
      </c>
      <c r="H350" s="174">
        <v>752.85</v>
      </c>
      <c r="I350" s="174">
        <v>9787.0499999999993</v>
      </c>
      <c r="J350" s="172">
        <v>4.6880020973325427E-4</v>
      </c>
    </row>
    <row r="351" spans="1:10" s="192" customFormat="1" ht="25.5">
      <c r="A351" s="171" t="s">
        <v>456</v>
      </c>
      <c r="B351" s="168">
        <v>95545</v>
      </c>
      <c r="C351" s="168" t="s">
        <v>21</v>
      </c>
      <c r="D351" s="167" t="s">
        <v>107</v>
      </c>
      <c r="E351" s="168" t="s">
        <v>45</v>
      </c>
      <c r="F351" s="174">
        <v>12</v>
      </c>
      <c r="G351" s="174">
        <v>40.08</v>
      </c>
      <c r="H351" s="174">
        <v>49.08</v>
      </c>
      <c r="I351" s="174">
        <v>588.96</v>
      </c>
      <c r="J351" s="172">
        <v>2.821121497534982E-5</v>
      </c>
    </row>
    <row r="352" spans="1:10" s="192" customFormat="1">
      <c r="A352" s="171" t="s">
        <v>457</v>
      </c>
      <c r="B352" s="168" t="s">
        <v>626</v>
      </c>
      <c r="C352" s="168" t="s">
        <v>44</v>
      </c>
      <c r="D352" s="167" t="s">
        <v>627</v>
      </c>
      <c r="E352" s="168" t="s">
        <v>45</v>
      </c>
      <c r="F352" s="174">
        <v>17</v>
      </c>
      <c r="G352" s="174">
        <v>423.08</v>
      </c>
      <c r="H352" s="174">
        <v>518.14</v>
      </c>
      <c r="I352" s="174">
        <v>8808.3799999999992</v>
      </c>
      <c r="J352" s="172">
        <v>4.2192186526176964E-4</v>
      </c>
    </row>
    <row r="353" spans="1:10" s="192" customFormat="1">
      <c r="A353" s="171" t="s">
        <v>458</v>
      </c>
      <c r="B353" s="168" t="s">
        <v>624</v>
      </c>
      <c r="C353" s="168" t="s">
        <v>44</v>
      </c>
      <c r="D353" s="167" t="s">
        <v>625</v>
      </c>
      <c r="E353" s="168" t="s">
        <v>45</v>
      </c>
      <c r="F353" s="174">
        <v>41</v>
      </c>
      <c r="G353" s="174">
        <v>473.28</v>
      </c>
      <c r="H353" s="174">
        <v>579.62</v>
      </c>
      <c r="I353" s="174">
        <v>23764.42</v>
      </c>
      <c r="J353" s="172">
        <v>1.1383169678492644E-3</v>
      </c>
    </row>
    <row r="354" spans="1:10" s="192" customFormat="1">
      <c r="A354" s="169" t="s">
        <v>85</v>
      </c>
      <c r="B354" s="166"/>
      <c r="C354" s="166"/>
      <c r="D354" s="165" t="s">
        <v>2681</v>
      </c>
      <c r="E354" s="165"/>
      <c r="F354" s="173"/>
      <c r="G354" s="173"/>
      <c r="H354" s="173"/>
      <c r="I354" s="173">
        <v>5791.55</v>
      </c>
      <c r="J354" s="170">
        <v>2.7741554959672516E-4</v>
      </c>
    </row>
    <row r="355" spans="1:10" s="192" customFormat="1">
      <c r="A355" s="171" t="s">
        <v>86</v>
      </c>
      <c r="B355" s="168">
        <v>93358</v>
      </c>
      <c r="C355" s="168" t="s">
        <v>21</v>
      </c>
      <c r="D355" s="167" t="s">
        <v>2320</v>
      </c>
      <c r="E355" s="168" t="s">
        <v>2</v>
      </c>
      <c r="F355" s="174">
        <v>45.62</v>
      </c>
      <c r="G355" s="174">
        <v>80.38</v>
      </c>
      <c r="H355" s="174">
        <v>98.44</v>
      </c>
      <c r="I355" s="174">
        <v>4490.83</v>
      </c>
      <c r="J355" s="172">
        <v>2.1511099318756831E-4</v>
      </c>
    </row>
    <row r="356" spans="1:10" s="192" customFormat="1" ht="25.5">
      <c r="A356" s="171" t="s">
        <v>87</v>
      </c>
      <c r="B356" s="168">
        <v>93382</v>
      </c>
      <c r="C356" s="168" t="s">
        <v>21</v>
      </c>
      <c r="D356" s="167" t="s">
        <v>295</v>
      </c>
      <c r="E356" s="168" t="s">
        <v>2</v>
      </c>
      <c r="F356" s="174">
        <v>44.93</v>
      </c>
      <c r="G356" s="174">
        <v>23.64</v>
      </c>
      <c r="H356" s="174">
        <v>28.95</v>
      </c>
      <c r="I356" s="174">
        <v>1300.72</v>
      </c>
      <c r="J356" s="172">
        <v>6.2304556409156845E-5</v>
      </c>
    </row>
    <row r="357" spans="1:10" s="192" customFormat="1">
      <c r="A357" s="169">
        <v>10</v>
      </c>
      <c r="B357" s="166"/>
      <c r="C357" s="166"/>
      <c r="D357" s="165" t="s">
        <v>2682</v>
      </c>
      <c r="E357" s="165"/>
      <c r="F357" s="173"/>
      <c r="G357" s="173"/>
      <c r="H357" s="173"/>
      <c r="I357" s="173">
        <v>23137.83</v>
      </c>
      <c r="J357" s="170">
        <v>1.1083032738948286E-3</v>
      </c>
    </row>
    <row r="358" spans="1:10" s="192" customFormat="1" ht="38.25">
      <c r="A358" s="171" t="s">
        <v>88</v>
      </c>
      <c r="B358" s="168">
        <v>89855</v>
      </c>
      <c r="C358" s="168" t="s">
        <v>21</v>
      </c>
      <c r="D358" s="167" t="s">
        <v>2656</v>
      </c>
      <c r="E358" s="168" t="s">
        <v>45</v>
      </c>
      <c r="F358" s="174">
        <v>16</v>
      </c>
      <c r="G358" s="174">
        <v>110.84</v>
      </c>
      <c r="H358" s="174">
        <v>135.74</v>
      </c>
      <c r="I358" s="174">
        <v>2171.84</v>
      </c>
      <c r="J358" s="172">
        <v>1.0403125022423212E-4</v>
      </c>
    </row>
    <row r="359" spans="1:10" s="192" customFormat="1" ht="38.25">
      <c r="A359" s="171" t="s">
        <v>89</v>
      </c>
      <c r="B359" s="168">
        <v>89854</v>
      </c>
      <c r="C359" s="168" t="s">
        <v>21</v>
      </c>
      <c r="D359" s="167" t="s">
        <v>2658</v>
      </c>
      <c r="E359" s="168" t="s">
        <v>45</v>
      </c>
      <c r="F359" s="174">
        <v>30</v>
      </c>
      <c r="G359" s="174">
        <v>105.61</v>
      </c>
      <c r="H359" s="174">
        <v>129.34</v>
      </c>
      <c r="I359" s="174">
        <v>3880.2</v>
      </c>
      <c r="J359" s="172">
        <v>1.8586178407252167E-4</v>
      </c>
    </row>
    <row r="360" spans="1:10" s="192" customFormat="1" ht="38.25">
      <c r="A360" s="171" t="s">
        <v>90</v>
      </c>
      <c r="B360" s="168">
        <v>89863</v>
      </c>
      <c r="C360" s="168" t="s">
        <v>21</v>
      </c>
      <c r="D360" s="167" t="s">
        <v>2683</v>
      </c>
      <c r="E360" s="168" t="s">
        <v>45</v>
      </c>
      <c r="F360" s="174">
        <v>3</v>
      </c>
      <c r="G360" s="174">
        <v>207.48</v>
      </c>
      <c r="H360" s="174">
        <v>254.1</v>
      </c>
      <c r="I360" s="174">
        <v>762.3</v>
      </c>
      <c r="J360" s="172">
        <v>3.6514210091872396E-5</v>
      </c>
    </row>
    <row r="361" spans="1:10" s="192" customFormat="1">
      <c r="A361" s="171" t="s">
        <v>91</v>
      </c>
      <c r="B361" s="168">
        <v>53420</v>
      </c>
      <c r="C361" s="168" t="s">
        <v>268</v>
      </c>
      <c r="D361" s="167" t="s">
        <v>2684</v>
      </c>
      <c r="E361" s="168" t="s">
        <v>45</v>
      </c>
      <c r="F361" s="174">
        <v>2</v>
      </c>
      <c r="G361" s="174">
        <v>182.31</v>
      </c>
      <c r="H361" s="174">
        <v>223.27</v>
      </c>
      <c r="I361" s="174">
        <v>446.54</v>
      </c>
      <c r="J361" s="172">
        <v>2.138928948501207E-5</v>
      </c>
    </row>
    <row r="362" spans="1:10" s="192" customFormat="1" ht="25.5">
      <c r="A362" s="171" t="s">
        <v>92</v>
      </c>
      <c r="B362" s="168">
        <v>104065</v>
      </c>
      <c r="C362" s="168" t="s">
        <v>21</v>
      </c>
      <c r="D362" s="167" t="s">
        <v>2685</v>
      </c>
      <c r="E362" s="168" t="s">
        <v>45</v>
      </c>
      <c r="F362" s="174">
        <v>23</v>
      </c>
      <c r="G362" s="174">
        <v>146.13</v>
      </c>
      <c r="H362" s="174">
        <v>178.96</v>
      </c>
      <c r="I362" s="174">
        <v>4116.08</v>
      </c>
      <c r="J362" s="172">
        <v>1.9716044847822923E-4</v>
      </c>
    </row>
    <row r="363" spans="1:10" s="192" customFormat="1" ht="38.25">
      <c r="A363" s="171" t="s">
        <v>234</v>
      </c>
      <c r="B363" s="168" t="s">
        <v>461</v>
      </c>
      <c r="C363" s="168" t="s">
        <v>44</v>
      </c>
      <c r="D363" s="167" t="s">
        <v>462</v>
      </c>
      <c r="E363" s="168" t="s">
        <v>1</v>
      </c>
      <c r="F363" s="174">
        <v>6</v>
      </c>
      <c r="G363" s="174">
        <v>966.15</v>
      </c>
      <c r="H363" s="174">
        <v>1183.24</v>
      </c>
      <c r="I363" s="174">
        <v>7099.44</v>
      </c>
      <c r="J363" s="172">
        <v>3.4006354938297595E-4</v>
      </c>
    </row>
    <row r="364" spans="1:10" s="192" customFormat="1" ht="38.25">
      <c r="A364" s="171" t="s">
        <v>235</v>
      </c>
      <c r="B364" s="168">
        <v>89701</v>
      </c>
      <c r="C364" s="168" t="s">
        <v>21</v>
      </c>
      <c r="D364" s="167" t="s">
        <v>2686</v>
      </c>
      <c r="E364" s="168" t="s">
        <v>45</v>
      </c>
      <c r="F364" s="174">
        <v>1</v>
      </c>
      <c r="G364" s="174">
        <v>193.7</v>
      </c>
      <c r="H364" s="174">
        <v>237.22</v>
      </c>
      <c r="I364" s="174">
        <v>237.22</v>
      </c>
      <c r="J364" s="172">
        <v>1.1362850476182566E-5</v>
      </c>
    </row>
    <row r="365" spans="1:10" s="192" customFormat="1">
      <c r="A365" s="171" t="s">
        <v>236</v>
      </c>
      <c r="B365" s="168">
        <v>54248</v>
      </c>
      <c r="C365" s="168" t="s">
        <v>268</v>
      </c>
      <c r="D365" s="167" t="s">
        <v>2687</v>
      </c>
      <c r="E365" s="168" t="s">
        <v>45</v>
      </c>
      <c r="F365" s="174">
        <v>12</v>
      </c>
      <c r="G365" s="174">
        <v>73.150000000000006</v>
      </c>
      <c r="H365" s="174">
        <v>89.58</v>
      </c>
      <c r="I365" s="174">
        <v>1074.96</v>
      </c>
      <c r="J365" s="172">
        <v>5.1490640535693493E-5</v>
      </c>
    </row>
    <row r="366" spans="1:10" s="192" customFormat="1">
      <c r="A366" s="169" t="s">
        <v>237</v>
      </c>
      <c r="B366" s="166"/>
      <c r="C366" s="166"/>
      <c r="D366" s="165" t="s">
        <v>2688</v>
      </c>
      <c r="E366" s="165"/>
      <c r="F366" s="173"/>
      <c r="G366" s="173"/>
      <c r="H366" s="173"/>
      <c r="I366" s="173">
        <v>3349.25</v>
      </c>
      <c r="J366" s="170">
        <v>1.6042925114810916E-4</v>
      </c>
    </row>
    <row r="367" spans="1:10" s="192" customFormat="1">
      <c r="A367" s="171" t="s">
        <v>2689</v>
      </c>
      <c r="B367" s="168">
        <v>93358</v>
      </c>
      <c r="C367" s="168" t="s">
        <v>21</v>
      </c>
      <c r="D367" s="167" t="s">
        <v>2320</v>
      </c>
      <c r="E367" s="168" t="s">
        <v>2</v>
      </c>
      <c r="F367" s="174">
        <v>26.63</v>
      </c>
      <c r="G367" s="174">
        <v>80.38</v>
      </c>
      <c r="H367" s="174">
        <v>98.44</v>
      </c>
      <c r="I367" s="174">
        <v>2621.45</v>
      </c>
      <c r="J367" s="172">
        <v>1.2556759287070561E-4</v>
      </c>
    </row>
    <row r="368" spans="1:10" s="192" customFormat="1" ht="25.5">
      <c r="A368" s="171" t="s">
        <v>2690</v>
      </c>
      <c r="B368" s="168">
        <v>93382</v>
      </c>
      <c r="C368" s="168" t="s">
        <v>21</v>
      </c>
      <c r="D368" s="167" t="s">
        <v>295</v>
      </c>
      <c r="E368" s="168" t="s">
        <v>2</v>
      </c>
      <c r="F368" s="174">
        <v>25.14</v>
      </c>
      <c r="G368" s="174">
        <v>23.64</v>
      </c>
      <c r="H368" s="174">
        <v>28.95</v>
      </c>
      <c r="I368" s="174">
        <v>727.8</v>
      </c>
      <c r="J368" s="172">
        <v>3.4861658277403558E-5</v>
      </c>
    </row>
    <row r="369" spans="1:10" s="192" customFormat="1">
      <c r="A369" s="169">
        <v>11</v>
      </c>
      <c r="B369" s="166"/>
      <c r="C369" s="166"/>
      <c r="D369" s="165" t="s">
        <v>328</v>
      </c>
      <c r="E369" s="165"/>
      <c r="F369" s="173"/>
      <c r="G369" s="173"/>
      <c r="H369" s="173"/>
      <c r="I369" s="173">
        <v>290037.21000000002</v>
      </c>
      <c r="J369" s="170">
        <v>1.3892797613013923E-2</v>
      </c>
    </row>
    <row r="370" spans="1:10" s="192" customFormat="1">
      <c r="A370" s="169" t="s">
        <v>93</v>
      </c>
      <c r="B370" s="166"/>
      <c r="C370" s="166"/>
      <c r="D370" s="165" t="s">
        <v>253</v>
      </c>
      <c r="E370" s="165"/>
      <c r="F370" s="173"/>
      <c r="G370" s="173"/>
      <c r="H370" s="173"/>
      <c r="I370" s="173">
        <v>12608.94</v>
      </c>
      <c r="J370" s="170">
        <v>6.039688891457609E-4</v>
      </c>
    </row>
    <row r="371" spans="1:10" s="192" customFormat="1" ht="25.5">
      <c r="A371" s="171" t="s">
        <v>238</v>
      </c>
      <c r="B371" s="168">
        <v>101907</v>
      </c>
      <c r="C371" s="168" t="s">
        <v>21</v>
      </c>
      <c r="D371" s="167" t="s">
        <v>2691</v>
      </c>
      <c r="E371" s="168" t="s">
        <v>45</v>
      </c>
      <c r="F371" s="174">
        <v>1</v>
      </c>
      <c r="G371" s="174">
        <v>712.58</v>
      </c>
      <c r="H371" s="174">
        <v>872.69</v>
      </c>
      <c r="I371" s="174">
        <v>872.69</v>
      </c>
      <c r="J371" s="172">
        <v>4.1801896897646757E-5</v>
      </c>
    </row>
    <row r="372" spans="1:10" s="192" customFormat="1">
      <c r="A372" s="171" t="s">
        <v>472</v>
      </c>
      <c r="B372" s="168">
        <v>55863</v>
      </c>
      <c r="C372" s="168" t="s">
        <v>268</v>
      </c>
      <c r="D372" s="167" t="s">
        <v>331</v>
      </c>
      <c r="E372" s="168" t="s">
        <v>45</v>
      </c>
      <c r="F372" s="174">
        <v>17</v>
      </c>
      <c r="G372" s="174">
        <v>261.74</v>
      </c>
      <c r="H372" s="174">
        <v>320.55</v>
      </c>
      <c r="I372" s="174">
        <v>5449.35</v>
      </c>
      <c r="J372" s="172">
        <v>2.6102415159929795E-4</v>
      </c>
    </row>
    <row r="373" spans="1:10" s="192" customFormat="1" ht="25.5">
      <c r="A373" s="171" t="s">
        <v>2692</v>
      </c>
      <c r="B373" s="168">
        <v>97599</v>
      </c>
      <c r="C373" s="168" t="s">
        <v>21</v>
      </c>
      <c r="D373" s="167" t="s">
        <v>2693</v>
      </c>
      <c r="E373" s="168" t="s">
        <v>45</v>
      </c>
      <c r="F373" s="174">
        <v>122</v>
      </c>
      <c r="G373" s="174">
        <v>15.6</v>
      </c>
      <c r="H373" s="174">
        <v>19.100000000000001</v>
      </c>
      <c r="I373" s="174">
        <v>2330.1999999999998</v>
      </c>
      <c r="J373" s="172">
        <v>1.1161670255290707E-4</v>
      </c>
    </row>
    <row r="374" spans="1:10" s="192" customFormat="1" ht="38.25">
      <c r="A374" s="171" t="s">
        <v>2694</v>
      </c>
      <c r="B374" s="168" t="s">
        <v>336</v>
      </c>
      <c r="C374" s="168" t="s">
        <v>44</v>
      </c>
      <c r="D374" s="167" t="s">
        <v>123</v>
      </c>
      <c r="E374" s="168" t="s">
        <v>45</v>
      </c>
      <c r="F374" s="174">
        <v>2</v>
      </c>
      <c r="G374" s="174">
        <v>27.19</v>
      </c>
      <c r="H374" s="174">
        <v>33.29</v>
      </c>
      <c r="I374" s="174">
        <v>66.58</v>
      </c>
      <c r="J374" s="172">
        <v>3.1891855016618971E-6</v>
      </c>
    </row>
    <row r="375" spans="1:10" s="192" customFormat="1" ht="38.25">
      <c r="A375" s="171" t="s">
        <v>2695</v>
      </c>
      <c r="B375" s="168" t="s">
        <v>338</v>
      </c>
      <c r="C375" s="168" t="s">
        <v>44</v>
      </c>
      <c r="D375" s="167" t="s">
        <v>124</v>
      </c>
      <c r="E375" s="168" t="s">
        <v>45</v>
      </c>
      <c r="F375" s="174">
        <v>82</v>
      </c>
      <c r="G375" s="174">
        <v>20.25</v>
      </c>
      <c r="H375" s="174">
        <v>24.8</v>
      </c>
      <c r="I375" s="174">
        <v>2033.6</v>
      </c>
      <c r="J375" s="172">
        <v>9.7409546953734367E-5</v>
      </c>
    </row>
    <row r="376" spans="1:10" s="192" customFormat="1" ht="38.25">
      <c r="A376" s="171" t="s">
        <v>2696</v>
      </c>
      <c r="B376" s="168" t="s">
        <v>334</v>
      </c>
      <c r="C376" s="168" t="s">
        <v>44</v>
      </c>
      <c r="D376" s="167" t="s">
        <v>122</v>
      </c>
      <c r="E376" s="168" t="s">
        <v>45</v>
      </c>
      <c r="F376" s="174">
        <v>81</v>
      </c>
      <c r="G376" s="174">
        <v>18.72</v>
      </c>
      <c r="H376" s="174">
        <v>22.92</v>
      </c>
      <c r="I376" s="174">
        <v>1856.52</v>
      </c>
      <c r="J376" s="172">
        <v>8.8927405640512849E-5</v>
      </c>
    </row>
    <row r="377" spans="1:10" s="192" customFormat="1">
      <c r="A377" s="169" t="s">
        <v>94</v>
      </c>
      <c r="B377" s="166"/>
      <c r="C377" s="166"/>
      <c r="D377" s="165" t="s">
        <v>33</v>
      </c>
      <c r="E377" s="165"/>
      <c r="F377" s="173"/>
      <c r="G377" s="173"/>
      <c r="H377" s="173"/>
      <c r="I377" s="173">
        <v>109834.34</v>
      </c>
      <c r="J377" s="170">
        <v>5.2610706625503658E-3</v>
      </c>
    </row>
    <row r="378" spans="1:10" s="192" customFormat="1">
      <c r="A378" s="171" t="s">
        <v>239</v>
      </c>
      <c r="B378" s="168">
        <v>93358</v>
      </c>
      <c r="C378" s="168" t="s">
        <v>21</v>
      </c>
      <c r="D378" s="167" t="s">
        <v>2320</v>
      </c>
      <c r="E378" s="168" t="s">
        <v>2</v>
      </c>
      <c r="F378" s="174">
        <v>50.83</v>
      </c>
      <c r="G378" s="174">
        <v>80.38</v>
      </c>
      <c r="H378" s="174">
        <v>98.44</v>
      </c>
      <c r="I378" s="174">
        <v>5003.7</v>
      </c>
      <c r="J378" s="172">
        <v>2.3967749316109393E-4</v>
      </c>
    </row>
    <row r="379" spans="1:10" s="192" customFormat="1" ht="25.5">
      <c r="A379" s="171" t="s">
        <v>240</v>
      </c>
      <c r="B379" s="168">
        <v>93382</v>
      </c>
      <c r="C379" s="168" t="s">
        <v>21</v>
      </c>
      <c r="D379" s="167" t="s">
        <v>295</v>
      </c>
      <c r="E379" s="168" t="s">
        <v>2</v>
      </c>
      <c r="F379" s="174">
        <v>50.24</v>
      </c>
      <c r="G379" s="174">
        <v>23.64</v>
      </c>
      <c r="H379" s="174">
        <v>28.95</v>
      </c>
      <c r="I379" s="174">
        <v>1454.44</v>
      </c>
      <c r="J379" s="172">
        <v>6.9667752493798889E-5</v>
      </c>
    </row>
    <row r="380" spans="1:10" s="192" customFormat="1" ht="25.5">
      <c r="A380" s="171" t="s">
        <v>241</v>
      </c>
      <c r="B380" s="168">
        <v>98463</v>
      </c>
      <c r="C380" s="168" t="s">
        <v>21</v>
      </c>
      <c r="D380" s="167" t="s">
        <v>2697</v>
      </c>
      <c r="E380" s="168" t="s">
        <v>45</v>
      </c>
      <c r="F380" s="174">
        <v>10</v>
      </c>
      <c r="G380" s="174">
        <v>26.16</v>
      </c>
      <c r="H380" s="174">
        <v>32.03</v>
      </c>
      <c r="I380" s="174">
        <v>320.3</v>
      </c>
      <c r="J380" s="172">
        <v>1.5342386845633909E-5</v>
      </c>
    </row>
    <row r="381" spans="1:10" s="192" customFormat="1">
      <c r="A381" s="171" t="s">
        <v>480</v>
      </c>
      <c r="B381" s="168">
        <v>67229</v>
      </c>
      <c r="C381" s="168" t="s">
        <v>268</v>
      </c>
      <c r="D381" s="167" t="s">
        <v>2698</v>
      </c>
      <c r="E381" s="168" t="s">
        <v>45</v>
      </c>
      <c r="F381" s="174">
        <v>78</v>
      </c>
      <c r="G381" s="174">
        <v>2.44</v>
      </c>
      <c r="H381" s="174">
        <v>2.98</v>
      </c>
      <c r="I381" s="174">
        <v>232.44</v>
      </c>
      <c r="J381" s="172">
        <v>1.1133888224786594E-5</v>
      </c>
    </row>
    <row r="382" spans="1:10" s="192" customFormat="1">
      <c r="A382" s="171" t="s">
        <v>481</v>
      </c>
      <c r="B382" s="168">
        <v>78181</v>
      </c>
      <c r="C382" s="168" t="s">
        <v>268</v>
      </c>
      <c r="D382" s="167" t="s">
        <v>2699</v>
      </c>
      <c r="E382" s="168" t="s">
        <v>45</v>
      </c>
      <c r="F382" s="174">
        <v>29</v>
      </c>
      <c r="G382" s="174">
        <v>27.04</v>
      </c>
      <c r="H382" s="174">
        <v>33.11</v>
      </c>
      <c r="I382" s="174">
        <v>960.19</v>
      </c>
      <c r="J382" s="172">
        <v>4.5993151499560481E-5</v>
      </c>
    </row>
    <row r="383" spans="1:10" s="192" customFormat="1" ht="25.5">
      <c r="A383" s="171" t="s">
        <v>633</v>
      </c>
      <c r="B383" s="168" t="s">
        <v>339</v>
      </c>
      <c r="C383" s="168" t="s">
        <v>44</v>
      </c>
      <c r="D383" s="167" t="s">
        <v>127</v>
      </c>
      <c r="E383" s="168" t="s">
        <v>45</v>
      </c>
      <c r="F383" s="174">
        <v>419</v>
      </c>
      <c r="G383" s="174">
        <v>7.86</v>
      </c>
      <c r="H383" s="174">
        <v>9.6199999999999992</v>
      </c>
      <c r="I383" s="174">
        <v>4030.78</v>
      </c>
      <c r="J383" s="172">
        <v>1.9307457399202074E-4</v>
      </c>
    </row>
    <row r="384" spans="1:10" s="192" customFormat="1">
      <c r="A384" s="171" t="s">
        <v>2700</v>
      </c>
      <c r="B384" s="168">
        <v>72253</v>
      </c>
      <c r="C384" s="168" t="s">
        <v>21</v>
      </c>
      <c r="D384" s="167" t="s">
        <v>2701</v>
      </c>
      <c r="E384" s="168" t="s">
        <v>34</v>
      </c>
      <c r="F384" s="174">
        <v>737.74</v>
      </c>
      <c r="G384" s="174">
        <v>50.9</v>
      </c>
      <c r="H384" s="174">
        <v>62.33</v>
      </c>
      <c r="I384" s="174">
        <v>45983.33</v>
      </c>
      <c r="J384" s="172">
        <v>2.202603925415058E-3</v>
      </c>
    </row>
    <row r="385" spans="1:10" s="192" customFormat="1">
      <c r="A385" s="171" t="s">
        <v>2702</v>
      </c>
      <c r="B385" s="168">
        <v>72254</v>
      </c>
      <c r="C385" s="168" t="s">
        <v>21</v>
      </c>
      <c r="D385" s="167" t="s">
        <v>2703</v>
      </c>
      <c r="E385" s="168" t="s">
        <v>34</v>
      </c>
      <c r="F385" s="174">
        <v>282.2</v>
      </c>
      <c r="G385" s="174">
        <v>73.040000000000006</v>
      </c>
      <c r="H385" s="174">
        <v>89.45</v>
      </c>
      <c r="I385" s="174">
        <v>25242.79</v>
      </c>
      <c r="J385" s="172">
        <v>1.2091309686016209E-3</v>
      </c>
    </row>
    <row r="386" spans="1:10" s="192" customFormat="1" ht="38.25">
      <c r="A386" s="171" t="s">
        <v>2704</v>
      </c>
      <c r="B386" s="168">
        <v>91871</v>
      </c>
      <c r="C386" s="168" t="s">
        <v>21</v>
      </c>
      <c r="D386" s="167" t="s">
        <v>340</v>
      </c>
      <c r="E386" s="168" t="s">
        <v>34</v>
      </c>
      <c r="F386" s="174">
        <v>55</v>
      </c>
      <c r="G386" s="174">
        <v>14.04</v>
      </c>
      <c r="H386" s="174">
        <v>17.190000000000001</v>
      </c>
      <c r="I386" s="174">
        <v>945.45</v>
      </c>
      <c r="J386" s="172">
        <v>4.5287104724335244E-5</v>
      </c>
    </row>
    <row r="387" spans="1:10" s="192" customFormat="1" ht="38.25">
      <c r="A387" s="171" t="s">
        <v>2705</v>
      </c>
      <c r="B387" s="168">
        <v>95778</v>
      </c>
      <c r="C387" s="168" t="s">
        <v>21</v>
      </c>
      <c r="D387" s="167" t="s">
        <v>341</v>
      </c>
      <c r="E387" s="168" t="s">
        <v>45</v>
      </c>
      <c r="F387" s="174">
        <v>19</v>
      </c>
      <c r="G387" s="174">
        <v>26.7</v>
      </c>
      <c r="H387" s="174">
        <v>32.69</v>
      </c>
      <c r="I387" s="174">
        <v>621.11</v>
      </c>
      <c r="J387" s="172">
        <v>2.9751201666224407E-5</v>
      </c>
    </row>
    <row r="388" spans="1:10" s="192" customFormat="1">
      <c r="A388" s="171" t="s">
        <v>2706</v>
      </c>
      <c r="B388" s="168">
        <v>78389</v>
      </c>
      <c r="C388" s="168" t="s">
        <v>268</v>
      </c>
      <c r="D388" s="167" t="s">
        <v>2707</v>
      </c>
      <c r="E388" s="168" t="s">
        <v>45</v>
      </c>
      <c r="F388" s="174">
        <v>19</v>
      </c>
      <c r="G388" s="174">
        <v>56.31</v>
      </c>
      <c r="H388" s="174">
        <v>68.959999999999994</v>
      </c>
      <c r="I388" s="174">
        <v>1310.24</v>
      </c>
      <c r="J388" s="172">
        <v>6.276056490984506E-5</v>
      </c>
    </row>
    <row r="389" spans="1:10" s="192" customFormat="1" ht="25.5">
      <c r="A389" s="171" t="s">
        <v>2708</v>
      </c>
      <c r="B389" s="168">
        <v>71321</v>
      </c>
      <c r="C389" s="168" t="s">
        <v>16</v>
      </c>
      <c r="D389" s="167" t="s">
        <v>2709</v>
      </c>
      <c r="E389" s="168" t="s">
        <v>2070</v>
      </c>
      <c r="F389" s="174">
        <v>19</v>
      </c>
      <c r="G389" s="174">
        <v>33.869999999999997</v>
      </c>
      <c r="H389" s="174">
        <v>41.48</v>
      </c>
      <c r="I389" s="174">
        <v>788.12</v>
      </c>
      <c r="J389" s="172">
        <v>3.7750989449831397E-5</v>
      </c>
    </row>
    <row r="390" spans="1:10" s="192" customFormat="1" ht="25.5">
      <c r="A390" s="171" t="s">
        <v>2710</v>
      </c>
      <c r="B390" s="168" t="s">
        <v>342</v>
      </c>
      <c r="C390" s="168" t="s">
        <v>44</v>
      </c>
      <c r="D390" s="167" t="s">
        <v>128</v>
      </c>
      <c r="E390" s="168" t="s">
        <v>45</v>
      </c>
      <c r="F390" s="174">
        <v>1</v>
      </c>
      <c r="G390" s="174">
        <v>880.02</v>
      </c>
      <c r="H390" s="174">
        <v>1077.76</v>
      </c>
      <c r="I390" s="174">
        <v>1077.76</v>
      </c>
      <c r="J390" s="172">
        <v>5.1624760682954735E-5</v>
      </c>
    </row>
    <row r="391" spans="1:10" s="192" customFormat="1" ht="25.5">
      <c r="A391" s="171" t="s">
        <v>2711</v>
      </c>
      <c r="B391" s="168">
        <v>96985</v>
      </c>
      <c r="C391" s="168" t="s">
        <v>21</v>
      </c>
      <c r="D391" s="167" t="s">
        <v>318</v>
      </c>
      <c r="E391" s="168" t="s">
        <v>45</v>
      </c>
      <c r="F391" s="174">
        <v>19</v>
      </c>
      <c r="G391" s="174">
        <v>70.12</v>
      </c>
      <c r="H391" s="174">
        <v>85.87</v>
      </c>
      <c r="I391" s="174">
        <v>1631.53</v>
      </c>
      <c r="J391" s="172">
        <v>7.8150372807546338E-5</v>
      </c>
    </row>
    <row r="392" spans="1:10" s="192" customFormat="1" ht="38.25">
      <c r="A392" s="171" t="s">
        <v>2712</v>
      </c>
      <c r="B392" s="168" t="s">
        <v>343</v>
      </c>
      <c r="C392" s="168" t="s">
        <v>44</v>
      </c>
      <c r="D392" s="167" t="s">
        <v>129</v>
      </c>
      <c r="E392" s="168" t="s">
        <v>45</v>
      </c>
      <c r="F392" s="174">
        <v>514</v>
      </c>
      <c r="G392" s="174">
        <v>16.899999999999999</v>
      </c>
      <c r="H392" s="174">
        <v>20.69</v>
      </c>
      <c r="I392" s="174">
        <v>10634.66</v>
      </c>
      <c r="J392" s="172">
        <v>5.0940077331186107E-4</v>
      </c>
    </row>
    <row r="393" spans="1:10" s="192" customFormat="1">
      <c r="A393" s="171" t="s">
        <v>2713</v>
      </c>
      <c r="B393" s="168" t="s">
        <v>2714</v>
      </c>
      <c r="C393" s="168" t="s">
        <v>44</v>
      </c>
      <c r="D393" s="167" t="s">
        <v>2715</v>
      </c>
      <c r="E393" s="168" t="s">
        <v>45</v>
      </c>
      <c r="F393" s="174">
        <v>1</v>
      </c>
      <c r="G393" s="174">
        <v>489.65</v>
      </c>
      <c r="H393" s="174">
        <v>599.66999999999996</v>
      </c>
      <c r="I393" s="174">
        <v>599.66999999999996</v>
      </c>
      <c r="J393" s="172">
        <v>2.8724224538624058E-5</v>
      </c>
    </row>
    <row r="394" spans="1:10" s="192" customFormat="1" ht="25.5">
      <c r="A394" s="171" t="s">
        <v>2716</v>
      </c>
      <c r="B394" s="168" t="s">
        <v>2717</v>
      </c>
      <c r="C394" s="168" t="s">
        <v>44</v>
      </c>
      <c r="D394" s="167" t="s">
        <v>2718</v>
      </c>
      <c r="E394" s="168" t="s">
        <v>45</v>
      </c>
      <c r="F394" s="174">
        <v>19</v>
      </c>
      <c r="G394" s="174">
        <v>172.6</v>
      </c>
      <c r="H394" s="174">
        <v>211.38</v>
      </c>
      <c r="I394" s="174">
        <v>4016.22</v>
      </c>
      <c r="J394" s="172">
        <v>1.9237714922626232E-4</v>
      </c>
    </row>
    <row r="395" spans="1:10" s="192" customFormat="1" ht="25.5">
      <c r="A395" s="171" t="s">
        <v>2719</v>
      </c>
      <c r="B395" s="168" t="s">
        <v>2720</v>
      </c>
      <c r="C395" s="168" t="s">
        <v>44</v>
      </c>
      <c r="D395" s="167" t="s">
        <v>2721</v>
      </c>
      <c r="E395" s="168" t="s">
        <v>45</v>
      </c>
      <c r="F395" s="174">
        <v>19</v>
      </c>
      <c r="G395" s="174">
        <v>214.09</v>
      </c>
      <c r="H395" s="174">
        <v>262.19</v>
      </c>
      <c r="I395" s="174">
        <v>4981.6099999999997</v>
      </c>
      <c r="J395" s="172">
        <v>2.3861938099930795E-4</v>
      </c>
    </row>
    <row r="396" spans="1:10" s="192" customFormat="1">
      <c r="A396" s="169" t="s">
        <v>2722</v>
      </c>
      <c r="B396" s="166"/>
      <c r="C396" s="166"/>
      <c r="D396" s="165" t="s">
        <v>2723</v>
      </c>
      <c r="E396" s="165"/>
      <c r="F396" s="173"/>
      <c r="G396" s="173"/>
      <c r="H396" s="173"/>
      <c r="I396" s="173">
        <v>83338.23</v>
      </c>
      <c r="J396" s="170">
        <v>3.9919056000325111E-3</v>
      </c>
    </row>
    <row r="397" spans="1:10" s="192" customFormat="1">
      <c r="A397" s="171" t="s">
        <v>2724</v>
      </c>
      <c r="B397" s="168">
        <v>93358</v>
      </c>
      <c r="C397" s="168" t="s">
        <v>21</v>
      </c>
      <c r="D397" s="167" t="s">
        <v>2320</v>
      </c>
      <c r="E397" s="168" t="s">
        <v>2</v>
      </c>
      <c r="F397" s="174">
        <v>11.09</v>
      </c>
      <c r="G397" s="174">
        <v>80.38</v>
      </c>
      <c r="H397" s="174">
        <v>98.44</v>
      </c>
      <c r="I397" s="174">
        <v>1091.69</v>
      </c>
      <c r="J397" s="172">
        <v>5.2292008415579397E-5</v>
      </c>
    </row>
    <row r="398" spans="1:10" s="192" customFormat="1" ht="25.5">
      <c r="A398" s="171" t="s">
        <v>2725</v>
      </c>
      <c r="B398" s="168">
        <v>93382</v>
      </c>
      <c r="C398" s="168" t="s">
        <v>21</v>
      </c>
      <c r="D398" s="167" t="s">
        <v>295</v>
      </c>
      <c r="E398" s="168" t="s">
        <v>2</v>
      </c>
      <c r="F398" s="174">
        <v>11.03</v>
      </c>
      <c r="G398" s="174">
        <v>23.64</v>
      </c>
      <c r="H398" s="174">
        <v>28.95</v>
      </c>
      <c r="I398" s="174">
        <v>319.31</v>
      </c>
      <c r="J398" s="172">
        <v>1.5294965793566543E-5</v>
      </c>
    </row>
    <row r="399" spans="1:10" s="192" customFormat="1" ht="25.5">
      <c r="A399" s="171" t="s">
        <v>2726</v>
      </c>
      <c r="B399" s="168">
        <v>94499</v>
      </c>
      <c r="C399" s="168" t="s">
        <v>21</v>
      </c>
      <c r="D399" s="167" t="s">
        <v>2727</v>
      </c>
      <c r="E399" s="168" t="s">
        <v>45</v>
      </c>
      <c r="F399" s="174">
        <v>3</v>
      </c>
      <c r="G399" s="174">
        <v>256.27</v>
      </c>
      <c r="H399" s="174">
        <v>313.85000000000002</v>
      </c>
      <c r="I399" s="174">
        <v>941.55</v>
      </c>
      <c r="J399" s="172">
        <v>4.5100294519221374E-5</v>
      </c>
    </row>
    <row r="400" spans="1:10" s="192" customFormat="1" ht="25.5">
      <c r="A400" s="171" t="s">
        <v>2728</v>
      </c>
      <c r="B400" s="168" t="s">
        <v>2729</v>
      </c>
      <c r="C400" s="168" t="s">
        <v>44</v>
      </c>
      <c r="D400" s="167" t="s">
        <v>2730</v>
      </c>
      <c r="E400" s="168" t="s">
        <v>45</v>
      </c>
      <c r="F400" s="174">
        <v>1</v>
      </c>
      <c r="G400" s="174">
        <v>370.96</v>
      </c>
      <c r="H400" s="174">
        <v>454.31</v>
      </c>
      <c r="I400" s="174">
        <v>454.31</v>
      </c>
      <c r="J400" s="172">
        <v>2.1761472893662008E-5</v>
      </c>
    </row>
    <row r="401" spans="1:10" s="192" customFormat="1" ht="25.5">
      <c r="A401" s="171" t="s">
        <v>2731</v>
      </c>
      <c r="B401" s="168">
        <v>85082</v>
      </c>
      <c r="C401" s="168" t="s">
        <v>16</v>
      </c>
      <c r="D401" s="167" t="s">
        <v>2732</v>
      </c>
      <c r="E401" s="168" t="s">
        <v>2070</v>
      </c>
      <c r="F401" s="174">
        <v>1</v>
      </c>
      <c r="G401" s="174">
        <v>194.7</v>
      </c>
      <c r="H401" s="174">
        <v>238.44</v>
      </c>
      <c r="I401" s="174">
        <v>238.44</v>
      </c>
      <c r="J401" s="172">
        <v>1.1421288540346392E-5</v>
      </c>
    </row>
    <row r="402" spans="1:10" s="192" customFormat="1" ht="38.25">
      <c r="A402" s="171" t="s">
        <v>2733</v>
      </c>
      <c r="B402" s="168">
        <v>92342</v>
      </c>
      <c r="C402" s="168" t="s">
        <v>21</v>
      </c>
      <c r="D402" s="167" t="s">
        <v>2734</v>
      </c>
      <c r="E402" s="168" t="s">
        <v>34</v>
      </c>
      <c r="F402" s="174">
        <v>214.32</v>
      </c>
      <c r="G402" s="174">
        <v>126.09</v>
      </c>
      <c r="H402" s="174">
        <v>154.41999999999999</v>
      </c>
      <c r="I402" s="174">
        <v>33095.29</v>
      </c>
      <c r="J402" s="172">
        <v>1.5852661315905073E-3</v>
      </c>
    </row>
    <row r="403" spans="1:10" s="192" customFormat="1" ht="38.25">
      <c r="A403" s="171" t="s">
        <v>2735</v>
      </c>
      <c r="B403" s="168">
        <v>92347</v>
      </c>
      <c r="C403" s="168" t="s">
        <v>21</v>
      </c>
      <c r="D403" s="167" t="s">
        <v>2736</v>
      </c>
      <c r="E403" s="168" t="s">
        <v>45</v>
      </c>
      <c r="F403" s="174">
        <v>24</v>
      </c>
      <c r="G403" s="174">
        <v>85.29</v>
      </c>
      <c r="H403" s="174">
        <v>104.45</v>
      </c>
      <c r="I403" s="174">
        <v>2506.8000000000002</v>
      </c>
      <c r="J403" s="172">
        <v>1.2007585184088381E-4</v>
      </c>
    </row>
    <row r="404" spans="1:10" s="192" customFormat="1" ht="38.25">
      <c r="A404" s="171" t="s">
        <v>2737</v>
      </c>
      <c r="B404" s="168">
        <v>94473</v>
      </c>
      <c r="C404" s="168" t="s">
        <v>21</v>
      </c>
      <c r="D404" s="167" t="s">
        <v>2738</v>
      </c>
      <c r="E404" s="168" t="s">
        <v>45</v>
      </c>
      <c r="F404" s="174">
        <v>12</v>
      </c>
      <c r="G404" s="174">
        <v>99.88</v>
      </c>
      <c r="H404" s="174">
        <v>122.32</v>
      </c>
      <c r="I404" s="174">
        <v>1467.84</v>
      </c>
      <c r="J404" s="172">
        <v>7.0309613198549101E-5</v>
      </c>
    </row>
    <row r="405" spans="1:10" s="192" customFormat="1" ht="38.25">
      <c r="A405" s="171" t="s">
        <v>2739</v>
      </c>
      <c r="B405" s="168">
        <v>94478</v>
      </c>
      <c r="C405" s="168" t="s">
        <v>21</v>
      </c>
      <c r="D405" s="167" t="s">
        <v>2740</v>
      </c>
      <c r="E405" s="168" t="s">
        <v>45</v>
      </c>
      <c r="F405" s="174">
        <v>9</v>
      </c>
      <c r="G405" s="174">
        <v>137.27000000000001</v>
      </c>
      <c r="H405" s="174">
        <v>168.11</v>
      </c>
      <c r="I405" s="174">
        <v>1512.99</v>
      </c>
      <c r="J405" s="172">
        <v>7.2472300573136577E-5</v>
      </c>
    </row>
    <row r="406" spans="1:10" s="192" customFormat="1" ht="38.25">
      <c r="A406" s="171" t="s">
        <v>2741</v>
      </c>
      <c r="B406" s="168">
        <v>92346</v>
      </c>
      <c r="C406" s="168" t="s">
        <v>21</v>
      </c>
      <c r="D406" s="167" t="s">
        <v>2742</v>
      </c>
      <c r="E406" s="168" t="s">
        <v>45</v>
      </c>
      <c r="F406" s="174">
        <v>6</v>
      </c>
      <c r="G406" s="174">
        <v>76.95</v>
      </c>
      <c r="H406" s="174">
        <v>94.24</v>
      </c>
      <c r="I406" s="174">
        <v>565.44000000000005</v>
      </c>
      <c r="J406" s="172">
        <v>2.708460573835541E-5</v>
      </c>
    </row>
    <row r="407" spans="1:10" s="192" customFormat="1" ht="38.25">
      <c r="A407" s="171" t="s">
        <v>2743</v>
      </c>
      <c r="B407" s="168">
        <v>92890</v>
      </c>
      <c r="C407" s="168" t="s">
        <v>21</v>
      </c>
      <c r="D407" s="167" t="s">
        <v>2744</v>
      </c>
      <c r="E407" s="168" t="s">
        <v>45</v>
      </c>
      <c r="F407" s="174">
        <v>2</v>
      </c>
      <c r="G407" s="174">
        <v>170.04</v>
      </c>
      <c r="H407" s="174">
        <v>208.24</v>
      </c>
      <c r="I407" s="174">
        <v>416.48</v>
      </c>
      <c r="J407" s="172">
        <v>1.994941390405748E-5</v>
      </c>
    </row>
    <row r="408" spans="1:10" s="192" customFormat="1" ht="25.5">
      <c r="A408" s="171" t="s">
        <v>2745</v>
      </c>
      <c r="B408" s="168" t="s">
        <v>2746</v>
      </c>
      <c r="C408" s="168" t="s">
        <v>44</v>
      </c>
      <c r="D408" s="167" t="s">
        <v>2747</v>
      </c>
      <c r="E408" s="168" t="s">
        <v>1</v>
      </c>
      <c r="F408" s="174">
        <v>1</v>
      </c>
      <c r="G408" s="174">
        <v>87.16</v>
      </c>
      <c r="H408" s="174">
        <v>106.74</v>
      </c>
      <c r="I408" s="174">
        <v>106.74</v>
      </c>
      <c r="J408" s="172">
        <v>5.1128516138088152E-6</v>
      </c>
    </row>
    <row r="409" spans="1:10" s="192" customFormat="1" ht="51">
      <c r="A409" s="171" t="s">
        <v>2748</v>
      </c>
      <c r="B409" s="168">
        <v>96765</v>
      </c>
      <c r="C409" s="168" t="s">
        <v>21</v>
      </c>
      <c r="D409" s="167" t="s">
        <v>2749</v>
      </c>
      <c r="E409" s="168" t="s">
        <v>45</v>
      </c>
      <c r="F409" s="174">
        <v>11</v>
      </c>
      <c r="G409" s="174">
        <v>1460.51</v>
      </c>
      <c r="H409" s="174">
        <v>1788.68</v>
      </c>
      <c r="I409" s="174">
        <v>19675.48</v>
      </c>
      <c r="J409" s="172">
        <v>9.4245652679841732E-4</v>
      </c>
    </row>
    <row r="410" spans="1:10" s="192" customFormat="1" ht="38.25">
      <c r="A410" s="171" t="s">
        <v>2750</v>
      </c>
      <c r="B410" s="168">
        <v>100725</v>
      </c>
      <c r="C410" s="168" t="s">
        <v>21</v>
      </c>
      <c r="D410" s="167" t="s">
        <v>2751</v>
      </c>
      <c r="E410" s="168" t="s">
        <v>3</v>
      </c>
      <c r="F410" s="174">
        <v>5</v>
      </c>
      <c r="G410" s="174">
        <v>23.2</v>
      </c>
      <c r="H410" s="174">
        <v>28.41</v>
      </c>
      <c r="I410" s="174">
        <v>142.05000000000001</v>
      </c>
      <c r="J410" s="172">
        <v>6.804202470878229E-6</v>
      </c>
    </row>
    <row r="411" spans="1:10" s="192" customFormat="1" ht="25.5">
      <c r="A411" s="171" t="s">
        <v>2752</v>
      </c>
      <c r="B411" s="168" t="s">
        <v>2753</v>
      </c>
      <c r="C411" s="168" t="s">
        <v>44</v>
      </c>
      <c r="D411" s="167" t="s">
        <v>2754</v>
      </c>
      <c r="E411" s="168" t="s">
        <v>1</v>
      </c>
      <c r="F411" s="174">
        <v>1</v>
      </c>
      <c r="G411" s="174">
        <v>1210.3499999999999</v>
      </c>
      <c r="H411" s="174">
        <v>1482.31</v>
      </c>
      <c r="I411" s="174">
        <v>1482.31</v>
      </c>
      <c r="J411" s="172">
        <v>7.1002726959574144E-5</v>
      </c>
    </row>
    <row r="412" spans="1:10" s="192" customFormat="1" ht="25.5">
      <c r="A412" s="171" t="s">
        <v>2755</v>
      </c>
      <c r="B412" s="168" t="s">
        <v>2756</v>
      </c>
      <c r="C412" s="168" t="s">
        <v>44</v>
      </c>
      <c r="D412" s="167" t="s">
        <v>2757</v>
      </c>
      <c r="E412" s="168" t="s">
        <v>45</v>
      </c>
      <c r="F412" s="174">
        <v>11</v>
      </c>
      <c r="G412" s="174">
        <v>146.47999999999999</v>
      </c>
      <c r="H412" s="174">
        <v>179.39</v>
      </c>
      <c r="I412" s="174">
        <v>1973.29</v>
      </c>
      <c r="J412" s="172">
        <v>9.4520694781832459E-5</v>
      </c>
    </row>
    <row r="413" spans="1:10" s="192" customFormat="1">
      <c r="A413" s="171" t="s">
        <v>2758</v>
      </c>
      <c r="B413" s="168">
        <v>56095</v>
      </c>
      <c r="C413" s="168" t="s">
        <v>268</v>
      </c>
      <c r="D413" s="167" t="s">
        <v>2759</v>
      </c>
      <c r="E413" s="168" t="s">
        <v>45</v>
      </c>
      <c r="F413" s="174">
        <v>12</v>
      </c>
      <c r="G413" s="174">
        <v>133.21</v>
      </c>
      <c r="H413" s="174">
        <v>163.13999999999999</v>
      </c>
      <c r="I413" s="174">
        <v>1957.68</v>
      </c>
      <c r="J413" s="172">
        <v>9.3772974960851048E-5</v>
      </c>
    </row>
    <row r="414" spans="1:10" s="192" customFormat="1" ht="25.5">
      <c r="A414" s="171" t="s">
        <v>2760</v>
      </c>
      <c r="B414" s="168">
        <v>85047</v>
      </c>
      <c r="C414" s="168" t="s">
        <v>16</v>
      </c>
      <c r="D414" s="167" t="s">
        <v>2761</v>
      </c>
      <c r="E414" s="168" t="s">
        <v>2070</v>
      </c>
      <c r="F414" s="174">
        <v>1</v>
      </c>
      <c r="G414" s="174">
        <v>60.56</v>
      </c>
      <c r="H414" s="174">
        <v>74.16</v>
      </c>
      <c r="I414" s="174">
        <v>74.16</v>
      </c>
      <c r="J414" s="172">
        <v>3.5522679003191094E-6</v>
      </c>
    </row>
    <row r="415" spans="1:10" s="192" customFormat="1">
      <c r="A415" s="171" t="s">
        <v>2762</v>
      </c>
      <c r="B415" s="168">
        <v>55718</v>
      </c>
      <c r="C415" s="168" t="s">
        <v>268</v>
      </c>
      <c r="D415" s="167" t="s">
        <v>2763</v>
      </c>
      <c r="E415" s="168" t="s">
        <v>45</v>
      </c>
      <c r="F415" s="174">
        <v>1</v>
      </c>
      <c r="G415" s="174">
        <v>164.22</v>
      </c>
      <c r="H415" s="174">
        <v>201.12</v>
      </c>
      <c r="I415" s="174">
        <v>201.12</v>
      </c>
      <c r="J415" s="172">
        <v>9.6336585775644456E-6</v>
      </c>
    </row>
    <row r="416" spans="1:10" s="192" customFormat="1" ht="25.5">
      <c r="A416" s="171" t="s">
        <v>2764</v>
      </c>
      <c r="B416" s="168" t="s">
        <v>2765</v>
      </c>
      <c r="C416" s="168" t="s">
        <v>44</v>
      </c>
      <c r="D416" s="167" t="s">
        <v>2766</v>
      </c>
      <c r="E416" s="168" t="s">
        <v>45</v>
      </c>
      <c r="F416" s="174">
        <v>2</v>
      </c>
      <c r="G416" s="174">
        <v>226.9</v>
      </c>
      <c r="H416" s="174">
        <v>277.88</v>
      </c>
      <c r="I416" s="174">
        <v>555.76</v>
      </c>
      <c r="J416" s="172">
        <v>2.6620933229252267E-5</v>
      </c>
    </row>
    <row r="417" spans="1:10" s="192" customFormat="1" ht="25.5">
      <c r="A417" s="171" t="s">
        <v>2767</v>
      </c>
      <c r="B417" s="168">
        <v>85027</v>
      </c>
      <c r="C417" s="168" t="s">
        <v>16</v>
      </c>
      <c r="D417" s="167" t="s">
        <v>2768</v>
      </c>
      <c r="E417" s="168" t="s">
        <v>2070</v>
      </c>
      <c r="F417" s="174">
        <v>12</v>
      </c>
      <c r="G417" s="174">
        <v>61.41</v>
      </c>
      <c r="H417" s="174">
        <v>75.2</v>
      </c>
      <c r="I417" s="174">
        <v>902.4</v>
      </c>
      <c r="J417" s="172">
        <v>4.3225007460193691E-5</v>
      </c>
    </row>
    <row r="418" spans="1:10" s="192" customFormat="1" ht="25.5">
      <c r="A418" s="171" t="s">
        <v>2769</v>
      </c>
      <c r="B418" s="168">
        <v>85035</v>
      </c>
      <c r="C418" s="168" t="s">
        <v>16</v>
      </c>
      <c r="D418" s="167" t="s">
        <v>2770</v>
      </c>
      <c r="E418" s="168" t="s">
        <v>2070</v>
      </c>
      <c r="F418" s="174">
        <v>1</v>
      </c>
      <c r="G418" s="174">
        <v>124.9</v>
      </c>
      <c r="H418" s="174">
        <v>152.96</v>
      </c>
      <c r="I418" s="174">
        <v>152.96</v>
      </c>
      <c r="J418" s="172">
        <v>7.326792044671129E-6</v>
      </c>
    </row>
    <row r="419" spans="1:10" s="192" customFormat="1">
      <c r="A419" s="171" t="s">
        <v>2771</v>
      </c>
      <c r="B419" s="168" t="s">
        <v>2772</v>
      </c>
      <c r="C419" s="168" t="s">
        <v>44</v>
      </c>
      <c r="D419" s="167" t="s">
        <v>2773</v>
      </c>
      <c r="E419" s="168" t="s">
        <v>1</v>
      </c>
      <c r="F419" s="174">
        <v>11</v>
      </c>
      <c r="G419" s="174">
        <v>72.930000000000007</v>
      </c>
      <c r="H419" s="174">
        <v>89.31</v>
      </c>
      <c r="I419" s="174">
        <v>982.41</v>
      </c>
      <c r="J419" s="172">
        <v>4.7057490668183601E-5</v>
      </c>
    </row>
    <row r="420" spans="1:10" s="192" customFormat="1">
      <c r="A420" s="171" t="s">
        <v>2774</v>
      </c>
      <c r="B420" s="168" t="s">
        <v>2775</v>
      </c>
      <c r="C420" s="168" t="s">
        <v>44</v>
      </c>
      <c r="D420" s="167" t="s">
        <v>2776</v>
      </c>
      <c r="E420" s="168" t="s">
        <v>1</v>
      </c>
      <c r="F420" s="174">
        <v>1</v>
      </c>
      <c r="G420" s="174">
        <v>231.46</v>
      </c>
      <c r="H420" s="174">
        <v>283.45999999999998</v>
      </c>
      <c r="I420" s="174">
        <v>283.45999999999998</v>
      </c>
      <c r="J420" s="172">
        <v>1.3577748908096747E-5</v>
      </c>
    </row>
    <row r="421" spans="1:10" s="192" customFormat="1">
      <c r="A421" s="171" t="s">
        <v>2777</v>
      </c>
      <c r="B421" s="168">
        <v>56307</v>
      </c>
      <c r="C421" s="168" t="s">
        <v>268</v>
      </c>
      <c r="D421" s="167" t="s">
        <v>2778</v>
      </c>
      <c r="E421" s="168" t="s">
        <v>45</v>
      </c>
      <c r="F421" s="174">
        <v>3</v>
      </c>
      <c r="G421" s="174">
        <v>418.52</v>
      </c>
      <c r="H421" s="174">
        <v>512.55999999999995</v>
      </c>
      <c r="I421" s="174">
        <v>1537.68</v>
      </c>
      <c r="J421" s="172">
        <v>7.3654952871665154E-5</v>
      </c>
    </row>
    <row r="422" spans="1:10" s="192" customFormat="1" ht="25.5">
      <c r="A422" s="171" t="s">
        <v>2779</v>
      </c>
      <c r="B422" s="168">
        <v>99624</v>
      </c>
      <c r="C422" s="168" t="s">
        <v>21</v>
      </c>
      <c r="D422" s="167" t="s">
        <v>2780</v>
      </c>
      <c r="E422" s="168" t="s">
        <v>45</v>
      </c>
      <c r="F422" s="174">
        <v>1</v>
      </c>
      <c r="G422" s="174">
        <v>554.49</v>
      </c>
      <c r="H422" s="174">
        <v>679.08</v>
      </c>
      <c r="I422" s="174">
        <v>679.08</v>
      </c>
      <c r="J422" s="172">
        <v>3.2527967715057991E-5</v>
      </c>
    </row>
    <row r="423" spans="1:10" s="192" customFormat="1" ht="25.5">
      <c r="A423" s="171" t="s">
        <v>2781</v>
      </c>
      <c r="B423" s="168" t="s">
        <v>2782</v>
      </c>
      <c r="C423" s="168" t="s">
        <v>44</v>
      </c>
      <c r="D423" s="167" t="s">
        <v>2783</v>
      </c>
      <c r="E423" s="168" t="s">
        <v>45</v>
      </c>
      <c r="F423" s="174">
        <v>11</v>
      </c>
      <c r="G423" s="174">
        <v>80.17</v>
      </c>
      <c r="H423" s="174">
        <v>98.18</v>
      </c>
      <c r="I423" s="174">
        <v>1079.98</v>
      </c>
      <c r="J423" s="172">
        <v>5.1731098799711857E-5</v>
      </c>
    </row>
    <row r="424" spans="1:10" s="192" customFormat="1" ht="25.5">
      <c r="A424" s="171" t="s">
        <v>2784</v>
      </c>
      <c r="B424" s="168" t="s">
        <v>2785</v>
      </c>
      <c r="C424" s="168" t="s">
        <v>44</v>
      </c>
      <c r="D424" s="167" t="s">
        <v>2786</v>
      </c>
      <c r="E424" s="168" t="s">
        <v>45</v>
      </c>
      <c r="F424" s="174">
        <v>1</v>
      </c>
      <c r="G424" s="174">
        <v>7301</v>
      </c>
      <c r="H424" s="174">
        <v>8941.5300000000007</v>
      </c>
      <c r="I424" s="174">
        <v>8941.5300000000007</v>
      </c>
      <c r="J424" s="172">
        <v>4.282997572645675E-4</v>
      </c>
    </row>
    <row r="425" spans="1:10" s="192" customFormat="1">
      <c r="A425" s="169" t="s">
        <v>2787</v>
      </c>
      <c r="B425" s="166"/>
      <c r="C425" s="166"/>
      <c r="D425" s="165" t="s">
        <v>2788</v>
      </c>
      <c r="E425" s="165"/>
      <c r="F425" s="173"/>
      <c r="G425" s="173"/>
      <c r="H425" s="173"/>
      <c r="I425" s="173">
        <v>44497.72</v>
      </c>
      <c r="J425" s="170">
        <v>2.1314431282819261E-3</v>
      </c>
    </row>
    <row r="426" spans="1:10" s="192" customFormat="1" ht="25.5">
      <c r="A426" s="171" t="s">
        <v>2789</v>
      </c>
      <c r="B426" s="168">
        <v>81883</v>
      </c>
      <c r="C426" s="168" t="s">
        <v>16</v>
      </c>
      <c r="D426" s="167" t="s">
        <v>2790</v>
      </c>
      <c r="E426" s="168" t="s">
        <v>17</v>
      </c>
      <c r="F426" s="174">
        <v>1</v>
      </c>
      <c r="G426" s="174">
        <v>36333.57</v>
      </c>
      <c r="H426" s="174">
        <v>44497.72</v>
      </c>
      <c r="I426" s="174">
        <v>44497.72</v>
      </c>
      <c r="J426" s="172">
        <v>2.1314431282819261E-3</v>
      </c>
    </row>
    <row r="427" spans="1:10" s="192" customFormat="1">
      <c r="A427" s="169" t="s">
        <v>2791</v>
      </c>
      <c r="B427" s="166"/>
      <c r="C427" s="166"/>
      <c r="D427" s="165" t="s">
        <v>2792</v>
      </c>
      <c r="E427" s="165"/>
      <c r="F427" s="173"/>
      <c r="G427" s="173"/>
      <c r="H427" s="173"/>
      <c r="I427" s="173">
        <v>13421.75</v>
      </c>
      <c r="J427" s="170">
        <v>6.4290253089412087E-4</v>
      </c>
    </row>
    <row r="428" spans="1:10" s="192" customFormat="1">
      <c r="A428" s="171" t="s">
        <v>2793</v>
      </c>
      <c r="B428" s="168" t="s">
        <v>2794</v>
      </c>
      <c r="C428" s="168" t="s">
        <v>44</v>
      </c>
      <c r="D428" s="167" t="s">
        <v>2795</v>
      </c>
      <c r="E428" s="168" t="s">
        <v>45</v>
      </c>
      <c r="F428" s="174">
        <v>1</v>
      </c>
      <c r="G428" s="174">
        <v>3052.41</v>
      </c>
      <c r="H428" s="174">
        <v>3738.28</v>
      </c>
      <c r="I428" s="174">
        <v>3738.28</v>
      </c>
      <c r="J428" s="172">
        <v>1.7906380860848058E-4</v>
      </c>
    </row>
    <row r="429" spans="1:10" s="192" customFormat="1">
      <c r="A429" s="171" t="s">
        <v>2796</v>
      </c>
      <c r="B429" s="168" t="s">
        <v>2797</v>
      </c>
      <c r="C429" s="168" t="s">
        <v>44</v>
      </c>
      <c r="D429" s="167" t="s">
        <v>2798</v>
      </c>
      <c r="E429" s="168" t="s">
        <v>45</v>
      </c>
      <c r="F429" s="174">
        <v>1</v>
      </c>
      <c r="G429" s="174">
        <v>7906.81</v>
      </c>
      <c r="H429" s="174">
        <v>9683.4699999999993</v>
      </c>
      <c r="I429" s="174">
        <v>9683.4699999999993</v>
      </c>
      <c r="J429" s="172">
        <v>4.6383872228564031E-4</v>
      </c>
    </row>
    <row r="430" spans="1:10" s="192" customFormat="1">
      <c r="A430" s="169" t="s">
        <v>2799</v>
      </c>
      <c r="B430" s="166"/>
      <c r="C430" s="166"/>
      <c r="D430" s="165" t="s">
        <v>2800</v>
      </c>
      <c r="E430" s="165"/>
      <c r="F430" s="173"/>
      <c r="G430" s="173"/>
      <c r="H430" s="173"/>
      <c r="I430" s="173">
        <v>10732.15</v>
      </c>
      <c r="J430" s="170">
        <v>5.1407054943918191E-4</v>
      </c>
    </row>
    <row r="431" spans="1:10" s="192" customFormat="1">
      <c r="A431" s="171" t="s">
        <v>2801</v>
      </c>
      <c r="B431" s="168">
        <v>93358</v>
      </c>
      <c r="C431" s="168" t="s">
        <v>21</v>
      </c>
      <c r="D431" s="167" t="s">
        <v>2320</v>
      </c>
      <c r="E431" s="168" t="s">
        <v>2</v>
      </c>
      <c r="F431" s="174">
        <v>9.7899999999999991</v>
      </c>
      <c r="G431" s="174">
        <v>80.38</v>
      </c>
      <c r="H431" s="174">
        <v>98.44</v>
      </c>
      <c r="I431" s="174">
        <v>963.72</v>
      </c>
      <c r="J431" s="172">
        <v>4.6162238685214832E-5</v>
      </c>
    </row>
    <row r="432" spans="1:10" s="192" customFormat="1" ht="25.5">
      <c r="A432" s="171" t="s">
        <v>2802</v>
      </c>
      <c r="B432" s="168">
        <v>93382</v>
      </c>
      <c r="C432" s="168" t="s">
        <v>21</v>
      </c>
      <c r="D432" s="167" t="s">
        <v>295</v>
      </c>
      <c r="E432" s="168" t="s">
        <v>2</v>
      </c>
      <c r="F432" s="174">
        <v>9.74</v>
      </c>
      <c r="G432" s="174">
        <v>23.64</v>
      </c>
      <c r="H432" s="174">
        <v>28.95</v>
      </c>
      <c r="I432" s="174">
        <v>281.97000000000003</v>
      </c>
      <c r="J432" s="172">
        <v>1.350637782973273E-5</v>
      </c>
    </row>
    <row r="433" spans="1:10" s="192" customFormat="1" ht="25.5">
      <c r="A433" s="171" t="s">
        <v>2803</v>
      </c>
      <c r="B433" s="168">
        <v>101893</v>
      </c>
      <c r="C433" s="168" t="s">
        <v>21</v>
      </c>
      <c r="D433" s="167" t="s">
        <v>2804</v>
      </c>
      <c r="E433" s="168" t="s">
        <v>45</v>
      </c>
      <c r="F433" s="174">
        <v>1</v>
      </c>
      <c r="G433" s="174">
        <v>92.94</v>
      </c>
      <c r="H433" s="174">
        <v>113.82</v>
      </c>
      <c r="I433" s="174">
        <v>113.82</v>
      </c>
      <c r="J433" s="172">
        <v>5.4519839861693767E-6</v>
      </c>
    </row>
    <row r="434" spans="1:10" s="192" customFormat="1" ht="38.25">
      <c r="A434" s="171" t="s">
        <v>2805</v>
      </c>
      <c r="B434" s="168">
        <v>91925</v>
      </c>
      <c r="C434" s="168" t="s">
        <v>21</v>
      </c>
      <c r="D434" s="167" t="s">
        <v>2806</v>
      </c>
      <c r="E434" s="168" t="s">
        <v>34</v>
      </c>
      <c r="F434" s="174">
        <v>217.6</v>
      </c>
      <c r="G434" s="174">
        <v>3.69</v>
      </c>
      <c r="H434" s="174">
        <v>4.51</v>
      </c>
      <c r="I434" s="174">
        <v>981.37</v>
      </c>
      <c r="J434" s="172">
        <v>4.7007674613486573E-5</v>
      </c>
    </row>
    <row r="435" spans="1:10" s="192" customFormat="1" ht="38.25">
      <c r="A435" s="171" t="s">
        <v>2807</v>
      </c>
      <c r="B435" s="168">
        <v>91935</v>
      </c>
      <c r="C435" s="168" t="s">
        <v>21</v>
      </c>
      <c r="D435" s="167" t="s">
        <v>2808</v>
      </c>
      <c r="E435" s="168" t="s">
        <v>34</v>
      </c>
      <c r="F435" s="174">
        <v>119.68</v>
      </c>
      <c r="G435" s="174">
        <v>26.31</v>
      </c>
      <c r="H435" s="174">
        <v>32.22</v>
      </c>
      <c r="I435" s="174">
        <v>3856.08</v>
      </c>
      <c r="J435" s="172">
        <v>1.8470643480397129E-4</v>
      </c>
    </row>
    <row r="436" spans="1:10" s="192" customFormat="1" ht="38.25">
      <c r="A436" s="171" t="s">
        <v>2809</v>
      </c>
      <c r="B436" s="168">
        <v>93008</v>
      </c>
      <c r="C436" s="168" t="s">
        <v>21</v>
      </c>
      <c r="D436" s="167" t="s">
        <v>2810</v>
      </c>
      <c r="E436" s="168" t="s">
        <v>34</v>
      </c>
      <c r="F436" s="174">
        <v>119.68</v>
      </c>
      <c r="G436" s="174">
        <v>18.91</v>
      </c>
      <c r="H436" s="174">
        <v>23.15</v>
      </c>
      <c r="I436" s="174">
        <v>2770.59</v>
      </c>
      <c r="J436" s="172">
        <v>1.3271140671447035E-4</v>
      </c>
    </row>
    <row r="437" spans="1:10" s="192" customFormat="1" ht="25.5">
      <c r="A437" s="171" t="s">
        <v>2811</v>
      </c>
      <c r="B437" s="168">
        <v>96985</v>
      </c>
      <c r="C437" s="168" t="s">
        <v>21</v>
      </c>
      <c r="D437" s="167" t="s">
        <v>318</v>
      </c>
      <c r="E437" s="168" t="s">
        <v>45</v>
      </c>
      <c r="F437" s="174">
        <v>5</v>
      </c>
      <c r="G437" s="174">
        <v>70.12</v>
      </c>
      <c r="H437" s="174">
        <v>85.87</v>
      </c>
      <c r="I437" s="174">
        <v>429.35</v>
      </c>
      <c r="J437" s="172">
        <v>2.0565887580933248E-5</v>
      </c>
    </row>
    <row r="438" spans="1:10" s="192" customFormat="1" ht="25.5">
      <c r="A438" s="171" t="s">
        <v>2812</v>
      </c>
      <c r="B438" s="168">
        <v>70648</v>
      </c>
      <c r="C438" s="168" t="s">
        <v>16</v>
      </c>
      <c r="D438" s="167" t="s">
        <v>2813</v>
      </c>
      <c r="E438" s="168" t="s">
        <v>2070</v>
      </c>
      <c r="F438" s="174">
        <v>5</v>
      </c>
      <c r="G438" s="174">
        <v>218.06</v>
      </c>
      <c r="H438" s="174">
        <v>267.05</v>
      </c>
      <c r="I438" s="174">
        <v>1335.25</v>
      </c>
      <c r="J438" s="172">
        <v>6.3958545225203486E-5</v>
      </c>
    </row>
    <row r="439" spans="1:10" s="192" customFormat="1">
      <c r="A439" s="169" t="s">
        <v>2814</v>
      </c>
      <c r="B439" s="166"/>
      <c r="C439" s="166"/>
      <c r="D439" s="165" t="s">
        <v>2815</v>
      </c>
      <c r="E439" s="165"/>
      <c r="F439" s="173"/>
      <c r="G439" s="173"/>
      <c r="H439" s="173"/>
      <c r="I439" s="173">
        <v>15604.08</v>
      </c>
      <c r="J439" s="170">
        <v>7.4743625267005673E-4</v>
      </c>
    </row>
    <row r="440" spans="1:10" s="192" customFormat="1" ht="25.5">
      <c r="A440" s="171" t="s">
        <v>2816</v>
      </c>
      <c r="B440" s="168" t="s">
        <v>2817</v>
      </c>
      <c r="C440" s="168" t="s">
        <v>44</v>
      </c>
      <c r="D440" s="167" t="s">
        <v>2818</v>
      </c>
      <c r="E440" s="168" t="s">
        <v>45</v>
      </c>
      <c r="F440" s="174">
        <v>1</v>
      </c>
      <c r="G440" s="174">
        <v>1536.49</v>
      </c>
      <c r="H440" s="174">
        <v>1881.73</v>
      </c>
      <c r="I440" s="174">
        <v>1881.73</v>
      </c>
      <c r="J440" s="172">
        <v>9.0134965966389926E-5</v>
      </c>
    </row>
    <row r="441" spans="1:10" s="192" customFormat="1">
      <c r="A441" s="171" t="s">
        <v>2819</v>
      </c>
      <c r="B441" s="168" t="s">
        <v>2820</v>
      </c>
      <c r="C441" s="168" t="s">
        <v>44</v>
      </c>
      <c r="D441" s="167" t="s">
        <v>2821</v>
      </c>
      <c r="E441" s="168" t="s">
        <v>45</v>
      </c>
      <c r="F441" s="174">
        <v>26</v>
      </c>
      <c r="G441" s="174">
        <v>122.55</v>
      </c>
      <c r="H441" s="174">
        <v>150.08000000000001</v>
      </c>
      <c r="I441" s="174">
        <v>3902.08</v>
      </c>
      <c r="J441" s="172">
        <v>1.8690983722326307E-4</v>
      </c>
    </row>
    <row r="442" spans="1:10" s="192" customFormat="1" ht="25.5">
      <c r="A442" s="171" t="s">
        <v>2822</v>
      </c>
      <c r="B442" s="168" t="s">
        <v>2823</v>
      </c>
      <c r="C442" s="168" t="s">
        <v>44</v>
      </c>
      <c r="D442" s="167" t="s">
        <v>2824</v>
      </c>
      <c r="E442" s="168" t="s">
        <v>45</v>
      </c>
      <c r="F442" s="174">
        <v>4</v>
      </c>
      <c r="G442" s="174">
        <v>95.69</v>
      </c>
      <c r="H442" s="174">
        <v>117.19</v>
      </c>
      <c r="I442" s="174">
        <v>468.76</v>
      </c>
      <c r="J442" s="172">
        <v>2.2453628653635188E-5</v>
      </c>
    </row>
    <row r="443" spans="1:10" s="192" customFormat="1" ht="25.5">
      <c r="A443" s="171" t="s">
        <v>2825</v>
      </c>
      <c r="B443" s="168" t="s">
        <v>2826</v>
      </c>
      <c r="C443" s="168" t="s">
        <v>44</v>
      </c>
      <c r="D443" s="167" t="s">
        <v>2827</v>
      </c>
      <c r="E443" s="168" t="s">
        <v>19</v>
      </c>
      <c r="F443" s="174">
        <v>311.42</v>
      </c>
      <c r="G443" s="174">
        <v>5.41</v>
      </c>
      <c r="H443" s="174">
        <v>6.62</v>
      </c>
      <c r="I443" s="174">
        <v>2061.6</v>
      </c>
      <c r="J443" s="172">
        <v>9.8750748426346751E-5</v>
      </c>
    </row>
    <row r="444" spans="1:10" s="192" customFormat="1" ht="25.5">
      <c r="A444" s="171" t="s">
        <v>2828</v>
      </c>
      <c r="B444" s="168">
        <v>92865</v>
      </c>
      <c r="C444" s="168" t="s">
        <v>21</v>
      </c>
      <c r="D444" s="167" t="s">
        <v>2829</v>
      </c>
      <c r="E444" s="168" t="s">
        <v>45</v>
      </c>
      <c r="F444" s="174">
        <v>12</v>
      </c>
      <c r="G444" s="174">
        <v>15.02</v>
      </c>
      <c r="H444" s="174">
        <v>18.39</v>
      </c>
      <c r="I444" s="174">
        <v>220.68</v>
      </c>
      <c r="J444" s="172">
        <v>1.0570583606289387E-5</v>
      </c>
    </row>
    <row r="445" spans="1:10" s="192" customFormat="1" ht="25.5">
      <c r="A445" s="171" t="s">
        <v>2830</v>
      </c>
      <c r="B445" s="168">
        <v>71251</v>
      </c>
      <c r="C445" s="168" t="s">
        <v>16</v>
      </c>
      <c r="D445" s="167" t="s">
        <v>2831</v>
      </c>
      <c r="E445" s="168" t="s">
        <v>34</v>
      </c>
      <c r="F445" s="174">
        <v>311.42</v>
      </c>
      <c r="G445" s="174">
        <v>18.54</v>
      </c>
      <c r="H445" s="174">
        <v>22.7</v>
      </c>
      <c r="I445" s="174">
        <v>7069.23</v>
      </c>
      <c r="J445" s="172">
        <v>3.3861648879413237E-4</v>
      </c>
    </row>
    <row r="446" spans="1:10" s="192" customFormat="1">
      <c r="A446" s="169">
        <v>12</v>
      </c>
      <c r="B446" s="166"/>
      <c r="C446" s="166"/>
      <c r="D446" s="165" t="s">
        <v>463</v>
      </c>
      <c r="E446" s="165"/>
      <c r="F446" s="173"/>
      <c r="G446" s="173"/>
      <c r="H446" s="173"/>
      <c r="I446" s="173">
        <v>4287691.01</v>
      </c>
      <c r="J446" s="170">
        <v>0.2053806248828185</v>
      </c>
    </row>
    <row r="447" spans="1:10" s="192" customFormat="1">
      <c r="A447" s="169" t="s">
        <v>95</v>
      </c>
      <c r="B447" s="166"/>
      <c r="C447" s="166"/>
      <c r="D447" s="165" t="s">
        <v>2832</v>
      </c>
      <c r="E447" s="165"/>
      <c r="F447" s="173"/>
      <c r="G447" s="173"/>
      <c r="H447" s="173"/>
      <c r="I447" s="173">
        <v>619871.34</v>
      </c>
      <c r="J447" s="170">
        <v>2.9691869787079189E-2</v>
      </c>
    </row>
    <row r="448" spans="1:10" s="192" customFormat="1">
      <c r="A448" s="169" t="s">
        <v>242</v>
      </c>
      <c r="B448" s="166"/>
      <c r="C448" s="166"/>
      <c r="D448" s="165" t="s">
        <v>2833</v>
      </c>
      <c r="E448" s="165"/>
      <c r="F448" s="173"/>
      <c r="G448" s="173"/>
      <c r="H448" s="173"/>
      <c r="I448" s="173">
        <v>360312.91</v>
      </c>
      <c r="J448" s="170">
        <v>1.7259007339044879E-2</v>
      </c>
    </row>
    <row r="449" spans="1:10" s="192" customFormat="1" ht="25.5">
      <c r="A449" s="171" t="s">
        <v>2834</v>
      </c>
      <c r="B449" s="168">
        <v>104918</v>
      </c>
      <c r="C449" s="168" t="s">
        <v>21</v>
      </c>
      <c r="D449" s="167" t="s">
        <v>469</v>
      </c>
      <c r="E449" s="168" t="s">
        <v>38</v>
      </c>
      <c r="F449" s="174">
        <v>1070.4100000000001</v>
      </c>
      <c r="G449" s="174">
        <v>15.37</v>
      </c>
      <c r="H449" s="174">
        <v>18.82</v>
      </c>
      <c r="I449" s="174">
        <v>20145.11</v>
      </c>
      <c r="J449" s="172">
        <v>9.6495182849780869E-4</v>
      </c>
    </row>
    <row r="450" spans="1:10" s="192" customFormat="1" ht="25.5">
      <c r="A450" s="171" t="s">
        <v>2835</v>
      </c>
      <c r="B450" s="168">
        <v>104919</v>
      </c>
      <c r="C450" s="168" t="s">
        <v>21</v>
      </c>
      <c r="D450" s="167" t="s">
        <v>470</v>
      </c>
      <c r="E450" s="168" t="s">
        <v>38</v>
      </c>
      <c r="F450" s="174">
        <v>1274.46</v>
      </c>
      <c r="G450" s="174">
        <v>13.81</v>
      </c>
      <c r="H450" s="174">
        <v>16.91</v>
      </c>
      <c r="I450" s="174">
        <v>21551.11</v>
      </c>
      <c r="J450" s="172">
        <v>1.032299302443988E-3</v>
      </c>
    </row>
    <row r="451" spans="1:10" s="192" customFormat="1" ht="25.5">
      <c r="A451" s="171" t="s">
        <v>2836</v>
      </c>
      <c r="B451" s="168">
        <v>104920</v>
      </c>
      <c r="C451" s="168" t="s">
        <v>21</v>
      </c>
      <c r="D451" s="167" t="s">
        <v>471</v>
      </c>
      <c r="E451" s="168" t="s">
        <v>38</v>
      </c>
      <c r="F451" s="174">
        <v>2382.27</v>
      </c>
      <c r="G451" s="174">
        <v>11.75</v>
      </c>
      <c r="H451" s="174">
        <v>14.39</v>
      </c>
      <c r="I451" s="174">
        <v>34280.86</v>
      </c>
      <c r="J451" s="172">
        <v>1.6420549969435455E-3</v>
      </c>
    </row>
    <row r="452" spans="1:10" s="192" customFormat="1" ht="25.5">
      <c r="A452" s="171" t="s">
        <v>2837</v>
      </c>
      <c r="B452" s="168">
        <v>104921</v>
      </c>
      <c r="C452" s="168" t="s">
        <v>21</v>
      </c>
      <c r="D452" s="167" t="s">
        <v>2838</v>
      </c>
      <c r="E452" s="168" t="s">
        <v>38</v>
      </c>
      <c r="F452" s="174">
        <v>2048.64</v>
      </c>
      <c r="G452" s="174">
        <v>11.16</v>
      </c>
      <c r="H452" s="174">
        <v>13.66</v>
      </c>
      <c r="I452" s="174">
        <v>27984.42</v>
      </c>
      <c r="J452" s="172">
        <v>1.3404551897929892E-3</v>
      </c>
    </row>
    <row r="453" spans="1:10" s="192" customFormat="1" ht="25.5">
      <c r="A453" s="171" t="s">
        <v>2839</v>
      </c>
      <c r="B453" s="168">
        <v>96558</v>
      </c>
      <c r="C453" s="168" t="s">
        <v>21</v>
      </c>
      <c r="D453" s="167" t="s">
        <v>2840</v>
      </c>
      <c r="E453" s="168" t="s">
        <v>2</v>
      </c>
      <c r="F453" s="174">
        <v>157.5</v>
      </c>
      <c r="G453" s="174">
        <v>1009.7</v>
      </c>
      <c r="H453" s="174">
        <v>1236.57</v>
      </c>
      <c r="I453" s="174">
        <v>194759.77</v>
      </c>
      <c r="J453" s="172">
        <v>9.3290032260589621E-3</v>
      </c>
    </row>
    <row r="454" spans="1:10" s="192" customFormat="1" ht="25.5">
      <c r="A454" s="171" t="s">
        <v>2841</v>
      </c>
      <c r="B454" s="168">
        <v>104927</v>
      </c>
      <c r="C454" s="168" t="s">
        <v>21</v>
      </c>
      <c r="D454" s="167" t="s">
        <v>467</v>
      </c>
      <c r="E454" s="168" t="s">
        <v>3</v>
      </c>
      <c r="F454" s="174">
        <v>211.6</v>
      </c>
      <c r="G454" s="174">
        <v>78.33</v>
      </c>
      <c r="H454" s="174">
        <v>95.93</v>
      </c>
      <c r="I454" s="174">
        <v>20298.78</v>
      </c>
      <c r="J454" s="172">
        <v>9.7231262957982103E-4</v>
      </c>
    </row>
    <row r="455" spans="1:10" s="192" customFormat="1" ht="38.25">
      <c r="A455" s="171" t="s">
        <v>2842</v>
      </c>
      <c r="B455" s="168">
        <v>96521</v>
      </c>
      <c r="C455" s="168" t="s">
        <v>21</v>
      </c>
      <c r="D455" s="167" t="s">
        <v>2843</v>
      </c>
      <c r="E455" s="168" t="s">
        <v>2</v>
      </c>
      <c r="F455" s="174">
        <v>610.94000000000005</v>
      </c>
      <c r="G455" s="174">
        <v>37.65</v>
      </c>
      <c r="H455" s="174">
        <v>46.1</v>
      </c>
      <c r="I455" s="174">
        <v>28164.33</v>
      </c>
      <c r="J455" s="172">
        <v>1.3490728882550498E-3</v>
      </c>
    </row>
    <row r="456" spans="1:10" s="192" customFormat="1" ht="25.5">
      <c r="A456" s="171" t="s">
        <v>2844</v>
      </c>
      <c r="B456" s="168">
        <v>93382</v>
      </c>
      <c r="C456" s="168" t="s">
        <v>21</v>
      </c>
      <c r="D456" s="167" t="s">
        <v>295</v>
      </c>
      <c r="E456" s="168" t="s">
        <v>2</v>
      </c>
      <c r="F456" s="174">
        <v>453.49</v>
      </c>
      <c r="G456" s="174">
        <v>23.64</v>
      </c>
      <c r="H456" s="174">
        <v>28.95</v>
      </c>
      <c r="I456" s="174">
        <v>13128.53</v>
      </c>
      <c r="J456" s="172">
        <v>6.2885727747271356E-4</v>
      </c>
    </row>
    <row r="457" spans="1:10" s="192" customFormat="1">
      <c r="A457" s="169" t="s">
        <v>635</v>
      </c>
      <c r="B457" s="166"/>
      <c r="C457" s="166"/>
      <c r="D457" s="165" t="s">
        <v>2845</v>
      </c>
      <c r="E457" s="165"/>
      <c r="F457" s="173"/>
      <c r="G457" s="173"/>
      <c r="H457" s="173"/>
      <c r="I457" s="173">
        <v>259558.43</v>
      </c>
      <c r="J457" s="170">
        <v>1.243286244803431E-2</v>
      </c>
    </row>
    <row r="458" spans="1:10" s="192" customFormat="1" ht="25.5">
      <c r="A458" s="171" t="s">
        <v>2846</v>
      </c>
      <c r="B458" s="168">
        <v>104917</v>
      </c>
      <c r="C458" s="168" t="s">
        <v>21</v>
      </c>
      <c r="D458" s="167" t="s">
        <v>2847</v>
      </c>
      <c r="E458" s="168" t="s">
        <v>38</v>
      </c>
      <c r="F458" s="174">
        <v>95.15</v>
      </c>
      <c r="G458" s="174">
        <v>16.350000000000001</v>
      </c>
      <c r="H458" s="174">
        <v>20.02</v>
      </c>
      <c r="I458" s="174">
        <v>1904.9</v>
      </c>
      <c r="J458" s="172">
        <v>9.1244810184976693E-5</v>
      </c>
    </row>
    <row r="459" spans="1:10" s="192" customFormat="1" ht="25.5">
      <c r="A459" s="171" t="s">
        <v>2848</v>
      </c>
      <c r="B459" s="168">
        <v>104918</v>
      </c>
      <c r="C459" s="168" t="s">
        <v>21</v>
      </c>
      <c r="D459" s="167" t="s">
        <v>469</v>
      </c>
      <c r="E459" s="168" t="s">
        <v>38</v>
      </c>
      <c r="F459" s="174">
        <v>673.09</v>
      </c>
      <c r="G459" s="174">
        <v>15.37</v>
      </c>
      <c r="H459" s="174">
        <v>18.82</v>
      </c>
      <c r="I459" s="174">
        <v>12667.55</v>
      </c>
      <c r="J459" s="172">
        <v>6.0677631122825417E-4</v>
      </c>
    </row>
    <row r="460" spans="1:10" s="192" customFormat="1" ht="25.5">
      <c r="A460" s="171" t="s">
        <v>2849</v>
      </c>
      <c r="B460" s="168">
        <v>104919</v>
      </c>
      <c r="C460" s="168" t="s">
        <v>21</v>
      </c>
      <c r="D460" s="167" t="s">
        <v>470</v>
      </c>
      <c r="E460" s="168" t="s">
        <v>38</v>
      </c>
      <c r="F460" s="174">
        <v>743.38</v>
      </c>
      <c r="G460" s="174">
        <v>13.81</v>
      </c>
      <c r="H460" s="174">
        <v>16.91</v>
      </c>
      <c r="I460" s="174">
        <v>12570.55</v>
      </c>
      <c r="J460" s="172">
        <v>6.0213000612670416E-4</v>
      </c>
    </row>
    <row r="461" spans="1:10" s="192" customFormat="1" ht="25.5">
      <c r="A461" s="171" t="s">
        <v>2850</v>
      </c>
      <c r="B461" s="168">
        <v>104920</v>
      </c>
      <c r="C461" s="168" t="s">
        <v>21</v>
      </c>
      <c r="D461" s="167" t="s">
        <v>471</v>
      </c>
      <c r="E461" s="168" t="s">
        <v>38</v>
      </c>
      <c r="F461" s="174">
        <v>1005.73</v>
      </c>
      <c r="G461" s="174">
        <v>11.75</v>
      </c>
      <c r="H461" s="174">
        <v>14.39</v>
      </c>
      <c r="I461" s="174">
        <v>14472.45</v>
      </c>
      <c r="J461" s="172">
        <v>6.9323111615390094E-4</v>
      </c>
    </row>
    <row r="462" spans="1:10" s="192" customFormat="1" ht="25.5">
      <c r="A462" s="171" t="s">
        <v>2851</v>
      </c>
      <c r="B462" s="168">
        <v>104921</v>
      </c>
      <c r="C462" s="168" t="s">
        <v>21</v>
      </c>
      <c r="D462" s="167" t="s">
        <v>2838</v>
      </c>
      <c r="E462" s="168" t="s">
        <v>38</v>
      </c>
      <c r="F462" s="174">
        <v>15.07</v>
      </c>
      <c r="G462" s="174">
        <v>11.16</v>
      </c>
      <c r="H462" s="174">
        <v>13.66</v>
      </c>
      <c r="I462" s="174">
        <v>205.85</v>
      </c>
      <c r="J462" s="172">
        <v>9.8602258263307532E-6</v>
      </c>
    </row>
    <row r="463" spans="1:10" s="192" customFormat="1" ht="25.5">
      <c r="A463" s="171" t="s">
        <v>2852</v>
      </c>
      <c r="B463" s="168">
        <v>104916</v>
      </c>
      <c r="C463" s="168" t="s">
        <v>21</v>
      </c>
      <c r="D463" s="167" t="s">
        <v>468</v>
      </c>
      <c r="E463" s="168" t="s">
        <v>38</v>
      </c>
      <c r="F463" s="174">
        <v>786.72</v>
      </c>
      <c r="G463" s="174">
        <v>17.309999999999999</v>
      </c>
      <c r="H463" s="174">
        <v>21.19</v>
      </c>
      <c r="I463" s="174">
        <v>16670.59</v>
      </c>
      <c r="J463" s="172">
        <v>7.9852213776133681E-4</v>
      </c>
    </row>
    <row r="464" spans="1:10" s="192" customFormat="1" ht="38.25">
      <c r="A464" s="171" t="s">
        <v>2853</v>
      </c>
      <c r="B464" s="168">
        <v>96557</v>
      </c>
      <c r="C464" s="168" t="s">
        <v>21</v>
      </c>
      <c r="D464" s="167" t="s">
        <v>629</v>
      </c>
      <c r="E464" s="168" t="s">
        <v>2</v>
      </c>
      <c r="F464" s="174">
        <v>53.14</v>
      </c>
      <c r="G464" s="174">
        <v>972.11</v>
      </c>
      <c r="H464" s="174">
        <v>1190.54</v>
      </c>
      <c r="I464" s="174">
        <v>63265.29</v>
      </c>
      <c r="J464" s="172">
        <v>3.0304107183303603E-3</v>
      </c>
    </row>
    <row r="465" spans="1:10" s="192" customFormat="1" ht="38.25">
      <c r="A465" s="171" t="s">
        <v>2854</v>
      </c>
      <c r="B465" s="168">
        <v>96536</v>
      </c>
      <c r="C465" s="168" t="s">
        <v>21</v>
      </c>
      <c r="D465" s="167" t="s">
        <v>473</v>
      </c>
      <c r="E465" s="168" t="s">
        <v>3</v>
      </c>
      <c r="F465" s="174">
        <v>848.34</v>
      </c>
      <c r="G465" s="174">
        <v>71.94</v>
      </c>
      <c r="H465" s="174">
        <v>88.1</v>
      </c>
      <c r="I465" s="174">
        <v>74738.75</v>
      </c>
      <c r="J465" s="172">
        <v>3.5799900557574814E-3</v>
      </c>
    </row>
    <row r="466" spans="1:10" s="192" customFormat="1" ht="38.25">
      <c r="A466" s="171" t="s">
        <v>2855</v>
      </c>
      <c r="B466" s="168">
        <v>96525</v>
      </c>
      <c r="C466" s="168" t="s">
        <v>21</v>
      </c>
      <c r="D466" s="167" t="s">
        <v>2856</v>
      </c>
      <c r="E466" s="168" t="s">
        <v>2</v>
      </c>
      <c r="F466" s="174">
        <v>254.5</v>
      </c>
      <c r="G466" s="174">
        <v>49.36</v>
      </c>
      <c r="H466" s="174">
        <v>60.45</v>
      </c>
      <c r="I466" s="174">
        <v>15384.52</v>
      </c>
      <c r="J466" s="172">
        <v>7.3691931712267181E-4</v>
      </c>
    </row>
    <row r="467" spans="1:10" s="192" customFormat="1" ht="25.5">
      <c r="A467" s="171" t="s">
        <v>2857</v>
      </c>
      <c r="B467" s="168">
        <v>93382</v>
      </c>
      <c r="C467" s="168" t="s">
        <v>21</v>
      </c>
      <c r="D467" s="167" t="s">
        <v>295</v>
      </c>
      <c r="E467" s="168" t="s">
        <v>2</v>
      </c>
      <c r="F467" s="174">
        <v>201.36</v>
      </c>
      <c r="G467" s="174">
        <v>23.64</v>
      </c>
      <c r="H467" s="174">
        <v>28.95</v>
      </c>
      <c r="I467" s="174">
        <v>5829.37</v>
      </c>
      <c r="J467" s="172">
        <v>2.7922712958580373E-4</v>
      </c>
    </row>
    <row r="468" spans="1:10" s="192" customFormat="1" ht="25.5">
      <c r="A468" s="171" t="s">
        <v>2858</v>
      </c>
      <c r="B468" s="168">
        <v>98557</v>
      </c>
      <c r="C468" s="168" t="s">
        <v>21</v>
      </c>
      <c r="D468" s="167" t="s">
        <v>474</v>
      </c>
      <c r="E468" s="168" t="s">
        <v>3</v>
      </c>
      <c r="F468" s="174">
        <v>848.34</v>
      </c>
      <c r="G468" s="174">
        <v>40.28</v>
      </c>
      <c r="H468" s="174">
        <v>49.33</v>
      </c>
      <c r="I468" s="174">
        <v>41848.61</v>
      </c>
      <c r="J468" s="172">
        <v>2.0045506199564897E-3</v>
      </c>
    </row>
    <row r="469" spans="1:10" s="192" customFormat="1">
      <c r="A469" s="169" t="s">
        <v>96</v>
      </c>
      <c r="B469" s="166"/>
      <c r="C469" s="166"/>
      <c r="D469" s="165" t="s">
        <v>2859</v>
      </c>
      <c r="E469" s="165"/>
      <c r="F469" s="173"/>
      <c r="G469" s="173"/>
      <c r="H469" s="173"/>
      <c r="I469" s="173">
        <v>1177597.3899999999</v>
      </c>
      <c r="J469" s="170">
        <v>5.640697691473251E-2</v>
      </c>
    </row>
    <row r="470" spans="1:10" s="192" customFormat="1" ht="38.25">
      <c r="A470" s="171" t="s">
        <v>243</v>
      </c>
      <c r="B470" s="168">
        <v>92759</v>
      </c>
      <c r="C470" s="168" t="s">
        <v>21</v>
      </c>
      <c r="D470" s="167" t="s">
        <v>475</v>
      </c>
      <c r="E470" s="168" t="s">
        <v>38</v>
      </c>
      <c r="F470" s="174">
        <v>4003.78</v>
      </c>
      <c r="G470" s="174">
        <v>14.89</v>
      </c>
      <c r="H470" s="174">
        <v>18.23</v>
      </c>
      <c r="I470" s="174">
        <v>72988.899999999994</v>
      </c>
      <c r="J470" s="172">
        <v>3.4961721487270958E-3</v>
      </c>
    </row>
    <row r="471" spans="1:10" s="192" customFormat="1" ht="38.25">
      <c r="A471" s="171" t="s">
        <v>637</v>
      </c>
      <c r="B471" s="168">
        <v>92760</v>
      </c>
      <c r="C471" s="168" t="s">
        <v>21</v>
      </c>
      <c r="D471" s="167" t="s">
        <v>478</v>
      </c>
      <c r="E471" s="168" t="s">
        <v>38</v>
      </c>
      <c r="F471" s="174">
        <v>1279.19</v>
      </c>
      <c r="G471" s="174">
        <v>14.3</v>
      </c>
      <c r="H471" s="174">
        <v>17.510000000000002</v>
      </c>
      <c r="I471" s="174">
        <v>22398.61</v>
      </c>
      <c r="J471" s="172">
        <v>1.0728945970168097E-3</v>
      </c>
    </row>
    <row r="472" spans="1:10" s="192" customFormat="1" ht="38.25">
      <c r="A472" s="171" t="s">
        <v>2860</v>
      </c>
      <c r="B472" s="168">
        <v>92761</v>
      </c>
      <c r="C472" s="168" t="s">
        <v>21</v>
      </c>
      <c r="D472" s="167" t="s">
        <v>479</v>
      </c>
      <c r="E472" s="168" t="s">
        <v>38</v>
      </c>
      <c r="F472" s="174">
        <v>2703.25</v>
      </c>
      <c r="G472" s="174">
        <v>13.61</v>
      </c>
      <c r="H472" s="174">
        <v>16.66</v>
      </c>
      <c r="I472" s="174">
        <v>45036.14</v>
      </c>
      <c r="J472" s="172">
        <v>2.1572334745992103E-3</v>
      </c>
    </row>
    <row r="473" spans="1:10" s="192" customFormat="1" ht="38.25">
      <c r="A473" s="171" t="s">
        <v>2861</v>
      </c>
      <c r="B473" s="168">
        <v>92762</v>
      </c>
      <c r="C473" s="168" t="s">
        <v>21</v>
      </c>
      <c r="D473" s="167" t="s">
        <v>476</v>
      </c>
      <c r="E473" s="168" t="s">
        <v>38</v>
      </c>
      <c r="F473" s="174">
        <v>3238.95</v>
      </c>
      <c r="G473" s="174">
        <v>12.25</v>
      </c>
      <c r="H473" s="174">
        <v>15</v>
      </c>
      <c r="I473" s="174">
        <v>48584.25</v>
      </c>
      <c r="J473" s="172">
        <v>2.327188130206023E-3</v>
      </c>
    </row>
    <row r="474" spans="1:10" s="192" customFormat="1" ht="38.25">
      <c r="A474" s="171" t="s">
        <v>2862</v>
      </c>
      <c r="B474" s="168">
        <v>92763</v>
      </c>
      <c r="C474" s="168" t="s">
        <v>21</v>
      </c>
      <c r="D474" s="167" t="s">
        <v>477</v>
      </c>
      <c r="E474" s="168" t="s">
        <v>38</v>
      </c>
      <c r="F474" s="174">
        <v>6896.67</v>
      </c>
      <c r="G474" s="174">
        <v>10.36</v>
      </c>
      <c r="H474" s="174">
        <v>12.68</v>
      </c>
      <c r="I474" s="174">
        <v>87449.77</v>
      </c>
      <c r="J474" s="172">
        <v>4.1888485822719661E-3</v>
      </c>
    </row>
    <row r="475" spans="1:10" s="192" customFormat="1" ht="38.25">
      <c r="A475" s="171" t="s">
        <v>2863</v>
      </c>
      <c r="B475" s="168">
        <v>92764</v>
      </c>
      <c r="C475" s="168" t="s">
        <v>21</v>
      </c>
      <c r="D475" s="167" t="s">
        <v>2864</v>
      </c>
      <c r="E475" s="168" t="s">
        <v>38</v>
      </c>
      <c r="F475" s="174">
        <v>6793.93</v>
      </c>
      <c r="G475" s="174">
        <v>10.06</v>
      </c>
      <c r="H475" s="174">
        <v>12.32</v>
      </c>
      <c r="I475" s="174">
        <v>83701.210000000006</v>
      </c>
      <c r="J475" s="172">
        <v>4.0092923611228263E-3</v>
      </c>
    </row>
    <row r="476" spans="1:10" s="192" customFormat="1" ht="38.25">
      <c r="A476" s="171" t="s">
        <v>2865</v>
      </c>
      <c r="B476" s="168">
        <v>92765</v>
      </c>
      <c r="C476" s="168" t="s">
        <v>21</v>
      </c>
      <c r="D476" s="167" t="s">
        <v>2866</v>
      </c>
      <c r="E476" s="168" t="s">
        <v>38</v>
      </c>
      <c r="F476" s="174">
        <v>3700.19</v>
      </c>
      <c r="G476" s="174">
        <v>11.51</v>
      </c>
      <c r="H476" s="174">
        <v>14.09</v>
      </c>
      <c r="I476" s="174">
        <v>52135.67</v>
      </c>
      <c r="J476" s="172">
        <v>2.4973013349869197E-3</v>
      </c>
    </row>
    <row r="477" spans="1:10" s="192" customFormat="1" ht="38.25">
      <c r="A477" s="171" t="s">
        <v>2867</v>
      </c>
      <c r="B477" s="168">
        <v>92766</v>
      </c>
      <c r="C477" s="168" t="s">
        <v>21</v>
      </c>
      <c r="D477" s="167" t="s">
        <v>2868</v>
      </c>
      <c r="E477" s="168" t="s">
        <v>38</v>
      </c>
      <c r="F477" s="174">
        <v>1190.31</v>
      </c>
      <c r="G477" s="174">
        <v>11.4</v>
      </c>
      <c r="H477" s="174">
        <v>13.96</v>
      </c>
      <c r="I477" s="174">
        <v>16616.72</v>
      </c>
      <c r="J477" s="172">
        <v>7.9594176192813581E-4</v>
      </c>
    </row>
    <row r="478" spans="1:10" s="192" customFormat="1" ht="38.25">
      <c r="A478" s="171" t="s">
        <v>2869</v>
      </c>
      <c r="B478" s="168">
        <v>92477</v>
      </c>
      <c r="C478" s="168" t="s">
        <v>21</v>
      </c>
      <c r="D478" s="167" t="s">
        <v>631</v>
      </c>
      <c r="E478" s="168" t="s">
        <v>3</v>
      </c>
      <c r="F478" s="174">
        <v>3113.73</v>
      </c>
      <c r="G478" s="174">
        <v>121.42</v>
      </c>
      <c r="H478" s="174">
        <v>148.69999999999999</v>
      </c>
      <c r="I478" s="174">
        <v>463011.65</v>
      </c>
      <c r="J478" s="172">
        <v>2.2178282386310495E-2</v>
      </c>
    </row>
    <row r="479" spans="1:10" s="192" customFormat="1">
      <c r="A479" s="171" t="s">
        <v>2870</v>
      </c>
      <c r="B479" s="168">
        <v>30250</v>
      </c>
      <c r="C479" s="168" t="s">
        <v>268</v>
      </c>
      <c r="D479" s="167" t="s">
        <v>2871</v>
      </c>
      <c r="E479" s="168" t="s">
        <v>2</v>
      </c>
      <c r="F479" s="174">
        <v>299.99</v>
      </c>
      <c r="G479" s="174">
        <v>738.67</v>
      </c>
      <c r="H479" s="174">
        <v>904.64</v>
      </c>
      <c r="I479" s="174">
        <v>271382.95</v>
      </c>
      <c r="J479" s="172">
        <v>1.2999257577924835E-2</v>
      </c>
    </row>
    <row r="480" spans="1:10" s="192" customFormat="1" ht="25.5">
      <c r="A480" s="171" t="s">
        <v>2872</v>
      </c>
      <c r="B480" s="168">
        <v>103673</v>
      </c>
      <c r="C480" s="168" t="s">
        <v>21</v>
      </c>
      <c r="D480" s="167" t="s">
        <v>2873</v>
      </c>
      <c r="E480" s="168" t="s">
        <v>2</v>
      </c>
      <c r="F480" s="174">
        <v>299.99</v>
      </c>
      <c r="G480" s="174">
        <v>38.9</v>
      </c>
      <c r="H480" s="174">
        <v>47.64</v>
      </c>
      <c r="I480" s="174">
        <v>14291.52</v>
      </c>
      <c r="J480" s="172">
        <v>6.8456455963819519E-4</v>
      </c>
    </row>
    <row r="481" spans="1:10" s="192" customFormat="1">
      <c r="A481" s="169" t="s">
        <v>97</v>
      </c>
      <c r="B481" s="166"/>
      <c r="C481" s="166"/>
      <c r="D481" s="165" t="s">
        <v>2874</v>
      </c>
      <c r="E481" s="165"/>
      <c r="F481" s="173"/>
      <c r="G481" s="173"/>
      <c r="H481" s="173"/>
      <c r="I481" s="173">
        <v>551508.52</v>
      </c>
      <c r="J481" s="170">
        <v>2.6417287113652904E-2</v>
      </c>
    </row>
    <row r="482" spans="1:10" s="192" customFormat="1" ht="38.25">
      <c r="A482" s="171" t="s">
        <v>244</v>
      </c>
      <c r="B482" s="168">
        <v>92759</v>
      </c>
      <c r="C482" s="168" t="s">
        <v>21</v>
      </c>
      <c r="D482" s="167" t="s">
        <v>475</v>
      </c>
      <c r="E482" s="168" t="s">
        <v>38</v>
      </c>
      <c r="F482" s="174">
        <v>2738.01</v>
      </c>
      <c r="G482" s="174">
        <v>14.89</v>
      </c>
      <c r="H482" s="174">
        <v>18.23</v>
      </c>
      <c r="I482" s="174">
        <v>49913.919999999998</v>
      </c>
      <c r="J482" s="172">
        <v>2.3908793931377561E-3</v>
      </c>
    </row>
    <row r="483" spans="1:10" s="192" customFormat="1" ht="38.25">
      <c r="A483" s="171" t="s">
        <v>245</v>
      </c>
      <c r="B483" s="168">
        <v>92760</v>
      </c>
      <c r="C483" s="168" t="s">
        <v>21</v>
      </c>
      <c r="D483" s="167" t="s">
        <v>478</v>
      </c>
      <c r="E483" s="168" t="s">
        <v>38</v>
      </c>
      <c r="F483" s="174">
        <v>222.31</v>
      </c>
      <c r="G483" s="174">
        <v>14.3</v>
      </c>
      <c r="H483" s="174">
        <v>17.510000000000002</v>
      </c>
      <c r="I483" s="174">
        <v>3892.64</v>
      </c>
      <c r="J483" s="172">
        <v>1.8645766072678232E-4</v>
      </c>
    </row>
    <row r="484" spans="1:10" s="192" customFormat="1" ht="38.25">
      <c r="A484" s="171" t="s">
        <v>2875</v>
      </c>
      <c r="B484" s="168">
        <v>92761</v>
      </c>
      <c r="C484" s="168" t="s">
        <v>21</v>
      </c>
      <c r="D484" s="167" t="s">
        <v>479</v>
      </c>
      <c r="E484" s="168" t="s">
        <v>38</v>
      </c>
      <c r="F484" s="174">
        <v>141.57</v>
      </c>
      <c r="G484" s="174">
        <v>13.61</v>
      </c>
      <c r="H484" s="174">
        <v>16.66</v>
      </c>
      <c r="I484" s="174">
        <v>2358.5500000000002</v>
      </c>
      <c r="J484" s="172">
        <v>1.1297466904392712E-4</v>
      </c>
    </row>
    <row r="485" spans="1:10" s="192" customFormat="1" ht="38.25" customHeight="1">
      <c r="A485" s="171" t="s">
        <v>2876</v>
      </c>
      <c r="B485" s="168">
        <v>92762</v>
      </c>
      <c r="C485" s="168" t="s">
        <v>21</v>
      </c>
      <c r="D485" s="167" t="s">
        <v>476</v>
      </c>
      <c r="E485" s="168" t="s">
        <v>38</v>
      </c>
      <c r="F485" s="174">
        <v>2763.31</v>
      </c>
      <c r="G485" s="174">
        <v>12.25</v>
      </c>
      <c r="H485" s="174">
        <v>15</v>
      </c>
      <c r="I485" s="174">
        <v>41449.65</v>
      </c>
      <c r="J485" s="172">
        <v>1.9854404149738667E-3</v>
      </c>
    </row>
    <row r="486" spans="1:10" s="192" customFormat="1" ht="38.25">
      <c r="A486" s="171" t="s">
        <v>2877</v>
      </c>
      <c r="B486" s="168">
        <v>92763</v>
      </c>
      <c r="C486" s="168" t="s">
        <v>21</v>
      </c>
      <c r="D486" s="167" t="s">
        <v>477</v>
      </c>
      <c r="E486" s="168" t="s">
        <v>38</v>
      </c>
      <c r="F486" s="174">
        <v>2015.53</v>
      </c>
      <c r="G486" s="174">
        <v>10.36</v>
      </c>
      <c r="H486" s="174">
        <v>12.68</v>
      </c>
      <c r="I486" s="174">
        <v>25556.92</v>
      </c>
      <c r="J486" s="172">
        <v>1.2241778121227541E-3</v>
      </c>
    </row>
    <row r="487" spans="1:10" s="192" customFormat="1" ht="38.25">
      <c r="A487" s="171" t="s">
        <v>2878</v>
      </c>
      <c r="B487" s="168">
        <v>92764</v>
      </c>
      <c r="C487" s="168" t="s">
        <v>21</v>
      </c>
      <c r="D487" s="167" t="s">
        <v>2864</v>
      </c>
      <c r="E487" s="168" t="s">
        <v>38</v>
      </c>
      <c r="F487" s="174">
        <v>3549.92</v>
      </c>
      <c r="G487" s="174">
        <v>10.06</v>
      </c>
      <c r="H487" s="174">
        <v>12.32</v>
      </c>
      <c r="I487" s="174">
        <v>43735.01</v>
      </c>
      <c r="J487" s="172">
        <v>2.0949092791684902E-3</v>
      </c>
    </row>
    <row r="488" spans="1:10" s="192" customFormat="1" ht="38.25">
      <c r="A488" s="171" t="s">
        <v>2879</v>
      </c>
      <c r="B488" s="168">
        <v>92765</v>
      </c>
      <c r="C488" s="168" t="s">
        <v>21</v>
      </c>
      <c r="D488" s="167" t="s">
        <v>2866</v>
      </c>
      <c r="E488" s="168" t="s">
        <v>38</v>
      </c>
      <c r="F488" s="174">
        <v>6193.77</v>
      </c>
      <c r="G488" s="174">
        <v>11.51</v>
      </c>
      <c r="H488" s="174">
        <v>14.09</v>
      </c>
      <c r="I488" s="174">
        <v>87270.21</v>
      </c>
      <c r="J488" s="172">
        <v>4.1802476488283138E-3</v>
      </c>
    </row>
    <row r="489" spans="1:10" s="192" customFormat="1" ht="38.25">
      <c r="A489" s="171" t="s">
        <v>2880</v>
      </c>
      <c r="B489" s="168">
        <v>92445</v>
      </c>
      <c r="C489" s="168" t="s">
        <v>21</v>
      </c>
      <c r="D489" s="167" t="s">
        <v>628</v>
      </c>
      <c r="E489" s="168" t="s">
        <v>3</v>
      </c>
      <c r="F489" s="174">
        <v>1771.12</v>
      </c>
      <c r="G489" s="174">
        <v>72.599999999999994</v>
      </c>
      <c r="H489" s="174">
        <v>88.91</v>
      </c>
      <c r="I489" s="174">
        <v>157470.26999999999</v>
      </c>
      <c r="J489" s="172">
        <v>7.5428342148811112E-3</v>
      </c>
    </row>
    <row r="490" spans="1:10" s="192" customFormat="1">
      <c r="A490" s="171" t="s">
        <v>2881</v>
      </c>
      <c r="B490" s="168">
        <v>30250</v>
      </c>
      <c r="C490" s="168" t="s">
        <v>268</v>
      </c>
      <c r="D490" s="167" t="s">
        <v>2871</v>
      </c>
      <c r="E490" s="168" t="s">
        <v>2</v>
      </c>
      <c r="F490" s="174">
        <v>146.87</v>
      </c>
      <c r="G490" s="174">
        <v>738.67</v>
      </c>
      <c r="H490" s="174">
        <v>904.64</v>
      </c>
      <c r="I490" s="174">
        <v>132864.47</v>
      </c>
      <c r="J490" s="172">
        <v>6.3642151007808961E-3</v>
      </c>
    </row>
    <row r="491" spans="1:10" s="192" customFormat="1" ht="25.5">
      <c r="A491" s="171" t="s">
        <v>2882</v>
      </c>
      <c r="B491" s="168">
        <v>103673</v>
      </c>
      <c r="C491" s="168" t="s">
        <v>21</v>
      </c>
      <c r="D491" s="167" t="s">
        <v>2873</v>
      </c>
      <c r="E491" s="168" t="s">
        <v>2</v>
      </c>
      <c r="F491" s="174">
        <v>146.87</v>
      </c>
      <c r="G491" s="174">
        <v>38.9</v>
      </c>
      <c r="H491" s="174">
        <v>47.64</v>
      </c>
      <c r="I491" s="174">
        <v>6996.88</v>
      </c>
      <c r="J491" s="172">
        <v>3.3515091998900711E-4</v>
      </c>
    </row>
    <row r="492" spans="1:10" s="192" customFormat="1">
      <c r="A492" s="169" t="s">
        <v>2883</v>
      </c>
      <c r="B492" s="166"/>
      <c r="C492" s="166"/>
      <c r="D492" s="165" t="s">
        <v>2884</v>
      </c>
      <c r="E492" s="165"/>
      <c r="F492" s="173"/>
      <c r="G492" s="173"/>
      <c r="H492" s="173"/>
      <c r="I492" s="173">
        <v>1814390.54</v>
      </c>
      <c r="J492" s="170">
        <v>8.6909402290785531E-2</v>
      </c>
    </row>
    <row r="493" spans="1:10" s="192" customFormat="1" ht="25.5">
      <c r="A493" s="171" t="s">
        <v>2885</v>
      </c>
      <c r="B493" s="168">
        <v>92768</v>
      </c>
      <c r="C493" s="168" t="s">
        <v>21</v>
      </c>
      <c r="D493" s="167" t="s">
        <v>482</v>
      </c>
      <c r="E493" s="168" t="s">
        <v>38</v>
      </c>
      <c r="F493" s="174">
        <v>19.14</v>
      </c>
      <c r="G493" s="174">
        <v>14.42</v>
      </c>
      <c r="H493" s="174">
        <v>17.66</v>
      </c>
      <c r="I493" s="174">
        <v>338.01</v>
      </c>
      <c r="J493" s="172">
        <v>1.6190696777061246E-5</v>
      </c>
    </row>
    <row r="494" spans="1:10" s="192" customFormat="1" ht="25.5">
      <c r="A494" s="171" t="s">
        <v>2886</v>
      </c>
      <c r="B494" s="168">
        <v>92769</v>
      </c>
      <c r="C494" s="168" t="s">
        <v>21</v>
      </c>
      <c r="D494" s="167" t="s">
        <v>483</v>
      </c>
      <c r="E494" s="168" t="s">
        <v>38</v>
      </c>
      <c r="F494" s="174">
        <v>6731.01</v>
      </c>
      <c r="G494" s="174">
        <v>13.83</v>
      </c>
      <c r="H494" s="174">
        <v>16.93</v>
      </c>
      <c r="I494" s="174">
        <v>113955.99</v>
      </c>
      <c r="J494" s="172">
        <v>5.45849791432154E-3</v>
      </c>
    </row>
    <row r="495" spans="1:10" s="192" customFormat="1" ht="25.5">
      <c r="A495" s="171" t="s">
        <v>2887</v>
      </c>
      <c r="B495" s="168">
        <v>92770</v>
      </c>
      <c r="C495" s="168" t="s">
        <v>21</v>
      </c>
      <c r="D495" s="167" t="s">
        <v>484</v>
      </c>
      <c r="E495" s="168" t="s">
        <v>38</v>
      </c>
      <c r="F495" s="174">
        <v>14591.28</v>
      </c>
      <c r="G495" s="174">
        <v>13.16</v>
      </c>
      <c r="H495" s="174">
        <v>16.11</v>
      </c>
      <c r="I495" s="174">
        <v>235065.52</v>
      </c>
      <c r="J495" s="172">
        <v>1.1259650770871354E-2</v>
      </c>
    </row>
    <row r="496" spans="1:10" s="192" customFormat="1" ht="25.5">
      <c r="A496" s="171" t="s">
        <v>2888</v>
      </c>
      <c r="B496" s="168">
        <v>92771</v>
      </c>
      <c r="C496" s="168" t="s">
        <v>21</v>
      </c>
      <c r="D496" s="167" t="s">
        <v>485</v>
      </c>
      <c r="E496" s="168" t="s">
        <v>38</v>
      </c>
      <c r="F496" s="174">
        <v>17151.419999999998</v>
      </c>
      <c r="G496" s="174">
        <v>11.83</v>
      </c>
      <c r="H496" s="174">
        <v>14.48</v>
      </c>
      <c r="I496" s="174">
        <v>248352.56</v>
      </c>
      <c r="J496" s="172">
        <v>1.189610068568063E-2</v>
      </c>
    </row>
    <row r="497" spans="1:10" s="192" customFormat="1" ht="25.5">
      <c r="A497" s="171" t="s">
        <v>2889</v>
      </c>
      <c r="B497" s="168">
        <v>92772</v>
      </c>
      <c r="C497" s="168" t="s">
        <v>21</v>
      </c>
      <c r="D497" s="167" t="s">
        <v>2890</v>
      </c>
      <c r="E497" s="168" t="s">
        <v>38</v>
      </c>
      <c r="F497" s="174">
        <v>8085.99</v>
      </c>
      <c r="G497" s="174">
        <v>9.9700000000000006</v>
      </c>
      <c r="H497" s="174">
        <v>12.21</v>
      </c>
      <c r="I497" s="174">
        <v>98729.93</v>
      </c>
      <c r="J497" s="172">
        <v>4.7291688395328024E-3</v>
      </c>
    </row>
    <row r="498" spans="1:10" s="192" customFormat="1" ht="38.25">
      <c r="A498" s="171" t="s">
        <v>2891</v>
      </c>
      <c r="B498" s="168">
        <v>92524</v>
      </c>
      <c r="C498" s="168" t="s">
        <v>21</v>
      </c>
      <c r="D498" s="167" t="s">
        <v>632</v>
      </c>
      <c r="E498" s="168" t="s">
        <v>3</v>
      </c>
      <c r="F498" s="174">
        <v>4538.3100000000004</v>
      </c>
      <c r="G498" s="174">
        <v>92.5</v>
      </c>
      <c r="H498" s="174">
        <v>113.28</v>
      </c>
      <c r="I498" s="174">
        <v>514099.75</v>
      </c>
      <c r="J498" s="172">
        <v>2.4625405063202252E-2</v>
      </c>
    </row>
    <row r="499" spans="1:10" s="192" customFormat="1">
      <c r="A499" s="171" t="s">
        <v>2892</v>
      </c>
      <c r="B499" s="168">
        <v>30250</v>
      </c>
      <c r="C499" s="168" t="s">
        <v>268</v>
      </c>
      <c r="D499" s="167" t="s">
        <v>2871</v>
      </c>
      <c r="E499" s="168" t="s">
        <v>2</v>
      </c>
      <c r="F499" s="174">
        <v>541.99</v>
      </c>
      <c r="G499" s="174">
        <v>738.67</v>
      </c>
      <c r="H499" s="174">
        <v>904.64</v>
      </c>
      <c r="I499" s="174">
        <v>490305.83</v>
      </c>
      <c r="J499" s="172">
        <v>2.3485675043801484E-2</v>
      </c>
    </row>
    <row r="500" spans="1:10" s="192" customFormat="1" ht="25.5">
      <c r="A500" s="171" t="s">
        <v>2893</v>
      </c>
      <c r="B500" s="168">
        <v>103673</v>
      </c>
      <c r="C500" s="168" t="s">
        <v>21</v>
      </c>
      <c r="D500" s="167" t="s">
        <v>2873</v>
      </c>
      <c r="E500" s="168" t="s">
        <v>2</v>
      </c>
      <c r="F500" s="174">
        <v>541.99</v>
      </c>
      <c r="G500" s="174">
        <v>38.9</v>
      </c>
      <c r="H500" s="174">
        <v>47.64</v>
      </c>
      <c r="I500" s="174">
        <v>25820.400000000001</v>
      </c>
      <c r="J500" s="172">
        <v>1.2367985179800368E-3</v>
      </c>
    </row>
    <row r="501" spans="1:10" ht="25.5">
      <c r="A501" s="171" t="s">
        <v>2894</v>
      </c>
      <c r="B501" s="168">
        <v>98557</v>
      </c>
      <c r="C501" s="168" t="s">
        <v>21</v>
      </c>
      <c r="D501" s="167" t="s">
        <v>474</v>
      </c>
      <c r="E501" s="168" t="s">
        <v>3</v>
      </c>
      <c r="F501" s="174">
        <v>1778.28</v>
      </c>
      <c r="G501" s="174">
        <v>40.28</v>
      </c>
      <c r="H501" s="174">
        <v>49.33</v>
      </c>
      <c r="I501" s="174">
        <v>87722.55</v>
      </c>
      <c r="J501" s="172">
        <v>4.2019147586183671E-3</v>
      </c>
    </row>
    <row r="502" spans="1:10">
      <c r="A502" s="169" t="s">
        <v>2895</v>
      </c>
      <c r="B502" s="166"/>
      <c r="C502" s="166"/>
      <c r="D502" s="165" t="s">
        <v>2896</v>
      </c>
      <c r="E502" s="165"/>
      <c r="F502" s="173"/>
      <c r="G502" s="173"/>
      <c r="H502" s="173"/>
      <c r="I502" s="173">
        <v>124323.22</v>
      </c>
      <c r="J502" s="170">
        <v>5.9550887765683746E-3</v>
      </c>
    </row>
    <row r="503" spans="1:10" ht="38.25">
      <c r="A503" s="171" t="s">
        <v>2897</v>
      </c>
      <c r="B503" s="168">
        <v>95943</v>
      </c>
      <c r="C503" s="168" t="s">
        <v>21</v>
      </c>
      <c r="D503" s="167" t="s">
        <v>2898</v>
      </c>
      <c r="E503" s="168" t="s">
        <v>38</v>
      </c>
      <c r="F503" s="174">
        <v>0.55000000000000004</v>
      </c>
      <c r="G503" s="174">
        <v>22.3</v>
      </c>
      <c r="H503" s="174">
        <v>27.31</v>
      </c>
      <c r="I503" s="174">
        <v>15.02</v>
      </c>
      <c r="J503" s="172">
        <v>7.1945878995136217E-7</v>
      </c>
    </row>
    <row r="504" spans="1:10" ht="38.25">
      <c r="A504" s="171" t="s">
        <v>2899</v>
      </c>
      <c r="B504" s="168">
        <v>95944</v>
      </c>
      <c r="C504" s="168" t="s">
        <v>21</v>
      </c>
      <c r="D504" s="167" t="s">
        <v>2900</v>
      </c>
      <c r="E504" s="168" t="s">
        <v>38</v>
      </c>
      <c r="F504" s="174">
        <v>76.67</v>
      </c>
      <c r="G504" s="174">
        <v>20.55</v>
      </c>
      <c r="H504" s="174">
        <v>25.16</v>
      </c>
      <c r="I504" s="174">
        <v>1929.01</v>
      </c>
      <c r="J504" s="172">
        <v>9.2399680453001149E-5</v>
      </c>
    </row>
    <row r="505" spans="1:10" ht="38.25">
      <c r="A505" s="171" t="s">
        <v>2901</v>
      </c>
      <c r="B505" s="168">
        <v>95945</v>
      </c>
      <c r="C505" s="168" t="s">
        <v>21</v>
      </c>
      <c r="D505" s="167" t="s">
        <v>2902</v>
      </c>
      <c r="E505" s="168" t="s">
        <v>38</v>
      </c>
      <c r="F505" s="174">
        <v>406.23</v>
      </c>
      <c r="G505" s="174">
        <v>17.010000000000002</v>
      </c>
      <c r="H505" s="174">
        <v>20.83</v>
      </c>
      <c r="I505" s="174">
        <v>8461.77</v>
      </c>
      <c r="J505" s="172">
        <v>4.0531922803240601E-4</v>
      </c>
    </row>
    <row r="506" spans="1:10" ht="38.25">
      <c r="A506" s="171" t="s">
        <v>2903</v>
      </c>
      <c r="B506" s="168">
        <v>95946</v>
      </c>
      <c r="C506" s="168" t="s">
        <v>21</v>
      </c>
      <c r="D506" s="167" t="s">
        <v>2904</v>
      </c>
      <c r="E506" s="168" t="s">
        <v>38</v>
      </c>
      <c r="F506" s="174">
        <v>1011.34</v>
      </c>
      <c r="G506" s="174">
        <v>13.81</v>
      </c>
      <c r="H506" s="174">
        <v>16.91</v>
      </c>
      <c r="I506" s="174">
        <v>17101.75</v>
      </c>
      <c r="J506" s="172">
        <v>8.1917472443746389E-4</v>
      </c>
    </row>
    <row r="507" spans="1:10" ht="38.25">
      <c r="A507" s="171" t="s">
        <v>2905</v>
      </c>
      <c r="B507" s="168">
        <v>95947</v>
      </c>
      <c r="C507" s="168" t="s">
        <v>21</v>
      </c>
      <c r="D507" s="167" t="s">
        <v>2906</v>
      </c>
      <c r="E507" s="168" t="s">
        <v>38</v>
      </c>
      <c r="F507" s="174">
        <v>1224.3</v>
      </c>
      <c r="G507" s="174">
        <v>10.81</v>
      </c>
      <c r="H507" s="174">
        <v>13.23</v>
      </c>
      <c r="I507" s="174">
        <v>16197.48</v>
      </c>
      <c r="J507" s="172">
        <v>7.7586014387892078E-4</v>
      </c>
    </row>
    <row r="508" spans="1:10" ht="38.25">
      <c r="A508" s="171" t="s">
        <v>2907</v>
      </c>
      <c r="B508" s="168">
        <v>102089</v>
      </c>
      <c r="C508" s="168" t="s">
        <v>21</v>
      </c>
      <c r="D508" s="167" t="s">
        <v>2908</v>
      </c>
      <c r="E508" s="168" t="s">
        <v>3</v>
      </c>
      <c r="F508" s="174">
        <v>194.1</v>
      </c>
      <c r="G508" s="174">
        <v>251.81</v>
      </c>
      <c r="H508" s="174">
        <v>308.39</v>
      </c>
      <c r="I508" s="174">
        <v>59858.49</v>
      </c>
      <c r="J508" s="172">
        <v>2.8672248191555071E-3</v>
      </c>
    </row>
    <row r="509" spans="1:10">
      <c r="A509" s="171" t="s">
        <v>2909</v>
      </c>
      <c r="B509" s="168">
        <v>30250</v>
      </c>
      <c r="C509" s="168" t="s">
        <v>268</v>
      </c>
      <c r="D509" s="167" t="s">
        <v>2871</v>
      </c>
      <c r="E509" s="168" t="s">
        <v>2</v>
      </c>
      <c r="F509" s="174">
        <v>21.8</v>
      </c>
      <c r="G509" s="174">
        <v>738.67</v>
      </c>
      <c r="H509" s="174">
        <v>904.64</v>
      </c>
      <c r="I509" s="174">
        <v>19721.150000000001</v>
      </c>
      <c r="J509" s="172">
        <v>9.4464412220035326E-4</v>
      </c>
    </row>
    <row r="510" spans="1:10" ht="25.5">
      <c r="A510" s="171" t="s">
        <v>2910</v>
      </c>
      <c r="B510" s="168">
        <v>103673</v>
      </c>
      <c r="C510" s="168" t="s">
        <v>21</v>
      </c>
      <c r="D510" s="167" t="s">
        <v>2873</v>
      </c>
      <c r="E510" s="168" t="s">
        <v>2</v>
      </c>
      <c r="F510" s="174">
        <v>21.8</v>
      </c>
      <c r="G510" s="174">
        <v>38.9</v>
      </c>
      <c r="H510" s="174">
        <v>47.64</v>
      </c>
      <c r="I510" s="174">
        <v>1038.55</v>
      </c>
      <c r="J510" s="172">
        <v>4.9746599620771453E-5</v>
      </c>
    </row>
    <row r="511" spans="1:10">
      <c r="A511" s="169">
        <v>13</v>
      </c>
      <c r="B511" s="166"/>
      <c r="C511" s="166"/>
      <c r="D511" s="165" t="s">
        <v>325</v>
      </c>
      <c r="E511" s="165"/>
      <c r="F511" s="173"/>
      <c r="G511" s="173"/>
      <c r="H511" s="173"/>
      <c r="I511" s="173">
        <v>2592122.77</v>
      </c>
      <c r="J511" s="170">
        <v>0.12416281701128982</v>
      </c>
    </row>
    <row r="512" spans="1:10">
      <c r="A512" s="169" t="s">
        <v>100</v>
      </c>
      <c r="B512" s="166"/>
      <c r="C512" s="166"/>
      <c r="D512" s="165" t="s">
        <v>2911</v>
      </c>
      <c r="E512" s="165"/>
      <c r="F512" s="173"/>
      <c r="G512" s="173"/>
      <c r="H512" s="173"/>
      <c r="I512" s="173">
        <v>504310.39</v>
      </c>
      <c r="J512" s="170">
        <v>2.4156494204347505E-2</v>
      </c>
    </row>
    <row r="513" spans="1:10" ht="25.5">
      <c r="A513" s="171" t="s">
        <v>2912</v>
      </c>
      <c r="B513" s="168">
        <v>89865</v>
      </c>
      <c r="C513" s="168" t="s">
        <v>21</v>
      </c>
      <c r="D513" s="167" t="s">
        <v>2913</v>
      </c>
      <c r="E513" s="168" t="s">
        <v>34</v>
      </c>
      <c r="F513" s="174">
        <v>650</v>
      </c>
      <c r="G513" s="174">
        <v>15.99</v>
      </c>
      <c r="H513" s="174">
        <v>19.579999999999998</v>
      </c>
      <c r="I513" s="174">
        <v>12727</v>
      </c>
      <c r="J513" s="172">
        <v>6.0962396935492586E-4</v>
      </c>
    </row>
    <row r="514" spans="1:10" ht="51">
      <c r="A514" s="171" t="s">
        <v>2914</v>
      </c>
      <c r="B514" s="168" t="s">
        <v>2915</v>
      </c>
      <c r="C514" s="168" t="s">
        <v>44</v>
      </c>
      <c r="D514" s="167" t="s">
        <v>2916</v>
      </c>
      <c r="E514" s="168" t="s">
        <v>34</v>
      </c>
      <c r="F514" s="174">
        <v>149</v>
      </c>
      <c r="G514" s="174">
        <v>401.07</v>
      </c>
      <c r="H514" s="174">
        <v>491.19</v>
      </c>
      <c r="I514" s="174">
        <v>73187.31</v>
      </c>
      <c r="J514" s="172">
        <v>3.5056759981621326E-3</v>
      </c>
    </row>
    <row r="515" spans="1:10" ht="51">
      <c r="A515" s="171" t="s">
        <v>2917</v>
      </c>
      <c r="B515" s="168" t="s">
        <v>2918</v>
      </c>
      <c r="C515" s="168" t="s">
        <v>44</v>
      </c>
      <c r="D515" s="167" t="s">
        <v>2919</v>
      </c>
      <c r="E515" s="168" t="s">
        <v>34</v>
      </c>
      <c r="F515" s="174">
        <v>92</v>
      </c>
      <c r="G515" s="174">
        <v>362.62</v>
      </c>
      <c r="H515" s="174">
        <v>444.1</v>
      </c>
      <c r="I515" s="174">
        <v>40857.199999999997</v>
      </c>
      <c r="J515" s="172">
        <v>1.9570620288149663E-3</v>
      </c>
    </row>
    <row r="516" spans="1:10" ht="51">
      <c r="A516" s="171" t="s">
        <v>2920</v>
      </c>
      <c r="B516" s="168" t="s">
        <v>2921</v>
      </c>
      <c r="C516" s="168" t="s">
        <v>44</v>
      </c>
      <c r="D516" s="167" t="s">
        <v>2922</v>
      </c>
      <c r="E516" s="168" t="s">
        <v>34</v>
      </c>
      <c r="F516" s="174">
        <v>151</v>
      </c>
      <c r="G516" s="174">
        <v>300.79000000000002</v>
      </c>
      <c r="H516" s="174">
        <v>368.37</v>
      </c>
      <c r="I516" s="174">
        <v>55623.87</v>
      </c>
      <c r="J516" s="172">
        <v>2.664386298442868E-3</v>
      </c>
    </row>
    <row r="517" spans="1:10" ht="51">
      <c r="A517" s="171" t="s">
        <v>2923</v>
      </c>
      <c r="B517" s="168" t="s">
        <v>2924</v>
      </c>
      <c r="C517" s="168" t="s">
        <v>44</v>
      </c>
      <c r="D517" s="167" t="s">
        <v>2922</v>
      </c>
      <c r="E517" s="168" t="s">
        <v>34</v>
      </c>
      <c r="F517" s="174">
        <v>320</v>
      </c>
      <c r="G517" s="174">
        <v>42.74</v>
      </c>
      <c r="H517" s="174">
        <v>52.34</v>
      </c>
      <c r="I517" s="174">
        <v>16748.8</v>
      </c>
      <c r="J517" s="172">
        <v>8.0226840087465874E-4</v>
      </c>
    </row>
    <row r="518" spans="1:10" ht="51">
      <c r="A518" s="171" t="s">
        <v>2925</v>
      </c>
      <c r="B518" s="168" t="s">
        <v>2926</v>
      </c>
      <c r="C518" s="168" t="s">
        <v>44</v>
      </c>
      <c r="D518" s="167" t="s">
        <v>2927</v>
      </c>
      <c r="E518" s="168" t="s">
        <v>34</v>
      </c>
      <c r="F518" s="174">
        <v>219.5</v>
      </c>
      <c r="G518" s="174">
        <v>62.97</v>
      </c>
      <c r="H518" s="174">
        <v>77.11</v>
      </c>
      <c r="I518" s="174">
        <v>16925.64</v>
      </c>
      <c r="J518" s="172">
        <v>8.1073904617525794E-4</v>
      </c>
    </row>
    <row r="519" spans="1:10" ht="51">
      <c r="A519" s="171" t="s">
        <v>2928</v>
      </c>
      <c r="B519" s="168" t="s">
        <v>2929</v>
      </c>
      <c r="C519" s="168" t="s">
        <v>44</v>
      </c>
      <c r="D519" s="167" t="s">
        <v>2930</v>
      </c>
      <c r="E519" s="168" t="s">
        <v>34</v>
      </c>
      <c r="F519" s="174">
        <v>261</v>
      </c>
      <c r="G519" s="174">
        <v>193.62</v>
      </c>
      <c r="H519" s="174">
        <v>237.12</v>
      </c>
      <c r="I519" s="174">
        <v>61888.32</v>
      </c>
      <c r="J519" s="172">
        <v>2.9644537829109645E-3</v>
      </c>
    </row>
    <row r="520" spans="1:10" ht="51">
      <c r="A520" s="171" t="s">
        <v>2931</v>
      </c>
      <c r="B520" s="168" t="s">
        <v>2932</v>
      </c>
      <c r="C520" s="168" t="s">
        <v>44</v>
      </c>
      <c r="D520" s="167" t="s">
        <v>2933</v>
      </c>
      <c r="E520" s="168" t="s">
        <v>34</v>
      </c>
      <c r="F520" s="174">
        <v>293</v>
      </c>
      <c r="G520" s="174">
        <v>214.22</v>
      </c>
      <c r="H520" s="174">
        <v>262.35000000000002</v>
      </c>
      <c r="I520" s="174">
        <v>76868.55</v>
      </c>
      <c r="J520" s="172">
        <v>3.6820075877706912E-3</v>
      </c>
    </row>
    <row r="521" spans="1:10" ht="51">
      <c r="A521" s="171" t="s">
        <v>2934</v>
      </c>
      <c r="B521" s="168" t="s">
        <v>2935</v>
      </c>
      <c r="C521" s="168" t="s">
        <v>44</v>
      </c>
      <c r="D521" s="167" t="s">
        <v>2936</v>
      </c>
      <c r="E521" s="168" t="s">
        <v>34</v>
      </c>
      <c r="F521" s="174">
        <v>335</v>
      </c>
      <c r="G521" s="174">
        <v>263.69</v>
      </c>
      <c r="H521" s="174">
        <v>322.94</v>
      </c>
      <c r="I521" s="174">
        <v>108184.9</v>
      </c>
      <c r="J521" s="172">
        <v>5.1820623998008741E-3</v>
      </c>
    </row>
    <row r="522" spans="1:10" ht="51">
      <c r="A522" s="171" t="s">
        <v>2937</v>
      </c>
      <c r="B522" s="168" t="s">
        <v>2938</v>
      </c>
      <c r="C522" s="168" t="s">
        <v>44</v>
      </c>
      <c r="D522" s="167" t="s">
        <v>2939</v>
      </c>
      <c r="E522" s="168" t="s">
        <v>34</v>
      </c>
      <c r="F522" s="174">
        <v>59.5</v>
      </c>
      <c r="G522" s="174">
        <v>26.31</v>
      </c>
      <c r="H522" s="174">
        <v>32.22</v>
      </c>
      <c r="I522" s="174">
        <v>1917.09</v>
      </c>
      <c r="J522" s="172">
        <v>9.1828711826089015E-5</v>
      </c>
    </row>
    <row r="523" spans="1:10" ht="51">
      <c r="A523" s="171" t="s">
        <v>2940</v>
      </c>
      <c r="B523" s="168" t="s">
        <v>2941</v>
      </c>
      <c r="C523" s="168" t="s">
        <v>44</v>
      </c>
      <c r="D523" s="167" t="s">
        <v>2942</v>
      </c>
      <c r="E523" s="168" t="s">
        <v>34</v>
      </c>
      <c r="F523" s="174">
        <v>147</v>
      </c>
      <c r="G523" s="174">
        <v>82.27</v>
      </c>
      <c r="H523" s="174">
        <v>100.75</v>
      </c>
      <c r="I523" s="174">
        <v>14810.25</v>
      </c>
      <c r="J523" s="172">
        <v>7.0941175391991756E-4</v>
      </c>
    </row>
    <row r="524" spans="1:10" ht="51">
      <c r="A524" s="171" t="s">
        <v>2943</v>
      </c>
      <c r="B524" s="168" t="s">
        <v>2944</v>
      </c>
      <c r="C524" s="168" t="s">
        <v>44</v>
      </c>
      <c r="D524" s="167" t="s">
        <v>2945</v>
      </c>
      <c r="E524" s="168" t="s">
        <v>34</v>
      </c>
      <c r="F524" s="174">
        <v>89</v>
      </c>
      <c r="G524" s="174">
        <v>84.22</v>
      </c>
      <c r="H524" s="174">
        <v>103.14</v>
      </c>
      <c r="I524" s="174">
        <v>9179.4599999999991</v>
      </c>
      <c r="J524" s="172">
        <v>4.3969661677809127E-4</v>
      </c>
    </row>
    <row r="525" spans="1:10">
      <c r="A525" s="171" t="s">
        <v>2946</v>
      </c>
      <c r="B525" s="168">
        <v>53030</v>
      </c>
      <c r="C525" s="168" t="s">
        <v>268</v>
      </c>
      <c r="D525" s="167" t="s">
        <v>2947</v>
      </c>
      <c r="E525" s="168" t="s">
        <v>34</v>
      </c>
      <c r="F525" s="174">
        <v>400</v>
      </c>
      <c r="G525" s="174">
        <v>31.42</v>
      </c>
      <c r="H525" s="174">
        <v>38.479999999999997</v>
      </c>
      <c r="I525" s="174">
        <v>15392</v>
      </c>
      <c r="J525" s="172">
        <v>7.3727760951606972E-4</v>
      </c>
    </row>
    <row r="526" spans="1:10">
      <c r="A526" s="169" t="s">
        <v>106</v>
      </c>
      <c r="B526" s="166"/>
      <c r="C526" s="166"/>
      <c r="D526" s="165" t="s">
        <v>2599</v>
      </c>
      <c r="E526" s="165"/>
      <c r="F526" s="173"/>
      <c r="G526" s="173"/>
      <c r="H526" s="173"/>
      <c r="I526" s="173">
        <v>66063.77</v>
      </c>
      <c r="J526" s="170">
        <v>3.164458057511658E-3</v>
      </c>
    </row>
    <row r="527" spans="1:10">
      <c r="A527" s="171" t="s">
        <v>2948</v>
      </c>
      <c r="B527" s="168">
        <v>70437</v>
      </c>
      <c r="C527" s="168" t="s">
        <v>268</v>
      </c>
      <c r="D527" s="167" t="s">
        <v>2949</v>
      </c>
      <c r="E527" s="168" t="s">
        <v>45</v>
      </c>
      <c r="F527" s="174">
        <v>4</v>
      </c>
      <c r="G527" s="174">
        <v>955.76</v>
      </c>
      <c r="H527" s="174">
        <v>1101.8</v>
      </c>
      <c r="I527" s="174">
        <v>4407.2</v>
      </c>
      <c r="J527" s="172">
        <v>2.1110511178919065E-4</v>
      </c>
    </row>
    <row r="528" spans="1:10" ht="51">
      <c r="A528" s="171" t="s">
        <v>2950</v>
      </c>
      <c r="B528" s="168" t="s">
        <v>2951</v>
      </c>
      <c r="C528" s="168" t="s">
        <v>44</v>
      </c>
      <c r="D528" s="167" t="s">
        <v>2952</v>
      </c>
      <c r="E528" s="168" t="s">
        <v>45</v>
      </c>
      <c r="F528" s="174">
        <v>5</v>
      </c>
      <c r="G528" s="174">
        <v>2917.84</v>
      </c>
      <c r="H528" s="174">
        <v>3363.68</v>
      </c>
      <c r="I528" s="174">
        <v>16818.400000000001</v>
      </c>
      <c r="J528" s="172">
        <v>8.0560224453515242E-4</v>
      </c>
    </row>
    <row r="529" spans="1:10">
      <c r="A529" s="171" t="s">
        <v>2953</v>
      </c>
      <c r="B529" s="168">
        <v>70205</v>
      </c>
      <c r="C529" s="168" t="s">
        <v>268</v>
      </c>
      <c r="D529" s="167" t="s">
        <v>2954</v>
      </c>
      <c r="E529" s="168" t="s">
        <v>45</v>
      </c>
      <c r="F529" s="174">
        <v>166</v>
      </c>
      <c r="G529" s="174">
        <v>224.33</v>
      </c>
      <c r="H529" s="174">
        <v>258.60000000000002</v>
      </c>
      <c r="I529" s="174">
        <v>42927.6</v>
      </c>
      <c r="J529" s="172">
        <v>2.056234297704134E-3</v>
      </c>
    </row>
    <row r="530" spans="1:10">
      <c r="A530" s="171" t="s">
        <v>2955</v>
      </c>
      <c r="B530" s="168">
        <v>111131</v>
      </c>
      <c r="C530" s="168" t="s">
        <v>268</v>
      </c>
      <c r="D530" s="167" t="s">
        <v>2956</v>
      </c>
      <c r="E530" s="168" t="s">
        <v>3</v>
      </c>
      <c r="F530" s="174">
        <v>0.14799999999999999</v>
      </c>
      <c r="G530" s="174">
        <v>79.98</v>
      </c>
      <c r="H530" s="174">
        <v>92.2</v>
      </c>
      <c r="I530" s="174">
        <v>13.64</v>
      </c>
      <c r="J530" s="172">
        <v>6.5335671737260849E-7</v>
      </c>
    </row>
    <row r="531" spans="1:10" ht="38.25">
      <c r="A531" s="171" t="s">
        <v>2957</v>
      </c>
      <c r="B531" s="168" t="s">
        <v>2958</v>
      </c>
      <c r="C531" s="168" t="s">
        <v>44</v>
      </c>
      <c r="D531" s="167" t="s">
        <v>2959</v>
      </c>
      <c r="E531" s="168" t="s">
        <v>45</v>
      </c>
      <c r="F531" s="174">
        <v>3</v>
      </c>
      <c r="G531" s="174">
        <v>155.81</v>
      </c>
      <c r="H531" s="174">
        <v>179.61</v>
      </c>
      <c r="I531" s="174">
        <v>538.83000000000004</v>
      </c>
      <c r="J531" s="172">
        <v>2.5809985338847701E-5</v>
      </c>
    </row>
    <row r="532" spans="1:10" ht="51">
      <c r="A532" s="171" t="s">
        <v>2960</v>
      </c>
      <c r="B532" s="168" t="s">
        <v>2961</v>
      </c>
      <c r="C532" s="168" t="s">
        <v>44</v>
      </c>
      <c r="D532" s="167" t="s">
        <v>2962</v>
      </c>
      <c r="E532" s="168" t="s">
        <v>3</v>
      </c>
      <c r="F532" s="174">
        <v>15</v>
      </c>
      <c r="G532" s="174">
        <v>78.540000000000006</v>
      </c>
      <c r="H532" s="174">
        <v>90.54</v>
      </c>
      <c r="I532" s="174">
        <v>1358.1</v>
      </c>
      <c r="J532" s="172">
        <v>6.505306142696039E-5</v>
      </c>
    </row>
    <row r="533" spans="1:10">
      <c r="A533" s="169" t="s">
        <v>109</v>
      </c>
      <c r="B533" s="166"/>
      <c r="C533" s="166"/>
      <c r="D533" s="165" t="s">
        <v>619</v>
      </c>
      <c r="E533" s="165"/>
      <c r="F533" s="173"/>
      <c r="G533" s="173"/>
      <c r="H533" s="173"/>
      <c r="I533" s="173">
        <v>2021748.61</v>
      </c>
      <c r="J533" s="170">
        <v>9.6841864749430656E-2</v>
      </c>
    </row>
    <row r="534" spans="1:10" ht="25.5">
      <c r="A534" s="171" t="s">
        <v>2963</v>
      </c>
      <c r="B534" s="168" t="s">
        <v>2964</v>
      </c>
      <c r="C534" s="168" t="s">
        <v>44</v>
      </c>
      <c r="D534" s="167" t="s">
        <v>2965</v>
      </c>
      <c r="E534" s="168" t="s">
        <v>45</v>
      </c>
      <c r="F534" s="174">
        <v>2</v>
      </c>
      <c r="G534" s="174">
        <v>66968.27</v>
      </c>
      <c r="H534" s="174">
        <v>77201.02</v>
      </c>
      <c r="I534" s="174">
        <v>154402.04</v>
      </c>
      <c r="J534" s="172">
        <v>7.3958658365127711E-3</v>
      </c>
    </row>
    <row r="535" spans="1:10" ht="25.5">
      <c r="A535" s="171" t="s">
        <v>2966</v>
      </c>
      <c r="B535" s="168" t="s">
        <v>2967</v>
      </c>
      <c r="C535" s="168" t="s">
        <v>44</v>
      </c>
      <c r="D535" s="167" t="s">
        <v>2968</v>
      </c>
      <c r="E535" s="168" t="s">
        <v>45</v>
      </c>
      <c r="F535" s="174">
        <v>1</v>
      </c>
      <c r="G535" s="174">
        <v>66968.27</v>
      </c>
      <c r="H535" s="174">
        <v>77201.02</v>
      </c>
      <c r="I535" s="174">
        <v>77201.02</v>
      </c>
      <c r="J535" s="172">
        <v>3.6979329182563856E-3</v>
      </c>
    </row>
    <row r="536" spans="1:10" ht="25.5">
      <c r="A536" s="171" t="s">
        <v>2969</v>
      </c>
      <c r="B536" s="168" t="s">
        <v>2970</v>
      </c>
      <c r="C536" s="168" t="s">
        <v>44</v>
      </c>
      <c r="D536" s="167" t="s">
        <v>2971</v>
      </c>
      <c r="E536" s="168" t="s">
        <v>45</v>
      </c>
      <c r="F536" s="174">
        <v>3</v>
      </c>
      <c r="G536" s="174">
        <v>66968.27</v>
      </c>
      <c r="H536" s="174">
        <v>77201.02</v>
      </c>
      <c r="I536" s="174">
        <v>231603.06</v>
      </c>
      <c r="J536" s="172">
        <v>1.1093798754769157E-2</v>
      </c>
    </row>
    <row r="537" spans="1:10" ht="25.5">
      <c r="A537" s="171" t="s">
        <v>2972</v>
      </c>
      <c r="B537" s="168" t="s">
        <v>2973</v>
      </c>
      <c r="C537" s="168" t="s">
        <v>44</v>
      </c>
      <c r="D537" s="167" t="s">
        <v>2974</v>
      </c>
      <c r="E537" s="168" t="s">
        <v>45</v>
      </c>
      <c r="F537" s="174">
        <v>1</v>
      </c>
      <c r="G537" s="174">
        <v>66968.27</v>
      </c>
      <c r="H537" s="174">
        <v>77201.02</v>
      </c>
      <c r="I537" s="174">
        <v>77201.02</v>
      </c>
      <c r="J537" s="172">
        <v>3.6979329182563856E-3</v>
      </c>
    </row>
    <row r="538" spans="1:10" ht="25.5">
      <c r="A538" s="171" t="s">
        <v>2975</v>
      </c>
      <c r="B538" s="168" t="s">
        <v>2976</v>
      </c>
      <c r="C538" s="168" t="s">
        <v>44</v>
      </c>
      <c r="D538" s="167" t="s">
        <v>2977</v>
      </c>
      <c r="E538" s="168" t="s">
        <v>45</v>
      </c>
      <c r="F538" s="174">
        <v>2</v>
      </c>
      <c r="G538" s="174">
        <v>60136.05</v>
      </c>
      <c r="H538" s="174">
        <v>69324.83</v>
      </c>
      <c r="I538" s="174">
        <v>138649.66</v>
      </c>
      <c r="J538" s="172">
        <v>6.6413260060431282E-3</v>
      </c>
    </row>
    <row r="539" spans="1:10" ht="25.5">
      <c r="A539" s="171" t="s">
        <v>2978</v>
      </c>
      <c r="B539" s="168" t="s">
        <v>2979</v>
      </c>
      <c r="C539" s="168" t="s">
        <v>44</v>
      </c>
      <c r="D539" s="167" t="s">
        <v>2980</v>
      </c>
      <c r="E539" s="168" t="s">
        <v>45</v>
      </c>
      <c r="F539" s="174">
        <v>3</v>
      </c>
      <c r="G539" s="174">
        <v>60136.05</v>
      </c>
      <c r="H539" s="174">
        <v>69324.83</v>
      </c>
      <c r="I539" s="174">
        <v>207974.49</v>
      </c>
      <c r="J539" s="172">
        <v>9.9619890090646927E-3</v>
      </c>
    </row>
    <row r="540" spans="1:10" ht="25.5">
      <c r="A540" s="171" t="s">
        <v>2981</v>
      </c>
      <c r="B540" s="168" t="s">
        <v>2982</v>
      </c>
      <c r="C540" s="168" t="s">
        <v>44</v>
      </c>
      <c r="D540" s="167" t="s">
        <v>2983</v>
      </c>
      <c r="E540" s="168" t="s">
        <v>45</v>
      </c>
      <c r="F540" s="174">
        <v>5</v>
      </c>
      <c r="G540" s="174">
        <v>16397.45</v>
      </c>
      <c r="H540" s="174">
        <v>18902.98</v>
      </c>
      <c r="I540" s="174">
        <v>94514.9</v>
      </c>
      <c r="J540" s="172">
        <v>4.5272686808504664E-3</v>
      </c>
    </row>
    <row r="541" spans="1:10" ht="25.5">
      <c r="A541" s="171" t="s">
        <v>2984</v>
      </c>
      <c r="B541" s="168" t="s">
        <v>2985</v>
      </c>
      <c r="C541" s="168" t="s">
        <v>44</v>
      </c>
      <c r="D541" s="167" t="s">
        <v>2986</v>
      </c>
      <c r="E541" s="168" t="s">
        <v>45</v>
      </c>
      <c r="F541" s="174">
        <v>25</v>
      </c>
      <c r="G541" s="174">
        <v>15692.37</v>
      </c>
      <c r="H541" s="174">
        <v>18090.16</v>
      </c>
      <c r="I541" s="174">
        <v>452254</v>
      </c>
      <c r="J541" s="172">
        <v>2.1662990385530184E-2</v>
      </c>
    </row>
    <row r="542" spans="1:10" ht="25.5">
      <c r="A542" s="171" t="s">
        <v>2987</v>
      </c>
      <c r="B542" s="168" t="s">
        <v>2988</v>
      </c>
      <c r="C542" s="168" t="s">
        <v>44</v>
      </c>
      <c r="D542" s="167" t="s">
        <v>2989</v>
      </c>
      <c r="E542" s="168" t="s">
        <v>45</v>
      </c>
      <c r="F542" s="174">
        <v>1</v>
      </c>
      <c r="G542" s="174">
        <v>13185.96</v>
      </c>
      <c r="H542" s="174">
        <v>15200.77</v>
      </c>
      <c r="I542" s="174">
        <v>15200.77</v>
      </c>
      <c r="J542" s="172">
        <v>7.2811768245865298E-4</v>
      </c>
    </row>
    <row r="543" spans="1:10" ht="25.5">
      <c r="A543" s="171" t="s">
        <v>2990</v>
      </c>
      <c r="B543" s="168" t="s">
        <v>2991</v>
      </c>
      <c r="C543" s="168" t="s">
        <v>44</v>
      </c>
      <c r="D543" s="167" t="s">
        <v>2992</v>
      </c>
      <c r="E543" s="168" t="s">
        <v>45</v>
      </c>
      <c r="F543" s="174">
        <v>6</v>
      </c>
      <c r="G543" s="174">
        <v>13185.96</v>
      </c>
      <c r="H543" s="174">
        <v>15200.77</v>
      </c>
      <c r="I543" s="174">
        <v>91204.62</v>
      </c>
      <c r="J543" s="172">
        <v>4.3687060947519181E-3</v>
      </c>
    </row>
    <row r="544" spans="1:10" ht="25.5">
      <c r="A544" s="171" t="s">
        <v>2993</v>
      </c>
      <c r="B544" s="168" t="s">
        <v>2994</v>
      </c>
      <c r="C544" s="168" t="s">
        <v>44</v>
      </c>
      <c r="D544" s="167" t="s">
        <v>2995</v>
      </c>
      <c r="E544" s="168" t="s">
        <v>45</v>
      </c>
      <c r="F544" s="174">
        <v>9</v>
      </c>
      <c r="G544" s="174">
        <v>6950.77</v>
      </c>
      <c r="H544" s="174">
        <v>8012.84</v>
      </c>
      <c r="I544" s="174">
        <v>72115.56</v>
      </c>
      <c r="J544" s="172">
        <v>3.4543391167952634E-3</v>
      </c>
    </row>
    <row r="545" spans="1:10" ht="25.5">
      <c r="A545" s="171" t="s">
        <v>2996</v>
      </c>
      <c r="B545" s="168" t="s">
        <v>2997</v>
      </c>
      <c r="C545" s="168" t="s">
        <v>44</v>
      </c>
      <c r="D545" s="167" t="s">
        <v>2998</v>
      </c>
      <c r="E545" s="168" t="s">
        <v>45</v>
      </c>
      <c r="F545" s="174">
        <v>13</v>
      </c>
      <c r="G545" s="174">
        <v>13185.96</v>
      </c>
      <c r="H545" s="174">
        <v>15200.77</v>
      </c>
      <c r="I545" s="174">
        <v>197610.01</v>
      </c>
      <c r="J545" s="172">
        <v>9.4655298719624886E-3</v>
      </c>
    </row>
    <row r="546" spans="1:10" ht="25.5">
      <c r="A546" s="171" t="s">
        <v>2999</v>
      </c>
      <c r="B546" s="168" t="s">
        <v>3000</v>
      </c>
      <c r="C546" s="168" t="s">
        <v>44</v>
      </c>
      <c r="D546" s="167" t="s">
        <v>3001</v>
      </c>
      <c r="E546" s="168" t="s">
        <v>45</v>
      </c>
      <c r="F546" s="174">
        <v>12</v>
      </c>
      <c r="G546" s="174">
        <v>9006.7000000000007</v>
      </c>
      <c r="H546" s="174">
        <v>10382.92</v>
      </c>
      <c r="I546" s="174">
        <v>124595.04</v>
      </c>
      <c r="J546" s="172">
        <v>5.9681089688642854E-3</v>
      </c>
    </row>
    <row r="547" spans="1:10" ht="25.5">
      <c r="A547" s="171" t="s">
        <v>3002</v>
      </c>
      <c r="B547" s="168" t="s">
        <v>3003</v>
      </c>
      <c r="C547" s="168" t="s">
        <v>44</v>
      </c>
      <c r="D547" s="167" t="s">
        <v>3004</v>
      </c>
      <c r="E547" s="168" t="s">
        <v>45</v>
      </c>
      <c r="F547" s="174">
        <v>1</v>
      </c>
      <c r="G547" s="174">
        <v>9006.7000000000007</v>
      </c>
      <c r="H547" s="174">
        <v>10382.92</v>
      </c>
      <c r="I547" s="174">
        <v>10382.92</v>
      </c>
      <c r="J547" s="172">
        <v>4.9734241407202375E-4</v>
      </c>
    </row>
    <row r="548" spans="1:10" ht="25.5">
      <c r="A548" s="171" t="s">
        <v>3005</v>
      </c>
      <c r="B548" s="168" t="s">
        <v>3006</v>
      </c>
      <c r="C548" s="168" t="s">
        <v>44</v>
      </c>
      <c r="D548" s="167" t="s">
        <v>3007</v>
      </c>
      <c r="E548" s="168" t="s">
        <v>45</v>
      </c>
      <c r="F548" s="174">
        <v>3</v>
      </c>
      <c r="G548" s="174">
        <v>3802.36</v>
      </c>
      <c r="H548" s="174">
        <v>4383.3599999999997</v>
      </c>
      <c r="I548" s="174">
        <v>13150.08</v>
      </c>
      <c r="J548" s="172">
        <v>6.2988952360609914E-4</v>
      </c>
    </row>
    <row r="549" spans="1:10" ht="25.5">
      <c r="A549" s="171" t="s">
        <v>3008</v>
      </c>
      <c r="B549" s="168" t="s">
        <v>3009</v>
      </c>
      <c r="C549" s="168" t="s">
        <v>44</v>
      </c>
      <c r="D549" s="167" t="s">
        <v>3010</v>
      </c>
      <c r="E549" s="168" t="s">
        <v>45</v>
      </c>
      <c r="F549" s="174">
        <v>8</v>
      </c>
      <c r="G549" s="174">
        <v>2959.63</v>
      </c>
      <c r="H549" s="174">
        <v>3411.86</v>
      </c>
      <c r="I549" s="174">
        <v>27294.880000000001</v>
      </c>
      <c r="J549" s="172">
        <v>1.3074261875278053E-3</v>
      </c>
    </row>
    <row r="550" spans="1:10" ht="25.5">
      <c r="A550" s="171" t="s">
        <v>3011</v>
      </c>
      <c r="B550" s="168" t="s">
        <v>3012</v>
      </c>
      <c r="C550" s="168" t="s">
        <v>44</v>
      </c>
      <c r="D550" s="167" t="s">
        <v>3013</v>
      </c>
      <c r="E550" s="168" t="s">
        <v>45</v>
      </c>
      <c r="F550" s="174">
        <v>13</v>
      </c>
      <c r="G550" s="174">
        <v>2428.5100000000002</v>
      </c>
      <c r="H550" s="174">
        <v>2799.58</v>
      </c>
      <c r="I550" s="174">
        <v>36394.54</v>
      </c>
      <c r="J550" s="172">
        <v>1.7433003801089514E-3</v>
      </c>
    </row>
    <row r="551" spans="1:10">
      <c r="A551" s="169">
        <v>14</v>
      </c>
      <c r="B551" s="166"/>
      <c r="C551" s="166"/>
      <c r="D551" s="165" t="s">
        <v>29</v>
      </c>
      <c r="E551" s="165"/>
      <c r="F551" s="173"/>
      <c r="G551" s="173"/>
      <c r="H551" s="173"/>
      <c r="I551" s="173">
        <v>738691.22</v>
      </c>
      <c r="J551" s="170">
        <v>3.538334828820875E-2</v>
      </c>
    </row>
    <row r="552" spans="1:10">
      <c r="A552" s="171" t="s">
        <v>111</v>
      </c>
      <c r="B552" s="168">
        <v>170021</v>
      </c>
      <c r="C552" s="168" t="s">
        <v>268</v>
      </c>
      <c r="D552" s="167" t="s">
        <v>615</v>
      </c>
      <c r="E552" s="168" t="s">
        <v>34</v>
      </c>
      <c r="F552" s="174">
        <v>142.25</v>
      </c>
      <c r="G552" s="174">
        <v>123.99</v>
      </c>
      <c r="H552" s="174">
        <v>151.85</v>
      </c>
      <c r="I552" s="174">
        <v>21600.66</v>
      </c>
      <c r="J552" s="172">
        <v>1.034672750049986E-3</v>
      </c>
    </row>
    <row r="553" spans="1:10">
      <c r="A553" s="171" t="s">
        <v>2277</v>
      </c>
      <c r="B553" s="168" t="s">
        <v>3016</v>
      </c>
      <c r="C553" s="168" t="s">
        <v>44</v>
      </c>
      <c r="D553" s="167" t="s">
        <v>3017</v>
      </c>
      <c r="E553" s="168" t="s">
        <v>1</v>
      </c>
      <c r="F553" s="174">
        <v>1</v>
      </c>
      <c r="G553" s="174">
        <v>1754.69</v>
      </c>
      <c r="H553" s="174">
        <v>2148.96</v>
      </c>
      <c r="I553" s="174">
        <v>2148.96</v>
      </c>
      <c r="J553" s="172">
        <v>1.0293529702089742E-4</v>
      </c>
    </row>
    <row r="554" spans="1:10" ht="25.5">
      <c r="A554" s="171" t="s">
        <v>4756</v>
      </c>
      <c r="B554" s="168" t="s">
        <v>289</v>
      </c>
      <c r="C554" s="168" t="s">
        <v>44</v>
      </c>
      <c r="D554" s="167" t="s">
        <v>98</v>
      </c>
      <c r="E554" s="168" t="s">
        <v>45</v>
      </c>
      <c r="F554" s="174">
        <v>92</v>
      </c>
      <c r="G554" s="174">
        <v>105.11</v>
      </c>
      <c r="H554" s="174">
        <v>128.72</v>
      </c>
      <c r="I554" s="174">
        <v>11842.24</v>
      </c>
      <c r="J554" s="172">
        <v>5.67243918822478E-4</v>
      </c>
    </row>
    <row r="555" spans="1:10">
      <c r="A555" s="171" t="s">
        <v>4757</v>
      </c>
      <c r="B555" s="168" t="s">
        <v>290</v>
      </c>
      <c r="C555" s="168" t="s">
        <v>44</v>
      </c>
      <c r="D555" s="167" t="s">
        <v>99</v>
      </c>
      <c r="E555" s="168" t="s">
        <v>45</v>
      </c>
      <c r="F555" s="174">
        <v>17</v>
      </c>
      <c r="G555" s="174">
        <v>167.01</v>
      </c>
      <c r="H555" s="174">
        <v>204.53</v>
      </c>
      <c r="I555" s="174">
        <v>3477.01</v>
      </c>
      <c r="J555" s="172">
        <v>1.6654896186742916E-4</v>
      </c>
    </row>
    <row r="556" spans="1:10">
      <c r="A556" s="171" t="s">
        <v>4758</v>
      </c>
      <c r="B556" s="168" t="s">
        <v>291</v>
      </c>
      <c r="C556" s="168" t="s">
        <v>44</v>
      </c>
      <c r="D556" s="167" t="s">
        <v>292</v>
      </c>
      <c r="E556" s="168" t="s">
        <v>45</v>
      </c>
      <c r="F556" s="174">
        <v>17</v>
      </c>
      <c r="G556" s="174">
        <v>419.59</v>
      </c>
      <c r="H556" s="174">
        <v>513.87</v>
      </c>
      <c r="I556" s="174">
        <v>8735.7900000000009</v>
      </c>
      <c r="J556" s="172">
        <v>4.1844480044402201E-4</v>
      </c>
    </row>
    <row r="557" spans="1:10">
      <c r="A557" s="171" t="s">
        <v>4759</v>
      </c>
      <c r="B557" s="168">
        <v>112561</v>
      </c>
      <c r="C557" s="168" t="s">
        <v>268</v>
      </c>
      <c r="D557" s="167" t="s">
        <v>616</v>
      </c>
      <c r="E557" s="168" t="s">
        <v>34</v>
      </c>
      <c r="F557" s="174">
        <v>606.79999999999995</v>
      </c>
      <c r="G557" s="174">
        <v>650.12</v>
      </c>
      <c r="H557" s="174">
        <v>796.2</v>
      </c>
      <c r="I557" s="174">
        <v>483134.16</v>
      </c>
      <c r="J557" s="172">
        <v>2.3142151673619694E-2</v>
      </c>
    </row>
    <row r="558" spans="1:10">
      <c r="A558" s="171" t="s">
        <v>4760</v>
      </c>
      <c r="B558" s="168">
        <v>112560</v>
      </c>
      <c r="C558" s="168" t="s">
        <v>268</v>
      </c>
      <c r="D558" s="167" t="s">
        <v>3019</v>
      </c>
      <c r="E558" s="168" t="s">
        <v>34</v>
      </c>
      <c r="F558" s="174">
        <v>185.54</v>
      </c>
      <c r="G558" s="174">
        <v>101.21</v>
      </c>
      <c r="H558" s="174">
        <v>123.95</v>
      </c>
      <c r="I558" s="174">
        <v>22997.68</v>
      </c>
      <c r="J558" s="172">
        <v>1.1015900815238777E-3</v>
      </c>
    </row>
    <row r="559" spans="1:10" ht="38.25">
      <c r="A559" s="171" t="s">
        <v>4761</v>
      </c>
      <c r="B559" s="168" t="s">
        <v>3020</v>
      </c>
      <c r="C559" s="168" t="s">
        <v>44</v>
      </c>
      <c r="D559" s="167" t="s">
        <v>3021</v>
      </c>
      <c r="E559" s="168" t="s">
        <v>34</v>
      </c>
      <c r="F559" s="174">
        <v>566.96</v>
      </c>
      <c r="G559" s="174">
        <v>238.3</v>
      </c>
      <c r="H559" s="174">
        <v>291.83999999999997</v>
      </c>
      <c r="I559" s="174">
        <v>165461.6</v>
      </c>
      <c r="J559" s="172">
        <v>7.9256193421715256E-3</v>
      </c>
    </row>
    <row r="560" spans="1:10">
      <c r="A560" s="171" t="s">
        <v>4762</v>
      </c>
      <c r="B560" s="168" t="s">
        <v>3022</v>
      </c>
      <c r="C560" s="168" t="s">
        <v>44</v>
      </c>
      <c r="D560" s="167" t="s">
        <v>3023</v>
      </c>
      <c r="E560" s="168" t="s">
        <v>1</v>
      </c>
      <c r="F560" s="174">
        <v>40</v>
      </c>
      <c r="G560" s="174">
        <v>13.18</v>
      </c>
      <c r="H560" s="174">
        <v>16.14</v>
      </c>
      <c r="I560" s="174">
        <v>645.6</v>
      </c>
      <c r="J560" s="172">
        <v>3.0924273954234315E-5</v>
      </c>
    </row>
    <row r="561" spans="1:10">
      <c r="A561" s="171" t="s">
        <v>4763</v>
      </c>
      <c r="B561" s="168" t="s">
        <v>3024</v>
      </c>
      <c r="C561" s="168" t="s">
        <v>44</v>
      </c>
      <c r="D561" s="167" t="s">
        <v>3025</v>
      </c>
      <c r="E561" s="168" t="s">
        <v>45</v>
      </c>
      <c r="F561" s="174">
        <v>262</v>
      </c>
      <c r="G561" s="174">
        <v>10.58</v>
      </c>
      <c r="H561" s="174">
        <v>12.95</v>
      </c>
      <c r="I561" s="174">
        <v>3392.9</v>
      </c>
      <c r="J561" s="172">
        <v>1.625200884438067E-4</v>
      </c>
    </row>
    <row r="562" spans="1:10">
      <c r="A562" s="171" t="s">
        <v>4764</v>
      </c>
      <c r="B562" s="168" t="s">
        <v>3026</v>
      </c>
      <c r="C562" s="168" t="s">
        <v>44</v>
      </c>
      <c r="D562" s="167" t="s">
        <v>3027</v>
      </c>
      <c r="E562" s="168" t="s">
        <v>1</v>
      </c>
      <c r="F562" s="174">
        <v>1</v>
      </c>
      <c r="G562" s="174">
        <v>41.8</v>
      </c>
      <c r="H562" s="174">
        <v>51.19</v>
      </c>
      <c r="I562" s="174">
        <v>51.19</v>
      </c>
      <c r="J562" s="172">
        <v>2.4520036922510142E-6</v>
      </c>
    </row>
    <row r="563" spans="1:10">
      <c r="A563" s="171" t="s">
        <v>4765</v>
      </c>
      <c r="B563" s="168" t="s">
        <v>3028</v>
      </c>
      <c r="C563" s="168" t="s">
        <v>44</v>
      </c>
      <c r="D563" s="167" t="s">
        <v>3029</v>
      </c>
      <c r="E563" s="168" t="s">
        <v>1</v>
      </c>
      <c r="F563" s="174">
        <v>24</v>
      </c>
      <c r="G563" s="174">
        <v>41.8</v>
      </c>
      <c r="H563" s="174">
        <v>51.19</v>
      </c>
      <c r="I563" s="174">
        <v>1228.56</v>
      </c>
      <c r="J563" s="172">
        <v>5.8848088614024338E-5</v>
      </c>
    </row>
    <row r="564" spans="1:10">
      <c r="A564" s="171" t="s">
        <v>4766</v>
      </c>
      <c r="B564" s="168" t="s">
        <v>3030</v>
      </c>
      <c r="C564" s="168" t="s">
        <v>44</v>
      </c>
      <c r="D564" s="167" t="s">
        <v>3031</v>
      </c>
      <c r="E564" s="168" t="s">
        <v>1</v>
      </c>
      <c r="F564" s="174">
        <v>273</v>
      </c>
      <c r="G564" s="174">
        <v>41.8</v>
      </c>
      <c r="H564" s="174">
        <v>51.19</v>
      </c>
      <c r="I564" s="174">
        <v>13974.87</v>
      </c>
      <c r="J564" s="172">
        <v>6.6939700798452685E-4</v>
      </c>
    </row>
    <row r="565" spans="1:10">
      <c r="A565" s="169">
        <v>15</v>
      </c>
      <c r="B565" s="166"/>
      <c r="C565" s="166"/>
      <c r="D565" s="165" t="s">
        <v>3032</v>
      </c>
      <c r="E565" s="165"/>
      <c r="F565" s="173"/>
      <c r="G565" s="173"/>
      <c r="H565" s="173"/>
      <c r="I565" s="173">
        <v>1036508.56</v>
      </c>
      <c r="J565" s="170">
        <v>4.9648814537405384E-2</v>
      </c>
    </row>
    <row r="566" spans="1:10">
      <c r="A566" s="169" t="s">
        <v>3014</v>
      </c>
      <c r="B566" s="166"/>
      <c r="C566" s="166"/>
      <c r="D566" s="165" t="s">
        <v>2318</v>
      </c>
      <c r="E566" s="165"/>
      <c r="F566" s="173"/>
      <c r="G566" s="173"/>
      <c r="H566" s="173"/>
      <c r="I566" s="173">
        <v>294687.96000000002</v>
      </c>
      <c r="J566" s="170">
        <v>1.4115568782612211E-2</v>
      </c>
    </row>
    <row r="567" spans="1:10">
      <c r="A567" s="169" t="s">
        <v>4767</v>
      </c>
      <c r="B567" s="166"/>
      <c r="C567" s="166"/>
      <c r="D567" s="165" t="s">
        <v>606</v>
      </c>
      <c r="E567" s="165"/>
      <c r="F567" s="173"/>
      <c r="G567" s="173"/>
      <c r="H567" s="173"/>
      <c r="I567" s="173">
        <v>0</v>
      </c>
      <c r="J567" s="170">
        <v>0</v>
      </c>
    </row>
    <row r="568" spans="1:10">
      <c r="A568" s="169" t="s">
        <v>4768</v>
      </c>
      <c r="B568" s="166"/>
      <c r="C568" s="166"/>
      <c r="D568" s="165" t="s">
        <v>607</v>
      </c>
      <c r="E568" s="165"/>
      <c r="F568" s="173"/>
      <c r="G568" s="173"/>
      <c r="H568" s="173"/>
      <c r="I568" s="173">
        <v>25142.9</v>
      </c>
      <c r="J568" s="170">
        <v>1.2043462323480761E-3</v>
      </c>
    </row>
    <row r="569" spans="1:10" ht="25.5">
      <c r="A569" s="171" t="s">
        <v>4769</v>
      </c>
      <c r="B569" s="168">
        <v>95241</v>
      </c>
      <c r="C569" s="168" t="s">
        <v>21</v>
      </c>
      <c r="D569" s="167" t="s">
        <v>262</v>
      </c>
      <c r="E569" s="168" t="s">
        <v>3</v>
      </c>
      <c r="F569" s="174">
        <v>272.02</v>
      </c>
      <c r="G569" s="174">
        <v>41</v>
      </c>
      <c r="H569" s="174">
        <v>50.21</v>
      </c>
      <c r="I569" s="174">
        <v>13658.12</v>
      </c>
      <c r="J569" s="172">
        <v>6.542246663255991E-4</v>
      </c>
    </row>
    <row r="570" spans="1:10">
      <c r="A570" s="171" t="s">
        <v>4770</v>
      </c>
      <c r="B570" s="168">
        <v>170031</v>
      </c>
      <c r="C570" s="168" t="s">
        <v>268</v>
      </c>
      <c r="D570" s="167" t="s">
        <v>2325</v>
      </c>
      <c r="E570" s="168" t="s">
        <v>3</v>
      </c>
      <c r="F570" s="174">
        <v>76.36</v>
      </c>
      <c r="G570" s="174">
        <v>57.1</v>
      </c>
      <c r="H570" s="174">
        <v>69.930000000000007</v>
      </c>
      <c r="I570" s="174">
        <v>5339.85</v>
      </c>
      <c r="J570" s="172">
        <v>2.5577909584033163E-4</v>
      </c>
    </row>
    <row r="571" spans="1:10" ht="25.5">
      <c r="A571" s="171" t="s">
        <v>4771</v>
      </c>
      <c r="B571" s="168">
        <v>102491</v>
      </c>
      <c r="C571" s="168" t="s">
        <v>21</v>
      </c>
      <c r="D571" s="167" t="s">
        <v>265</v>
      </c>
      <c r="E571" s="168" t="s">
        <v>3</v>
      </c>
      <c r="F571" s="174">
        <v>272.02</v>
      </c>
      <c r="G571" s="174">
        <v>18.45</v>
      </c>
      <c r="H571" s="174">
        <v>22.59</v>
      </c>
      <c r="I571" s="174">
        <v>6144.93</v>
      </c>
      <c r="J571" s="172">
        <v>2.943424701821454E-4</v>
      </c>
    </row>
    <row r="572" spans="1:10">
      <c r="A572" s="169" t="s">
        <v>4772</v>
      </c>
      <c r="B572" s="166"/>
      <c r="C572" s="166"/>
      <c r="D572" s="165" t="s">
        <v>3034</v>
      </c>
      <c r="E572" s="165"/>
      <c r="F572" s="173"/>
      <c r="G572" s="173"/>
      <c r="H572" s="173"/>
      <c r="I572" s="173">
        <v>181528.94</v>
      </c>
      <c r="J572" s="170">
        <v>8.6952457732059549E-3</v>
      </c>
    </row>
    <row r="573" spans="1:10" ht="38.25">
      <c r="A573" s="171" t="s">
        <v>4773</v>
      </c>
      <c r="B573" s="168">
        <v>101166</v>
      </c>
      <c r="C573" s="168" t="s">
        <v>21</v>
      </c>
      <c r="D573" s="167" t="s">
        <v>260</v>
      </c>
      <c r="E573" s="168" t="s">
        <v>2</v>
      </c>
      <c r="F573" s="174">
        <v>198.44</v>
      </c>
      <c r="G573" s="174">
        <v>746.95</v>
      </c>
      <c r="H573" s="174">
        <v>914.78</v>
      </c>
      <c r="I573" s="174">
        <v>181528.94</v>
      </c>
      <c r="J573" s="172">
        <v>8.6952457732059549E-3</v>
      </c>
    </row>
    <row r="574" spans="1:10">
      <c r="A574" s="169" t="s">
        <v>4774</v>
      </c>
      <c r="B574" s="166"/>
      <c r="C574" s="166"/>
      <c r="D574" s="165" t="s">
        <v>3035</v>
      </c>
      <c r="E574" s="165"/>
      <c r="F574" s="173"/>
      <c r="G574" s="173"/>
      <c r="H574" s="173"/>
      <c r="I574" s="173">
        <v>12849.55</v>
      </c>
      <c r="J574" s="170">
        <v>6.1549412080023479E-4</v>
      </c>
    </row>
    <row r="575" spans="1:10" ht="38.25">
      <c r="A575" s="171" t="s">
        <v>4775</v>
      </c>
      <c r="B575" s="168">
        <v>87269</v>
      </c>
      <c r="C575" s="168" t="s">
        <v>21</v>
      </c>
      <c r="D575" s="167" t="s">
        <v>2363</v>
      </c>
      <c r="E575" s="168" t="s">
        <v>3</v>
      </c>
      <c r="F575" s="174">
        <v>159.88</v>
      </c>
      <c r="G575" s="174">
        <v>65.63</v>
      </c>
      <c r="H575" s="174">
        <v>80.37</v>
      </c>
      <c r="I575" s="174">
        <v>12849.55</v>
      </c>
      <c r="J575" s="172">
        <v>6.1549412080023479E-4</v>
      </c>
    </row>
    <row r="576" spans="1:10">
      <c r="A576" s="169" t="s">
        <v>4776</v>
      </c>
      <c r="B576" s="166"/>
      <c r="C576" s="166"/>
      <c r="D576" s="165" t="s">
        <v>24</v>
      </c>
      <c r="E576" s="165"/>
      <c r="F576" s="173"/>
      <c r="G576" s="173"/>
      <c r="H576" s="173"/>
      <c r="I576" s="173">
        <v>7503.91</v>
      </c>
      <c r="J576" s="170">
        <v>3.5943768365538788E-4</v>
      </c>
    </row>
    <row r="577" spans="1:10" ht="25.5">
      <c r="A577" s="171" t="s">
        <v>4777</v>
      </c>
      <c r="B577" s="168">
        <v>88497</v>
      </c>
      <c r="C577" s="168" t="s">
        <v>21</v>
      </c>
      <c r="D577" s="167" t="s">
        <v>3036</v>
      </c>
      <c r="E577" s="168" t="s">
        <v>3</v>
      </c>
      <c r="F577" s="174">
        <v>230.89</v>
      </c>
      <c r="G577" s="174">
        <v>16.86</v>
      </c>
      <c r="H577" s="174">
        <v>20.64</v>
      </c>
      <c r="I577" s="174">
        <v>4765.5600000000004</v>
      </c>
      <c r="J577" s="172">
        <v>2.2827057463652555E-4</v>
      </c>
    </row>
    <row r="578" spans="1:10" ht="25.5">
      <c r="A578" s="171" t="s">
        <v>4778</v>
      </c>
      <c r="B578" s="168">
        <v>104642</v>
      </c>
      <c r="C578" s="168" t="s">
        <v>21</v>
      </c>
      <c r="D578" s="167" t="s">
        <v>574</v>
      </c>
      <c r="E578" s="168" t="s">
        <v>3</v>
      </c>
      <c r="F578" s="174">
        <v>230.89</v>
      </c>
      <c r="G578" s="174">
        <v>9.69</v>
      </c>
      <c r="H578" s="174">
        <v>11.86</v>
      </c>
      <c r="I578" s="174">
        <v>2738.35</v>
      </c>
      <c r="J578" s="172">
        <v>1.3116710901886236E-4</v>
      </c>
    </row>
    <row r="579" spans="1:10">
      <c r="A579" s="169" t="s">
        <v>4779</v>
      </c>
      <c r="B579" s="166"/>
      <c r="C579" s="166"/>
      <c r="D579" s="165" t="s">
        <v>4</v>
      </c>
      <c r="E579" s="165"/>
      <c r="F579" s="173"/>
      <c r="G579" s="173"/>
      <c r="H579" s="173"/>
      <c r="I579" s="173">
        <v>51974.67</v>
      </c>
      <c r="J579" s="170">
        <v>2.4895894265193987E-3</v>
      </c>
    </row>
    <row r="580" spans="1:10" ht="51">
      <c r="A580" s="171" t="s">
        <v>4780</v>
      </c>
      <c r="B580" s="168">
        <v>92559</v>
      </c>
      <c r="C580" s="168" t="s">
        <v>21</v>
      </c>
      <c r="D580" s="167" t="s">
        <v>3037</v>
      </c>
      <c r="E580" s="168" t="s">
        <v>45</v>
      </c>
      <c r="F580" s="174">
        <v>6</v>
      </c>
      <c r="G580" s="174">
        <v>1679.4</v>
      </c>
      <c r="H580" s="174">
        <v>2056.7600000000002</v>
      </c>
      <c r="I580" s="174">
        <v>12340.56</v>
      </c>
      <c r="J580" s="172">
        <v>5.9111347303077112E-4</v>
      </c>
    </row>
    <row r="581" spans="1:10" ht="51">
      <c r="A581" s="171" t="s">
        <v>4781</v>
      </c>
      <c r="B581" s="168">
        <v>92543</v>
      </c>
      <c r="C581" s="168" t="s">
        <v>21</v>
      </c>
      <c r="D581" s="167" t="s">
        <v>651</v>
      </c>
      <c r="E581" s="168" t="s">
        <v>3</v>
      </c>
      <c r="F581" s="174">
        <v>84.2</v>
      </c>
      <c r="G581" s="174">
        <v>20.97</v>
      </c>
      <c r="H581" s="174">
        <v>25.68</v>
      </c>
      <c r="I581" s="174">
        <v>2162.25</v>
      </c>
      <c r="J581" s="172">
        <v>1.0357188871986238E-4</v>
      </c>
    </row>
    <row r="582" spans="1:10" ht="51">
      <c r="A582" s="171" t="s">
        <v>4782</v>
      </c>
      <c r="B582" s="168">
        <v>94210</v>
      </c>
      <c r="C582" s="168" t="s">
        <v>21</v>
      </c>
      <c r="D582" s="167" t="s">
        <v>652</v>
      </c>
      <c r="E582" s="168" t="s">
        <v>3</v>
      </c>
      <c r="F582" s="174">
        <v>84.21</v>
      </c>
      <c r="G582" s="174">
        <v>52</v>
      </c>
      <c r="H582" s="174">
        <v>63.68</v>
      </c>
      <c r="I582" s="174">
        <v>5362.49</v>
      </c>
      <c r="J582" s="172">
        <v>2.5686355303104394E-4</v>
      </c>
    </row>
    <row r="583" spans="1:10">
      <c r="A583" s="171" t="s">
        <v>4783</v>
      </c>
      <c r="B583" s="168">
        <v>100900</v>
      </c>
      <c r="C583" s="168" t="s">
        <v>268</v>
      </c>
      <c r="D583" s="167" t="s">
        <v>3038</v>
      </c>
      <c r="E583" s="168" t="s">
        <v>34</v>
      </c>
      <c r="F583" s="174">
        <v>23.79</v>
      </c>
      <c r="G583" s="174">
        <v>1021.5</v>
      </c>
      <c r="H583" s="174">
        <v>1251.03</v>
      </c>
      <c r="I583" s="174">
        <v>29762</v>
      </c>
      <c r="J583" s="172">
        <v>1.4256013652817871E-3</v>
      </c>
    </row>
    <row r="584" spans="1:10" ht="25.5">
      <c r="A584" s="171" t="s">
        <v>4784</v>
      </c>
      <c r="B584" s="168">
        <v>100325</v>
      </c>
      <c r="C584" s="168" t="s">
        <v>21</v>
      </c>
      <c r="D584" s="167" t="s">
        <v>3039</v>
      </c>
      <c r="E584" s="168" t="s">
        <v>34</v>
      </c>
      <c r="F584" s="174">
        <v>11.9</v>
      </c>
      <c r="G584" s="174">
        <v>91.4</v>
      </c>
      <c r="H584" s="174">
        <v>111.93</v>
      </c>
      <c r="I584" s="174">
        <v>1331.96</v>
      </c>
      <c r="J584" s="172">
        <v>6.3800954052171526E-5</v>
      </c>
    </row>
    <row r="585" spans="1:10" ht="25.5">
      <c r="A585" s="171" t="s">
        <v>4785</v>
      </c>
      <c r="B585" s="168">
        <v>94231</v>
      </c>
      <c r="C585" s="168" t="s">
        <v>21</v>
      </c>
      <c r="D585" s="167" t="s">
        <v>270</v>
      </c>
      <c r="E585" s="168" t="s">
        <v>34</v>
      </c>
      <c r="F585" s="174">
        <v>14.16</v>
      </c>
      <c r="G585" s="174">
        <v>58.56</v>
      </c>
      <c r="H585" s="174">
        <v>71.709999999999994</v>
      </c>
      <c r="I585" s="174">
        <v>1015.41</v>
      </c>
      <c r="J585" s="172">
        <v>4.8638192403762496E-5</v>
      </c>
    </row>
    <row r="586" spans="1:10">
      <c r="A586" s="169" t="s">
        <v>4786</v>
      </c>
      <c r="B586" s="166"/>
      <c r="C586" s="166"/>
      <c r="D586" s="165" t="s">
        <v>608</v>
      </c>
      <c r="E586" s="165"/>
      <c r="F586" s="173"/>
      <c r="G586" s="173"/>
      <c r="H586" s="173"/>
      <c r="I586" s="173">
        <v>3781.34</v>
      </c>
      <c r="J586" s="170">
        <v>1.8112638487314807E-4</v>
      </c>
    </row>
    <row r="587" spans="1:10" ht="25.5">
      <c r="A587" s="171" t="s">
        <v>4787</v>
      </c>
      <c r="B587" s="168">
        <v>88496</v>
      </c>
      <c r="C587" s="168" t="s">
        <v>21</v>
      </c>
      <c r="D587" s="167" t="s">
        <v>3040</v>
      </c>
      <c r="E587" s="168" t="s">
        <v>3</v>
      </c>
      <c r="F587" s="174">
        <v>76.36</v>
      </c>
      <c r="G587" s="174">
        <v>29.77</v>
      </c>
      <c r="H587" s="174">
        <v>36.450000000000003</v>
      </c>
      <c r="I587" s="174">
        <v>2783.32</v>
      </c>
      <c r="J587" s="172">
        <v>1.3332117438398305E-4</v>
      </c>
    </row>
    <row r="588" spans="1:10" ht="25.5">
      <c r="A588" s="171" t="s">
        <v>4788</v>
      </c>
      <c r="B588" s="168">
        <v>104639</v>
      </c>
      <c r="C588" s="168" t="s">
        <v>21</v>
      </c>
      <c r="D588" s="167" t="s">
        <v>275</v>
      </c>
      <c r="E588" s="168" t="s">
        <v>3</v>
      </c>
      <c r="F588" s="174">
        <v>76.36</v>
      </c>
      <c r="G588" s="174">
        <v>10.68</v>
      </c>
      <c r="H588" s="174">
        <v>13.07</v>
      </c>
      <c r="I588" s="174">
        <v>998.02</v>
      </c>
      <c r="J588" s="172">
        <v>4.7805210489165012E-5</v>
      </c>
    </row>
    <row r="589" spans="1:10">
      <c r="A589" s="169" t="s">
        <v>4789</v>
      </c>
      <c r="B589" s="166"/>
      <c r="C589" s="166"/>
      <c r="D589" s="165" t="s">
        <v>610</v>
      </c>
      <c r="E589" s="165"/>
      <c r="F589" s="173"/>
      <c r="G589" s="173"/>
      <c r="H589" s="173"/>
      <c r="I589" s="173">
        <v>11906.65</v>
      </c>
      <c r="J589" s="170">
        <v>5.7032916121001241E-4</v>
      </c>
    </row>
    <row r="590" spans="1:10" ht="25.5">
      <c r="A590" s="171" t="s">
        <v>4790</v>
      </c>
      <c r="B590" s="168">
        <v>180204</v>
      </c>
      <c r="C590" s="168" t="s">
        <v>16</v>
      </c>
      <c r="D590" s="167" t="s">
        <v>3041</v>
      </c>
      <c r="E590" s="168" t="s">
        <v>2070</v>
      </c>
      <c r="F590" s="174">
        <v>2</v>
      </c>
      <c r="G590" s="174">
        <v>1681.46</v>
      </c>
      <c r="H590" s="174">
        <v>2059.2800000000002</v>
      </c>
      <c r="I590" s="174">
        <v>4118.5600000000004</v>
      </c>
      <c r="J590" s="172">
        <v>1.9727924060866059E-4</v>
      </c>
    </row>
    <row r="591" spans="1:10" ht="25.5">
      <c r="A591" s="171" t="s">
        <v>4791</v>
      </c>
      <c r="B591" s="168">
        <v>99862</v>
      </c>
      <c r="C591" s="168" t="s">
        <v>21</v>
      </c>
      <c r="D591" s="167" t="s">
        <v>285</v>
      </c>
      <c r="E591" s="168" t="s">
        <v>3</v>
      </c>
      <c r="F591" s="174">
        <v>11.1</v>
      </c>
      <c r="G591" s="174">
        <v>572.9</v>
      </c>
      <c r="H591" s="174">
        <v>701.63</v>
      </c>
      <c r="I591" s="174">
        <v>7788.09</v>
      </c>
      <c r="J591" s="172">
        <v>3.730499206013518E-4</v>
      </c>
    </row>
    <row r="592" spans="1:10">
      <c r="A592" s="169" t="s">
        <v>3015</v>
      </c>
      <c r="B592" s="166"/>
      <c r="C592" s="166"/>
      <c r="D592" s="165" t="s">
        <v>31</v>
      </c>
      <c r="E592" s="165"/>
      <c r="F592" s="173"/>
      <c r="G592" s="173"/>
      <c r="H592" s="173"/>
      <c r="I592" s="173">
        <v>671017.28</v>
      </c>
      <c r="J592" s="170">
        <v>3.2141763003012941E-2</v>
      </c>
    </row>
    <row r="593" spans="1:10">
      <c r="A593" s="169" t="s">
        <v>4792</v>
      </c>
      <c r="B593" s="166"/>
      <c r="C593" s="166"/>
      <c r="D593" s="165" t="s">
        <v>3043</v>
      </c>
      <c r="E593" s="165"/>
      <c r="F593" s="173"/>
      <c r="G593" s="173"/>
      <c r="H593" s="173"/>
      <c r="I593" s="173">
        <v>13435.95</v>
      </c>
      <c r="J593" s="170">
        <v>6.4358271164094568E-4</v>
      </c>
    </row>
    <row r="594" spans="1:10">
      <c r="A594" s="169" t="s">
        <v>4793</v>
      </c>
      <c r="B594" s="166"/>
      <c r="C594" s="166"/>
      <c r="D594" s="165" t="s">
        <v>112</v>
      </c>
      <c r="E594" s="165"/>
      <c r="F594" s="173"/>
      <c r="G594" s="173"/>
      <c r="H594" s="173"/>
      <c r="I594" s="173">
        <v>2954.24</v>
      </c>
      <c r="J594" s="170">
        <v>1.4150825137322984E-4</v>
      </c>
    </row>
    <row r="595" spans="1:10" ht="38.25">
      <c r="A595" s="171" t="s">
        <v>4794</v>
      </c>
      <c r="B595" s="168" t="s">
        <v>2445</v>
      </c>
      <c r="C595" s="168" t="s">
        <v>44</v>
      </c>
      <c r="D595" s="167" t="s">
        <v>2446</v>
      </c>
      <c r="E595" s="168" t="s">
        <v>1</v>
      </c>
      <c r="F595" s="174">
        <v>8</v>
      </c>
      <c r="G595" s="174">
        <v>184.08</v>
      </c>
      <c r="H595" s="174">
        <v>225.44</v>
      </c>
      <c r="I595" s="174">
        <v>1803.52</v>
      </c>
      <c r="J595" s="172">
        <v>8.6388702853067956E-5</v>
      </c>
    </row>
    <row r="596" spans="1:10">
      <c r="A596" s="171" t="s">
        <v>4795</v>
      </c>
      <c r="B596" s="168" t="s">
        <v>299</v>
      </c>
      <c r="C596" s="168" t="s">
        <v>44</v>
      </c>
      <c r="D596" s="167" t="s">
        <v>300</v>
      </c>
      <c r="E596" s="168" t="s">
        <v>1</v>
      </c>
      <c r="F596" s="174">
        <v>8</v>
      </c>
      <c r="G596" s="174">
        <v>117.45</v>
      </c>
      <c r="H596" s="174">
        <v>143.84</v>
      </c>
      <c r="I596" s="174">
        <v>1150.72</v>
      </c>
      <c r="J596" s="172">
        <v>5.5119548520161887E-5</v>
      </c>
    </row>
    <row r="597" spans="1:10">
      <c r="A597" s="169" t="s">
        <v>4796</v>
      </c>
      <c r="B597" s="166"/>
      <c r="C597" s="166"/>
      <c r="D597" s="165" t="s">
        <v>113</v>
      </c>
      <c r="E597" s="165"/>
      <c r="F597" s="173"/>
      <c r="G597" s="173"/>
      <c r="H597" s="173"/>
      <c r="I597" s="173">
        <v>760.24</v>
      </c>
      <c r="J597" s="170">
        <v>3.6415535983530199E-5</v>
      </c>
    </row>
    <row r="598" spans="1:10" ht="25.5">
      <c r="A598" s="171" t="s">
        <v>4797</v>
      </c>
      <c r="B598" s="168">
        <v>95801</v>
      </c>
      <c r="C598" s="168" t="s">
        <v>21</v>
      </c>
      <c r="D598" s="167" t="s">
        <v>2457</v>
      </c>
      <c r="E598" s="168" t="s">
        <v>45</v>
      </c>
      <c r="F598" s="174">
        <v>17</v>
      </c>
      <c r="G598" s="174">
        <v>36.520000000000003</v>
      </c>
      <c r="H598" s="174">
        <v>44.72</v>
      </c>
      <c r="I598" s="174">
        <v>760.24</v>
      </c>
      <c r="J598" s="172">
        <v>3.6415535983530199E-5</v>
      </c>
    </row>
    <row r="599" spans="1:10">
      <c r="A599" s="169" t="s">
        <v>4798</v>
      </c>
      <c r="B599" s="166"/>
      <c r="C599" s="166"/>
      <c r="D599" s="165" t="s">
        <v>114</v>
      </c>
      <c r="E599" s="165"/>
      <c r="F599" s="173"/>
      <c r="G599" s="173"/>
      <c r="H599" s="173"/>
      <c r="I599" s="173">
        <v>365.03</v>
      </c>
      <c r="J599" s="170">
        <v>1.7484956198132207E-5</v>
      </c>
    </row>
    <row r="600" spans="1:10" ht="25.5">
      <c r="A600" s="171" t="s">
        <v>4799</v>
      </c>
      <c r="B600" s="168">
        <v>91992</v>
      </c>
      <c r="C600" s="168" t="s">
        <v>21</v>
      </c>
      <c r="D600" s="167" t="s">
        <v>2461</v>
      </c>
      <c r="E600" s="168" t="s">
        <v>45</v>
      </c>
      <c r="F600" s="174">
        <v>2</v>
      </c>
      <c r="G600" s="174">
        <v>42.13</v>
      </c>
      <c r="H600" s="174">
        <v>51.59</v>
      </c>
      <c r="I600" s="174">
        <v>103.18</v>
      </c>
      <c r="J600" s="172">
        <v>4.9423274265766679E-6</v>
      </c>
    </row>
    <row r="601" spans="1:10" ht="25.5">
      <c r="A601" s="171" t="s">
        <v>4800</v>
      </c>
      <c r="B601" s="168">
        <v>91996</v>
      </c>
      <c r="C601" s="168" t="s">
        <v>21</v>
      </c>
      <c r="D601" s="167" t="s">
        <v>2463</v>
      </c>
      <c r="E601" s="168" t="s">
        <v>45</v>
      </c>
      <c r="F601" s="174">
        <v>4</v>
      </c>
      <c r="G601" s="174">
        <v>32.69</v>
      </c>
      <c r="H601" s="174">
        <v>40.03</v>
      </c>
      <c r="I601" s="174">
        <v>160.12</v>
      </c>
      <c r="J601" s="172">
        <v>7.6697564212391547E-6</v>
      </c>
    </row>
    <row r="602" spans="1:10" ht="25.5">
      <c r="A602" s="171" t="s">
        <v>4801</v>
      </c>
      <c r="B602" s="168">
        <v>91953</v>
      </c>
      <c r="C602" s="168" t="s">
        <v>21</v>
      </c>
      <c r="D602" s="167" t="s">
        <v>303</v>
      </c>
      <c r="E602" s="168" t="s">
        <v>45</v>
      </c>
      <c r="F602" s="174">
        <v>3</v>
      </c>
      <c r="G602" s="174">
        <v>27.69</v>
      </c>
      <c r="H602" s="174">
        <v>33.909999999999997</v>
      </c>
      <c r="I602" s="174">
        <v>101.73</v>
      </c>
      <c r="J602" s="172">
        <v>4.8728723503163832E-6</v>
      </c>
    </row>
    <row r="603" spans="1:10">
      <c r="A603" s="169" t="s">
        <v>4802</v>
      </c>
      <c r="B603" s="166"/>
      <c r="C603" s="166"/>
      <c r="D603" s="165" t="s">
        <v>115</v>
      </c>
      <c r="E603" s="165"/>
      <c r="F603" s="173"/>
      <c r="G603" s="173"/>
      <c r="H603" s="173"/>
      <c r="I603" s="173">
        <v>1772.34</v>
      </c>
      <c r="J603" s="170">
        <v>8.4895179213208868E-5</v>
      </c>
    </row>
    <row r="604" spans="1:10" ht="38.25">
      <c r="A604" s="171" t="s">
        <v>4803</v>
      </c>
      <c r="B604" s="168">
        <v>91926</v>
      </c>
      <c r="C604" s="168" t="s">
        <v>21</v>
      </c>
      <c r="D604" s="167" t="s">
        <v>306</v>
      </c>
      <c r="E604" s="168" t="s">
        <v>34</v>
      </c>
      <c r="F604" s="174">
        <v>327</v>
      </c>
      <c r="G604" s="174">
        <v>4.43</v>
      </c>
      <c r="H604" s="174">
        <v>5.42</v>
      </c>
      <c r="I604" s="174">
        <v>1772.34</v>
      </c>
      <c r="J604" s="172">
        <v>8.4895179213208868E-5</v>
      </c>
    </row>
    <row r="605" spans="1:10">
      <c r="A605" s="169" t="s">
        <v>4804</v>
      </c>
      <c r="B605" s="166"/>
      <c r="C605" s="166"/>
      <c r="D605" s="165" t="s">
        <v>116</v>
      </c>
      <c r="E605" s="165"/>
      <c r="F605" s="173"/>
      <c r="G605" s="173"/>
      <c r="H605" s="173"/>
      <c r="I605" s="173">
        <v>1018.46</v>
      </c>
      <c r="J605" s="170">
        <v>4.8784287564172059E-5</v>
      </c>
    </row>
    <row r="606" spans="1:10" ht="25.5">
      <c r="A606" s="171" t="s">
        <v>4805</v>
      </c>
      <c r="B606" s="168">
        <v>93654</v>
      </c>
      <c r="C606" s="168" t="s">
        <v>21</v>
      </c>
      <c r="D606" s="167" t="s">
        <v>117</v>
      </c>
      <c r="E606" s="168" t="s">
        <v>45</v>
      </c>
      <c r="F606" s="174">
        <v>7</v>
      </c>
      <c r="G606" s="174">
        <v>12.55</v>
      </c>
      <c r="H606" s="174">
        <v>15.36</v>
      </c>
      <c r="I606" s="174">
        <v>107.52</v>
      </c>
      <c r="J606" s="172">
        <v>5.150213654831589E-6</v>
      </c>
    </row>
    <row r="607" spans="1:10" ht="25.5">
      <c r="A607" s="171" t="s">
        <v>4806</v>
      </c>
      <c r="B607" s="168">
        <v>93672</v>
      </c>
      <c r="C607" s="168" t="s">
        <v>21</v>
      </c>
      <c r="D607" s="167" t="s">
        <v>2498</v>
      </c>
      <c r="E607" s="168" t="s">
        <v>45</v>
      </c>
      <c r="F607" s="174">
        <v>1</v>
      </c>
      <c r="G607" s="174">
        <v>89.28</v>
      </c>
      <c r="H607" s="174">
        <v>109.34</v>
      </c>
      <c r="I607" s="174">
        <v>109.34</v>
      </c>
      <c r="J607" s="172">
        <v>5.2373917505513938E-6</v>
      </c>
    </row>
    <row r="608" spans="1:10">
      <c r="A608" s="171" t="s">
        <v>4807</v>
      </c>
      <c r="B608" s="168">
        <v>65464</v>
      </c>
      <c r="C608" s="168" t="s">
        <v>268</v>
      </c>
      <c r="D608" s="167" t="s">
        <v>2510</v>
      </c>
      <c r="E608" s="168" t="s">
        <v>45</v>
      </c>
      <c r="F608" s="174">
        <v>4</v>
      </c>
      <c r="G608" s="174">
        <v>129.41</v>
      </c>
      <c r="H608" s="174">
        <v>158.47999999999999</v>
      </c>
      <c r="I608" s="174">
        <v>633.91999999999996</v>
      </c>
      <c r="J608" s="172">
        <v>3.0364801339944575E-5</v>
      </c>
    </row>
    <row r="609" spans="1:10" ht="25.5">
      <c r="A609" s="171" t="s">
        <v>4808</v>
      </c>
      <c r="B609" s="168">
        <v>71450</v>
      </c>
      <c r="C609" s="168" t="s">
        <v>16</v>
      </c>
      <c r="D609" s="167" t="s">
        <v>2512</v>
      </c>
      <c r="E609" s="168" t="s">
        <v>2070</v>
      </c>
      <c r="F609" s="174">
        <v>1</v>
      </c>
      <c r="G609" s="174">
        <v>136.91999999999999</v>
      </c>
      <c r="H609" s="174">
        <v>167.68</v>
      </c>
      <c r="I609" s="174">
        <v>167.68</v>
      </c>
      <c r="J609" s="172">
        <v>8.031880818844501E-6</v>
      </c>
    </row>
    <row r="610" spans="1:10">
      <c r="A610" s="169" t="s">
        <v>4809</v>
      </c>
      <c r="B610" s="166"/>
      <c r="C610" s="166"/>
      <c r="D610" s="165" t="s">
        <v>319</v>
      </c>
      <c r="E610" s="165"/>
      <c r="F610" s="173"/>
      <c r="G610" s="173"/>
      <c r="H610" s="173"/>
      <c r="I610" s="173">
        <v>5744.4</v>
      </c>
      <c r="J610" s="170">
        <v>2.7515706211695106E-4</v>
      </c>
    </row>
    <row r="611" spans="1:10" ht="25.5">
      <c r="A611" s="171" t="s">
        <v>4810</v>
      </c>
      <c r="B611" s="168">
        <v>71211</v>
      </c>
      <c r="C611" s="168" t="s">
        <v>16</v>
      </c>
      <c r="D611" s="167" t="s">
        <v>2523</v>
      </c>
      <c r="E611" s="168" t="s">
        <v>34</v>
      </c>
      <c r="F611" s="174">
        <v>83.47</v>
      </c>
      <c r="G611" s="174">
        <v>46.22</v>
      </c>
      <c r="H611" s="174">
        <v>56.6</v>
      </c>
      <c r="I611" s="174">
        <v>4724.3999999999996</v>
      </c>
      <c r="J611" s="172">
        <v>2.2629900847178532E-4</v>
      </c>
    </row>
    <row r="612" spans="1:10" ht="51">
      <c r="A612" s="171" t="s">
        <v>4811</v>
      </c>
      <c r="B612" s="168">
        <v>91170</v>
      </c>
      <c r="C612" s="168" t="s">
        <v>21</v>
      </c>
      <c r="D612" s="167" t="s">
        <v>644</v>
      </c>
      <c r="E612" s="168" t="s">
        <v>34</v>
      </c>
      <c r="F612" s="174">
        <v>83.47</v>
      </c>
      <c r="G612" s="174">
        <v>9.98</v>
      </c>
      <c r="H612" s="174">
        <v>12.22</v>
      </c>
      <c r="I612" s="174">
        <v>1020</v>
      </c>
      <c r="J612" s="172">
        <v>4.8858053645165742E-5</v>
      </c>
    </row>
    <row r="613" spans="1:10">
      <c r="A613" s="169" t="s">
        <v>4812</v>
      </c>
      <c r="B613" s="166"/>
      <c r="C613" s="166"/>
      <c r="D613" s="165" t="s">
        <v>121</v>
      </c>
      <c r="E613" s="165"/>
      <c r="F613" s="173"/>
      <c r="G613" s="173"/>
      <c r="H613" s="173"/>
      <c r="I613" s="173">
        <v>821.24</v>
      </c>
      <c r="J613" s="170">
        <v>3.9337439191721483E-5</v>
      </c>
    </row>
    <row r="614" spans="1:10" ht="38.25">
      <c r="A614" s="171" t="s">
        <v>4813</v>
      </c>
      <c r="B614" s="168">
        <v>101883</v>
      </c>
      <c r="C614" s="168" t="s">
        <v>21</v>
      </c>
      <c r="D614" s="167" t="s">
        <v>2540</v>
      </c>
      <c r="E614" s="168" t="s">
        <v>45</v>
      </c>
      <c r="F614" s="174">
        <v>1</v>
      </c>
      <c r="G614" s="174">
        <v>670.57</v>
      </c>
      <c r="H614" s="174">
        <v>821.24</v>
      </c>
      <c r="I614" s="174">
        <v>821.24</v>
      </c>
      <c r="J614" s="172">
        <v>3.9337439191721483E-5</v>
      </c>
    </row>
    <row r="615" spans="1:10">
      <c r="A615" s="169" t="s">
        <v>4814</v>
      </c>
      <c r="B615" s="166"/>
      <c r="C615" s="166"/>
      <c r="D615" s="165" t="s">
        <v>3032</v>
      </c>
      <c r="E615" s="165"/>
      <c r="F615" s="173"/>
      <c r="G615" s="173"/>
      <c r="H615" s="173"/>
      <c r="I615" s="173">
        <v>657581.32999999996</v>
      </c>
      <c r="J615" s="170">
        <v>3.1498180291371997E-2</v>
      </c>
    </row>
    <row r="616" spans="1:10">
      <c r="A616" s="169" t="s">
        <v>4815</v>
      </c>
      <c r="B616" s="166"/>
      <c r="C616" s="166"/>
      <c r="D616" s="165" t="s">
        <v>293</v>
      </c>
      <c r="E616" s="165"/>
      <c r="F616" s="173"/>
      <c r="G616" s="173"/>
      <c r="H616" s="173"/>
      <c r="I616" s="173">
        <v>1343.09</v>
      </c>
      <c r="J616" s="170">
        <v>6.4334081637534959E-5</v>
      </c>
    </row>
    <row r="617" spans="1:10">
      <c r="A617" s="171" t="s">
        <v>4816</v>
      </c>
      <c r="B617" s="168">
        <v>93358</v>
      </c>
      <c r="C617" s="168" t="s">
        <v>21</v>
      </c>
      <c r="D617" s="167" t="s">
        <v>2320</v>
      </c>
      <c r="E617" s="168" t="s">
        <v>2</v>
      </c>
      <c r="F617" s="174">
        <v>3</v>
      </c>
      <c r="G617" s="174">
        <v>80.38</v>
      </c>
      <c r="H617" s="174">
        <v>98.44</v>
      </c>
      <c r="I617" s="174">
        <v>295.32</v>
      </c>
      <c r="J617" s="172">
        <v>1.414584353185328E-5</v>
      </c>
    </row>
    <row r="618" spans="1:10" ht="25.5">
      <c r="A618" s="171" t="s">
        <v>4817</v>
      </c>
      <c r="B618" s="168">
        <v>93382</v>
      </c>
      <c r="C618" s="168" t="s">
        <v>21</v>
      </c>
      <c r="D618" s="167" t="s">
        <v>295</v>
      </c>
      <c r="E618" s="168" t="s">
        <v>2</v>
      </c>
      <c r="F618" s="174">
        <v>3</v>
      </c>
      <c r="G618" s="174">
        <v>23.64</v>
      </c>
      <c r="H618" s="174">
        <v>28.95</v>
      </c>
      <c r="I618" s="174">
        <v>86.85</v>
      </c>
      <c r="J618" s="172">
        <v>4.160119567728083E-6</v>
      </c>
    </row>
    <row r="619" spans="1:10" ht="38.25">
      <c r="A619" s="171" t="s">
        <v>4818</v>
      </c>
      <c r="B619" s="168">
        <v>97892</v>
      </c>
      <c r="C619" s="168" t="s">
        <v>21</v>
      </c>
      <c r="D619" s="167" t="s">
        <v>3044</v>
      </c>
      <c r="E619" s="168" t="s">
        <v>45</v>
      </c>
      <c r="F619" s="174">
        <v>2</v>
      </c>
      <c r="G619" s="174">
        <v>392.31</v>
      </c>
      <c r="H619" s="174">
        <v>480.46</v>
      </c>
      <c r="I619" s="174">
        <v>960.92</v>
      </c>
      <c r="J619" s="172">
        <v>4.6028118537953589E-5</v>
      </c>
    </row>
    <row r="620" spans="1:10">
      <c r="A620" s="169" t="s">
        <v>4819</v>
      </c>
      <c r="B620" s="166"/>
      <c r="C620" s="166"/>
      <c r="D620" s="165" t="s">
        <v>115</v>
      </c>
      <c r="E620" s="165"/>
      <c r="F620" s="173"/>
      <c r="G620" s="173"/>
      <c r="H620" s="173"/>
      <c r="I620" s="173">
        <v>126971.41</v>
      </c>
      <c r="J620" s="170">
        <v>6.0819372168454252E-3</v>
      </c>
    </row>
    <row r="621" spans="1:10" ht="38.25">
      <c r="A621" s="171" t="s">
        <v>4820</v>
      </c>
      <c r="B621" s="168">
        <v>93000</v>
      </c>
      <c r="C621" s="168" t="s">
        <v>21</v>
      </c>
      <c r="D621" s="167" t="s">
        <v>2487</v>
      </c>
      <c r="E621" s="168" t="s">
        <v>34</v>
      </c>
      <c r="F621" s="174">
        <v>250</v>
      </c>
      <c r="G621" s="174">
        <v>269.99</v>
      </c>
      <c r="H621" s="174">
        <v>330.65</v>
      </c>
      <c r="I621" s="174">
        <v>82662.5</v>
      </c>
      <c r="J621" s="172">
        <v>3.9595380974936402E-3</v>
      </c>
    </row>
    <row r="622" spans="1:10">
      <c r="A622" s="171" t="s">
        <v>4821</v>
      </c>
      <c r="B622" s="168">
        <v>72253</v>
      </c>
      <c r="C622" s="168" t="s">
        <v>21</v>
      </c>
      <c r="D622" s="167" t="s">
        <v>2701</v>
      </c>
      <c r="E622" s="168" t="s">
        <v>34</v>
      </c>
      <c r="F622" s="174">
        <v>70</v>
      </c>
      <c r="G622" s="174">
        <v>50.9</v>
      </c>
      <c r="H622" s="174">
        <v>62.33</v>
      </c>
      <c r="I622" s="174">
        <v>4363.1000000000004</v>
      </c>
      <c r="J622" s="172">
        <v>2.0899271946982613E-4</v>
      </c>
    </row>
    <row r="623" spans="1:10">
      <c r="A623" s="171" t="s">
        <v>4822</v>
      </c>
      <c r="B623" s="168">
        <v>72254</v>
      </c>
      <c r="C623" s="168" t="s">
        <v>21</v>
      </c>
      <c r="D623" s="167" t="s">
        <v>2703</v>
      </c>
      <c r="E623" s="168" t="s">
        <v>34</v>
      </c>
      <c r="F623" s="174">
        <v>150</v>
      </c>
      <c r="G623" s="174">
        <v>73.040000000000006</v>
      </c>
      <c r="H623" s="174">
        <v>89.45</v>
      </c>
      <c r="I623" s="174">
        <v>13417.5</v>
      </c>
      <c r="J623" s="172">
        <v>6.4269895567059933E-4</v>
      </c>
    </row>
    <row r="624" spans="1:10" ht="25.5">
      <c r="A624" s="171" t="s">
        <v>4823</v>
      </c>
      <c r="B624" s="168">
        <v>96985</v>
      </c>
      <c r="C624" s="168" t="s">
        <v>21</v>
      </c>
      <c r="D624" s="167" t="s">
        <v>318</v>
      </c>
      <c r="E624" s="168" t="s">
        <v>45</v>
      </c>
      <c r="F624" s="174">
        <v>13</v>
      </c>
      <c r="G624" s="174">
        <v>70.12</v>
      </c>
      <c r="H624" s="174">
        <v>85.87</v>
      </c>
      <c r="I624" s="174">
        <v>1116.31</v>
      </c>
      <c r="J624" s="172">
        <v>5.3471307710426438E-5</v>
      </c>
    </row>
    <row r="625" spans="1:10" ht="25.5">
      <c r="A625" s="171" t="s">
        <v>4824</v>
      </c>
      <c r="B625" s="168" t="s">
        <v>3045</v>
      </c>
      <c r="C625" s="168" t="s">
        <v>44</v>
      </c>
      <c r="D625" s="167" t="s">
        <v>3046</v>
      </c>
      <c r="E625" s="168" t="s">
        <v>34</v>
      </c>
      <c r="F625" s="174">
        <v>40</v>
      </c>
      <c r="G625" s="174">
        <v>90.39</v>
      </c>
      <c r="H625" s="174">
        <v>110.7</v>
      </c>
      <c r="I625" s="174">
        <v>4428</v>
      </c>
      <c r="J625" s="172">
        <v>2.1210143288313127E-4</v>
      </c>
    </row>
    <row r="626" spans="1:10" ht="25.5">
      <c r="A626" s="171" t="s">
        <v>4825</v>
      </c>
      <c r="B626" s="168" t="s">
        <v>3047</v>
      </c>
      <c r="C626" s="168" t="s">
        <v>44</v>
      </c>
      <c r="D626" s="167" t="s">
        <v>3048</v>
      </c>
      <c r="E626" s="168" t="s">
        <v>34</v>
      </c>
      <c r="F626" s="174">
        <v>160</v>
      </c>
      <c r="G626" s="174">
        <v>107.09</v>
      </c>
      <c r="H626" s="174">
        <v>131.15</v>
      </c>
      <c r="I626" s="174">
        <v>20984</v>
      </c>
      <c r="J626" s="172">
        <v>1.0051347036178018E-3</v>
      </c>
    </row>
    <row r="627" spans="1:10">
      <c r="A627" s="169" t="s">
        <v>4826</v>
      </c>
      <c r="B627" s="166"/>
      <c r="C627" s="166"/>
      <c r="D627" s="165" t="s">
        <v>319</v>
      </c>
      <c r="E627" s="165"/>
      <c r="F627" s="173"/>
      <c r="G627" s="173"/>
      <c r="H627" s="173"/>
      <c r="I627" s="173">
        <v>2601</v>
      </c>
      <c r="J627" s="170">
        <v>1.2458803679517264E-4</v>
      </c>
    </row>
    <row r="628" spans="1:10" ht="38.25">
      <c r="A628" s="171" t="s">
        <v>4827</v>
      </c>
      <c r="B628" s="168">
        <v>97670</v>
      </c>
      <c r="C628" s="168" t="s">
        <v>21</v>
      </c>
      <c r="D628" s="167" t="s">
        <v>322</v>
      </c>
      <c r="E628" s="168" t="s">
        <v>34</v>
      </c>
      <c r="F628" s="174">
        <v>100</v>
      </c>
      <c r="G628" s="174">
        <v>21.24</v>
      </c>
      <c r="H628" s="174">
        <v>26.01</v>
      </c>
      <c r="I628" s="174">
        <v>2601</v>
      </c>
      <c r="J628" s="172">
        <v>1.2458803679517264E-4</v>
      </c>
    </row>
    <row r="629" spans="1:10">
      <c r="A629" s="169" t="s">
        <v>4828</v>
      </c>
      <c r="B629" s="166"/>
      <c r="C629" s="166"/>
      <c r="D629" s="165" t="s">
        <v>3049</v>
      </c>
      <c r="E629" s="165"/>
      <c r="F629" s="173"/>
      <c r="G629" s="173"/>
      <c r="H629" s="173"/>
      <c r="I629" s="173">
        <v>8529.0499999999993</v>
      </c>
      <c r="J629" s="170">
        <v>4.0854194357088322E-4</v>
      </c>
    </row>
    <row r="630" spans="1:10">
      <c r="A630" s="171" t="s">
        <v>4829</v>
      </c>
      <c r="B630" s="168">
        <v>64072</v>
      </c>
      <c r="C630" s="168" t="s">
        <v>268</v>
      </c>
      <c r="D630" s="167" t="s">
        <v>3050</v>
      </c>
      <c r="E630" s="168" t="s">
        <v>45</v>
      </c>
      <c r="F630" s="174">
        <v>1</v>
      </c>
      <c r="G630" s="174">
        <v>6964.2</v>
      </c>
      <c r="H630" s="174">
        <v>8529.0499999999993</v>
      </c>
      <c r="I630" s="174">
        <v>8529.0499999999993</v>
      </c>
      <c r="J630" s="172">
        <v>4.0854194357088322E-4</v>
      </c>
    </row>
    <row r="631" spans="1:10">
      <c r="A631" s="169" t="s">
        <v>4830</v>
      </c>
      <c r="B631" s="166"/>
      <c r="C631" s="166"/>
      <c r="D631" s="165" t="s">
        <v>3051</v>
      </c>
      <c r="E631" s="165"/>
      <c r="F631" s="173"/>
      <c r="G631" s="173"/>
      <c r="H631" s="173"/>
      <c r="I631" s="173">
        <v>518136.78</v>
      </c>
      <c r="J631" s="170">
        <v>2.4818779012522982E-2</v>
      </c>
    </row>
    <row r="632" spans="1:10">
      <c r="A632" s="171" t="s">
        <v>4831</v>
      </c>
      <c r="B632" s="168">
        <v>65436</v>
      </c>
      <c r="C632" s="168" t="s">
        <v>268</v>
      </c>
      <c r="D632" s="167" t="s">
        <v>3052</v>
      </c>
      <c r="E632" s="168" t="s">
        <v>45</v>
      </c>
      <c r="F632" s="174">
        <v>1</v>
      </c>
      <c r="G632" s="174">
        <v>65745.149999999994</v>
      </c>
      <c r="H632" s="174">
        <v>80518.080000000002</v>
      </c>
      <c r="I632" s="174">
        <v>80518.080000000002</v>
      </c>
      <c r="J632" s="172">
        <v>3.8568202667115165E-3</v>
      </c>
    </row>
    <row r="633" spans="1:10">
      <c r="A633" s="171" t="s">
        <v>4832</v>
      </c>
      <c r="B633" s="168" t="s">
        <v>3053</v>
      </c>
      <c r="C633" s="168" t="s">
        <v>44</v>
      </c>
      <c r="D633" s="167" t="s">
        <v>3054</v>
      </c>
      <c r="E633" s="168" t="s">
        <v>3055</v>
      </c>
      <c r="F633" s="174">
        <v>1</v>
      </c>
      <c r="G633" s="174">
        <v>4687.24</v>
      </c>
      <c r="H633" s="174">
        <v>5740.46</v>
      </c>
      <c r="I633" s="174">
        <v>5740.46</v>
      </c>
      <c r="J633" s="172">
        <v>2.7496833590973346E-4</v>
      </c>
    </row>
    <row r="634" spans="1:10">
      <c r="A634" s="171" t="s">
        <v>4833</v>
      </c>
      <c r="B634" s="168" t="s">
        <v>3056</v>
      </c>
      <c r="C634" s="168" t="s">
        <v>44</v>
      </c>
      <c r="D634" s="167" t="s">
        <v>3057</v>
      </c>
      <c r="E634" s="168" t="s">
        <v>45</v>
      </c>
      <c r="F634" s="174">
        <v>1</v>
      </c>
      <c r="G634" s="174">
        <v>996.59</v>
      </c>
      <c r="H634" s="174">
        <v>1220.52</v>
      </c>
      <c r="I634" s="174">
        <v>1220.52</v>
      </c>
      <c r="J634" s="172">
        <v>5.8462972191174207E-5</v>
      </c>
    </row>
    <row r="635" spans="1:10" ht="25.5">
      <c r="A635" s="171" t="s">
        <v>4834</v>
      </c>
      <c r="B635" s="168" t="s">
        <v>3058</v>
      </c>
      <c r="C635" s="168" t="s">
        <v>44</v>
      </c>
      <c r="D635" s="167" t="s">
        <v>4835</v>
      </c>
      <c r="E635" s="168" t="s">
        <v>1</v>
      </c>
      <c r="F635" s="174">
        <v>1</v>
      </c>
      <c r="G635" s="174">
        <v>351643.44</v>
      </c>
      <c r="H635" s="174">
        <v>430657.72</v>
      </c>
      <c r="I635" s="174">
        <v>430657.72</v>
      </c>
      <c r="J635" s="172">
        <v>2.0628527437710556E-2</v>
      </c>
    </row>
    <row r="636" spans="1:10">
      <c r="A636" s="169" t="s">
        <v>3018</v>
      </c>
      <c r="B636" s="166"/>
      <c r="C636" s="166"/>
      <c r="D636" s="165" t="s">
        <v>463</v>
      </c>
      <c r="E636" s="165"/>
      <c r="F636" s="173"/>
      <c r="G636" s="173"/>
      <c r="H636" s="173"/>
      <c r="I636" s="173">
        <v>70803.320000000007</v>
      </c>
      <c r="J636" s="170">
        <v>3.3914827517802317E-3</v>
      </c>
    </row>
    <row r="637" spans="1:10">
      <c r="A637" s="169" t="s">
        <v>4836</v>
      </c>
      <c r="B637" s="166"/>
      <c r="C637" s="166"/>
      <c r="D637" s="165" t="s">
        <v>464</v>
      </c>
      <c r="E637" s="165"/>
      <c r="F637" s="173"/>
      <c r="G637" s="173"/>
      <c r="H637" s="173"/>
      <c r="I637" s="173">
        <v>14175.07</v>
      </c>
      <c r="J637" s="170">
        <v>6.7898659851370541E-4</v>
      </c>
    </row>
    <row r="638" spans="1:10">
      <c r="A638" s="169" t="s">
        <v>4837</v>
      </c>
      <c r="B638" s="166"/>
      <c r="C638" s="166"/>
      <c r="D638" s="165" t="s">
        <v>465</v>
      </c>
      <c r="E638" s="165"/>
      <c r="F638" s="173"/>
      <c r="G638" s="173"/>
      <c r="H638" s="173"/>
      <c r="I638" s="173">
        <v>5604.82</v>
      </c>
      <c r="J638" s="170">
        <v>2.6847117277597831E-4</v>
      </c>
    </row>
    <row r="639" spans="1:10">
      <c r="A639" s="171" t="s">
        <v>4838</v>
      </c>
      <c r="B639" s="168">
        <v>93358</v>
      </c>
      <c r="C639" s="168" t="s">
        <v>21</v>
      </c>
      <c r="D639" s="167" t="s">
        <v>2320</v>
      </c>
      <c r="E639" s="168" t="s">
        <v>2</v>
      </c>
      <c r="F639" s="174">
        <v>5.32</v>
      </c>
      <c r="G639" s="174">
        <v>80.38</v>
      </c>
      <c r="H639" s="174">
        <v>98.44</v>
      </c>
      <c r="I639" s="174">
        <v>523.70000000000005</v>
      </c>
      <c r="J639" s="172">
        <v>2.5085257543111076E-5</v>
      </c>
    </row>
    <row r="640" spans="1:10" ht="25.5">
      <c r="A640" s="171" t="s">
        <v>4839</v>
      </c>
      <c r="B640" s="168">
        <v>93382</v>
      </c>
      <c r="C640" s="168" t="s">
        <v>21</v>
      </c>
      <c r="D640" s="167" t="s">
        <v>295</v>
      </c>
      <c r="E640" s="168" t="s">
        <v>2</v>
      </c>
      <c r="F640" s="174">
        <v>3.66</v>
      </c>
      <c r="G640" s="174">
        <v>23.64</v>
      </c>
      <c r="H640" s="174">
        <v>28.95</v>
      </c>
      <c r="I640" s="174">
        <v>105.95</v>
      </c>
      <c r="J640" s="172">
        <v>5.0750105722601081E-6</v>
      </c>
    </row>
    <row r="641" spans="1:10" ht="38.25">
      <c r="A641" s="171" t="s">
        <v>4840</v>
      </c>
      <c r="B641" s="168">
        <v>97084</v>
      </c>
      <c r="C641" s="168" t="s">
        <v>21</v>
      </c>
      <c r="D641" s="167" t="s">
        <v>569</v>
      </c>
      <c r="E641" s="168" t="s">
        <v>3</v>
      </c>
      <c r="F641" s="174">
        <v>0.39</v>
      </c>
      <c r="G641" s="174">
        <v>0.66</v>
      </c>
      <c r="H641" s="174">
        <v>0.8</v>
      </c>
      <c r="I641" s="174">
        <v>0.31</v>
      </c>
      <c r="J641" s="172">
        <v>1.4849016303922922E-8</v>
      </c>
    </row>
    <row r="642" spans="1:10" ht="25.5">
      <c r="A642" s="171" t="s">
        <v>4841</v>
      </c>
      <c r="B642" s="168">
        <v>95241</v>
      </c>
      <c r="C642" s="168" t="s">
        <v>21</v>
      </c>
      <c r="D642" s="167" t="s">
        <v>262</v>
      </c>
      <c r="E642" s="168" t="s">
        <v>3</v>
      </c>
      <c r="F642" s="174">
        <v>0.39</v>
      </c>
      <c r="G642" s="174">
        <v>41</v>
      </c>
      <c r="H642" s="174">
        <v>50.21</v>
      </c>
      <c r="I642" s="174">
        <v>19.579999999999998</v>
      </c>
      <c r="J642" s="172">
        <v>9.3788302977680905E-7</v>
      </c>
    </row>
    <row r="643" spans="1:10" ht="25.5">
      <c r="A643" s="171" t="s">
        <v>4842</v>
      </c>
      <c r="B643" s="168">
        <v>104927</v>
      </c>
      <c r="C643" s="168" t="s">
        <v>21</v>
      </c>
      <c r="D643" s="167" t="s">
        <v>467</v>
      </c>
      <c r="E643" s="168" t="s">
        <v>3</v>
      </c>
      <c r="F643" s="174">
        <v>16.12</v>
      </c>
      <c r="G643" s="174">
        <v>78.33</v>
      </c>
      <c r="H643" s="174">
        <v>95.93</v>
      </c>
      <c r="I643" s="174">
        <v>1546.39</v>
      </c>
      <c r="J643" s="172">
        <v>7.4072162329752794E-5</v>
      </c>
    </row>
    <row r="644" spans="1:10" ht="25.5">
      <c r="A644" s="171" t="s">
        <v>4843</v>
      </c>
      <c r="B644" s="168">
        <v>104916</v>
      </c>
      <c r="C644" s="168" t="s">
        <v>21</v>
      </c>
      <c r="D644" s="167" t="s">
        <v>468</v>
      </c>
      <c r="E644" s="168" t="s">
        <v>38</v>
      </c>
      <c r="F644" s="174">
        <v>11.1</v>
      </c>
      <c r="G644" s="174">
        <v>17.309999999999999</v>
      </c>
      <c r="H644" s="174">
        <v>21.19</v>
      </c>
      <c r="I644" s="174">
        <v>235.2</v>
      </c>
      <c r="J644" s="172">
        <v>1.12660923699441E-5</v>
      </c>
    </row>
    <row r="645" spans="1:10" ht="25.5">
      <c r="A645" s="171" t="s">
        <v>4844</v>
      </c>
      <c r="B645" s="168">
        <v>104918</v>
      </c>
      <c r="C645" s="168" t="s">
        <v>21</v>
      </c>
      <c r="D645" s="167" t="s">
        <v>469</v>
      </c>
      <c r="E645" s="168" t="s">
        <v>38</v>
      </c>
      <c r="F645" s="174">
        <v>52.2</v>
      </c>
      <c r="G645" s="174">
        <v>15.37</v>
      </c>
      <c r="H645" s="174">
        <v>18.82</v>
      </c>
      <c r="I645" s="174">
        <v>982.4</v>
      </c>
      <c r="J645" s="172">
        <v>4.7057011667657671E-5</v>
      </c>
    </row>
    <row r="646" spans="1:10" ht="25.5">
      <c r="A646" s="171" t="s">
        <v>4845</v>
      </c>
      <c r="B646" s="168">
        <v>104919</v>
      </c>
      <c r="C646" s="168" t="s">
        <v>21</v>
      </c>
      <c r="D646" s="167" t="s">
        <v>470</v>
      </c>
      <c r="E646" s="168" t="s">
        <v>38</v>
      </c>
      <c r="F646" s="174">
        <v>45.2</v>
      </c>
      <c r="G646" s="174">
        <v>13.81</v>
      </c>
      <c r="H646" s="174">
        <v>16.91</v>
      </c>
      <c r="I646" s="174">
        <v>764.33</v>
      </c>
      <c r="J646" s="172">
        <v>3.6611447198636797E-5</v>
      </c>
    </row>
    <row r="647" spans="1:10" ht="38.25">
      <c r="A647" s="171" t="s">
        <v>4846</v>
      </c>
      <c r="B647" s="168">
        <v>94973</v>
      </c>
      <c r="C647" s="168" t="s">
        <v>21</v>
      </c>
      <c r="D647" s="167" t="s">
        <v>3060</v>
      </c>
      <c r="E647" s="168" t="s">
        <v>2</v>
      </c>
      <c r="F647" s="174">
        <v>1.66</v>
      </c>
      <c r="G647" s="174">
        <v>701.91</v>
      </c>
      <c r="H647" s="174">
        <v>859.62</v>
      </c>
      <c r="I647" s="174">
        <v>1426.96</v>
      </c>
      <c r="J647" s="172">
        <v>6.8351459048535007E-5</v>
      </c>
    </row>
    <row r="648" spans="1:10">
      <c r="A648" s="169" t="s">
        <v>4847</v>
      </c>
      <c r="B648" s="166"/>
      <c r="C648" s="166"/>
      <c r="D648" s="165" t="s">
        <v>37</v>
      </c>
      <c r="E648" s="165"/>
      <c r="F648" s="173"/>
      <c r="G648" s="173"/>
      <c r="H648" s="173"/>
      <c r="I648" s="173">
        <v>8570.25</v>
      </c>
      <c r="J648" s="170">
        <v>4.1051542573772716E-4</v>
      </c>
    </row>
    <row r="649" spans="1:10">
      <c r="A649" s="171" t="s">
        <v>4848</v>
      </c>
      <c r="B649" s="168">
        <v>93358</v>
      </c>
      <c r="C649" s="168" t="s">
        <v>21</v>
      </c>
      <c r="D649" s="167" t="s">
        <v>2320</v>
      </c>
      <c r="E649" s="168" t="s">
        <v>2</v>
      </c>
      <c r="F649" s="174">
        <v>4.3099999999999996</v>
      </c>
      <c r="G649" s="174">
        <v>80.38</v>
      </c>
      <c r="H649" s="174">
        <v>98.44</v>
      </c>
      <c r="I649" s="174">
        <v>424.27</v>
      </c>
      <c r="J649" s="172">
        <v>2.0322555313759284E-5</v>
      </c>
    </row>
    <row r="650" spans="1:10" ht="25.5">
      <c r="A650" s="171" t="s">
        <v>4849</v>
      </c>
      <c r="B650" s="168">
        <v>93382</v>
      </c>
      <c r="C650" s="168" t="s">
        <v>21</v>
      </c>
      <c r="D650" s="167" t="s">
        <v>295</v>
      </c>
      <c r="E650" s="168" t="s">
        <v>2</v>
      </c>
      <c r="F650" s="174">
        <v>2.41</v>
      </c>
      <c r="G650" s="174">
        <v>23.64</v>
      </c>
      <c r="H650" s="174">
        <v>28.95</v>
      </c>
      <c r="I650" s="174">
        <v>69.760000000000005</v>
      </c>
      <c r="J650" s="172">
        <v>3.3415076689085902E-6</v>
      </c>
    </row>
    <row r="651" spans="1:10" ht="38.25">
      <c r="A651" s="171" t="s">
        <v>4850</v>
      </c>
      <c r="B651" s="168">
        <v>97084</v>
      </c>
      <c r="C651" s="168" t="s">
        <v>21</v>
      </c>
      <c r="D651" s="167" t="s">
        <v>569</v>
      </c>
      <c r="E651" s="168" t="s">
        <v>3</v>
      </c>
      <c r="F651" s="174">
        <v>5.49</v>
      </c>
      <c r="G651" s="174">
        <v>0.66</v>
      </c>
      <c r="H651" s="174">
        <v>0.8</v>
      </c>
      <c r="I651" s="174">
        <v>4.3899999999999997</v>
      </c>
      <c r="J651" s="172">
        <v>2.1028123088458588E-7</v>
      </c>
    </row>
    <row r="652" spans="1:10" ht="25.5">
      <c r="A652" s="171" t="s">
        <v>4851</v>
      </c>
      <c r="B652" s="168">
        <v>95241</v>
      </c>
      <c r="C652" s="168" t="s">
        <v>21</v>
      </c>
      <c r="D652" s="167" t="s">
        <v>262</v>
      </c>
      <c r="E652" s="168" t="s">
        <v>3</v>
      </c>
      <c r="F652" s="174">
        <v>5.49</v>
      </c>
      <c r="G652" s="174">
        <v>41</v>
      </c>
      <c r="H652" s="174">
        <v>50.21</v>
      </c>
      <c r="I652" s="174">
        <v>275.64999999999998</v>
      </c>
      <c r="J652" s="172">
        <v>1.3203649497343075E-5</v>
      </c>
    </row>
    <row r="653" spans="1:10" ht="38.25">
      <c r="A653" s="171" t="s">
        <v>4852</v>
      </c>
      <c r="B653" s="168">
        <v>96536</v>
      </c>
      <c r="C653" s="168" t="s">
        <v>21</v>
      </c>
      <c r="D653" s="167" t="s">
        <v>473</v>
      </c>
      <c r="E653" s="168" t="s">
        <v>3</v>
      </c>
      <c r="F653" s="174">
        <v>30.46</v>
      </c>
      <c r="G653" s="174">
        <v>71.94</v>
      </c>
      <c r="H653" s="174">
        <v>88.1</v>
      </c>
      <c r="I653" s="174">
        <v>2683.52</v>
      </c>
      <c r="J653" s="172">
        <v>1.2854074913517174E-4</v>
      </c>
    </row>
    <row r="654" spans="1:10" ht="25.5">
      <c r="A654" s="171" t="s">
        <v>4853</v>
      </c>
      <c r="B654" s="168">
        <v>104916</v>
      </c>
      <c r="C654" s="168" t="s">
        <v>21</v>
      </c>
      <c r="D654" s="167" t="s">
        <v>468</v>
      </c>
      <c r="E654" s="168" t="s">
        <v>38</v>
      </c>
      <c r="F654" s="174">
        <v>28.4</v>
      </c>
      <c r="G654" s="174">
        <v>17.309999999999999</v>
      </c>
      <c r="H654" s="174">
        <v>21.19</v>
      </c>
      <c r="I654" s="174">
        <v>601.79</v>
      </c>
      <c r="J654" s="172">
        <v>2.8825772650121854E-5</v>
      </c>
    </row>
    <row r="655" spans="1:10" ht="25.5">
      <c r="A655" s="171" t="s">
        <v>4854</v>
      </c>
      <c r="B655" s="168">
        <v>104918</v>
      </c>
      <c r="C655" s="168" t="s">
        <v>21</v>
      </c>
      <c r="D655" s="167" t="s">
        <v>469</v>
      </c>
      <c r="E655" s="168" t="s">
        <v>38</v>
      </c>
      <c r="F655" s="174">
        <v>72.2</v>
      </c>
      <c r="G655" s="174">
        <v>15.37</v>
      </c>
      <c r="H655" s="174">
        <v>18.82</v>
      </c>
      <c r="I655" s="174">
        <v>1358.8</v>
      </c>
      <c r="J655" s="172">
        <v>6.5086591463775695E-5</v>
      </c>
    </row>
    <row r="656" spans="1:10" ht="38.25">
      <c r="A656" s="171" t="s">
        <v>4855</v>
      </c>
      <c r="B656" s="168">
        <v>94973</v>
      </c>
      <c r="C656" s="168" t="s">
        <v>21</v>
      </c>
      <c r="D656" s="167" t="s">
        <v>3060</v>
      </c>
      <c r="E656" s="168" t="s">
        <v>2</v>
      </c>
      <c r="F656" s="174">
        <v>1.92</v>
      </c>
      <c r="G656" s="174">
        <v>701.91</v>
      </c>
      <c r="H656" s="174">
        <v>859.62</v>
      </c>
      <c r="I656" s="174">
        <v>1650.47</v>
      </c>
      <c r="J656" s="172">
        <v>7.9057599803663428E-5</v>
      </c>
    </row>
    <row r="657" spans="1:10" ht="25.5">
      <c r="A657" s="171" t="s">
        <v>4856</v>
      </c>
      <c r="B657" s="168">
        <v>98557</v>
      </c>
      <c r="C657" s="168" t="s">
        <v>21</v>
      </c>
      <c r="D657" s="167" t="s">
        <v>474</v>
      </c>
      <c r="E657" s="168" t="s">
        <v>3</v>
      </c>
      <c r="F657" s="174">
        <v>30.44</v>
      </c>
      <c r="G657" s="174">
        <v>40.28</v>
      </c>
      <c r="H657" s="174">
        <v>49.33</v>
      </c>
      <c r="I657" s="174">
        <v>1501.6</v>
      </c>
      <c r="J657" s="172">
        <v>7.19267189740989E-5</v>
      </c>
    </row>
    <row r="658" spans="1:10">
      <c r="A658" s="169" t="s">
        <v>4857</v>
      </c>
      <c r="B658" s="166"/>
      <c r="C658" s="166"/>
      <c r="D658" s="165" t="s">
        <v>630</v>
      </c>
      <c r="E658" s="165"/>
      <c r="F658" s="173"/>
      <c r="G658" s="173"/>
      <c r="H658" s="173"/>
      <c r="I658" s="173">
        <v>56628.25</v>
      </c>
      <c r="J658" s="170">
        <v>2.7124961532665262E-3</v>
      </c>
    </row>
    <row r="659" spans="1:10" ht="38.25" customHeight="1">
      <c r="A659" s="169" t="s">
        <v>4858</v>
      </c>
      <c r="B659" s="166"/>
      <c r="C659" s="166"/>
      <c r="D659" s="165" t="s">
        <v>2874</v>
      </c>
      <c r="E659" s="165"/>
      <c r="F659" s="173"/>
      <c r="G659" s="173"/>
      <c r="H659" s="173"/>
      <c r="I659" s="173">
        <v>5690.26</v>
      </c>
      <c r="J659" s="170">
        <v>2.7256375326954979E-4</v>
      </c>
    </row>
    <row r="660" spans="1:10" ht="38.25">
      <c r="A660" s="171" t="s">
        <v>4859</v>
      </c>
      <c r="B660" s="168">
        <v>92443</v>
      </c>
      <c r="C660" s="168" t="s">
        <v>21</v>
      </c>
      <c r="D660" s="167" t="s">
        <v>3061</v>
      </c>
      <c r="E660" s="168" t="s">
        <v>3</v>
      </c>
      <c r="F660" s="174">
        <v>31.98</v>
      </c>
      <c r="G660" s="174">
        <v>61.28</v>
      </c>
      <c r="H660" s="174">
        <v>75.040000000000006</v>
      </c>
      <c r="I660" s="174">
        <v>2399.77</v>
      </c>
      <c r="J660" s="172">
        <v>1.1494910921182293E-4</v>
      </c>
    </row>
    <row r="661" spans="1:10" ht="38.25">
      <c r="A661" s="171" t="s">
        <v>4860</v>
      </c>
      <c r="B661" s="168">
        <v>92759</v>
      </c>
      <c r="C661" s="168" t="s">
        <v>21</v>
      </c>
      <c r="D661" s="167" t="s">
        <v>475</v>
      </c>
      <c r="E661" s="168" t="s">
        <v>38</v>
      </c>
      <c r="F661" s="174">
        <v>29.1</v>
      </c>
      <c r="G661" s="174">
        <v>14.89</v>
      </c>
      <c r="H661" s="174">
        <v>18.23</v>
      </c>
      <c r="I661" s="174">
        <v>530.49</v>
      </c>
      <c r="J661" s="172">
        <v>2.5410498900219584E-5</v>
      </c>
    </row>
    <row r="662" spans="1:10" ht="38.25">
      <c r="A662" s="171" t="s">
        <v>4861</v>
      </c>
      <c r="B662" s="168">
        <v>92762</v>
      </c>
      <c r="C662" s="168" t="s">
        <v>21</v>
      </c>
      <c r="D662" s="167" t="s">
        <v>476</v>
      </c>
      <c r="E662" s="168" t="s">
        <v>38</v>
      </c>
      <c r="F662" s="174">
        <v>94.6</v>
      </c>
      <c r="G662" s="174">
        <v>12.25</v>
      </c>
      <c r="H662" s="174">
        <v>15</v>
      </c>
      <c r="I662" s="174">
        <v>1419</v>
      </c>
      <c r="J662" s="172">
        <v>6.7970174629892335E-5</v>
      </c>
    </row>
    <row r="663" spans="1:10" ht="38.25">
      <c r="A663" s="171" t="s">
        <v>4862</v>
      </c>
      <c r="B663" s="168">
        <v>94973</v>
      </c>
      <c r="C663" s="168" t="s">
        <v>21</v>
      </c>
      <c r="D663" s="167" t="s">
        <v>3060</v>
      </c>
      <c r="E663" s="168" t="s">
        <v>2</v>
      </c>
      <c r="F663" s="174">
        <v>1.56</v>
      </c>
      <c r="G663" s="174">
        <v>701.91</v>
      </c>
      <c r="H663" s="174">
        <v>859.62</v>
      </c>
      <c r="I663" s="174">
        <v>1341</v>
      </c>
      <c r="J663" s="172">
        <v>6.4233970527614959E-5</v>
      </c>
    </row>
    <row r="664" spans="1:10">
      <c r="A664" s="169" t="s">
        <v>4863</v>
      </c>
      <c r="B664" s="166"/>
      <c r="C664" s="166"/>
      <c r="D664" s="165" t="s">
        <v>42</v>
      </c>
      <c r="E664" s="165"/>
      <c r="F664" s="173"/>
      <c r="G664" s="173"/>
      <c r="H664" s="173"/>
      <c r="I664" s="173">
        <v>6781.94</v>
      </c>
      <c r="J664" s="170">
        <v>3.248552826846033E-4</v>
      </c>
    </row>
    <row r="665" spans="1:10" ht="38.25">
      <c r="A665" s="171" t="s">
        <v>4864</v>
      </c>
      <c r="B665" s="168">
        <v>92480</v>
      </c>
      <c r="C665" s="168" t="s">
        <v>21</v>
      </c>
      <c r="D665" s="167" t="s">
        <v>3062</v>
      </c>
      <c r="E665" s="168" t="s">
        <v>3</v>
      </c>
      <c r="F665" s="174">
        <v>20.7</v>
      </c>
      <c r="G665" s="174">
        <v>116.09</v>
      </c>
      <c r="H665" s="174">
        <v>142.16999999999999</v>
      </c>
      <c r="I665" s="174">
        <v>2942.91</v>
      </c>
      <c r="J665" s="172">
        <v>1.4096554377734775E-4</v>
      </c>
    </row>
    <row r="666" spans="1:10" ht="38.25">
      <c r="A666" s="171" t="s">
        <v>4865</v>
      </c>
      <c r="B666" s="168">
        <v>92759</v>
      </c>
      <c r="C666" s="168" t="s">
        <v>21</v>
      </c>
      <c r="D666" s="167" t="s">
        <v>475</v>
      </c>
      <c r="E666" s="168" t="s">
        <v>38</v>
      </c>
      <c r="F666" s="174">
        <v>30</v>
      </c>
      <c r="G666" s="174">
        <v>14.89</v>
      </c>
      <c r="H666" s="174">
        <v>18.23</v>
      </c>
      <c r="I666" s="174">
        <v>546.9</v>
      </c>
      <c r="J666" s="172">
        <v>2.6196538763275632E-5</v>
      </c>
    </row>
    <row r="667" spans="1:10" ht="38.25">
      <c r="A667" s="171" t="s">
        <v>4866</v>
      </c>
      <c r="B667" s="168">
        <v>92761</v>
      </c>
      <c r="C667" s="168" t="s">
        <v>21</v>
      </c>
      <c r="D667" s="167" t="s">
        <v>479</v>
      </c>
      <c r="E667" s="168" t="s">
        <v>38</v>
      </c>
      <c r="F667" s="174">
        <v>36.200000000000003</v>
      </c>
      <c r="G667" s="174">
        <v>13.61</v>
      </c>
      <c r="H667" s="174">
        <v>16.66</v>
      </c>
      <c r="I667" s="174">
        <v>603.09</v>
      </c>
      <c r="J667" s="172">
        <v>2.8888042718493143E-5</v>
      </c>
    </row>
    <row r="668" spans="1:10" ht="38.25">
      <c r="A668" s="171" t="s">
        <v>4867</v>
      </c>
      <c r="B668" s="168">
        <v>92762</v>
      </c>
      <c r="C668" s="168" t="s">
        <v>21</v>
      </c>
      <c r="D668" s="167" t="s">
        <v>476</v>
      </c>
      <c r="E668" s="168" t="s">
        <v>38</v>
      </c>
      <c r="F668" s="174">
        <v>65.8</v>
      </c>
      <c r="G668" s="174">
        <v>12.25</v>
      </c>
      <c r="H668" s="174">
        <v>15</v>
      </c>
      <c r="I668" s="174">
        <v>987</v>
      </c>
      <c r="J668" s="172">
        <v>4.7277351909586847E-5</v>
      </c>
    </row>
    <row r="669" spans="1:10" ht="38.25">
      <c r="A669" s="171" t="s">
        <v>4868</v>
      </c>
      <c r="B669" s="168">
        <v>94973</v>
      </c>
      <c r="C669" s="168" t="s">
        <v>21</v>
      </c>
      <c r="D669" s="167" t="s">
        <v>3060</v>
      </c>
      <c r="E669" s="168" t="s">
        <v>2</v>
      </c>
      <c r="F669" s="174">
        <v>1.98</v>
      </c>
      <c r="G669" s="174">
        <v>701.91</v>
      </c>
      <c r="H669" s="174">
        <v>859.62</v>
      </c>
      <c r="I669" s="174">
        <v>1702.04</v>
      </c>
      <c r="J669" s="172">
        <v>8.1527805515899907E-5</v>
      </c>
    </row>
    <row r="670" spans="1:10">
      <c r="A670" s="169" t="s">
        <v>4869</v>
      </c>
      <c r="B670" s="166"/>
      <c r="C670" s="166"/>
      <c r="D670" s="165" t="s">
        <v>43</v>
      </c>
      <c r="E670" s="165"/>
      <c r="F670" s="173"/>
      <c r="G670" s="173"/>
      <c r="H670" s="173"/>
      <c r="I670" s="173">
        <v>44156.05</v>
      </c>
      <c r="J670" s="170">
        <v>2.1150771173123733E-3</v>
      </c>
    </row>
    <row r="671" spans="1:10" ht="38.25">
      <c r="A671" s="171" t="s">
        <v>4870</v>
      </c>
      <c r="B671" s="168">
        <v>92538</v>
      </c>
      <c r="C671" s="168" t="s">
        <v>21</v>
      </c>
      <c r="D671" s="167" t="s">
        <v>3063</v>
      </c>
      <c r="E671" s="168" t="s">
        <v>3</v>
      </c>
      <c r="F671" s="174">
        <v>102.55</v>
      </c>
      <c r="G671" s="174">
        <v>39.200000000000003</v>
      </c>
      <c r="H671" s="174">
        <v>48</v>
      </c>
      <c r="I671" s="174">
        <v>4922.3999999999996</v>
      </c>
      <c r="J671" s="172">
        <v>2.3578321888525868E-4</v>
      </c>
    </row>
    <row r="672" spans="1:10" ht="25.5">
      <c r="A672" s="171" t="s">
        <v>4871</v>
      </c>
      <c r="B672" s="168">
        <v>92768</v>
      </c>
      <c r="C672" s="168" t="s">
        <v>21</v>
      </c>
      <c r="D672" s="167" t="s">
        <v>482</v>
      </c>
      <c r="E672" s="168" t="s">
        <v>38</v>
      </c>
      <c r="F672" s="174">
        <v>102.4</v>
      </c>
      <c r="G672" s="174">
        <v>14.42</v>
      </c>
      <c r="H672" s="174">
        <v>17.66</v>
      </c>
      <c r="I672" s="174">
        <v>1808.38</v>
      </c>
      <c r="J672" s="172">
        <v>8.6621497108671389E-5</v>
      </c>
    </row>
    <row r="673" spans="1:10" ht="25.5">
      <c r="A673" s="171" t="s">
        <v>4872</v>
      </c>
      <c r="B673" s="168">
        <v>92769</v>
      </c>
      <c r="C673" s="168" t="s">
        <v>21</v>
      </c>
      <c r="D673" s="167" t="s">
        <v>483</v>
      </c>
      <c r="E673" s="168" t="s">
        <v>38</v>
      </c>
      <c r="F673" s="174">
        <v>3.3</v>
      </c>
      <c r="G673" s="174">
        <v>13.83</v>
      </c>
      <c r="H673" s="174">
        <v>16.93</v>
      </c>
      <c r="I673" s="174">
        <v>55.86</v>
      </c>
      <c r="J673" s="172">
        <v>2.6756969378617237E-6</v>
      </c>
    </row>
    <row r="674" spans="1:10" ht="25.5">
      <c r="A674" s="171" t="s">
        <v>4873</v>
      </c>
      <c r="B674" s="168">
        <v>92770</v>
      </c>
      <c r="C674" s="168" t="s">
        <v>21</v>
      </c>
      <c r="D674" s="167" t="s">
        <v>484</v>
      </c>
      <c r="E674" s="168" t="s">
        <v>38</v>
      </c>
      <c r="F674" s="174">
        <v>372.5</v>
      </c>
      <c r="G674" s="174">
        <v>13.16</v>
      </c>
      <c r="H674" s="174">
        <v>16.11</v>
      </c>
      <c r="I674" s="174">
        <v>6000.97</v>
      </c>
      <c r="J674" s="172">
        <v>2.8744677861081396E-4</v>
      </c>
    </row>
    <row r="675" spans="1:10" ht="25.5">
      <c r="A675" s="171" t="s">
        <v>4874</v>
      </c>
      <c r="B675" s="168">
        <v>92771</v>
      </c>
      <c r="C675" s="168" t="s">
        <v>21</v>
      </c>
      <c r="D675" s="167" t="s">
        <v>485</v>
      </c>
      <c r="E675" s="168" t="s">
        <v>38</v>
      </c>
      <c r="F675" s="174">
        <v>361.5</v>
      </c>
      <c r="G675" s="174">
        <v>11.83</v>
      </c>
      <c r="H675" s="174">
        <v>14.48</v>
      </c>
      <c r="I675" s="174">
        <v>5234.5200000000004</v>
      </c>
      <c r="J675" s="172">
        <v>2.5073378330067936E-4</v>
      </c>
    </row>
    <row r="676" spans="1:10" ht="25.5">
      <c r="A676" s="171" t="s">
        <v>4875</v>
      </c>
      <c r="B676" s="168">
        <v>92772</v>
      </c>
      <c r="C676" s="168" t="s">
        <v>21</v>
      </c>
      <c r="D676" s="167" t="s">
        <v>2890</v>
      </c>
      <c r="E676" s="168" t="s">
        <v>38</v>
      </c>
      <c r="F676" s="174">
        <v>97</v>
      </c>
      <c r="G676" s="174">
        <v>9.9700000000000006</v>
      </c>
      <c r="H676" s="174">
        <v>12.21</v>
      </c>
      <c r="I676" s="174">
        <v>1184.3699999999999</v>
      </c>
      <c r="J676" s="172">
        <v>5.6731385289926418E-5</v>
      </c>
    </row>
    <row r="677" spans="1:10" ht="25.5">
      <c r="A677" s="171" t="s">
        <v>4876</v>
      </c>
      <c r="B677" s="168">
        <v>92773</v>
      </c>
      <c r="C677" s="168" t="s">
        <v>21</v>
      </c>
      <c r="D677" s="167" t="s">
        <v>3064</v>
      </c>
      <c r="E677" s="168" t="s">
        <v>38</v>
      </c>
      <c r="F677" s="174">
        <v>268.2</v>
      </c>
      <c r="G677" s="174">
        <v>9.81</v>
      </c>
      <c r="H677" s="174">
        <v>12.01</v>
      </c>
      <c r="I677" s="174">
        <v>3221.08</v>
      </c>
      <c r="J677" s="172">
        <v>1.5428990140722593E-4</v>
      </c>
    </row>
    <row r="678" spans="1:10" ht="38.25">
      <c r="A678" s="171" t="s">
        <v>4877</v>
      </c>
      <c r="B678" s="168">
        <v>94973</v>
      </c>
      <c r="C678" s="168" t="s">
        <v>21</v>
      </c>
      <c r="D678" s="167" t="s">
        <v>3060</v>
      </c>
      <c r="E678" s="168" t="s">
        <v>2</v>
      </c>
      <c r="F678" s="174">
        <v>12.64</v>
      </c>
      <c r="G678" s="174">
        <v>701.91</v>
      </c>
      <c r="H678" s="174">
        <v>859.62</v>
      </c>
      <c r="I678" s="174">
        <v>10865.59</v>
      </c>
      <c r="J678" s="172">
        <v>5.2046233245723174E-4</v>
      </c>
    </row>
    <row r="679" spans="1:10">
      <c r="A679" s="171" t="s">
        <v>4878</v>
      </c>
      <c r="B679" s="168" t="s">
        <v>3065</v>
      </c>
      <c r="C679" s="168" t="s">
        <v>44</v>
      </c>
      <c r="D679" s="167" t="s">
        <v>3066</v>
      </c>
      <c r="E679" s="168" t="s">
        <v>2053</v>
      </c>
      <c r="F679" s="174">
        <v>63</v>
      </c>
      <c r="G679" s="174">
        <v>105.6</v>
      </c>
      <c r="H679" s="174">
        <v>129.32</v>
      </c>
      <c r="I679" s="174">
        <v>8147.16</v>
      </c>
      <c r="J679" s="172">
        <v>3.9024939248602795E-4</v>
      </c>
    </row>
    <row r="680" spans="1:10">
      <c r="A680" s="171" t="s">
        <v>4879</v>
      </c>
      <c r="B680" s="168" t="s">
        <v>3067</v>
      </c>
      <c r="C680" s="168" t="s">
        <v>44</v>
      </c>
      <c r="D680" s="167" t="s">
        <v>3068</v>
      </c>
      <c r="E680" s="168" t="s">
        <v>2053</v>
      </c>
      <c r="F680" s="174">
        <v>21</v>
      </c>
      <c r="G680" s="174">
        <v>105.6</v>
      </c>
      <c r="H680" s="174">
        <v>129.32</v>
      </c>
      <c r="I680" s="174">
        <v>2715.72</v>
      </c>
      <c r="J680" s="172">
        <v>1.3008313082867598E-4</v>
      </c>
    </row>
    <row r="681" spans="1:10">
      <c r="A681" s="169">
        <v>16</v>
      </c>
      <c r="B681" s="166"/>
      <c r="C681" s="166"/>
      <c r="D681" s="165" t="s">
        <v>35</v>
      </c>
      <c r="E681" s="165"/>
      <c r="F681" s="173"/>
      <c r="G681" s="173"/>
      <c r="H681" s="173"/>
      <c r="I681" s="173">
        <v>171265.26</v>
      </c>
      <c r="J681" s="170">
        <v>8.2036149614051548E-3</v>
      </c>
    </row>
    <row r="682" spans="1:10">
      <c r="A682" s="171" t="s">
        <v>3033</v>
      </c>
      <c r="B682" s="168">
        <v>3167</v>
      </c>
      <c r="C682" s="168" t="s">
        <v>487</v>
      </c>
      <c r="D682" s="167" t="s">
        <v>488</v>
      </c>
      <c r="E682" s="168" t="s">
        <v>17</v>
      </c>
      <c r="F682" s="174">
        <v>1</v>
      </c>
      <c r="G682" s="174">
        <v>2016.49</v>
      </c>
      <c r="H682" s="174">
        <v>2469.59</v>
      </c>
      <c r="I682" s="174">
        <v>2469.59</v>
      </c>
      <c r="J682" s="172">
        <v>1.1829349088388711E-4</v>
      </c>
    </row>
    <row r="683" spans="1:10">
      <c r="A683" s="171" t="s">
        <v>3042</v>
      </c>
      <c r="B683" s="168">
        <v>210023</v>
      </c>
      <c r="C683" s="168" t="s">
        <v>268</v>
      </c>
      <c r="D683" s="167" t="s">
        <v>489</v>
      </c>
      <c r="E683" s="168" t="s">
        <v>3</v>
      </c>
      <c r="F683" s="174">
        <v>5180.96</v>
      </c>
      <c r="G683" s="174">
        <v>26.61</v>
      </c>
      <c r="H683" s="174">
        <v>32.58</v>
      </c>
      <c r="I683" s="174">
        <v>168795.67</v>
      </c>
      <c r="J683" s="172">
        <v>8.085321470521269E-3</v>
      </c>
    </row>
    <row r="684" spans="1:10">
      <c r="A684" s="116"/>
      <c r="B684" s="215"/>
      <c r="C684" s="215"/>
      <c r="D684" s="215"/>
      <c r="E684" s="215"/>
      <c r="F684" s="215"/>
      <c r="G684" s="215"/>
      <c r="H684" s="215"/>
      <c r="I684" s="215"/>
      <c r="J684" s="117"/>
    </row>
    <row r="685" spans="1:10">
      <c r="A685" s="350"/>
      <c r="B685" s="351"/>
      <c r="C685" s="351"/>
      <c r="D685" s="118"/>
      <c r="E685" s="162"/>
      <c r="F685" s="352" t="s">
        <v>131</v>
      </c>
      <c r="G685" s="353"/>
      <c r="H685" s="354">
        <v>17157033.77</v>
      </c>
      <c r="I685" s="353"/>
      <c r="J685" s="355"/>
    </row>
    <row r="686" spans="1:10">
      <c r="A686" s="350"/>
      <c r="B686" s="351"/>
      <c r="C686" s="351"/>
      <c r="D686" s="118"/>
      <c r="E686" s="162"/>
      <c r="F686" s="352" t="s">
        <v>132</v>
      </c>
      <c r="G686" s="353"/>
      <c r="H686" s="354">
        <v>3719770.03</v>
      </c>
      <c r="I686" s="353"/>
      <c r="J686" s="355"/>
    </row>
    <row r="687" spans="1:10" ht="13.5" thickBot="1">
      <c r="A687" s="356"/>
      <c r="B687" s="357"/>
      <c r="C687" s="357"/>
      <c r="D687" s="144"/>
      <c r="E687" s="164"/>
      <c r="F687" s="358" t="s">
        <v>133</v>
      </c>
      <c r="G687" s="359"/>
      <c r="H687" s="360">
        <v>20876803.800000001</v>
      </c>
      <c r="I687" s="359"/>
      <c r="J687" s="361"/>
    </row>
    <row r="688" spans="1:10" ht="14.25" customHeight="1">
      <c r="A688" s="140"/>
      <c r="B688" s="140"/>
      <c r="C688" s="140"/>
      <c r="D688" s="140"/>
      <c r="E688" s="140"/>
      <c r="F688" s="140"/>
      <c r="G688" s="140"/>
      <c r="H688" s="140"/>
      <c r="I688" s="140"/>
      <c r="J688" s="140"/>
    </row>
    <row r="689" spans="1:10" ht="14.25" customHeight="1">
      <c r="A689" s="343" t="s">
        <v>3069</v>
      </c>
      <c r="B689" s="344"/>
      <c r="C689" s="344"/>
      <c r="D689" s="344"/>
      <c r="E689" s="344"/>
      <c r="F689" s="344"/>
      <c r="G689" s="344"/>
      <c r="H689" s="344"/>
      <c r="I689" s="344"/>
      <c r="J689" s="344"/>
    </row>
    <row r="690" spans="1:10">
      <c r="F690" s="300"/>
      <c r="G690" s="300"/>
      <c r="H690" s="300"/>
    </row>
    <row r="691" spans="1:10">
      <c r="F691" s="300"/>
      <c r="G691" s="300"/>
      <c r="H691" s="300"/>
    </row>
    <row r="692" spans="1:10">
      <c r="F692" s="300"/>
      <c r="G692" s="300"/>
      <c r="H692" s="300"/>
    </row>
    <row r="693" spans="1:10">
      <c r="F693" s="300"/>
      <c r="G693" s="300"/>
      <c r="H693" s="300"/>
    </row>
    <row r="694" spans="1:10">
      <c r="F694" s="300"/>
      <c r="G694" s="300"/>
      <c r="H694" s="300"/>
    </row>
    <row r="695" spans="1:10">
      <c r="F695" s="300"/>
      <c r="G695" s="300"/>
      <c r="H695" s="300"/>
    </row>
    <row r="696" spans="1:10">
      <c r="F696" s="300"/>
      <c r="G696" s="300"/>
      <c r="H696" s="300"/>
    </row>
    <row r="697" spans="1:10">
      <c r="F697" s="300"/>
      <c r="G697" s="300"/>
      <c r="H697" s="300"/>
    </row>
    <row r="698" spans="1:10">
      <c r="F698" s="300"/>
      <c r="G698" s="300"/>
      <c r="H698" s="300"/>
    </row>
    <row r="699" spans="1:10">
      <c r="F699" s="300"/>
      <c r="G699" s="300"/>
      <c r="H699" s="300"/>
    </row>
    <row r="700" spans="1:10">
      <c r="F700" s="300"/>
      <c r="G700" s="300"/>
      <c r="H700" s="300"/>
    </row>
    <row r="701" spans="1:10">
      <c r="F701" s="300"/>
      <c r="G701" s="300"/>
      <c r="H701" s="300"/>
    </row>
    <row r="702" spans="1:10">
      <c r="F702" s="300"/>
      <c r="G702" s="300"/>
      <c r="H702" s="300"/>
    </row>
    <row r="703" spans="1:10">
      <c r="F703" s="300"/>
      <c r="G703" s="300"/>
      <c r="H703" s="300"/>
    </row>
    <row r="704" spans="1:10">
      <c r="F704" s="300"/>
      <c r="G704" s="300"/>
      <c r="H704" s="300"/>
    </row>
    <row r="705" spans="6:8">
      <c r="F705" s="300"/>
      <c r="G705" s="300"/>
      <c r="H705" s="300"/>
    </row>
    <row r="706" spans="6:8">
      <c r="F706" s="300"/>
      <c r="G706" s="300"/>
      <c r="H706" s="300"/>
    </row>
    <row r="707" spans="6:8">
      <c r="F707" s="300"/>
      <c r="G707" s="300"/>
      <c r="H707" s="300"/>
    </row>
    <row r="708" spans="6:8">
      <c r="F708" s="300"/>
      <c r="G708" s="300"/>
      <c r="H708" s="300"/>
    </row>
    <row r="709" spans="6:8">
      <c r="F709" s="300"/>
      <c r="G709" s="300"/>
      <c r="H709" s="300"/>
    </row>
    <row r="710" spans="6:8">
      <c r="F710" s="300"/>
      <c r="G710" s="300"/>
      <c r="H710" s="300"/>
    </row>
    <row r="711" spans="6:8">
      <c r="F711" s="300"/>
      <c r="G711" s="300"/>
      <c r="H711" s="300"/>
    </row>
    <row r="712" spans="6:8">
      <c r="F712" s="300"/>
      <c r="G712" s="300"/>
      <c r="H712" s="300"/>
    </row>
    <row r="713" spans="6:8">
      <c r="F713" s="300"/>
      <c r="G713" s="300"/>
      <c r="H713" s="300"/>
    </row>
    <row r="714" spans="6:8">
      <c r="F714" s="300"/>
      <c r="G714" s="300"/>
      <c r="H714" s="300"/>
    </row>
    <row r="715" spans="6:8">
      <c r="F715" s="300"/>
      <c r="G715" s="300"/>
      <c r="H715" s="300"/>
    </row>
    <row r="716" spans="6:8">
      <c r="F716" s="300"/>
      <c r="G716" s="300"/>
      <c r="H716" s="300"/>
    </row>
    <row r="717" spans="6:8">
      <c r="F717" s="300"/>
      <c r="G717" s="300"/>
      <c r="H717" s="300"/>
    </row>
    <row r="718" spans="6:8">
      <c r="F718" s="300"/>
      <c r="G718" s="300"/>
      <c r="H718" s="300"/>
    </row>
    <row r="719" spans="6:8">
      <c r="F719" s="300"/>
      <c r="G719" s="300"/>
      <c r="H719" s="300"/>
    </row>
    <row r="720" spans="6:8">
      <c r="F720" s="300"/>
      <c r="G720" s="300"/>
      <c r="H720" s="300"/>
    </row>
    <row r="721" spans="6:8">
      <c r="F721" s="300"/>
      <c r="G721" s="300"/>
      <c r="H721" s="300"/>
    </row>
    <row r="722" spans="6:8">
      <c r="F722" s="300"/>
      <c r="G722" s="300"/>
      <c r="H722" s="300"/>
    </row>
    <row r="723" spans="6:8">
      <c r="F723" s="300"/>
      <c r="G723" s="300"/>
      <c r="H723" s="300"/>
    </row>
    <row r="724" spans="6:8">
      <c r="F724" s="300"/>
      <c r="G724" s="300"/>
      <c r="H724" s="300"/>
    </row>
    <row r="725" spans="6:8">
      <c r="F725" s="300"/>
      <c r="G725" s="300"/>
      <c r="H725" s="300"/>
    </row>
    <row r="726" spans="6:8">
      <c r="F726" s="300"/>
      <c r="G726" s="300"/>
      <c r="H726" s="300"/>
    </row>
    <row r="727" spans="6:8">
      <c r="F727" s="300"/>
      <c r="G727" s="300"/>
      <c r="H727" s="300"/>
    </row>
    <row r="728" spans="6:8">
      <c r="F728" s="300"/>
      <c r="G728" s="300"/>
      <c r="H728" s="300"/>
    </row>
    <row r="729" spans="6:8">
      <c r="F729" s="300"/>
      <c r="G729" s="300"/>
      <c r="H729" s="300"/>
    </row>
    <row r="730" spans="6:8">
      <c r="F730" s="300"/>
      <c r="G730" s="300"/>
      <c r="H730" s="300"/>
    </row>
    <row r="731" spans="6:8">
      <c r="F731" s="300"/>
      <c r="G731" s="300"/>
      <c r="H731" s="300"/>
    </row>
    <row r="732" spans="6:8">
      <c r="F732" s="300"/>
      <c r="G732" s="300"/>
      <c r="H732" s="300"/>
    </row>
    <row r="733" spans="6:8">
      <c r="F733" s="300"/>
      <c r="G733" s="300"/>
      <c r="H733" s="300"/>
    </row>
    <row r="734" spans="6:8">
      <c r="F734" s="300"/>
      <c r="G734" s="300"/>
      <c r="H734" s="300"/>
    </row>
    <row r="735" spans="6:8">
      <c r="F735" s="300"/>
      <c r="G735" s="300"/>
      <c r="H735" s="300"/>
    </row>
    <row r="736" spans="6:8">
      <c r="F736" s="300"/>
      <c r="G736" s="300"/>
      <c r="H736" s="300"/>
    </row>
    <row r="737" spans="6:8">
      <c r="F737" s="300"/>
      <c r="G737" s="300"/>
      <c r="H737" s="300"/>
    </row>
    <row r="738" spans="6:8">
      <c r="F738" s="300"/>
      <c r="G738" s="300"/>
      <c r="H738" s="300"/>
    </row>
    <row r="739" spans="6:8">
      <c r="F739" s="300"/>
      <c r="G739" s="300"/>
      <c r="H739" s="300"/>
    </row>
    <row r="740" spans="6:8">
      <c r="F740" s="300"/>
      <c r="G740" s="300"/>
      <c r="H740" s="300"/>
    </row>
    <row r="741" spans="6:8">
      <c r="F741" s="300"/>
      <c r="G741" s="300"/>
      <c r="H741" s="300"/>
    </row>
    <row r="742" spans="6:8">
      <c r="F742" s="300"/>
      <c r="G742" s="300"/>
      <c r="H742" s="300"/>
    </row>
    <row r="743" spans="6:8">
      <c r="F743" s="300"/>
      <c r="G743" s="300"/>
      <c r="H743" s="300"/>
    </row>
    <row r="744" spans="6:8">
      <c r="F744" s="300"/>
      <c r="G744" s="300"/>
      <c r="H744" s="300"/>
    </row>
    <row r="745" spans="6:8">
      <c r="F745" s="300"/>
      <c r="G745" s="300"/>
      <c r="H745" s="300"/>
    </row>
    <row r="746" spans="6:8">
      <c r="F746" s="300"/>
      <c r="G746" s="300"/>
      <c r="H746" s="300"/>
    </row>
    <row r="747" spans="6:8">
      <c r="F747" s="300"/>
      <c r="G747" s="300"/>
      <c r="H747" s="300"/>
    </row>
    <row r="748" spans="6:8">
      <c r="F748" s="300"/>
      <c r="G748" s="300"/>
      <c r="H748" s="300"/>
    </row>
    <row r="749" spans="6:8">
      <c r="F749" s="300"/>
      <c r="G749" s="300"/>
      <c r="H749" s="300"/>
    </row>
    <row r="750" spans="6:8">
      <c r="F750" s="300"/>
      <c r="G750" s="300"/>
      <c r="H750" s="300"/>
    </row>
    <row r="751" spans="6:8">
      <c r="F751" s="300"/>
      <c r="G751" s="300"/>
      <c r="H751" s="300"/>
    </row>
    <row r="752" spans="6:8">
      <c r="F752" s="300"/>
      <c r="G752" s="300"/>
      <c r="H752" s="300"/>
    </row>
    <row r="753" spans="6:8">
      <c r="F753" s="300"/>
      <c r="G753" s="300"/>
      <c r="H753" s="300"/>
    </row>
    <row r="754" spans="6:8">
      <c r="F754" s="300"/>
      <c r="G754" s="300"/>
      <c r="H754" s="300"/>
    </row>
    <row r="755" spans="6:8">
      <c r="F755" s="300"/>
      <c r="G755" s="300"/>
      <c r="H755" s="300"/>
    </row>
    <row r="756" spans="6:8">
      <c r="F756" s="300"/>
      <c r="G756" s="300"/>
      <c r="H756" s="300"/>
    </row>
    <row r="757" spans="6:8">
      <c r="F757" s="300"/>
      <c r="G757" s="300"/>
      <c r="H757" s="300"/>
    </row>
    <row r="758" spans="6:8">
      <c r="F758" s="300"/>
      <c r="G758" s="300"/>
      <c r="H758" s="300"/>
    </row>
    <row r="759" spans="6:8">
      <c r="F759" s="300"/>
      <c r="G759" s="300"/>
      <c r="H759" s="300"/>
    </row>
    <row r="760" spans="6:8">
      <c r="F760" s="300"/>
      <c r="G760" s="300"/>
      <c r="H760" s="300"/>
    </row>
    <row r="761" spans="6:8">
      <c r="F761" s="300"/>
      <c r="G761" s="300"/>
      <c r="H761" s="300"/>
    </row>
    <row r="762" spans="6:8">
      <c r="F762" s="300"/>
      <c r="G762" s="300"/>
      <c r="H762" s="300"/>
    </row>
    <row r="763" spans="6:8">
      <c r="F763" s="300"/>
      <c r="G763" s="300"/>
      <c r="H763" s="300"/>
    </row>
    <row r="764" spans="6:8">
      <c r="F764" s="300"/>
      <c r="G764" s="300"/>
      <c r="H764" s="300"/>
    </row>
    <row r="765" spans="6:8">
      <c r="F765" s="300"/>
      <c r="G765" s="300"/>
      <c r="H765" s="300"/>
    </row>
    <row r="766" spans="6:8">
      <c r="F766" s="300"/>
      <c r="G766" s="300"/>
      <c r="H766" s="300"/>
    </row>
    <row r="767" spans="6:8">
      <c r="F767" s="300"/>
      <c r="G767" s="300"/>
      <c r="H767" s="300"/>
    </row>
    <row r="768" spans="6:8">
      <c r="F768" s="300"/>
      <c r="G768" s="300"/>
      <c r="H768" s="300"/>
    </row>
    <row r="769" spans="6:8">
      <c r="F769" s="300"/>
      <c r="G769" s="300"/>
      <c r="H769" s="300"/>
    </row>
    <row r="770" spans="6:8">
      <c r="F770" s="300"/>
      <c r="G770" s="300"/>
      <c r="H770" s="300"/>
    </row>
    <row r="771" spans="6:8">
      <c r="F771" s="300"/>
      <c r="G771" s="300"/>
      <c r="H771" s="300"/>
    </row>
    <row r="772" spans="6:8">
      <c r="F772" s="300"/>
      <c r="G772" s="300"/>
      <c r="H772" s="300"/>
    </row>
    <row r="773" spans="6:8">
      <c r="F773" s="300"/>
      <c r="G773" s="300"/>
      <c r="H773" s="300"/>
    </row>
    <row r="774" spans="6:8">
      <c r="F774" s="300"/>
      <c r="G774" s="300"/>
      <c r="H774" s="300"/>
    </row>
    <row r="775" spans="6:8">
      <c r="F775" s="300"/>
      <c r="G775" s="300"/>
      <c r="H775" s="300"/>
    </row>
    <row r="776" spans="6:8">
      <c r="F776" s="300"/>
      <c r="G776" s="300"/>
      <c r="H776" s="300"/>
    </row>
    <row r="777" spans="6:8">
      <c r="F777" s="300"/>
      <c r="G777" s="300"/>
      <c r="H777" s="300"/>
    </row>
    <row r="778" spans="6:8">
      <c r="F778" s="300"/>
      <c r="G778" s="300"/>
      <c r="H778" s="300"/>
    </row>
    <row r="779" spans="6:8">
      <c r="F779" s="300"/>
      <c r="G779" s="300"/>
      <c r="H779" s="300"/>
    </row>
    <row r="780" spans="6:8">
      <c r="F780" s="300"/>
      <c r="G780" s="300"/>
      <c r="H780" s="300"/>
    </row>
    <row r="781" spans="6:8">
      <c r="F781" s="300"/>
      <c r="G781" s="300"/>
      <c r="H781" s="300"/>
    </row>
    <row r="782" spans="6:8">
      <c r="F782" s="300"/>
      <c r="G782" s="300"/>
      <c r="H782" s="300"/>
    </row>
    <row r="783" spans="6:8">
      <c r="F783" s="300"/>
      <c r="G783" s="300"/>
      <c r="H783" s="300"/>
    </row>
    <row r="784" spans="6:8">
      <c r="F784" s="300"/>
      <c r="G784" s="300"/>
      <c r="H784" s="300"/>
    </row>
    <row r="785" spans="6:8">
      <c r="F785" s="300"/>
      <c r="G785" s="300"/>
      <c r="H785" s="300"/>
    </row>
    <row r="786" spans="6:8">
      <c r="F786" s="300"/>
      <c r="G786" s="300"/>
      <c r="H786" s="300"/>
    </row>
    <row r="787" spans="6:8">
      <c r="F787" s="300"/>
      <c r="G787" s="300"/>
      <c r="H787" s="300"/>
    </row>
    <row r="788" spans="6:8">
      <c r="F788" s="300"/>
      <c r="G788" s="300"/>
      <c r="H788" s="300"/>
    </row>
    <row r="789" spans="6:8">
      <c r="F789" s="300"/>
      <c r="G789" s="300"/>
      <c r="H789" s="300"/>
    </row>
    <row r="790" spans="6:8">
      <c r="F790" s="300"/>
      <c r="G790" s="300"/>
      <c r="H790" s="300"/>
    </row>
    <row r="791" spans="6:8">
      <c r="F791" s="300"/>
      <c r="G791" s="300"/>
      <c r="H791" s="300"/>
    </row>
    <row r="792" spans="6:8">
      <c r="F792" s="300"/>
      <c r="G792" s="300"/>
      <c r="H792" s="300"/>
    </row>
    <row r="793" spans="6:8">
      <c r="F793" s="300"/>
      <c r="G793" s="300"/>
      <c r="H793" s="300"/>
    </row>
    <row r="794" spans="6:8">
      <c r="F794" s="300"/>
      <c r="G794" s="300"/>
      <c r="H794" s="300"/>
    </row>
    <row r="795" spans="6:8">
      <c r="F795" s="300"/>
      <c r="G795" s="300"/>
      <c r="H795" s="300"/>
    </row>
    <row r="796" spans="6:8">
      <c r="F796" s="300"/>
      <c r="G796" s="300"/>
      <c r="H796" s="300"/>
    </row>
    <row r="797" spans="6:8">
      <c r="F797" s="300"/>
      <c r="G797" s="300"/>
      <c r="H797" s="300"/>
    </row>
    <row r="798" spans="6:8">
      <c r="F798" s="300"/>
      <c r="G798" s="300"/>
      <c r="H798" s="300"/>
    </row>
    <row r="799" spans="6:8">
      <c r="F799" s="300"/>
      <c r="G799" s="300"/>
      <c r="H799" s="300"/>
    </row>
    <row r="800" spans="6:8">
      <c r="F800" s="300"/>
      <c r="G800" s="300"/>
      <c r="H800" s="300"/>
    </row>
    <row r="801" spans="6:8">
      <c r="F801" s="300"/>
      <c r="G801" s="300"/>
      <c r="H801" s="300"/>
    </row>
    <row r="802" spans="6:8">
      <c r="F802" s="300"/>
      <c r="G802" s="300"/>
      <c r="H802" s="300"/>
    </row>
    <row r="803" spans="6:8">
      <c r="F803" s="300"/>
      <c r="G803" s="300"/>
      <c r="H803" s="300"/>
    </row>
    <row r="804" spans="6:8">
      <c r="F804" s="300"/>
      <c r="G804" s="300"/>
      <c r="H804" s="300"/>
    </row>
    <row r="805" spans="6:8">
      <c r="F805" s="300"/>
      <c r="G805" s="300"/>
      <c r="H805" s="300"/>
    </row>
    <row r="806" spans="6:8">
      <c r="F806" s="300"/>
      <c r="G806" s="300"/>
      <c r="H806" s="300"/>
    </row>
    <row r="807" spans="6:8">
      <c r="F807" s="300"/>
      <c r="G807" s="300"/>
      <c r="H807" s="300"/>
    </row>
    <row r="808" spans="6:8">
      <c r="F808" s="300"/>
      <c r="G808" s="300"/>
      <c r="H808" s="300"/>
    </row>
    <row r="809" spans="6:8">
      <c r="F809" s="300"/>
      <c r="G809" s="300"/>
      <c r="H809" s="300"/>
    </row>
    <row r="810" spans="6:8">
      <c r="F810" s="300"/>
      <c r="G810" s="300"/>
      <c r="H810" s="300"/>
    </row>
    <row r="811" spans="6:8">
      <c r="F811" s="300"/>
      <c r="G811" s="300"/>
      <c r="H811" s="300"/>
    </row>
    <row r="812" spans="6:8">
      <c r="F812" s="300"/>
      <c r="G812" s="300"/>
      <c r="H812" s="300"/>
    </row>
    <row r="813" spans="6:8">
      <c r="F813" s="300"/>
      <c r="G813" s="300"/>
      <c r="H813" s="300"/>
    </row>
    <row r="814" spans="6:8">
      <c r="F814" s="300"/>
      <c r="G814" s="300"/>
      <c r="H814" s="300"/>
    </row>
    <row r="815" spans="6:8">
      <c r="F815" s="300"/>
      <c r="G815" s="300"/>
      <c r="H815" s="300"/>
    </row>
    <row r="816" spans="6:8">
      <c r="F816" s="300"/>
      <c r="G816" s="300"/>
      <c r="H816" s="300"/>
    </row>
    <row r="817" spans="6:8">
      <c r="F817" s="300"/>
      <c r="G817" s="300"/>
      <c r="H817" s="300"/>
    </row>
    <row r="818" spans="6:8">
      <c r="F818" s="300"/>
      <c r="G818" s="300"/>
      <c r="H818" s="300"/>
    </row>
    <row r="819" spans="6:8">
      <c r="F819" s="300"/>
      <c r="G819" s="300"/>
      <c r="H819" s="300"/>
    </row>
    <row r="820" spans="6:8">
      <c r="F820" s="300"/>
      <c r="G820" s="300"/>
      <c r="H820" s="300"/>
    </row>
    <row r="821" spans="6:8">
      <c r="F821" s="300"/>
      <c r="G821" s="300"/>
      <c r="H821" s="300"/>
    </row>
    <row r="822" spans="6:8">
      <c r="F822" s="300"/>
      <c r="G822" s="300"/>
      <c r="H822" s="300"/>
    </row>
    <row r="823" spans="6:8">
      <c r="F823" s="300"/>
      <c r="G823" s="300"/>
      <c r="H823" s="300"/>
    </row>
    <row r="824" spans="6:8">
      <c r="F824" s="300"/>
      <c r="G824" s="300"/>
      <c r="H824" s="300"/>
    </row>
    <row r="825" spans="6:8">
      <c r="F825" s="300"/>
      <c r="G825" s="300"/>
      <c r="H825" s="300"/>
    </row>
    <row r="826" spans="6:8">
      <c r="F826" s="300"/>
      <c r="G826" s="300"/>
      <c r="H826" s="300"/>
    </row>
    <row r="827" spans="6:8">
      <c r="F827" s="300"/>
      <c r="G827" s="300"/>
      <c r="H827" s="300"/>
    </row>
    <row r="828" spans="6:8">
      <c r="F828" s="300"/>
      <c r="G828" s="300"/>
      <c r="H828" s="300"/>
    </row>
    <row r="829" spans="6:8">
      <c r="F829" s="300"/>
      <c r="G829" s="300"/>
      <c r="H829" s="300"/>
    </row>
    <row r="830" spans="6:8">
      <c r="F830" s="300"/>
      <c r="G830" s="300"/>
      <c r="H830" s="300"/>
    </row>
    <row r="831" spans="6:8">
      <c r="F831" s="300"/>
      <c r="G831" s="300"/>
      <c r="H831" s="300"/>
    </row>
    <row r="832" spans="6:8">
      <c r="F832" s="300"/>
      <c r="G832" s="300"/>
      <c r="H832" s="300"/>
    </row>
    <row r="833" spans="6:8">
      <c r="F833" s="300"/>
      <c r="G833" s="300"/>
      <c r="H833" s="300"/>
    </row>
    <row r="834" spans="6:8">
      <c r="F834" s="300"/>
      <c r="G834" s="300"/>
      <c r="H834" s="300"/>
    </row>
    <row r="835" spans="6:8">
      <c r="F835" s="300"/>
      <c r="G835" s="300"/>
      <c r="H835" s="300"/>
    </row>
    <row r="836" spans="6:8">
      <c r="F836" s="300"/>
      <c r="G836" s="300"/>
      <c r="H836" s="300"/>
    </row>
    <row r="837" spans="6:8">
      <c r="F837" s="300"/>
      <c r="G837" s="300"/>
      <c r="H837" s="300"/>
    </row>
    <row r="838" spans="6:8">
      <c r="F838" s="300"/>
      <c r="G838" s="300"/>
      <c r="H838" s="300"/>
    </row>
    <row r="839" spans="6:8">
      <c r="F839" s="300"/>
      <c r="G839" s="300"/>
      <c r="H839" s="300"/>
    </row>
    <row r="840" spans="6:8">
      <c r="F840" s="300"/>
      <c r="G840" s="300"/>
      <c r="H840" s="300"/>
    </row>
    <row r="841" spans="6:8">
      <c r="F841" s="300"/>
      <c r="G841" s="300"/>
      <c r="H841" s="300"/>
    </row>
    <row r="842" spans="6:8">
      <c r="F842" s="300"/>
      <c r="G842" s="300"/>
      <c r="H842" s="300"/>
    </row>
    <row r="843" spans="6:8">
      <c r="F843" s="300"/>
      <c r="G843" s="300"/>
      <c r="H843" s="300"/>
    </row>
    <row r="844" spans="6:8">
      <c r="F844" s="300"/>
      <c r="G844" s="300"/>
      <c r="H844" s="300"/>
    </row>
    <row r="845" spans="6:8">
      <c r="F845" s="300"/>
      <c r="G845" s="300"/>
      <c r="H845" s="300"/>
    </row>
    <row r="846" spans="6:8">
      <c r="F846" s="300"/>
      <c r="G846" s="300"/>
      <c r="H846" s="300"/>
    </row>
    <row r="847" spans="6:8">
      <c r="F847" s="300"/>
      <c r="G847" s="300"/>
      <c r="H847" s="300"/>
    </row>
    <row r="848" spans="6:8">
      <c r="F848" s="300"/>
      <c r="G848" s="300"/>
      <c r="H848" s="300"/>
    </row>
    <row r="849" spans="6:8">
      <c r="F849" s="300"/>
      <c r="G849" s="300"/>
      <c r="H849" s="300"/>
    </row>
    <row r="850" spans="6:8">
      <c r="F850" s="300"/>
      <c r="G850" s="300"/>
      <c r="H850" s="300"/>
    </row>
    <row r="851" spans="6:8">
      <c r="F851" s="300"/>
      <c r="G851" s="300"/>
      <c r="H851" s="300"/>
    </row>
    <row r="852" spans="6:8">
      <c r="F852" s="300"/>
      <c r="G852" s="300"/>
      <c r="H852" s="300"/>
    </row>
    <row r="853" spans="6:8">
      <c r="F853" s="300"/>
      <c r="G853" s="300"/>
      <c r="H853" s="300"/>
    </row>
    <row r="854" spans="6:8">
      <c r="F854" s="300"/>
      <c r="G854" s="300"/>
      <c r="H854" s="300"/>
    </row>
    <row r="855" spans="6:8">
      <c r="F855" s="300"/>
      <c r="G855" s="300"/>
      <c r="H855" s="300"/>
    </row>
    <row r="856" spans="6:8">
      <c r="F856" s="300"/>
      <c r="G856" s="300"/>
      <c r="H856" s="300"/>
    </row>
    <row r="857" spans="6:8">
      <c r="F857" s="300"/>
      <c r="G857" s="300"/>
      <c r="H857" s="300"/>
    </row>
    <row r="858" spans="6:8">
      <c r="F858" s="300"/>
      <c r="G858" s="300"/>
      <c r="H858" s="300"/>
    </row>
    <row r="859" spans="6:8">
      <c r="F859" s="300"/>
      <c r="G859" s="300"/>
      <c r="H859" s="300"/>
    </row>
    <row r="860" spans="6:8">
      <c r="F860" s="300"/>
      <c r="G860" s="300"/>
      <c r="H860" s="300"/>
    </row>
    <row r="861" spans="6:8">
      <c r="F861" s="300"/>
      <c r="G861" s="300"/>
      <c r="H861" s="300"/>
    </row>
    <row r="862" spans="6:8">
      <c r="F862" s="300"/>
      <c r="G862" s="300"/>
      <c r="H862" s="300"/>
    </row>
    <row r="863" spans="6:8">
      <c r="F863" s="300"/>
      <c r="G863" s="300"/>
      <c r="H863" s="300"/>
    </row>
    <row r="864" spans="6:8">
      <c r="F864" s="300"/>
      <c r="G864" s="300"/>
      <c r="H864" s="300"/>
    </row>
    <row r="865" spans="6:8">
      <c r="F865" s="300"/>
      <c r="G865" s="300"/>
      <c r="H865" s="300"/>
    </row>
    <row r="866" spans="6:8">
      <c r="F866" s="300"/>
      <c r="G866" s="300"/>
      <c r="H866" s="300"/>
    </row>
    <row r="867" spans="6:8">
      <c r="F867" s="300"/>
      <c r="G867" s="300"/>
      <c r="H867" s="300"/>
    </row>
    <row r="868" spans="6:8">
      <c r="F868" s="300"/>
      <c r="G868" s="300"/>
      <c r="H868" s="300"/>
    </row>
    <row r="869" spans="6:8">
      <c r="F869" s="300"/>
      <c r="G869" s="300"/>
      <c r="H869" s="300"/>
    </row>
    <row r="870" spans="6:8">
      <c r="F870" s="300"/>
      <c r="G870" s="300"/>
      <c r="H870" s="300"/>
    </row>
    <row r="871" spans="6:8">
      <c r="F871" s="300"/>
      <c r="G871" s="300"/>
      <c r="H871" s="300"/>
    </row>
    <row r="872" spans="6:8">
      <c r="F872" s="300"/>
      <c r="G872" s="300"/>
      <c r="H872" s="300"/>
    </row>
    <row r="873" spans="6:8">
      <c r="F873" s="300"/>
      <c r="G873" s="300"/>
      <c r="H873" s="300"/>
    </row>
    <row r="874" spans="6:8">
      <c r="F874" s="300"/>
      <c r="G874" s="300"/>
      <c r="H874" s="300"/>
    </row>
    <row r="875" spans="6:8">
      <c r="F875" s="300"/>
      <c r="G875" s="300"/>
      <c r="H875" s="300"/>
    </row>
    <row r="876" spans="6:8">
      <c r="F876" s="300"/>
      <c r="G876" s="300"/>
      <c r="H876" s="300"/>
    </row>
    <row r="877" spans="6:8">
      <c r="F877" s="300"/>
      <c r="G877" s="300"/>
      <c r="H877" s="300"/>
    </row>
    <row r="878" spans="6:8">
      <c r="F878" s="300"/>
      <c r="G878" s="300"/>
      <c r="H878" s="300"/>
    </row>
    <row r="879" spans="6:8">
      <c r="F879" s="300"/>
      <c r="G879" s="300"/>
      <c r="H879" s="300"/>
    </row>
    <row r="880" spans="6:8">
      <c r="F880" s="300"/>
      <c r="G880" s="300"/>
      <c r="H880" s="300"/>
    </row>
    <row r="881" spans="6:8">
      <c r="F881" s="300"/>
      <c r="G881" s="300"/>
      <c r="H881" s="300"/>
    </row>
    <row r="882" spans="6:8">
      <c r="F882" s="300"/>
      <c r="G882" s="300"/>
      <c r="H882" s="300"/>
    </row>
    <row r="883" spans="6:8">
      <c r="F883" s="300"/>
      <c r="G883" s="300"/>
      <c r="H883" s="300"/>
    </row>
    <row r="884" spans="6:8">
      <c r="F884" s="300"/>
      <c r="G884" s="300"/>
      <c r="H884" s="300"/>
    </row>
    <row r="885" spans="6:8">
      <c r="F885" s="300"/>
      <c r="G885" s="300"/>
      <c r="H885" s="300"/>
    </row>
    <row r="886" spans="6:8">
      <c r="F886" s="300"/>
      <c r="G886" s="300"/>
      <c r="H886" s="300"/>
    </row>
    <row r="887" spans="6:8">
      <c r="F887" s="300"/>
      <c r="G887" s="300"/>
      <c r="H887" s="300"/>
    </row>
    <row r="888" spans="6:8">
      <c r="F888" s="300"/>
      <c r="G888" s="300"/>
      <c r="H888" s="300"/>
    </row>
    <row r="889" spans="6:8">
      <c r="F889" s="300"/>
      <c r="G889" s="300"/>
      <c r="H889" s="300"/>
    </row>
    <row r="890" spans="6:8">
      <c r="F890" s="300"/>
      <c r="G890" s="300"/>
      <c r="H890" s="300"/>
    </row>
    <row r="891" spans="6:8">
      <c r="F891" s="300"/>
      <c r="G891" s="300"/>
      <c r="H891" s="300"/>
    </row>
    <row r="892" spans="6:8">
      <c r="F892" s="300"/>
      <c r="G892" s="300"/>
      <c r="H892" s="300"/>
    </row>
    <row r="893" spans="6:8">
      <c r="F893" s="300"/>
      <c r="G893" s="300"/>
      <c r="H893" s="300"/>
    </row>
    <row r="894" spans="6:8">
      <c r="F894" s="300"/>
      <c r="G894" s="300"/>
      <c r="H894" s="300"/>
    </row>
    <row r="895" spans="6:8">
      <c r="F895" s="300"/>
      <c r="G895" s="300"/>
      <c r="H895" s="300"/>
    </row>
    <row r="896" spans="6:8">
      <c r="F896" s="300"/>
      <c r="G896" s="300"/>
      <c r="H896" s="300"/>
    </row>
    <row r="897" spans="6:8">
      <c r="F897" s="300"/>
      <c r="G897" s="300"/>
      <c r="H897" s="300"/>
    </row>
    <row r="898" spans="6:8">
      <c r="F898" s="300"/>
      <c r="G898" s="300"/>
      <c r="H898" s="300"/>
    </row>
    <row r="899" spans="6:8">
      <c r="F899" s="300"/>
      <c r="G899" s="300"/>
      <c r="H899" s="300"/>
    </row>
    <row r="900" spans="6:8">
      <c r="F900" s="300"/>
      <c r="G900" s="300"/>
      <c r="H900" s="300"/>
    </row>
    <row r="901" spans="6:8">
      <c r="F901" s="300"/>
      <c r="G901" s="300"/>
      <c r="H901" s="300"/>
    </row>
    <row r="902" spans="6:8">
      <c r="F902" s="300"/>
      <c r="G902" s="300"/>
      <c r="H902" s="300"/>
    </row>
    <row r="903" spans="6:8">
      <c r="F903" s="300"/>
      <c r="G903" s="300"/>
      <c r="H903" s="300"/>
    </row>
    <row r="904" spans="6:8">
      <c r="F904" s="300"/>
      <c r="G904" s="300"/>
      <c r="H904" s="300"/>
    </row>
    <row r="905" spans="6:8">
      <c r="F905" s="300"/>
      <c r="G905" s="300"/>
      <c r="H905" s="300"/>
    </row>
    <row r="906" spans="6:8">
      <c r="F906" s="300"/>
      <c r="G906" s="300"/>
      <c r="H906" s="300"/>
    </row>
    <row r="907" spans="6:8">
      <c r="F907" s="300"/>
      <c r="G907" s="300"/>
      <c r="H907" s="300"/>
    </row>
    <row r="908" spans="6:8">
      <c r="F908" s="300"/>
      <c r="G908" s="300"/>
      <c r="H908" s="300"/>
    </row>
    <row r="909" spans="6:8">
      <c r="F909" s="300"/>
      <c r="G909" s="300"/>
      <c r="H909" s="300"/>
    </row>
    <row r="910" spans="6:8">
      <c r="F910" s="300"/>
      <c r="G910" s="300"/>
      <c r="H910" s="300"/>
    </row>
    <row r="911" spans="6:8">
      <c r="F911" s="300"/>
      <c r="G911" s="300"/>
      <c r="H911" s="300"/>
    </row>
    <row r="912" spans="6:8">
      <c r="F912" s="300"/>
      <c r="G912" s="300"/>
      <c r="H912" s="300"/>
    </row>
    <row r="913" spans="6:8">
      <c r="F913" s="300"/>
      <c r="G913" s="300"/>
      <c r="H913" s="300"/>
    </row>
    <row r="914" spans="6:8">
      <c r="F914" s="300"/>
      <c r="G914" s="300"/>
      <c r="H914" s="300"/>
    </row>
    <row r="915" spans="6:8">
      <c r="F915" s="300"/>
      <c r="G915" s="300"/>
      <c r="H915" s="300"/>
    </row>
    <row r="916" spans="6:8">
      <c r="F916" s="300"/>
      <c r="G916" s="300"/>
      <c r="H916" s="300"/>
    </row>
    <row r="917" spans="6:8">
      <c r="F917" s="300"/>
      <c r="G917" s="300"/>
      <c r="H917" s="300"/>
    </row>
    <row r="918" spans="6:8">
      <c r="F918" s="300"/>
      <c r="G918" s="300"/>
      <c r="H918" s="300"/>
    </row>
    <row r="919" spans="6:8">
      <c r="F919" s="300"/>
      <c r="G919" s="300"/>
      <c r="H919" s="300"/>
    </row>
    <row r="920" spans="6:8">
      <c r="F920" s="300"/>
      <c r="G920" s="300"/>
      <c r="H920" s="300"/>
    </row>
    <row r="921" spans="6:8">
      <c r="F921" s="300"/>
      <c r="G921" s="300"/>
      <c r="H921" s="300"/>
    </row>
    <row r="922" spans="6:8">
      <c r="F922" s="300"/>
      <c r="G922" s="300"/>
      <c r="H922" s="300"/>
    </row>
    <row r="923" spans="6:8">
      <c r="F923" s="300"/>
      <c r="G923" s="300"/>
      <c r="H923" s="300"/>
    </row>
    <row r="924" spans="6:8">
      <c r="F924" s="300"/>
      <c r="G924" s="300"/>
      <c r="H924" s="300"/>
    </row>
    <row r="925" spans="6:8">
      <c r="F925" s="300"/>
      <c r="G925" s="300"/>
      <c r="H925" s="300"/>
    </row>
    <row r="926" spans="6:8">
      <c r="F926" s="300"/>
      <c r="G926" s="300"/>
      <c r="H926" s="300"/>
    </row>
    <row r="927" spans="6:8">
      <c r="F927" s="300"/>
      <c r="G927" s="300"/>
      <c r="H927" s="300"/>
    </row>
    <row r="928" spans="6:8">
      <c r="F928" s="300"/>
      <c r="G928" s="300"/>
      <c r="H928" s="300"/>
    </row>
    <row r="929" spans="6:8">
      <c r="F929" s="300"/>
      <c r="G929" s="300"/>
      <c r="H929" s="300"/>
    </row>
    <row r="930" spans="6:8">
      <c r="F930" s="300"/>
      <c r="G930" s="300"/>
      <c r="H930" s="300"/>
    </row>
    <row r="931" spans="6:8">
      <c r="F931" s="300"/>
      <c r="G931" s="300"/>
      <c r="H931" s="300"/>
    </row>
    <row r="932" spans="6:8">
      <c r="F932" s="300"/>
      <c r="G932" s="300"/>
      <c r="H932" s="300"/>
    </row>
    <row r="933" spans="6:8">
      <c r="F933" s="300"/>
      <c r="G933" s="300"/>
      <c r="H933" s="300"/>
    </row>
    <row r="934" spans="6:8">
      <c r="F934" s="300"/>
      <c r="G934" s="300"/>
      <c r="H934" s="300"/>
    </row>
    <row r="935" spans="6:8">
      <c r="F935" s="300"/>
      <c r="G935" s="300"/>
      <c r="H935" s="300"/>
    </row>
    <row r="936" spans="6:8">
      <c r="F936" s="300"/>
      <c r="G936" s="300"/>
      <c r="H936" s="300"/>
    </row>
    <row r="937" spans="6:8">
      <c r="F937" s="300"/>
      <c r="G937" s="300"/>
      <c r="H937" s="300"/>
    </row>
    <row r="938" spans="6:8">
      <c r="F938" s="300"/>
      <c r="G938" s="300"/>
      <c r="H938" s="300"/>
    </row>
    <row r="939" spans="6:8">
      <c r="F939" s="300"/>
      <c r="G939" s="300"/>
      <c r="H939" s="300"/>
    </row>
    <row r="940" spans="6:8">
      <c r="F940" s="300"/>
      <c r="G940" s="300"/>
      <c r="H940" s="300"/>
    </row>
    <row r="941" spans="6:8">
      <c r="F941" s="300"/>
      <c r="G941" s="300"/>
      <c r="H941" s="300"/>
    </row>
    <row r="942" spans="6:8">
      <c r="F942" s="300"/>
      <c r="G942" s="300"/>
      <c r="H942" s="300"/>
    </row>
    <row r="943" spans="6:8">
      <c r="F943" s="300"/>
      <c r="G943" s="300"/>
      <c r="H943" s="300"/>
    </row>
    <row r="944" spans="6:8">
      <c r="F944" s="300"/>
      <c r="G944" s="300"/>
      <c r="H944" s="300"/>
    </row>
    <row r="945" spans="6:8">
      <c r="F945" s="300"/>
      <c r="G945" s="300"/>
      <c r="H945" s="300"/>
    </row>
    <row r="946" spans="6:8">
      <c r="F946" s="300"/>
      <c r="G946" s="300"/>
      <c r="H946" s="300"/>
    </row>
    <row r="947" spans="6:8">
      <c r="F947" s="300"/>
      <c r="G947" s="300"/>
      <c r="H947" s="300"/>
    </row>
    <row r="948" spans="6:8">
      <c r="F948" s="300"/>
      <c r="G948" s="300"/>
      <c r="H948" s="300"/>
    </row>
    <row r="949" spans="6:8">
      <c r="F949" s="300"/>
      <c r="G949" s="300"/>
      <c r="H949" s="300"/>
    </row>
    <row r="950" spans="6:8">
      <c r="F950" s="300"/>
      <c r="G950" s="300"/>
      <c r="H950" s="300"/>
    </row>
    <row r="951" spans="6:8">
      <c r="F951" s="300"/>
      <c r="G951" s="300"/>
      <c r="H951" s="300"/>
    </row>
    <row r="952" spans="6:8">
      <c r="F952" s="300"/>
      <c r="G952" s="300"/>
      <c r="H952" s="300"/>
    </row>
    <row r="953" spans="6:8">
      <c r="F953" s="300"/>
      <c r="G953" s="300"/>
      <c r="H953" s="300"/>
    </row>
    <row r="954" spans="6:8">
      <c r="F954" s="300"/>
      <c r="G954" s="300"/>
      <c r="H954" s="300"/>
    </row>
    <row r="955" spans="6:8">
      <c r="F955" s="300"/>
      <c r="G955" s="300"/>
      <c r="H955" s="300"/>
    </row>
    <row r="956" spans="6:8">
      <c r="F956" s="300"/>
      <c r="G956" s="300"/>
      <c r="H956" s="300"/>
    </row>
    <row r="957" spans="6:8">
      <c r="F957" s="300"/>
      <c r="G957" s="300"/>
      <c r="H957" s="300"/>
    </row>
    <row r="958" spans="6:8">
      <c r="F958" s="300"/>
      <c r="G958" s="300"/>
      <c r="H958" s="300"/>
    </row>
    <row r="959" spans="6:8">
      <c r="F959" s="300"/>
      <c r="G959" s="300"/>
      <c r="H959" s="300"/>
    </row>
    <row r="960" spans="6:8">
      <c r="F960" s="300"/>
      <c r="G960" s="300"/>
      <c r="H960" s="300"/>
    </row>
    <row r="961" spans="6:8">
      <c r="F961" s="300"/>
      <c r="G961" s="300"/>
      <c r="H961" s="300"/>
    </row>
    <row r="962" spans="6:8">
      <c r="F962" s="300"/>
      <c r="G962" s="300"/>
      <c r="H962" s="300"/>
    </row>
    <row r="963" spans="6:8">
      <c r="F963" s="300"/>
      <c r="G963" s="300"/>
      <c r="H963" s="300"/>
    </row>
    <row r="964" spans="6:8">
      <c r="F964" s="300"/>
      <c r="G964" s="300"/>
      <c r="H964" s="300"/>
    </row>
    <row r="965" spans="6:8">
      <c r="F965" s="300"/>
      <c r="G965" s="300"/>
      <c r="H965" s="300"/>
    </row>
    <row r="966" spans="6:8">
      <c r="F966" s="300"/>
      <c r="G966" s="300"/>
      <c r="H966" s="300"/>
    </row>
    <row r="967" spans="6:8">
      <c r="F967" s="300"/>
      <c r="G967" s="300"/>
      <c r="H967" s="300"/>
    </row>
    <row r="968" spans="6:8">
      <c r="F968" s="300"/>
      <c r="G968" s="300"/>
      <c r="H968" s="300"/>
    </row>
    <row r="969" spans="6:8">
      <c r="F969" s="300"/>
      <c r="G969" s="300"/>
      <c r="H969" s="300"/>
    </row>
    <row r="970" spans="6:8">
      <c r="F970" s="300"/>
      <c r="G970" s="300"/>
      <c r="H970" s="300"/>
    </row>
    <row r="971" spans="6:8">
      <c r="F971" s="300"/>
      <c r="G971" s="300"/>
      <c r="H971" s="300"/>
    </row>
    <row r="972" spans="6:8">
      <c r="F972" s="300"/>
      <c r="G972" s="300"/>
      <c r="H972" s="300"/>
    </row>
    <row r="973" spans="6:8">
      <c r="F973" s="300"/>
      <c r="G973" s="300"/>
      <c r="H973" s="300"/>
    </row>
    <row r="974" spans="6:8">
      <c r="F974" s="300"/>
      <c r="G974" s="300"/>
      <c r="H974" s="300"/>
    </row>
    <row r="975" spans="6:8">
      <c r="F975" s="300"/>
      <c r="G975" s="300"/>
      <c r="H975" s="300"/>
    </row>
    <row r="976" spans="6:8">
      <c r="F976" s="300"/>
      <c r="G976" s="300"/>
      <c r="H976" s="300"/>
    </row>
    <row r="977" spans="6:8">
      <c r="F977" s="300"/>
      <c r="G977" s="300"/>
      <c r="H977" s="300"/>
    </row>
    <row r="978" spans="6:8">
      <c r="F978" s="300"/>
      <c r="G978" s="300"/>
      <c r="H978" s="300"/>
    </row>
    <row r="979" spans="6:8">
      <c r="F979" s="300"/>
      <c r="G979" s="300"/>
      <c r="H979" s="300"/>
    </row>
    <row r="980" spans="6:8">
      <c r="F980" s="300"/>
      <c r="G980" s="300"/>
      <c r="H980" s="300"/>
    </row>
    <row r="981" spans="6:8">
      <c r="F981" s="300"/>
      <c r="G981" s="300"/>
      <c r="H981" s="300"/>
    </row>
    <row r="982" spans="6:8">
      <c r="F982" s="300"/>
      <c r="G982" s="300"/>
      <c r="H982" s="300"/>
    </row>
    <row r="983" spans="6:8">
      <c r="F983" s="300"/>
      <c r="G983" s="300"/>
      <c r="H983" s="300"/>
    </row>
    <row r="984" spans="6:8">
      <c r="F984" s="300"/>
      <c r="G984" s="300"/>
      <c r="H984" s="300"/>
    </row>
    <row r="985" spans="6:8">
      <c r="F985" s="300"/>
      <c r="G985" s="300"/>
      <c r="H985" s="300"/>
    </row>
    <row r="986" spans="6:8">
      <c r="F986" s="300"/>
      <c r="G986" s="300"/>
      <c r="H986" s="300"/>
    </row>
    <row r="987" spans="6:8">
      <c r="F987" s="300"/>
      <c r="G987" s="300"/>
      <c r="H987" s="300"/>
    </row>
    <row r="988" spans="6:8">
      <c r="F988" s="300"/>
      <c r="G988" s="300"/>
      <c r="H988" s="300"/>
    </row>
    <row r="989" spans="6:8">
      <c r="F989" s="300"/>
      <c r="G989" s="300"/>
      <c r="H989" s="300"/>
    </row>
    <row r="990" spans="6:8">
      <c r="F990" s="300"/>
      <c r="G990" s="300"/>
      <c r="H990" s="300"/>
    </row>
    <row r="991" spans="6:8">
      <c r="F991" s="300"/>
      <c r="G991" s="300"/>
      <c r="H991" s="300"/>
    </row>
    <row r="992" spans="6:8">
      <c r="F992" s="300"/>
      <c r="G992" s="300"/>
      <c r="H992" s="300"/>
    </row>
    <row r="993" spans="6:8">
      <c r="F993" s="300"/>
      <c r="G993" s="300"/>
      <c r="H993" s="300"/>
    </row>
    <row r="994" spans="6:8">
      <c r="F994" s="300"/>
      <c r="G994" s="300"/>
      <c r="H994" s="300"/>
    </row>
    <row r="995" spans="6:8">
      <c r="F995" s="300"/>
      <c r="G995" s="300"/>
      <c r="H995" s="300"/>
    </row>
    <row r="996" spans="6:8">
      <c r="F996" s="300"/>
      <c r="G996" s="300"/>
      <c r="H996" s="300"/>
    </row>
    <row r="997" spans="6:8">
      <c r="F997" s="300"/>
      <c r="G997" s="300"/>
      <c r="H997" s="300"/>
    </row>
    <row r="998" spans="6:8">
      <c r="F998" s="300"/>
      <c r="G998" s="300"/>
      <c r="H998" s="300"/>
    </row>
    <row r="999" spans="6:8">
      <c r="F999" s="300"/>
      <c r="G999" s="300"/>
      <c r="H999" s="300"/>
    </row>
    <row r="1000" spans="6:8">
      <c r="F1000" s="300"/>
      <c r="G1000" s="300"/>
      <c r="H1000" s="300"/>
    </row>
    <row r="1001" spans="6:8">
      <c r="F1001" s="300"/>
      <c r="G1001" s="300"/>
      <c r="H1001" s="300"/>
    </row>
    <row r="1002" spans="6:8">
      <c r="F1002" s="300"/>
      <c r="G1002" s="300"/>
      <c r="H1002" s="300"/>
    </row>
    <row r="1003" spans="6:8">
      <c r="F1003" s="300"/>
      <c r="G1003" s="300"/>
      <c r="H1003" s="300"/>
    </row>
    <row r="1004" spans="6:8">
      <c r="F1004" s="300"/>
      <c r="G1004" s="300"/>
      <c r="H1004" s="300"/>
    </row>
    <row r="1005" spans="6:8">
      <c r="F1005" s="300"/>
      <c r="G1005" s="300"/>
      <c r="H1005" s="300"/>
    </row>
    <row r="1006" spans="6:8">
      <c r="F1006" s="300"/>
      <c r="G1006" s="300"/>
      <c r="H1006" s="300"/>
    </row>
    <row r="1007" spans="6:8">
      <c r="F1007" s="300"/>
      <c r="G1007" s="300"/>
      <c r="H1007" s="300"/>
    </row>
    <row r="1008" spans="6:8">
      <c r="F1008" s="300"/>
      <c r="G1008" s="300"/>
      <c r="H1008" s="300"/>
    </row>
    <row r="1009" spans="6:8">
      <c r="F1009" s="300"/>
      <c r="G1009" s="300"/>
      <c r="H1009" s="300"/>
    </row>
    <row r="1010" spans="6:8">
      <c r="F1010" s="300"/>
      <c r="G1010" s="300"/>
      <c r="H1010" s="300"/>
    </row>
    <row r="1011" spans="6:8">
      <c r="F1011" s="300"/>
      <c r="G1011" s="300"/>
      <c r="H1011" s="300"/>
    </row>
    <row r="1012" spans="6:8">
      <c r="F1012" s="300"/>
      <c r="G1012" s="300"/>
      <c r="H1012" s="300"/>
    </row>
    <row r="1013" spans="6:8">
      <c r="F1013" s="300"/>
      <c r="G1013" s="300"/>
      <c r="H1013" s="300"/>
    </row>
    <row r="1014" spans="6:8">
      <c r="F1014" s="300"/>
      <c r="G1014" s="300"/>
      <c r="H1014" s="300"/>
    </row>
    <row r="1015" spans="6:8">
      <c r="F1015" s="300"/>
      <c r="G1015" s="300"/>
      <c r="H1015" s="300"/>
    </row>
    <row r="1016" spans="6:8">
      <c r="F1016" s="300"/>
      <c r="G1016" s="300"/>
      <c r="H1016" s="300"/>
    </row>
    <row r="1017" spans="6:8">
      <c r="F1017" s="300"/>
      <c r="G1017" s="300"/>
      <c r="H1017" s="300"/>
    </row>
    <row r="1018" spans="6:8">
      <c r="F1018" s="300"/>
      <c r="G1018" s="300"/>
      <c r="H1018" s="300"/>
    </row>
    <row r="1019" spans="6:8">
      <c r="F1019" s="300"/>
      <c r="G1019" s="300"/>
      <c r="H1019" s="300"/>
    </row>
    <row r="1020" spans="6:8">
      <c r="F1020" s="300"/>
      <c r="G1020" s="300"/>
      <c r="H1020" s="300"/>
    </row>
    <row r="1021" spans="6:8">
      <c r="F1021" s="300"/>
      <c r="G1021" s="300"/>
      <c r="H1021" s="300"/>
    </row>
    <row r="1022" spans="6:8">
      <c r="F1022" s="300"/>
      <c r="G1022" s="300"/>
      <c r="H1022" s="300"/>
    </row>
    <row r="1023" spans="6:8">
      <c r="F1023" s="300"/>
      <c r="G1023" s="300"/>
      <c r="H1023" s="300"/>
    </row>
    <row r="1024" spans="6:8">
      <c r="F1024" s="300"/>
      <c r="G1024" s="300"/>
      <c r="H1024" s="300"/>
    </row>
    <row r="1025" spans="6:8">
      <c r="F1025" s="300"/>
      <c r="G1025" s="300"/>
      <c r="H1025" s="300"/>
    </row>
    <row r="1026" spans="6:8">
      <c r="F1026" s="300"/>
      <c r="G1026" s="300"/>
      <c r="H1026" s="300"/>
    </row>
    <row r="1027" spans="6:8">
      <c r="F1027" s="300"/>
      <c r="G1027" s="300"/>
      <c r="H1027" s="300"/>
    </row>
    <row r="1028" spans="6:8">
      <c r="F1028" s="300"/>
      <c r="G1028" s="300"/>
      <c r="H1028" s="300"/>
    </row>
    <row r="1029" spans="6:8">
      <c r="F1029" s="300"/>
      <c r="G1029" s="300"/>
      <c r="H1029" s="300"/>
    </row>
    <row r="1030" spans="6:8">
      <c r="F1030" s="300"/>
      <c r="G1030" s="300"/>
      <c r="H1030" s="300"/>
    </row>
    <row r="1031" spans="6:8">
      <c r="F1031" s="300"/>
      <c r="G1031" s="300"/>
      <c r="H1031" s="300"/>
    </row>
    <row r="1032" spans="6:8">
      <c r="F1032" s="300"/>
      <c r="G1032" s="300"/>
      <c r="H1032" s="300"/>
    </row>
    <row r="1033" spans="6:8">
      <c r="F1033" s="300"/>
      <c r="G1033" s="300"/>
      <c r="H1033" s="300"/>
    </row>
    <row r="1034" spans="6:8">
      <c r="F1034" s="300"/>
      <c r="G1034" s="300"/>
      <c r="H1034" s="300"/>
    </row>
    <row r="1035" spans="6:8">
      <c r="F1035" s="300"/>
      <c r="G1035" s="300"/>
      <c r="H1035" s="300"/>
    </row>
    <row r="1036" spans="6:8">
      <c r="F1036" s="300"/>
      <c r="G1036" s="300"/>
      <c r="H1036" s="300"/>
    </row>
    <row r="1037" spans="6:8">
      <c r="F1037" s="300"/>
      <c r="G1037" s="300"/>
      <c r="H1037" s="300"/>
    </row>
    <row r="1038" spans="6:8">
      <c r="F1038" s="300"/>
      <c r="G1038" s="300"/>
      <c r="H1038" s="300"/>
    </row>
    <row r="1039" spans="6:8">
      <c r="F1039" s="300"/>
      <c r="G1039" s="300"/>
      <c r="H1039" s="300"/>
    </row>
    <row r="1040" spans="6:8">
      <c r="F1040" s="300"/>
      <c r="G1040" s="300"/>
      <c r="H1040" s="300"/>
    </row>
    <row r="1041" spans="6:8">
      <c r="F1041" s="300"/>
      <c r="G1041" s="300"/>
      <c r="H1041" s="300"/>
    </row>
    <row r="1042" spans="6:8">
      <c r="F1042" s="300"/>
      <c r="G1042" s="300"/>
      <c r="H1042" s="300"/>
    </row>
    <row r="1043" spans="6:8">
      <c r="F1043" s="300"/>
      <c r="G1043" s="300"/>
      <c r="H1043" s="300"/>
    </row>
    <row r="1044" spans="6:8">
      <c r="F1044" s="300"/>
      <c r="G1044" s="300"/>
      <c r="H1044" s="300"/>
    </row>
    <row r="1045" spans="6:8">
      <c r="F1045" s="300"/>
      <c r="G1045" s="300"/>
      <c r="H1045" s="300"/>
    </row>
    <row r="1046" spans="6:8">
      <c r="F1046" s="300"/>
      <c r="G1046" s="300"/>
      <c r="H1046" s="300"/>
    </row>
    <row r="1047" spans="6:8">
      <c r="F1047" s="300"/>
      <c r="G1047" s="300"/>
      <c r="H1047" s="300"/>
    </row>
    <row r="1048" spans="6:8">
      <c r="F1048" s="300"/>
      <c r="G1048" s="300"/>
      <c r="H1048" s="300"/>
    </row>
    <row r="1049" spans="6:8">
      <c r="F1049" s="300"/>
      <c r="G1049" s="300"/>
      <c r="H1049" s="300"/>
    </row>
    <row r="1050" spans="6:8">
      <c r="F1050" s="300"/>
      <c r="G1050" s="300"/>
      <c r="H1050" s="300"/>
    </row>
    <row r="1051" spans="6:8">
      <c r="F1051" s="300"/>
      <c r="G1051" s="300"/>
      <c r="H1051" s="300"/>
    </row>
    <row r="1052" spans="6:8">
      <c r="F1052" s="300"/>
      <c r="G1052" s="300"/>
      <c r="H1052" s="300"/>
    </row>
    <row r="1053" spans="6:8">
      <c r="F1053" s="300"/>
      <c r="G1053" s="300"/>
      <c r="H1053" s="300"/>
    </row>
    <row r="1054" spans="6:8">
      <c r="F1054" s="300"/>
      <c r="G1054" s="300"/>
      <c r="H1054" s="300"/>
    </row>
    <row r="1055" spans="6:8">
      <c r="F1055" s="300"/>
      <c r="G1055" s="300"/>
      <c r="H1055" s="300"/>
    </row>
    <row r="1056" spans="6:8">
      <c r="F1056" s="300"/>
      <c r="G1056" s="300"/>
      <c r="H1056" s="300"/>
    </row>
    <row r="1057" spans="6:8">
      <c r="F1057" s="300"/>
      <c r="G1057" s="300"/>
      <c r="H1057" s="300"/>
    </row>
    <row r="1058" spans="6:8">
      <c r="F1058" s="300"/>
      <c r="G1058" s="300"/>
      <c r="H1058" s="300"/>
    </row>
    <row r="1059" spans="6:8">
      <c r="F1059" s="300"/>
      <c r="G1059" s="300"/>
      <c r="H1059" s="300"/>
    </row>
    <row r="1060" spans="6:8">
      <c r="F1060" s="300"/>
      <c r="G1060" s="300"/>
      <c r="H1060" s="300"/>
    </row>
    <row r="1061" spans="6:8">
      <c r="F1061" s="300"/>
      <c r="G1061" s="300"/>
      <c r="H1061" s="300"/>
    </row>
    <row r="1062" spans="6:8">
      <c r="F1062" s="300"/>
      <c r="G1062" s="300"/>
      <c r="H1062" s="300"/>
    </row>
    <row r="1063" spans="6:8">
      <c r="F1063" s="300"/>
      <c r="G1063" s="300"/>
      <c r="H1063" s="300"/>
    </row>
    <row r="1064" spans="6:8">
      <c r="F1064" s="300"/>
      <c r="G1064" s="300"/>
      <c r="H1064" s="300"/>
    </row>
    <row r="1065" spans="6:8">
      <c r="F1065" s="300"/>
      <c r="G1065" s="300"/>
      <c r="H1065" s="300"/>
    </row>
    <row r="1066" spans="6:8">
      <c r="F1066" s="300"/>
      <c r="G1066" s="300"/>
      <c r="H1066" s="300"/>
    </row>
    <row r="1067" spans="6:8">
      <c r="F1067" s="300"/>
      <c r="G1067" s="300"/>
      <c r="H1067" s="300"/>
    </row>
    <row r="1068" spans="6:8">
      <c r="F1068" s="300"/>
      <c r="G1068" s="300"/>
      <c r="H1068" s="300"/>
    </row>
    <row r="1069" spans="6:8">
      <c r="F1069" s="300"/>
      <c r="G1069" s="300"/>
      <c r="H1069" s="300"/>
    </row>
    <row r="1070" spans="6:8">
      <c r="F1070" s="300"/>
      <c r="G1070" s="300"/>
      <c r="H1070" s="300"/>
    </row>
    <row r="1071" spans="6:8">
      <c r="F1071" s="300"/>
      <c r="G1071" s="300"/>
      <c r="H1071" s="300"/>
    </row>
    <row r="1072" spans="6:8">
      <c r="F1072" s="300"/>
      <c r="G1072" s="300"/>
      <c r="H1072" s="300"/>
    </row>
    <row r="1073" spans="6:8">
      <c r="F1073" s="300"/>
      <c r="G1073" s="300"/>
      <c r="H1073" s="300"/>
    </row>
    <row r="1074" spans="6:8">
      <c r="F1074" s="300"/>
      <c r="G1074" s="300"/>
      <c r="H1074" s="300"/>
    </row>
    <row r="1075" spans="6:8">
      <c r="F1075" s="300"/>
      <c r="G1075" s="300"/>
      <c r="H1075" s="300"/>
    </row>
    <row r="1076" spans="6:8">
      <c r="F1076" s="300"/>
      <c r="G1076" s="300"/>
      <c r="H1076" s="300"/>
    </row>
    <row r="1077" spans="6:8">
      <c r="F1077" s="300"/>
      <c r="G1077" s="300"/>
      <c r="H1077" s="300"/>
    </row>
    <row r="1078" spans="6:8">
      <c r="F1078" s="300"/>
      <c r="G1078" s="300"/>
      <c r="H1078" s="300"/>
    </row>
    <row r="1079" spans="6:8">
      <c r="F1079" s="300"/>
      <c r="G1079" s="300"/>
      <c r="H1079" s="300"/>
    </row>
    <row r="1080" spans="6:8">
      <c r="F1080" s="300"/>
      <c r="G1080" s="300"/>
      <c r="H1080" s="300"/>
    </row>
    <row r="1081" spans="6:8">
      <c r="F1081" s="300"/>
      <c r="G1081" s="300"/>
      <c r="H1081" s="300"/>
    </row>
    <row r="1082" spans="6:8">
      <c r="F1082" s="300"/>
      <c r="G1082" s="300"/>
      <c r="H1082" s="300"/>
    </row>
    <row r="1083" spans="6:8">
      <c r="F1083" s="300"/>
      <c r="G1083" s="300"/>
      <c r="H1083" s="300"/>
    </row>
    <row r="1084" spans="6:8">
      <c r="F1084" s="300"/>
      <c r="G1084" s="300"/>
      <c r="H1084" s="300"/>
    </row>
    <row r="1085" spans="6:8">
      <c r="F1085" s="300"/>
      <c r="G1085" s="300"/>
      <c r="H1085" s="300"/>
    </row>
    <row r="1086" spans="6:8">
      <c r="F1086" s="300"/>
      <c r="G1086" s="300"/>
      <c r="H1086" s="300"/>
    </row>
    <row r="1087" spans="6:8">
      <c r="F1087" s="300"/>
      <c r="G1087" s="300"/>
      <c r="H1087" s="300"/>
    </row>
    <row r="1088" spans="6:8">
      <c r="F1088" s="300"/>
      <c r="G1088" s="300"/>
      <c r="H1088" s="300"/>
    </row>
  </sheetData>
  <mergeCells count="17">
    <mergeCell ref="H687:J687"/>
    <mergeCell ref="A689:J689"/>
    <mergeCell ref="A3:J3"/>
    <mergeCell ref="E1:F1"/>
    <mergeCell ref="G1:H1"/>
    <mergeCell ref="I1:J1"/>
    <mergeCell ref="E2:F2"/>
    <mergeCell ref="G2:H2"/>
    <mergeCell ref="I2:J2"/>
    <mergeCell ref="A686:C686"/>
    <mergeCell ref="F686:G686"/>
    <mergeCell ref="H686:J686"/>
    <mergeCell ref="A685:C685"/>
    <mergeCell ref="F685:G685"/>
    <mergeCell ref="H685:J685"/>
    <mergeCell ref="A687:C687"/>
    <mergeCell ref="F687:G687"/>
  </mergeCells>
  <pageMargins left="0.51181102362204722" right="0.51181102362204722" top="0.98425196850393704" bottom="0.98425196850393704" header="0.51181102362204722" footer="0.51181102362204722"/>
  <pageSetup paperSize="9" scale="71" fitToHeight="0" orientation="landscape" r:id="rId1"/>
  <headerFooter>
    <oddHeader xml:space="preserve">&amp;L </oddHeader>
    <oddFooter>&amp;L &amp;C&amp;8ARQUITETO E URBANISTA
SILAS PIRES DE OLIVEIRA FILHO
CAU:A1346253</oddFooter>
  </headerFooter>
  <rowBreaks count="2" manualBreakCount="2">
    <brk id="28" max="9" man="1"/>
    <brk id="550"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48A0D-8CCA-41F9-9AF6-6AE61F3C7215}">
  <sheetPr>
    <pageSetUpPr fitToPage="1"/>
  </sheetPr>
  <dimension ref="A1:J7033"/>
  <sheetViews>
    <sheetView showOutlineSymbols="0" showWhiteSpace="0" view="pageBreakPreview" topLeftCell="B6153" zoomScale="85" zoomScaleNormal="100" zoomScaleSheetLayoutView="85" workbookViewId="0">
      <selection activeCell="D6160" sqref="D6160"/>
    </sheetView>
  </sheetViews>
  <sheetFormatPr defaultRowHeight="14.25"/>
  <cols>
    <col min="1" max="1" width="10.875" style="105" customWidth="1"/>
    <col min="2" max="2" width="17.25" style="105" bestFit="1" customWidth="1"/>
    <col min="3" max="3" width="10" style="105" bestFit="1" customWidth="1"/>
    <col min="4" max="4" width="60" style="105" bestFit="1" customWidth="1"/>
    <col min="5" max="5" width="18.625" style="105" customWidth="1"/>
    <col min="6" max="6" width="16.125" style="105" customWidth="1"/>
    <col min="7" max="7" width="12" style="105" bestFit="1" customWidth="1"/>
    <col min="8" max="8" width="16.75" style="105" bestFit="1" customWidth="1"/>
    <col min="9" max="9" width="13" style="105" bestFit="1" customWidth="1"/>
    <col min="10" max="10" width="14" style="105" bestFit="1" customWidth="1"/>
    <col min="11" max="16384" width="9" style="105"/>
  </cols>
  <sheetData>
    <row r="1" spans="1:10" ht="15">
      <c r="A1" s="114"/>
      <c r="B1" s="275"/>
      <c r="C1" s="321" t="s">
        <v>1153</v>
      </c>
      <c r="D1" s="321"/>
      <c r="E1" s="321" t="s">
        <v>5</v>
      </c>
      <c r="F1" s="321"/>
      <c r="G1" s="321" t="str">
        <f>'Orçamento Sintético'!G1:H1</f>
        <v>B.D.I.: 22,47%</v>
      </c>
      <c r="H1" s="321"/>
      <c r="I1" s="321" t="s">
        <v>6</v>
      </c>
      <c r="J1" s="322"/>
    </row>
    <row r="2" spans="1:10" ht="116.25" customHeight="1">
      <c r="A2" s="158"/>
      <c r="B2" s="276"/>
      <c r="C2" s="323" t="str">
        <f>'Orçamento Sintético'!D2</f>
        <v>OBRA: CONSTRUÇÃO DA SEDE ADMINISTRATIVA E 
PEDAGÓGICA DO CAMPUS CANARANA
END.: AV. RIO GRANDE DO SUL, 2131 - ST. INDUSTRIAL, CANARANA - MT, 78640-000
ÁREA: 5.351,89 m²</v>
      </c>
      <c r="D2" s="323"/>
      <c r="E2" s="323" t="str">
        <f>'Orçamento Sintético'!E2:F2</f>
        <v>SINAPI - 09/2024 - Mato Grosso
SBC - 10/2024 - Mato Grosso
SICRO3 - 04/2024 - Mato Grosso
ORSE - 07/2024 - Sergipe
SETOP - 07/2024 - Minas Gerais
SIURB - 07/2024 - São Paulo
SIURB INFRA - 07/2024 - São Paulo
AGETOP CIVIL - 06/2024 - Goiás</v>
      </c>
      <c r="F2" s="323"/>
      <c r="G2" s="369" t="str">
        <f>'Orçamento Sintético'!G2:H2</f>
        <v>B.D.I. EQUIP.: 15,28%</v>
      </c>
      <c r="H2" s="369"/>
      <c r="I2" s="323" t="str">
        <f>'Orçamento Sintético'!I2:J2</f>
        <v>Não Desonerado</v>
      </c>
      <c r="J2" s="324"/>
    </row>
    <row r="3" spans="1:10" ht="15">
      <c r="A3" s="325" t="s">
        <v>2273</v>
      </c>
      <c r="B3" s="326"/>
      <c r="C3" s="326"/>
      <c r="D3" s="326"/>
      <c r="E3" s="326"/>
      <c r="F3" s="326"/>
      <c r="G3" s="326"/>
      <c r="H3" s="326"/>
      <c r="I3" s="326"/>
      <c r="J3" s="327"/>
    </row>
    <row r="4" spans="1:10" s="192" customFormat="1" ht="25.5">
      <c r="A4" s="111" t="s">
        <v>2274</v>
      </c>
      <c r="B4" s="286"/>
      <c r="C4" s="286"/>
      <c r="D4" s="286" t="s">
        <v>2314</v>
      </c>
      <c r="E4" s="286"/>
      <c r="F4" s="366"/>
      <c r="G4" s="366"/>
      <c r="H4" s="136"/>
      <c r="I4" s="286"/>
      <c r="J4" s="212">
        <v>305166.65999999997</v>
      </c>
    </row>
    <row r="5" spans="1:10" s="192" customFormat="1" ht="12.75">
      <c r="A5" s="111" t="s">
        <v>4630</v>
      </c>
      <c r="B5" s="286"/>
      <c r="C5" s="286"/>
      <c r="D5" s="286" t="s">
        <v>2315</v>
      </c>
      <c r="E5" s="286"/>
      <c r="F5" s="366"/>
      <c r="G5" s="366"/>
      <c r="H5" s="136"/>
      <c r="I5" s="286"/>
      <c r="J5" s="212">
        <v>36028.870000000003</v>
      </c>
    </row>
    <row r="6" spans="1:10" s="192" customFormat="1" ht="12.75">
      <c r="A6" s="290" t="s">
        <v>640</v>
      </c>
      <c r="B6" s="288" t="s">
        <v>8</v>
      </c>
      <c r="C6" s="284" t="s">
        <v>9</v>
      </c>
      <c r="D6" s="284" t="s">
        <v>10</v>
      </c>
      <c r="E6" s="367" t="s">
        <v>136</v>
      </c>
      <c r="F6" s="367"/>
      <c r="G6" s="289" t="s">
        <v>11</v>
      </c>
      <c r="H6" s="288" t="s">
        <v>12</v>
      </c>
      <c r="I6" s="288" t="s">
        <v>13</v>
      </c>
      <c r="J6" s="287" t="s">
        <v>14</v>
      </c>
    </row>
    <row r="7" spans="1:10" s="192" customFormat="1" ht="25.5">
      <c r="A7" s="94" t="s">
        <v>137</v>
      </c>
      <c r="B7" s="294" t="s">
        <v>1191</v>
      </c>
      <c r="C7" s="277" t="s">
        <v>44</v>
      </c>
      <c r="D7" s="277" t="s">
        <v>581</v>
      </c>
      <c r="E7" s="368" t="s">
        <v>148</v>
      </c>
      <c r="F7" s="368"/>
      <c r="G7" s="95" t="s">
        <v>3</v>
      </c>
      <c r="H7" s="182">
        <v>1</v>
      </c>
      <c r="I7" s="96">
        <v>836.49</v>
      </c>
      <c r="J7" s="196">
        <v>836.49</v>
      </c>
    </row>
    <row r="8" spans="1:10" s="192" customFormat="1" ht="38.25">
      <c r="A8" s="197" t="s">
        <v>146</v>
      </c>
      <c r="B8" s="308" t="s">
        <v>1322</v>
      </c>
      <c r="C8" s="285" t="s">
        <v>21</v>
      </c>
      <c r="D8" s="285" t="s">
        <v>641</v>
      </c>
      <c r="E8" s="365" t="s">
        <v>181</v>
      </c>
      <c r="F8" s="365"/>
      <c r="G8" s="183" t="s">
        <v>2</v>
      </c>
      <c r="H8" s="184">
        <v>4.1700000000000001E-2</v>
      </c>
      <c r="I8" s="185">
        <v>1008.81</v>
      </c>
      <c r="J8" s="198">
        <v>42.06</v>
      </c>
    </row>
    <row r="9" spans="1:10" s="192" customFormat="1" ht="25.5">
      <c r="A9" s="197" t="s">
        <v>146</v>
      </c>
      <c r="B9" s="308" t="s">
        <v>1323</v>
      </c>
      <c r="C9" s="285" t="s">
        <v>21</v>
      </c>
      <c r="D9" s="285" t="s">
        <v>642</v>
      </c>
      <c r="E9" s="365" t="s">
        <v>643</v>
      </c>
      <c r="F9" s="365"/>
      <c r="G9" s="183" t="s">
        <v>3</v>
      </c>
      <c r="H9" s="184">
        <v>5.0648999999999997</v>
      </c>
      <c r="I9" s="185">
        <v>11.67</v>
      </c>
      <c r="J9" s="198">
        <v>59.1</v>
      </c>
    </row>
    <row r="10" spans="1:10" s="192" customFormat="1" ht="51">
      <c r="A10" s="197" t="s">
        <v>146</v>
      </c>
      <c r="B10" s="308" t="s">
        <v>1324</v>
      </c>
      <c r="C10" s="285" t="s">
        <v>21</v>
      </c>
      <c r="D10" s="285" t="s">
        <v>644</v>
      </c>
      <c r="E10" s="365" t="s">
        <v>152</v>
      </c>
      <c r="F10" s="365"/>
      <c r="G10" s="183" t="s">
        <v>34</v>
      </c>
      <c r="H10" s="184">
        <v>0.13250000000000001</v>
      </c>
      <c r="I10" s="185">
        <v>9.98</v>
      </c>
      <c r="J10" s="198">
        <v>1.32</v>
      </c>
    </row>
    <row r="11" spans="1:10" s="192" customFormat="1" ht="51">
      <c r="A11" s="197" t="s">
        <v>146</v>
      </c>
      <c r="B11" s="308" t="s">
        <v>1325</v>
      </c>
      <c r="C11" s="285" t="s">
        <v>21</v>
      </c>
      <c r="D11" s="285" t="s">
        <v>645</v>
      </c>
      <c r="E11" s="365" t="s">
        <v>152</v>
      </c>
      <c r="F11" s="365"/>
      <c r="G11" s="183" t="s">
        <v>34</v>
      </c>
      <c r="H11" s="184">
        <v>0.17219999999999999</v>
      </c>
      <c r="I11" s="185">
        <v>3.72</v>
      </c>
      <c r="J11" s="198">
        <v>0.64</v>
      </c>
    </row>
    <row r="12" spans="1:10" s="192" customFormat="1" ht="38.25">
      <c r="A12" s="197" t="s">
        <v>146</v>
      </c>
      <c r="B12" s="308" t="s">
        <v>1186</v>
      </c>
      <c r="C12" s="285" t="s">
        <v>21</v>
      </c>
      <c r="D12" s="285" t="s">
        <v>277</v>
      </c>
      <c r="E12" s="365" t="s">
        <v>505</v>
      </c>
      <c r="F12" s="365"/>
      <c r="G12" s="183" t="s">
        <v>3</v>
      </c>
      <c r="H12" s="184">
        <v>0.153</v>
      </c>
      <c r="I12" s="185">
        <v>627.53</v>
      </c>
      <c r="J12" s="198">
        <v>96.01</v>
      </c>
    </row>
    <row r="13" spans="1:10" s="192" customFormat="1" ht="38.25" customHeight="1">
      <c r="A13" s="197" t="s">
        <v>146</v>
      </c>
      <c r="B13" s="308" t="s">
        <v>1326</v>
      </c>
      <c r="C13" s="285" t="s">
        <v>21</v>
      </c>
      <c r="D13" s="285" t="s">
        <v>646</v>
      </c>
      <c r="E13" s="365" t="s">
        <v>182</v>
      </c>
      <c r="F13" s="365"/>
      <c r="G13" s="183" t="s">
        <v>34</v>
      </c>
      <c r="H13" s="184">
        <v>6.6199999999999995E-2</v>
      </c>
      <c r="I13" s="185">
        <v>8.66</v>
      </c>
      <c r="J13" s="198">
        <v>0.56999999999999995</v>
      </c>
    </row>
    <row r="14" spans="1:10" s="192" customFormat="1" ht="38.25" customHeight="1">
      <c r="A14" s="197" t="s">
        <v>146</v>
      </c>
      <c r="B14" s="308" t="s">
        <v>1327</v>
      </c>
      <c r="C14" s="285" t="s">
        <v>21</v>
      </c>
      <c r="D14" s="285" t="s">
        <v>647</v>
      </c>
      <c r="E14" s="365" t="s">
        <v>182</v>
      </c>
      <c r="F14" s="365"/>
      <c r="G14" s="183" t="s">
        <v>34</v>
      </c>
      <c r="H14" s="184">
        <v>0.13250000000000001</v>
      </c>
      <c r="I14" s="185">
        <v>9.4700000000000006</v>
      </c>
      <c r="J14" s="198">
        <v>1.25</v>
      </c>
    </row>
    <row r="15" spans="1:10" s="192" customFormat="1" ht="38.25" customHeight="1">
      <c r="A15" s="197" t="s">
        <v>146</v>
      </c>
      <c r="B15" s="308" t="s">
        <v>1328</v>
      </c>
      <c r="C15" s="285" t="s">
        <v>21</v>
      </c>
      <c r="D15" s="285" t="s">
        <v>648</v>
      </c>
      <c r="E15" s="365" t="s">
        <v>182</v>
      </c>
      <c r="F15" s="365"/>
      <c r="G15" s="183" t="s">
        <v>34</v>
      </c>
      <c r="H15" s="184">
        <v>0.17219999999999999</v>
      </c>
      <c r="I15" s="185">
        <v>12.28</v>
      </c>
      <c r="J15" s="198">
        <v>2.11</v>
      </c>
    </row>
    <row r="16" spans="1:10" s="192" customFormat="1" ht="38.25" customHeight="1">
      <c r="A16" s="197" t="s">
        <v>146</v>
      </c>
      <c r="B16" s="308" t="s">
        <v>1329</v>
      </c>
      <c r="C16" s="285" t="s">
        <v>21</v>
      </c>
      <c r="D16" s="285" t="s">
        <v>649</v>
      </c>
      <c r="E16" s="365" t="s">
        <v>182</v>
      </c>
      <c r="F16" s="365"/>
      <c r="G16" s="183" t="s">
        <v>34</v>
      </c>
      <c r="H16" s="184">
        <v>0.67549999999999999</v>
      </c>
      <c r="I16" s="185">
        <v>3.03</v>
      </c>
      <c r="J16" s="198">
        <v>2.04</v>
      </c>
    </row>
    <row r="17" spans="1:10" s="192" customFormat="1" ht="38.25" customHeight="1">
      <c r="A17" s="197" t="s">
        <v>146</v>
      </c>
      <c r="B17" s="308" t="s">
        <v>1330</v>
      </c>
      <c r="C17" s="285" t="s">
        <v>21</v>
      </c>
      <c r="D17" s="285" t="s">
        <v>650</v>
      </c>
      <c r="E17" s="365" t="s">
        <v>182</v>
      </c>
      <c r="F17" s="365"/>
      <c r="G17" s="183" t="s">
        <v>45</v>
      </c>
      <c r="H17" s="184">
        <v>6.6199999999999995E-2</v>
      </c>
      <c r="I17" s="185">
        <v>47.12</v>
      </c>
      <c r="J17" s="198">
        <v>3.11</v>
      </c>
    </row>
    <row r="18" spans="1:10" s="192" customFormat="1" ht="51">
      <c r="A18" s="197" t="s">
        <v>146</v>
      </c>
      <c r="B18" s="308" t="s">
        <v>1331</v>
      </c>
      <c r="C18" s="285" t="s">
        <v>21</v>
      </c>
      <c r="D18" s="285" t="s">
        <v>651</v>
      </c>
      <c r="E18" s="365" t="s">
        <v>557</v>
      </c>
      <c r="F18" s="365"/>
      <c r="G18" s="183" t="s">
        <v>3</v>
      </c>
      <c r="H18" s="184">
        <v>1.7192000000000001</v>
      </c>
      <c r="I18" s="185">
        <v>20.97</v>
      </c>
      <c r="J18" s="198">
        <v>36.049999999999997</v>
      </c>
    </row>
    <row r="19" spans="1:10" s="192" customFormat="1" ht="25.5">
      <c r="A19" s="197" t="s">
        <v>146</v>
      </c>
      <c r="B19" s="308" t="s">
        <v>1175</v>
      </c>
      <c r="C19" s="285" t="s">
        <v>21</v>
      </c>
      <c r="D19" s="285" t="s">
        <v>2320</v>
      </c>
      <c r="E19" s="365" t="s">
        <v>178</v>
      </c>
      <c r="F19" s="365"/>
      <c r="G19" s="183" t="s">
        <v>2</v>
      </c>
      <c r="H19" s="184">
        <v>4.0399999999999998E-2</v>
      </c>
      <c r="I19" s="185">
        <v>80.38</v>
      </c>
      <c r="J19" s="198">
        <v>3.24</v>
      </c>
    </row>
    <row r="20" spans="1:10" s="192" customFormat="1" ht="51">
      <c r="A20" s="197" t="s">
        <v>146</v>
      </c>
      <c r="B20" s="308" t="s">
        <v>1332</v>
      </c>
      <c r="C20" s="285" t="s">
        <v>21</v>
      </c>
      <c r="D20" s="285" t="s">
        <v>652</v>
      </c>
      <c r="E20" s="365" t="s">
        <v>557</v>
      </c>
      <c r="F20" s="365"/>
      <c r="G20" s="183" t="s">
        <v>3</v>
      </c>
      <c r="H20" s="184">
        <v>1.7192000000000001</v>
      </c>
      <c r="I20" s="185">
        <v>52</v>
      </c>
      <c r="J20" s="198">
        <v>89.39</v>
      </c>
    </row>
    <row r="21" spans="1:10" s="192" customFormat="1" ht="51">
      <c r="A21" s="197" t="s">
        <v>146</v>
      </c>
      <c r="B21" s="308" t="s">
        <v>1333</v>
      </c>
      <c r="C21" s="285" t="s">
        <v>21</v>
      </c>
      <c r="D21" s="285" t="s">
        <v>653</v>
      </c>
      <c r="E21" s="365" t="s">
        <v>505</v>
      </c>
      <c r="F21" s="365"/>
      <c r="G21" s="183" t="s">
        <v>3</v>
      </c>
      <c r="H21" s="184">
        <v>6.6199999999999995E-2</v>
      </c>
      <c r="I21" s="185">
        <v>665.82</v>
      </c>
      <c r="J21" s="198">
        <v>44.07</v>
      </c>
    </row>
    <row r="22" spans="1:10" s="192" customFormat="1" ht="25.5">
      <c r="A22" s="197" t="s">
        <v>146</v>
      </c>
      <c r="B22" s="308" t="s">
        <v>1334</v>
      </c>
      <c r="C22" s="285" t="s">
        <v>21</v>
      </c>
      <c r="D22" s="285" t="s">
        <v>654</v>
      </c>
      <c r="E22" s="365" t="s">
        <v>181</v>
      </c>
      <c r="F22" s="365"/>
      <c r="G22" s="183" t="s">
        <v>3</v>
      </c>
      <c r="H22" s="184">
        <v>9.2999999999999992E-3</v>
      </c>
      <c r="I22" s="185">
        <v>21.1</v>
      </c>
      <c r="J22" s="198">
        <v>0.19</v>
      </c>
    </row>
    <row r="23" spans="1:10" s="192" customFormat="1" ht="25.5">
      <c r="A23" s="197" t="s">
        <v>146</v>
      </c>
      <c r="B23" s="308" t="s">
        <v>1177</v>
      </c>
      <c r="C23" s="285" t="s">
        <v>21</v>
      </c>
      <c r="D23" s="285" t="s">
        <v>262</v>
      </c>
      <c r="E23" s="365" t="s">
        <v>181</v>
      </c>
      <c r="F23" s="365"/>
      <c r="G23" s="183" t="s">
        <v>3</v>
      </c>
      <c r="H23" s="184">
        <v>1.5109999999999999</v>
      </c>
      <c r="I23" s="185">
        <v>41</v>
      </c>
      <c r="J23" s="198">
        <v>61.95</v>
      </c>
    </row>
    <row r="24" spans="1:10" s="192" customFormat="1" ht="38.25" customHeight="1">
      <c r="A24" s="197" t="s">
        <v>146</v>
      </c>
      <c r="B24" s="308" t="s">
        <v>1335</v>
      </c>
      <c r="C24" s="285" t="s">
        <v>21</v>
      </c>
      <c r="D24" s="285" t="s">
        <v>655</v>
      </c>
      <c r="E24" s="365" t="s">
        <v>182</v>
      </c>
      <c r="F24" s="365"/>
      <c r="G24" s="183" t="s">
        <v>45</v>
      </c>
      <c r="H24" s="184">
        <v>1.1325000000000001</v>
      </c>
      <c r="I24" s="185">
        <v>23.62</v>
      </c>
      <c r="J24" s="198">
        <v>26.74</v>
      </c>
    </row>
    <row r="25" spans="1:10" s="192" customFormat="1" ht="25.5">
      <c r="A25" s="197" t="s">
        <v>146</v>
      </c>
      <c r="B25" s="308" t="s">
        <v>1336</v>
      </c>
      <c r="C25" s="285" t="s">
        <v>21</v>
      </c>
      <c r="D25" s="285" t="s">
        <v>41</v>
      </c>
      <c r="E25" s="365" t="s">
        <v>178</v>
      </c>
      <c r="F25" s="365"/>
      <c r="G25" s="183" t="s">
        <v>2</v>
      </c>
      <c r="H25" s="184">
        <v>1.06E-2</v>
      </c>
      <c r="I25" s="185">
        <v>48.73</v>
      </c>
      <c r="J25" s="198">
        <v>0.51</v>
      </c>
    </row>
    <row r="26" spans="1:10" s="192" customFormat="1" ht="38.25" customHeight="1">
      <c r="A26" s="197" t="s">
        <v>146</v>
      </c>
      <c r="B26" s="308" t="s">
        <v>1337</v>
      </c>
      <c r="C26" s="285" t="s">
        <v>21</v>
      </c>
      <c r="D26" s="285" t="s">
        <v>656</v>
      </c>
      <c r="E26" s="365" t="s">
        <v>182</v>
      </c>
      <c r="F26" s="365"/>
      <c r="G26" s="183" t="s">
        <v>45</v>
      </c>
      <c r="H26" s="184">
        <v>6.6199999999999995E-2</v>
      </c>
      <c r="I26" s="185">
        <v>165.48</v>
      </c>
      <c r="J26" s="198">
        <v>10.95</v>
      </c>
    </row>
    <row r="27" spans="1:10" s="192" customFormat="1" ht="25.5">
      <c r="A27" s="197" t="s">
        <v>146</v>
      </c>
      <c r="B27" s="308" t="s">
        <v>1338</v>
      </c>
      <c r="C27" s="285" t="s">
        <v>21</v>
      </c>
      <c r="D27" s="285" t="s">
        <v>657</v>
      </c>
      <c r="E27" s="365" t="s">
        <v>658</v>
      </c>
      <c r="F27" s="365"/>
      <c r="G27" s="183" t="s">
        <v>3</v>
      </c>
      <c r="H27" s="184">
        <v>0.51359999999999995</v>
      </c>
      <c r="I27" s="185">
        <v>112.98</v>
      </c>
      <c r="J27" s="198">
        <v>58.02</v>
      </c>
    </row>
    <row r="28" spans="1:10" s="192" customFormat="1" ht="38.25">
      <c r="A28" s="197" t="s">
        <v>146</v>
      </c>
      <c r="B28" s="308" t="s">
        <v>1339</v>
      </c>
      <c r="C28" s="285" t="s">
        <v>21</v>
      </c>
      <c r="D28" s="285" t="s">
        <v>659</v>
      </c>
      <c r="E28" s="365" t="s">
        <v>658</v>
      </c>
      <c r="F28" s="365"/>
      <c r="G28" s="183" t="s">
        <v>3</v>
      </c>
      <c r="H28" s="184">
        <v>0.59109999999999996</v>
      </c>
      <c r="I28" s="185">
        <v>152.71</v>
      </c>
      <c r="J28" s="198">
        <v>90.26</v>
      </c>
    </row>
    <row r="29" spans="1:10" s="192" customFormat="1" ht="38.25">
      <c r="A29" s="197" t="s">
        <v>146</v>
      </c>
      <c r="B29" s="308" t="s">
        <v>1340</v>
      </c>
      <c r="C29" s="285" t="s">
        <v>21</v>
      </c>
      <c r="D29" s="285" t="s">
        <v>660</v>
      </c>
      <c r="E29" s="365" t="s">
        <v>658</v>
      </c>
      <c r="F29" s="365"/>
      <c r="G29" s="183" t="s">
        <v>3</v>
      </c>
      <c r="H29" s="184">
        <v>0.80230000000000001</v>
      </c>
      <c r="I29" s="185">
        <v>130.38999999999999</v>
      </c>
      <c r="J29" s="198">
        <v>104.61</v>
      </c>
    </row>
    <row r="30" spans="1:10" s="192" customFormat="1" ht="38.25">
      <c r="A30" s="197" t="s">
        <v>146</v>
      </c>
      <c r="B30" s="308" t="s">
        <v>1341</v>
      </c>
      <c r="C30" s="285" t="s">
        <v>21</v>
      </c>
      <c r="D30" s="285" t="s">
        <v>661</v>
      </c>
      <c r="E30" s="365" t="s">
        <v>658</v>
      </c>
      <c r="F30" s="365"/>
      <c r="G30" s="183" t="s">
        <v>3</v>
      </c>
      <c r="H30" s="184">
        <v>0.62549999999999994</v>
      </c>
      <c r="I30" s="185">
        <v>161.44999999999999</v>
      </c>
      <c r="J30" s="198">
        <v>100.98</v>
      </c>
    </row>
    <row r="31" spans="1:10" s="192" customFormat="1" ht="38.25">
      <c r="A31" s="199" t="s">
        <v>139</v>
      </c>
      <c r="B31" s="309" t="s">
        <v>1342</v>
      </c>
      <c r="C31" s="278" t="s">
        <v>21</v>
      </c>
      <c r="D31" s="278" t="s">
        <v>662</v>
      </c>
      <c r="E31" s="362" t="s">
        <v>142</v>
      </c>
      <c r="F31" s="362"/>
      <c r="G31" s="186" t="s">
        <v>45</v>
      </c>
      <c r="H31" s="187">
        <v>6.6199999999999995E-2</v>
      </c>
      <c r="I31" s="188">
        <v>20.03</v>
      </c>
      <c r="J31" s="200">
        <v>1.32</v>
      </c>
    </row>
    <row r="32" spans="1:10" s="192" customFormat="1" ht="12.75">
      <c r="A32" s="201"/>
      <c r="B32" s="279"/>
      <c r="C32" s="279"/>
      <c r="D32" s="279"/>
      <c r="E32" s="279" t="s">
        <v>143</v>
      </c>
      <c r="F32" s="203">
        <v>178.24</v>
      </c>
      <c r="G32" s="279" t="s">
        <v>144</v>
      </c>
      <c r="H32" s="203">
        <v>0</v>
      </c>
      <c r="I32" s="279" t="s">
        <v>145</v>
      </c>
      <c r="J32" s="204">
        <v>178.24</v>
      </c>
    </row>
    <row r="33" spans="1:10" s="192" customFormat="1" ht="12.75">
      <c r="A33" s="201"/>
      <c r="B33" s="279"/>
      <c r="C33" s="279"/>
      <c r="D33" s="279"/>
      <c r="E33" s="279" t="s">
        <v>663</v>
      </c>
      <c r="F33" s="203">
        <v>187.95</v>
      </c>
      <c r="G33" s="279"/>
      <c r="H33" s="363" t="s">
        <v>664</v>
      </c>
      <c r="I33" s="363"/>
      <c r="J33" s="204">
        <v>1024.44</v>
      </c>
    </row>
    <row r="34" spans="1:10" s="192" customFormat="1" ht="13.5" thickBot="1">
      <c r="A34" s="280"/>
      <c r="B34" s="281"/>
      <c r="C34" s="281"/>
      <c r="D34" s="281"/>
      <c r="E34" s="281"/>
      <c r="F34" s="281"/>
      <c r="G34" s="281" t="s">
        <v>665</v>
      </c>
      <c r="H34" s="213">
        <v>15.1</v>
      </c>
      <c r="I34" s="281" t="s">
        <v>666</v>
      </c>
      <c r="J34" s="207">
        <v>15469.04</v>
      </c>
    </row>
    <row r="35" spans="1:10" s="192" customFormat="1" ht="13.5" thickTop="1">
      <c r="A35" s="205"/>
      <c r="B35" s="189"/>
      <c r="C35" s="189"/>
      <c r="D35" s="189"/>
      <c r="E35" s="189"/>
      <c r="F35" s="189"/>
      <c r="G35" s="189"/>
      <c r="H35" s="189"/>
      <c r="I35" s="189"/>
      <c r="J35" s="206"/>
    </row>
    <row r="36" spans="1:10" s="192" customFormat="1" ht="12.75">
      <c r="A36" s="290" t="s">
        <v>667</v>
      </c>
      <c r="B36" s="288" t="s">
        <v>8</v>
      </c>
      <c r="C36" s="284" t="s">
        <v>9</v>
      </c>
      <c r="D36" s="284" t="s">
        <v>10</v>
      </c>
      <c r="E36" s="367" t="s">
        <v>136</v>
      </c>
      <c r="F36" s="367"/>
      <c r="G36" s="289" t="s">
        <v>11</v>
      </c>
      <c r="H36" s="288" t="s">
        <v>12</v>
      </c>
      <c r="I36" s="288" t="s">
        <v>13</v>
      </c>
      <c r="J36" s="287" t="s">
        <v>14</v>
      </c>
    </row>
    <row r="37" spans="1:10" s="192" customFormat="1" ht="25.5">
      <c r="A37" s="94" t="s">
        <v>137</v>
      </c>
      <c r="B37" s="294" t="s">
        <v>1229</v>
      </c>
      <c r="C37" s="277" t="s">
        <v>21</v>
      </c>
      <c r="D37" s="277" t="s">
        <v>254</v>
      </c>
      <c r="E37" s="368" t="s">
        <v>668</v>
      </c>
      <c r="F37" s="368"/>
      <c r="G37" s="95" t="s">
        <v>3</v>
      </c>
      <c r="H37" s="182">
        <v>1</v>
      </c>
      <c r="I37" s="96">
        <v>462.36</v>
      </c>
      <c r="J37" s="196">
        <v>462.36</v>
      </c>
    </row>
    <row r="38" spans="1:10" s="192" customFormat="1" ht="25.5">
      <c r="A38" s="197" t="s">
        <v>146</v>
      </c>
      <c r="B38" s="308" t="s">
        <v>1343</v>
      </c>
      <c r="C38" s="285" t="s">
        <v>21</v>
      </c>
      <c r="D38" s="285" t="s">
        <v>669</v>
      </c>
      <c r="E38" s="365" t="s">
        <v>643</v>
      </c>
      <c r="F38" s="365"/>
      <c r="G38" s="183" t="s">
        <v>3</v>
      </c>
      <c r="H38" s="184">
        <v>0.5</v>
      </c>
      <c r="I38" s="185">
        <v>21.55</v>
      </c>
      <c r="J38" s="198">
        <v>10.77</v>
      </c>
    </row>
    <row r="39" spans="1:10" s="192" customFormat="1" ht="25.5">
      <c r="A39" s="197" t="s">
        <v>146</v>
      </c>
      <c r="B39" s="308" t="s">
        <v>1344</v>
      </c>
      <c r="C39" s="285" t="s">
        <v>21</v>
      </c>
      <c r="D39" s="285" t="s">
        <v>670</v>
      </c>
      <c r="E39" s="365" t="s">
        <v>148</v>
      </c>
      <c r="F39" s="365"/>
      <c r="G39" s="183" t="s">
        <v>26</v>
      </c>
      <c r="H39" s="184">
        <v>0.37290000000000001</v>
      </c>
      <c r="I39" s="185">
        <v>25.26</v>
      </c>
      <c r="J39" s="198">
        <v>9.41</v>
      </c>
    </row>
    <row r="40" spans="1:10" s="192" customFormat="1" ht="25.5">
      <c r="A40" s="197" t="s">
        <v>146</v>
      </c>
      <c r="B40" s="308" t="s">
        <v>1345</v>
      </c>
      <c r="C40" s="285" t="s">
        <v>21</v>
      </c>
      <c r="D40" s="285" t="s">
        <v>147</v>
      </c>
      <c r="E40" s="365" t="s">
        <v>148</v>
      </c>
      <c r="F40" s="365"/>
      <c r="G40" s="183" t="s">
        <v>26</v>
      </c>
      <c r="H40" s="184">
        <v>1.1186</v>
      </c>
      <c r="I40" s="185">
        <v>20.32</v>
      </c>
      <c r="J40" s="198">
        <v>22.72</v>
      </c>
    </row>
    <row r="41" spans="1:10" s="192" customFormat="1" ht="25.5">
      <c r="A41" s="199" t="s">
        <v>139</v>
      </c>
      <c r="B41" s="309" t="s">
        <v>1346</v>
      </c>
      <c r="C41" s="278" t="s">
        <v>21</v>
      </c>
      <c r="D41" s="278" t="s">
        <v>671</v>
      </c>
      <c r="E41" s="362" t="s">
        <v>142</v>
      </c>
      <c r="F41" s="362"/>
      <c r="G41" s="186" t="s">
        <v>34</v>
      </c>
      <c r="H41" s="187">
        <v>3.2082999999999999</v>
      </c>
      <c r="I41" s="188">
        <v>5.87</v>
      </c>
      <c r="J41" s="200">
        <v>18.829999999999998</v>
      </c>
    </row>
    <row r="42" spans="1:10" s="192" customFormat="1" ht="25.5">
      <c r="A42" s="199" t="s">
        <v>139</v>
      </c>
      <c r="B42" s="309" t="s">
        <v>1347</v>
      </c>
      <c r="C42" s="278" t="s">
        <v>21</v>
      </c>
      <c r="D42" s="278" t="s">
        <v>672</v>
      </c>
      <c r="E42" s="362" t="s">
        <v>142</v>
      </c>
      <c r="F42" s="362"/>
      <c r="G42" s="186" t="s">
        <v>3</v>
      </c>
      <c r="H42" s="187">
        <v>1</v>
      </c>
      <c r="I42" s="188">
        <v>400</v>
      </c>
      <c r="J42" s="200">
        <v>400</v>
      </c>
    </row>
    <row r="43" spans="1:10" s="192" customFormat="1" ht="12.75">
      <c r="A43" s="199" t="s">
        <v>139</v>
      </c>
      <c r="B43" s="309" t="s">
        <v>1348</v>
      </c>
      <c r="C43" s="278" t="s">
        <v>21</v>
      </c>
      <c r="D43" s="278" t="s">
        <v>673</v>
      </c>
      <c r="E43" s="362" t="s">
        <v>142</v>
      </c>
      <c r="F43" s="362"/>
      <c r="G43" s="186" t="s">
        <v>38</v>
      </c>
      <c r="H43" s="187">
        <v>1.1299999999999999E-2</v>
      </c>
      <c r="I43" s="188">
        <v>35.22</v>
      </c>
      <c r="J43" s="200">
        <v>0.39</v>
      </c>
    </row>
    <row r="44" spans="1:10" s="192" customFormat="1" ht="12.75">
      <c r="A44" s="199" t="s">
        <v>139</v>
      </c>
      <c r="B44" s="309" t="s">
        <v>1349</v>
      </c>
      <c r="C44" s="278" t="s">
        <v>21</v>
      </c>
      <c r="D44" s="278" t="s">
        <v>564</v>
      </c>
      <c r="E44" s="362" t="s">
        <v>142</v>
      </c>
      <c r="F44" s="362"/>
      <c r="G44" s="186" t="s">
        <v>38</v>
      </c>
      <c r="H44" s="187">
        <v>1.32E-2</v>
      </c>
      <c r="I44" s="188">
        <v>18.87</v>
      </c>
      <c r="J44" s="200">
        <v>0.24</v>
      </c>
    </row>
    <row r="45" spans="1:10" s="192" customFormat="1" ht="12.75">
      <c r="A45" s="201"/>
      <c r="B45" s="279"/>
      <c r="C45" s="279"/>
      <c r="D45" s="279"/>
      <c r="E45" s="279" t="s">
        <v>143</v>
      </c>
      <c r="F45" s="203">
        <v>28.89</v>
      </c>
      <c r="G45" s="279" t="s">
        <v>144</v>
      </c>
      <c r="H45" s="203">
        <v>0</v>
      </c>
      <c r="I45" s="279" t="s">
        <v>145</v>
      </c>
      <c r="J45" s="204">
        <v>28.89</v>
      </c>
    </row>
    <row r="46" spans="1:10" s="192" customFormat="1" ht="12.75">
      <c r="A46" s="201"/>
      <c r="B46" s="279"/>
      <c r="C46" s="279"/>
      <c r="D46" s="279"/>
      <c r="E46" s="279" t="s">
        <v>663</v>
      </c>
      <c r="F46" s="203">
        <v>103.89</v>
      </c>
      <c r="G46" s="279"/>
      <c r="H46" s="363" t="s">
        <v>664</v>
      </c>
      <c r="I46" s="363"/>
      <c r="J46" s="204">
        <v>566.25</v>
      </c>
    </row>
    <row r="47" spans="1:10" s="192" customFormat="1" ht="13.5" thickBot="1">
      <c r="A47" s="280"/>
      <c r="B47" s="281"/>
      <c r="C47" s="281"/>
      <c r="D47" s="281"/>
      <c r="E47" s="281"/>
      <c r="F47" s="281"/>
      <c r="G47" s="281" t="s">
        <v>665</v>
      </c>
      <c r="H47" s="213">
        <v>7.5</v>
      </c>
      <c r="I47" s="281" t="s">
        <v>666</v>
      </c>
      <c r="J47" s="207">
        <v>4246.87</v>
      </c>
    </row>
    <row r="48" spans="1:10" s="192" customFormat="1" ht="13.5" thickTop="1">
      <c r="A48" s="205"/>
      <c r="B48" s="189"/>
      <c r="C48" s="189"/>
      <c r="D48" s="189"/>
      <c r="E48" s="189"/>
      <c r="F48" s="189"/>
      <c r="G48" s="189"/>
      <c r="H48" s="189"/>
      <c r="I48" s="189"/>
      <c r="J48" s="206"/>
    </row>
    <row r="49" spans="1:10" s="192" customFormat="1" ht="12.75">
      <c r="A49" s="290" t="s">
        <v>674</v>
      </c>
      <c r="B49" s="288" t="s">
        <v>8</v>
      </c>
      <c r="C49" s="284" t="s">
        <v>9</v>
      </c>
      <c r="D49" s="284" t="s">
        <v>10</v>
      </c>
      <c r="E49" s="367" t="s">
        <v>136</v>
      </c>
      <c r="F49" s="367"/>
      <c r="G49" s="289" t="s">
        <v>11</v>
      </c>
      <c r="H49" s="288" t="s">
        <v>12</v>
      </c>
      <c r="I49" s="288" t="s">
        <v>13</v>
      </c>
      <c r="J49" s="287" t="s">
        <v>14</v>
      </c>
    </row>
    <row r="50" spans="1:10" s="192" customFormat="1" ht="12.75" customHeight="1">
      <c r="A50" s="94" t="s">
        <v>137</v>
      </c>
      <c r="B50" s="294" t="s">
        <v>1209</v>
      </c>
      <c r="C50" s="277" t="s">
        <v>268</v>
      </c>
      <c r="D50" s="277" t="s">
        <v>584</v>
      </c>
      <c r="E50" s="368" t="s">
        <v>675</v>
      </c>
      <c r="F50" s="368"/>
      <c r="G50" s="95" t="s">
        <v>585</v>
      </c>
      <c r="H50" s="182">
        <v>1</v>
      </c>
      <c r="I50" s="96">
        <v>832.5</v>
      </c>
      <c r="J50" s="196">
        <v>832.5</v>
      </c>
    </row>
    <row r="51" spans="1:10" s="192" customFormat="1" ht="12.75">
      <c r="A51" s="199" t="s">
        <v>139</v>
      </c>
      <c r="B51" s="309" t="s">
        <v>1350</v>
      </c>
      <c r="C51" s="278" t="s">
        <v>268</v>
      </c>
      <c r="D51" s="278" t="s">
        <v>676</v>
      </c>
      <c r="E51" s="362" t="s">
        <v>142</v>
      </c>
      <c r="F51" s="362"/>
      <c r="G51" s="186" t="s">
        <v>585</v>
      </c>
      <c r="H51" s="187">
        <v>1</v>
      </c>
      <c r="I51" s="188">
        <v>832.5</v>
      </c>
      <c r="J51" s="200">
        <v>832.5</v>
      </c>
    </row>
    <row r="52" spans="1:10" s="192" customFormat="1" ht="12.75">
      <c r="A52" s="201"/>
      <c r="B52" s="279"/>
      <c r="C52" s="279"/>
      <c r="D52" s="279"/>
      <c r="E52" s="279" t="s">
        <v>143</v>
      </c>
      <c r="F52" s="203">
        <v>0</v>
      </c>
      <c r="G52" s="279" t="s">
        <v>144</v>
      </c>
      <c r="H52" s="203">
        <v>0</v>
      </c>
      <c r="I52" s="279" t="s">
        <v>145</v>
      </c>
      <c r="J52" s="204">
        <v>0</v>
      </c>
    </row>
    <row r="53" spans="1:10" s="192" customFormat="1" ht="12.75">
      <c r="A53" s="201"/>
      <c r="B53" s="279"/>
      <c r="C53" s="279"/>
      <c r="D53" s="279"/>
      <c r="E53" s="279" t="s">
        <v>663</v>
      </c>
      <c r="F53" s="203">
        <v>187.06</v>
      </c>
      <c r="G53" s="279"/>
      <c r="H53" s="363" t="s">
        <v>664</v>
      </c>
      <c r="I53" s="363"/>
      <c r="J53" s="204">
        <v>1019.56</v>
      </c>
    </row>
    <row r="54" spans="1:10" s="192" customFormat="1" ht="13.5" thickBot="1">
      <c r="A54" s="280"/>
      <c r="B54" s="281"/>
      <c r="C54" s="281"/>
      <c r="D54" s="281"/>
      <c r="E54" s="281"/>
      <c r="F54" s="281"/>
      <c r="G54" s="281" t="s">
        <v>665</v>
      </c>
      <c r="H54" s="213">
        <v>16</v>
      </c>
      <c r="I54" s="281" t="s">
        <v>666</v>
      </c>
      <c r="J54" s="207">
        <v>16312.96</v>
      </c>
    </row>
    <row r="55" spans="1:10" s="192" customFormat="1" ht="13.5" thickTop="1">
      <c r="A55" s="205"/>
      <c r="B55" s="189"/>
      <c r="C55" s="189"/>
      <c r="D55" s="189"/>
      <c r="E55" s="189"/>
      <c r="F55" s="189"/>
      <c r="G55" s="189"/>
      <c r="H55" s="189"/>
      <c r="I55" s="189"/>
      <c r="J55" s="206"/>
    </row>
    <row r="56" spans="1:10" s="192" customFormat="1" ht="12.75">
      <c r="A56" s="111" t="s">
        <v>4631</v>
      </c>
      <c r="B56" s="286"/>
      <c r="C56" s="286"/>
      <c r="D56" s="286" t="s">
        <v>586</v>
      </c>
      <c r="E56" s="286"/>
      <c r="F56" s="366"/>
      <c r="G56" s="366"/>
      <c r="H56" s="136"/>
      <c r="I56" s="286"/>
      <c r="J56" s="212">
        <v>14696.4</v>
      </c>
    </row>
    <row r="57" spans="1:10" s="192" customFormat="1" ht="12.75">
      <c r="A57" s="290" t="s">
        <v>677</v>
      </c>
      <c r="B57" s="288" t="s">
        <v>8</v>
      </c>
      <c r="C57" s="284" t="s">
        <v>9</v>
      </c>
      <c r="D57" s="284" t="s">
        <v>10</v>
      </c>
      <c r="E57" s="367" t="s">
        <v>136</v>
      </c>
      <c r="F57" s="367"/>
      <c r="G57" s="289" t="s">
        <v>11</v>
      </c>
      <c r="H57" s="288" t="s">
        <v>12</v>
      </c>
      <c r="I57" s="288" t="s">
        <v>13</v>
      </c>
      <c r="J57" s="287" t="s">
        <v>14</v>
      </c>
    </row>
    <row r="58" spans="1:10" s="192" customFormat="1" ht="12.75">
      <c r="A58" s="94" t="s">
        <v>137</v>
      </c>
      <c r="B58" s="294" t="s">
        <v>1195</v>
      </c>
      <c r="C58" s="277" t="s">
        <v>268</v>
      </c>
      <c r="D58" s="277" t="s">
        <v>588</v>
      </c>
      <c r="E58" s="368" t="s">
        <v>678</v>
      </c>
      <c r="F58" s="368"/>
      <c r="G58" s="95" t="s">
        <v>45</v>
      </c>
      <c r="H58" s="182">
        <v>1</v>
      </c>
      <c r="I58" s="96">
        <v>12000</v>
      </c>
      <c r="J58" s="196">
        <v>12000</v>
      </c>
    </row>
    <row r="59" spans="1:10" s="192" customFormat="1" ht="12.75">
      <c r="A59" s="199" t="s">
        <v>139</v>
      </c>
      <c r="B59" s="309" t="s">
        <v>1351</v>
      </c>
      <c r="C59" s="278" t="s">
        <v>268</v>
      </c>
      <c r="D59" s="278" t="s">
        <v>679</v>
      </c>
      <c r="E59" s="362" t="s">
        <v>142</v>
      </c>
      <c r="F59" s="362"/>
      <c r="G59" s="186" t="s">
        <v>45</v>
      </c>
      <c r="H59" s="187">
        <v>1</v>
      </c>
      <c r="I59" s="188">
        <v>12000</v>
      </c>
      <c r="J59" s="200">
        <v>12000</v>
      </c>
    </row>
    <row r="60" spans="1:10" s="192" customFormat="1" ht="12.75">
      <c r="A60" s="201"/>
      <c r="B60" s="279"/>
      <c r="C60" s="279"/>
      <c r="D60" s="279"/>
      <c r="E60" s="279" t="s">
        <v>143</v>
      </c>
      <c r="F60" s="203">
        <v>0</v>
      </c>
      <c r="G60" s="279" t="s">
        <v>144</v>
      </c>
      <c r="H60" s="203">
        <v>0</v>
      </c>
      <c r="I60" s="279" t="s">
        <v>145</v>
      </c>
      <c r="J60" s="204">
        <v>0</v>
      </c>
    </row>
    <row r="61" spans="1:10" s="192" customFormat="1" ht="12.75">
      <c r="A61" s="201"/>
      <c r="B61" s="279"/>
      <c r="C61" s="279"/>
      <c r="D61" s="279"/>
      <c r="E61" s="279" t="s">
        <v>663</v>
      </c>
      <c r="F61" s="203">
        <v>2696.4</v>
      </c>
      <c r="G61" s="279"/>
      <c r="H61" s="363" t="s">
        <v>664</v>
      </c>
      <c r="I61" s="363"/>
      <c r="J61" s="204">
        <v>14696.4</v>
      </c>
    </row>
    <row r="62" spans="1:10" s="192" customFormat="1" ht="13.5" thickBot="1">
      <c r="A62" s="280"/>
      <c r="B62" s="281"/>
      <c r="C62" s="281"/>
      <c r="D62" s="281"/>
      <c r="E62" s="281"/>
      <c r="F62" s="281"/>
      <c r="G62" s="281" t="s">
        <v>665</v>
      </c>
      <c r="H62" s="213">
        <v>1</v>
      </c>
      <c r="I62" s="281" t="s">
        <v>666</v>
      </c>
      <c r="J62" s="207">
        <v>14696.4</v>
      </c>
    </row>
    <row r="63" spans="1:10" s="192" customFormat="1" ht="13.5" thickTop="1">
      <c r="A63" s="205"/>
      <c r="B63" s="189"/>
      <c r="C63" s="189"/>
      <c r="D63" s="189"/>
      <c r="E63" s="189"/>
      <c r="F63" s="189"/>
      <c r="G63" s="189"/>
      <c r="H63" s="189"/>
      <c r="I63" s="189"/>
      <c r="J63" s="206"/>
    </row>
    <row r="64" spans="1:10" s="192" customFormat="1" ht="12.75">
      <c r="A64" s="111" t="s">
        <v>4632</v>
      </c>
      <c r="B64" s="286"/>
      <c r="C64" s="286"/>
      <c r="D64" s="286" t="s">
        <v>590</v>
      </c>
      <c r="E64" s="286"/>
      <c r="F64" s="366"/>
      <c r="G64" s="366"/>
      <c r="H64" s="136"/>
      <c r="I64" s="286"/>
      <c r="J64" s="212">
        <v>254441.39</v>
      </c>
    </row>
    <row r="65" spans="1:10" s="192" customFormat="1" ht="12.75">
      <c r="A65" s="290" t="s">
        <v>680</v>
      </c>
      <c r="B65" s="288" t="s">
        <v>8</v>
      </c>
      <c r="C65" s="284" t="s">
        <v>9</v>
      </c>
      <c r="D65" s="284" t="s">
        <v>10</v>
      </c>
      <c r="E65" s="367" t="s">
        <v>136</v>
      </c>
      <c r="F65" s="367"/>
      <c r="G65" s="289" t="s">
        <v>11</v>
      </c>
      <c r="H65" s="288" t="s">
        <v>12</v>
      </c>
      <c r="I65" s="288" t="s">
        <v>13</v>
      </c>
      <c r="J65" s="287" t="s">
        <v>14</v>
      </c>
    </row>
    <row r="66" spans="1:10" s="192" customFormat="1" ht="12.75" customHeight="1">
      <c r="A66" s="94" t="s">
        <v>137</v>
      </c>
      <c r="B66" s="294" t="s">
        <v>1201</v>
      </c>
      <c r="C66" s="277" t="s">
        <v>44</v>
      </c>
      <c r="D66" s="277" t="s">
        <v>593</v>
      </c>
      <c r="E66" s="368" t="s">
        <v>148</v>
      </c>
      <c r="F66" s="368"/>
      <c r="G66" s="95" t="s">
        <v>1</v>
      </c>
      <c r="H66" s="182">
        <v>1</v>
      </c>
      <c r="I66" s="96">
        <v>9846.65</v>
      </c>
      <c r="J66" s="196">
        <v>9846.65</v>
      </c>
    </row>
    <row r="67" spans="1:10" s="192" customFormat="1" ht="25.5">
      <c r="A67" s="199" t="s">
        <v>139</v>
      </c>
      <c r="B67" s="309" t="s">
        <v>1352</v>
      </c>
      <c r="C67" s="278" t="s">
        <v>681</v>
      </c>
      <c r="D67" s="278" t="s">
        <v>682</v>
      </c>
      <c r="E67" s="362" t="s">
        <v>142</v>
      </c>
      <c r="F67" s="362"/>
      <c r="G67" s="186" t="s">
        <v>45</v>
      </c>
      <c r="H67" s="187">
        <v>75</v>
      </c>
      <c r="I67" s="188">
        <v>2.27</v>
      </c>
      <c r="J67" s="200">
        <v>170.25</v>
      </c>
    </row>
    <row r="68" spans="1:10" s="192" customFormat="1" ht="25.5">
      <c r="A68" s="199" t="s">
        <v>139</v>
      </c>
      <c r="B68" s="309" t="s">
        <v>1353</v>
      </c>
      <c r="C68" s="278" t="s">
        <v>681</v>
      </c>
      <c r="D68" s="278" t="s">
        <v>683</v>
      </c>
      <c r="E68" s="362" t="s">
        <v>142</v>
      </c>
      <c r="F68" s="362"/>
      <c r="G68" s="186" t="s">
        <v>45</v>
      </c>
      <c r="H68" s="187">
        <v>5</v>
      </c>
      <c r="I68" s="188">
        <v>8.17</v>
      </c>
      <c r="J68" s="200">
        <v>40.85</v>
      </c>
    </row>
    <row r="69" spans="1:10" s="192" customFormat="1" ht="25.5">
      <c r="A69" s="199" t="s">
        <v>139</v>
      </c>
      <c r="B69" s="309" t="s">
        <v>1354</v>
      </c>
      <c r="C69" s="278" t="s">
        <v>681</v>
      </c>
      <c r="D69" s="278" t="s">
        <v>684</v>
      </c>
      <c r="E69" s="362" t="s">
        <v>141</v>
      </c>
      <c r="F69" s="362"/>
      <c r="G69" s="186" t="s">
        <v>26</v>
      </c>
      <c r="H69" s="187">
        <v>4</v>
      </c>
      <c r="I69" s="188">
        <v>357</v>
      </c>
      <c r="J69" s="200">
        <v>1428</v>
      </c>
    </row>
    <row r="70" spans="1:10" s="192" customFormat="1" ht="25.5">
      <c r="A70" s="199" t="s">
        <v>139</v>
      </c>
      <c r="B70" s="309" t="s">
        <v>1355</v>
      </c>
      <c r="C70" s="278" t="s">
        <v>681</v>
      </c>
      <c r="D70" s="278" t="s">
        <v>685</v>
      </c>
      <c r="E70" s="362" t="s">
        <v>141</v>
      </c>
      <c r="F70" s="362"/>
      <c r="G70" s="186" t="s">
        <v>26</v>
      </c>
      <c r="H70" s="187">
        <v>39</v>
      </c>
      <c r="I70" s="188">
        <v>210.45</v>
      </c>
      <c r="J70" s="200">
        <v>8207.5499999999993</v>
      </c>
    </row>
    <row r="71" spans="1:10" s="192" customFormat="1" ht="12.75">
      <c r="A71" s="201"/>
      <c r="B71" s="279"/>
      <c r="C71" s="279"/>
      <c r="D71" s="279"/>
      <c r="E71" s="279" t="s">
        <v>143</v>
      </c>
      <c r="F71" s="203">
        <v>9635.5499999999993</v>
      </c>
      <c r="G71" s="279" t="s">
        <v>144</v>
      </c>
      <c r="H71" s="203">
        <v>0</v>
      </c>
      <c r="I71" s="279" t="s">
        <v>145</v>
      </c>
      <c r="J71" s="204">
        <v>9635.5499999999993</v>
      </c>
    </row>
    <row r="72" spans="1:10" s="192" customFormat="1" ht="12.75">
      <c r="A72" s="201"/>
      <c r="B72" s="279"/>
      <c r="C72" s="279"/>
      <c r="D72" s="279"/>
      <c r="E72" s="279" t="s">
        <v>663</v>
      </c>
      <c r="F72" s="203">
        <v>2212.54</v>
      </c>
      <c r="G72" s="279"/>
      <c r="H72" s="363" t="s">
        <v>664</v>
      </c>
      <c r="I72" s="363"/>
      <c r="J72" s="204">
        <v>12059.19</v>
      </c>
    </row>
    <row r="73" spans="1:10" s="192" customFormat="1" ht="13.5" thickBot="1">
      <c r="A73" s="280"/>
      <c r="B73" s="281"/>
      <c r="C73" s="281"/>
      <c r="D73" s="281"/>
      <c r="E73" s="281"/>
      <c r="F73" s="281"/>
      <c r="G73" s="281" t="s">
        <v>665</v>
      </c>
      <c r="H73" s="213">
        <v>1</v>
      </c>
      <c r="I73" s="281" t="s">
        <v>666</v>
      </c>
      <c r="J73" s="207">
        <v>12059.19</v>
      </c>
    </row>
    <row r="74" spans="1:10" s="192" customFormat="1" ht="13.5" thickTop="1">
      <c r="A74" s="205"/>
      <c r="B74" s="189"/>
      <c r="C74" s="189"/>
      <c r="D74" s="189"/>
      <c r="E74" s="189"/>
      <c r="F74" s="189"/>
      <c r="G74" s="189"/>
      <c r="H74" s="189"/>
      <c r="I74" s="189"/>
      <c r="J74" s="206"/>
    </row>
    <row r="75" spans="1:10" s="192" customFormat="1" ht="12.75">
      <c r="A75" s="290" t="s">
        <v>686</v>
      </c>
      <c r="B75" s="288" t="s">
        <v>8</v>
      </c>
      <c r="C75" s="284" t="s">
        <v>9</v>
      </c>
      <c r="D75" s="284" t="s">
        <v>10</v>
      </c>
      <c r="E75" s="367" t="s">
        <v>136</v>
      </c>
      <c r="F75" s="367"/>
      <c r="G75" s="289" t="s">
        <v>11</v>
      </c>
      <c r="H75" s="288" t="s">
        <v>12</v>
      </c>
      <c r="I75" s="288" t="s">
        <v>13</v>
      </c>
      <c r="J75" s="287" t="s">
        <v>14</v>
      </c>
    </row>
    <row r="76" spans="1:10" s="192" customFormat="1" ht="25.5">
      <c r="A76" s="94" t="s">
        <v>137</v>
      </c>
      <c r="B76" s="294" t="s">
        <v>3070</v>
      </c>
      <c r="C76" s="277" t="s">
        <v>2316</v>
      </c>
      <c r="D76" s="277" t="s">
        <v>599</v>
      </c>
      <c r="E76" s="368" t="s">
        <v>3071</v>
      </c>
      <c r="F76" s="368"/>
      <c r="G76" s="95" t="s">
        <v>600</v>
      </c>
      <c r="H76" s="182">
        <v>1</v>
      </c>
      <c r="I76" s="96">
        <v>1868.52</v>
      </c>
      <c r="J76" s="196">
        <v>1868.52</v>
      </c>
    </row>
    <row r="77" spans="1:10" s="192" customFormat="1" ht="38.25">
      <c r="A77" s="199" t="s">
        <v>139</v>
      </c>
      <c r="B77" s="309" t="s">
        <v>1356</v>
      </c>
      <c r="C77" s="278" t="s">
        <v>2316</v>
      </c>
      <c r="D77" s="278" t="s">
        <v>718</v>
      </c>
      <c r="E77" s="362" t="s">
        <v>142</v>
      </c>
      <c r="F77" s="362"/>
      <c r="G77" s="186" t="s">
        <v>719</v>
      </c>
      <c r="H77" s="187">
        <v>1</v>
      </c>
      <c r="I77" s="188">
        <v>1868.52</v>
      </c>
      <c r="J77" s="200">
        <v>1868.52</v>
      </c>
    </row>
    <row r="78" spans="1:10" s="192" customFormat="1" ht="12.75">
      <c r="A78" s="201"/>
      <c r="B78" s="279"/>
      <c r="C78" s="279"/>
      <c r="D78" s="279"/>
      <c r="E78" s="279" t="s">
        <v>143</v>
      </c>
      <c r="F78" s="203">
        <v>0</v>
      </c>
      <c r="G78" s="279" t="s">
        <v>144</v>
      </c>
      <c r="H78" s="203">
        <v>0</v>
      </c>
      <c r="I78" s="279" t="s">
        <v>145</v>
      </c>
      <c r="J78" s="204">
        <v>0</v>
      </c>
    </row>
    <row r="79" spans="1:10" s="192" customFormat="1" ht="12.75">
      <c r="A79" s="201"/>
      <c r="B79" s="279"/>
      <c r="C79" s="279"/>
      <c r="D79" s="279"/>
      <c r="E79" s="279" t="s">
        <v>663</v>
      </c>
      <c r="F79" s="203">
        <v>419.85</v>
      </c>
      <c r="G79" s="279"/>
      <c r="H79" s="363" t="s">
        <v>664</v>
      </c>
      <c r="I79" s="363"/>
      <c r="J79" s="204">
        <v>2288.37</v>
      </c>
    </row>
    <row r="80" spans="1:10" s="192" customFormat="1" ht="13.5" thickBot="1">
      <c r="A80" s="280"/>
      <c r="B80" s="281"/>
      <c r="C80" s="281"/>
      <c r="D80" s="281"/>
      <c r="E80" s="281"/>
      <c r="F80" s="281"/>
      <c r="G80" s="281" t="s">
        <v>665</v>
      </c>
      <c r="H80" s="213">
        <v>3</v>
      </c>
      <c r="I80" s="281" t="s">
        <v>666</v>
      </c>
      <c r="J80" s="207">
        <v>6865.11</v>
      </c>
    </row>
    <row r="81" spans="1:10" s="192" customFormat="1" ht="13.5" thickTop="1">
      <c r="A81" s="205"/>
      <c r="B81" s="189"/>
      <c r="C81" s="189"/>
      <c r="D81" s="189"/>
      <c r="E81" s="189"/>
      <c r="F81" s="189"/>
      <c r="G81" s="189"/>
      <c r="H81" s="189"/>
      <c r="I81" s="189"/>
      <c r="J81" s="206"/>
    </row>
    <row r="82" spans="1:10" s="192" customFormat="1" ht="12.75">
      <c r="A82" s="290" t="s">
        <v>717</v>
      </c>
      <c r="B82" s="288" t="s">
        <v>8</v>
      </c>
      <c r="C82" s="284" t="s">
        <v>9</v>
      </c>
      <c r="D82" s="284" t="s">
        <v>10</v>
      </c>
      <c r="E82" s="367" t="s">
        <v>136</v>
      </c>
      <c r="F82" s="367"/>
      <c r="G82" s="289" t="s">
        <v>11</v>
      </c>
      <c r="H82" s="288" t="s">
        <v>12</v>
      </c>
      <c r="I82" s="288" t="s">
        <v>13</v>
      </c>
      <c r="J82" s="287" t="s">
        <v>14</v>
      </c>
    </row>
    <row r="83" spans="1:10" s="192" customFormat="1" ht="12.75" customHeight="1">
      <c r="A83" s="94" t="s">
        <v>137</v>
      </c>
      <c r="B83" s="294" t="s">
        <v>1218</v>
      </c>
      <c r="C83" s="277" t="s">
        <v>44</v>
      </c>
      <c r="D83" s="277" t="s">
        <v>603</v>
      </c>
      <c r="E83" s="368" t="s">
        <v>148</v>
      </c>
      <c r="F83" s="368"/>
      <c r="G83" s="95" t="s">
        <v>3</v>
      </c>
      <c r="H83" s="182">
        <v>1</v>
      </c>
      <c r="I83" s="96">
        <v>9.5299999999999994</v>
      </c>
      <c r="J83" s="196">
        <v>9.5299999999999994</v>
      </c>
    </row>
    <row r="84" spans="1:10" s="192" customFormat="1" ht="25.5">
      <c r="A84" s="199" t="s">
        <v>139</v>
      </c>
      <c r="B84" s="309" t="s">
        <v>1357</v>
      </c>
      <c r="C84" s="278" t="s">
        <v>268</v>
      </c>
      <c r="D84" s="278" t="s">
        <v>721</v>
      </c>
      <c r="E84" s="362" t="s">
        <v>142</v>
      </c>
      <c r="F84" s="362"/>
      <c r="G84" s="186" t="s">
        <v>3</v>
      </c>
      <c r="H84" s="187">
        <v>0.1</v>
      </c>
      <c r="I84" s="188">
        <v>20.5</v>
      </c>
      <c r="J84" s="200">
        <v>2.0499999999999998</v>
      </c>
    </row>
    <row r="85" spans="1:10" s="192" customFormat="1" ht="25.5">
      <c r="A85" s="199" t="s">
        <v>139</v>
      </c>
      <c r="B85" s="309" t="s">
        <v>1358</v>
      </c>
      <c r="C85" s="278" t="s">
        <v>268</v>
      </c>
      <c r="D85" s="278" t="s">
        <v>722</v>
      </c>
      <c r="E85" s="362" t="s">
        <v>142</v>
      </c>
      <c r="F85" s="362"/>
      <c r="G85" s="186" t="s">
        <v>3</v>
      </c>
      <c r="H85" s="187">
        <v>0.1</v>
      </c>
      <c r="I85" s="188">
        <v>18</v>
      </c>
      <c r="J85" s="200">
        <v>1.8</v>
      </c>
    </row>
    <row r="86" spans="1:10" s="192" customFormat="1" ht="25.5">
      <c r="A86" s="199" t="s">
        <v>139</v>
      </c>
      <c r="B86" s="309" t="s">
        <v>1359</v>
      </c>
      <c r="C86" s="278" t="s">
        <v>268</v>
      </c>
      <c r="D86" s="278" t="s">
        <v>723</v>
      </c>
      <c r="E86" s="362" t="s">
        <v>142</v>
      </c>
      <c r="F86" s="362"/>
      <c r="G86" s="186" t="s">
        <v>3</v>
      </c>
      <c r="H86" s="187">
        <v>0.1</v>
      </c>
      <c r="I86" s="188">
        <v>14</v>
      </c>
      <c r="J86" s="200">
        <v>1.4</v>
      </c>
    </row>
    <row r="87" spans="1:10" s="192" customFormat="1" ht="25.5">
      <c r="A87" s="199" t="s">
        <v>139</v>
      </c>
      <c r="B87" s="309" t="s">
        <v>1360</v>
      </c>
      <c r="C87" s="278" t="s">
        <v>268</v>
      </c>
      <c r="D87" s="278" t="s">
        <v>724</v>
      </c>
      <c r="E87" s="362" t="s">
        <v>142</v>
      </c>
      <c r="F87" s="362"/>
      <c r="G87" s="186" t="s">
        <v>3</v>
      </c>
      <c r="H87" s="187">
        <v>0.1</v>
      </c>
      <c r="I87" s="188">
        <v>14</v>
      </c>
      <c r="J87" s="200">
        <v>1.4</v>
      </c>
    </row>
    <row r="88" spans="1:10" s="192" customFormat="1" ht="25.5">
      <c r="A88" s="199" t="s">
        <v>139</v>
      </c>
      <c r="B88" s="309" t="s">
        <v>1361</v>
      </c>
      <c r="C88" s="278" t="s">
        <v>268</v>
      </c>
      <c r="D88" s="278" t="s">
        <v>725</v>
      </c>
      <c r="E88" s="362" t="s">
        <v>142</v>
      </c>
      <c r="F88" s="362"/>
      <c r="G88" s="186" t="s">
        <v>3</v>
      </c>
      <c r="H88" s="187">
        <v>0.1</v>
      </c>
      <c r="I88" s="188">
        <v>9.8000000000000007</v>
      </c>
      <c r="J88" s="200">
        <v>0.98</v>
      </c>
    </row>
    <row r="89" spans="1:10" s="192" customFormat="1" ht="25.5">
      <c r="A89" s="199" t="s">
        <v>139</v>
      </c>
      <c r="B89" s="309" t="s">
        <v>1362</v>
      </c>
      <c r="C89" s="278" t="s">
        <v>268</v>
      </c>
      <c r="D89" s="278" t="s">
        <v>726</v>
      </c>
      <c r="E89" s="362" t="s">
        <v>142</v>
      </c>
      <c r="F89" s="362"/>
      <c r="G89" s="186" t="s">
        <v>3</v>
      </c>
      <c r="H89" s="187">
        <v>0.1</v>
      </c>
      <c r="I89" s="188">
        <v>19</v>
      </c>
      <c r="J89" s="200">
        <v>1.9</v>
      </c>
    </row>
    <row r="90" spans="1:10" s="192" customFormat="1" ht="12.75">
      <c r="A90" s="201"/>
      <c r="B90" s="279"/>
      <c r="C90" s="279"/>
      <c r="D90" s="279"/>
      <c r="E90" s="279" t="s">
        <v>143</v>
      </c>
      <c r="F90" s="203">
        <v>0</v>
      </c>
      <c r="G90" s="279" t="s">
        <v>144</v>
      </c>
      <c r="H90" s="203">
        <v>0</v>
      </c>
      <c r="I90" s="279" t="s">
        <v>145</v>
      </c>
      <c r="J90" s="204">
        <v>0</v>
      </c>
    </row>
    <row r="91" spans="1:10" s="192" customFormat="1" ht="12.75">
      <c r="A91" s="201"/>
      <c r="B91" s="279"/>
      <c r="C91" s="279"/>
      <c r="D91" s="279"/>
      <c r="E91" s="279" t="s">
        <v>663</v>
      </c>
      <c r="F91" s="203">
        <v>2.14</v>
      </c>
      <c r="G91" s="279"/>
      <c r="H91" s="363" t="s">
        <v>664</v>
      </c>
      <c r="I91" s="363"/>
      <c r="J91" s="204">
        <v>11.67</v>
      </c>
    </row>
    <row r="92" spans="1:10" s="192" customFormat="1" ht="13.5" thickBot="1">
      <c r="A92" s="280"/>
      <c r="B92" s="281"/>
      <c r="C92" s="281"/>
      <c r="D92" s="281"/>
      <c r="E92" s="281"/>
      <c r="F92" s="281"/>
      <c r="G92" s="281" t="s">
        <v>665</v>
      </c>
      <c r="H92" s="213">
        <v>5180.96</v>
      </c>
      <c r="I92" s="281" t="s">
        <v>666</v>
      </c>
      <c r="J92" s="207">
        <v>60461.8</v>
      </c>
    </row>
    <row r="93" spans="1:10" s="192" customFormat="1" ht="13.5" thickTop="1">
      <c r="A93" s="205"/>
      <c r="B93" s="189"/>
      <c r="C93" s="189"/>
      <c r="D93" s="189"/>
      <c r="E93" s="189"/>
      <c r="F93" s="189"/>
      <c r="G93" s="189"/>
      <c r="H93" s="189"/>
      <c r="I93" s="189"/>
      <c r="J93" s="206"/>
    </row>
    <row r="94" spans="1:10" s="192" customFormat="1" ht="12.75">
      <c r="A94" s="290" t="s">
        <v>720</v>
      </c>
      <c r="B94" s="288" t="s">
        <v>8</v>
      </c>
      <c r="C94" s="284" t="s">
        <v>9</v>
      </c>
      <c r="D94" s="284" t="s">
        <v>10</v>
      </c>
      <c r="E94" s="367" t="s">
        <v>136</v>
      </c>
      <c r="F94" s="367"/>
      <c r="G94" s="289" t="s">
        <v>11</v>
      </c>
      <c r="H94" s="288" t="s">
        <v>12</v>
      </c>
      <c r="I94" s="288" t="s">
        <v>13</v>
      </c>
      <c r="J94" s="287" t="s">
        <v>14</v>
      </c>
    </row>
    <row r="95" spans="1:10" s="192" customFormat="1" ht="12.75">
      <c r="A95" s="94" t="s">
        <v>137</v>
      </c>
      <c r="B95" s="294" t="s">
        <v>1197</v>
      </c>
      <c r="C95" s="277" t="s">
        <v>268</v>
      </c>
      <c r="D95" s="277" t="s">
        <v>605</v>
      </c>
      <c r="E95" s="368" t="s">
        <v>728</v>
      </c>
      <c r="F95" s="368"/>
      <c r="G95" s="95" t="s">
        <v>3</v>
      </c>
      <c r="H95" s="182">
        <v>1</v>
      </c>
      <c r="I95" s="96">
        <v>20</v>
      </c>
      <c r="J95" s="196">
        <v>20</v>
      </c>
    </row>
    <row r="96" spans="1:10" s="192" customFormat="1" ht="12.75">
      <c r="A96" s="199" t="s">
        <v>139</v>
      </c>
      <c r="B96" s="309" t="s">
        <v>1363</v>
      </c>
      <c r="C96" s="278" t="s">
        <v>268</v>
      </c>
      <c r="D96" s="278" t="s">
        <v>605</v>
      </c>
      <c r="E96" s="362" t="s">
        <v>142</v>
      </c>
      <c r="F96" s="362"/>
      <c r="G96" s="186" t="s">
        <v>3</v>
      </c>
      <c r="H96" s="187">
        <v>1</v>
      </c>
      <c r="I96" s="188">
        <v>20</v>
      </c>
      <c r="J96" s="200">
        <v>20</v>
      </c>
    </row>
    <row r="97" spans="1:10" s="192" customFormat="1" ht="12.75">
      <c r="A97" s="201"/>
      <c r="B97" s="279"/>
      <c r="C97" s="279"/>
      <c r="D97" s="279"/>
      <c r="E97" s="279" t="s">
        <v>143</v>
      </c>
      <c r="F97" s="203">
        <v>0</v>
      </c>
      <c r="G97" s="279" t="s">
        <v>144</v>
      </c>
      <c r="H97" s="203">
        <v>0</v>
      </c>
      <c r="I97" s="279" t="s">
        <v>145</v>
      </c>
      <c r="J97" s="204">
        <v>0</v>
      </c>
    </row>
    <row r="98" spans="1:10" s="192" customFormat="1" ht="12.75">
      <c r="A98" s="201"/>
      <c r="B98" s="279"/>
      <c r="C98" s="279"/>
      <c r="D98" s="279"/>
      <c r="E98" s="279" t="s">
        <v>663</v>
      </c>
      <c r="F98" s="203">
        <v>4.49</v>
      </c>
      <c r="G98" s="279"/>
      <c r="H98" s="363" t="s">
        <v>664</v>
      </c>
      <c r="I98" s="363"/>
      <c r="J98" s="204">
        <v>24.49</v>
      </c>
    </row>
    <row r="99" spans="1:10" s="192" customFormat="1" ht="13.5" thickBot="1">
      <c r="A99" s="280"/>
      <c r="B99" s="281"/>
      <c r="C99" s="281"/>
      <c r="D99" s="281"/>
      <c r="E99" s="281"/>
      <c r="F99" s="281"/>
      <c r="G99" s="281" t="s">
        <v>665</v>
      </c>
      <c r="H99" s="213">
        <v>5180.96</v>
      </c>
      <c r="I99" s="281" t="s">
        <v>666</v>
      </c>
      <c r="J99" s="207">
        <v>126881.71</v>
      </c>
    </row>
    <row r="100" spans="1:10" s="192" customFormat="1" ht="13.5" thickTop="1">
      <c r="A100" s="205"/>
      <c r="B100" s="189"/>
      <c r="C100" s="189"/>
      <c r="D100" s="189"/>
      <c r="E100" s="189"/>
      <c r="F100" s="189"/>
      <c r="G100" s="189"/>
      <c r="H100" s="189"/>
      <c r="I100" s="189"/>
      <c r="J100" s="206"/>
    </row>
    <row r="101" spans="1:10" s="192" customFormat="1" ht="12.75">
      <c r="A101" s="290" t="s">
        <v>727</v>
      </c>
      <c r="B101" s="288" t="s">
        <v>8</v>
      </c>
      <c r="C101" s="284" t="s">
        <v>9</v>
      </c>
      <c r="D101" s="284" t="s">
        <v>10</v>
      </c>
      <c r="E101" s="367" t="s">
        <v>136</v>
      </c>
      <c r="F101" s="367"/>
      <c r="G101" s="289" t="s">
        <v>11</v>
      </c>
      <c r="H101" s="288" t="s">
        <v>12</v>
      </c>
      <c r="I101" s="288" t="s">
        <v>13</v>
      </c>
      <c r="J101" s="287" t="s">
        <v>14</v>
      </c>
    </row>
    <row r="102" spans="1:10" s="192" customFormat="1" ht="12.75">
      <c r="A102" s="94" t="s">
        <v>137</v>
      </c>
      <c r="B102" s="294" t="s">
        <v>1238</v>
      </c>
      <c r="C102" s="277" t="s">
        <v>558</v>
      </c>
      <c r="D102" s="277" t="s">
        <v>596</v>
      </c>
      <c r="E102" s="368" t="s">
        <v>687</v>
      </c>
      <c r="F102" s="368"/>
      <c r="G102" s="95" t="s">
        <v>597</v>
      </c>
      <c r="H102" s="182">
        <v>1</v>
      </c>
      <c r="I102" s="96">
        <v>100.21</v>
      </c>
      <c r="J102" s="196">
        <v>100.21</v>
      </c>
    </row>
    <row r="103" spans="1:10" s="192" customFormat="1" ht="12.75" customHeight="1">
      <c r="A103" s="370" t="s">
        <v>688</v>
      </c>
      <c r="B103" s="372" t="s">
        <v>8</v>
      </c>
      <c r="C103" s="367" t="s">
        <v>9</v>
      </c>
      <c r="D103" s="367" t="s">
        <v>689</v>
      </c>
      <c r="E103" s="373" t="s">
        <v>690</v>
      </c>
      <c r="F103" s="372"/>
      <c r="G103" s="373" t="s">
        <v>691</v>
      </c>
      <c r="H103" s="372"/>
      <c r="I103" s="372" t="s">
        <v>692</v>
      </c>
      <c r="J103" s="374" t="s">
        <v>693</v>
      </c>
    </row>
    <row r="104" spans="1:10" s="192" customFormat="1" ht="12.75">
      <c r="A104" s="371"/>
      <c r="B104" s="372"/>
      <c r="C104" s="372"/>
      <c r="D104" s="372"/>
      <c r="E104" s="288" t="s">
        <v>694</v>
      </c>
      <c r="F104" s="288" t="s">
        <v>695</v>
      </c>
      <c r="G104" s="288" t="s">
        <v>694</v>
      </c>
      <c r="H104" s="288" t="s">
        <v>695</v>
      </c>
      <c r="I104" s="372"/>
      <c r="J104" s="374"/>
    </row>
    <row r="105" spans="1:10" s="192" customFormat="1" ht="12.75">
      <c r="A105" s="350"/>
      <c r="B105" s="351"/>
      <c r="C105" s="351"/>
      <c r="D105" s="351"/>
      <c r="E105" s="351"/>
      <c r="F105" s="351" t="s">
        <v>696</v>
      </c>
      <c r="G105" s="351"/>
      <c r="H105" s="351"/>
      <c r="I105" s="351"/>
      <c r="J105" s="207">
        <v>0</v>
      </c>
    </row>
    <row r="106" spans="1:10" s="192" customFormat="1" ht="12.75">
      <c r="A106" s="290" t="s">
        <v>697</v>
      </c>
      <c r="B106" s="288" t="s">
        <v>8</v>
      </c>
      <c r="C106" s="284" t="s">
        <v>9</v>
      </c>
      <c r="D106" s="284" t="s">
        <v>141</v>
      </c>
      <c r="E106" s="288"/>
      <c r="F106" s="372"/>
      <c r="G106" s="372" t="s">
        <v>698</v>
      </c>
      <c r="H106" s="372" t="s">
        <v>699</v>
      </c>
      <c r="I106" s="372" t="s">
        <v>692</v>
      </c>
      <c r="J106" s="287" t="s">
        <v>693</v>
      </c>
    </row>
    <row r="107" spans="1:10" s="192" customFormat="1" ht="12.75">
      <c r="A107" s="350"/>
      <c r="B107" s="351"/>
      <c r="C107" s="351"/>
      <c r="D107" s="351"/>
      <c r="E107" s="351"/>
      <c r="F107" s="351" t="s">
        <v>700</v>
      </c>
      <c r="G107" s="351"/>
      <c r="H107" s="351"/>
      <c r="I107" s="351"/>
      <c r="J107" s="207">
        <v>0</v>
      </c>
    </row>
    <row r="108" spans="1:10" s="192" customFormat="1" ht="12.75" customHeight="1">
      <c r="A108" s="350"/>
      <c r="B108" s="351"/>
      <c r="C108" s="351"/>
      <c r="D108" s="351"/>
      <c r="E108" s="351"/>
      <c r="F108" s="351" t="s">
        <v>701</v>
      </c>
      <c r="G108" s="351"/>
      <c r="H108" s="351"/>
      <c r="I108" s="351"/>
      <c r="J108" s="207">
        <v>0</v>
      </c>
    </row>
    <row r="109" spans="1:10" s="192" customFormat="1" ht="12.75" customHeight="1">
      <c r="A109" s="350"/>
      <c r="B109" s="351"/>
      <c r="C109" s="351"/>
      <c r="D109" s="351"/>
      <c r="E109" s="351"/>
      <c r="F109" s="351" t="s">
        <v>702</v>
      </c>
      <c r="G109" s="351"/>
      <c r="H109" s="351"/>
      <c r="I109" s="351"/>
      <c r="J109" s="207">
        <v>1</v>
      </c>
    </row>
    <row r="110" spans="1:10" s="192" customFormat="1" ht="12.75" customHeight="1">
      <c r="A110" s="350"/>
      <c r="B110" s="351"/>
      <c r="C110" s="351"/>
      <c r="D110" s="351"/>
      <c r="E110" s="351"/>
      <c r="F110" s="351" t="s">
        <v>703</v>
      </c>
      <c r="G110" s="351"/>
      <c r="H110" s="351"/>
      <c r="I110" s="351"/>
      <c r="J110" s="207">
        <v>0</v>
      </c>
    </row>
    <row r="111" spans="1:10" s="192" customFormat="1" ht="12.75">
      <c r="A111" s="290" t="s">
        <v>704</v>
      </c>
      <c r="B111" s="288" t="s">
        <v>9</v>
      </c>
      <c r="C111" s="284" t="s">
        <v>8</v>
      </c>
      <c r="D111" s="284" t="s">
        <v>142</v>
      </c>
      <c r="E111" s="288"/>
      <c r="F111" s="288"/>
      <c r="G111" s="288" t="s">
        <v>698</v>
      </c>
      <c r="H111" s="288" t="s">
        <v>699</v>
      </c>
      <c r="I111" s="288" t="s">
        <v>705</v>
      </c>
      <c r="J111" s="287" t="s">
        <v>693</v>
      </c>
    </row>
    <row r="112" spans="1:10" s="192" customFormat="1" ht="38.25">
      <c r="A112" s="199" t="s">
        <v>139</v>
      </c>
      <c r="B112" s="309" t="s">
        <v>558</v>
      </c>
      <c r="C112" s="278" t="s">
        <v>706</v>
      </c>
      <c r="D112" s="278" t="s">
        <v>707</v>
      </c>
      <c r="E112" s="278"/>
      <c r="F112" s="278" t="s">
        <v>708</v>
      </c>
      <c r="G112" s="186" t="s">
        <v>17</v>
      </c>
      <c r="H112" s="188">
        <v>100.21</v>
      </c>
      <c r="I112" s="187">
        <v>1</v>
      </c>
      <c r="J112" s="200">
        <v>100.21</v>
      </c>
    </row>
    <row r="113" spans="1:10" s="192" customFormat="1" ht="12.75">
      <c r="A113" s="350"/>
      <c r="B113" s="351"/>
      <c r="C113" s="351"/>
      <c r="D113" s="351"/>
      <c r="E113" s="351"/>
      <c r="F113" s="351" t="s">
        <v>709</v>
      </c>
      <c r="G113" s="351"/>
      <c r="H113" s="351"/>
      <c r="I113" s="351"/>
      <c r="J113" s="207">
        <v>100.21</v>
      </c>
    </row>
    <row r="114" spans="1:10" s="192" customFormat="1" ht="12.75">
      <c r="A114" s="290" t="s">
        <v>710</v>
      </c>
      <c r="B114" s="288" t="s">
        <v>9</v>
      </c>
      <c r="C114" s="284" t="s">
        <v>8</v>
      </c>
      <c r="D114" s="284" t="s">
        <v>711</v>
      </c>
      <c r="E114" s="288"/>
      <c r="F114" s="288"/>
      <c r="G114" s="288" t="s">
        <v>698</v>
      </c>
      <c r="H114" s="288" t="s">
        <v>699</v>
      </c>
      <c r="I114" s="288" t="s">
        <v>705</v>
      </c>
      <c r="J114" s="287" t="s">
        <v>693</v>
      </c>
    </row>
    <row r="115" spans="1:10" s="192" customFormat="1" ht="12.75">
      <c r="A115" s="350"/>
      <c r="B115" s="351"/>
      <c r="C115" s="351"/>
      <c r="D115" s="351"/>
      <c r="E115" s="351"/>
      <c r="F115" s="351" t="s">
        <v>712</v>
      </c>
      <c r="G115" s="351"/>
      <c r="H115" s="351"/>
      <c r="I115" s="351"/>
      <c r="J115" s="207">
        <v>0</v>
      </c>
    </row>
    <row r="116" spans="1:10" s="192" customFormat="1" ht="12.75">
      <c r="A116" s="290" t="s">
        <v>26</v>
      </c>
      <c r="B116" s="288" t="s">
        <v>9</v>
      </c>
      <c r="C116" s="284" t="s">
        <v>8</v>
      </c>
      <c r="D116" s="284" t="s">
        <v>713</v>
      </c>
      <c r="E116" s="288" t="s">
        <v>714</v>
      </c>
      <c r="F116" s="288" t="s">
        <v>715</v>
      </c>
      <c r="G116" s="288" t="s">
        <v>698</v>
      </c>
      <c r="H116" s="288" t="s">
        <v>699</v>
      </c>
      <c r="I116" s="288" t="s">
        <v>705</v>
      </c>
      <c r="J116" s="287" t="s">
        <v>693</v>
      </c>
    </row>
    <row r="117" spans="1:10" s="192" customFormat="1" ht="12.75">
      <c r="A117" s="350"/>
      <c r="B117" s="351"/>
      <c r="C117" s="351"/>
      <c r="D117" s="351"/>
      <c r="E117" s="351"/>
      <c r="F117" s="351" t="s">
        <v>716</v>
      </c>
      <c r="G117" s="351"/>
      <c r="H117" s="351"/>
      <c r="I117" s="351"/>
      <c r="J117" s="207">
        <v>0</v>
      </c>
    </row>
    <row r="118" spans="1:10" s="192" customFormat="1" ht="12.75">
      <c r="A118" s="201"/>
      <c r="B118" s="279"/>
      <c r="C118" s="279"/>
      <c r="D118" s="279"/>
      <c r="E118" s="279" t="s">
        <v>143</v>
      </c>
      <c r="F118" s="203">
        <v>0</v>
      </c>
      <c r="G118" s="279" t="s">
        <v>144</v>
      </c>
      <c r="H118" s="203">
        <v>0</v>
      </c>
      <c r="I118" s="279" t="s">
        <v>145</v>
      </c>
      <c r="J118" s="204">
        <v>0</v>
      </c>
    </row>
    <row r="119" spans="1:10" s="192" customFormat="1" ht="12.75">
      <c r="A119" s="201"/>
      <c r="B119" s="279"/>
      <c r="C119" s="279"/>
      <c r="D119" s="279"/>
      <c r="E119" s="279" t="s">
        <v>663</v>
      </c>
      <c r="F119" s="203">
        <v>22.51</v>
      </c>
      <c r="G119" s="279"/>
      <c r="H119" s="363" t="s">
        <v>664</v>
      </c>
      <c r="I119" s="363"/>
      <c r="J119" s="204">
        <v>122.72</v>
      </c>
    </row>
    <row r="120" spans="1:10" s="192" customFormat="1" ht="13.5" thickBot="1">
      <c r="A120" s="280"/>
      <c r="B120" s="281"/>
      <c r="C120" s="281"/>
      <c r="D120" s="281"/>
      <c r="E120" s="281"/>
      <c r="F120" s="281"/>
      <c r="G120" s="281" t="s">
        <v>665</v>
      </c>
      <c r="H120" s="213">
        <v>20</v>
      </c>
      <c r="I120" s="281" t="s">
        <v>666</v>
      </c>
      <c r="J120" s="207">
        <v>2454.4</v>
      </c>
    </row>
    <row r="121" spans="1:10" s="192" customFormat="1" ht="13.5" thickTop="1">
      <c r="A121" s="205"/>
      <c r="B121" s="189"/>
      <c r="C121" s="189"/>
      <c r="D121" s="189"/>
      <c r="E121" s="189"/>
      <c r="F121" s="189"/>
      <c r="G121" s="189"/>
      <c r="H121" s="189"/>
      <c r="I121" s="189"/>
      <c r="J121" s="206"/>
    </row>
    <row r="122" spans="1:10" s="192" customFormat="1" ht="12.75">
      <c r="A122" s="290" t="s">
        <v>4880</v>
      </c>
      <c r="B122" s="288" t="s">
        <v>8</v>
      </c>
      <c r="C122" s="284" t="s">
        <v>9</v>
      </c>
      <c r="D122" s="284" t="s">
        <v>10</v>
      </c>
      <c r="E122" s="367" t="s">
        <v>136</v>
      </c>
      <c r="F122" s="367"/>
      <c r="G122" s="289" t="s">
        <v>11</v>
      </c>
      <c r="H122" s="288" t="s">
        <v>12</v>
      </c>
      <c r="I122" s="288" t="s">
        <v>13</v>
      </c>
      <c r="J122" s="287" t="s">
        <v>14</v>
      </c>
    </row>
    <row r="123" spans="1:10" s="192" customFormat="1" ht="12.75" customHeight="1">
      <c r="A123" s="94" t="s">
        <v>137</v>
      </c>
      <c r="B123" s="294" t="s">
        <v>4881</v>
      </c>
      <c r="C123" s="277" t="s">
        <v>21</v>
      </c>
      <c r="D123" s="277" t="s">
        <v>4737</v>
      </c>
      <c r="E123" s="368" t="s">
        <v>148</v>
      </c>
      <c r="F123" s="368"/>
      <c r="G123" s="95" t="s">
        <v>585</v>
      </c>
      <c r="H123" s="182">
        <v>1</v>
      </c>
      <c r="I123" s="96">
        <v>3912.36</v>
      </c>
      <c r="J123" s="196">
        <v>3912.36</v>
      </c>
    </row>
    <row r="124" spans="1:10" s="192" customFormat="1" ht="25.5">
      <c r="A124" s="197" t="s">
        <v>146</v>
      </c>
      <c r="B124" s="308" t="s">
        <v>4882</v>
      </c>
      <c r="C124" s="285" t="s">
        <v>21</v>
      </c>
      <c r="D124" s="285" t="s">
        <v>4883</v>
      </c>
      <c r="E124" s="365" t="s">
        <v>148</v>
      </c>
      <c r="F124" s="365"/>
      <c r="G124" s="183" t="s">
        <v>585</v>
      </c>
      <c r="H124" s="184">
        <v>1</v>
      </c>
      <c r="I124" s="185">
        <v>24.93</v>
      </c>
      <c r="J124" s="198">
        <v>24.93</v>
      </c>
    </row>
    <row r="125" spans="1:10" s="192" customFormat="1" ht="12.75">
      <c r="A125" s="199" t="s">
        <v>139</v>
      </c>
      <c r="B125" s="309" t="s">
        <v>4884</v>
      </c>
      <c r="C125" s="278" t="s">
        <v>21</v>
      </c>
      <c r="D125" s="278" t="s">
        <v>4885</v>
      </c>
      <c r="E125" s="362" t="s">
        <v>141</v>
      </c>
      <c r="F125" s="362"/>
      <c r="G125" s="186" t="s">
        <v>585</v>
      </c>
      <c r="H125" s="187">
        <v>1</v>
      </c>
      <c r="I125" s="188">
        <v>3482.33</v>
      </c>
      <c r="J125" s="200">
        <v>3482.33</v>
      </c>
    </row>
    <row r="126" spans="1:10" s="192" customFormat="1" ht="25.5">
      <c r="A126" s="199" t="s">
        <v>139</v>
      </c>
      <c r="B126" s="309" t="s">
        <v>4886</v>
      </c>
      <c r="C126" s="278" t="s">
        <v>21</v>
      </c>
      <c r="D126" s="278" t="s">
        <v>4887</v>
      </c>
      <c r="E126" s="362" t="s">
        <v>142</v>
      </c>
      <c r="F126" s="362"/>
      <c r="G126" s="186" t="s">
        <v>585</v>
      </c>
      <c r="H126" s="187">
        <v>1</v>
      </c>
      <c r="I126" s="188">
        <v>252.08</v>
      </c>
      <c r="J126" s="200">
        <v>252.08</v>
      </c>
    </row>
    <row r="127" spans="1:10" s="192" customFormat="1" ht="25.5">
      <c r="A127" s="199" t="s">
        <v>139</v>
      </c>
      <c r="B127" s="309" t="s">
        <v>4888</v>
      </c>
      <c r="C127" s="278" t="s">
        <v>21</v>
      </c>
      <c r="D127" s="278" t="s">
        <v>4889</v>
      </c>
      <c r="E127" s="362" t="s">
        <v>142</v>
      </c>
      <c r="F127" s="362"/>
      <c r="G127" s="186" t="s">
        <v>585</v>
      </c>
      <c r="H127" s="187">
        <v>1</v>
      </c>
      <c r="I127" s="188">
        <v>7.31</v>
      </c>
      <c r="J127" s="200">
        <v>7.31</v>
      </c>
    </row>
    <row r="128" spans="1:10" s="192" customFormat="1" ht="25.5">
      <c r="A128" s="199" t="s">
        <v>139</v>
      </c>
      <c r="B128" s="309" t="s">
        <v>4890</v>
      </c>
      <c r="C128" s="278" t="s">
        <v>21</v>
      </c>
      <c r="D128" s="278" t="s">
        <v>4891</v>
      </c>
      <c r="E128" s="362" t="s">
        <v>142</v>
      </c>
      <c r="F128" s="362"/>
      <c r="G128" s="186" t="s">
        <v>585</v>
      </c>
      <c r="H128" s="187">
        <v>1</v>
      </c>
      <c r="I128" s="188">
        <v>12.77</v>
      </c>
      <c r="J128" s="200">
        <v>12.77</v>
      </c>
    </row>
    <row r="129" spans="1:10" s="192" customFormat="1" ht="25.5">
      <c r="A129" s="199" t="s">
        <v>139</v>
      </c>
      <c r="B129" s="309" t="s">
        <v>4892</v>
      </c>
      <c r="C129" s="278" t="s">
        <v>21</v>
      </c>
      <c r="D129" s="278" t="s">
        <v>4893</v>
      </c>
      <c r="E129" s="362" t="s">
        <v>142</v>
      </c>
      <c r="F129" s="362"/>
      <c r="G129" s="186" t="s">
        <v>585</v>
      </c>
      <c r="H129" s="187">
        <v>1</v>
      </c>
      <c r="I129" s="188">
        <v>132.94</v>
      </c>
      <c r="J129" s="200">
        <v>132.94</v>
      </c>
    </row>
    <row r="130" spans="1:10" s="192" customFormat="1" ht="12.75">
      <c r="A130" s="201"/>
      <c r="B130" s="279"/>
      <c r="C130" s="279"/>
      <c r="D130" s="279"/>
      <c r="E130" s="279" t="s">
        <v>143</v>
      </c>
      <c r="F130" s="203">
        <v>3507.26</v>
      </c>
      <c r="G130" s="279" t="s">
        <v>144</v>
      </c>
      <c r="H130" s="203">
        <v>0</v>
      </c>
      <c r="I130" s="279" t="s">
        <v>145</v>
      </c>
      <c r="J130" s="204">
        <v>3507.26</v>
      </c>
    </row>
    <row r="131" spans="1:10" s="192" customFormat="1" ht="12.75">
      <c r="A131" s="201"/>
      <c r="B131" s="279"/>
      <c r="C131" s="279"/>
      <c r="D131" s="279"/>
      <c r="E131" s="279" t="s">
        <v>663</v>
      </c>
      <c r="F131" s="203">
        <v>879.1</v>
      </c>
      <c r="G131" s="279"/>
      <c r="H131" s="363" t="s">
        <v>664</v>
      </c>
      <c r="I131" s="363"/>
      <c r="J131" s="204">
        <v>4791.46</v>
      </c>
    </row>
    <row r="132" spans="1:10" s="192" customFormat="1" ht="13.5" thickBot="1">
      <c r="A132" s="280"/>
      <c r="B132" s="281"/>
      <c r="C132" s="281"/>
      <c r="D132" s="281"/>
      <c r="E132" s="281"/>
      <c r="F132" s="281"/>
      <c r="G132" s="281" t="s">
        <v>665</v>
      </c>
      <c r="H132" s="213">
        <v>3</v>
      </c>
      <c r="I132" s="281" t="s">
        <v>666</v>
      </c>
      <c r="J132" s="207">
        <v>14374.38</v>
      </c>
    </row>
    <row r="133" spans="1:10" s="192" customFormat="1" ht="13.5" thickTop="1">
      <c r="A133" s="205"/>
      <c r="B133" s="189"/>
      <c r="C133" s="189"/>
      <c r="D133" s="189"/>
      <c r="E133" s="189"/>
      <c r="F133" s="189"/>
      <c r="G133" s="189"/>
      <c r="H133" s="189"/>
      <c r="I133" s="189"/>
      <c r="J133" s="206"/>
    </row>
    <row r="134" spans="1:10" s="192" customFormat="1" ht="12.75">
      <c r="A134" s="290" t="s">
        <v>4894</v>
      </c>
      <c r="B134" s="288" t="s">
        <v>8</v>
      </c>
      <c r="C134" s="284" t="s">
        <v>9</v>
      </c>
      <c r="D134" s="284" t="s">
        <v>10</v>
      </c>
      <c r="E134" s="367" t="s">
        <v>136</v>
      </c>
      <c r="F134" s="367"/>
      <c r="G134" s="289" t="s">
        <v>11</v>
      </c>
      <c r="H134" s="288" t="s">
        <v>12</v>
      </c>
      <c r="I134" s="288" t="s">
        <v>13</v>
      </c>
      <c r="J134" s="287" t="s">
        <v>14</v>
      </c>
    </row>
    <row r="135" spans="1:10" s="192" customFormat="1" ht="12.75" customHeight="1">
      <c r="A135" s="94" t="s">
        <v>137</v>
      </c>
      <c r="B135" s="294" t="s">
        <v>4895</v>
      </c>
      <c r="C135" s="277" t="s">
        <v>44</v>
      </c>
      <c r="D135" s="277" t="s">
        <v>4740</v>
      </c>
      <c r="E135" s="368" t="s">
        <v>148</v>
      </c>
      <c r="F135" s="368"/>
      <c r="G135" s="95" t="s">
        <v>4741</v>
      </c>
      <c r="H135" s="182">
        <v>1</v>
      </c>
      <c r="I135" s="96">
        <v>4.55</v>
      </c>
      <c r="J135" s="196">
        <v>4.55</v>
      </c>
    </row>
    <row r="136" spans="1:10" s="192" customFormat="1" ht="25.5">
      <c r="A136" s="197" t="s">
        <v>146</v>
      </c>
      <c r="B136" s="308" t="s">
        <v>4896</v>
      </c>
      <c r="C136" s="285" t="s">
        <v>21</v>
      </c>
      <c r="D136" s="285" t="s">
        <v>4897</v>
      </c>
      <c r="E136" s="365" t="s">
        <v>148</v>
      </c>
      <c r="F136" s="365"/>
      <c r="G136" s="183" t="s">
        <v>26</v>
      </c>
      <c r="H136" s="184">
        <v>3.9E-2</v>
      </c>
      <c r="I136" s="185">
        <v>116.87</v>
      </c>
      <c r="J136" s="198">
        <v>4.55</v>
      </c>
    </row>
    <row r="137" spans="1:10" s="192" customFormat="1" ht="12.75">
      <c r="A137" s="201"/>
      <c r="B137" s="279"/>
      <c r="C137" s="279"/>
      <c r="D137" s="279"/>
      <c r="E137" s="279" t="s">
        <v>143</v>
      </c>
      <c r="F137" s="203">
        <v>4.47</v>
      </c>
      <c r="G137" s="279" t="s">
        <v>144</v>
      </c>
      <c r="H137" s="203">
        <v>0</v>
      </c>
      <c r="I137" s="279" t="s">
        <v>145</v>
      </c>
      <c r="J137" s="204">
        <v>4.47</v>
      </c>
    </row>
    <row r="138" spans="1:10" s="192" customFormat="1" ht="12.75">
      <c r="A138" s="201"/>
      <c r="B138" s="279"/>
      <c r="C138" s="279"/>
      <c r="D138" s="279"/>
      <c r="E138" s="279" t="s">
        <v>663</v>
      </c>
      <c r="F138" s="203">
        <v>1.02</v>
      </c>
      <c r="G138" s="279"/>
      <c r="H138" s="363" t="s">
        <v>664</v>
      </c>
      <c r="I138" s="363"/>
      <c r="J138" s="204">
        <v>5.57</v>
      </c>
    </row>
    <row r="139" spans="1:10" s="192" customFormat="1" ht="13.5" thickBot="1">
      <c r="A139" s="280"/>
      <c r="B139" s="281"/>
      <c r="C139" s="281"/>
      <c r="D139" s="281"/>
      <c r="E139" s="281"/>
      <c r="F139" s="281"/>
      <c r="G139" s="281" t="s">
        <v>665</v>
      </c>
      <c r="H139" s="213">
        <v>5180.96</v>
      </c>
      <c r="I139" s="281" t="s">
        <v>666</v>
      </c>
      <c r="J139" s="207">
        <v>28857.94</v>
      </c>
    </row>
    <row r="140" spans="1:10" s="192" customFormat="1" ht="13.5" thickTop="1">
      <c r="A140" s="205"/>
      <c r="B140" s="189"/>
      <c r="C140" s="189"/>
      <c r="D140" s="189"/>
      <c r="E140" s="189"/>
      <c r="F140" s="189"/>
      <c r="G140" s="189"/>
      <c r="H140" s="189"/>
      <c r="I140" s="189"/>
      <c r="J140" s="206"/>
    </row>
    <row r="141" spans="1:10" s="192" customFormat="1" ht="12.75">
      <c r="A141" s="290" t="s">
        <v>4898</v>
      </c>
      <c r="B141" s="288" t="s">
        <v>8</v>
      </c>
      <c r="C141" s="284" t="s">
        <v>9</v>
      </c>
      <c r="D141" s="284" t="s">
        <v>10</v>
      </c>
      <c r="E141" s="367" t="s">
        <v>136</v>
      </c>
      <c r="F141" s="367"/>
      <c r="G141" s="289" t="s">
        <v>11</v>
      </c>
      <c r="H141" s="288" t="s">
        <v>12</v>
      </c>
      <c r="I141" s="288" t="s">
        <v>13</v>
      </c>
      <c r="J141" s="287" t="s">
        <v>14</v>
      </c>
    </row>
    <row r="142" spans="1:10" s="192" customFormat="1" ht="25.5">
      <c r="A142" s="94" t="s">
        <v>137</v>
      </c>
      <c r="B142" s="294" t="s">
        <v>4899</v>
      </c>
      <c r="C142" s="277" t="s">
        <v>44</v>
      </c>
      <c r="D142" s="277" t="s">
        <v>4744</v>
      </c>
      <c r="E142" s="368" t="s">
        <v>148</v>
      </c>
      <c r="F142" s="368"/>
      <c r="G142" s="95" t="s">
        <v>3</v>
      </c>
      <c r="H142" s="182">
        <v>1</v>
      </c>
      <c r="I142" s="96">
        <v>0.4</v>
      </c>
      <c r="J142" s="196">
        <v>0.4</v>
      </c>
    </row>
    <row r="143" spans="1:10" s="192" customFormat="1" ht="25.5">
      <c r="A143" s="199" t="s">
        <v>139</v>
      </c>
      <c r="B143" s="309" t="s">
        <v>4900</v>
      </c>
      <c r="C143" s="278" t="s">
        <v>44</v>
      </c>
      <c r="D143" s="278" t="s">
        <v>4901</v>
      </c>
      <c r="E143" s="362" t="s">
        <v>4711</v>
      </c>
      <c r="F143" s="362"/>
      <c r="G143" s="186" t="s">
        <v>3</v>
      </c>
      <c r="H143" s="187">
        <v>1</v>
      </c>
      <c r="I143" s="188">
        <v>0.4</v>
      </c>
      <c r="J143" s="200">
        <v>0.4</v>
      </c>
    </row>
    <row r="144" spans="1:10" s="192" customFormat="1" ht="12.75">
      <c r="A144" s="201"/>
      <c r="B144" s="279"/>
      <c r="C144" s="279"/>
      <c r="D144" s="279"/>
      <c r="E144" s="279" t="s">
        <v>143</v>
      </c>
      <c r="F144" s="203">
        <v>0</v>
      </c>
      <c r="G144" s="279" t="s">
        <v>144</v>
      </c>
      <c r="H144" s="203">
        <v>0</v>
      </c>
      <c r="I144" s="279" t="s">
        <v>145</v>
      </c>
      <c r="J144" s="204">
        <v>0</v>
      </c>
    </row>
    <row r="145" spans="1:10" s="192" customFormat="1" ht="12.75">
      <c r="A145" s="201"/>
      <c r="B145" s="279"/>
      <c r="C145" s="279"/>
      <c r="D145" s="279"/>
      <c r="E145" s="279" t="s">
        <v>663</v>
      </c>
      <c r="F145" s="203">
        <v>0.08</v>
      </c>
      <c r="G145" s="279"/>
      <c r="H145" s="363" t="s">
        <v>664</v>
      </c>
      <c r="I145" s="363"/>
      <c r="J145" s="204">
        <v>0.48</v>
      </c>
    </row>
    <row r="146" spans="1:10" s="192" customFormat="1" ht="13.5" thickBot="1">
      <c r="A146" s="280"/>
      <c r="B146" s="281"/>
      <c r="C146" s="281"/>
      <c r="D146" s="281"/>
      <c r="E146" s="281"/>
      <c r="F146" s="281"/>
      <c r="G146" s="281" t="s">
        <v>665</v>
      </c>
      <c r="H146" s="213">
        <v>5180.96</v>
      </c>
      <c r="I146" s="281" t="s">
        <v>666</v>
      </c>
      <c r="J146" s="207">
        <v>2486.86</v>
      </c>
    </row>
    <row r="147" spans="1:10" s="192" customFormat="1" ht="13.5" thickTop="1">
      <c r="A147" s="205"/>
      <c r="B147" s="189"/>
      <c r="C147" s="189"/>
      <c r="D147" s="189"/>
      <c r="E147" s="189"/>
      <c r="F147" s="189"/>
      <c r="G147" s="189"/>
      <c r="H147" s="189"/>
      <c r="I147" s="189"/>
      <c r="J147" s="206"/>
    </row>
    <row r="148" spans="1:10" s="192" customFormat="1" ht="12.75">
      <c r="A148" s="111" t="s">
        <v>729</v>
      </c>
      <c r="B148" s="286"/>
      <c r="C148" s="286"/>
      <c r="D148" s="286" t="s">
        <v>2317</v>
      </c>
      <c r="E148" s="286"/>
      <c r="F148" s="366"/>
      <c r="G148" s="366"/>
      <c r="H148" s="136"/>
      <c r="I148" s="286"/>
      <c r="J148" s="212">
        <v>435783.67999999999</v>
      </c>
    </row>
    <row r="149" spans="1:10" s="192" customFormat="1" ht="12.75">
      <c r="A149" s="290" t="s">
        <v>730</v>
      </c>
      <c r="B149" s="288" t="s">
        <v>8</v>
      </c>
      <c r="C149" s="284" t="s">
        <v>9</v>
      </c>
      <c r="D149" s="284" t="s">
        <v>10</v>
      </c>
      <c r="E149" s="367" t="s">
        <v>136</v>
      </c>
      <c r="F149" s="367"/>
      <c r="G149" s="289" t="s">
        <v>11</v>
      </c>
      <c r="H149" s="288" t="s">
        <v>12</v>
      </c>
      <c r="I149" s="288" t="s">
        <v>13</v>
      </c>
      <c r="J149" s="287" t="s">
        <v>14</v>
      </c>
    </row>
    <row r="150" spans="1:10" s="192" customFormat="1" ht="12.75" customHeight="1">
      <c r="A150" s="94" t="s">
        <v>137</v>
      </c>
      <c r="B150" s="294" t="s">
        <v>1162</v>
      </c>
      <c r="C150" s="277" t="s">
        <v>21</v>
      </c>
      <c r="D150" s="277" t="s">
        <v>255</v>
      </c>
      <c r="E150" s="368" t="s">
        <v>148</v>
      </c>
      <c r="F150" s="368"/>
      <c r="G150" s="95" t="s">
        <v>26</v>
      </c>
      <c r="H150" s="182">
        <v>1</v>
      </c>
      <c r="I150" s="96">
        <v>29.84</v>
      </c>
      <c r="J150" s="196">
        <v>29.84</v>
      </c>
    </row>
    <row r="151" spans="1:10" s="192" customFormat="1" ht="25.5">
      <c r="A151" s="197" t="s">
        <v>146</v>
      </c>
      <c r="B151" s="308" t="s">
        <v>1364</v>
      </c>
      <c r="C151" s="285" t="s">
        <v>21</v>
      </c>
      <c r="D151" s="285" t="s">
        <v>731</v>
      </c>
      <c r="E151" s="365" t="s">
        <v>148</v>
      </c>
      <c r="F151" s="365"/>
      <c r="G151" s="183" t="s">
        <v>26</v>
      </c>
      <c r="H151" s="184">
        <v>1</v>
      </c>
      <c r="I151" s="185">
        <v>0.64</v>
      </c>
      <c r="J151" s="198">
        <v>0.64</v>
      </c>
    </row>
    <row r="152" spans="1:10" s="192" customFormat="1" ht="12.75">
      <c r="A152" s="199" t="s">
        <v>139</v>
      </c>
      <c r="B152" s="309" t="s">
        <v>1365</v>
      </c>
      <c r="C152" s="278" t="s">
        <v>21</v>
      </c>
      <c r="D152" s="278" t="s">
        <v>732</v>
      </c>
      <c r="E152" s="362" t="s">
        <v>141</v>
      </c>
      <c r="F152" s="362"/>
      <c r="G152" s="186" t="s">
        <v>26</v>
      </c>
      <c r="H152" s="187">
        <v>1</v>
      </c>
      <c r="I152" s="188">
        <v>26.47</v>
      </c>
      <c r="J152" s="200">
        <v>26.47</v>
      </c>
    </row>
    <row r="153" spans="1:10" s="192" customFormat="1" ht="25.5">
      <c r="A153" s="199" t="s">
        <v>139</v>
      </c>
      <c r="B153" s="309" t="s">
        <v>1366</v>
      </c>
      <c r="C153" s="278" t="s">
        <v>21</v>
      </c>
      <c r="D153" s="278" t="s">
        <v>733</v>
      </c>
      <c r="E153" s="362" t="s">
        <v>142</v>
      </c>
      <c r="F153" s="362"/>
      <c r="G153" s="186" t="s">
        <v>26</v>
      </c>
      <c r="H153" s="187">
        <v>1</v>
      </c>
      <c r="I153" s="188">
        <v>1.34</v>
      </c>
      <c r="J153" s="200">
        <v>1.34</v>
      </c>
    </row>
    <row r="154" spans="1:10" s="192" customFormat="1" ht="25.5">
      <c r="A154" s="199" t="s">
        <v>139</v>
      </c>
      <c r="B154" s="309" t="s">
        <v>1367</v>
      </c>
      <c r="C154" s="278" t="s">
        <v>21</v>
      </c>
      <c r="D154" s="278" t="s">
        <v>734</v>
      </c>
      <c r="E154" s="362" t="s">
        <v>142</v>
      </c>
      <c r="F154" s="362"/>
      <c r="G154" s="186" t="s">
        <v>26</v>
      </c>
      <c r="H154" s="187">
        <v>1</v>
      </c>
      <c r="I154" s="188">
        <v>0.04</v>
      </c>
      <c r="J154" s="200">
        <v>0.04</v>
      </c>
    </row>
    <row r="155" spans="1:10" s="192" customFormat="1" ht="25.5">
      <c r="A155" s="199" t="s">
        <v>139</v>
      </c>
      <c r="B155" s="309" t="s">
        <v>1368</v>
      </c>
      <c r="C155" s="278" t="s">
        <v>21</v>
      </c>
      <c r="D155" s="278" t="s">
        <v>735</v>
      </c>
      <c r="E155" s="362" t="s">
        <v>142</v>
      </c>
      <c r="F155" s="362"/>
      <c r="G155" s="186" t="s">
        <v>26</v>
      </c>
      <c r="H155" s="187">
        <v>1</v>
      </c>
      <c r="I155" s="188">
        <v>0.1</v>
      </c>
      <c r="J155" s="200">
        <v>0.1</v>
      </c>
    </row>
    <row r="156" spans="1:10" s="192" customFormat="1" ht="25.5">
      <c r="A156" s="199" t="s">
        <v>139</v>
      </c>
      <c r="B156" s="309" t="s">
        <v>1369</v>
      </c>
      <c r="C156" s="278" t="s">
        <v>21</v>
      </c>
      <c r="D156" s="278" t="s">
        <v>736</v>
      </c>
      <c r="E156" s="362" t="s">
        <v>142</v>
      </c>
      <c r="F156" s="362"/>
      <c r="G156" s="186" t="s">
        <v>26</v>
      </c>
      <c r="H156" s="187">
        <v>1</v>
      </c>
      <c r="I156" s="188">
        <v>1.25</v>
      </c>
      <c r="J156" s="200">
        <v>1.25</v>
      </c>
    </row>
    <row r="157" spans="1:10" s="192" customFormat="1" ht="12.75">
      <c r="A157" s="201"/>
      <c r="B157" s="279"/>
      <c r="C157" s="279"/>
      <c r="D157" s="279"/>
      <c r="E157" s="279" t="s">
        <v>143</v>
      </c>
      <c r="F157" s="203">
        <v>27.11</v>
      </c>
      <c r="G157" s="279" t="s">
        <v>144</v>
      </c>
      <c r="H157" s="203">
        <v>0</v>
      </c>
      <c r="I157" s="279" t="s">
        <v>145</v>
      </c>
      <c r="J157" s="204">
        <v>27.11</v>
      </c>
    </row>
    <row r="158" spans="1:10" s="192" customFormat="1" ht="12.75">
      <c r="A158" s="201"/>
      <c r="B158" s="279"/>
      <c r="C158" s="279"/>
      <c r="D158" s="279"/>
      <c r="E158" s="279" t="s">
        <v>663</v>
      </c>
      <c r="F158" s="203">
        <v>6.7</v>
      </c>
      <c r="G158" s="279"/>
      <c r="H158" s="363" t="s">
        <v>664</v>
      </c>
      <c r="I158" s="363"/>
      <c r="J158" s="204">
        <v>36.54</v>
      </c>
    </row>
    <row r="159" spans="1:10" s="192" customFormat="1" ht="13.5" thickBot="1">
      <c r="A159" s="280"/>
      <c r="B159" s="281"/>
      <c r="C159" s="281"/>
      <c r="D159" s="281"/>
      <c r="E159" s="281"/>
      <c r="F159" s="281"/>
      <c r="G159" s="281" t="s">
        <v>665</v>
      </c>
      <c r="H159" s="213">
        <v>3520</v>
      </c>
      <c r="I159" s="281" t="s">
        <v>666</v>
      </c>
      <c r="J159" s="207">
        <v>128620.8</v>
      </c>
    </row>
    <row r="160" spans="1:10" s="192" customFormat="1" ht="13.5" thickTop="1">
      <c r="A160" s="205"/>
      <c r="B160" s="189"/>
      <c r="C160" s="189"/>
      <c r="D160" s="189"/>
      <c r="E160" s="189"/>
      <c r="F160" s="189"/>
      <c r="G160" s="189"/>
      <c r="H160" s="189"/>
      <c r="I160" s="189"/>
      <c r="J160" s="206"/>
    </row>
    <row r="161" spans="1:10" s="192" customFormat="1" ht="12.75">
      <c r="A161" s="290" t="s">
        <v>737</v>
      </c>
      <c r="B161" s="288" t="s">
        <v>8</v>
      </c>
      <c r="C161" s="284" t="s">
        <v>9</v>
      </c>
      <c r="D161" s="284" t="s">
        <v>10</v>
      </c>
      <c r="E161" s="367" t="s">
        <v>136</v>
      </c>
      <c r="F161" s="367"/>
      <c r="G161" s="289" t="s">
        <v>11</v>
      </c>
      <c r="H161" s="288" t="s">
        <v>12</v>
      </c>
      <c r="I161" s="288" t="s">
        <v>13</v>
      </c>
      <c r="J161" s="287" t="s">
        <v>14</v>
      </c>
    </row>
    <row r="162" spans="1:10" s="192" customFormat="1" ht="25.5">
      <c r="A162" s="94" t="s">
        <v>137</v>
      </c>
      <c r="B162" s="294" t="s">
        <v>1165</v>
      </c>
      <c r="C162" s="277" t="s">
        <v>21</v>
      </c>
      <c r="D162" s="277" t="s">
        <v>256</v>
      </c>
      <c r="E162" s="368" t="s">
        <v>148</v>
      </c>
      <c r="F162" s="368"/>
      <c r="G162" s="95" t="s">
        <v>26</v>
      </c>
      <c r="H162" s="182">
        <v>1</v>
      </c>
      <c r="I162" s="96">
        <v>123.26</v>
      </c>
      <c r="J162" s="196">
        <v>123.26</v>
      </c>
    </row>
    <row r="163" spans="1:10" s="192" customFormat="1" ht="25.5">
      <c r="A163" s="197" t="s">
        <v>146</v>
      </c>
      <c r="B163" s="308" t="s">
        <v>1370</v>
      </c>
      <c r="C163" s="285" t="s">
        <v>21</v>
      </c>
      <c r="D163" s="285" t="s">
        <v>738</v>
      </c>
      <c r="E163" s="365" t="s">
        <v>148</v>
      </c>
      <c r="F163" s="365"/>
      <c r="G163" s="183" t="s">
        <v>26</v>
      </c>
      <c r="H163" s="184">
        <v>1</v>
      </c>
      <c r="I163" s="185">
        <v>2.02</v>
      </c>
      <c r="J163" s="198">
        <v>2.02</v>
      </c>
    </row>
    <row r="164" spans="1:10" s="192" customFormat="1" ht="12.75">
      <c r="A164" s="199" t="s">
        <v>139</v>
      </c>
      <c r="B164" s="309" t="s">
        <v>1371</v>
      </c>
      <c r="C164" s="278" t="s">
        <v>21</v>
      </c>
      <c r="D164" s="278" t="s">
        <v>739</v>
      </c>
      <c r="E164" s="362" t="s">
        <v>141</v>
      </c>
      <c r="F164" s="362"/>
      <c r="G164" s="186" t="s">
        <v>26</v>
      </c>
      <c r="H164" s="187">
        <v>1</v>
      </c>
      <c r="I164" s="188">
        <v>119.11</v>
      </c>
      <c r="J164" s="200">
        <v>119.11</v>
      </c>
    </row>
    <row r="165" spans="1:10" s="192" customFormat="1" ht="25.5">
      <c r="A165" s="199" t="s">
        <v>139</v>
      </c>
      <c r="B165" s="309" t="s">
        <v>1366</v>
      </c>
      <c r="C165" s="278" t="s">
        <v>21</v>
      </c>
      <c r="D165" s="278" t="s">
        <v>733</v>
      </c>
      <c r="E165" s="362" t="s">
        <v>142</v>
      </c>
      <c r="F165" s="362"/>
      <c r="G165" s="186" t="s">
        <v>26</v>
      </c>
      <c r="H165" s="187">
        <v>1</v>
      </c>
      <c r="I165" s="188">
        <v>1.34</v>
      </c>
      <c r="J165" s="200">
        <v>1.34</v>
      </c>
    </row>
    <row r="166" spans="1:10" s="192" customFormat="1" ht="25.5">
      <c r="A166" s="199" t="s">
        <v>139</v>
      </c>
      <c r="B166" s="309" t="s">
        <v>1367</v>
      </c>
      <c r="C166" s="278" t="s">
        <v>21</v>
      </c>
      <c r="D166" s="278" t="s">
        <v>734</v>
      </c>
      <c r="E166" s="362" t="s">
        <v>142</v>
      </c>
      <c r="F166" s="362"/>
      <c r="G166" s="186" t="s">
        <v>26</v>
      </c>
      <c r="H166" s="187">
        <v>1</v>
      </c>
      <c r="I166" s="188">
        <v>0.04</v>
      </c>
      <c r="J166" s="200">
        <v>0.04</v>
      </c>
    </row>
    <row r="167" spans="1:10" s="192" customFormat="1" ht="25.5">
      <c r="A167" s="199" t="s">
        <v>139</v>
      </c>
      <c r="B167" s="309" t="s">
        <v>1372</v>
      </c>
      <c r="C167" s="278" t="s">
        <v>21</v>
      </c>
      <c r="D167" s="278" t="s">
        <v>740</v>
      </c>
      <c r="E167" s="362" t="s">
        <v>142</v>
      </c>
      <c r="F167" s="362"/>
      <c r="G167" s="186" t="s">
        <v>26</v>
      </c>
      <c r="H167" s="187">
        <v>1</v>
      </c>
      <c r="I167" s="188">
        <v>0.01</v>
      </c>
      <c r="J167" s="200">
        <v>0.01</v>
      </c>
    </row>
    <row r="168" spans="1:10" s="192" customFormat="1" ht="25.5">
      <c r="A168" s="199" t="s">
        <v>139</v>
      </c>
      <c r="B168" s="309" t="s">
        <v>1373</v>
      </c>
      <c r="C168" s="278" t="s">
        <v>21</v>
      </c>
      <c r="D168" s="278" t="s">
        <v>741</v>
      </c>
      <c r="E168" s="362" t="s">
        <v>142</v>
      </c>
      <c r="F168" s="362"/>
      <c r="G168" s="186" t="s">
        <v>26</v>
      </c>
      <c r="H168" s="187">
        <v>1</v>
      </c>
      <c r="I168" s="188">
        <v>0.74</v>
      </c>
      <c r="J168" s="200">
        <v>0.74</v>
      </c>
    </row>
    <row r="169" spans="1:10" s="192" customFormat="1" ht="12.75">
      <c r="A169" s="201"/>
      <c r="B169" s="279"/>
      <c r="C169" s="279"/>
      <c r="D169" s="279"/>
      <c r="E169" s="279" t="s">
        <v>143</v>
      </c>
      <c r="F169" s="203">
        <v>121.13</v>
      </c>
      <c r="G169" s="279" t="s">
        <v>144</v>
      </c>
      <c r="H169" s="203">
        <v>0</v>
      </c>
      <c r="I169" s="279" t="s">
        <v>145</v>
      </c>
      <c r="J169" s="204">
        <v>121.13</v>
      </c>
    </row>
    <row r="170" spans="1:10" s="192" customFormat="1" ht="12.75">
      <c r="A170" s="201"/>
      <c r="B170" s="279"/>
      <c r="C170" s="279"/>
      <c r="D170" s="279"/>
      <c r="E170" s="279" t="s">
        <v>663</v>
      </c>
      <c r="F170" s="203">
        <v>27.69</v>
      </c>
      <c r="G170" s="279"/>
      <c r="H170" s="363" t="s">
        <v>664</v>
      </c>
      <c r="I170" s="363"/>
      <c r="J170" s="204">
        <v>150.94999999999999</v>
      </c>
    </row>
    <row r="171" spans="1:10" s="192" customFormat="1" ht="13.5" thickBot="1">
      <c r="A171" s="280"/>
      <c r="B171" s="281"/>
      <c r="C171" s="281"/>
      <c r="D171" s="281"/>
      <c r="E171" s="281"/>
      <c r="F171" s="281"/>
      <c r="G171" s="281" t="s">
        <v>665</v>
      </c>
      <c r="H171" s="213">
        <v>704</v>
      </c>
      <c r="I171" s="281" t="s">
        <v>666</v>
      </c>
      <c r="J171" s="207">
        <v>106268.8</v>
      </c>
    </row>
    <row r="172" spans="1:10" s="192" customFormat="1" ht="13.5" thickTop="1">
      <c r="A172" s="205"/>
      <c r="B172" s="189"/>
      <c r="C172" s="189"/>
      <c r="D172" s="189"/>
      <c r="E172" s="189"/>
      <c r="F172" s="189"/>
      <c r="G172" s="189"/>
      <c r="H172" s="189"/>
      <c r="I172" s="189"/>
      <c r="J172" s="206"/>
    </row>
    <row r="173" spans="1:10" s="192" customFormat="1" ht="12.75">
      <c r="A173" s="290" t="s">
        <v>742</v>
      </c>
      <c r="B173" s="288" t="s">
        <v>8</v>
      </c>
      <c r="C173" s="284" t="s">
        <v>9</v>
      </c>
      <c r="D173" s="284" t="s">
        <v>10</v>
      </c>
      <c r="E173" s="367" t="s">
        <v>136</v>
      </c>
      <c r="F173" s="367"/>
      <c r="G173" s="289" t="s">
        <v>11</v>
      </c>
      <c r="H173" s="288" t="s">
        <v>12</v>
      </c>
      <c r="I173" s="288" t="s">
        <v>13</v>
      </c>
      <c r="J173" s="287" t="s">
        <v>14</v>
      </c>
    </row>
    <row r="174" spans="1:10" s="192" customFormat="1" ht="12.75" customHeight="1">
      <c r="A174" s="94" t="s">
        <v>137</v>
      </c>
      <c r="B174" s="294" t="s">
        <v>1162</v>
      </c>
      <c r="C174" s="277" t="s">
        <v>21</v>
      </c>
      <c r="D174" s="277" t="s">
        <v>255</v>
      </c>
      <c r="E174" s="368" t="s">
        <v>148</v>
      </c>
      <c r="F174" s="368"/>
      <c r="G174" s="95" t="s">
        <v>26</v>
      </c>
      <c r="H174" s="182">
        <v>1</v>
      </c>
      <c r="I174" s="96">
        <v>29.84</v>
      </c>
      <c r="J174" s="196">
        <v>29.84</v>
      </c>
    </row>
    <row r="175" spans="1:10" s="192" customFormat="1" ht="25.5">
      <c r="A175" s="197" t="s">
        <v>146</v>
      </c>
      <c r="B175" s="308" t="s">
        <v>1364</v>
      </c>
      <c r="C175" s="285" t="s">
        <v>21</v>
      </c>
      <c r="D175" s="285" t="s">
        <v>731</v>
      </c>
      <c r="E175" s="365" t="s">
        <v>148</v>
      </c>
      <c r="F175" s="365"/>
      <c r="G175" s="183" t="s">
        <v>26</v>
      </c>
      <c r="H175" s="184">
        <v>1</v>
      </c>
      <c r="I175" s="185">
        <v>0.64</v>
      </c>
      <c r="J175" s="198">
        <v>0.64</v>
      </c>
    </row>
    <row r="176" spans="1:10" s="192" customFormat="1" ht="12.75">
      <c r="A176" s="199" t="s">
        <v>139</v>
      </c>
      <c r="B176" s="309" t="s">
        <v>1365</v>
      </c>
      <c r="C176" s="278" t="s">
        <v>21</v>
      </c>
      <c r="D176" s="278" t="s">
        <v>732</v>
      </c>
      <c r="E176" s="362" t="s">
        <v>141</v>
      </c>
      <c r="F176" s="362"/>
      <c r="G176" s="186" t="s">
        <v>26</v>
      </c>
      <c r="H176" s="187">
        <v>1</v>
      </c>
      <c r="I176" s="188">
        <v>26.47</v>
      </c>
      <c r="J176" s="200">
        <v>26.47</v>
      </c>
    </row>
    <row r="177" spans="1:10" s="192" customFormat="1" ht="25.5">
      <c r="A177" s="199" t="s">
        <v>139</v>
      </c>
      <c r="B177" s="309" t="s">
        <v>1366</v>
      </c>
      <c r="C177" s="278" t="s">
        <v>21</v>
      </c>
      <c r="D177" s="278" t="s">
        <v>733</v>
      </c>
      <c r="E177" s="362" t="s">
        <v>142</v>
      </c>
      <c r="F177" s="362"/>
      <c r="G177" s="186" t="s">
        <v>26</v>
      </c>
      <c r="H177" s="187">
        <v>1</v>
      </c>
      <c r="I177" s="188">
        <v>1.34</v>
      </c>
      <c r="J177" s="200">
        <v>1.34</v>
      </c>
    </row>
    <row r="178" spans="1:10" s="192" customFormat="1" ht="25.5">
      <c r="A178" s="199" t="s">
        <v>139</v>
      </c>
      <c r="B178" s="309" t="s">
        <v>1367</v>
      </c>
      <c r="C178" s="278" t="s">
        <v>21</v>
      </c>
      <c r="D178" s="278" t="s">
        <v>734</v>
      </c>
      <c r="E178" s="362" t="s">
        <v>142</v>
      </c>
      <c r="F178" s="362"/>
      <c r="G178" s="186" t="s">
        <v>26</v>
      </c>
      <c r="H178" s="187">
        <v>1</v>
      </c>
      <c r="I178" s="188">
        <v>0.04</v>
      </c>
      <c r="J178" s="200">
        <v>0.04</v>
      </c>
    </row>
    <row r="179" spans="1:10" s="192" customFormat="1" ht="25.5">
      <c r="A179" s="199" t="s">
        <v>139</v>
      </c>
      <c r="B179" s="309" t="s">
        <v>1368</v>
      </c>
      <c r="C179" s="278" t="s">
        <v>21</v>
      </c>
      <c r="D179" s="278" t="s">
        <v>735</v>
      </c>
      <c r="E179" s="362" t="s">
        <v>142</v>
      </c>
      <c r="F179" s="362"/>
      <c r="G179" s="186" t="s">
        <v>26</v>
      </c>
      <c r="H179" s="187">
        <v>1</v>
      </c>
      <c r="I179" s="188">
        <v>0.1</v>
      </c>
      <c r="J179" s="200">
        <v>0.1</v>
      </c>
    </row>
    <row r="180" spans="1:10" s="192" customFormat="1" ht="25.5">
      <c r="A180" s="199" t="s">
        <v>139</v>
      </c>
      <c r="B180" s="309" t="s">
        <v>1369</v>
      </c>
      <c r="C180" s="278" t="s">
        <v>21</v>
      </c>
      <c r="D180" s="278" t="s">
        <v>736</v>
      </c>
      <c r="E180" s="362" t="s">
        <v>142</v>
      </c>
      <c r="F180" s="362"/>
      <c r="G180" s="186" t="s">
        <v>26</v>
      </c>
      <c r="H180" s="187">
        <v>1</v>
      </c>
      <c r="I180" s="188">
        <v>1.25</v>
      </c>
      <c r="J180" s="200">
        <v>1.25</v>
      </c>
    </row>
    <row r="181" spans="1:10" s="192" customFormat="1" ht="12.75">
      <c r="A181" s="201"/>
      <c r="B181" s="279"/>
      <c r="C181" s="279"/>
      <c r="D181" s="279"/>
      <c r="E181" s="279" t="s">
        <v>143</v>
      </c>
      <c r="F181" s="203">
        <v>27.11</v>
      </c>
      <c r="G181" s="279" t="s">
        <v>144</v>
      </c>
      <c r="H181" s="203">
        <v>0</v>
      </c>
      <c r="I181" s="279" t="s">
        <v>145</v>
      </c>
      <c r="J181" s="204">
        <v>27.11</v>
      </c>
    </row>
    <row r="182" spans="1:10" s="192" customFormat="1" ht="12.75">
      <c r="A182" s="201"/>
      <c r="B182" s="279"/>
      <c r="C182" s="279"/>
      <c r="D182" s="279"/>
      <c r="E182" s="279" t="s">
        <v>663</v>
      </c>
      <c r="F182" s="203">
        <v>6.7</v>
      </c>
      <c r="G182" s="279"/>
      <c r="H182" s="363" t="s">
        <v>664</v>
      </c>
      <c r="I182" s="363"/>
      <c r="J182" s="204">
        <v>36.54</v>
      </c>
    </row>
    <row r="183" spans="1:10" s="192" customFormat="1" ht="13.5" thickBot="1">
      <c r="A183" s="280"/>
      <c r="B183" s="281"/>
      <c r="C183" s="281"/>
      <c r="D183" s="281"/>
      <c r="E183" s="281"/>
      <c r="F183" s="281"/>
      <c r="G183" s="281" t="s">
        <v>665</v>
      </c>
      <c r="H183" s="213">
        <v>3520</v>
      </c>
      <c r="I183" s="281" t="s">
        <v>666</v>
      </c>
      <c r="J183" s="207">
        <v>128620.8</v>
      </c>
    </row>
    <row r="184" spans="1:10" s="192" customFormat="1" ht="13.5" thickTop="1">
      <c r="A184" s="205"/>
      <c r="B184" s="189"/>
      <c r="C184" s="189"/>
      <c r="D184" s="189"/>
      <c r="E184" s="189"/>
      <c r="F184" s="189"/>
      <c r="G184" s="189"/>
      <c r="H184" s="189"/>
      <c r="I184" s="189"/>
      <c r="J184" s="206"/>
    </row>
    <row r="185" spans="1:10" s="192" customFormat="1" ht="12.75">
      <c r="A185" s="290" t="s">
        <v>4902</v>
      </c>
      <c r="B185" s="288" t="s">
        <v>8</v>
      </c>
      <c r="C185" s="284" t="s">
        <v>9</v>
      </c>
      <c r="D185" s="284" t="s">
        <v>10</v>
      </c>
      <c r="E185" s="367" t="s">
        <v>136</v>
      </c>
      <c r="F185" s="367"/>
      <c r="G185" s="289" t="s">
        <v>11</v>
      </c>
      <c r="H185" s="288" t="s">
        <v>12</v>
      </c>
      <c r="I185" s="288" t="s">
        <v>13</v>
      </c>
      <c r="J185" s="287" t="s">
        <v>14</v>
      </c>
    </row>
    <row r="186" spans="1:10" s="192" customFormat="1" ht="12.75" customHeight="1">
      <c r="A186" s="94" t="s">
        <v>137</v>
      </c>
      <c r="B186" s="294" t="s">
        <v>4903</v>
      </c>
      <c r="C186" s="277" t="s">
        <v>21</v>
      </c>
      <c r="D186" s="277" t="s">
        <v>4746</v>
      </c>
      <c r="E186" s="368" t="s">
        <v>148</v>
      </c>
      <c r="F186" s="368"/>
      <c r="G186" s="95" t="s">
        <v>585</v>
      </c>
      <c r="H186" s="182">
        <v>1</v>
      </c>
      <c r="I186" s="96">
        <v>3688.32</v>
      </c>
      <c r="J186" s="196">
        <v>3688.32</v>
      </c>
    </row>
    <row r="187" spans="1:10" s="192" customFormat="1" ht="25.5">
      <c r="A187" s="197" t="s">
        <v>146</v>
      </c>
      <c r="B187" s="308" t="s">
        <v>4904</v>
      </c>
      <c r="C187" s="285" t="s">
        <v>21</v>
      </c>
      <c r="D187" s="285" t="s">
        <v>4905</v>
      </c>
      <c r="E187" s="365" t="s">
        <v>148</v>
      </c>
      <c r="F187" s="365"/>
      <c r="G187" s="183" t="s">
        <v>585</v>
      </c>
      <c r="H187" s="184">
        <v>1</v>
      </c>
      <c r="I187" s="185">
        <v>11.79</v>
      </c>
      <c r="J187" s="198">
        <v>11.79</v>
      </c>
    </row>
    <row r="188" spans="1:10" s="192" customFormat="1" ht="25.5">
      <c r="A188" s="199" t="s">
        <v>139</v>
      </c>
      <c r="B188" s="309" t="s">
        <v>4906</v>
      </c>
      <c r="C188" s="278" t="s">
        <v>21</v>
      </c>
      <c r="D188" s="278" t="s">
        <v>4907</v>
      </c>
      <c r="E188" s="362" t="s">
        <v>142</v>
      </c>
      <c r="F188" s="362"/>
      <c r="G188" s="186" t="s">
        <v>585</v>
      </c>
      <c r="H188" s="187">
        <v>1</v>
      </c>
      <c r="I188" s="188">
        <v>154.18</v>
      </c>
      <c r="J188" s="200">
        <v>154.18</v>
      </c>
    </row>
    <row r="189" spans="1:10" s="192" customFormat="1" ht="25.5">
      <c r="A189" s="199" t="s">
        <v>139</v>
      </c>
      <c r="B189" s="309" t="s">
        <v>4908</v>
      </c>
      <c r="C189" s="278" t="s">
        <v>21</v>
      </c>
      <c r="D189" s="278" t="s">
        <v>4909</v>
      </c>
      <c r="E189" s="362" t="s">
        <v>142</v>
      </c>
      <c r="F189" s="362"/>
      <c r="G189" s="186" t="s">
        <v>585</v>
      </c>
      <c r="H189" s="187">
        <v>1</v>
      </c>
      <c r="I189" s="188">
        <v>205.81</v>
      </c>
      <c r="J189" s="200">
        <v>205.81</v>
      </c>
    </row>
    <row r="190" spans="1:10" s="192" customFormat="1" ht="25.5">
      <c r="A190" s="199" t="s">
        <v>139</v>
      </c>
      <c r="B190" s="309" t="s">
        <v>4886</v>
      </c>
      <c r="C190" s="278" t="s">
        <v>21</v>
      </c>
      <c r="D190" s="278" t="s">
        <v>4887</v>
      </c>
      <c r="E190" s="362" t="s">
        <v>142</v>
      </c>
      <c r="F190" s="362"/>
      <c r="G190" s="186" t="s">
        <v>585</v>
      </c>
      <c r="H190" s="187">
        <v>1</v>
      </c>
      <c r="I190" s="188">
        <v>252.08</v>
      </c>
      <c r="J190" s="200">
        <v>252.08</v>
      </c>
    </row>
    <row r="191" spans="1:10" s="192" customFormat="1" ht="25.5">
      <c r="A191" s="199" t="s">
        <v>139</v>
      </c>
      <c r="B191" s="309" t="s">
        <v>4888</v>
      </c>
      <c r="C191" s="278" t="s">
        <v>21</v>
      </c>
      <c r="D191" s="278" t="s">
        <v>4889</v>
      </c>
      <c r="E191" s="362" t="s">
        <v>142</v>
      </c>
      <c r="F191" s="362"/>
      <c r="G191" s="186" t="s">
        <v>585</v>
      </c>
      <c r="H191" s="187">
        <v>1</v>
      </c>
      <c r="I191" s="188">
        <v>7.31</v>
      </c>
      <c r="J191" s="200">
        <v>7.31</v>
      </c>
    </row>
    <row r="192" spans="1:10" s="192" customFormat="1" ht="12.75">
      <c r="A192" s="199" t="s">
        <v>139</v>
      </c>
      <c r="B192" s="309" t="s">
        <v>4910</v>
      </c>
      <c r="C192" s="278" t="s">
        <v>21</v>
      </c>
      <c r="D192" s="278" t="s">
        <v>4911</v>
      </c>
      <c r="E192" s="362" t="s">
        <v>141</v>
      </c>
      <c r="F192" s="362"/>
      <c r="G192" s="186" t="s">
        <v>585</v>
      </c>
      <c r="H192" s="187">
        <v>1</v>
      </c>
      <c r="I192" s="188">
        <v>2692.19</v>
      </c>
      <c r="J192" s="200">
        <v>2692.19</v>
      </c>
    </row>
    <row r="193" spans="1:10" s="192" customFormat="1" ht="25.5">
      <c r="A193" s="199" t="s">
        <v>139</v>
      </c>
      <c r="B193" s="309" t="s">
        <v>4912</v>
      </c>
      <c r="C193" s="278" t="s">
        <v>21</v>
      </c>
      <c r="D193" s="278" t="s">
        <v>4913</v>
      </c>
      <c r="E193" s="362" t="s">
        <v>142</v>
      </c>
      <c r="F193" s="362"/>
      <c r="G193" s="186" t="s">
        <v>585</v>
      </c>
      <c r="H193" s="187">
        <v>1</v>
      </c>
      <c r="I193" s="188">
        <v>114.72</v>
      </c>
      <c r="J193" s="200">
        <v>114.72</v>
      </c>
    </row>
    <row r="194" spans="1:10" s="192" customFormat="1" ht="25.5">
      <c r="A194" s="199" t="s">
        <v>139</v>
      </c>
      <c r="B194" s="309" t="s">
        <v>4914</v>
      </c>
      <c r="C194" s="278" t="s">
        <v>21</v>
      </c>
      <c r="D194" s="278" t="s">
        <v>4915</v>
      </c>
      <c r="E194" s="362" t="s">
        <v>142</v>
      </c>
      <c r="F194" s="362"/>
      <c r="G194" s="186" t="s">
        <v>585</v>
      </c>
      <c r="H194" s="187">
        <v>1</v>
      </c>
      <c r="I194" s="188">
        <v>250.24</v>
      </c>
      <c r="J194" s="200">
        <v>250.24</v>
      </c>
    </row>
    <row r="195" spans="1:10" s="192" customFormat="1" ht="12.75">
      <c r="A195" s="201"/>
      <c r="B195" s="279"/>
      <c r="C195" s="279"/>
      <c r="D195" s="279"/>
      <c r="E195" s="279" t="s">
        <v>143</v>
      </c>
      <c r="F195" s="203">
        <v>2703.98</v>
      </c>
      <c r="G195" s="279" t="s">
        <v>144</v>
      </c>
      <c r="H195" s="203">
        <v>0</v>
      </c>
      <c r="I195" s="279" t="s">
        <v>145</v>
      </c>
      <c r="J195" s="204">
        <v>2703.98</v>
      </c>
    </row>
    <row r="196" spans="1:10" s="192" customFormat="1" ht="12.75">
      <c r="A196" s="201"/>
      <c r="B196" s="279"/>
      <c r="C196" s="279"/>
      <c r="D196" s="279"/>
      <c r="E196" s="279" t="s">
        <v>663</v>
      </c>
      <c r="F196" s="203">
        <v>828.76</v>
      </c>
      <c r="G196" s="279"/>
      <c r="H196" s="363" t="s">
        <v>664</v>
      </c>
      <c r="I196" s="363"/>
      <c r="J196" s="204">
        <v>4517.08</v>
      </c>
    </row>
    <row r="197" spans="1:10" s="192" customFormat="1" ht="13.5" thickBot="1">
      <c r="A197" s="280"/>
      <c r="B197" s="281"/>
      <c r="C197" s="281"/>
      <c r="D197" s="281"/>
      <c r="E197" s="281"/>
      <c r="F197" s="281"/>
      <c r="G197" s="281" t="s">
        <v>665</v>
      </c>
      <c r="H197" s="213">
        <v>16</v>
      </c>
      <c r="I197" s="281" t="s">
        <v>666</v>
      </c>
      <c r="J197" s="207">
        <v>72273.279999999999</v>
      </c>
    </row>
    <row r="198" spans="1:10" s="192" customFormat="1" ht="13.5" thickTop="1">
      <c r="A198" s="205"/>
      <c r="B198" s="189"/>
      <c r="C198" s="189"/>
      <c r="D198" s="189"/>
      <c r="E198" s="189"/>
      <c r="F198" s="189"/>
      <c r="G198" s="189"/>
      <c r="H198" s="189"/>
      <c r="I198" s="189"/>
      <c r="J198" s="206"/>
    </row>
    <row r="199" spans="1:10" s="192" customFormat="1" ht="12.75">
      <c r="A199" s="111" t="s">
        <v>743</v>
      </c>
      <c r="B199" s="286"/>
      <c r="C199" s="286"/>
      <c r="D199" s="286" t="s">
        <v>252</v>
      </c>
      <c r="E199" s="286"/>
      <c r="F199" s="366"/>
      <c r="G199" s="366"/>
      <c r="H199" s="136"/>
      <c r="I199" s="286"/>
      <c r="J199" s="212">
        <v>224566.9</v>
      </c>
    </row>
    <row r="200" spans="1:10" s="192" customFormat="1" ht="12.75">
      <c r="A200" s="290" t="s">
        <v>744</v>
      </c>
      <c r="B200" s="288" t="s">
        <v>8</v>
      </c>
      <c r="C200" s="284" t="s">
        <v>9</v>
      </c>
      <c r="D200" s="284" t="s">
        <v>10</v>
      </c>
      <c r="E200" s="367" t="s">
        <v>136</v>
      </c>
      <c r="F200" s="367"/>
      <c r="G200" s="289" t="s">
        <v>11</v>
      </c>
      <c r="H200" s="288" t="s">
        <v>12</v>
      </c>
      <c r="I200" s="288" t="s">
        <v>13</v>
      </c>
      <c r="J200" s="287" t="s">
        <v>14</v>
      </c>
    </row>
    <row r="201" spans="1:10" s="192" customFormat="1" ht="51">
      <c r="A201" s="94" t="s">
        <v>137</v>
      </c>
      <c r="B201" s="294" t="s">
        <v>1167</v>
      </c>
      <c r="C201" s="277" t="s">
        <v>21</v>
      </c>
      <c r="D201" s="277" t="s">
        <v>257</v>
      </c>
      <c r="E201" s="368" t="s">
        <v>178</v>
      </c>
      <c r="F201" s="368"/>
      <c r="G201" s="95" t="s">
        <v>2</v>
      </c>
      <c r="H201" s="182">
        <v>1</v>
      </c>
      <c r="I201" s="96">
        <v>64.36</v>
      </c>
      <c r="J201" s="196">
        <v>64.36</v>
      </c>
    </row>
    <row r="202" spans="1:10" s="192" customFormat="1" ht="38.25" customHeight="1">
      <c r="A202" s="197" t="s">
        <v>146</v>
      </c>
      <c r="B202" s="308" t="s">
        <v>1374</v>
      </c>
      <c r="C202" s="285" t="s">
        <v>21</v>
      </c>
      <c r="D202" s="285" t="s">
        <v>745</v>
      </c>
      <c r="E202" s="365" t="s">
        <v>155</v>
      </c>
      <c r="F202" s="365"/>
      <c r="G202" s="183" t="s">
        <v>156</v>
      </c>
      <c r="H202" s="184">
        <v>2.7799999999999998E-2</v>
      </c>
      <c r="I202" s="185">
        <v>203.19</v>
      </c>
      <c r="J202" s="198">
        <v>5.64</v>
      </c>
    </row>
    <row r="203" spans="1:10" s="192" customFormat="1" ht="38.25" customHeight="1">
      <c r="A203" s="197" t="s">
        <v>146</v>
      </c>
      <c r="B203" s="308" t="s">
        <v>1375</v>
      </c>
      <c r="C203" s="285" t="s">
        <v>21</v>
      </c>
      <c r="D203" s="285" t="s">
        <v>746</v>
      </c>
      <c r="E203" s="365" t="s">
        <v>155</v>
      </c>
      <c r="F203" s="365"/>
      <c r="G203" s="183" t="s">
        <v>249</v>
      </c>
      <c r="H203" s="184">
        <v>4.02E-2</v>
      </c>
      <c r="I203" s="185">
        <v>81.55</v>
      </c>
      <c r="J203" s="198">
        <v>3.27</v>
      </c>
    </row>
    <row r="204" spans="1:10" s="192" customFormat="1" ht="51">
      <c r="A204" s="197" t="s">
        <v>146</v>
      </c>
      <c r="B204" s="308" t="s">
        <v>1376</v>
      </c>
      <c r="C204" s="285" t="s">
        <v>21</v>
      </c>
      <c r="D204" s="285" t="s">
        <v>747</v>
      </c>
      <c r="E204" s="365" t="s">
        <v>155</v>
      </c>
      <c r="F204" s="365"/>
      <c r="G204" s="183" t="s">
        <v>156</v>
      </c>
      <c r="H204" s="184">
        <v>5.4000000000000003E-3</v>
      </c>
      <c r="I204" s="185">
        <v>321.94</v>
      </c>
      <c r="J204" s="198">
        <v>1.73</v>
      </c>
    </row>
    <row r="205" spans="1:10" s="192" customFormat="1" ht="51">
      <c r="A205" s="197" t="s">
        <v>146</v>
      </c>
      <c r="B205" s="308" t="s">
        <v>1377</v>
      </c>
      <c r="C205" s="285" t="s">
        <v>21</v>
      </c>
      <c r="D205" s="285" t="s">
        <v>748</v>
      </c>
      <c r="E205" s="365" t="s">
        <v>155</v>
      </c>
      <c r="F205" s="365"/>
      <c r="G205" s="183" t="s">
        <v>249</v>
      </c>
      <c r="H205" s="184">
        <v>5.9999999999999995E-4</v>
      </c>
      <c r="I205" s="185">
        <v>76.400000000000006</v>
      </c>
      <c r="J205" s="198">
        <v>0.04</v>
      </c>
    </row>
    <row r="206" spans="1:10" s="192" customFormat="1" ht="25.5">
      <c r="A206" s="197" t="s">
        <v>146</v>
      </c>
      <c r="B206" s="308" t="s">
        <v>1345</v>
      </c>
      <c r="C206" s="285" t="s">
        <v>21</v>
      </c>
      <c r="D206" s="285" t="s">
        <v>147</v>
      </c>
      <c r="E206" s="365" t="s">
        <v>148</v>
      </c>
      <c r="F206" s="365"/>
      <c r="G206" s="183" t="s">
        <v>26</v>
      </c>
      <c r="H206" s="184">
        <v>3.7900000000000003E-2</v>
      </c>
      <c r="I206" s="185">
        <v>20.32</v>
      </c>
      <c r="J206" s="198">
        <v>0.77</v>
      </c>
    </row>
    <row r="207" spans="1:10" s="192" customFormat="1" ht="25.5" customHeight="1">
      <c r="A207" s="197" t="s">
        <v>146</v>
      </c>
      <c r="B207" s="308" t="s">
        <v>1378</v>
      </c>
      <c r="C207" s="285" t="s">
        <v>21</v>
      </c>
      <c r="D207" s="285" t="s">
        <v>749</v>
      </c>
      <c r="E207" s="365" t="s">
        <v>155</v>
      </c>
      <c r="F207" s="365"/>
      <c r="G207" s="183" t="s">
        <v>156</v>
      </c>
      <c r="H207" s="184">
        <v>0.12520000000000001</v>
      </c>
      <c r="I207" s="185">
        <v>30.06</v>
      </c>
      <c r="J207" s="198">
        <v>3.76</v>
      </c>
    </row>
    <row r="208" spans="1:10" s="192" customFormat="1" ht="25.5">
      <c r="A208" s="199" t="s">
        <v>139</v>
      </c>
      <c r="B208" s="309" t="s">
        <v>1379</v>
      </c>
      <c r="C208" s="278" t="s">
        <v>21</v>
      </c>
      <c r="D208" s="278" t="s">
        <v>750</v>
      </c>
      <c r="E208" s="362" t="s">
        <v>142</v>
      </c>
      <c r="F208" s="362"/>
      <c r="G208" s="186" t="s">
        <v>2</v>
      </c>
      <c r="H208" s="187">
        <v>1.3889</v>
      </c>
      <c r="I208" s="188">
        <v>35.39</v>
      </c>
      <c r="J208" s="200">
        <v>49.15</v>
      </c>
    </row>
    <row r="209" spans="1:10" s="192" customFormat="1" ht="12.75">
      <c r="A209" s="201"/>
      <c r="B209" s="279"/>
      <c r="C209" s="279"/>
      <c r="D209" s="279"/>
      <c r="E209" s="279" t="s">
        <v>143</v>
      </c>
      <c r="F209" s="203">
        <v>4.26</v>
      </c>
      <c r="G209" s="279" t="s">
        <v>144</v>
      </c>
      <c r="H209" s="203">
        <v>0</v>
      </c>
      <c r="I209" s="279" t="s">
        <v>145</v>
      </c>
      <c r="J209" s="204">
        <v>4.26</v>
      </c>
    </row>
    <row r="210" spans="1:10" s="192" customFormat="1" ht="12.75">
      <c r="A210" s="201"/>
      <c r="B210" s="279"/>
      <c r="C210" s="279"/>
      <c r="D210" s="279"/>
      <c r="E210" s="279" t="s">
        <v>663</v>
      </c>
      <c r="F210" s="203">
        <v>14.46</v>
      </c>
      <c r="G210" s="279"/>
      <c r="H210" s="363" t="s">
        <v>664</v>
      </c>
      <c r="I210" s="363"/>
      <c r="J210" s="204">
        <v>78.819999999999993</v>
      </c>
    </row>
    <row r="211" spans="1:10" s="192" customFormat="1" ht="13.5" thickBot="1">
      <c r="A211" s="280"/>
      <c r="B211" s="281"/>
      <c r="C211" s="281"/>
      <c r="D211" s="281"/>
      <c r="E211" s="281"/>
      <c r="F211" s="281"/>
      <c r="G211" s="281" t="s">
        <v>665</v>
      </c>
      <c r="H211" s="213">
        <v>2741.63</v>
      </c>
      <c r="I211" s="281" t="s">
        <v>666</v>
      </c>
      <c r="J211" s="207">
        <v>216095.27</v>
      </c>
    </row>
    <row r="212" spans="1:10" s="192" customFormat="1" ht="13.5" thickTop="1">
      <c r="A212" s="205"/>
      <c r="B212" s="189"/>
      <c r="C212" s="189"/>
      <c r="D212" s="189"/>
      <c r="E212" s="189"/>
      <c r="F212" s="189"/>
      <c r="G212" s="189"/>
      <c r="H212" s="189"/>
      <c r="I212" s="189"/>
      <c r="J212" s="206"/>
    </row>
    <row r="213" spans="1:10" s="192" customFormat="1" ht="12.75">
      <c r="A213" s="290" t="s">
        <v>751</v>
      </c>
      <c r="B213" s="288" t="s">
        <v>8</v>
      </c>
      <c r="C213" s="284" t="s">
        <v>9</v>
      </c>
      <c r="D213" s="284" t="s">
        <v>10</v>
      </c>
      <c r="E213" s="367" t="s">
        <v>136</v>
      </c>
      <c r="F213" s="367"/>
      <c r="G213" s="289" t="s">
        <v>11</v>
      </c>
      <c r="H213" s="288" t="s">
        <v>12</v>
      </c>
      <c r="I213" s="288" t="s">
        <v>13</v>
      </c>
      <c r="J213" s="287" t="s">
        <v>14</v>
      </c>
    </row>
    <row r="214" spans="1:10" s="192" customFormat="1" ht="25.5" customHeight="1">
      <c r="A214" s="94" t="s">
        <v>137</v>
      </c>
      <c r="B214" s="294" t="s">
        <v>1245</v>
      </c>
      <c r="C214" s="277" t="s">
        <v>21</v>
      </c>
      <c r="D214" s="277" t="s">
        <v>233</v>
      </c>
      <c r="E214" s="368" t="s">
        <v>752</v>
      </c>
      <c r="F214" s="368"/>
      <c r="G214" s="95" t="s">
        <v>23</v>
      </c>
      <c r="H214" s="182">
        <v>1</v>
      </c>
      <c r="I214" s="96">
        <v>2.5299999999999998</v>
      </c>
      <c r="J214" s="196">
        <v>2.5299999999999998</v>
      </c>
    </row>
    <row r="215" spans="1:10" s="192" customFormat="1" ht="51">
      <c r="A215" s="197" t="s">
        <v>146</v>
      </c>
      <c r="B215" s="308" t="s">
        <v>1380</v>
      </c>
      <c r="C215" s="285" t="s">
        <v>21</v>
      </c>
      <c r="D215" s="285" t="s">
        <v>753</v>
      </c>
      <c r="E215" s="365" t="s">
        <v>155</v>
      </c>
      <c r="F215" s="365"/>
      <c r="G215" s="183" t="s">
        <v>156</v>
      </c>
      <c r="H215" s="184">
        <v>8.3000000000000001E-3</v>
      </c>
      <c r="I215" s="185">
        <v>272.8</v>
      </c>
      <c r="J215" s="198">
        <v>2.2599999999999998</v>
      </c>
    </row>
    <row r="216" spans="1:10" s="192" customFormat="1" ht="51">
      <c r="A216" s="197" t="s">
        <v>146</v>
      </c>
      <c r="B216" s="308" t="s">
        <v>1381</v>
      </c>
      <c r="C216" s="285" t="s">
        <v>21</v>
      </c>
      <c r="D216" s="285" t="s">
        <v>754</v>
      </c>
      <c r="E216" s="365" t="s">
        <v>155</v>
      </c>
      <c r="F216" s="365"/>
      <c r="G216" s="183" t="s">
        <v>249</v>
      </c>
      <c r="H216" s="184">
        <v>3.5999999999999999E-3</v>
      </c>
      <c r="I216" s="185">
        <v>77.430000000000007</v>
      </c>
      <c r="J216" s="198">
        <v>0.27</v>
      </c>
    </row>
    <row r="217" spans="1:10" s="192" customFormat="1" ht="12.75">
      <c r="A217" s="201"/>
      <c r="B217" s="279"/>
      <c r="C217" s="279"/>
      <c r="D217" s="279"/>
      <c r="E217" s="279" t="s">
        <v>143</v>
      </c>
      <c r="F217" s="203">
        <v>0.33</v>
      </c>
      <c r="G217" s="279" t="s">
        <v>144</v>
      </c>
      <c r="H217" s="203">
        <v>0</v>
      </c>
      <c r="I217" s="279" t="s">
        <v>145</v>
      </c>
      <c r="J217" s="204">
        <v>0.33</v>
      </c>
    </row>
    <row r="218" spans="1:10" s="192" customFormat="1" ht="12.75">
      <c r="A218" s="201"/>
      <c r="B218" s="279"/>
      <c r="C218" s="279"/>
      <c r="D218" s="279"/>
      <c r="E218" s="279" t="s">
        <v>663</v>
      </c>
      <c r="F218" s="203">
        <v>0.56000000000000005</v>
      </c>
      <c r="G218" s="279"/>
      <c r="H218" s="363" t="s">
        <v>664</v>
      </c>
      <c r="I218" s="363"/>
      <c r="J218" s="204">
        <v>3.09</v>
      </c>
    </row>
    <row r="219" spans="1:10" s="192" customFormat="1" ht="13.5" thickBot="1">
      <c r="A219" s="280"/>
      <c r="B219" s="281"/>
      <c r="C219" s="281"/>
      <c r="D219" s="281"/>
      <c r="E219" s="281"/>
      <c r="F219" s="281"/>
      <c r="G219" s="281" t="s">
        <v>665</v>
      </c>
      <c r="H219" s="213">
        <v>2741.63</v>
      </c>
      <c r="I219" s="281" t="s">
        <v>666</v>
      </c>
      <c r="J219" s="207">
        <v>8471.6299999999992</v>
      </c>
    </row>
    <row r="220" spans="1:10" s="192" customFormat="1" ht="13.5" thickTop="1">
      <c r="A220" s="205"/>
      <c r="B220" s="189"/>
      <c r="C220" s="189"/>
      <c r="D220" s="189"/>
      <c r="E220" s="189"/>
      <c r="F220" s="189"/>
      <c r="G220" s="189"/>
      <c r="H220" s="189"/>
      <c r="I220" s="189"/>
      <c r="J220" s="206"/>
    </row>
    <row r="221" spans="1:10" s="192" customFormat="1" ht="12.75">
      <c r="A221" s="111" t="s">
        <v>755</v>
      </c>
      <c r="B221" s="286"/>
      <c r="C221" s="286"/>
      <c r="D221" s="286" t="s">
        <v>2318</v>
      </c>
      <c r="E221" s="286"/>
      <c r="F221" s="366"/>
      <c r="G221" s="366"/>
      <c r="H221" s="136"/>
      <c r="I221" s="286"/>
      <c r="J221" s="212">
        <v>8102079.8799999999</v>
      </c>
    </row>
    <row r="222" spans="1:10" s="192" customFormat="1" ht="12.75">
      <c r="A222" s="111" t="s">
        <v>4633</v>
      </c>
      <c r="B222" s="286"/>
      <c r="C222" s="286"/>
      <c r="D222" s="286" t="s">
        <v>606</v>
      </c>
      <c r="E222" s="286"/>
      <c r="F222" s="366"/>
      <c r="G222" s="366"/>
      <c r="H222" s="136"/>
      <c r="I222" s="286"/>
      <c r="J222" s="212">
        <v>47980.33</v>
      </c>
    </row>
    <row r="223" spans="1:10" s="192" customFormat="1" ht="12.75">
      <c r="A223" s="290" t="s">
        <v>3072</v>
      </c>
      <c r="B223" s="288" t="s">
        <v>8</v>
      </c>
      <c r="C223" s="284" t="s">
        <v>9</v>
      </c>
      <c r="D223" s="284" t="s">
        <v>10</v>
      </c>
      <c r="E223" s="367" t="s">
        <v>136</v>
      </c>
      <c r="F223" s="367"/>
      <c r="G223" s="289" t="s">
        <v>11</v>
      </c>
      <c r="H223" s="288" t="s">
        <v>12</v>
      </c>
      <c r="I223" s="288" t="s">
        <v>13</v>
      </c>
      <c r="J223" s="287" t="s">
        <v>14</v>
      </c>
    </row>
    <row r="224" spans="1:10" s="192" customFormat="1" ht="12.75" customHeight="1">
      <c r="A224" s="94" t="s">
        <v>137</v>
      </c>
      <c r="B224" s="294" t="s">
        <v>1310</v>
      </c>
      <c r="C224" s="277" t="s">
        <v>21</v>
      </c>
      <c r="D224" s="277" t="s">
        <v>2319</v>
      </c>
      <c r="E224" s="368" t="s">
        <v>668</v>
      </c>
      <c r="F224" s="368"/>
      <c r="G224" s="95" t="s">
        <v>3</v>
      </c>
      <c r="H224" s="182">
        <v>1</v>
      </c>
      <c r="I224" s="96">
        <v>1.85</v>
      </c>
      <c r="J224" s="196">
        <v>1.85</v>
      </c>
    </row>
    <row r="225" spans="1:10" s="192" customFormat="1" ht="51">
      <c r="A225" s="197" t="s">
        <v>146</v>
      </c>
      <c r="B225" s="308" t="s">
        <v>1376</v>
      </c>
      <c r="C225" s="285" t="s">
        <v>21</v>
      </c>
      <c r="D225" s="285" t="s">
        <v>747</v>
      </c>
      <c r="E225" s="365" t="s">
        <v>155</v>
      </c>
      <c r="F225" s="365"/>
      <c r="G225" s="183" t="s">
        <v>156</v>
      </c>
      <c r="H225" s="184">
        <v>1.0702000000000001E-3</v>
      </c>
      <c r="I225" s="185">
        <v>321.94</v>
      </c>
      <c r="J225" s="198">
        <v>0.34</v>
      </c>
    </row>
    <row r="226" spans="1:10" s="192" customFormat="1" ht="51">
      <c r="A226" s="197" t="s">
        <v>146</v>
      </c>
      <c r="B226" s="308" t="s">
        <v>1377</v>
      </c>
      <c r="C226" s="285" t="s">
        <v>21</v>
      </c>
      <c r="D226" s="285" t="s">
        <v>748</v>
      </c>
      <c r="E226" s="365" t="s">
        <v>155</v>
      </c>
      <c r="F226" s="365"/>
      <c r="G226" s="183" t="s">
        <v>249</v>
      </c>
      <c r="H226" s="184">
        <v>7.5449999999999996E-3</v>
      </c>
      <c r="I226" s="185">
        <v>76.400000000000006</v>
      </c>
      <c r="J226" s="198">
        <v>0.56999999999999995</v>
      </c>
    </row>
    <row r="227" spans="1:10" s="192" customFormat="1" ht="38.25" customHeight="1">
      <c r="A227" s="197" t="s">
        <v>146</v>
      </c>
      <c r="B227" s="308" t="s">
        <v>1384</v>
      </c>
      <c r="C227" s="285" t="s">
        <v>21</v>
      </c>
      <c r="D227" s="285" t="s">
        <v>758</v>
      </c>
      <c r="E227" s="365" t="s">
        <v>155</v>
      </c>
      <c r="F227" s="365"/>
      <c r="G227" s="183" t="s">
        <v>156</v>
      </c>
      <c r="H227" s="184">
        <v>3.0249999999999998E-4</v>
      </c>
      <c r="I227" s="185">
        <v>246.33</v>
      </c>
      <c r="J227" s="198">
        <v>7.0000000000000007E-2</v>
      </c>
    </row>
    <row r="228" spans="1:10" s="192" customFormat="1" ht="38.25" customHeight="1">
      <c r="A228" s="197" t="s">
        <v>146</v>
      </c>
      <c r="B228" s="308" t="s">
        <v>1385</v>
      </c>
      <c r="C228" s="285" t="s">
        <v>21</v>
      </c>
      <c r="D228" s="285" t="s">
        <v>759</v>
      </c>
      <c r="E228" s="365" t="s">
        <v>155</v>
      </c>
      <c r="F228" s="365"/>
      <c r="G228" s="183" t="s">
        <v>249</v>
      </c>
      <c r="H228" s="184">
        <v>7.3180000000000001E-4</v>
      </c>
      <c r="I228" s="185">
        <v>89.65</v>
      </c>
      <c r="J228" s="198">
        <v>0.06</v>
      </c>
    </row>
    <row r="229" spans="1:10" s="192" customFormat="1" ht="38.25" customHeight="1">
      <c r="A229" s="197" t="s">
        <v>146</v>
      </c>
      <c r="B229" s="308" t="s">
        <v>3073</v>
      </c>
      <c r="C229" s="285" t="s">
        <v>21</v>
      </c>
      <c r="D229" s="285" t="s">
        <v>3074</v>
      </c>
      <c r="E229" s="365" t="s">
        <v>155</v>
      </c>
      <c r="F229" s="365"/>
      <c r="G229" s="183" t="s">
        <v>156</v>
      </c>
      <c r="H229" s="184">
        <v>2.5195E-3</v>
      </c>
      <c r="I229" s="185">
        <v>162.83000000000001</v>
      </c>
      <c r="J229" s="198">
        <v>0.41</v>
      </c>
    </row>
    <row r="230" spans="1:10" s="192" customFormat="1" ht="25.5">
      <c r="A230" s="197" t="s">
        <v>146</v>
      </c>
      <c r="B230" s="308" t="s">
        <v>1345</v>
      </c>
      <c r="C230" s="285" t="s">
        <v>21</v>
      </c>
      <c r="D230" s="285" t="s">
        <v>147</v>
      </c>
      <c r="E230" s="365" t="s">
        <v>148</v>
      </c>
      <c r="F230" s="365"/>
      <c r="G230" s="183" t="s">
        <v>26</v>
      </c>
      <c r="H230" s="184">
        <v>1.0342999999999999E-3</v>
      </c>
      <c r="I230" s="185">
        <v>20.32</v>
      </c>
      <c r="J230" s="198">
        <v>0.02</v>
      </c>
    </row>
    <row r="231" spans="1:10" s="192" customFormat="1" ht="38.25" customHeight="1">
      <c r="A231" s="197" t="s">
        <v>146</v>
      </c>
      <c r="B231" s="308" t="s">
        <v>3075</v>
      </c>
      <c r="C231" s="285" t="s">
        <v>21</v>
      </c>
      <c r="D231" s="285" t="s">
        <v>3076</v>
      </c>
      <c r="E231" s="365" t="s">
        <v>155</v>
      </c>
      <c r="F231" s="365"/>
      <c r="G231" s="183" t="s">
        <v>249</v>
      </c>
      <c r="H231" s="184">
        <v>6.0956999999999999E-3</v>
      </c>
      <c r="I231" s="185">
        <v>63.54</v>
      </c>
      <c r="J231" s="198">
        <v>0.38</v>
      </c>
    </row>
    <row r="232" spans="1:10" s="192" customFormat="1" ht="12.75">
      <c r="A232" s="201"/>
      <c r="B232" s="279"/>
      <c r="C232" s="279"/>
      <c r="D232" s="279"/>
      <c r="E232" s="279" t="s">
        <v>143</v>
      </c>
      <c r="F232" s="203">
        <v>0.38</v>
      </c>
      <c r="G232" s="279" t="s">
        <v>144</v>
      </c>
      <c r="H232" s="203">
        <v>0</v>
      </c>
      <c r="I232" s="279" t="s">
        <v>145</v>
      </c>
      <c r="J232" s="204">
        <v>0.38</v>
      </c>
    </row>
    <row r="233" spans="1:10" s="192" customFormat="1" ht="12.75">
      <c r="A233" s="201"/>
      <c r="B233" s="279"/>
      <c r="C233" s="279"/>
      <c r="D233" s="279"/>
      <c r="E233" s="279" t="s">
        <v>663</v>
      </c>
      <c r="F233" s="203">
        <v>0.41</v>
      </c>
      <c r="G233" s="279"/>
      <c r="H233" s="363" t="s">
        <v>664</v>
      </c>
      <c r="I233" s="363"/>
      <c r="J233" s="204">
        <v>2.2599999999999998</v>
      </c>
    </row>
    <row r="234" spans="1:10" s="192" customFormat="1" ht="13.5" thickBot="1">
      <c r="A234" s="280"/>
      <c r="B234" s="281"/>
      <c r="C234" s="281"/>
      <c r="D234" s="281"/>
      <c r="E234" s="281"/>
      <c r="F234" s="281"/>
      <c r="G234" s="281" t="s">
        <v>665</v>
      </c>
      <c r="H234" s="213">
        <v>2352</v>
      </c>
      <c r="I234" s="281" t="s">
        <v>666</v>
      </c>
      <c r="J234" s="207">
        <v>5315.52</v>
      </c>
    </row>
    <row r="235" spans="1:10" s="192" customFormat="1" ht="13.5" thickTop="1">
      <c r="A235" s="205"/>
      <c r="B235" s="189"/>
      <c r="C235" s="189"/>
      <c r="D235" s="189"/>
      <c r="E235" s="189"/>
      <c r="F235" s="189"/>
      <c r="G235" s="189"/>
      <c r="H235" s="189"/>
      <c r="I235" s="189"/>
      <c r="J235" s="206"/>
    </row>
    <row r="236" spans="1:10" s="192" customFormat="1" ht="12.75">
      <c r="A236" s="290" t="s">
        <v>3077</v>
      </c>
      <c r="B236" s="288" t="s">
        <v>8</v>
      </c>
      <c r="C236" s="284" t="s">
        <v>9</v>
      </c>
      <c r="D236" s="284" t="s">
        <v>10</v>
      </c>
      <c r="E236" s="367" t="s">
        <v>136</v>
      </c>
      <c r="F236" s="367"/>
      <c r="G236" s="289" t="s">
        <v>11</v>
      </c>
      <c r="H236" s="288" t="s">
        <v>12</v>
      </c>
      <c r="I236" s="288" t="s">
        <v>13</v>
      </c>
      <c r="J236" s="287" t="s">
        <v>14</v>
      </c>
    </row>
    <row r="237" spans="1:10" s="192" customFormat="1" ht="38.25">
      <c r="A237" s="94" t="s">
        <v>137</v>
      </c>
      <c r="B237" s="294" t="s">
        <v>1270</v>
      </c>
      <c r="C237" s="277" t="s">
        <v>21</v>
      </c>
      <c r="D237" s="277" t="s">
        <v>569</v>
      </c>
      <c r="E237" s="368" t="s">
        <v>181</v>
      </c>
      <c r="F237" s="368"/>
      <c r="G237" s="95" t="s">
        <v>3</v>
      </c>
      <c r="H237" s="182">
        <v>1</v>
      </c>
      <c r="I237" s="96">
        <v>0.66</v>
      </c>
      <c r="J237" s="196">
        <v>0.66</v>
      </c>
    </row>
    <row r="238" spans="1:10" s="192" customFormat="1" ht="25.5">
      <c r="A238" s="197" t="s">
        <v>146</v>
      </c>
      <c r="B238" s="308" t="s">
        <v>1386</v>
      </c>
      <c r="C238" s="285" t="s">
        <v>21</v>
      </c>
      <c r="D238" s="285" t="s">
        <v>174</v>
      </c>
      <c r="E238" s="365" t="s">
        <v>148</v>
      </c>
      <c r="F238" s="365"/>
      <c r="G238" s="183" t="s">
        <v>26</v>
      </c>
      <c r="H238" s="184">
        <v>8.9999999999999993E-3</v>
      </c>
      <c r="I238" s="185">
        <v>25.62</v>
      </c>
      <c r="J238" s="198">
        <v>0.23</v>
      </c>
    </row>
    <row r="239" spans="1:10" s="192" customFormat="1" ht="25.5">
      <c r="A239" s="197" t="s">
        <v>146</v>
      </c>
      <c r="B239" s="308" t="s">
        <v>1345</v>
      </c>
      <c r="C239" s="285" t="s">
        <v>21</v>
      </c>
      <c r="D239" s="285" t="s">
        <v>147</v>
      </c>
      <c r="E239" s="365" t="s">
        <v>148</v>
      </c>
      <c r="F239" s="365"/>
      <c r="G239" s="183" t="s">
        <v>26</v>
      </c>
      <c r="H239" s="184">
        <v>1.9E-2</v>
      </c>
      <c r="I239" s="185">
        <v>20.32</v>
      </c>
      <c r="J239" s="198">
        <v>0.38</v>
      </c>
    </row>
    <row r="240" spans="1:10" s="192" customFormat="1" ht="38.25" customHeight="1">
      <c r="A240" s="197" t="s">
        <v>146</v>
      </c>
      <c r="B240" s="308" t="s">
        <v>1387</v>
      </c>
      <c r="C240" s="285" t="s">
        <v>21</v>
      </c>
      <c r="D240" s="285" t="s">
        <v>760</v>
      </c>
      <c r="E240" s="365" t="s">
        <v>155</v>
      </c>
      <c r="F240" s="365"/>
      <c r="G240" s="183" t="s">
        <v>156</v>
      </c>
      <c r="H240" s="184">
        <v>5.0000000000000001E-3</v>
      </c>
      <c r="I240" s="185">
        <v>10.17</v>
      </c>
      <c r="J240" s="198">
        <v>0.05</v>
      </c>
    </row>
    <row r="241" spans="1:10" s="192" customFormat="1" ht="12.75">
      <c r="A241" s="201"/>
      <c r="B241" s="279"/>
      <c r="C241" s="279"/>
      <c r="D241" s="279"/>
      <c r="E241" s="279" t="s">
        <v>143</v>
      </c>
      <c r="F241" s="203">
        <v>0.46</v>
      </c>
      <c r="G241" s="279" t="s">
        <v>144</v>
      </c>
      <c r="H241" s="203">
        <v>0</v>
      </c>
      <c r="I241" s="279" t="s">
        <v>145</v>
      </c>
      <c r="J241" s="204">
        <v>0.46</v>
      </c>
    </row>
    <row r="242" spans="1:10" s="192" customFormat="1" ht="12.75">
      <c r="A242" s="201"/>
      <c r="B242" s="279"/>
      <c r="C242" s="279"/>
      <c r="D242" s="279"/>
      <c r="E242" s="279" t="s">
        <v>663</v>
      </c>
      <c r="F242" s="203">
        <v>0.14000000000000001</v>
      </c>
      <c r="G242" s="279"/>
      <c r="H242" s="363" t="s">
        <v>664</v>
      </c>
      <c r="I242" s="363"/>
      <c r="J242" s="204">
        <v>0.8</v>
      </c>
    </row>
    <row r="243" spans="1:10" s="192" customFormat="1" ht="13.5" thickBot="1">
      <c r="A243" s="280"/>
      <c r="B243" s="281"/>
      <c r="C243" s="281"/>
      <c r="D243" s="281"/>
      <c r="E243" s="281"/>
      <c r="F243" s="281"/>
      <c r="G243" s="281" t="s">
        <v>665</v>
      </c>
      <c r="H243" s="213">
        <v>2525.0500000000002</v>
      </c>
      <c r="I243" s="281" t="s">
        <v>666</v>
      </c>
      <c r="J243" s="207">
        <v>2020.04</v>
      </c>
    </row>
    <row r="244" spans="1:10" s="192" customFormat="1" ht="13.5" thickTop="1">
      <c r="A244" s="205"/>
      <c r="B244" s="189"/>
      <c r="C244" s="189"/>
      <c r="D244" s="189"/>
      <c r="E244" s="189"/>
      <c r="F244" s="189"/>
      <c r="G244" s="189"/>
      <c r="H244" s="189"/>
      <c r="I244" s="189"/>
      <c r="J244" s="206"/>
    </row>
    <row r="245" spans="1:10" s="192" customFormat="1" ht="12.75">
      <c r="A245" s="290" t="s">
        <v>3078</v>
      </c>
      <c r="B245" s="288" t="s">
        <v>8</v>
      </c>
      <c r="C245" s="284" t="s">
        <v>9</v>
      </c>
      <c r="D245" s="284" t="s">
        <v>10</v>
      </c>
      <c r="E245" s="367" t="s">
        <v>136</v>
      </c>
      <c r="F245" s="367"/>
      <c r="G245" s="289" t="s">
        <v>11</v>
      </c>
      <c r="H245" s="288" t="s">
        <v>12</v>
      </c>
      <c r="I245" s="288" t="s">
        <v>13</v>
      </c>
      <c r="J245" s="287" t="s">
        <v>14</v>
      </c>
    </row>
    <row r="246" spans="1:10" s="192" customFormat="1" ht="12.75" customHeight="1">
      <c r="A246" s="94" t="s">
        <v>137</v>
      </c>
      <c r="B246" s="294" t="s">
        <v>1175</v>
      </c>
      <c r="C246" s="277" t="s">
        <v>21</v>
      </c>
      <c r="D246" s="277" t="s">
        <v>2320</v>
      </c>
      <c r="E246" s="368" t="s">
        <v>178</v>
      </c>
      <c r="F246" s="368"/>
      <c r="G246" s="95" t="s">
        <v>2</v>
      </c>
      <c r="H246" s="182">
        <v>1</v>
      </c>
      <c r="I246" s="96">
        <v>80.38</v>
      </c>
      <c r="J246" s="196">
        <v>80.38</v>
      </c>
    </row>
    <row r="247" spans="1:10" s="192" customFormat="1" ht="25.5">
      <c r="A247" s="197" t="s">
        <v>146</v>
      </c>
      <c r="B247" s="308" t="s">
        <v>1345</v>
      </c>
      <c r="C247" s="285" t="s">
        <v>21</v>
      </c>
      <c r="D247" s="285" t="s">
        <v>147</v>
      </c>
      <c r="E247" s="365" t="s">
        <v>148</v>
      </c>
      <c r="F247" s="365"/>
      <c r="G247" s="183" t="s">
        <v>26</v>
      </c>
      <c r="H247" s="184">
        <v>3.9557666999999999</v>
      </c>
      <c r="I247" s="185">
        <v>20.32</v>
      </c>
      <c r="J247" s="198">
        <v>80.38</v>
      </c>
    </row>
    <row r="248" spans="1:10" s="192" customFormat="1" ht="12.75">
      <c r="A248" s="201"/>
      <c r="B248" s="279"/>
      <c r="C248" s="279"/>
      <c r="D248" s="279"/>
      <c r="E248" s="279" t="s">
        <v>143</v>
      </c>
      <c r="F248" s="203">
        <v>59.69</v>
      </c>
      <c r="G248" s="279" t="s">
        <v>144</v>
      </c>
      <c r="H248" s="203">
        <v>0</v>
      </c>
      <c r="I248" s="279" t="s">
        <v>145</v>
      </c>
      <c r="J248" s="204">
        <v>59.69</v>
      </c>
    </row>
    <row r="249" spans="1:10" s="192" customFormat="1" ht="12.75">
      <c r="A249" s="201"/>
      <c r="B249" s="279"/>
      <c r="C249" s="279"/>
      <c r="D249" s="279"/>
      <c r="E249" s="279" t="s">
        <v>663</v>
      </c>
      <c r="F249" s="203">
        <v>18.059999999999999</v>
      </c>
      <c r="G249" s="279"/>
      <c r="H249" s="363" t="s">
        <v>664</v>
      </c>
      <c r="I249" s="363"/>
      <c r="J249" s="204">
        <v>98.44</v>
      </c>
    </row>
    <row r="250" spans="1:10" s="192" customFormat="1" ht="13.5" thickBot="1">
      <c r="A250" s="280"/>
      <c r="B250" s="281"/>
      <c r="C250" s="281"/>
      <c r="D250" s="281"/>
      <c r="E250" s="281"/>
      <c r="F250" s="281"/>
      <c r="G250" s="281" t="s">
        <v>665</v>
      </c>
      <c r="H250" s="213">
        <v>22.37</v>
      </c>
      <c r="I250" s="281" t="s">
        <v>666</v>
      </c>
      <c r="J250" s="207">
        <v>2202.1</v>
      </c>
    </row>
    <row r="251" spans="1:10" s="192" customFormat="1" ht="13.5" thickTop="1">
      <c r="A251" s="205"/>
      <c r="B251" s="189"/>
      <c r="C251" s="189"/>
      <c r="D251" s="189"/>
      <c r="E251" s="189"/>
      <c r="F251" s="189"/>
      <c r="G251" s="189"/>
      <c r="H251" s="189"/>
      <c r="I251" s="189"/>
      <c r="J251" s="206"/>
    </row>
    <row r="252" spans="1:10" s="192" customFormat="1" ht="12.75">
      <c r="A252" s="290" t="s">
        <v>3079</v>
      </c>
      <c r="B252" s="288" t="s">
        <v>8</v>
      </c>
      <c r="C252" s="284" t="s">
        <v>9</v>
      </c>
      <c r="D252" s="284" t="s">
        <v>10</v>
      </c>
      <c r="E252" s="367" t="s">
        <v>136</v>
      </c>
      <c r="F252" s="367"/>
      <c r="G252" s="289" t="s">
        <v>11</v>
      </c>
      <c r="H252" s="288" t="s">
        <v>12</v>
      </c>
      <c r="I252" s="288" t="s">
        <v>13</v>
      </c>
      <c r="J252" s="287" t="s">
        <v>14</v>
      </c>
    </row>
    <row r="253" spans="1:10" s="192" customFormat="1" ht="38.25">
      <c r="A253" s="94" t="s">
        <v>137</v>
      </c>
      <c r="B253" s="294" t="s">
        <v>1202</v>
      </c>
      <c r="C253" s="277" t="s">
        <v>21</v>
      </c>
      <c r="D253" s="277" t="s">
        <v>260</v>
      </c>
      <c r="E253" s="368" t="s">
        <v>181</v>
      </c>
      <c r="F253" s="368"/>
      <c r="G253" s="95" t="s">
        <v>2</v>
      </c>
      <c r="H253" s="182">
        <v>1</v>
      </c>
      <c r="I253" s="96">
        <v>746.95</v>
      </c>
      <c r="J253" s="196">
        <v>746.95</v>
      </c>
    </row>
    <row r="254" spans="1:10" s="192" customFormat="1" ht="51">
      <c r="A254" s="197" t="s">
        <v>146</v>
      </c>
      <c r="B254" s="308" t="s">
        <v>1388</v>
      </c>
      <c r="C254" s="285" t="s">
        <v>21</v>
      </c>
      <c r="D254" s="285" t="s">
        <v>761</v>
      </c>
      <c r="E254" s="365" t="s">
        <v>148</v>
      </c>
      <c r="F254" s="365"/>
      <c r="G254" s="183" t="s">
        <v>2</v>
      </c>
      <c r="H254" s="184">
        <v>0.13</v>
      </c>
      <c r="I254" s="185">
        <v>599.55999999999995</v>
      </c>
      <c r="J254" s="198">
        <v>77.94</v>
      </c>
    </row>
    <row r="255" spans="1:10" s="192" customFormat="1" ht="25.5">
      <c r="A255" s="197" t="s">
        <v>146</v>
      </c>
      <c r="B255" s="308" t="s">
        <v>1386</v>
      </c>
      <c r="C255" s="285" t="s">
        <v>21</v>
      </c>
      <c r="D255" s="285" t="s">
        <v>174</v>
      </c>
      <c r="E255" s="365" t="s">
        <v>148</v>
      </c>
      <c r="F255" s="365"/>
      <c r="G255" s="183" t="s">
        <v>26</v>
      </c>
      <c r="H255" s="184">
        <v>8.3439999999999994</v>
      </c>
      <c r="I255" s="185">
        <v>25.62</v>
      </c>
      <c r="J255" s="198">
        <v>213.77</v>
      </c>
    </row>
    <row r="256" spans="1:10" s="192" customFormat="1" ht="25.5">
      <c r="A256" s="197" t="s">
        <v>146</v>
      </c>
      <c r="B256" s="308" t="s">
        <v>1345</v>
      </c>
      <c r="C256" s="285" t="s">
        <v>21</v>
      </c>
      <c r="D256" s="285" t="s">
        <v>147</v>
      </c>
      <c r="E256" s="365" t="s">
        <v>148</v>
      </c>
      <c r="F256" s="365"/>
      <c r="G256" s="183" t="s">
        <v>26</v>
      </c>
      <c r="H256" s="184">
        <v>4.1719999999999997</v>
      </c>
      <c r="I256" s="185">
        <v>20.32</v>
      </c>
      <c r="J256" s="198">
        <v>84.77</v>
      </c>
    </row>
    <row r="257" spans="1:10" s="192" customFormat="1" ht="25.5">
      <c r="A257" s="199" t="s">
        <v>139</v>
      </c>
      <c r="B257" s="309" t="s">
        <v>1389</v>
      </c>
      <c r="C257" s="278" t="s">
        <v>21</v>
      </c>
      <c r="D257" s="278" t="s">
        <v>762</v>
      </c>
      <c r="E257" s="362" t="s">
        <v>142</v>
      </c>
      <c r="F257" s="362"/>
      <c r="G257" s="186" t="s">
        <v>45</v>
      </c>
      <c r="H257" s="187">
        <v>122.27</v>
      </c>
      <c r="I257" s="188">
        <v>3.03</v>
      </c>
      <c r="J257" s="200">
        <v>370.47</v>
      </c>
    </row>
    <row r="258" spans="1:10" s="192" customFormat="1" ht="12.75">
      <c r="A258" s="201"/>
      <c r="B258" s="279"/>
      <c r="C258" s="279"/>
      <c r="D258" s="279"/>
      <c r="E258" s="279" t="s">
        <v>143</v>
      </c>
      <c r="F258" s="203">
        <v>241.10999999999999</v>
      </c>
      <c r="G258" s="279" t="s">
        <v>144</v>
      </c>
      <c r="H258" s="203">
        <v>0</v>
      </c>
      <c r="I258" s="279" t="s">
        <v>145</v>
      </c>
      <c r="J258" s="204">
        <v>241.10999999999999</v>
      </c>
    </row>
    <row r="259" spans="1:10" s="192" customFormat="1" ht="12.75">
      <c r="A259" s="201"/>
      <c r="B259" s="279"/>
      <c r="C259" s="279"/>
      <c r="D259" s="279"/>
      <c r="E259" s="279" t="s">
        <v>663</v>
      </c>
      <c r="F259" s="203">
        <v>167.83</v>
      </c>
      <c r="G259" s="279"/>
      <c r="H259" s="363" t="s">
        <v>664</v>
      </c>
      <c r="I259" s="363"/>
      <c r="J259" s="204">
        <v>914.78</v>
      </c>
    </row>
    <row r="260" spans="1:10" s="192" customFormat="1" ht="13.5" thickBot="1">
      <c r="A260" s="280"/>
      <c r="B260" s="281"/>
      <c r="C260" s="281"/>
      <c r="D260" s="281"/>
      <c r="E260" s="281"/>
      <c r="F260" s="281"/>
      <c r="G260" s="281" t="s">
        <v>665</v>
      </c>
      <c r="H260" s="213">
        <v>30.46</v>
      </c>
      <c r="I260" s="281" t="s">
        <v>666</v>
      </c>
      <c r="J260" s="207">
        <v>27864.19</v>
      </c>
    </row>
    <row r="261" spans="1:10" s="192" customFormat="1" ht="13.5" thickTop="1">
      <c r="A261" s="205"/>
      <c r="B261" s="189"/>
      <c r="C261" s="189"/>
      <c r="D261" s="189"/>
      <c r="E261" s="189"/>
      <c r="F261" s="189"/>
      <c r="G261" s="189"/>
      <c r="H261" s="189"/>
      <c r="I261" s="189"/>
      <c r="J261" s="206"/>
    </row>
    <row r="262" spans="1:10" s="192" customFormat="1" ht="12.75">
      <c r="A262" s="290" t="s">
        <v>3080</v>
      </c>
      <c r="B262" s="288" t="s">
        <v>8</v>
      </c>
      <c r="C262" s="284" t="s">
        <v>9</v>
      </c>
      <c r="D262" s="284" t="s">
        <v>10</v>
      </c>
      <c r="E262" s="367" t="s">
        <v>136</v>
      </c>
      <c r="F262" s="367"/>
      <c r="G262" s="289" t="s">
        <v>11</v>
      </c>
      <c r="H262" s="288" t="s">
        <v>12</v>
      </c>
      <c r="I262" s="288" t="s">
        <v>13</v>
      </c>
      <c r="J262" s="287" t="s">
        <v>14</v>
      </c>
    </row>
    <row r="263" spans="1:10" s="192" customFormat="1" ht="12.75" customHeight="1">
      <c r="A263" s="94" t="s">
        <v>137</v>
      </c>
      <c r="B263" s="294" t="s">
        <v>1213</v>
      </c>
      <c r="C263" s="277" t="s">
        <v>21</v>
      </c>
      <c r="D263" s="277" t="s">
        <v>261</v>
      </c>
      <c r="E263" s="368" t="s">
        <v>178</v>
      </c>
      <c r="F263" s="368"/>
      <c r="G263" s="95" t="s">
        <v>2</v>
      </c>
      <c r="H263" s="182">
        <v>1</v>
      </c>
      <c r="I263" s="96">
        <v>20.61</v>
      </c>
      <c r="J263" s="196">
        <v>20.61</v>
      </c>
    </row>
    <row r="264" spans="1:10" s="192" customFormat="1" ht="51">
      <c r="A264" s="197" t="s">
        <v>146</v>
      </c>
      <c r="B264" s="308" t="s">
        <v>1376</v>
      </c>
      <c r="C264" s="285" t="s">
        <v>21</v>
      </c>
      <c r="D264" s="285" t="s">
        <v>747</v>
      </c>
      <c r="E264" s="365" t="s">
        <v>155</v>
      </c>
      <c r="F264" s="365"/>
      <c r="G264" s="183" t="s">
        <v>156</v>
      </c>
      <c r="H264" s="184">
        <v>5.4000000000000003E-3</v>
      </c>
      <c r="I264" s="185">
        <v>321.94</v>
      </c>
      <c r="J264" s="198">
        <v>1.73</v>
      </c>
    </row>
    <row r="265" spans="1:10" s="192" customFormat="1" ht="51">
      <c r="A265" s="197" t="s">
        <v>146</v>
      </c>
      <c r="B265" s="308" t="s">
        <v>1377</v>
      </c>
      <c r="C265" s="285" t="s">
        <v>21</v>
      </c>
      <c r="D265" s="285" t="s">
        <v>748</v>
      </c>
      <c r="E265" s="365" t="s">
        <v>155</v>
      </c>
      <c r="F265" s="365"/>
      <c r="G265" s="183" t="s">
        <v>249</v>
      </c>
      <c r="H265" s="184">
        <v>5.9999999999999995E-4</v>
      </c>
      <c r="I265" s="185">
        <v>76.400000000000006</v>
      </c>
      <c r="J265" s="198">
        <v>0.04</v>
      </c>
    </row>
    <row r="266" spans="1:10" s="192" customFormat="1" ht="25.5">
      <c r="A266" s="197" t="s">
        <v>146</v>
      </c>
      <c r="B266" s="308" t="s">
        <v>1345</v>
      </c>
      <c r="C266" s="285" t="s">
        <v>21</v>
      </c>
      <c r="D266" s="285" t="s">
        <v>147</v>
      </c>
      <c r="E266" s="365" t="s">
        <v>148</v>
      </c>
      <c r="F266" s="365"/>
      <c r="G266" s="183" t="s">
        <v>26</v>
      </c>
      <c r="H266" s="184">
        <v>0.88090000000000002</v>
      </c>
      <c r="I266" s="185">
        <v>20.32</v>
      </c>
      <c r="J266" s="198">
        <v>17.89</v>
      </c>
    </row>
    <row r="267" spans="1:10" s="192" customFormat="1" ht="38.25" customHeight="1">
      <c r="A267" s="197" t="s">
        <v>146</v>
      </c>
      <c r="B267" s="308" t="s">
        <v>1387</v>
      </c>
      <c r="C267" s="285" t="s">
        <v>21</v>
      </c>
      <c r="D267" s="285" t="s">
        <v>760</v>
      </c>
      <c r="E267" s="365" t="s">
        <v>155</v>
      </c>
      <c r="F267" s="365"/>
      <c r="G267" s="183" t="s">
        <v>156</v>
      </c>
      <c r="H267" s="184">
        <v>9.4200000000000006E-2</v>
      </c>
      <c r="I267" s="185">
        <v>10.17</v>
      </c>
      <c r="J267" s="198">
        <v>0.95</v>
      </c>
    </row>
    <row r="268" spans="1:10" s="192" customFormat="1" ht="12.75">
      <c r="A268" s="201"/>
      <c r="B268" s="279"/>
      <c r="C268" s="279"/>
      <c r="D268" s="279"/>
      <c r="E268" s="279" t="s">
        <v>143</v>
      </c>
      <c r="F268" s="203">
        <v>13.44</v>
      </c>
      <c r="G268" s="279" t="s">
        <v>144</v>
      </c>
      <c r="H268" s="203">
        <v>0</v>
      </c>
      <c r="I268" s="279" t="s">
        <v>145</v>
      </c>
      <c r="J268" s="204">
        <v>13.44</v>
      </c>
    </row>
    <row r="269" spans="1:10" s="192" customFormat="1" ht="12.75">
      <c r="A269" s="201"/>
      <c r="B269" s="279"/>
      <c r="C269" s="279"/>
      <c r="D269" s="279"/>
      <c r="E269" s="279" t="s">
        <v>663</v>
      </c>
      <c r="F269" s="203">
        <v>4.63</v>
      </c>
      <c r="G269" s="279"/>
      <c r="H269" s="363" t="s">
        <v>664</v>
      </c>
      <c r="I269" s="363"/>
      <c r="J269" s="204">
        <v>25.24</v>
      </c>
    </row>
    <row r="270" spans="1:10" s="192" customFormat="1" ht="13.5" thickBot="1">
      <c r="A270" s="280"/>
      <c r="B270" s="281"/>
      <c r="C270" s="281"/>
      <c r="D270" s="281"/>
      <c r="E270" s="281"/>
      <c r="F270" s="281"/>
      <c r="G270" s="281" t="s">
        <v>665</v>
      </c>
      <c r="H270" s="213">
        <v>6.33</v>
      </c>
      <c r="I270" s="281" t="s">
        <v>666</v>
      </c>
      <c r="J270" s="207">
        <v>159.76</v>
      </c>
    </row>
    <row r="271" spans="1:10" s="192" customFormat="1" ht="13.5" thickTop="1">
      <c r="A271" s="205"/>
      <c r="B271" s="189"/>
      <c r="C271" s="189"/>
      <c r="D271" s="189"/>
      <c r="E271" s="189"/>
      <c r="F271" s="189"/>
      <c r="G271" s="189"/>
      <c r="H271" s="189"/>
      <c r="I271" s="189"/>
      <c r="J271" s="206"/>
    </row>
    <row r="272" spans="1:10" s="192" customFormat="1" ht="12.75">
      <c r="A272" s="290" t="s">
        <v>3081</v>
      </c>
      <c r="B272" s="288" t="s">
        <v>8</v>
      </c>
      <c r="C272" s="284" t="s">
        <v>9</v>
      </c>
      <c r="D272" s="284" t="s">
        <v>10</v>
      </c>
      <c r="E272" s="367" t="s">
        <v>136</v>
      </c>
      <c r="F272" s="367"/>
      <c r="G272" s="289" t="s">
        <v>11</v>
      </c>
      <c r="H272" s="288" t="s">
        <v>12</v>
      </c>
      <c r="I272" s="288" t="s">
        <v>13</v>
      </c>
      <c r="J272" s="287" t="s">
        <v>14</v>
      </c>
    </row>
    <row r="273" spans="1:10" s="192" customFormat="1" ht="12.75" customHeight="1">
      <c r="A273" s="94" t="s">
        <v>137</v>
      </c>
      <c r="B273" s="294" t="s">
        <v>3082</v>
      </c>
      <c r="C273" s="277" t="s">
        <v>21</v>
      </c>
      <c r="D273" s="277" t="s">
        <v>2321</v>
      </c>
      <c r="E273" s="368" t="s">
        <v>178</v>
      </c>
      <c r="F273" s="368"/>
      <c r="G273" s="95" t="s">
        <v>2</v>
      </c>
      <c r="H273" s="182">
        <v>1</v>
      </c>
      <c r="I273" s="96">
        <v>72.790000000000006</v>
      </c>
      <c r="J273" s="196">
        <v>72.790000000000006</v>
      </c>
    </row>
    <row r="274" spans="1:10" s="192" customFormat="1" ht="51">
      <c r="A274" s="197" t="s">
        <v>146</v>
      </c>
      <c r="B274" s="308" t="s">
        <v>1376</v>
      </c>
      <c r="C274" s="285" t="s">
        <v>21</v>
      </c>
      <c r="D274" s="285" t="s">
        <v>747</v>
      </c>
      <c r="E274" s="365" t="s">
        <v>155</v>
      </c>
      <c r="F274" s="365"/>
      <c r="G274" s="183" t="s">
        <v>156</v>
      </c>
      <c r="H274" s="184">
        <v>5.4000000000000003E-3</v>
      </c>
      <c r="I274" s="185">
        <v>321.94</v>
      </c>
      <c r="J274" s="198">
        <v>1.73</v>
      </c>
    </row>
    <row r="275" spans="1:10" s="192" customFormat="1" ht="51">
      <c r="A275" s="197" t="s">
        <v>146</v>
      </c>
      <c r="B275" s="308" t="s">
        <v>1377</v>
      </c>
      <c r="C275" s="285" t="s">
        <v>21</v>
      </c>
      <c r="D275" s="285" t="s">
        <v>748</v>
      </c>
      <c r="E275" s="365" t="s">
        <v>155</v>
      </c>
      <c r="F275" s="365"/>
      <c r="G275" s="183" t="s">
        <v>249</v>
      </c>
      <c r="H275" s="184">
        <v>5.9999999999999995E-4</v>
      </c>
      <c r="I275" s="185">
        <v>76.400000000000006</v>
      </c>
      <c r="J275" s="198">
        <v>0.04</v>
      </c>
    </row>
    <row r="276" spans="1:10" s="192" customFormat="1" ht="25.5">
      <c r="A276" s="197" t="s">
        <v>146</v>
      </c>
      <c r="B276" s="308" t="s">
        <v>1345</v>
      </c>
      <c r="C276" s="285" t="s">
        <v>21</v>
      </c>
      <c r="D276" s="285" t="s">
        <v>147</v>
      </c>
      <c r="E276" s="365" t="s">
        <v>148</v>
      </c>
      <c r="F276" s="365"/>
      <c r="G276" s="183" t="s">
        <v>26</v>
      </c>
      <c r="H276" s="184">
        <v>0.78659999999999997</v>
      </c>
      <c r="I276" s="185">
        <v>20.32</v>
      </c>
      <c r="J276" s="198">
        <v>15.98</v>
      </c>
    </row>
    <row r="277" spans="1:10" s="192" customFormat="1" ht="25.5" customHeight="1">
      <c r="A277" s="197" t="s">
        <v>146</v>
      </c>
      <c r="B277" s="308" t="s">
        <v>1378</v>
      </c>
      <c r="C277" s="285" t="s">
        <v>21</v>
      </c>
      <c r="D277" s="285" t="s">
        <v>749</v>
      </c>
      <c r="E277" s="365" t="s">
        <v>155</v>
      </c>
      <c r="F277" s="365"/>
      <c r="G277" s="183" t="s">
        <v>156</v>
      </c>
      <c r="H277" s="184">
        <v>0.19620000000000001</v>
      </c>
      <c r="I277" s="185">
        <v>30.06</v>
      </c>
      <c r="J277" s="198">
        <v>5.89</v>
      </c>
    </row>
    <row r="278" spans="1:10" s="192" customFormat="1" ht="25.5">
      <c r="A278" s="199" t="s">
        <v>139</v>
      </c>
      <c r="B278" s="309" t="s">
        <v>1379</v>
      </c>
      <c r="C278" s="278" t="s">
        <v>21</v>
      </c>
      <c r="D278" s="278" t="s">
        <v>750</v>
      </c>
      <c r="E278" s="362" t="s">
        <v>142</v>
      </c>
      <c r="F278" s="362"/>
      <c r="G278" s="186" t="s">
        <v>2</v>
      </c>
      <c r="H278" s="187">
        <v>1.3889</v>
      </c>
      <c r="I278" s="188">
        <v>35.39</v>
      </c>
      <c r="J278" s="200">
        <v>49.15</v>
      </c>
    </row>
    <row r="279" spans="1:10" s="192" customFormat="1" ht="12.75">
      <c r="A279" s="201"/>
      <c r="B279" s="279"/>
      <c r="C279" s="279"/>
      <c r="D279" s="279"/>
      <c r="E279" s="279" t="s">
        <v>143</v>
      </c>
      <c r="F279" s="203">
        <v>15.45</v>
      </c>
      <c r="G279" s="279" t="s">
        <v>144</v>
      </c>
      <c r="H279" s="203">
        <v>0</v>
      </c>
      <c r="I279" s="279" t="s">
        <v>145</v>
      </c>
      <c r="J279" s="204">
        <v>15.45</v>
      </c>
    </row>
    <row r="280" spans="1:10" s="192" customFormat="1" ht="12.75">
      <c r="A280" s="201"/>
      <c r="B280" s="279"/>
      <c r="C280" s="279"/>
      <c r="D280" s="279"/>
      <c r="E280" s="279" t="s">
        <v>663</v>
      </c>
      <c r="F280" s="203">
        <v>16.350000000000001</v>
      </c>
      <c r="G280" s="279"/>
      <c r="H280" s="363" t="s">
        <v>664</v>
      </c>
      <c r="I280" s="363"/>
      <c r="J280" s="204">
        <v>89.14</v>
      </c>
    </row>
    <row r="281" spans="1:10" s="192" customFormat="1" ht="13.5" thickBot="1">
      <c r="A281" s="280"/>
      <c r="B281" s="281"/>
      <c r="C281" s="281"/>
      <c r="D281" s="281"/>
      <c r="E281" s="281"/>
      <c r="F281" s="281"/>
      <c r="G281" s="281" t="s">
        <v>665</v>
      </c>
      <c r="H281" s="213">
        <v>103</v>
      </c>
      <c r="I281" s="281" t="s">
        <v>666</v>
      </c>
      <c r="J281" s="207">
        <v>9181.42</v>
      </c>
    </row>
    <row r="282" spans="1:10" s="192" customFormat="1" ht="13.5" thickTop="1">
      <c r="A282" s="205"/>
      <c r="B282" s="189"/>
      <c r="C282" s="189"/>
      <c r="D282" s="189"/>
      <c r="E282" s="189"/>
      <c r="F282" s="189"/>
      <c r="G282" s="189"/>
      <c r="H282" s="189"/>
      <c r="I282" s="189"/>
      <c r="J282" s="206"/>
    </row>
    <row r="283" spans="1:10" s="192" customFormat="1" ht="12.75">
      <c r="A283" s="290" t="s">
        <v>3083</v>
      </c>
      <c r="B283" s="288" t="s">
        <v>8</v>
      </c>
      <c r="C283" s="284" t="s">
        <v>9</v>
      </c>
      <c r="D283" s="284" t="s">
        <v>10</v>
      </c>
      <c r="E283" s="367" t="s">
        <v>136</v>
      </c>
      <c r="F283" s="367"/>
      <c r="G283" s="289" t="s">
        <v>11</v>
      </c>
      <c r="H283" s="288" t="s">
        <v>12</v>
      </c>
      <c r="I283" s="288" t="s">
        <v>13</v>
      </c>
      <c r="J283" s="287" t="s">
        <v>14</v>
      </c>
    </row>
    <row r="284" spans="1:10" s="192" customFormat="1" ht="12.75" customHeight="1">
      <c r="A284" s="94" t="s">
        <v>137</v>
      </c>
      <c r="B284" s="294" t="s">
        <v>1272</v>
      </c>
      <c r="C284" s="277" t="s">
        <v>44</v>
      </c>
      <c r="D284" s="277" t="s">
        <v>77</v>
      </c>
      <c r="E284" s="368" t="s">
        <v>148</v>
      </c>
      <c r="F284" s="368"/>
      <c r="G284" s="95" t="s">
        <v>3</v>
      </c>
      <c r="H284" s="182">
        <v>1</v>
      </c>
      <c r="I284" s="96">
        <v>5.84</v>
      </c>
      <c r="J284" s="196">
        <v>5.84</v>
      </c>
    </row>
    <row r="285" spans="1:10" s="192" customFormat="1" ht="25.5">
      <c r="A285" s="199" t="s">
        <v>139</v>
      </c>
      <c r="B285" s="309" t="s">
        <v>1688</v>
      </c>
      <c r="C285" s="278" t="s">
        <v>16</v>
      </c>
      <c r="D285" s="278" t="s">
        <v>140</v>
      </c>
      <c r="E285" s="362" t="s">
        <v>141</v>
      </c>
      <c r="F285" s="362"/>
      <c r="G285" s="186" t="s">
        <v>26</v>
      </c>
      <c r="H285" s="187">
        <v>0.4</v>
      </c>
      <c r="I285" s="188">
        <v>14.62</v>
      </c>
      <c r="J285" s="200">
        <v>5.84</v>
      </c>
    </row>
    <row r="286" spans="1:10" s="192" customFormat="1" ht="12.75">
      <c r="A286" s="201"/>
      <c r="B286" s="279"/>
      <c r="C286" s="279"/>
      <c r="D286" s="279"/>
      <c r="E286" s="279" t="s">
        <v>143</v>
      </c>
      <c r="F286" s="203">
        <v>5.84</v>
      </c>
      <c r="G286" s="279" t="s">
        <v>144</v>
      </c>
      <c r="H286" s="203">
        <v>0</v>
      </c>
      <c r="I286" s="279" t="s">
        <v>145</v>
      </c>
      <c r="J286" s="204">
        <v>5.84</v>
      </c>
    </row>
    <row r="287" spans="1:10" s="192" customFormat="1" ht="12.75">
      <c r="A287" s="201"/>
      <c r="B287" s="279"/>
      <c r="C287" s="279"/>
      <c r="D287" s="279"/>
      <c r="E287" s="279" t="s">
        <v>663</v>
      </c>
      <c r="F287" s="203">
        <v>1.31</v>
      </c>
      <c r="G287" s="279"/>
      <c r="H287" s="363" t="s">
        <v>664</v>
      </c>
      <c r="I287" s="363"/>
      <c r="J287" s="204">
        <v>7.15</v>
      </c>
    </row>
    <row r="288" spans="1:10" s="192" customFormat="1" ht="13.5" thickBot="1">
      <c r="A288" s="280"/>
      <c r="B288" s="281"/>
      <c r="C288" s="281"/>
      <c r="D288" s="281"/>
      <c r="E288" s="281"/>
      <c r="F288" s="281"/>
      <c r="G288" s="281" t="s">
        <v>665</v>
      </c>
      <c r="H288" s="213">
        <v>173.05</v>
      </c>
      <c r="I288" s="281" t="s">
        <v>666</v>
      </c>
      <c r="J288" s="207">
        <v>1237.3</v>
      </c>
    </row>
    <row r="289" spans="1:10" s="192" customFormat="1" ht="13.5" thickTop="1">
      <c r="A289" s="205"/>
      <c r="B289" s="189"/>
      <c r="C289" s="189"/>
      <c r="D289" s="189"/>
      <c r="E289" s="189"/>
      <c r="F289" s="189"/>
      <c r="G289" s="189"/>
      <c r="H289" s="189"/>
      <c r="I289" s="189"/>
      <c r="J289" s="206"/>
    </row>
    <row r="290" spans="1:10" s="192" customFormat="1" ht="12.75">
      <c r="A290" s="111" t="s">
        <v>4634</v>
      </c>
      <c r="B290" s="286"/>
      <c r="C290" s="286"/>
      <c r="D290" s="286" t="s">
        <v>607</v>
      </c>
      <c r="E290" s="286"/>
      <c r="F290" s="366"/>
      <c r="G290" s="366"/>
      <c r="H290" s="136"/>
      <c r="I290" s="286"/>
      <c r="J290" s="212">
        <v>1497810.22</v>
      </c>
    </row>
    <row r="291" spans="1:10" s="192" customFormat="1" ht="12.75">
      <c r="A291" s="290" t="s">
        <v>3084</v>
      </c>
      <c r="B291" s="288" t="s">
        <v>8</v>
      </c>
      <c r="C291" s="284" t="s">
        <v>9</v>
      </c>
      <c r="D291" s="284" t="s">
        <v>10</v>
      </c>
      <c r="E291" s="367" t="s">
        <v>136</v>
      </c>
      <c r="F291" s="367"/>
      <c r="G291" s="289" t="s">
        <v>11</v>
      </c>
      <c r="H291" s="288" t="s">
        <v>12</v>
      </c>
      <c r="I291" s="288" t="s">
        <v>13</v>
      </c>
      <c r="J291" s="287" t="s">
        <v>14</v>
      </c>
    </row>
    <row r="292" spans="1:10" s="192" customFormat="1" ht="25.5">
      <c r="A292" s="94" t="s">
        <v>137</v>
      </c>
      <c r="B292" s="294" t="s">
        <v>1177</v>
      </c>
      <c r="C292" s="277" t="s">
        <v>21</v>
      </c>
      <c r="D292" s="277" t="s">
        <v>262</v>
      </c>
      <c r="E292" s="368" t="s">
        <v>181</v>
      </c>
      <c r="F292" s="368"/>
      <c r="G292" s="95" t="s">
        <v>3</v>
      </c>
      <c r="H292" s="182">
        <v>1</v>
      </c>
      <c r="I292" s="96">
        <v>41</v>
      </c>
      <c r="J292" s="196">
        <v>41</v>
      </c>
    </row>
    <row r="293" spans="1:10" s="192" customFormat="1" ht="25.5">
      <c r="A293" s="197" t="s">
        <v>146</v>
      </c>
      <c r="B293" s="308" t="s">
        <v>1386</v>
      </c>
      <c r="C293" s="285" t="s">
        <v>21</v>
      </c>
      <c r="D293" s="285" t="s">
        <v>174</v>
      </c>
      <c r="E293" s="365" t="s">
        <v>148</v>
      </c>
      <c r="F293" s="365"/>
      <c r="G293" s="183" t="s">
        <v>26</v>
      </c>
      <c r="H293" s="184">
        <v>0.25414999999999999</v>
      </c>
      <c r="I293" s="185">
        <v>25.62</v>
      </c>
      <c r="J293" s="198">
        <v>6.51</v>
      </c>
    </row>
    <row r="294" spans="1:10" s="192" customFormat="1" ht="25.5">
      <c r="A294" s="197" t="s">
        <v>146</v>
      </c>
      <c r="B294" s="308" t="s">
        <v>1345</v>
      </c>
      <c r="C294" s="285" t="s">
        <v>21</v>
      </c>
      <c r="D294" s="285" t="s">
        <v>147</v>
      </c>
      <c r="E294" s="365" t="s">
        <v>148</v>
      </c>
      <c r="F294" s="365"/>
      <c r="G294" s="183" t="s">
        <v>26</v>
      </c>
      <c r="H294" s="184">
        <v>9.1899999999999996E-2</v>
      </c>
      <c r="I294" s="185">
        <v>20.32</v>
      </c>
      <c r="J294" s="198">
        <v>1.86</v>
      </c>
    </row>
    <row r="295" spans="1:10" s="192" customFormat="1" ht="38.25">
      <c r="A295" s="197" t="s">
        <v>146</v>
      </c>
      <c r="B295" s="308" t="s">
        <v>1390</v>
      </c>
      <c r="C295" s="285" t="s">
        <v>21</v>
      </c>
      <c r="D295" s="285" t="s">
        <v>763</v>
      </c>
      <c r="E295" s="365" t="s">
        <v>181</v>
      </c>
      <c r="F295" s="365"/>
      <c r="G295" s="183" t="s">
        <v>2</v>
      </c>
      <c r="H295" s="184">
        <v>6.9000000000000006E-2</v>
      </c>
      <c r="I295" s="185">
        <v>473</v>
      </c>
      <c r="J295" s="198">
        <v>32.630000000000003</v>
      </c>
    </row>
    <row r="296" spans="1:10" s="192" customFormat="1" ht="12.75">
      <c r="A296" s="201"/>
      <c r="B296" s="279"/>
      <c r="C296" s="279"/>
      <c r="D296" s="279"/>
      <c r="E296" s="279" t="s">
        <v>143</v>
      </c>
      <c r="F296" s="203">
        <v>10.14</v>
      </c>
      <c r="G296" s="279" t="s">
        <v>144</v>
      </c>
      <c r="H296" s="203">
        <v>0</v>
      </c>
      <c r="I296" s="279" t="s">
        <v>145</v>
      </c>
      <c r="J296" s="204">
        <v>10.14</v>
      </c>
    </row>
    <row r="297" spans="1:10" s="192" customFormat="1" ht="12.75">
      <c r="A297" s="201"/>
      <c r="B297" s="279"/>
      <c r="C297" s="279"/>
      <c r="D297" s="279"/>
      <c r="E297" s="279" t="s">
        <v>663</v>
      </c>
      <c r="F297" s="203">
        <v>9.2100000000000009</v>
      </c>
      <c r="G297" s="279"/>
      <c r="H297" s="363" t="s">
        <v>664</v>
      </c>
      <c r="I297" s="363"/>
      <c r="J297" s="204">
        <v>50.21</v>
      </c>
    </row>
    <row r="298" spans="1:10" s="192" customFormat="1" ht="13.5" thickBot="1">
      <c r="A298" s="280"/>
      <c r="B298" s="281"/>
      <c r="C298" s="281"/>
      <c r="D298" s="281"/>
      <c r="E298" s="281"/>
      <c r="F298" s="281"/>
      <c r="G298" s="281" t="s">
        <v>665</v>
      </c>
      <c r="H298" s="213">
        <v>2007.93</v>
      </c>
      <c r="I298" s="281" t="s">
        <v>666</v>
      </c>
      <c r="J298" s="207">
        <v>100818.16</v>
      </c>
    </row>
    <row r="299" spans="1:10" s="192" customFormat="1" ht="13.5" thickTop="1">
      <c r="A299" s="205"/>
      <c r="B299" s="189"/>
      <c r="C299" s="189"/>
      <c r="D299" s="189"/>
      <c r="E299" s="189"/>
      <c r="F299" s="189"/>
      <c r="G299" s="189"/>
      <c r="H299" s="189"/>
      <c r="I299" s="189"/>
      <c r="J299" s="206"/>
    </row>
    <row r="300" spans="1:10" s="192" customFormat="1" ht="12.75">
      <c r="A300" s="290" t="s">
        <v>3085</v>
      </c>
      <c r="B300" s="288" t="s">
        <v>8</v>
      </c>
      <c r="C300" s="284" t="s">
        <v>9</v>
      </c>
      <c r="D300" s="284" t="s">
        <v>10</v>
      </c>
      <c r="E300" s="367" t="s">
        <v>136</v>
      </c>
      <c r="F300" s="367"/>
      <c r="G300" s="289" t="s">
        <v>11</v>
      </c>
      <c r="H300" s="288" t="s">
        <v>12</v>
      </c>
      <c r="I300" s="288" t="s">
        <v>13</v>
      </c>
      <c r="J300" s="287" t="s">
        <v>14</v>
      </c>
    </row>
    <row r="301" spans="1:10" s="192" customFormat="1" ht="12.75" customHeight="1">
      <c r="A301" s="94" t="s">
        <v>137</v>
      </c>
      <c r="B301" s="294" t="s">
        <v>3086</v>
      </c>
      <c r="C301" s="277" t="s">
        <v>268</v>
      </c>
      <c r="D301" s="277" t="s">
        <v>2325</v>
      </c>
      <c r="E301" s="368" t="s">
        <v>808</v>
      </c>
      <c r="F301" s="368"/>
      <c r="G301" s="95" t="s">
        <v>3</v>
      </c>
      <c r="H301" s="182">
        <v>1</v>
      </c>
      <c r="I301" s="96">
        <v>57.1</v>
      </c>
      <c r="J301" s="196">
        <v>57.1</v>
      </c>
    </row>
    <row r="302" spans="1:10" s="192" customFormat="1" ht="12.75">
      <c r="A302" s="199" t="s">
        <v>139</v>
      </c>
      <c r="B302" s="309" t="s">
        <v>1486</v>
      </c>
      <c r="C302" s="278" t="s">
        <v>268</v>
      </c>
      <c r="D302" s="278" t="s">
        <v>834</v>
      </c>
      <c r="E302" s="362" t="s">
        <v>142</v>
      </c>
      <c r="F302" s="362"/>
      <c r="G302" s="186" t="s">
        <v>38</v>
      </c>
      <c r="H302" s="187">
        <v>13</v>
      </c>
      <c r="I302" s="188">
        <v>0.82</v>
      </c>
      <c r="J302" s="200">
        <v>10.66</v>
      </c>
    </row>
    <row r="303" spans="1:10" s="192" customFormat="1" ht="12.75">
      <c r="A303" s="199" t="s">
        <v>139</v>
      </c>
      <c r="B303" s="309" t="s">
        <v>1487</v>
      </c>
      <c r="C303" s="278" t="s">
        <v>268</v>
      </c>
      <c r="D303" s="278" t="s">
        <v>835</v>
      </c>
      <c r="E303" s="362" t="s">
        <v>142</v>
      </c>
      <c r="F303" s="362"/>
      <c r="G303" s="186" t="s">
        <v>2</v>
      </c>
      <c r="H303" s="187">
        <v>0.08</v>
      </c>
      <c r="I303" s="188">
        <v>141.83000000000001</v>
      </c>
      <c r="J303" s="200">
        <v>11.34</v>
      </c>
    </row>
    <row r="304" spans="1:10" s="192" customFormat="1" ht="12.75">
      <c r="A304" s="199" t="s">
        <v>139</v>
      </c>
      <c r="B304" s="309" t="s">
        <v>1506</v>
      </c>
      <c r="C304" s="278" t="s">
        <v>268</v>
      </c>
      <c r="D304" s="278" t="s">
        <v>849</v>
      </c>
      <c r="E304" s="362" t="s">
        <v>141</v>
      </c>
      <c r="F304" s="362"/>
      <c r="G304" s="186" t="s">
        <v>26</v>
      </c>
      <c r="H304" s="187">
        <v>0.876</v>
      </c>
      <c r="I304" s="188">
        <v>18.739999999999998</v>
      </c>
      <c r="J304" s="200">
        <v>16.41</v>
      </c>
    </row>
    <row r="305" spans="1:10" s="192" customFormat="1" ht="12.75">
      <c r="A305" s="199" t="s">
        <v>139</v>
      </c>
      <c r="B305" s="309" t="s">
        <v>1493</v>
      </c>
      <c r="C305" s="278" t="s">
        <v>268</v>
      </c>
      <c r="D305" s="278" t="s">
        <v>140</v>
      </c>
      <c r="E305" s="362" t="s">
        <v>141</v>
      </c>
      <c r="F305" s="362"/>
      <c r="G305" s="186" t="s">
        <v>26</v>
      </c>
      <c r="H305" s="187">
        <v>1.34</v>
      </c>
      <c r="I305" s="188">
        <v>13.95</v>
      </c>
      <c r="J305" s="200">
        <v>18.690000000000001</v>
      </c>
    </row>
    <row r="306" spans="1:10" s="192" customFormat="1" ht="12.75">
      <c r="A306" s="201"/>
      <c r="B306" s="279"/>
      <c r="C306" s="279"/>
      <c r="D306" s="279"/>
      <c r="E306" s="279" t="s">
        <v>143</v>
      </c>
      <c r="F306" s="203">
        <v>35.1</v>
      </c>
      <c r="G306" s="279" t="s">
        <v>144</v>
      </c>
      <c r="H306" s="203">
        <v>0</v>
      </c>
      <c r="I306" s="279" t="s">
        <v>145</v>
      </c>
      <c r="J306" s="204">
        <v>35.1</v>
      </c>
    </row>
    <row r="307" spans="1:10" s="192" customFormat="1" ht="12.75">
      <c r="A307" s="201"/>
      <c r="B307" s="279"/>
      <c r="C307" s="279"/>
      <c r="D307" s="279"/>
      <c r="E307" s="279" t="s">
        <v>663</v>
      </c>
      <c r="F307" s="203">
        <v>12.83</v>
      </c>
      <c r="G307" s="279"/>
      <c r="H307" s="363" t="s">
        <v>664</v>
      </c>
      <c r="I307" s="363"/>
      <c r="J307" s="204">
        <v>69.930000000000007</v>
      </c>
    </row>
    <row r="308" spans="1:10" s="192" customFormat="1" ht="13.5" thickBot="1">
      <c r="A308" s="280"/>
      <c r="B308" s="281"/>
      <c r="C308" s="281"/>
      <c r="D308" s="281"/>
      <c r="E308" s="281"/>
      <c r="F308" s="281"/>
      <c r="G308" s="281" t="s">
        <v>665</v>
      </c>
      <c r="H308" s="213">
        <v>3555.93</v>
      </c>
      <c r="I308" s="281" t="s">
        <v>666</v>
      </c>
      <c r="J308" s="207">
        <v>248666.18</v>
      </c>
    </row>
    <row r="309" spans="1:10" s="192" customFormat="1" ht="13.5" thickTop="1">
      <c r="A309" s="205"/>
      <c r="B309" s="189"/>
      <c r="C309" s="189"/>
      <c r="D309" s="189"/>
      <c r="E309" s="189"/>
      <c r="F309" s="189"/>
      <c r="G309" s="189"/>
      <c r="H309" s="189"/>
      <c r="I309" s="189"/>
      <c r="J309" s="206"/>
    </row>
    <row r="310" spans="1:10" s="192" customFormat="1" ht="12.75">
      <c r="A310" s="290" t="s">
        <v>3087</v>
      </c>
      <c r="B310" s="288" t="s">
        <v>8</v>
      </c>
      <c r="C310" s="284" t="s">
        <v>9</v>
      </c>
      <c r="D310" s="284" t="s">
        <v>10</v>
      </c>
      <c r="E310" s="367" t="s">
        <v>136</v>
      </c>
      <c r="F310" s="367"/>
      <c r="G310" s="289" t="s">
        <v>11</v>
      </c>
      <c r="H310" s="288" t="s">
        <v>12</v>
      </c>
      <c r="I310" s="288" t="s">
        <v>13</v>
      </c>
      <c r="J310" s="287" t="s">
        <v>14</v>
      </c>
    </row>
    <row r="311" spans="1:10" s="192" customFormat="1" ht="25.5">
      <c r="A311" s="94" t="s">
        <v>137</v>
      </c>
      <c r="B311" s="294" t="s">
        <v>1222</v>
      </c>
      <c r="C311" s="277" t="s">
        <v>21</v>
      </c>
      <c r="D311" s="277" t="s">
        <v>570</v>
      </c>
      <c r="E311" s="368" t="s">
        <v>764</v>
      </c>
      <c r="F311" s="368"/>
      <c r="G311" s="95" t="s">
        <v>3</v>
      </c>
      <c r="H311" s="182">
        <v>1</v>
      </c>
      <c r="I311" s="96">
        <v>27.9</v>
      </c>
      <c r="J311" s="196">
        <v>27.9</v>
      </c>
    </row>
    <row r="312" spans="1:10" s="192" customFormat="1" ht="25.5">
      <c r="A312" s="197" t="s">
        <v>146</v>
      </c>
      <c r="B312" s="308" t="s">
        <v>1386</v>
      </c>
      <c r="C312" s="285" t="s">
        <v>21</v>
      </c>
      <c r="D312" s="285" t="s">
        <v>174</v>
      </c>
      <c r="E312" s="365" t="s">
        <v>148</v>
      </c>
      <c r="F312" s="365"/>
      <c r="G312" s="183" t="s">
        <v>26</v>
      </c>
      <c r="H312" s="184">
        <v>5.2999999999999999E-2</v>
      </c>
      <c r="I312" s="185">
        <v>25.62</v>
      </c>
      <c r="J312" s="198">
        <v>1.35</v>
      </c>
    </row>
    <row r="313" spans="1:10" s="192" customFormat="1" ht="25.5">
      <c r="A313" s="197" t="s">
        <v>146</v>
      </c>
      <c r="B313" s="308" t="s">
        <v>1345</v>
      </c>
      <c r="C313" s="285" t="s">
        <v>21</v>
      </c>
      <c r="D313" s="285" t="s">
        <v>147</v>
      </c>
      <c r="E313" s="365" t="s">
        <v>148</v>
      </c>
      <c r="F313" s="365"/>
      <c r="G313" s="183" t="s">
        <v>26</v>
      </c>
      <c r="H313" s="184">
        <v>2.5999999999999999E-2</v>
      </c>
      <c r="I313" s="185">
        <v>20.32</v>
      </c>
      <c r="J313" s="198">
        <v>0.52</v>
      </c>
    </row>
    <row r="314" spans="1:10" s="192" customFormat="1" ht="25.5">
      <c r="A314" s="199" t="s">
        <v>139</v>
      </c>
      <c r="B314" s="309" t="s">
        <v>1391</v>
      </c>
      <c r="C314" s="278" t="s">
        <v>21</v>
      </c>
      <c r="D314" s="278" t="s">
        <v>765</v>
      </c>
      <c r="E314" s="362" t="s">
        <v>142</v>
      </c>
      <c r="F314" s="362"/>
      <c r="G314" s="186" t="s">
        <v>547</v>
      </c>
      <c r="H314" s="187">
        <v>0.21</v>
      </c>
      <c r="I314" s="188">
        <v>15.27</v>
      </c>
      <c r="J314" s="200">
        <v>3.2</v>
      </c>
    </row>
    <row r="315" spans="1:10" s="192" customFormat="1" ht="38.25">
      <c r="A315" s="199" t="s">
        <v>139</v>
      </c>
      <c r="B315" s="309" t="s">
        <v>1392</v>
      </c>
      <c r="C315" s="278" t="s">
        <v>21</v>
      </c>
      <c r="D315" s="278" t="s">
        <v>766</v>
      </c>
      <c r="E315" s="362" t="s">
        <v>142</v>
      </c>
      <c r="F315" s="362"/>
      <c r="G315" s="186" t="s">
        <v>2</v>
      </c>
      <c r="H315" s="187">
        <v>3.1E-2</v>
      </c>
      <c r="I315" s="188">
        <v>736.52</v>
      </c>
      <c r="J315" s="200">
        <v>22.83</v>
      </c>
    </row>
    <row r="316" spans="1:10" s="192" customFormat="1" ht="12.75">
      <c r="A316" s="201"/>
      <c r="B316" s="279"/>
      <c r="C316" s="279"/>
      <c r="D316" s="279"/>
      <c r="E316" s="279" t="s">
        <v>143</v>
      </c>
      <c r="F316" s="203">
        <v>1.46</v>
      </c>
      <c r="G316" s="279" t="s">
        <v>144</v>
      </c>
      <c r="H316" s="203">
        <v>0</v>
      </c>
      <c r="I316" s="279" t="s">
        <v>145</v>
      </c>
      <c r="J316" s="204">
        <v>1.46</v>
      </c>
    </row>
    <row r="317" spans="1:10" s="192" customFormat="1" ht="12.75">
      <c r="A317" s="201"/>
      <c r="B317" s="279"/>
      <c r="C317" s="279"/>
      <c r="D317" s="279"/>
      <c r="E317" s="279" t="s">
        <v>663</v>
      </c>
      <c r="F317" s="203">
        <v>6.26</v>
      </c>
      <c r="G317" s="279"/>
      <c r="H317" s="363" t="s">
        <v>664</v>
      </c>
      <c r="I317" s="363"/>
      <c r="J317" s="204">
        <v>34.159999999999997</v>
      </c>
    </row>
    <row r="318" spans="1:10" s="192" customFormat="1" ht="13.5" thickBot="1">
      <c r="A318" s="280"/>
      <c r="B318" s="281"/>
      <c r="C318" s="281"/>
      <c r="D318" s="281"/>
      <c r="E318" s="281"/>
      <c r="F318" s="281"/>
      <c r="G318" s="281" t="s">
        <v>665</v>
      </c>
      <c r="H318" s="213">
        <v>2334.21</v>
      </c>
      <c r="I318" s="281" t="s">
        <v>666</v>
      </c>
      <c r="J318" s="207">
        <v>79736.61</v>
      </c>
    </row>
    <row r="319" spans="1:10" s="192" customFormat="1" ht="13.5" thickTop="1">
      <c r="A319" s="205"/>
      <c r="B319" s="189"/>
      <c r="C319" s="189"/>
      <c r="D319" s="189"/>
      <c r="E319" s="189"/>
      <c r="F319" s="189"/>
      <c r="G319" s="189"/>
      <c r="H319" s="189"/>
      <c r="I319" s="189"/>
      <c r="J319" s="206"/>
    </row>
    <row r="320" spans="1:10" s="192" customFormat="1" ht="12.75">
      <c r="A320" s="290" t="s">
        <v>3088</v>
      </c>
      <c r="B320" s="288" t="s">
        <v>8</v>
      </c>
      <c r="C320" s="284" t="s">
        <v>9</v>
      </c>
      <c r="D320" s="284" t="s">
        <v>10</v>
      </c>
      <c r="E320" s="367" t="s">
        <v>136</v>
      </c>
      <c r="F320" s="367"/>
      <c r="G320" s="289" t="s">
        <v>11</v>
      </c>
      <c r="H320" s="288" t="s">
        <v>12</v>
      </c>
      <c r="I320" s="288" t="s">
        <v>13</v>
      </c>
      <c r="J320" s="287" t="s">
        <v>14</v>
      </c>
    </row>
    <row r="321" spans="1:10" s="192" customFormat="1" ht="25.5">
      <c r="A321" s="94" t="s">
        <v>137</v>
      </c>
      <c r="B321" s="294" t="s">
        <v>1173</v>
      </c>
      <c r="C321" s="277" t="s">
        <v>21</v>
      </c>
      <c r="D321" s="277" t="s">
        <v>263</v>
      </c>
      <c r="E321" s="368" t="s">
        <v>764</v>
      </c>
      <c r="F321" s="368"/>
      <c r="G321" s="95" t="s">
        <v>3</v>
      </c>
      <c r="H321" s="182">
        <v>1</v>
      </c>
      <c r="I321" s="96">
        <v>96.16</v>
      </c>
      <c r="J321" s="196">
        <v>96.16</v>
      </c>
    </row>
    <row r="322" spans="1:10" s="192" customFormat="1" ht="25.5">
      <c r="A322" s="197" t="s">
        <v>146</v>
      </c>
      <c r="B322" s="308" t="s">
        <v>1386</v>
      </c>
      <c r="C322" s="285" t="s">
        <v>21</v>
      </c>
      <c r="D322" s="285" t="s">
        <v>174</v>
      </c>
      <c r="E322" s="365" t="s">
        <v>148</v>
      </c>
      <c r="F322" s="365"/>
      <c r="G322" s="183" t="s">
        <v>26</v>
      </c>
      <c r="H322" s="184">
        <v>0.1119</v>
      </c>
      <c r="I322" s="185">
        <v>25.62</v>
      </c>
      <c r="J322" s="198">
        <v>2.86</v>
      </c>
    </row>
    <row r="323" spans="1:10" s="192" customFormat="1" ht="25.5">
      <c r="A323" s="197" t="s">
        <v>146</v>
      </c>
      <c r="B323" s="308" t="s">
        <v>1345</v>
      </c>
      <c r="C323" s="285" t="s">
        <v>21</v>
      </c>
      <c r="D323" s="285" t="s">
        <v>147</v>
      </c>
      <c r="E323" s="365" t="s">
        <v>148</v>
      </c>
      <c r="F323" s="365"/>
      <c r="G323" s="183" t="s">
        <v>26</v>
      </c>
      <c r="H323" s="184">
        <v>4.6600000000000003E-2</v>
      </c>
      <c r="I323" s="185">
        <v>20.32</v>
      </c>
      <c r="J323" s="198">
        <v>0.94</v>
      </c>
    </row>
    <row r="324" spans="1:10" s="192" customFormat="1" ht="25.5" customHeight="1">
      <c r="A324" s="197" t="s">
        <v>146</v>
      </c>
      <c r="B324" s="308" t="s">
        <v>1393</v>
      </c>
      <c r="C324" s="285" t="s">
        <v>21</v>
      </c>
      <c r="D324" s="285" t="s">
        <v>767</v>
      </c>
      <c r="E324" s="365" t="s">
        <v>155</v>
      </c>
      <c r="F324" s="365"/>
      <c r="G324" s="183" t="s">
        <v>156</v>
      </c>
      <c r="H324" s="184">
        <v>7.0000000000000001E-3</v>
      </c>
      <c r="I324" s="185">
        <v>9.91</v>
      </c>
      <c r="J324" s="198">
        <v>0.06</v>
      </c>
    </row>
    <row r="325" spans="1:10" s="192" customFormat="1" ht="38.25">
      <c r="A325" s="199" t="s">
        <v>139</v>
      </c>
      <c r="B325" s="309" t="s">
        <v>1394</v>
      </c>
      <c r="C325" s="278" t="s">
        <v>21</v>
      </c>
      <c r="D325" s="278" t="s">
        <v>768</v>
      </c>
      <c r="E325" s="362" t="s">
        <v>142</v>
      </c>
      <c r="F325" s="362"/>
      <c r="G325" s="186" t="s">
        <v>2</v>
      </c>
      <c r="H325" s="187">
        <v>8.14E-2</v>
      </c>
      <c r="I325" s="188">
        <v>675</v>
      </c>
      <c r="J325" s="200">
        <v>54.94</v>
      </c>
    </row>
    <row r="326" spans="1:10" s="192" customFormat="1" ht="25.5">
      <c r="A326" s="199" t="s">
        <v>139</v>
      </c>
      <c r="B326" s="309" t="s">
        <v>1395</v>
      </c>
      <c r="C326" s="278" t="s">
        <v>21</v>
      </c>
      <c r="D326" s="278" t="s">
        <v>769</v>
      </c>
      <c r="E326" s="362" t="s">
        <v>142</v>
      </c>
      <c r="F326" s="362"/>
      <c r="G326" s="186" t="s">
        <v>38</v>
      </c>
      <c r="H326" s="187">
        <v>4</v>
      </c>
      <c r="I326" s="188">
        <v>9.34</v>
      </c>
      <c r="J326" s="200">
        <v>37.36</v>
      </c>
    </row>
    <row r="327" spans="1:10" s="192" customFormat="1" ht="12.75">
      <c r="A327" s="201"/>
      <c r="B327" s="279"/>
      <c r="C327" s="279"/>
      <c r="D327" s="279"/>
      <c r="E327" s="279" t="s">
        <v>143</v>
      </c>
      <c r="F327" s="203">
        <v>2.96</v>
      </c>
      <c r="G327" s="279" t="s">
        <v>144</v>
      </c>
      <c r="H327" s="203">
        <v>0</v>
      </c>
      <c r="I327" s="279" t="s">
        <v>145</v>
      </c>
      <c r="J327" s="204">
        <v>2.96</v>
      </c>
    </row>
    <row r="328" spans="1:10" s="192" customFormat="1" ht="12.75">
      <c r="A328" s="201"/>
      <c r="B328" s="279"/>
      <c r="C328" s="279"/>
      <c r="D328" s="279"/>
      <c r="E328" s="279" t="s">
        <v>663</v>
      </c>
      <c r="F328" s="203">
        <v>21.6</v>
      </c>
      <c r="G328" s="279"/>
      <c r="H328" s="363" t="s">
        <v>664</v>
      </c>
      <c r="I328" s="363"/>
      <c r="J328" s="204">
        <v>117.76</v>
      </c>
    </row>
    <row r="329" spans="1:10" s="192" customFormat="1" ht="13.5" thickBot="1">
      <c r="A329" s="280"/>
      <c r="B329" s="281"/>
      <c r="C329" s="281"/>
      <c r="D329" s="281"/>
      <c r="E329" s="281"/>
      <c r="F329" s="281"/>
      <c r="G329" s="281" t="s">
        <v>665</v>
      </c>
      <c r="H329" s="213">
        <v>371.79</v>
      </c>
      <c r="I329" s="281" t="s">
        <v>666</v>
      </c>
      <c r="J329" s="207">
        <v>43781.99</v>
      </c>
    </row>
    <row r="330" spans="1:10" s="192" customFormat="1" ht="13.5" thickTop="1">
      <c r="A330" s="205"/>
      <c r="B330" s="189"/>
      <c r="C330" s="189"/>
      <c r="D330" s="189"/>
      <c r="E330" s="189"/>
      <c r="F330" s="189"/>
      <c r="G330" s="189"/>
      <c r="H330" s="189"/>
      <c r="I330" s="189"/>
      <c r="J330" s="206"/>
    </row>
    <row r="331" spans="1:10" s="192" customFormat="1" ht="12.75">
      <c r="A331" s="290" t="s">
        <v>3089</v>
      </c>
      <c r="B331" s="288" t="s">
        <v>8</v>
      </c>
      <c r="C331" s="284" t="s">
        <v>9</v>
      </c>
      <c r="D331" s="284" t="s">
        <v>10</v>
      </c>
      <c r="E331" s="367" t="s">
        <v>136</v>
      </c>
      <c r="F331" s="367"/>
      <c r="G331" s="289" t="s">
        <v>11</v>
      </c>
      <c r="H331" s="288" t="s">
        <v>12</v>
      </c>
      <c r="I331" s="288" t="s">
        <v>13</v>
      </c>
      <c r="J331" s="287" t="s">
        <v>14</v>
      </c>
    </row>
    <row r="332" spans="1:10" s="192" customFormat="1" ht="63.75">
      <c r="A332" s="94" t="s">
        <v>137</v>
      </c>
      <c r="B332" s="294" t="s">
        <v>1170</v>
      </c>
      <c r="C332" s="277" t="s">
        <v>21</v>
      </c>
      <c r="D332" s="277" t="s">
        <v>264</v>
      </c>
      <c r="E332" s="368" t="s">
        <v>764</v>
      </c>
      <c r="F332" s="368"/>
      <c r="G332" s="95" t="s">
        <v>3</v>
      </c>
      <c r="H332" s="182">
        <v>1</v>
      </c>
      <c r="I332" s="96">
        <v>103.29</v>
      </c>
      <c r="J332" s="196">
        <v>103.29</v>
      </c>
    </row>
    <row r="333" spans="1:10" s="192" customFormat="1" ht="25.5">
      <c r="A333" s="197" t="s">
        <v>146</v>
      </c>
      <c r="B333" s="308" t="s">
        <v>1396</v>
      </c>
      <c r="C333" s="285" t="s">
        <v>21</v>
      </c>
      <c r="D333" s="285" t="s">
        <v>168</v>
      </c>
      <c r="E333" s="365" t="s">
        <v>148</v>
      </c>
      <c r="F333" s="365"/>
      <c r="G333" s="183" t="s">
        <v>26</v>
      </c>
      <c r="H333" s="184">
        <v>1.0955999999999999</v>
      </c>
      <c r="I333" s="185">
        <v>25.47</v>
      </c>
      <c r="J333" s="198">
        <v>27.9</v>
      </c>
    </row>
    <row r="334" spans="1:10" s="192" customFormat="1" ht="25.5">
      <c r="A334" s="197" t="s">
        <v>146</v>
      </c>
      <c r="B334" s="308" t="s">
        <v>1345</v>
      </c>
      <c r="C334" s="285" t="s">
        <v>21</v>
      </c>
      <c r="D334" s="285" t="s">
        <v>147</v>
      </c>
      <c r="E334" s="365" t="s">
        <v>148</v>
      </c>
      <c r="F334" s="365"/>
      <c r="G334" s="183" t="s">
        <v>26</v>
      </c>
      <c r="H334" s="184">
        <v>0.49719999999999998</v>
      </c>
      <c r="I334" s="185">
        <v>20.32</v>
      </c>
      <c r="J334" s="198">
        <v>10.1</v>
      </c>
    </row>
    <row r="335" spans="1:10" s="192" customFormat="1" ht="38.25" customHeight="1">
      <c r="A335" s="197" t="s">
        <v>146</v>
      </c>
      <c r="B335" s="308" t="s">
        <v>1397</v>
      </c>
      <c r="C335" s="285" t="s">
        <v>21</v>
      </c>
      <c r="D335" s="285" t="s">
        <v>770</v>
      </c>
      <c r="E335" s="365" t="s">
        <v>155</v>
      </c>
      <c r="F335" s="365"/>
      <c r="G335" s="183" t="s">
        <v>156</v>
      </c>
      <c r="H335" s="184">
        <v>2.5399999999999999E-2</v>
      </c>
      <c r="I335" s="185">
        <v>5.61</v>
      </c>
      <c r="J335" s="198">
        <v>0.14000000000000001</v>
      </c>
    </row>
    <row r="336" spans="1:10" s="192" customFormat="1" ht="38.25" customHeight="1">
      <c r="A336" s="197" t="s">
        <v>146</v>
      </c>
      <c r="B336" s="308" t="s">
        <v>1398</v>
      </c>
      <c r="C336" s="285" t="s">
        <v>21</v>
      </c>
      <c r="D336" s="285" t="s">
        <v>771</v>
      </c>
      <c r="E336" s="365" t="s">
        <v>155</v>
      </c>
      <c r="F336" s="365"/>
      <c r="G336" s="183" t="s">
        <v>249</v>
      </c>
      <c r="H336" s="184">
        <v>7.5899999999999995E-2</v>
      </c>
      <c r="I336" s="185">
        <v>1.52</v>
      </c>
      <c r="J336" s="198">
        <v>0.11</v>
      </c>
    </row>
    <row r="337" spans="1:10" s="192" customFormat="1" ht="25.5" customHeight="1">
      <c r="A337" s="197" t="s">
        <v>146</v>
      </c>
      <c r="B337" s="308" t="s">
        <v>1399</v>
      </c>
      <c r="C337" s="285" t="s">
        <v>21</v>
      </c>
      <c r="D337" s="285" t="s">
        <v>772</v>
      </c>
      <c r="E337" s="365" t="s">
        <v>155</v>
      </c>
      <c r="F337" s="365"/>
      <c r="G337" s="183" t="s">
        <v>156</v>
      </c>
      <c r="H337" s="184">
        <v>9.0300000000000005E-2</v>
      </c>
      <c r="I337" s="185">
        <v>3.58</v>
      </c>
      <c r="J337" s="198">
        <v>0.32</v>
      </c>
    </row>
    <row r="338" spans="1:10" s="192" customFormat="1" ht="25.5" customHeight="1">
      <c r="A338" s="197" t="s">
        <v>146</v>
      </c>
      <c r="B338" s="308" t="s">
        <v>1400</v>
      </c>
      <c r="C338" s="285" t="s">
        <v>21</v>
      </c>
      <c r="D338" s="285" t="s">
        <v>773</v>
      </c>
      <c r="E338" s="365" t="s">
        <v>155</v>
      </c>
      <c r="F338" s="365"/>
      <c r="G338" s="183" t="s">
        <v>249</v>
      </c>
      <c r="H338" s="184">
        <v>0.21640000000000001</v>
      </c>
      <c r="I338" s="185">
        <v>0.52</v>
      </c>
      <c r="J338" s="198">
        <v>0.11</v>
      </c>
    </row>
    <row r="339" spans="1:10" s="192" customFormat="1" ht="25.5">
      <c r="A339" s="199" t="s">
        <v>139</v>
      </c>
      <c r="B339" s="309" t="s">
        <v>1401</v>
      </c>
      <c r="C339" s="278" t="s">
        <v>21</v>
      </c>
      <c r="D339" s="278" t="s">
        <v>774</v>
      </c>
      <c r="E339" s="362" t="s">
        <v>142</v>
      </c>
      <c r="F339" s="362"/>
      <c r="G339" s="186" t="s">
        <v>34</v>
      </c>
      <c r="H339" s="187">
        <v>1.67</v>
      </c>
      <c r="I339" s="188">
        <v>1.29</v>
      </c>
      <c r="J339" s="200">
        <v>2.15</v>
      </c>
    </row>
    <row r="340" spans="1:10" s="192" customFormat="1" ht="25.5">
      <c r="A340" s="199" t="s">
        <v>139</v>
      </c>
      <c r="B340" s="309" t="s">
        <v>1402</v>
      </c>
      <c r="C340" s="278" t="s">
        <v>21</v>
      </c>
      <c r="D340" s="278" t="s">
        <v>775</v>
      </c>
      <c r="E340" s="362" t="s">
        <v>142</v>
      </c>
      <c r="F340" s="362"/>
      <c r="G340" s="186" t="s">
        <v>38</v>
      </c>
      <c r="H340" s="187">
        <v>20</v>
      </c>
      <c r="I340" s="188">
        <v>0.65</v>
      </c>
      <c r="J340" s="200">
        <v>13</v>
      </c>
    </row>
    <row r="341" spans="1:10" s="192" customFormat="1" ht="12.75">
      <c r="A341" s="199" t="s">
        <v>139</v>
      </c>
      <c r="B341" s="309" t="s">
        <v>1403</v>
      </c>
      <c r="C341" s="278" t="s">
        <v>21</v>
      </c>
      <c r="D341" s="278" t="s">
        <v>776</v>
      </c>
      <c r="E341" s="362" t="s">
        <v>142</v>
      </c>
      <c r="F341" s="362"/>
      <c r="G341" s="186" t="s">
        <v>547</v>
      </c>
      <c r="H341" s="187">
        <v>0.04</v>
      </c>
      <c r="I341" s="188">
        <v>5.42</v>
      </c>
      <c r="J341" s="200">
        <v>0.21</v>
      </c>
    </row>
    <row r="342" spans="1:10" s="192" customFormat="1" ht="12.75">
      <c r="A342" s="199" t="s">
        <v>139</v>
      </c>
      <c r="B342" s="309" t="s">
        <v>1404</v>
      </c>
      <c r="C342" s="278" t="s">
        <v>21</v>
      </c>
      <c r="D342" s="278" t="s">
        <v>777</v>
      </c>
      <c r="E342" s="362" t="s">
        <v>142</v>
      </c>
      <c r="F342" s="362"/>
      <c r="G342" s="186" t="s">
        <v>547</v>
      </c>
      <c r="H342" s="187">
        <v>1.2500000000000001E-2</v>
      </c>
      <c r="I342" s="188">
        <v>20.350000000000001</v>
      </c>
      <c r="J342" s="200">
        <v>0.25</v>
      </c>
    </row>
    <row r="343" spans="1:10" s="192" customFormat="1" ht="12.75">
      <c r="A343" s="199" t="s">
        <v>139</v>
      </c>
      <c r="B343" s="309" t="s">
        <v>1405</v>
      </c>
      <c r="C343" s="278" t="s">
        <v>21</v>
      </c>
      <c r="D343" s="278" t="s">
        <v>778</v>
      </c>
      <c r="E343" s="362" t="s">
        <v>142</v>
      </c>
      <c r="F343" s="362"/>
      <c r="G343" s="186" t="s">
        <v>38</v>
      </c>
      <c r="H343" s="187">
        <v>10</v>
      </c>
      <c r="I343" s="188">
        <v>4.9000000000000004</v>
      </c>
      <c r="J343" s="200">
        <v>49</v>
      </c>
    </row>
    <row r="344" spans="1:10" s="192" customFormat="1" ht="12.75">
      <c r="A344" s="201"/>
      <c r="B344" s="279"/>
      <c r="C344" s="279"/>
      <c r="D344" s="279"/>
      <c r="E344" s="279" t="s">
        <v>143</v>
      </c>
      <c r="F344" s="203">
        <v>29.54</v>
      </c>
      <c r="G344" s="279" t="s">
        <v>144</v>
      </c>
      <c r="H344" s="203">
        <v>0</v>
      </c>
      <c r="I344" s="279" t="s">
        <v>145</v>
      </c>
      <c r="J344" s="204">
        <v>29.54</v>
      </c>
    </row>
    <row r="345" spans="1:10" s="192" customFormat="1" ht="12.75">
      <c r="A345" s="201"/>
      <c r="B345" s="279"/>
      <c r="C345" s="279"/>
      <c r="D345" s="279"/>
      <c r="E345" s="279" t="s">
        <v>663</v>
      </c>
      <c r="F345" s="203">
        <v>23.2</v>
      </c>
      <c r="G345" s="279"/>
      <c r="H345" s="363" t="s">
        <v>664</v>
      </c>
      <c r="I345" s="363"/>
      <c r="J345" s="204">
        <v>126.49</v>
      </c>
    </row>
    <row r="346" spans="1:10" s="192" customFormat="1" ht="13.5" thickBot="1">
      <c r="A346" s="280"/>
      <c r="B346" s="281"/>
      <c r="C346" s="281"/>
      <c r="D346" s="281"/>
      <c r="E346" s="281"/>
      <c r="F346" s="281"/>
      <c r="G346" s="281" t="s">
        <v>665</v>
      </c>
      <c r="H346" s="213">
        <v>2220.15</v>
      </c>
      <c r="I346" s="281" t="s">
        <v>666</v>
      </c>
      <c r="J346" s="207">
        <v>280826.77</v>
      </c>
    </row>
    <row r="347" spans="1:10" s="192" customFormat="1" ht="13.5" thickTop="1">
      <c r="A347" s="205"/>
      <c r="B347" s="189"/>
      <c r="C347" s="189"/>
      <c r="D347" s="189"/>
      <c r="E347" s="189"/>
      <c r="F347" s="189"/>
      <c r="G347" s="189"/>
      <c r="H347" s="189"/>
      <c r="I347" s="189"/>
      <c r="J347" s="206"/>
    </row>
    <row r="348" spans="1:10" s="192" customFormat="1" ht="12.75">
      <c r="A348" s="290" t="s">
        <v>3090</v>
      </c>
      <c r="B348" s="288" t="s">
        <v>8</v>
      </c>
      <c r="C348" s="284" t="s">
        <v>9</v>
      </c>
      <c r="D348" s="284" t="s">
        <v>10</v>
      </c>
      <c r="E348" s="367" t="s">
        <v>136</v>
      </c>
      <c r="F348" s="367"/>
      <c r="G348" s="289" t="s">
        <v>11</v>
      </c>
      <c r="H348" s="288" t="s">
        <v>12</v>
      </c>
      <c r="I348" s="288" t="s">
        <v>13</v>
      </c>
      <c r="J348" s="287" t="s">
        <v>14</v>
      </c>
    </row>
    <row r="349" spans="1:10" s="192" customFormat="1" ht="12.75" customHeight="1">
      <c r="A349" s="94" t="s">
        <v>137</v>
      </c>
      <c r="B349" s="294" t="s">
        <v>4916</v>
      </c>
      <c r="C349" s="277" t="s">
        <v>268</v>
      </c>
      <c r="D349" s="277" t="s">
        <v>4747</v>
      </c>
      <c r="E349" s="368" t="s">
        <v>4917</v>
      </c>
      <c r="F349" s="368"/>
      <c r="G349" s="95" t="s">
        <v>34</v>
      </c>
      <c r="H349" s="182">
        <v>1</v>
      </c>
      <c r="I349" s="96">
        <v>57.24</v>
      </c>
      <c r="J349" s="196">
        <v>57.24</v>
      </c>
    </row>
    <row r="350" spans="1:10" s="192" customFormat="1" ht="12.75">
      <c r="A350" s="199" t="s">
        <v>139</v>
      </c>
      <c r="B350" s="309" t="s">
        <v>1486</v>
      </c>
      <c r="C350" s="278" t="s">
        <v>268</v>
      </c>
      <c r="D350" s="278" t="s">
        <v>834</v>
      </c>
      <c r="E350" s="362" t="s">
        <v>142</v>
      </c>
      <c r="F350" s="362"/>
      <c r="G350" s="186" t="s">
        <v>38</v>
      </c>
      <c r="H350" s="187">
        <v>0.76</v>
      </c>
      <c r="I350" s="188">
        <v>0.82</v>
      </c>
      <c r="J350" s="200">
        <v>0.62</v>
      </c>
    </row>
    <row r="351" spans="1:10" s="192" customFormat="1" ht="12.75">
      <c r="A351" s="199" t="s">
        <v>139</v>
      </c>
      <c r="B351" s="309" t="s">
        <v>1487</v>
      </c>
      <c r="C351" s="278" t="s">
        <v>268</v>
      </c>
      <c r="D351" s="278" t="s">
        <v>835</v>
      </c>
      <c r="E351" s="362" t="s">
        <v>142</v>
      </c>
      <c r="F351" s="362"/>
      <c r="G351" s="186" t="s">
        <v>2</v>
      </c>
      <c r="H351" s="187">
        <v>3.0000000000000001E-3</v>
      </c>
      <c r="I351" s="188">
        <v>141.83000000000001</v>
      </c>
      <c r="J351" s="200">
        <v>0.42</v>
      </c>
    </row>
    <row r="352" spans="1:10" s="192" customFormat="1" ht="12.75">
      <c r="A352" s="199" t="s">
        <v>139</v>
      </c>
      <c r="B352" s="309" t="s">
        <v>4918</v>
      </c>
      <c r="C352" s="278" t="s">
        <v>268</v>
      </c>
      <c r="D352" s="278" t="s">
        <v>4919</v>
      </c>
      <c r="E352" s="362" t="s">
        <v>142</v>
      </c>
      <c r="F352" s="362"/>
      <c r="G352" s="186" t="s">
        <v>34</v>
      </c>
      <c r="H352" s="187">
        <v>1</v>
      </c>
      <c r="I352" s="188">
        <v>41.73</v>
      </c>
      <c r="J352" s="200">
        <v>41.73</v>
      </c>
    </row>
    <row r="353" spans="1:10" s="192" customFormat="1" ht="12.75">
      <c r="A353" s="199" t="s">
        <v>139</v>
      </c>
      <c r="B353" s="309" t="s">
        <v>1489</v>
      </c>
      <c r="C353" s="278" t="s">
        <v>268</v>
      </c>
      <c r="D353" s="278" t="s">
        <v>837</v>
      </c>
      <c r="E353" s="362" t="s">
        <v>141</v>
      </c>
      <c r="F353" s="362"/>
      <c r="G353" s="186" t="s">
        <v>26</v>
      </c>
      <c r="H353" s="187">
        <v>0.4</v>
      </c>
      <c r="I353" s="188">
        <v>26.9</v>
      </c>
      <c r="J353" s="200">
        <v>10.76</v>
      </c>
    </row>
    <row r="354" spans="1:10" s="192" customFormat="1" ht="12.75">
      <c r="A354" s="199" t="s">
        <v>139</v>
      </c>
      <c r="B354" s="309" t="s">
        <v>1493</v>
      </c>
      <c r="C354" s="278" t="s">
        <v>268</v>
      </c>
      <c r="D354" s="278" t="s">
        <v>140</v>
      </c>
      <c r="E354" s="362" t="s">
        <v>141</v>
      </c>
      <c r="F354" s="362"/>
      <c r="G354" s="186" t="s">
        <v>26</v>
      </c>
      <c r="H354" s="187">
        <v>0.26600000000000001</v>
      </c>
      <c r="I354" s="188">
        <v>13.95</v>
      </c>
      <c r="J354" s="200">
        <v>3.71</v>
      </c>
    </row>
    <row r="355" spans="1:10" s="192" customFormat="1" ht="12.75">
      <c r="A355" s="201"/>
      <c r="B355" s="279"/>
      <c r="C355" s="279"/>
      <c r="D355" s="279"/>
      <c r="E355" s="279" t="s">
        <v>143</v>
      </c>
      <c r="F355" s="203">
        <v>14.47</v>
      </c>
      <c r="G355" s="279" t="s">
        <v>144</v>
      </c>
      <c r="H355" s="203">
        <v>0</v>
      </c>
      <c r="I355" s="279" t="s">
        <v>145</v>
      </c>
      <c r="J355" s="204">
        <v>14.47</v>
      </c>
    </row>
    <row r="356" spans="1:10" s="192" customFormat="1" ht="12.75">
      <c r="A356" s="201"/>
      <c r="B356" s="279"/>
      <c r="C356" s="279"/>
      <c r="D356" s="279"/>
      <c r="E356" s="279" t="s">
        <v>663</v>
      </c>
      <c r="F356" s="203">
        <v>12.86</v>
      </c>
      <c r="G356" s="279"/>
      <c r="H356" s="363" t="s">
        <v>664</v>
      </c>
      <c r="I356" s="363"/>
      <c r="J356" s="204">
        <v>70.099999999999994</v>
      </c>
    </row>
    <row r="357" spans="1:10" s="192" customFormat="1" ht="13.5" thickBot="1">
      <c r="A357" s="280"/>
      <c r="B357" s="281"/>
      <c r="C357" s="281"/>
      <c r="D357" s="281"/>
      <c r="E357" s="281"/>
      <c r="F357" s="281"/>
      <c r="G357" s="281" t="s">
        <v>665</v>
      </c>
      <c r="H357" s="213">
        <v>1798.83</v>
      </c>
      <c r="I357" s="281" t="s">
        <v>666</v>
      </c>
      <c r="J357" s="207">
        <v>126097.98</v>
      </c>
    </row>
    <row r="358" spans="1:10" s="192" customFormat="1" ht="13.5" thickTop="1">
      <c r="A358" s="205"/>
      <c r="B358" s="189"/>
      <c r="C358" s="189"/>
      <c r="D358" s="189"/>
      <c r="E358" s="189"/>
      <c r="F358" s="189"/>
      <c r="G358" s="189"/>
      <c r="H358" s="189"/>
      <c r="I358" s="189"/>
      <c r="J358" s="206"/>
    </row>
    <row r="359" spans="1:10" s="192" customFormat="1" ht="12.75">
      <c r="A359" s="290" t="s">
        <v>3091</v>
      </c>
      <c r="B359" s="288" t="s">
        <v>8</v>
      </c>
      <c r="C359" s="284" t="s">
        <v>9</v>
      </c>
      <c r="D359" s="284" t="s">
        <v>10</v>
      </c>
      <c r="E359" s="367" t="s">
        <v>136</v>
      </c>
      <c r="F359" s="367"/>
      <c r="G359" s="289" t="s">
        <v>11</v>
      </c>
      <c r="H359" s="288" t="s">
        <v>12</v>
      </c>
      <c r="I359" s="288" t="s">
        <v>13</v>
      </c>
      <c r="J359" s="287" t="s">
        <v>14</v>
      </c>
    </row>
    <row r="360" spans="1:10" s="192" customFormat="1" ht="38.25">
      <c r="A360" s="94" t="s">
        <v>137</v>
      </c>
      <c r="B360" s="294" t="s">
        <v>3092</v>
      </c>
      <c r="C360" s="277" t="s">
        <v>21</v>
      </c>
      <c r="D360" s="277" t="s">
        <v>2331</v>
      </c>
      <c r="E360" s="368" t="s">
        <v>764</v>
      </c>
      <c r="F360" s="368"/>
      <c r="G360" s="95" t="s">
        <v>3</v>
      </c>
      <c r="H360" s="182">
        <v>1</v>
      </c>
      <c r="I360" s="96">
        <v>166.66</v>
      </c>
      <c r="J360" s="196">
        <v>166.66</v>
      </c>
    </row>
    <row r="361" spans="1:10" s="192" customFormat="1" ht="25.5">
      <c r="A361" s="197" t="s">
        <v>146</v>
      </c>
      <c r="B361" s="308" t="s">
        <v>1406</v>
      </c>
      <c r="C361" s="285" t="s">
        <v>21</v>
      </c>
      <c r="D361" s="285" t="s">
        <v>779</v>
      </c>
      <c r="E361" s="365" t="s">
        <v>148</v>
      </c>
      <c r="F361" s="365"/>
      <c r="G361" s="183" t="s">
        <v>26</v>
      </c>
      <c r="H361" s="184">
        <v>0.52029999999999998</v>
      </c>
      <c r="I361" s="185">
        <v>25.47</v>
      </c>
      <c r="J361" s="198">
        <v>13.25</v>
      </c>
    </row>
    <row r="362" spans="1:10" s="192" customFormat="1" ht="25.5">
      <c r="A362" s="197" t="s">
        <v>146</v>
      </c>
      <c r="B362" s="308" t="s">
        <v>1345</v>
      </c>
      <c r="C362" s="285" t="s">
        <v>21</v>
      </c>
      <c r="D362" s="285" t="s">
        <v>147</v>
      </c>
      <c r="E362" s="365" t="s">
        <v>148</v>
      </c>
      <c r="F362" s="365"/>
      <c r="G362" s="183" t="s">
        <v>26</v>
      </c>
      <c r="H362" s="184">
        <v>0.16739999999999999</v>
      </c>
      <c r="I362" s="185">
        <v>20.32</v>
      </c>
      <c r="J362" s="198">
        <v>3.4</v>
      </c>
    </row>
    <row r="363" spans="1:10" s="192" customFormat="1" ht="12.75">
      <c r="A363" s="199" t="s">
        <v>139</v>
      </c>
      <c r="B363" s="309" t="s">
        <v>1408</v>
      </c>
      <c r="C363" s="278" t="s">
        <v>21</v>
      </c>
      <c r="D363" s="278" t="s">
        <v>781</v>
      </c>
      <c r="E363" s="362" t="s">
        <v>142</v>
      </c>
      <c r="F363" s="362"/>
      <c r="G363" s="186" t="s">
        <v>38</v>
      </c>
      <c r="H363" s="187">
        <v>0.14099999999999999</v>
      </c>
      <c r="I363" s="188">
        <v>6.87</v>
      </c>
      <c r="J363" s="200">
        <v>0.96</v>
      </c>
    </row>
    <row r="364" spans="1:10" s="192" customFormat="1" ht="12.75">
      <c r="A364" s="199" t="s">
        <v>139</v>
      </c>
      <c r="B364" s="309" t="s">
        <v>1412</v>
      </c>
      <c r="C364" s="278" t="s">
        <v>21</v>
      </c>
      <c r="D364" s="278" t="s">
        <v>785</v>
      </c>
      <c r="E364" s="362" t="s">
        <v>142</v>
      </c>
      <c r="F364" s="362"/>
      <c r="G364" s="186" t="s">
        <v>38</v>
      </c>
      <c r="H364" s="187">
        <v>9.1300000000000008</v>
      </c>
      <c r="I364" s="188">
        <v>3.59</v>
      </c>
      <c r="J364" s="200">
        <v>32.770000000000003</v>
      </c>
    </row>
    <row r="365" spans="1:10" s="192" customFormat="1" ht="25.5">
      <c r="A365" s="199" t="s">
        <v>139</v>
      </c>
      <c r="B365" s="309" t="s">
        <v>3093</v>
      </c>
      <c r="C365" s="278" t="s">
        <v>21</v>
      </c>
      <c r="D365" s="278" t="s">
        <v>3094</v>
      </c>
      <c r="E365" s="362" t="s">
        <v>142</v>
      </c>
      <c r="F365" s="362"/>
      <c r="G365" s="186" t="s">
        <v>3</v>
      </c>
      <c r="H365" s="187">
        <v>1.069</v>
      </c>
      <c r="I365" s="188">
        <v>108.78</v>
      </c>
      <c r="J365" s="200">
        <v>116.28</v>
      </c>
    </row>
    <row r="366" spans="1:10" s="192" customFormat="1" ht="12.75">
      <c r="A366" s="201"/>
      <c r="B366" s="279"/>
      <c r="C366" s="279"/>
      <c r="D366" s="279"/>
      <c r="E366" s="279" t="s">
        <v>143</v>
      </c>
      <c r="F366" s="203">
        <v>12.98</v>
      </c>
      <c r="G366" s="279" t="s">
        <v>144</v>
      </c>
      <c r="H366" s="203">
        <v>0</v>
      </c>
      <c r="I366" s="279" t="s">
        <v>145</v>
      </c>
      <c r="J366" s="204">
        <v>12.98</v>
      </c>
    </row>
    <row r="367" spans="1:10" s="192" customFormat="1" ht="12.75">
      <c r="A367" s="201"/>
      <c r="B367" s="279"/>
      <c r="C367" s="279"/>
      <c r="D367" s="279"/>
      <c r="E367" s="279" t="s">
        <v>663</v>
      </c>
      <c r="F367" s="203">
        <v>37.44</v>
      </c>
      <c r="G367" s="279"/>
      <c r="H367" s="363" t="s">
        <v>664</v>
      </c>
      <c r="I367" s="363"/>
      <c r="J367" s="204">
        <v>204.1</v>
      </c>
    </row>
    <row r="368" spans="1:10" s="192" customFormat="1" ht="13.5" thickBot="1">
      <c r="A368" s="280"/>
      <c r="B368" s="281"/>
      <c r="C368" s="281"/>
      <c r="D368" s="281"/>
      <c r="E368" s="281"/>
      <c r="F368" s="281"/>
      <c r="G368" s="281" t="s">
        <v>665</v>
      </c>
      <c r="H368" s="213">
        <v>2334.21</v>
      </c>
      <c r="I368" s="281" t="s">
        <v>666</v>
      </c>
      <c r="J368" s="207">
        <v>476412.26</v>
      </c>
    </row>
    <row r="369" spans="1:10" s="192" customFormat="1" ht="13.5" thickTop="1">
      <c r="A369" s="205"/>
      <c r="B369" s="189"/>
      <c r="C369" s="189"/>
      <c r="D369" s="189"/>
      <c r="E369" s="189"/>
      <c r="F369" s="189"/>
      <c r="G369" s="189"/>
      <c r="H369" s="189"/>
      <c r="I369" s="189"/>
      <c r="J369" s="206"/>
    </row>
    <row r="370" spans="1:10" s="192" customFormat="1" ht="12.75">
      <c r="A370" s="290" t="s">
        <v>3095</v>
      </c>
      <c r="B370" s="288" t="s">
        <v>8</v>
      </c>
      <c r="C370" s="284" t="s">
        <v>9</v>
      </c>
      <c r="D370" s="284" t="s">
        <v>10</v>
      </c>
      <c r="E370" s="367" t="s">
        <v>136</v>
      </c>
      <c r="F370" s="367"/>
      <c r="G370" s="289" t="s">
        <v>11</v>
      </c>
      <c r="H370" s="288" t="s">
        <v>12</v>
      </c>
      <c r="I370" s="288" t="s">
        <v>13</v>
      </c>
      <c r="J370" s="287" t="s">
        <v>14</v>
      </c>
    </row>
    <row r="371" spans="1:10" s="192" customFormat="1" ht="25.5">
      <c r="A371" s="94" t="s">
        <v>137</v>
      </c>
      <c r="B371" s="294" t="s">
        <v>1241</v>
      </c>
      <c r="C371" s="277" t="s">
        <v>21</v>
      </c>
      <c r="D371" s="277" t="s">
        <v>266</v>
      </c>
      <c r="E371" s="368" t="s">
        <v>668</v>
      </c>
      <c r="F371" s="368"/>
      <c r="G371" s="95" t="s">
        <v>3</v>
      </c>
      <c r="H371" s="182">
        <v>1</v>
      </c>
      <c r="I371" s="96">
        <v>3.35</v>
      </c>
      <c r="J371" s="196">
        <v>3.35</v>
      </c>
    </row>
    <row r="372" spans="1:10" s="192" customFormat="1" ht="25.5">
      <c r="A372" s="197" t="s">
        <v>146</v>
      </c>
      <c r="B372" s="308" t="s">
        <v>1386</v>
      </c>
      <c r="C372" s="285" t="s">
        <v>21</v>
      </c>
      <c r="D372" s="285" t="s">
        <v>174</v>
      </c>
      <c r="E372" s="365" t="s">
        <v>148</v>
      </c>
      <c r="F372" s="365"/>
      <c r="G372" s="183" t="s">
        <v>26</v>
      </c>
      <c r="H372" s="184">
        <v>4.9100000000000003E-3</v>
      </c>
      <c r="I372" s="185">
        <v>25.62</v>
      </c>
      <c r="J372" s="198">
        <v>0.12</v>
      </c>
    </row>
    <row r="373" spans="1:10" s="192" customFormat="1" ht="25.5">
      <c r="A373" s="197" t="s">
        <v>146</v>
      </c>
      <c r="B373" s="308" t="s">
        <v>1345</v>
      </c>
      <c r="C373" s="285" t="s">
        <v>21</v>
      </c>
      <c r="D373" s="285" t="s">
        <v>147</v>
      </c>
      <c r="E373" s="365" t="s">
        <v>148</v>
      </c>
      <c r="F373" s="365"/>
      <c r="G373" s="183" t="s">
        <v>26</v>
      </c>
      <c r="H373" s="184">
        <v>5.8900000000000003E-3</v>
      </c>
      <c r="I373" s="185">
        <v>20.32</v>
      </c>
      <c r="J373" s="198">
        <v>0.11</v>
      </c>
    </row>
    <row r="374" spans="1:10" s="192" customFormat="1" ht="12.75">
      <c r="A374" s="199" t="s">
        <v>139</v>
      </c>
      <c r="B374" s="309" t="s">
        <v>1413</v>
      </c>
      <c r="C374" s="278" t="s">
        <v>21</v>
      </c>
      <c r="D374" s="278" t="s">
        <v>786</v>
      </c>
      <c r="E374" s="362" t="s">
        <v>142</v>
      </c>
      <c r="F374" s="362"/>
      <c r="G374" s="186" t="s">
        <v>3</v>
      </c>
      <c r="H374" s="187">
        <v>1.1279999999999999</v>
      </c>
      <c r="I374" s="188">
        <v>2.77</v>
      </c>
      <c r="J374" s="200">
        <v>3.12</v>
      </c>
    </row>
    <row r="375" spans="1:10" s="192" customFormat="1" ht="12.75">
      <c r="A375" s="201"/>
      <c r="B375" s="279"/>
      <c r="C375" s="279"/>
      <c r="D375" s="279"/>
      <c r="E375" s="279" t="s">
        <v>143</v>
      </c>
      <c r="F375" s="203">
        <v>0.17</v>
      </c>
      <c r="G375" s="279" t="s">
        <v>144</v>
      </c>
      <c r="H375" s="203">
        <v>0</v>
      </c>
      <c r="I375" s="279" t="s">
        <v>145</v>
      </c>
      <c r="J375" s="204">
        <v>0.17</v>
      </c>
    </row>
    <row r="376" spans="1:10" s="192" customFormat="1" ht="12.75">
      <c r="A376" s="201"/>
      <c r="B376" s="279"/>
      <c r="C376" s="279"/>
      <c r="D376" s="279"/>
      <c r="E376" s="279" t="s">
        <v>663</v>
      </c>
      <c r="F376" s="203">
        <v>0.75</v>
      </c>
      <c r="G376" s="279"/>
      <c r="H376" s="363" t="s">
        <v>664</v>
      </c>
      <c r="I376" s="363"/>
      <c r="J376" s="204">
        <v>4.0999999999999996</v>
      </c>
    </row>
    <row r="377" spans="1:10" s="192" customFormat="1" ht="13.5" thickBot="1">
      <c r="A377" s="280"/>
      <c r="B377" s="281"/>
      <c r="C377" s="281"/>
      <c r="D377" s="281"/>
      <c r="E377" s="281"/>
      <c r="F377" s="281"/>
      <c r="G377" s="281" t="s">
        <v>665</v>
      </c>
      <c r="H377" s="213">
        <v>2007.93</v>
      </c>
      <c r="I377" s="281" t="s">
        <v>666</v>
      </c>
      <c r="J377" s="207">
        <v>8232.51</v>
      </c>
    </row>
    <row r="378" spans="1:10" s="192" customFormat="1" ht="13.5" thickTop="1">
      <c r="A378" s="205"/>
      <c r="B378" s="189"/>
      <c r="C378" s="189"/>
      <c r="D378" s="189"/>
      <c r="E378" s="189"/>
      <c r="F378" s="189"/>
      <c r="G378" s="189"/>
      <c r="H378" s="189"/>
      <c r="I378" s="189"/>
      <c r="J378" s="206"/>
    </row>
    <row r="379" spans="1:10" s="192" customFormat="1" ht="12.75">
      <c r="A379" s="290" t="s">
        <v>3096</v>
      </c>
      <c r="B379" s="288" t="s">
        <v>8</v>
      </c>
      <c r="C379" s="284" t="s">
        <v>9</v>
      </c>
      <c r="D379" s="284" t="s">
        <v>10</v>
      </c>
      <c r="E379" s="367" t="s">
        <v>136</v>
      </c>
      <c r="F379" s="367"/>
      <c r="G379" s="289" t="s">
        <v>11</v>
      </c>
      <c r="H379" s="288" t="s">
        <v>12</v>
      </c>
      <c r="I379" s="288" t="s">
        <v>13</v>
      </c>
      <c r="J379" s="287" t="s">
        <v>14</v>
      </c>
    </row>
    <row r="380" spans="1:10" s="192" customFormat="1" ht="25.5">
      <c r="A380" s="94" t="s">
        <v>137</v>
      </c>
      <c r="B380" s="294" t="s">
        <v>1216</v>
      </c>
      <c r="C380" s="277" t="s">
        <v>21</v>
      </c>
      <c r="D380" s="277" t="s">
        <v>265</v>
      </c>
      <c r="E380" s="368" t="s">
        <v>643</v>
      </c>
      <c r="F380" s="368"/>
      <c r="G380" s="95" t="s">
        <v>3</v>
      </c>
      <c r="H380" s="182">
        <v>1</v>
      </c>
      <c r="I380" s="96">
        <v>18.45</v>
      </c>
      <c r="J380" s="196">
        <v>18.45</v>
      </c>
    </row>
    <row r="381" spans="1:10" s="192" customFormat="1" ht="25.5">
      <c r="A381" s="197" t="s">
        <v>146</v>
      </c>
      <c r="B381" s="308" t="s">
        <v>1409</v>
      </c>
      <c r="C381" s="285" t="s">
        <v>21</v>
      </c>
      <c r="D381" s="285" t="s">
        <v>782</v>
      </c>
      <c r="E381" s="365" t="s">
        <v>148</v>
      </c>
      <c r="F381" s="365"/>
      <c r="G381" s="183" t="s">
        <v>26</v>
      </c>
      <c r="H381" s="184">
        <v>0.27500000000000002</v>
      </c>
      <c r="I381" s="185">
        <v>27.11</v>
      </c>
      <c r="J381" s="198">
        <v>7.45</v>
      </c>
    </row>
    <row r="382" spans="1:10" s="192" customFormat="1" ht="25.5">
      <c r="A382" s="197" t="s">
        <v>146</v>
      </c>
      <c r="B382" s="308" t="s">
        <v>1345</v>
      </c>
      <c r="C382" s="285" t="s">
        <v>21</v>
      </c>
      <c r="D382" s="285" t="s">
        <v>147</v>
      </c>
      <c r="E382" s="365" t="s">
        <v>148</v>
      </c>
      <c r="F382" s="365"/>
      <c r="G382" s="183" t="s">
        <v>26</v>
      </c>
      <c r="H382" s="184">
        <v>0.115</v>
      </c>
      <c r="I382" s="185">
        <v>20.32</v>
      </c>
      <c r="J382" s="198">
        <v>2.33</v>
      </c>
    </row>
    <row r="383" spans="1:10" s="192" customFormat="1" ht="12.75">
      <c r="A383" s="199" t="s">
        <v>139</v>
      </c>
      <c r="B383" s="309" t="s">
        <v>1403</v>
      </c>
      <c r="C383" s="278" t="s">
        <v>21</v>
      </c>
      <c r="D383" s="278" t="s">
        <v>776</v>
      </c>
      <c r="E383" s="362" t="s">
        <v>142</v>
      </c>
      <c r="F383" s="362"/>
      <c r="G383" s="186" t="s">
        <v>547</v>
      </c>
      <c r="H383" s="187">
        <v>0.16</v>
      </c>
      <c r="I383" s="188">
        <v>5.42</v>
      </c>
      <c r="J383" s="200">
        <v>0.86</v>
      </c>
    </row>
    <row r="384" spans="1:10" s="192" customFormat="1" ht="12.75">
      <c r="A384" s="199" t="s">
        <v>139</v>
      </c>
      <c r="B384" s="309" t="s">
        <v>1410</v>
      </c>
      <c r="C384" s="278" t="s">
        <v>21</v>
      </c>
      <c r="D384" s="278" t="s">
        <v>783</v>
      </c>
      <c r="E384" s="362" t="s">
        <v>142</v>
      </c>
      <c r="F384" s="362"/>
      <c r="G384" s="186" t="s">
        <v>547</v>
      </c>
      <c r="H384" s="187">
        <v>0.42699999999999999</v>
      </c>
      <c r="I384" s="188">
        <v>18.059999999999999</v>
      </c>
      <c r="J384" s="200">
        <v>7.71</v>
      </c>
    </row>
    <row r="385" spans="1:10" s="192" customFormat="1" ht="12.75">
      <c r="A385" s="199" t="s">
        <v>139</v>
      </c>
      <c r="B385" s="309" t="s">
        <v>1411</v>
      </c>
      <c r="C385" s="278" t="s">
        <v>21</v>
      </c>
      <c r="D385" s="278" t="s">
        <v>784</v>
      </c>
      <c r="E385" s="362" t="s">
        <v>142</v>
      </c>
      <c r="F385" s="362"/>
      <c r="G385" s="186" t="s">
        <v>45</v>
      </c>
      <c r="H385" s="187">
        <v>0.01</v>
      </c>
      <c r="I385" s="188">
        <v>10.72</v>
      </c>
      <c r="J385" s="200">
        <v>0.1</v>
      </c>
    </row>
    <row r="386" spans="1:10" s="192" customFormat="1" ht="12.75">
      <c r="A386" s="201"/>
      <c r="B386" s="279"/>
      <c r="C386" s="279"/>
      <c r="D386" s="279"/>
      <c r="E386" s="279" t="s">
        <v>143</v>
      </c>
      <c r="F386" s="203">
        <v>7.26</v>
      </c>
      <c r="G386" s="279" t="s">
        <v>144</v>
      </c>
      <c r="H386" s="203">
        <v>0</v>
      </c>
      <c r="I386" s="279" t="s">
        <v>145</v>
      </c>
      <c r="J386" s="204">
        <v>7.26</v>
      </c>
    </row>
    <row r="387" spans="1:10" s="192" customFormat="1" ht="12.75">
      <c r="A387" s="201"/>
      <c r="B387" s="279"/>
      <c r="C387" s="279"/>
      <c r="D387" s="279"/>
      <c r="E387" s="279" t="s">
        <v>663</v>
      </c>
      <c r="F387" s="203">
        <v>4.1399999999999997</v>
      </c>
      <c r="G387" s="279"/>
      <c r="H387" s="363" t="s">
        <v>664</v>
      </c>
      <c r="I387" s="363"/>
      <c r="J387" s="204">
        <v>22.59</v>
      </c>
    </row>
    <row r="388" spans="1:10" s="192" customFormat="1" ht="13.5" thickBot="1">
      <c r="A388" s="280"/>
      <c r="B388" s="281"/>
      <c r="C388" s="281"/>
      <c r="D388" s="281"/>
      <c r="E388" s="281"/>
      <c r="F388" s="281"/>
      <c r="G388" s="281" t="s">
        <v>665</v>
      </c>
      <c r="H388" s="213">
        <v>371.79</v>
      </c>
      <c r="I388" s="281" t="s">
        <v>666</v>
      </c>
      <c r="J388" s="207">
        <v>8398.73</v>
      </c>
    </row>
    <row r="389" spans="1:10" s="192" customFormat="1" ht="13.5" thickTop="1">
      <c r="A389" s="205"/>
      <c r="B389" s="189"/>
      <c r="C389" s="189"/>
      <c r="D389" s="189"/>
      <c r="E389" s="189"/>
      <c r="F389" s="189"/>
      <c r="G389" s="189"/>
      <c r="H389" s="189"/>
      <c r="I389" s="189"/>
      <c r="J389" s="206"/>
    </row>
    <row r="390" spans="1:10" s="192" customFormat="1" ht="12.75">
      <c r="A390" s="290" t="s">
        <v>4920</v>
      </c>
      <c r="B390" s="288" t="s">
        <v>8</v>
      </c>
      <c r="C390" s="284" t="s">
        <v>9</v>
      </c>
      <c r="D390" s="284" t="s">
        <v>10</v>
      </c>
      <c r="E390" s="367" t="s">
        <v>136</v>
      </c>
      <c r="F390" s="367"/>
      <c r="G390" s="289" t="s">
        <v>11</v>
      </c>
      <c r="H390" s="288" t="s">
        <v>12</v>
      </c>
      <c r="I390" s="288" t="s">
        <v>13</v>
      </c>
      <c r="J390" s="287" t="s">
        <v>14</v>
      </c>
    </row>
    <row r="391" spans="1:10" s="192" customFormat="1" ht="25.5">
      <c r="A391" s="94" t="s">
        <v>137</v>
      </c>
      <c r="B391" s="294" t="s">
        <v>4921</v>
      </c>
      <c r="C391" s="277" t="s">
        <v>16</v>
      </c>
      <c r="D391" s="277" t="s">
        <v>4749</v>
      </c>
      <c r="E391" s="368">
        <v>2211</v>
      </c>
      <c r="F391" s="368"/>
      <c r="G391" s="95" t="s">
        <v>3</v>
      </c>
      <c r="H391" s="182">
        <v>1</v>
      </c>
      <c r="I391" s="96">
        <v>45.92</v>
      </c>
      <c r="J391" s="196">
        <v>45.92</v>
      </c>
    </row>
    <row r="392" spans="1:10" s="192" customFormat="1" ht="25.5">
      <c r="A392" s="199" t="s">
        <v>139</v>
      </c>
      <c r="B392" s="309" t="s">
        <v>4922</v>
      </c>
      <c r="C392" s="278" t="s">
        <v>16</v>
      </c>
      <c r="D392" s="278" t="s">
        <v>4923</v>
      </c>
      <c r="E392" s="362" t="s">
        <v>142</v>
      </c>
      <c r="F392" s="362"/>
      <c r="G392" s="186" t="s">
        <v>3</v>
      </c>
      <c r="H392" s="187">
        <v>1</v>
      </c>
      <c r="I392" s="188">
        <v>45.92</v>
      </c>
      <c r="J392" s="200">
        <v>45.92</v>
      </c>
    </row>
    <row r="393" spans="1:10" s="192" customFormat="1" ht="12.75">
      <c r="A393" s="201"/>
      <c r="B393" s="279"/>
      <c r="C393" s="279"/>
      <c r="D393" s="279"/>
      <c r="E393" s="279" t="s">
        <v>143</v>
      </c>
      <c r="F393" s="203">
        <v>0</v>
      </c>
      <c r="G393" s="279" t="s">
        <v>144</v>
      </c>
      <c r="H393" s="203">
        <v>0</v>
      </c>
      <c r="I393" s="279" t="s">
        <v>145</v>
      </c>
      <c r="J393" s="204">
        <v>0</v>
      </c>
    </row>
    <row r="394" spans="1:10" s="192" customFormat="1" ht="12.75">
      <c r="A394" s="201"/>
      <c r="B394" s="279"/>
      <c r="C394" s="279"/>
      <c r="D394" s="279"/>
      <c r="E394" s="279" t="s">
        <v>663</v>
      </c>
      <c r="F394" s="203">
        <v>10.31</v>
      </c>
      <c r="G394" s="279"/>
      <c r="H394" s="363" t="s">
        <v>664</v>
      </c>
      <c r="I394" s="363"/>
      <c r="J394" s="204">
        <v>56.23</v>
      </c>
    </row>
    <row r="395" spans="1:10" s="192" customFormat="1" ht="13.5" thickBot="1">
      <c r="A395" s="280"/>
      <c r="B395" s="281"/>
      <c r="C395" s="281"/>
      <c r="D395" s="281"/>
      <c r="E395" s="281"/>
      <c r="F395" s="281"/>
      <c r="G395" s="281" t="s">
        <v>665</v>
      </c>
      <c r="H395" s="213">
        <v>2220.15</v>
      </c>
      <c r="I395" s="281" t="s">
        <v>666</v>
      </c>
      <c r="J395" s="207">
        <v>124839.03</v>
      </c>
    </row>
    <row r="396" spans="1:10" s="192" customFormat="1" ht="13.5" thickTop="1">
      <c r="A396" s="205"/>
      <c r="B396" s="189"/>
      <c r="C396" s="189"/>
      <c r="D396" s="189"/>
      <c r="E396" s="189"/>
      <c r="F396" s="189"/>
      <c r="G396" s="189"/>
      <c r="H396" s="189"/>
      <c r="I396" s="189"/>
      <c r="J396" s="206"/>
    </row>
    <row r="397" spans="1:10" s="192" customFormat="1" ht="12.75">
      <c r="A397" s="111" t="s">
        <v>4635</v>
      </c>
      <c r="B397" s="286"/>
      <c r="C397" s="286"/>
      <c r="D397" s="286" t="s">
        <v>2335</v>
      </c>
      <c r="E397" s="286"/>
      <c r="F397" s="366"/>
      <c r="G397" s="366"/>
      <c r="H397" s="136"/>
      <c r="I397" s="286"/>
      <c r="J397" s="212">
        <v>3670744.71</v>
      </c>
    </row>
    <row r="398" spans="1:10" s="192" customFormat="1" ht="12.75">
      <c r="A398" s="290" t="s">
        <v>3097</v>
      </c>
      <c r="B398" s="288" t="s">
        <v>8</v>
      </c>
      <c r="C398" s="284" t="s">
        <v>9</v>
      </c>
      <c r="D398" s="284" t="s">
        <v>10</v>
      </c>
      <c r="E398" s="367" t="s">
        <v>136</v>
      </c>
      <c r="F398" s="367"/>
      <c r="G398" s="289" t="s">
        <v>11</v>
      </c>
      <c r="H398" s="288" t="s">
        <v>12</v>
      </c>
      <c r="I398" s="288" t="s">
        <v>13</v>
      </c>
      <c r="J398" s="287" t="s">
        <v>14</v>
      </c>
    </row>
    <row r="399" spans="1:10" s="192" customFormat="1" ht="38.25">
      <c r="A399" s="94" t="s">
        <v>137</v>
      </c>
      <c r="B399" s="294" t="s">
        <v>1235</v>
      </c>
      <c r="C399" s="277" t="s">
        <v>21</v>
      </c>
      <c r="D399" s="277" t="s">
        <v>267</v>
      </c>
      <c r="E399" s="368" t="s">
        <v>176</v>
      </c>
      <c r="F399" s="368"/>
      <c r="G399" s="95" t="s">
        <v>3</v>
      </c>
      <c r="H399" s="182">
        <v>1</v>
      </c>
      <c r="I399" s="96">
        <v>88.32</v>
      </c>
      <c r="J399" s="196">
        <v>88.32</v>
      </c>
    </row>
    <row r="400" spans="1:10" s="192" customFormat="1" ht="51">
      <c r="A400" s="197" t="s">
        <v>146</v>
      </c>
      <c r="B400" s="308" t="s">
        <v>1388</v>
      </c>
      <c r="C400" s="285" t="s">
        <v>21</v>
      </c>
      <c r="D400" s="285" t="s">
        <v>761</v>
      </c>
      <c r="E400" s="365" t="s">
        <v>148</v>
      </c>
      <c r="F400" s="365"/>
      <c r="G400" s="183" t="s">
        <v>2</v>
      </c>
      <c r="H400" s="184">
        <v>1.18E-2</v>
      </c>
      <c r="I400" s="185">
        <v>599.55999999999995</v>
      </c>
      <c r="J400" s="198">
        <v>7.07</v>
      </c>
    </row>
    <row r="401" spans="1:10" s="192" customFormat="1" ht="25.5">
      <c r="A401" s="197" t="s">
        <v>146</v>
      </c>
      <c r="B401" s="308" t="s">
        <v>1386</v>
      </c>
      <c r="C401" s="285" t="s">
        <v>21</v>
      </c>
      <c r="D401" s="285" t="s">
        <v>174</v>
      </c>
      <c r="E401" s="365" t="s">
        <v>148</v>
      </c>
      <c r="F401" s="365"/>
      <c r="G401" s="183" t="s">
        <v>26</v>
      </c>
      <c r="H401" s="184">
        <v>0.86</v>
      </c>
      <c r="I401" s="185">
        <v>25.62</v>
      </c>
      <c r="J401" s="198">
        <v>22.03</v>
      </c>
    </row>
    <row r="402" spans="1:10" s="192" customFormat="1" ht="25.5">
      <c r="A402" s="197" t="s">
        <v>146</v>
      </c>
      <c r="B402" s="308" t="s">
        <v>1345</v>
      </c>
      <c r="C402" s="285" t="s">
        <v>21</v>
      </c>
      <c r="D402" s="285" t="s">
        <v>147</v>
      </c>
      <c r="E402" s="365" t="s">
        <v>148</v>
      </c>
      <c r="F402" s="365"/>
      <c r="G402" s="183" t="s">
        <v>26</v>
      </c>
      <c r="H402" s="184">
        <v>0.43</v>
      </c>
      <c r="I402" s="185">
        <v>20.32</v>
      </c>
      <c r="J402" s="198">
        <v>8.73</v>
      </c>
    </row>
    <row r="403" spans="1:10" s="192" customFormat="1" ht="25.5">
      <c r="A403" s="199" t="s">
        <v>139</v>
      </c>
      <c r="B403" s="309" t="s">
        <v>1416</v>
      </c>
      <c r="C403" s="278" t="s">
        <v>21</v>
      </c>
      <c r="D403" s="278" t="s">
        <v>790</v>
      </c>
      <c r="E403" s="362" t="s">
        <v>142</v>
      </c>
      <c r="F403" s="362"/>
      <c r="G403" s="186" t="s">
        <v>34</v>
      </c>
      <c r="H403" s="187">
        <v>0.42</v>
      </c>
      <c r="I403" s="188">
        <v>4.25</v>
      </c>
      <c r="J403" s="200">
        <v>1.78</v>
      </c>
    </row>
    <row r="404" spans="1:10" s="192" customFormat="1" ht="12.75">
      <c r="A404" s="199" t="s">
        <v>139</v>
      </c>
      <c r="B404" s="309" t="s">
        <v>1415</v>
      </c>
      <c r="C404" s="278" t="s">
        <v>21</v>
      </c>
      <c r="D404" s="278" t="s">
        <v>788</v>
      </c>
      <c r="E404" s="362" t="s">
        <v>142</v>
      </c>
      <c r="F404" s="362"/>
      <c r="G404" s="186" t="s">
        <v>789</v>
      </c>
      <c r="H404" s="187">
        <v>0.01</v>
      </c>
      <c r="I404" s="188">
        <v>43.77</v>
      </c>
      <c r="J404" s="200">
        <v>0.43</v>
      </c>
    </row>
    <row r="405" spans="1:10" s="192" customFormat="1" ht="25.5">
      <c r="A405" s="199" t="s">
        <v>139</v>
      </c>
      <c r="B405" s="309" t="s">
        <v>1417</v>
      </c>
      <c r="C405" s="278" t="s">
        <v>21</v>
      </c>
      <c r="D405" s="278" t="s">
        <v>791</v>
      </c>
      <c r="E405" s="362" t="s">
        <v>142</v>
      </c>
      <c r="F405" s="362"/>
      <c r="G405" s="186" t="s">
        <v>45</v>
      </c>
      <c r="H405" s="187">
        <v>13.6</v>
      </c>
      <c r="I405" s="188">
        <v>3.55</v>
      </c>
      <c r="J405" s="200">
        <v>48.28</v>
      </c>
    </row>
    <row r="406" spans="1:10" s="192" customFormat="1" ht="12.75">
      <c r="A406" s="201"/>
      <c r="B406" s="279"/>
      <c r="C406" s="279"/>
      <c r="D406" s="279"/>
      <c r="E406" s="279" t="s">
        <v>143</v>
      </c>
      <c r="F406" s="203">
        <v>24.72</v>
      </c>
      <c r="G406" s="279" t="s">
        <v>144</v>
      </c>
      <c r="H406" s="203">
        <v>0</v>
      </c>
      <c r="I406" s="279" t="s">
        <v>145</v>
      </c>
      <c r="J406" s="204">
        <v>24.72</v>
      </c>
    </row>
    <row r="407" spans="1:10" s="192" customFormat="1" ht="12.75">
      <c r="A407" s="201"/>
      <c r="B407" s="279"/>
      <c r="C407" s="279"/>
      <c r="D407" s="279"/>
      <c r="E407" s="279" t="s">
        <v>663</v>
      </c>
      <c r="F407" s="203">
        <v>19.84</v>
      </c>
      <c r="G407" s="279"/>
      <c r="H407" s="363" t="s">
        <v>664</v>
      </c>
      <c r="I407" s="363"/>
      <c r="J407" s="204">
        <v>108.16</v>
      </c>
    </row>
    <row r="408" spans="1:10" s="192" customFormat="1" ht="13.5" thickBot="1">
      <c r="A408" s="280"/>
      <c r="B408" s="281"/>
      <c r="C408" s="281"/>
      <c r="D408" s="281"/>
      <c r="E408" s="281"/>
      <c r="F408" s="281"/>
      <c r="G408" s="281" t="s">
        <v>665</v>
      </c>
      <c r="H408" s="213">
        <v>1311.83</v>
      </c>
      <c r="I408" s="281" t="s">
        <v>666</v>
      </c>
      <c r="J408" s="207">
        <v>141887.53</v>
      </c>
    </row>
    <row r="409" spans="1:10" s="192" customFormat="1" ht="13.5" thickTop="1">
      <c r="A409" s="205"/>
      <c r="B409" s="189"/>
      <c r="C409" s="189"/>
      <c r="D409" s="189"/>
      <c r="E409" s="189"/>
      <c r="F409" s="189"/>
      <c r="G409" s="189"/>
      <c r="H409" s="189"/>
      <c r="I409" s="189"/>
      <c r="J409" s="206"/>
    </row>
    <row r="410" spans="1:10" s="192" customFormat="1" ht="12.75">
      <c r="A410" s="290" t="s">
        <v>3098</v>
      </c>
      <c r="B410" s="288" t="s">
        <v>8</v>
      </c>
      <c r="C410" s="284" t="s">
        <v>9</v>
      </c>
      <c r="D410" s="284" t="s">
        <v>10</v>
      </c>
      <c r="E410" s="367" t="s">
        <v>136</v>
      </c>
      <c r="F410" s="367"/>
      <c r="G410" s="289" t="s">
        <v>11</v>
      </c>
      <c r="H410" s="288" t="s">
        <v>12</v>
      </c>
      <c r="I410" s="288" t="s">
        <v>13</v>
      </c>
      <c r="J410" s="287" t="s">
        <v>14</v>
      </c>
    </row>
    <row r="411" spans="1:10" s="192" customFormat="1" ht="12.75" customHeight="1">
      <c r="A411" s="94" t="s">
        <v>137</v>
      </c>
      <c r="B411" s="294" t="s">
        <v>1164</v>
      </c>
      <c r="C411" s="277" t="s">
        <v>268</v>
      </c>
      <c r="D411" s="277" t="s">
        <v>271</v>
      </c>
      <c r="E411" s="368" t="s">
        <v>801</v>
      </c>
      <c r="F411" s="368"/>
      <c r="G411" s="95" t="s">
        <v>3</v>
      </c>
      <c r="H411" s="182">
        <v>1</v>
      </c>
      <c r="I411" s="96">
        <v>162.97999999999999</v>
      </c>
      <c r="J411" s="196">
        <v>162.97999999999999</v>
      </c>
    </row>
    <row r="412" spans="1:10" s="192" customFormat="1" ht="12.75">
      <c r="A412" s="199" t="s">
        <v>139</v>
      </c>
      <c r="B412" s="309" t="s">
        <v>1435</v>
      </c>
      <c r="C412" s="278" t="s">
        <v>268</v>
      </c>
      <c r="D412" s="278" t="s">
        <v>802</v>
      </c>
      <c r="E412" s="362" t="s">
        <v>142</v>
      </c>
      <c r="F412" s="362"/>
      <c r="G412" s="186" t="s">
        <v>3</v>
      </c>
      <c r="H412" s="187">
        <v>1.1000000000000001</v>
      </c>
      <c r="I412" s="188">
        <v>117.41</v>
      </c>
      <c r="J412" s="200">
        <v>129.15</v>
      </c>
    </row>
    <row r="413" spans="1:10" s="192" customFormat="1" ht="12.75">
      <c r="A413" s="199" t="s">
        <v>139</v>
      </c>
      <c r="B413" s="309" t="s">
        <v>1436</v>
      </c>
      <c r="C413" s="278" t="s">
        <v>268</v>
      </c>
      <c r="D413" s="278" t="s">
        <v>803</v>
      </c>
      <c r="E413" s="362" t="s">
        <v>141</v>
      </c>
      <c r="F413" s="362"/>
      <c r="G413" s="186" t="s">
        <v>26</v>
      </c>
      <c r="H413" s="187">
        <v>1</v>
      </c>
      <c r="I413" s="188">
        <v>18.739999999999998</v>
      </c>
      <c r="J413" s="200">
        <v>18.739999999999998</v>
      </c>
    </row>
    <row r="414" spans="1:10" s="192" customFormat="1" ht="12.75">
      <c r="A414" s="199" t="s">
        <v>139</v>
      </c>
      <c r="B414" s="309" t="s">
        <v>1437</v>
      </c>
      <c r="C414" s="278" t="s">
        <v>268</v>
      </c>
      <c r="D414" s="278" t="s">
        <v>804</v>
      </c>
      <c r="E414" s="362" t="s">
        <v>141</v>
      </c>
      <c r="F414" s="362"/>
      <c r="G414" s="186" t="s">
        <v>26</v>
      </c>
      <c r="H414" s="187">
        <v>1</v>
      </c>
      <c r="I414" s="188">
        <v>15.09</v>
      </c>
      <c r="J414" s="200">
        <v>15.09</v>
      </c>
    </row>
    <row r="415" spans="1:10" s="192" customFormat="1" ht="12.75">
      <c r="A415" s="201"/>
      <c r="B415" s="279"/>
      <c r="C415" s="279"/>
      <c r="D415" s="279"/>
      <c r="E415" s="279" t="s">
        <v>143</v>
      </c>
      <c r="F415" s="203">
        <v>33.83</v>
      </c>
      <c r="G415" s="279" t="s">
        <v>144</v>
      </c>
      <c r="H415" s="203">
        <v>0</v>
      </c>
      <c r="I415" s="279" t="s">
        <v>145</v>
      </c>
      <c r="J415" s="204">
        <v>33.83</v>
      </c>
    </row>
    <row r="416" spans="1:10" s="192" customFormat="1" ht="12.75">
      <c r="A416" s="201"/>
      <c r="B416" s="279"/>
      <c r="C416" s="279"/>
      <c r="D416" s="279"/>
      <c r="E416" s="279" t="s">
        <v>663</v>
      </c>
      <c r="F416" s="203">
        <v>36.619999999999997</v>
      </c>
      <c r="G416" s="279"/>
      <c r="H416" s="363" t="s">
        <v>664</v>
      </c>
      <c r="I416" s="363"/>
      <c r="J416" s="204">
        <v>199.6</v>
      </c>
    </row>
    <row r="417" spans="1:10" s="192" customFormat="1" ht="13.5" thickBot="1">
      <c r="A417" s="280"/>
      <c r="B417" s="281"/>
      <c r="C417" s="281"/>
      <c r="D417" s="281"/>
      <c r="E417" s="281"/>
      <c r="F417" s="281"/>
      <c r="G417" s="281" t="s">
        <v>665</v>
      </c>
      <c r="H417" s="213">
        <v>18.77</v>
      </c>
      <c r="I417" s="281" t="s">
        <v>666</v>
      </c>
      <c r="J417" s="207">
        <v>3746.49</v>
      </c>
    </row>
    <row r="418" spans="1:10" s="192" customFormat="1" ht="13.5" thickTop="1">
      <c r="A418" s="205"/>
      <c r="B418" s="189"/>
      <c r="C418" s="189"/>
      <c r="D418" s="189"/>
      <c r="E418" s="189"/>
      <c r="F418" s="189"/>
      <c r="G418" s="189"/>
      <c r="H418" s="189"/>
      <c r="I418" s="189"/>
      <c r="J418" s="206"/>
    </row>
    <row r="419" spans="1:10" s="192" customFormat="1" ht="12.75">
      <c r="A419" s="290" t="s">
        <v>3099</v>
      </c>
      <c r="B419" s="288" t="s">
        <v>8</v>
      </c>
      <c r="C419" s="284" t="s">
        <v>9</v>
      </c>
      <c r="D419" s="284" t="s">
        <v>10</v>
      </c>
      <c r="E419" s="367" t="s">
        <v>136</v>
      </c>
      <c r="F419" s="367"/>
      <c r="G419" s="289" t="s">
        <v>11</v>
      </c>
      <c r="H419" s="288" t="s">
        <v>12</v>
      </c>
      <c r="I419" s="288" t="s">
        <v>13</v>
      </c>
      <c r="J419" s="287" t="s">
        <v>14</v>
      </c>
    </row>
    <row r="420" spans="1:10" s="192" customFormat="1" ht="38.25">
      <c r="A420" s="94" t="s">
        <v>137</v>
      </c>
      <c r="B420" s="294" t="s">
        <v>4924</v>
      </c>
      <c r="C420" s="277" t="s">
        <v>21</v>
      </c>
      <c r="D420" s="277" t="s">
        <v>4750</v>
      </c>
      <c r="E420" s="368" t="s">
        <v>176</v>
      </c>
      <c r="F420" s="368"/>
      <c r="G420" s="95" t="s">
        <v>3</v>
      </c>
      <c r="H420" s="182">
        <v>1</v>
      </c>
      <c r="I420" s="96">
        <v>844.59</v>
      </c>
      <c r="J420" s="196">
        <v>844.59</v>
      </c>
    </row>
    <row r="421" spans="1:10" s="192" customFormat="1" ht="25.5">
      <c r="A421" s="197" t="s">
        <v>146</v>
      </c>
      <c r="B421" s="308" t="s">
        <v>1396</v>
      </c>
      <c r="C421" s="285" t="s">
        <v>21</v>
      </c>
      <c r="D421" s="285" t="s">
        <v>168</v>
      </c>
      <c r="E421" s="365" t="s">
        <v>148</v>
      </c>
      <c r="F421" s="365"/>
      <c r="G421" s="183" t="s">
        <v>26</v>
      </c>
      <c r="H421" s="184">
        <v>1.405</v>
      </c>
      <c r="I421" s="185">
        <v>25.47</v>
      </c>
      <c r="J421" s="198">
        <v>35.78</v>
      </c>
    </row>
    <row r="422" spans="1:10" s="192" customFormat="1" ht="25.5">
      <c r="A422" s="197" t="s">
        <v>146</v>
      </c>
      <c r="B422" s="308" t="s">
        <v>1345</v>
      </c>
      <c r="C422" s="285" t="s">
        <v>21</v>
      </c>
      <c r="D422" s="285" t="s">
        <v>147</v>
      </c>
      <c r="E422" s="365" t="s">
        <v>148</v>
      </c>
      <c r="F422" s="365"/>
      <c r="G422" s="183" t="s">
        <v>26</v>
      </c>
      <c r="H422" s="184">
        <v>0.70199999999999996</v>
      </c>
      <c r="I422" s="185">
        <v>20.32</v>
      </c>
      <c r="J422" s="198">
        <v>14.26</v>
      </c>
    </row>
    <row r="423" spans="1:10" s="192" customFormat="1" ht="25.5" customHeight="1">
      <c r="A423" s="197" t="s">
        <v>146</v>
      </c>
      <c r="B423" s="308" t="s">
        <v>1418</v>
      </c>
      <c r="C423" s="285" t="s">
        <v>21</v>
      </c>
      <c r="D423" s="285" t="s">
        <v>792</v>
      </c>
      <c r="E423" s="365" t="s">
        <v>155</v>
      </c>
      <c r="F423" s="365"/>
      <c r="G423" s="183" t="s">
        <v>156</v>
      </c>
      <c r="H423" s="184">
        <v>8.8999999999999996E-2</v>
      </c>
      <c r="I423" s="185">
        <v>23.37</v>
      </c>
      <c r="J423" s="198">
        <v>2.0699999999999998</v>
      </c>
    </row>
    <row r="424" spans="1:10" s="192" customFormat="1" ht="25.5" customHeight="1">
      <c r="A424" s="197" t="s">
        <v>146</v>
      </c>
      <c r="B424" s="308" t="s">
        <v>1419</v>
      </c>
      <c r="C424" s="285" t="s">
        <v>21</v>
      </c>
      <c r="D424" s="285" t="s">
        <v>793</v>
      </c>
      <c r="E424" s="365" t="s">
        <v>155</v>
      </c>
      <c r="F424" s="365"/>
      <c r="G424" s="183" t="s">
        <v>249</v>
      </c>
      <c r="H424" s="184">
        <v>1.3160000000000001</v>
      </c>
      <c r="I424" s="185">
        <v>21.85</v>
      </c>
      <c r="J424" s="198">
        <v>28.75</v>
      </c>
    </row>
    <row r="425" spans="1:10" s="192" customFormat="1" ht="25.5">
      <c r="A425" s="199" t="s">
        <v>139</v>
      </c>
      <c r="B425" s="309" t="s">
        <v>1420</v>
      </c>
      <c r="C425" s="278" t="s">
        <v>21</v>
      </c>
      <c r="D425" s="278" t="s">
        <v>794</v>
      </c>
      <c r="E425" s="362" t="s">
        <v>142</v>
      </c>
      <c r="F425" s="362"/>
      <c r="G425" s="186" t="s">
        <v>38</v>
      </c>
      <c r="H425" s="187">
        <v>0.53</v>
      </c>
      <c r="I425" s="188">
        <v>48.11</v>
      </c>
      <c r="J425" s="200">
        <v>25.49</v>
      </c>
    </row>
    <row r="426" spans="1:10" s="192" customFormat="1" ht="12.75">
      <c r="A426" s="199" t="s">
        <v>139</v>
      </c>
      <c r="B426" s="309" t="s">
        <v>1421</v>
      </c>
      <c r="C426" s="278" t="s">
        <v>21</v>
      </c>
      <c r="D426" s="278" t="s">
        <v>795</v>
      </c>
      <c r="E426" s="362" t="s">
        <v>142</v>
      </c>
      <c r="F426" s="362"/>
      <c r="G426" s="186" t="s">
        <v>38</v>
      </c>
      <c r="H426" s="187">
        <v>0.97</v>
      </c>
      <c r="I426" s="188">
        <v>4.12</v>
      </c>
      <c r="J426" s="200">
        <v>3.99</v>
      </c>
    </row>
    <row r="427" spans="1:10" s="192" customFormat="1" ht="38.25">
      <c r="A427" s="199" t="s">
        <v>139</v>
      </c>
      <c r="B427" s="309" t="s">
        <v>4925</v>
      </c>
      <c r="C427" s="278" t="s">
        <v>21</v>
      </c>
      <c r="D427" s="278" t="s">
        <v>4926</v>
      </c>
      <c r="E427" s="362" t="s">
        <v>142</v>
      </c>
      <c r="F427" s="362"/>
      <c r="G427" s="186" t="s">
        <v>3</v>
      </c>
      <c r="H427" s="187">
        <v>1.05</v>
      </c>
      <c r="I427" s="188">
        <v>699.29</v>
      </c>
      <c r="J427" s="200">
        <v>734.25</v>
      </c>
    </row>
    <row r="428" spans="1:10" s="192" customFormat="1" ht="12.75">
      <c r="A428" s="201"/>
      <c r="B428" s="279"/>
      <c r="C428" s="279"/>
      <c r="D428" s="279"/>
      <c r="E428" s="279" t="s">
        <v>143</v>
      </c>
      <c r="F428" s="203">
        <v>63.51</v>
      </c>
      <c r="G428" s="279" t="s">
        <v>144</v>
      </c>
      <c r="H428" s="203">
        <v>0</v>
      </c>
      <c r="I428" s="279" t="s">
        <v>145</v>
      </c>
      <c r="J428" s="204">
        <v>63.51</v>
      </c>
    </row>
    <row r="429" spans="1:10" s="192" customFormat="1" ht="12.75">
      <c r="A429" s="201"/>
      <c r="B429" s="279"/>
      <c r="C429" s="279"/>
      <c r="D429" s="279"/>
      <c r="E429" s="279" t="s">
        <v>663</v>
      </c>
      <c r="F429" s="203">
        <v>189.77</v>
      </c>
      <c r="G429" s="279"/>
      <c r="H429" s="363" t="s">
        <v>664</v>
      </c>
      <c r="I429" s="363"/>
      <c r="J429" s="204">
        <v>1034.3599999999999</v>
      </c>
    </row>
    <row r="430" spans="1:10" s="192" customFormat="1" ht="13.5" thickBot="1">
      <c r="A430" s="280"/>
      <c r="B430" s="281"/>
      <c r="C430" s="281"/>
      <c r="D430" s="281"/>
      <c r="E430" s="281"/>
      <c r="F430" s="281"/>
      <c r="G430" s="281" t="s">
        <v>665</v>
      </c>
      <c r="H430" s="213">
        <v>111.23</v>
      </c>
      <c r="I430" s="281" t="s">
        <v>666</v>
      </c>
      <c r="J430" s="207">
        <v>115051.86</v>
      </c>
    </row>
    <row r="431" spans="1:10" s="192" customFormat="1" ht="13.5" thickTop="1">
      <c r="A431" s="205"/>
      <c r="B431" s="189"/>
      <c r="C431" s="189"/>
      <c r="D431" s="189"/>
      <c r="E431" s="189"/>
      <c r="F431" s="189"/>
      <c r="G431" s="189"/>
      <c r="H431" s="189"/>
      <c r="I431" s="189"/>
      <c r="J431" s="206"/>
    </row>
    <row r="432" spans="1:10" s="192" customFormat="1" ht="12.75">
      <c r="A432" s="290" t="s">
        <v>3100</v>
      </c>
      <c r="B432" s="288" t="s">
        <v>8</v>
      </c>
      <c r="C432" s="284" t="s">
        <v>9</v>
      </c>
      <c r="D432" s="284" t="s">
        <v>10</v>
      </c>
      <c r="E432" s="367" t="s">
        <v>136</v>
      </c>
      <c r="F432" s="367"/>
      <c r="G432" s="289" t="s">
        <v>11</v>
      </c>
      <c r="H432" s="288" t="s">
        <v>12</v>
      </c>
      <c r="I432" s="288" t="s">
        <v>13</v>
      </c>
      <c r="J432" s="287" t="s">
        <v>14</v>
      </c>
    </row>
    <row r="433" spans="1:10" s="192" customFormat="1" ht="12.75">
      <c r="A433" s="94" t="s">
        <v>137</v>
      </c>
      <c r="B433" s="294" t="s">
        <v>3101</v>
      </c>
      <c r="C433" s="277" t="s">
        <v>268</v>
      </c>
      <c r="D433" s="277" t="s">
        <v>2340</v>
      </c>
      <c r="E433" s="368" t="s">
        <v>3102</v>
      </c>
      <c r="F433" s="368"/>
      <c r="G433" s="95" t="s">
        <v>3</v>
      </c>
      <c r="H433" s="182">
        <v>1</v>
      </c>
      <c r="I433" s="96">
        <v>108.85</v>
      </c>
      <c r="J433" s="196">
        <v>108.85</v>
      </c>
    </row>
    <row r="434" spans="1:10" s="192" customFormat="1" ht="12.75">
      <c r="A434" s="199" t="s">
        <v>139</v>
      </c>
      <c r="B434" s="309" t="s">
        <v>3103</v>
      </c>
      <c r="C434" s="278" t="s">
        <v>268</v>
      </c>
      <c r="D434" s="278" t="s">
        <v>3104</v>
      </c>
      <c r="E434" s="362" t="s">
        <v>142</v>
      </c>
      <c r="F434" s="362"/>
      <c r="G434" s="186" t="s">
        <v>34</v>
      </c>
      <c r="H434" s="187">
        <v>3</v>
      </c>
      <c r="I434" s="188">
        <v>6.96</v>
      </c>
      <c r="J434" s="200">
        <v>20.88</v>
      </c>
    </row>
    <row r="435" spans="1:10" s="192" customFormat="1" ht="12.75">
      <c r="A435" s="199" t="s">
        <v>139</v>
      </c>
      <c r="B435" s="309" t="s">
        <v>3105</v>
      </c>
      <c r="C435" s="278" t="s">
        <v>268</v>
      </c>
      <c r="D435" s="278" t="s">
        <v>3106</v>
      </c>
      <c r="E435" s="362" t="s">
        <v>142</v>
      </c>
      <c r="F435" s="362"/>
      <c r="G435" s="186" t="s">
        <v>45</v>
      </c>
      <c r="H435" s="187">
        <v>2</v>
      </c>
      <c r="I435" s="188">
        <v>0.13</v>
      </c>
      <c r="J435" s="200">
        <v>0.26</v>
      </c>
    </row>
    <row r="436" spans="1:10" s="192" customFormat="1" ht="12.75">
      <c r="A436" s="199" t="s">
        <v>139</v>
      </c>
      <c r="B436" s="309" t="s">
        <v>3107</v>
      </c>
      <c r="C436" s="278" t="s">
        <v>268</v>
      </c>
      <c r="D436" s="278" t="s">
        <v>3108</v>
      </c>
      <c r="E436" s="362" t="s">
        <v>142</v>
      </c>
      <c r="F436" s="362"/>
      <c r="G436" s="186" t="s">
        <v>3</v>
      </c>
      <c r="H436" s="187">
        <v>2.1</v>
      </c>
      <c r="I436" s="188">
        <v>18.32</v>
      </c>
      <c r="J436" s="200">
        <v>38.47</v>
      </c>
    </row>
    <row r="437" spans="1:10" s="192" customFormat="1" ht="12.75">
      <c r="A437" s="199" t="s">
        <v>139</v>
      </c>
      <c r="B437" s="309" t="s">
        <v>3109</v>
      </c>
      <c r="C437" s="278" t="s">
        <v>268</v>
      </c>
      <c r="D437" s="278" t="s">
        <v>3110</v>
      </c>
      <c r="E437" s="362" t="s">
        <v>142</v>
      </c>
      <c r="F437" s="362"/>
      <c r="G437" s="186" t="s">
        <v>34</v>
      </c>
      <c r="H437" s="187">
        <v>0.9</v>
      </c>
      <c r="I437" s="188">
        <v>7.03</v>
      </c>
      <c r="J437" s="200">
        <v>6.32</v>
      </c>
    </row>
    <row r="438" spans="1:10" s="192" customFormat="1" ht="12.75">
      <c r="A438" s="199" t="s">
        <v>139</v>
      </c>
      <c r="B438" s="309" t="s">
        <v>3111</v>
      </c>
      <c r="C438" s="278" t="s">
        <v>268</v>
      </c>
      <c r="D438" s="278" t="s">
        <v>3112</v>
      </c>
      <c r="E438" s="362" t="s">
        <v>142</v>
      </c>
      <c r="F438" s="362"/>
      <c r="G438" s="186" t="s">
        <v>45</v>
      </c>
      <c r="H438" s="187">
        <v>30</v>
      </c>
      <c r="I438" s="188">
        <v>0.11</v>
      </c>
      <c r="J438" s="200">
        <v>3.3</v>
      </c>
    </row>
    <row r="439" spans="1:10" s="192" customFormat="1" ht="12.75">
      <c r="A439" s="199" t="s">
        <v>139</v>
      </c>
      <c r="B439" s="309" t="s">
        <v>3113</v>
      </c>
      <c r="C439" s="278" t="s">
        <v>268</v>
      </c>
      <c r="D439" s="278" t="s">
        <v>3114</v>
      </c>
      <c r="E439" s="362" t="s">
        <v>142</v>
      </c>
      <c r="F439" s="362"/>
      <c r="G439" s="186" t="s">
        <v>3</v>
      </c>
      <c r="H439" s="187">
        <v>1.1000000000000001</v>
      </c>
      <c r="I439" s="188">
        <v>22.66</v>
      </c>
      <c r="J439" s="200">
        <v>24.92</v>
      </c>
    </row>
    <row r="440" spans="1:10" s="192" customFormat="1" ht="12.75">
      <c r="A440" s="199" t="s">
        <v>139</v>
      </c>
      <c r="B440" s="309" t="s">
        <v>3115</v>
      </c>
      <c r="C440" s="278" t="s">
        <v>268</v>
      </c>
      <c r="D440" s="278" t="s">
        <v>3116</v>
      </c>
      <c r="E440" s="362" t="s">
        <v>141</v>
      </c>
      <c r="F440" s="362"/>
      <c r="G440" s="186" t="s">
        <v>26</v>
      </c>
      <c r="H440" s="187">
        <v>0.62</v>
      </c>
      <c r="I440" s="188">
        <v>18.739999999999998</v>
      </c>
      <c r="J440" s="200">
        <v>11.61</v>
      </c>
    </row>
    <row r="441" spans="1:10" s="192" customFormat="1" ht="12.75">
      <c r="A441" s="199" t="s">
        <v>139</v>
      </c>
      <c r="B441" s="309" t="s">
        <v>3117</v>
      </c>
      <c r="C441" s="278" t="s">
        <v>268</v>
      </c>
      <c r="D441" s="278" t="s">
        <v>3118</v>
      </c>
      <c r="E441" s="362" t="s">
        <v>141</v>
      </c>
      <c r="F441" s="362"/>
      <c r="G441" s="186" t="s">
        <v>26</v>
      </c>
      <c r="H441" s="187">
        <v>0.20499999999999999</v>
      </c>
      <c r="I441" s="188">
        <v>15.09</v>
      </c>
      <c r="J441" s="200">
        <v>3.09</v>
      </c>
    </row>
    <row r="442" spans="1:10" s="192" customFormat="1" ht="12.75">
      <c r="A442" s="201"/>
      <c r="B442" s="279"/>
      <c r="C442" s="279"/>
      <c r="D442" s="279"/>
      <c r="E442" s="279" t="s">
        <v>143</v>
      </c>
      <c r="F442" s="203">
        <v>14.7</v>
      </c>
      <c r="G442" s="279" t="s">
        <v>144</v>
      </c>
      <c r="H442" s="203">
        <v>0</v>
      </c>
      <c r="I442" s="279" t="s">
        <v>145</v>
      </c>
      <c r="J442" s="204">
        <v>14.7</v>
      </c>
    </row>
    <row r="443" spans="1:10" s="192" customFormat="1" ht="12.75">
      <c r="A443" s="201"/>
      <c r="B443" s="279"/>
      <c r="C443" s="279"/>
      <c r="D443" s="279"/>
      <c r="E443" s="279" t="s">
        <v>663</v>
      </c>
      <c r="F443" s="203">
        <v>24.45</v>
      </c>
      <c r="G443" s="279"/>
      <c r="H443" s="363" t="s">
        <v>664</v>
      </c>
      <c r="I443" s="363"/>
      <c r="J443" s="204">
        <v>133.30000000000001</v>
      </c>
    </row>
    <row r="444" spans="1:10" s="192" customFormat="1" ht="13.5" thickBot="1">
      <c r="A444" s="280"/>
      <c r="B444" s="281"/>
      <c r="C444" s="281"/>
      <c r="D444" s="281"/>
      <c r="E444" s="281"/>
      <c r="F444" s="281"/>
      <c r="G444" s="281" t="s">
        <v>665</v>
      </c>
      <c r="H444" s="213">
        <v>2449.37</v>
      </c>
      <c r="I444" s="281" t="s">
        <v>666</v>
      </c>
      <c r="J444" s="207">
        <v>326501.02</v>
      </c>
    </row>
    <row r="445" spans="1:10" s="192" customFormat="1" ht="13.5" thickTop="1">
      <c r="A445" s="205"/>
      <c r="B445" s="189"/>
      <c r="C445" s="189"/>
      <c r="D445" s="189"/>
      <c r="E445" s="189"/>
      <c r="F445" s="189"/>
      <c r="G445" s="189"/>
      <c r="H445" s="189"/>
      <c r="I445" s="189"/>
      <c r="J445" s="206"/>
    </row>
    <row r="446" spans="1:10" s="192" customFormat="1" ht="12.75">
      <c r="A446" s="290" t="s">
        <v>3119</v>
      </c>
      <c r="B446" s="288" t="s">
        <v>8</v>
      </c>
      <c r="C446" s="284" t="s">
        <v>9</v>
      </c>
      <c r="D446" s="284" t="s">
        <v>10</v>
      </c>
      <c r="E446" s="367" t="s">
        <v>136</v>
      </c>
      <c r="F446" s="367"/>
      <c r="G446" s="289" t="s">
        <v>11</v>
      </c>
      <c r="H446" s="288" t="s">
        <v>12</v>
      </c>
      <c r="I446" s="288" t="s">
        <v>13</v>
      </c>
      <c r="J446" s="287" t="s">
        <v>14</v>
      </c>
    </row>
    <row r="447" spans="1:10" s="192" customFormat="1" ht="38.25">
      <c r="A447" s="94" t="s">
        <v>137</v>
      </c>
      <c r="B447" s="294" t="s">
        <v>1258</v>
      </c>
      <c r="C447" s="277" t="s">
        <v>21</v>
      </c>
      <c r="D447" s="277" t="s">
        <v>283</v>
      </c>
      <c r="E447" s="368" t="s">
        <v>505</v>
      </c>
      <c r="F447" s="368"/>
      <c r="G447" s="95" t="s">
        <v>3</v>
      </c>
      <c r="H447" s="182">
        <v>1</v>
      </c>
      <c r="I447" s="96">
        <v>613.54999999999995</v>
      </c>
      <c r="J447" s="196">
        <v>613.54999999999995</v>
      </c>
    </row>
    <row r="448" spans="1:10" s="192" customFormat="1" ht="25.5">
      <c r="A448" s="197" t="s">
        <v>146</v>
      </c>
      <c r="B448" s="308" t="s">
        <v>1386</v>
      </c>
      <c r="C448" s="285" t="s">
        <v>21</v>
      </c>
      <c r="D448" s="285" t="s">
        <v>174</v>
      </c>
      <c r="E448" s="365" t="s">
        <v>148</v>
      </c>
      <c r="F448" s="365"/>
      <c r="G448" s="183" t="s">
        <v>26</v>
      </c>
      <c r="H448" s="184">
        <v>0.72</v>
      </c>
      <c r="I448" s="185">
        <v>25.62</v>
      </c>
      <c r="J448" s="198">
        <v>18.440000000000001</v>
      </c>
    </row>
    <row r="449" spans="1:10" s="192" customFormat="1" ht="25.5">
      <c r="A449" s="197" t="s">
        <v>146</v>
      </c>
      <c r="B449" s="308" t="s">
        <v>1345</v>
      </c>
      <c r="C449" s="285" t="s">
        <v>21</v>
      </c>
      <c r="D449" s="285" t="s">
        <v>147</v>
      </c>
      <c r="E449" s="365" t="s">
        <v>148</v>
      </c>
      <c r="F449" s="365"/>
      <c r="G449" s="183" t="s">
        <v>26</v>
      </c>
      <c r="H449" s="184">
        <v>0.36</v>
      </c>
      <c r="I449" s="185">
        <v>20.32</v>
      </c>
      <c r="J449" s="198">
        <v>7.31</v>
      </c>
    </row>
    <row r="450" spans="1:10" s="192" customFormat="1" ht="38.25">
      <c r="A450" s="199" t="s">
        <v>139</v>
      </c>
      <c r="B450" s="309" t="s">
        <v>1478</v>
      </c>
      <c r="C450" s="278" t="s">
        <v>21</v>
      </c>
      <c r="D450" s="278" t="s">
        <v>830</v>
      </c>
      <c r="E450" s="362" t="s">
        <v>142</v>
      </c>
      <c r="F450" s="362"/>
      <c r="G450" s="186" t="s">
        <v>3</v>
      </c>
      <c r="H450" s="187">
        <v>1</v>
      </c>
      <c r="I450" s="188">
        <v>574.30999999999995</v>
      </c>
      <c r="J450" s="200">
        <v>574.30999999999995</v>
      </c>
    </row>
    <row r="451" spans="1:10" s="192" customFormat="1" ht="25.5">
      <c r="A451" s="199" t="s">
        <v>139</v>
      </c>
      <c r="B451" s="309" t="s">
        <v>1475</v>
      </c>
      <c r="C451" s="278" t="s">
        <v>21</v>
      </c>
      <c r="D451" s="278" t="s">
        <v>829</v>
      </c>
      <c r="E451" s="362" t="s">
        <v>142</v>
      </c>
      <c r="F451" s="362"/>
      <c r="G451" s="186" t="s">
        <v>45</v>
      </c>
      <c r="H451" s="187">
        <v>17.413</v>
      </c>
      <c r="I451" s="188">
        <v>0.19</v>
      </c>
      <c r="J451" s="200">
        <v>3.3</v>
      </c>
    </row>
    <row r="452" spans="1:10" s="192" customFormat="1" ht="12.75">
      <c r="A452" s="199" t="s">
        <v>139</v>
      </c>
      <c r="B452" s="309" t="s">
        <v>1477</v>
      </c>
      <c r="C452" s="278" t="s">
        <v>21</v>
      </c>
      <c r="D452" s="278" t="s">
        <v>506</v>
      </c>
      <c r="E452" s="362" t="s">
        <v>142</v>
      </c>
      <c r="F452" s="362"/>
      <c r="G452" s="186" t="s">
        <v>45</v>
      </c>
      <c r="H452" s="187">
        <v>0.42399999999999999</v>
      </c>
      <c r="I452" s="188">
        <v>24.05</v>
      </c>
      <c r="J452" s="200">
        <v>10.19</v>
      </c>
    </row>
    <row r="453" spans="1:10" s="192" customFormat="1" ht="12.75">
      <c r="A453" s="201"/>
      <c r="B453" s="279"/>
      <c r="C453" s="279"/>
      <c r="D453" s="279"/>
      <c r="E453" s="279" t="s">
        <v>143</v>
      </c>
      <c r="F453" s="203">
        <v>20.02</v>
      </c>
      <c r="G453" s="279" t="s">
        <v>144</v>
      </c>
      <c r="H453" s="203">
        <v>0</v>
      </c>
      <c r="I453" s="279" t="s">
        <v>145</v>
      </c>
      <c r="J453" s="204">
        <v>20.02</v>
      </c>
    </row>
    <row r="454" spans="1:10" s="192" customFormat="1" ht="12.75">
      <c r="A454" s="201"/>
      <c r="B454" s="279"/>
      <c r="C454" s="279"/>
      <c r="D454" s="279"/>
      <c r="E454" s="279" t="s">
        <v>663</v>
      </c>
      <c r="F454" s="203">
        <v>137.86000000000001</v>
      </c>
      <c r="G454" s="279"/>
      <c r="H454" s="363" t="s">
        <v>664</v>
      </c>
      <c r="I454" s="363"/>
      <c r="J454" s="204">
        <v>751.41</v>
      </c>
    </row>
    <row r="455" spans="1:10" s="192" customFormat="1" ht="13.5" thickBot="1">
      <c r="A455" s="280"/>
      <c r="B455" s="281"/>
      <c r="C455" s="281"/>
      <c r="D455" s="281"/>
      <c r="E455" s="281"/>
      <c r="F455" s="281"/>
      <c r="G455" s="281" t="s">
        <v>665</v>
      </c>
      <c r="H455" s="213">
        <v>17.84</v>
      </c>
      <c r="I455" s="281" t="s">
        <v>666</v>
      </c>
      <c r="J455" s="207">
        <v>13405.15</v>
      </c>
    </row>
    <row r="456" spans="1:10" s="192" customFormat="1" ht="13.5" thickTop="1">
      <c r="A456" s="205"/>
      <c r="B456" s="189"/>
      <c r="C456" s="189"/>
      <c r="D456" s="189"/>
      <c r="E456" s="189"/>
      <c r="F456" s="189"/>
      <c r="G456" s="189"/>
      <c r="H456" s="189"/>
      <c r="I456" s="189"/>
      <c r="J456" s="206"/>
    </row>
    <row r="457" spans="1:10" s="192" customFormat="1" ht="12.75">
      <c r="A457" s="290" t="s">
        <v>3120</v>
      </c>
      <c r="B457" s="288" t="s">
        <v>8</v>
      </c>
      <c r="C457" s="284" t="s">
        <v>9</v>
      </c>
      <c r="D457" s="284" t="s">
        <v>10</v>
      </c>
      <c r="E457" s="367" t="s">
        <v>136</v>
      </c>
      <c r="F457" s="367"/>
      <c r="G457" s="289" t="s">
        <v>11</v>
      </c>
      <c r="H457" s="288" t="s">
        <v>12</v>
      </c>
      <c r="I457" s="288" t="s">
        <v>13</v>
      </c>
      <c r="J457" s="287" t="s">
        <v>14</v>
      </c>
    </row>
    <row r="458" spans="1:10" s="192" customFormat="1" ht="51">
      <c r="A458" s="94" t="s">
        <v>137</v>
      </c>
      <c r="B458" s="294" t="s">
        <v>3121</v>
      </c>
      <c r="C458" s="277" t="s">
        <v>44</v>
      </c>
      <c r="D458" s="277" t="s">
        <v>2344</v>
      </c>
      <c r="E458" s="368" t="s">
        <v>176</v>
      </c>
      <c r="F458" s="368"/>
      <c r="G458" s="95" t="s">
        <v>3</v>
      </c>
      <c r="H458" s="182">
        <v>1</v>
      </c>
      <c r="I458" s="96">
        <v>83.78</v>
      </c>
      <c r="J458" s="196">
        <v>83.78</v>
      </c>
    </row>
    <row r="459" spans="1:10" s="192" customFormat="1" ht="25.5">
      <c r="A459" s="197" t="s">
        <v>146</v>
      </c>
      <c r="B459" s="308" t="s">
        <v>1448</v>
      </c>
      <c r="C459" s="285" t="s">
        <v>21</v>
      </c>
      <c r="D459" s="285" t="s">
        <v>813</v>
      </c>
      <c r="E459" s="365" t="s">
        <v>148</v>
      </c>
      <c r="F459" s="365"/>
      <c r="G459" s="183" t="s">
        <v>26</v>
      </c>
      <c r="H459" s="184">
        <v>0.59499999999999997</v>
      </c>
      <c r="I459" s="185">
        <v>22.44</v>
      </c>
      <c r="J459" s="198">
        <v>13.35</v>
      </c>
    </row>
    <row r="460" spans="1:10" s="192" customFormat="1" ht="25.5">
      <c r="A460" s="197" t="s">
        <v>146</v>
      </c>
      <c r="B460" s="308" t="s">
        <v>1345</v>
      </c>
      <c r="C460" s="285" t="s">
        <v>21</v>
      </c>
      <c r="D460" s="285" t="s">
        <v>147</v>
      </c>
      <c r="E460" s="365" t="s">
        <v>148</v>
      </c>
      <c r="F460" s="365"/>
      <c r="G460" s="183" t="s">
        <v>26</v>
      </c>
      <c r="H460" s="184">
        <v>0.19500000000000001</v>
      </c>
      <c r="I460" s="185">
        <v>20.32</v>
      </c>
      <c r="J460" s="198">
        <v>3.96</v>
      </c>
    </row>
    <row r="461" spans="1:10" s="192" customFormat="1" ht="25.5">
      <c r="A461" s="199" t="s">
        <v>139</v>
      </c>
      <c r="B461" s="309" t="s">
        <v>3122</v>
      </c>
      <c r="C461" s="278" t="s">
        <v>21</v>
      </c>
      <c r="D461" s="278" t="s">
        <v>3123</v>
      </c>
      <c r="E461" s="362" t="s">
        <v>142</v>
      </c>
      <c r="F461" s="362"/>
      <c r="G461" s="186" t="s">
        <v>789</v>
      </c>
      <c r="H461" s="187">
        <v>2.9600000000000001E-2</v>
      </c>
      <c r="I461" s="188">
        <v>50.9</v>
      </c>
      <c r="J461" s="200">
        <v>1.5</v>
      </c>
    </row>
    <row r="462" spans="1:10" s="192" customFormat="1" ht="25.5">
      <c r="A462" s="199" t="s">
        <v>139</v>
      </c>
      <c r="B462" s="309" t="s">
        <v>3124</v>
      </c>
      <c r="C462" s="278" t="s">
        <v>21</v>
      </c>
      <c r="D462" s="278" t="s">
        <v>3125</v>
      </c>
      <c r="E462" s="362" t="s">
        <v>142</v>
      </c>
      <c r="F462" s="362"/>
      <c r="G462" s="186" t="s">
        <v>34</v>
      </c>
      <c r="H462" s="187">
        <v>0.91169999999999995</v>
      </c>
      <c r="I462" s="188">
        <v>6.64</v>
      </c>
      <c r="J462" s="200">
        <v>6.05</v>
      </c>
    </row>
    <row r="463" spans="1:10" s="192" customFormat="1" ht="25.5">
      <c r="A463" s="199" t="s">
        <v>139</v>
      </c>
      <c r="B463" s="309" t="s">
        <v>3126</v>
      </c>
      <c r="C463" s="278" t="s">
        <v>21</v>
      </c>
      <c r="D463" s="278" t="s">
        <v>3127</v>
      </c>
      <c r="E463" s="362" t="s">
        <v>142</v>
      </c>
      <c r="F463" s="362"/>
      <c r="G463" s="186" t="s">
        <v>34</v>
      </c>
      <c r="H463" s="187">
        <v>2.9138999999999999</v>
      </c>
      <c r="I463" s="188">
        <v>7.54</v>
      </c>
      <c r="J463" s="200">
        <v>21.97</v>
      </c>
    </row>
    <row r="464" spans="1:10" s="192" customFormat="1" ht="25.5">
      <c r="A464" s="199" t="s">
        <v>139</v>
      </c>
      <c r="B464" s="309" t="s">
        <v>3128</v>
      </c>
      <c r="C464" s="278" t="s">
        <v>21</v>
      </c>
      <c r="D464" s="278" t="s">
        <v>3129</v>
      </c>
      <c r="E464" s="362" t="s">
        <v>142</v>
      </c>
      <c r="F464" s="362"/>
      <c r="G464" s="186" t="s">
        <v>34</v>
      </c>
      <c r="H464" s="187">
        <v>2.5026999999999999</v>
      </c>
      <c r="I464" s="188">
        <v>0.39</v>
      </c>
      <c r="J464" s="200">
        <v>0.97</v>
      </c>
    </row>
    <row r="465" spans="1:10" s="192" customFormat="1" ht="25.5">
      <c r="A465" s="199" t="s">
        <v>139</v>
      </c>
      <c r="B465" s="309" t="s">
        <v>1452</v>
      </c>
      <c r="C465" s="278" t="s">
        <v>21</v>
      </c>
      <c r="D465" s="278" t="s">
        <v>817</v>
      </c>
      <c r="E465" s="362" t="s">
        <v>142</v>
      </c>
      <c r="F465" s="362"/>
      <c r="G465" s="186" t="s">
        <v>34</v>
      </c>
      <c r="H465" s="187">
        <v>0.79249999999999998</v>
      </c>
      <c r="I465" s="188">
        <v>3.49</v>
      </c>
      <c r="J465" s="200">
        <v>2.76</v>
      </c>
    </row>
    <row r="466" spans="1:10" s="192" customFormat="1" ht="38.25">
      <c r="A466" s="199" t="s">
        <v>139</v>
      </c>
      <c r="B466" s="309" t="s">
        <v>1453</v>
      </c>
      <c r="C466" s="278" t="s">
        <v>21</v>
      </c>
      <c r="D466" s="278" t="s">
        <v>818</v>
      </c>
      <c r="E466" s="362" t="s">
        <v>142</v>
      </c>
      <c r="F466" s="362"/>
      <c r="G466" s="186" t="s">
        <v>38</v>
      </c>
      <c r="H466" s="187">
        <v>1.0978000000000001</v>
      </c>
      <c r="I466" s="188">
        <v>4.37</v>
      </c>
      <c r="J466" s="200">
        <v>4.79</v>
      </c>
    </row>
    <row r="467" spans="1:10" s="192" customFormat="1" ht="25.5">
      <c r="A467" s="199" t="s">
        <v>139</v>
      </c>
      <c r="B467" s="309" t="s">
        <v>1454</v>
      </c>
      <c r="C467" s="278" t="s">
        <v>21</v>
      </c>
      <c r="D467" s="278" t="s">
        <v>819</v>
      </c>
      <c r="E467" s="362" t="s">
        <v>142</v>
      </c>
      <c r="F467" s="362"/>
      <c r="G467" s="186" t="s">
        <v>45</v>
      </c>
      <c r="H467" s="187">
        <v>20.186800000000002</v>
      </c>
      <c r="I467" s="188">
        <v>0.11</v>
      </c>
      <c r="J467" s="200">
        <v>2.2200000000000002</v>
      </c>
    </row>
    <row r="468" spans="1:10" s="192" customFormat="1" ht="25.5">
      <c r="A468" s="199" t="s">
        <v>139</v>
      </c>
      <c r="B468" s="309" t="s">
        <v>1455</v>
      </c>
      <c r="C468" s="278" t="s">
        <v>21</v>
      </c>
      <c r="D468" s="278" t="s">
        <v>820</v>
      </c>
      <c r="E468" s="362" t="s">
        <v>142</v>
      </c>
      <c r="F468" s="362"/>
      <c r="G468" s="186" t="s">
        <v>45</v>
      </c>
      <c r="H468" s="187">
        <v>0.54410000000000003</v>
      </c>
      <c r="I468" s="188">
        <v>0.25</v>
      </c>
      <c r="J468" s="200">
        <v>0.13</v>
      </c>
    </row>
    <row r="469" spans="1:10" s="192" customFormat="1" ht="25.5">
      <c r="A469" s="199" t="s">
        <v>139</v>
      </c>
      <c r="B469" s="309" t="s">
        <v>3130</v>
      </c>
      <c r="C469" s="278" t="s">
        <v>268</v>
      </c>
      <c r="D469" s="278" t="s">
        <v>3131</v>
      </c>
      <c r="E469" s="362" t="s">
        <v>142</v>
      </c>
      <c r="F469" s="362"/>
      <c r="G469" s="186" t="s">
        <v>3</v>
      </c>
      <c r="H469" s="187">
        <v>1.05</v>
      </c>
      <c r="I469" s="188">
        <v>24.84</v>
      </c>
      <c r="J469" s="200">
        <v>26.08</v>
      </c>
    </row>
    <row r="470" spans="1:10" s="192" customFormat="1" ht="12.75">
      <c r="A470" s="201"/>
      <c r="B470" s="279"/>
      <c r="C470" s="279"/>
      <c r="D470" s="279"/>
      <c r="E470" s="279" t="s">
        <v>143</v>
      </c>
      <c r="F470" s="203">
        <v>13.81</v>
      </c>
      <c r="G470" s="279" t="s">
        <v>144</v>
      </c>
      <c r="H470" s="203">
        <v>0</v>
      </c>
      <c r="I470" s="279" t="s">
        <v>145</v>
      </c>
      <c r="J470" s="204">
        <v>13.81</v>
      </c>
    </row>
    <row r="471" spans="1:10" s="192" customFormat="1" ht="12.75">
      <c r="A471" s="201"/>
      <c r="B471" s="279"/>
      <c r="C471" s="279"/>
      <c r="D471" s="279"/>
      <c r="E471" s="279" t="s">
        <v>663</v>
      </c>
      <c r="F471" s="203">
        <v>18.82</v>
      </c>
      <c r="G471" s="279"/>
      <c r="H471" s="363" t="s">
        <v>664</v>
      </c>
      <c r="I471" s="363"/>
      <c r="J471" s="204">
        <v>102.6</v>
      </c>
    </row>
    <row r="472" spans="1:10" s="192" customFormat="1" ht="13.5" thickBot="1">
      <c r="A472" s="280"/>
      <c r="B472" s="281"/>
      <c r="C472" s="281"/>
      <c r="D472" s="281"/>
      <c r="E472" s="281"/>
      <c r="F472" s="281"/>
      <c r="G472" s="281" t="s">
        <v>665</v>
      </c>
      <c r="H472" s="213">
        <v>87.01</v>
      </c>
      <c r="I472" s="281" t="s">
        <v>666</v>
      </c>
      <c r="J472" s="207">
        <v>8927.2199999999993</v>
      </c>
    </row>
    <row r="473" spans="1:10" s="192" customFormat="1" ht="13.5" thickTop="1">
      <c r="A473" s="205"/>
      <c r="B473" s="189"/>
      <c r="C473" s="189"/>
      <c r="D473" s="189"/>
      <c r="E473" s="189"/>
      <c r="F473" s="189"/>
      <c r="G473" s="189"/>
      <c r="H473" s="189"/>
      <c r="I473" s="189"/>
      <c r="J473" s="206"/>
    </row>
    <row r="474" spans="1:10" s="192" customFormat="1" ht="12.75">
      <c r="A474" s="290" t="s">
        <v>3132</v>
      </c>
      <c r="B474" s="288" t="s">
        <v>8</v>
      </c>
      <c r="C474" s="284" t="s">
        <v>9</v>
      </c>
      <c r="D474" s="284" t="s">
        <v>10</v>
      </c>
      <c r="E474" s="367" t="s">
        <v>136</v>
      </c>
      <c r="F474" s="367"/>
      <c r="G474" s="289" t="s">
        <v>11</v>
      </c>
      <c r="H474" s="288" t="s">
        <v>12</v>
      </c>
      <c r="I474" s="288" t="s">
        <v>13</v>
      </c>
      <c r="J474" s="287" t="s">
        <v>14</v>
      </c>
    </row>
    <row r="475" spans="1:10" s="192" customFormat="1" ht="25.5">
      <c r="A475" s="94" t="s">
        <v>137</v>
      </c>
      <c r="B475" s="294" t="s">
        <v>3133</v>
      </c>
      <c r="C475" s="277" t="s">
        <v>44</v>
      </c>
      <c r="D475" s="277" t="s">
        <v>2347</v>
      </c>
      <c r="E475" s="368" t="s">
        <v>148</v>
      </c>
      <c r="F475" s="368"/>
      <c r="G475" s="95" t="s">
        <v>3</v>
      </c>
      <c r="H475" s="182">
        <v>1</v>
      </c>
      <c r="I475" s="96">
        <v>1749.08</v>
      </c>
      <c r="J475" s="196">
        <v>1749.08</v>
      </c>
    </row>
    <row r="476" spans="1:10" s="192" customFormat="1" ht="25.5">
      <c r="A476" s="199" t="s">
        <v>139</v>
      </c>
      <c r="B476" s="309" t="s">
        <v>3134</v>
      </c>
      <c r="C476" s="278" t="s">
        <v>487</v>
      </c>
      <c r="D476" s="278" t="s">
        <v>3135</v>
      </c>
      <c r="E476" s="362" t="s">
        <v>711</v>
      </c>
      <c r="F476" s="362"/>
      <c r="G476" s="186" t="s">
        <v>3</v>
      </c>
      <c r="H476" s="187">
        <v>1</v>
      </c>
      <c r="I476" s="188">
        <v>1749.08</v>
      </c>
      <c r="J476" s="200">
        <v>1749.08</v>
      </c>
    </row>
    <row r="477" spans="1:10" s="192" customFormat="1" ht="12.75">
      <c r="A477" s="201"/>
      <c r="B477" s="279"/>
      <c r="C477" s="279"/>
      <c r="D477" s="279"/>
      <c r="E477" s="279" t="s">
        <v>143</v>
      </c>
      <c r="F477" s="203">
        <v>0</v>
      </c>
      <c r="G477" s="279" t="s">
        <v>144</v>
      </c>
      <c r="H477" s="203">
        <v>0</v>
      </c>
      <c r="I477" s="279" t="s">
        <v>145</v>
      </c>
      <c r="J477" s="204">
        <v>0</v>
      </c>
    </row>
    <row r="478" spans="1:10" s="192" customFormat="1" ht="12.75">
      <c r="A478" s="201"/>
      <c r="B478" s="279"/>
      <c r="C478" s="279"/>
      <c r="D478" s="279"/>
      <c r="E478" s="279" t="s">
        <v>663</v>
      </c>
      <c r="F478" s="203">
        <v>393.01</v>
      </c>
      <c r="G478" s="279"/>
      <c r="H478" s="363" t="s">
        <v>664</v>
      </c>
      <c r="I478" s="363"/>
      <c r="J478" s="204">
        <v>2142.09</v>
      </c>
    </row>
    <row r="479" spans="1:10" s="192" customFormat="1" ht="13.5" thickBot="1">
      <c r="A479" s="280"/>
      <c r="B479" s="281"/>
      <c r="C479" s="281"/>
      <c r="D479" s="281"/>
      <c r="E479" s="281"/>
      <c r="F479" s="281"/>
      <c r="G479" s="281" t="s">
        <v>665</v>
      </c>
      <c r="H479" s="213">
        <v>1009.59</v>
      </c>
      <c r="I479" s="281" t="s">
        <v>666</v>
      </c>
      <c r="J479" s="207">
        <v>2162632.64</v>
      </c>
    </row>
    <row r="480" spans="1:10" s="192" customFormat="1" ht="13.5" thickTop="1">
      <c r="A480" s="205"/>
      <c r="B480" s="189"/>
      <c r="C480" s="189"/>
      <c r="D480" s="189"/>
      <c r="E480" s="189"/>
      <c r="F480" s="189"/>
      <c r="G480" s="189"/>
      <c r="H480" s="189"/>
      <c r="I480" s="189"/>
      <c r="J480" s="206"/>
    </row>
    <row r="481" spans="1:10" s="192" customFormat="1" ht="12.75">
      <c r="A481" s="290" t="s">
        <v>3136</v>
      </c>
      <c r="B481" s="288" t="s">
        <v>8</v>
      </c>
      <c r="C481" s="284" t="s">
        <v>9</v>
      </c>
      <c r="D481" s="284" t="s">
        <v>10</v>
      </c>
      <c r="E481" s="367" t="s">
        <v>136</v>
      </c>
      <c r="F481" s="367"/>
      <c r="G481" s="289" t="s">
        <v>11</v>
      </c>
      <c r="H481" s="288" t="s">
        <v>12</v>
      </c>
      <c r="I481" s="288" t="s">
        <v>13</v>
      </c>
      <c r="J481" s="287" t="s">
        <v>14</v>
      </c>
    </row>
    <row r="482" spans="1:10" s="192" customFormat="1" ht="12.75">
      <c r="A482" s="94" t="s">
        <v>137</v>
      </c>
      <c r="B482" s="294" t="s">
        <v>3137</v>
      </c>
      <c r="C482" s="277" t="s">
        <v>44</v>
      </c>
      <c r="D482" s="277" t="s">
        <v>2350</v>
      </c>
      <c r="E482" s="368">
        <v>4.03</v>
      </c>
      <c r="F482" s="368"/>
      <c r="G482" s="95" t="s">
        <v>3</v>
      </c>
      <c r="H482" s="182">
        <v>1</v>
      </c>
      <c r="I482" s="96">
        <v>352.25</v>
      </c>
      <c r="J482" s="196">
        <v>352.25</v>
      </c>
    </row>
    <row r="483" spans="1:10" s="192" customFormat="1" ht="25.5">
      <c r="A483" s="197" t="s">
        <v>146</v>
      </c>
      <c r="B483" s="308" t="s">
        <v>1879</v>
      </c>
      <c r="C483" s="285" t="s">
        <v>21</v>
      </c>
      <c r="D483" s="285" t="s">
        <v>1880</v>
      </c>
      <c r="E483" s="365" t="s">
        <v>148</v>
      </c>
      <c r="F483" s="365"/>
      <c r="G483" s="183" t="s">
        <v>26</v>
      </c>
      <c r="H483" s="184">
        <v>3.63</v>
      </c>
      <c r="I483" s="185">
        <v>24.15</v>
      </c>
      <c r="J483" s="198">
        <v>87.66</v>
      </c>
    </row>
    <row r="484" spans="1:10" s="192" customFormat="1" ht="25.5">
      <c r="A484" s="197" t="s">
        <v>146</v>
      </c>
      <c r="B484" s="308" t="s">
        <v>1689</v>
      </c>
      <c r="C484" s="285" t="s">
        <v>21</v>
      </c>
      <c r="D484" s="285" t="s">
        <v>1101</v>
      </c>
      <c r="E484" s="365" t="s">
        <v>148</v>
      </c>
      <c r="F484" s="365"/>
      <c r="G484" s="183" t="s">
        <v>26</v>
      </c>
      <c r="H484" s="184">
        <v>3.63</v>
      </c>
      <c r="I484" s="185">
        <v>21.42</v>
      </c>
      <c r="J484" s="198">
        <v>77.75</v>
      </c>
    </row>
    <row r="485" spans="1:10" s="192" customFormat="1" ht="25.5">
      <c r="A485" s="197" t="s">
        <v>146</v>
      </c>
      <c r="B485" s="308" t="s">
        <v>1386</v>
      </c>
      <c r="C485" s="285" t="s">
        <v>21</v>
      </c>
      <c r="D485" s="285" t="s">
        <v>174</v>
      </c>
      <c r="E485" s="365" t="s">
        <v>148</v>
      </c>
      <c r="F485" s="365"/>
      <c r="G485" s="183" t="s">
        <v>26</v>
      </c>
      <c r="H485" s="184">
        <v>1.49</v>
      </c>
      <c r="I485" s="185">
        <v>25.62</v>
      </c>
      <c r="J485" s="198">
        <v>38.17</v>
      </c>
    </row>
    <row r="486" spans="1:10" s="192" customFormat="1" ht="25.5">
      <c r="A486" s="197" t="s">
        <v>146</v>
      </c>
      <c r="B486" s="308" t="s">
        <v>3138</v>
      </c>
      <c r="C486" s="285" t="s">
        <v>21</v>
      </c>
      <c r="D486" s="285" t="s">
        <v>3139</v>
      </c>
      <c r="E486" s="365" t="s">
        <v>148</v>
      </c>
      <c r="F486" s="365"/>
      <c r="G486" s="183" t="s">
        <v>26</v>
      </c>
      <c r="H486" s="184">
        <v>1.49</v>
      </c>
      <c r="I486" s="185">
        <v>21.56</v>
      </c>
      <c r="J486" s="198">
        <v>32.119999999999997</v>
      </c>
    </row>
    <row r="487" spans="1:10" s="192" customFormat="1" ht="25.5" customHeight="1">
      <c r="A487" s="197" t="s">
        <v>146</v>
      </c>
      <c r="B487" s="308" t="s">
        <v>3140</v>
      </c>
      <c r="C487" s="285" t="s">
        <v>21</v>
      </c>
      <c r="D487" s="285" t="s">
        <v>3141</v>
      </c>
      <c r="E487" s="365" t="s">
        <v>155</v>
      </c>
      <c r="F487" s="365"/>
      <c r="G487" s="183" t="s">
        <v>26</v>
      </c>
      <c r="H487" s="184">
        <v>0.5</v>
      </c>
      <c r="I487" s="185">
        <v>40.92</v>
      </c>
      <c r="J487" s="198">
        <v>20.46</v>
      </c>
    </row>
    <row r="488" spans="1:10" s="192" customFormat="1" ht="25.5">
      <c r="A488" s="199" t="s">
        <v>139</v>
      </c>
      <c r="B488" s="309" t="s">
        <v>3142</v>
      </c>
      <c r="C488" s="278" t="s">
        <v>21</v>
      </c>
      <c r="D488" s="278" t="s">
        <v>3143</v>
      </c>
      <c r="E488" s="362" t="s">
        <v>142</v>
      </c>
      <c r="F488" s="362"/>
      <c r="G488" s="186" t="s">
        <v>2</v>
      </c>
      <c r="H488" s="187">
        <v>3.3E-3</v>
      </c>
      <c r="I488" s="188">
        <v>132.5</v>
      </c>
      <c r="J488" s="200">
        <v>0.43</v>
      </c>
    </row>
    <row r="489" spans="1:10" s="192" customFormat="1" ht="12.75">
      <c r="A489" s="199" t="s">
        <v>139</v>
      </c>
      <c r="B489" s="309" t="s">
        <v>1473</v>
      </c>
      <c r="C489" s="278" t="s">
        <v>21</v>
      </c>
      <c r="D489" s="278" t="s">
        <v>503</v>
      </c>
      <c r="E489" s="362" t="s">
        <v>142</v>
      </c>
      <c r="F489" s="362"/>
      <c r="G489" s="186" t="s">
        <v>38</v>
      </c>
      <c r="H489" s="187">
        <v>16.2</v>
      </c>
      <c r="I489" s="188">
        <v>0.92</v>
      </c>
      <c r="J489" s="200">
        <v>14.9</v>
      </c>
    </row>
    <row r="490" spans="1:10" s="192" customFormat="1" ht="25.5">
      <c r="A490" s="199" t="s">
        <v>139</v>
      </c>
      <c r="B490" s="309" t="s">
        <v>1686</v>
      </c>
      <c r="C490" s="278" t="s">
        <v>21</v>
      </c>
      <c r="D490" s="278" t="s">
        <v>180</v>
      </c>
      <c r="E490" s="362" t="s">
        <v>142</v>
      </c>
      <c r="F490" s="362"/>
      <c r="G490" s="186" t="s">
        <v>2</v>
      </c>
      <c r="H490" s="187">
        <v>0.04</v>
      </c>
      <c r="I490" s="188">
        <v>160</v>
      </c>
      <c r="J490" s="200">
        <v>6.4</v>
      </c>
    </row>
    <row r="491" spans="1:10" s="192" customFormat="1" ht="38.25">
      <c r="A491" s="199" t="s">
        <v>139</v>
      </c>
      <c r="B491" s="309" t="s">
        <v>3144</v>
      </c>
      <c r="C491" s="278" t="s">
        <v>21</v>
      </c>
      <c r="D491" s="278" t="s">
        <v>3145</v>
      </c>
      <c r="E491" s="362" t="s">
        <v>142</v>
      </c>
      <c r="F491" s="362"/>
      <c r="G491" s="186" t="s">
        <v>3</v>
      </c>
      <c r="H491" s="187">
        <v>0.11</v>
      </c>
      <c r="I491" s="188">
        <v>107.78</v>
      </c>
      <c r="J491" s="200">
        <v>11.85</v>
      </c>
    </row>
    <row r="492" spans="1:10" s="192" customFormat="1" ht="38.25">
      <c r="A492" s="199" t="s">
        <v>139</v>
      </c>
      <c r="B492" s="309" t="s">
        <v>2173</v>
      </c>
      <c r="C492" s="278" t="s">
        <v>21</v>
      </c>
      <c r="D492" s="278" t="s">
        <v>2174</v>
      </c>
      <c r="E492" s="362" t="s">
        <v>142</v>
      </c>
      <c r="F492" s="362"/>
      <c r="G492" s="186" t="s">
        <v>3</v>
      </c>
      <c r="H492" s="187">
        <v>0.38</v>
      </c>
      <c r="I492" s="188">
        <v>45.45</v>
      </c>
      <c r="J492" s="200">
        <v>17.27</v>
      </c>
    </row>
    <row r="493" spans="1:10" s="192" customFormat="1" ht="12.75">
      <c r="A493" s="199" t="s">
        <v>139</v>
      </c>
      <c r="B493" s="309" t="s">
        <v>3146</v>
      </c>
      <c r="C493" s="278" t="s">
        <v>21</v>
      </c>
      <c r="D493" s="278" t="s">
        <v>3147</v>
      </c>
      <c r="E493" s="362" t="s">
        <v>142</v>
      </c>
      <c r="F493" s="362"/>
      <c r="G493" s="186" t="s">
        <v>38</v>
      </c>
      <c r="H493" s="187">
        <v>5.01</v>
      </c>
      <c r="I493" s="188">
        <v>9.0299999999999994</v>
      </c>
      <c r="J493" s="200">
        <v>45.24</v>
      </c>
    </row>
    <row r="494" spans="1:10" s="192" customFormat="1" ht="12.75">
      <c r="A494" s="201"/>
      <c r="B494" s="279"/>
      <c r="C494" s="279"/>
      <c r="D494" s="279"/>
      <c r="E494" s="279" t="s">
        <v>143</v>
      </c>
      <c r="F494" s="203">
        <v>181.94</v>
      </c>
      <c r="G494" s="279" t="s">
        <v>144</v>
      </c>
      <c r="H494" s="203">
        <v>0</v>
      </c>
      <c r="I494" s="279" t="s">
        <v>145</v>
      </c>
      <c r="J494" s="204">
        <v>181.94</v>
      </c>
    </row>
    <row r="495" spans="1:10" s="192" customFormat="1" ht="12.75">
      <c r="A495" s="201"/>
      <c r="B495" s="279"/>
      <c r="C495" s="279"/>
      <c r="D495" s="279"/>
      <c r="E495" s="279" t="s">
        <v>663</v>
      </c>
      <c r="F495" s="203">
        <v>79.150000000000006</v>
      </c>
      <c r="G495" s="279"/>
      <c r="H495" s="363" t="s">
        <v>664</v>
      </c>
      <c r="I495" s="363"/>
      <c r="J495" s="204">
        <v>431.4</v>
      </c>
    </row>
    <row r="496" spans="1:10" s="192" customFormat="1" ht="13.5" thickBot="1">
      <c r="A496" s="280"/>
      <c r="B496" s="281"/>
      <c r="C496" s="281"/>
      <c r="D496" s="281"/>
      <c r="E496" s="281"/>
      <c r="F496" s="281"/>
      <c r="G496" s="281" t="s">
        <v>665</v>
      </c>
      <c r="H496" s="213">
        <v>1946.14</v>
      </c>
      <c r="I496" s="281" t="s">
        <v>666</v>
      </c>
      <c r="J496" s="207">
        <v>839564.79</v>
      </c>
    </row>
    <row r="497" spans="1:10" s="192" customFormat="1" ht="13.5" thickTop="1">
      <c r="A497" s="205"/>
      <c r="B497" s="189"/>
      <c r="C497" s="189"/>
      <c r="D497" s="189"/>
      <c r="E497" s="189"/>
      <c r="F497" s="189"/>
      <c r="G497" s="189"/>
      <c r="H497" s="189"/>
      <c r="I497" s="189"/>
      <c r="J497" s="206"/>
    </row>
    <row r="498" spans="1:10" s="192" customFormat="1" ht="12.75">
      <c r="A498" s="290" t="s">
        <v>3148</v>
      </c>
      <c r="B498" s="288" t="s">
        <v>8</v>
      </c>
      <c r="C498" s="284" t="s">
        <v>9</v>
      </c>
      <c r="D498" s="284" t="s">
        <v>10</v>
      </c>
      <c r="E498" s="367" t="s">
        <v>136</v>
      </c>
      <c r="F498" s="367"/>
      <c r="G498" s="289" t="s">
        <v>11</v>
      </c>
      <c r="H498" s="288" t="s">
        <v>12</v>
      </c>
      <c r="I498" s="288" t="s">
        <v>13</v>
      </c>
      <c r="J498" s="287" t="s">
        <v>14</v>
      </c>
    </row>
    <row r="499" spans="1:10" s="192" customFormat="1" ht="12.75" customHeight="1">
      <c r="A499" s="94" t="s">
        <v>137</v>
      </c>
      <c r="B499" s="294" t="s">
        <v>3149</v>
      </c>
      <c r="C499" s="277" t="s">
        <v>268</v>
      </c>
      <c r="D499" s="277" t="s">
        <v>2352</v>
      </c>
      <c r="E499" s="368" t="s">
        <v>3150</v>
      </c>
      <c r="F499" s="368"/>
      <c r="G499" s="95" t="s">
        <v>3</v>
      </c>
      <c r="H499" s="182">
        <v>1</v>
      </c>
      <c r="I499" s="96">
        <v>262.77999999999997</v>
      </c>
      <c r="J499" s="196">
        <v>262.77999999999997</v>
      </c>
    </row>
    <row r="500" spans="1:10" s="192" customFormat="1" ht="12.75">
      <c r="A500" s="199" t="s">
        <v>139</v>
      </c>
      <c r="B500" s="309" t="s">
        <v>3151</v>
      </c>
      <c r="C500" s="278" t="s">
        <v>268</v>
      </c>
      <c r="D500" s="278" t="s">
        <v>3152</v>
      </c>
      <c r="E500" s="362" t="s">
        <v>142</v>
      </c>
      <c r="F500" s="362"/>
      <c r="G500" s="186" t="s">
        <v>3</v>
      </c>
      <c r="H500" s="187">
        <v>1</v>
      </c>
      <c r="I500" s="188">
        <v>59.24</v>
      </c>
      <c r="J500" s="200">
        <v>59.24</v>
      </c>
    </row>
    <row r="501" spans="1:10" s="192" customFormat="1" ht="12.75">
      <c r="A501" s="199" t="s">
        <v>139</v>
      </c>
      <c r="B501" s="309" t="s">
        <v>3153</v>
      </c>
      <c r="C501" s="278" t="s">
        <v>268</v>
      </c>
      <c r="D501" s="278" t="s">
        <v>3154</v>
      </c>
      <c r="E501" s="362" t="s">
        <v>142</v>
      </c>
      <c r="F501" s="362"/>
      <c r="G501" s="186" t="s">
        <v>3</v>
      </c>
      <c r="H501" s="187">
        <v>1</v>
      </c>
      <c r="I501" s="188">
        <v>150.52000000000001</v>
      </c>
      <c r="J501" s="200">
        <v>150.52000000000001</v>
      </c>
    </row>
    <row r="502" spans="1:10" s="192" customFormat="1" ht="12.75">
      <c r="A502" s="199" t="s">
        <v>139</v>
      </c>
      <c r="B502" s="309" t="s">
        <v>3155</v>
      </c>
      <c r="C502" s="278" t="s">
        <v>268</v>
      </c>
      <c r="D502" s="278" t="s">
        <v>3156</v>
      </c>
      <c r="E502" s="362" t="s">
        <v>142</v>
      </c>
      <c r="F502" s="362"/>
      <c r="G502" s="186" t="s">
        <v>38</v>
      </c>
      <c r="H502" s="187">
        <v>0.56000000000000005</v>
      </c>
      <c r="I502" s="188">
        <v>28.9</v>
      </c>
      <c r="J502" s="200">
        <v>16.18</v>
      </c>
    </row>
    <row r="503" spans="1:10" s="192" customFormat="1" ht="12.75">
      <c r="A503" s="199" t="s">
        <v>139</v>
      </c>
      <c r="B503" s="309" t="s">
        <v>2195</v>
      </c>
      <c r="C503" s="278" t="s">
        <v>268</v>
      </c>
      <c r="D503" s="278" t="s">
        <v>2196</v>
      </c>
      <c r="E503" s="362" t="s">
        <v>141</v>
      </c>
      <c r="F503" s="362"/>
      <c r="G503" s="186" t="s">
        <v>26</v>
      </c>
      <c r="H503" s="187">
        <v>1.966</v>
      </c>
      <c r="I503" s="188">
        <v>18.739999999999998</v>
      </c>
      <c r="J503" s="200">
        <v>36.840000000000003</v>
      </c>
    </row>
    <row r="504" spans="1:10" s="192" customFormat="1" ht="12.75">
      <c r="A504" s="201"/>
      <c r="B504" s="279"/>
      <c r="C504" s="279"/>
      <c r="D504" s="279"/>
      <c r="E504" s="279" t="s">
        <v>143</v>
      </c>
      <c r="F504" s="203">
        <v>36.840000000000003</v>
      </c>
      <c r="G504" s="279" t="s">
        <v>144</v>
      </c>
      <c r="H504" s="203">
        <v>0</v>
      </c>
      <c r="I504" s="279" t="s">
        <v>145</v>
      </c>
      <c r="J504" s="204">
        <v>36.840000000000003</v>
      </c>
    </row>
    <row r="505" spans="1:10" s="192" customFormat="1" ht="12.75">
      <c r="A505" s="201"/>
      <c r="B505" s="279"/>
      <c r="C505" s="279"/>
      <c r="D505" s="279"/>
      <c r="E505" s="279" t="s">
        <v>663</v>
      </c>
      <c r="F505" s="203">
        <v>59.04</v>
      </c>
      <c r="G505" s="279"/>
      <c r="H505" s="363" t="s">
        <v>664</v>
      </c>
      <c r="I505" s="363"/>
      <c r="J505" s="204">
        <v>321.82</v>
      </c>
    </row>
    <row r="506" spans="1:10" s="192" customFormat="1" ht="13.5" thickBot="1">
      <c r="A506" s="280"/>
      <c r="B506" s="281"/>
      <c r="C506" s="281"/>
      <c r="D506" s="281"/>
      <c r="E506" s="281"/>
      <c r="F506" s="281"/>
      <c r="G506" s="281" t="s">
        <v>665</v>
      </c>
      <c r="H506" s="213">
        <v>6.35</v>
      </c>
      <c r="I506" s="281" t="s">
        <v>666</v>
      </c>
      <c r="J506" s="207">
        <v>2043.55</v>
      </c>
    </row>
    <row r="507" spans="1:10" s="192" customFormat="1" ht="13.5" thickTop="1">
      <c r="A507" s="205"/>
      <c r="B507" s="189"/>
      <c r="C507" s="189"/>
      <c r="D507" s="189"/>
      <c r="E507" s="189"/>
      <c r="F507" s="189"/>
      <c r="G507" s="189"/>
      <c r="H507" s="189"/>
      <c r="I507" s="189"/>
      <c r="J507" s="206"/>
    </row>
    <row r="508" spans="1:10" s="192" customFormat="1" ht="12.75">
      <c r="A508" s="290" t="s">
        <v>3157</v>
      </c>
      <c r="B508" s="288" t="s">
        <v>8</v>
      </c>
      <c r="C508" s="284" t="s">
        <v>9</v>
      </c>
      <c r="D508" s="284" t="s">
        <v>10</v>
      </c>
      <c r="E508" s="367" t="s">
        <v>136</v>
      </c>
      <c r="F508" s="367"/>
      <c r="G508" s="289" t="s">
        <v>11</v>
      </c>
      <c r="H508" s="288" t="s">
        <v>12</v>
      </c>
      <c r="I508" s="288" t="s">
        <v>13</v>
      </c>
      <c r="J508" s="287" t="s">
        <v>14</v>
      </c>
    </row>
    <row r="509" spans="1:10" s="192" customFormat="1" ht="12.75">
      <c r="A509" s="94" t="s">
        <v>137</v>
      </c>
      <c r="B509" s="294" t="s">
        <v>3158</v>
      </c>
      <c r="C509" s="277" t="s">
        <v>487</v>
      </c>
      <c r="D509" s="277" t="s">
        <v>2354</v>
      </c>
      <c r="E509" s="368" t="s">
        <v>3159</v>
      </c>
      <c r="F509" s="368"/>
      <c r="G509" s="95" t="s">
        <v>3</v>
      </c>
      <c r="H509" s="182">
        <v>1</v>
      </c>
      <c r="I509" s="96">
        <v>87.33</v>
      </c>
      <c r="J509" s="196">
        <v>87.33</v>
      </c>
    </row>
    <row r="510" spans="1:10" s="192" customFormat="1" ht="25.5">
      <c r="A510" s="197" t="s">
        <v>146</v>
      </c>
      <c r="B510" s="308" t="s">
        <v>1706</v>
      </c>
      <c r="C510" s="285" t="s">
        <v>487</v>
      </c>
      <c r="D510" s="285" t="s">
        <v>1119</v>
      </c>
      <c r="E510" s="365" t="s">
        <v>1120</v>
      </c>
      <c r="F510" s="365"/>
      <c r="G510" s="183" t="s">
        <v>1121</v>
      </c>
      <c r="H510" s="184">
        <v>0.3</v>
      </c>
      <c r="I510" s="185">
        <v>3.8</v>
      </c>
      <c r="J510" s="198">
        <v>1.1399999999999999</v>
      </c>
    </row>
    <row r="511" spans="1:10" s="192" customFormat="1" ht="25.5">
      <c r="A511" s="197" t="s">
        <v>146</v>
      </c>
      <c r="B511" s="308" t="s">
        <v>3160</v>
      </c>
      <c r="C511" s="285" t="s">
        <v>487</v>
      </c>
      <c r="D511" s="285" t="s">
        <v>3161</v>
      </c>
      <c r="E511" s="365" t="s">
        <v>1120</v>
      </c>
      <c r="F511" s="365"/>
      <c r="G511" s="183" t="s">
        <v>1121</v>
      </c>
      <c r="H511" s="184">
        <v>1</v>
      </c>
      <c r="I511" s="185">
        <v>3.71</v>
      </c>
      <c r="J511" s="198">
        <v>3.71</v>
      </c>
    </row>
    <row r="512" spans="1:10" s="192" customFormat="1" ht="12.75">
      <c r="A512" s="199" t="s">
        <v>139</v>
      </c>
      <c r="B512" s="309" t="s">
        <v>3162</v>
      </c>
      <c r="C512" s="278" t="s">
        <v>487</v>
      </c>
      <c r="D512" s="278" t="s">
        <v>3163</v>
      </c>
      <c r="E512" s="362" t="s">
        <v>141</v>
      </c>
      <c r="F512" s="362"/>
      <c r="G512" s="186" t="s">
        <v>1121</v>
      </c>
      <c r="H512" s="187">
        <v>1</v>
      </c>
      <c r="I512" s="188">
        <v>19.13</v>
      </c>
      <c r="J512" s="200">
        <v>19.13</v>
      </c>
    </row>
    <row r="513" spans="1:10" s="192" customFormat="1" ht="12.75">
      <c r="A513" s="199" t="s">
        <v>139</v>
      </c>
      <c r="B513" s="309" t="s">
        <v>1707</v>
      </c>
      <c r="C513" s="278" t="s">
        <v>487</v>
      </c>
      <c r="D513" s="278" t="s">
        <v>1122</v>
      </c>
      <c r="E513" s="362" t="s">
        <v>141</v>
      </c>
      <c r="F513" s="362"/>
      <c r="G513" s="186" t="s">
        <v>1121</v>
      </c>
      <c r="H513" s="187">
        <v>0.3</v>
      </c>
      <c r="I513" s="188">
        <v>13.65</v>
      </c>
      <c r="J513" s="200">
        <v>4.09</v>
      </c>
    </row>
    <row r="514" spans="1:10" s="192" customFormat="1" ht="12.75">
      <c r="A514" s="199" t="s">
        <v>139</v>
      </c>
      <c r="B514" s="309" t="s">
        <v>3164</v>
      </c>
      <c r="C514" s="278" t="s">
        <v>487</v>
      </c>
      <c r="D514" s="278" t="s">
        <v>3165</v>
      </c>
      <c r="E514" s="362" t="s">
        <v>142</v>
      </c>
      <c r="F514" s="362"/>
      <c r="G514" s="186" t="s">
        <v>17</v>
      </c>
      <c r="H514" s="187">
        <v>4</v>
      </c>
      <c r="I514" s="188">
        <v>9.75</v>
      </c>
      <c r="J514" s="200">
        <v>39</v>
      </c>
    </row>
    <row r="515" spans="1:10" s="192" customFormat="1" ht="12.75">
      <c r="A515" s="199" t="s">
        <v>139</v>
      </c>
      <c r="B515" s="309" t="s">
        <v>3166</v>
      </c>
      <c r="C515" s="278" t="s">
        <v>487</v>
      </c>
      <c r="D515" s="278" t="s">
        <v>3167</v>
      </c>
      <c r="E515" s="362" t="s">
        <v>142</v>
      </c>
      <c r="F515" s="362"/>
      <c r="G515" s="186" t="s">
        <v>3</v>
      </c>
      <c r="H515" s="187">
        <v>1</v>
      </c>
      <c r="I515" s="188">
        <v>20.260000000000002</v>
      </c>
      <c r="J515" s="200">
        <v>20.260000000000002</v>
      </c>
    </row>
    <row r="516" spans="1:10" s="192" customFormat="1" ht="12.75">
      <c r="A516" s="201"/>
      <c r="B516" s="279"/>
      <c r="C516" s="279"/>
      <c r="D516" s="279"/>
      <c r="E516" s="279" t="s">
        <v>143</v>
      </c>
      <c r="F516" s="203">
        <v>23.22</v>
      </c>
      <c r="G516" s="279" t="s">
        <v>144</v>
      </c>
      <c r="H516" s="203">
        <v>0</v>
      </c>
      <c r="I516" s="279" t="s">
        <v>145</v>
      </c>
      <c r="J516" s="204">
        <v>23.22</v>
      </c>
    </row>
    <row r="517" spans="1:10" s="192" customFormat="1" ht="12.75">
      <c r="A517" s="201"/>
      <c r="B517" s="279"/>
      <c r="C517" s="279"/>
      <c r="D517" s="279"/>
      <c r="E517" s="279" t="s">
        <v>663</v>
      </c>
      <c r="F517" s="203">
        <v>19.62</v>
      </c>
      <c r="G517" s="279"/>
      <c r="H517" s="363" t="s">
        <v>664</v>
      </c>
      <c r="I517" s="363"/>
      <c r="J517" s="204">
        <v>106.95</v>
      </c>
    </row>
    <row r="518" spans="1:10" s="192" customFormat="1" ht="13.5" thickBot="1">
      <c r="A518" s="280"/>
      <c r="B518" s="281"/>
      <c r="C518" s="281"/>
      <c r="D518" s="281"/>
      <c r="E518" s="281"/>
      <c r="F518" s="281"/>
      <c r="G518" s="281" t="s">
        <v>665</v>
      </c>
      <c r="H518" s="213">
        <v>47.5</v>
      </c>
      <c r="I518" s="281" t="s">
        <v>666</v>
      </c>
      <c r="J518" s="207">
        <v>5080.12</v>
      </c>
    </row>
    <row r="519" spans="1:10" s="192" customFormat="1" ht="13.5" thickTop="1">
      <c r="A519" s="205"/>
      <c r="B519" s="189"/>
      <c r="C519" s="189"/>
      <c r="D519" s="189"/>
      <c r="E519" s="189"/>
      <c r="F519" s="189"/>
      <c r="G519" s="189"/>
      <c r="H519" s="189"/>
      <c r="I519" s="189"/>
      <c r="J519" s="206"/>
    </row>
    <row r="520" spans="1:10" s="192" customFormat="1" ht="12.75">
      <c r="A520" s="290" t="s">
        <v>3168</v>
      </c>
      <c r="B520" s="288" t="s">
        <v>8</v>
      </c>
      <c r="C520" s="284" t="s">
        <v>9</v>
      </c>
      <c r="D520" s="284" t="s">
        <v>10</v>
      </c>
      <c r="E520" s="367" t="s">
        <v>136</v>
      </c>
      <c r="F520" s="367"/>
      <c r="G520" s="289" t="s">
        <v>11</v>
      </c>
      <c r="H520" s="288" t="s">
        <v>12</v>
      </c>
      <c r="I520" s="288" t="s">
        <v>13</v>
      </c>
      <c r="J520" s="287" t="s">
        <v>14</v>
      </c>
    </row>
    <row r="521" spans="1:10" s="192" customFormat="1" ht="12.75">
      <c r="A521" s="94" t="s">
        <v>137</v>
      </c>
      <c r="B521" s="294" t="s">
        <v>3169</v>
      </c>
      <c r="C521" s="277" t="s">
        <v>44</v>
      </c>
      <c r="D521" s="277" t="s">
        <v>2357</v>
      </c>
      <c r="E521" s="368">
        <v>90</v>
      </c>
      <c r="F521" s="368"/>
      <c r="G521" s="95" t="s">
        <v>3</v>
      </c>
      <c r="H521" s="182">
        <v>1</v>
      </c>
      <c r="I521" s="96">
        <v>1485.5</v>
      </c>
      <c r="J521" s="196">
        <v>1485.5</v>
      </c>
    </row>
    <row r="522" spans="1:10" s="192" customFormat="1" ht="25.5">
      <c r="A522" s="197" t="s">
        <v>146</v>
      </c>
      <c r="B522" s="308" t="s">
        <v>1879</v>
      </c>
      <c r="C522" s="285" t="s">
        <v>21</v>
      </c>
      <c r="D522" s="285" t="s">
        <v>1880</v>
      </c>
      <c r="E522" s="365" t="s">
        <v>148</v>
      </c>
      <c r="F522" s="365"/>
      <c r="G522" s="183" t="s">
        <v>26</v>
      </c>
      <c r="H522" s="184">
        <v>0.78300000000000003</v>
      </c>
      <c r="I522" s="185">
        <v>24.15</v>
      </c>
      <c r="J522" s="198">
        <v>18.899999999999999</v>
      </c>
    </row>
    <row r="523" spans="1:10" s="192" customFormat="1" ht="25.5">
      <c r="A523" s="197" t="s">
        <v>146</v>
      </c>
      <c r="B523" s="308" t="s">
        <v>1439</v>
      </c>
      <c r="C523" s="285" t="s">
        <v>21</v>
      </c>
      <c r="D523" s="285" t="s">
        <v>508</v>
      </c>
      <c r="E523" s="365" t="s">
        <v>148</v>
      </c>
      <c r="F523" s="365"/>
      <c r="G523" s="183" t="s">
        <v>26</v>
      </c>
      <c r="H523" s="184">
        <v>0.78300000000000003</v>
      </c>
      <c r="I523" s="185">
        <v>21.21</v>
      </c>
      <c r="J523" s="198">
        <v>16.600000000000001</v>
      </c>
    </row>
    <row r="524" spans="1:10" s="192" customFormat="1" ht="12.75">
      <c r="A524" s="199" t="s">
        <v>139</v>
      </c>
      <c r="B524" s="309" t="s">
        <v>3170</v>
      </c>
      <c r="C524" s="278" t="s">
        <v>268</v>
      </c>
      <c r="D524" s="278" t="s">
        <v>3171</v>
      </c>
      <c r="E524" s="362" t="s">
        <v>142</v>
      </c>
      <c r="F524" s="362"/>
      <c r="G524" s="186" t="s">
        <v>3</v>
      </c>
      <c r="H524" s="187">
        <v>1</v>
      </c>
      <c r="I524" s="188">
        <v>1450</v>
      </c>
      <c r="J524" s="200">
        <v>1450</v>
      </c>
    </row>
    <row r="525" spans="1:10" s="192" customFormat="1" ht="12.75">
      <c r="A525" s="201"/>
      <c r="B525" s="279"/>
      <c r="C525" s="279"/>
      <c r="D525" s="279"/>
      <c r="E525" s="279" t="s">
        <v>143</v>
      </c>
      <c r="F525" s="203">
        <v>27.34</v>
      </c>
      <c r="G525" s="279" t="s">
        <v>144</v>
      </c>
      <c r="H525" s="203">
        <v>0</v>
      </c>
      <c r="I525" s="279" t="s">
        <v>145</v>
      </c>
      <c r="J525" s="204">
        <v>27.34</v>
      </c>
    </row>
    <row r="526" spans="1:10" s="192" customFormat="1" ht="12.75">
      <c r="A526" s="201"/>
      <c r="B526" s="279"/>
      <c r="C526" s="279"/>
      <c r="D526" s="279"/>
      <c r="E526" s="279" t="s">
        <v>663</v>
      </c>
      <c r="F526" s="203">
        <v>333.79</v>
      </c>
      <c r="G526" s="279"/>
      <c r="H526" s="363" t="s">
        <v>664</v>
      </c>
      <c r="I526" s="363"/>
      <c r="J526" s="204">
        <v>1819.29</v>
      </c>
    </row>
    <row r="527" spans="1:10" s="192" customFormat="1" ht="13.5" thickBot="1">
      <c r="A527" s="280"/>
      <c r="B527" s="281"/>
      <c r="C527" s="281"/>
      <c r="D527" s="281"/>
      <c r="E527" s="281"/>
      <c r="F527" s="281"/>
      <c r="G527" s="281" t="s">
        <v>665</v>
      </c>
      <c r="H527" s="213">
        <v>28.53</v>
      </c>
      <c r="I527" s="281" t="s">
        <v>666</v>
      </c>
      <c r="J527" s="207">
        <v>51904.34</v>
      </c>
    </row>
    <row r="528" spans="1:10" s="192" customFormat="1" ht="13.5" thickTop="1">
      <c r="A528" s="205"/>
      <c r="B528" s="189"/>
      <c r="C528" s="189"/>
      <c r="D528" s="189"/>
      <c r="E528" s="189"/>
      <c r="F528" s="189"/>
      <c r="G528" s="189"/>
      <c r="H528" s="189"/>
      <c r="I528" s="189"/>
      <c r="J528" s="206"/>
    </row>
    <row r="529" spans="1:10" s="192" customFormat="1" ht="12.75">
      <c r="A529" s="111" t="s">
        <v>4636</v>
      </c>
      <c r="B529" s="286"/>
      <c r="C529" s="286"/>
      <c r="D529" s="286" t="s">
        <v>18</v>
      </c>
      <c r="E529" s="286"/>
      <c r="F529" s="366"/>
      <c r="G529" s="366"/>
      <c r="H529" s="136"/>
      <c r="I529" s="286"/>
      <c r="J529" s="212">
        <v>311028.49</v>
      </c>
    </row>
    <row r="530" spans="1:10" s="192" customFormat="1" ht="12.75">
      <c r="A530" s="290" t="s">
        <v>3172</v>
      </c>
      <c r="B530" s="288" t="s">
        <v>8</v>
      </c>
      <c r="C530" s="284" t="s">
        <v>9</v>
      </c>
      <c r="D530" s="284" t="s">
        <v>10</v>
      </c>
      <c r="E530" s="367" t="s">
        <v>136</v>
      </c>
      <c r="F530" s="367"/>
      <c r="G530" s="289" t="s">
        <v>11</v>
      </c>
      <c r="H530" s="288" t="s">
        <v>12</v>
      </c>
      <c r="I530" s="288" t="s">
        <v>13</v>
      </c>
      <c r="J530" s="287" t="s">
        <v>14</v>
      </c>
    </row>
    <row r="531" spans="1:10" s="192" customFormat="1" ht="38.25" customHeight="1">
      <c r="A531" s="94" t="s">
        <v>137</v>
      </c>
      <c r="B531" s="294" t="s">
        <v>1198</v>
      </c>
      <c r="C531" s="277" t="s">
        <v>21</v>
      </c>
      <c r="D531" s="277" t="s">
        <v>274</v>
      </c>
      <c r="E531" s="368" t="s">
        <v>177</v>
      </c>
      <c r="F531" s="368"/>
      <c r="G531" s="95" t="s">
        <v>3</v>
      </c>
      <c r="H531" s="182">
        <v>1</v>
      </c>
      <c r="I531" s="96">
        <v>4.9800000000000004</v>
      </c>
      <c r="J531" s="196">
        <v>4.9800000000000004</v>
      </c>
    </row>
    <row r="532" spans="1:10" s="192" customFormat="1" ht="38.25">
      <c r="A532" s="197" t="s">
        <v>146</v>
      </c>
      <c r="B532" s="308" t="s">
        <v>1442</v>
      </c>
      <c r="C532" s="285" t="s">
        <v>21</v>
      </c>
      <c r="D532" s="285" t="s">
        <v>807</v>
      </c>
      <c r="E532" s="365" t="s">
        <v>148</v>
      </c>
      <c r="F532" s="365"/>
      <c r="G532" s="183" t="s">
        <v>2</v>
      </c>
      <c r="H532" s="184">
        <v>3.7000000000000002E-3</v>
      </c>
      <c r="I532" s="185">
        <v>738.9</v>
      </c>
      <c r="J532" s="198">
        <v>2.73</v>
      </c>
    </row>
    <row r="533" spans="1:10" s="192" customFormat="1" ht="25.5">
      <c r="A533" s="197" t="s">
        <v>146</v>
      </c>
      <c r="B533" s="308" t="s">
        <v>1386</v>
      </c>
      <c r="C533" s="285" t="s">
        <v>21</v>
      </c>
      <c r="D533" s="285" t="s">
        <v>174</v>
      </c>
      <c r="E533" s="365" t="s">
        <v>148</v>
      </c>
      <c r="F533" s="365"/>
      <c r="G533" s="183" t="s">
        <v>26</v>
      </c>
      <c r="H533" s="184">
        <v>6.8099999999999994E-2</v>
      </c>
      <c r="I533" s="185">
        <v>25.62</v>
      </c>
      <c r="J533" s="198">
        <v>1.74</v>
      </c>
    </row>
    <row r="534" spans="1:10" s="192" customFormat="1" ht="25.5">
      <c r="A534" s="197" t="s">
        <v>146</v>
      </c>
      <c r="B534" s="308" t="s">
        <v>1345</v>
      </c>
      <c r="C534" s="285" t="s">
        <v>21</v>
      </c>
      <c r="D534" s="285" t="s">
        <v>147</v>
      </c>
      <c r="E534" s="365" t="s">
        <v>148</v>
      </c>
      <c r="F534" s="365"/>
      <c r="G534" s="183" t="s">
        <v>26</v>
      </c>
      <c r="H534" s="184">
        <v>2.5499999999999998E-2</v>
      </c>
      <c r="I534" s="185">
        <v>20.32</v>
      </c>
      <c r="J534" s="198">
        <v>0.51</v>
      </c>
    </row>
    <row r="535" spans="1:10" s="192" customFormat="1" ht="12.75">
      <c r="A535" s="201"/>
      <c r="B535" s="279"/>
      <c r="C535" s="279"/>
      <c r="D535" s="279"/>
      <c r="E535" s="279" t="s">
        <v>143</v>
      </c>
      <c r="F535" s="203">
        <v>2.37</v>
      </c>
      <c r="G535" s="279" t="s">
        <v>144</v>
      </c>
      <c r="H535" s="203">
        <v>0</v>
      </c>
      <c r="I535" s="279" t="s">
        <v>145</v>
      </c>
      <c r="J535" s="204">
        <v>2.37</v>
      </c>
    </row>
    <row r="536" spans="1:10" s="192" customFormat="1" ht="12.75">
      <c r="A536" s="201"/>
      <c r="B536" s="279"/>
      <c r="C536" s="279"/>
      <c r="D536" s="279"/>
      <c r="E536" s="279" t="s">
        <v>663</v>
      </c>
      <c r="F536" s="203">
        <v>1.1100000000000001</v>
      </c>
      <c r="G536" s="279"/>
      <c r="H536" s="363" t="s">
        <v>664</v>
      </c>
      <c r="I536" s="363"/>
      <c r="J536" s="204">
        <v>6.09</v>
      </c>
    </row>
    <row r="537" spans="1:10" s="192" customFormat="1" ht="13.5" thickBot="1">
      <c r="A537" s="280"/>
      <c r="B537" s="281"/>
      <c r="C537" s="281"/>
      <c r="D537" s="281"/>
      <c r="E537" s="281"/>
      <c r="F537" s="281"/>
      <c r="G537" s="281" t="s">
        <v>665</v>
      </c>
      <c r="H537" s="213">
        <v>6515.93</v>
      </c>
      <c r="I537" s="281" t="s">
        <v>666</v>
      </c>
      <c r="J537" s="207">
        <v>39682.01</v>
      </c>
    </row>
    <row r="538" spans="1:10" s="192" customFormat="1" ht="13.5" thickTop="1">
      <c r="A538" s="205"/>
      <c r="B538" s="189"/>
      <c r="C538" s="189"/>
      <c r="D538" s="189"/>
      <c r="E538" s="189"/>
      <c r="F538" s="189"/>
      <c r="G538" s="189"/>
      <c r="H538" s="189"/>
      <c r="I538" s="189"/>
      <c r="J538" s="206"/>
    </row>
    <row r="539" spans="1:10" s="192" customFormat="1" ht="12.75">
      <c r="A539" s="290" t="s">
        <v>3173</v>
      </c>
      <c r="B539" s="288" t="s">
        <v>8</v>
      </c>
      <c r="C539" s="284" t="s">
        <v>9</v>
      </c>
      <c r="D539" s="284" t="s">
        <v>10</v>
      </c>
      <c r="E539" s="367" t="s">
        <v>136</v>
      </c>
      <c r="F539" s="367"/>
      <c r="G539" s="289" t="s">
        <v>11</v>
      </c>
      <c r="H539" s="288" t="s">
        <v>12</v>
      </c>
      <c r="I539" s="288" t="s">
        <v>13</v>
      </c>
      <c r="J539" s="287" t="s">
        <v>14</v>
      </c>
    </row>
    <row r="540" spans="1:10" s="192" customFormat="1" ht="38.25" customHeight="1">
      <c r="A540" s="94" t="s">
        <v>137</v>
      </c>
      <c r="B540" s="294" t="s">
        <v>1171</v>
      </c>
      <c r="C540" s="277" t="s">
        <v>21</v>
      </c>
      <c r="D540" s="277" t="s">
        <v>571</v>
      </c>
      <c r="E540" s="368" t="s">
        <v>177</v>
      </c>
      <c r="F540" s="368"/>
      <c r="G540" s="95" t="s">
        <v>3</v>
      </c>
      <c r="H540" s="182">
        <v>1</v>
      </c>
      <c r="I540" s="96">
        <v>22.25</v>
      </c>
      <c r="J540" s="196">
        <v>22.25</v>
      </c>
    </row>
    <row r="541" spans="1:10" s="192" customFormat="1" ht="51">
      <c r="A541" s="197" t="s">
        <v>146</v>
      </c>
      <c r="B541" s="308" t="s">
        <v>1388</v>
      </c>
      <c r="C541" s="285" t="s">
        <v>21</v>
      </c>
      <c r="D541" s="285" t="s">
        <v>761</v>
      </c>
      <c r="E541" s="365" t="s">
        <v>148</v>
      </c>
      <c r="F541" s="365"/>
      <c r="G541" s="183" t="s">
        <v>2</v>
      </c>
      <c r="H541" s="184">
        <v>1.9400000000000001E-2</v>
      </c>
      <c r="I541" s="185">
        <v>599.55999999999995</v>
      </c>
      <c r="J541" s="198">
        <v>11.63</v>
      </c>
    </row>
    <row r="542" spans="1:10" s="192" customFormat="1" ht="25.5">
      <c r="A542" s="197" t="s">
        <v>146</v>
      </c>
      <c r="B542" s="308" t="s">
        <v>1386</v>
      </c>
      <c r="C542" s="285" t="s">
        <v>21</v>
      </c>
      <c r="D542" s="285" t="s">
        <v>174</v>
      </c>
      <c r="E542" s="365" t="s">
        <v>148</v>
      </c>
      <c r="F542" s="365"/>
      <c r="G542" s="183" t="s">
        <v>26</v>
      </c>
      <c r="H542" s="184">
        <v>0.29709999999999998</v>
      </c>
      <c r="I542" s="185">
        <v>25.62</v>
      </c>
      <c r="J542" s="198">
        <v>7.61</v>
      </c>
    </row>
    <row r="543" spans="1:10" s="192" customFormat="1" ht="25.5">
      <c r="A543" s="197" t="s">
        <v>146</v>
      </c>
      <c r="B543" s="308" t="s">
        <v>1345</v>
      </c>
      <c r="C543" s="285" t="s">
        <v>21</v>
      </c>
      <c r="D543" s="285" t="s">
        <v>147</v>
      </c>
      <c r="E543" s="365" t="s">
        <v>148</v>
      </c>
      <c r="F543" s="365"/>
      <c r="G543" s="183" t="s">
        <v>26</v>
      </c>
      <c r="H543" s="184">
        <v>0.14849999999999999</v>
      </c>
      <c r="I543" s="185">
        <v>20.32</v>
      </c>
      <c r="J543" s="198">
        <v>3.01</v>
      </c>
    </row>
    <row r="544" spans="1:10" s="192" customFormat="1" ht="12.75">
      <c r="A544" s="201"/>
      <c r="B544" s="279"/>
      <c r="C544" s="279"/>
      <c r="D544" s="279"/>
      <c r="E544" s="279" t="s">
        <v>143</v>
      </c>
      <c r="F544" s="203">
        <v>9.6</v>
      </c>
      <c r="G544" s="279" t="s">
        <v>144</v>
      </c>
      <c r="H544" s="203">
        <v>0</v>
      </c>
      <c r="I544" s="279" t="s">
        <v>145</v>
      </c>
      <c r="J544" s="204">
        <v>9.6</v>
      </c>
    </row>
    <row r="545" spans="1:10" s="192" customFormat="1" ht="12.75">
      <c r="A545" s="201"/>
      <c r="B545" s="279"/>
      <c r="C545" s="279"/>
      <c r="D545" s="279"/>
      <c r="E545" s="279" t="s">
        <v>663</v>
      </c>
      <c r="F545" s="203">
        <v>4.99</v>
      </c>
      <c r="G545" s="279"/>
      <c r="H545" s="363" t="s">
        <v>664</v>
      </c>
      <c r="I545" s="363"/>
      <c r="J545" s="204">
        <v>27.24</v>
      </c>
    </row>
    <row r="546" spans="1:10" s="192" customFormat="1" ht="13.5" thickBot="1">
      <c r="A546" s="280"/>
      <c r="B546" s="281"/>
      <c r="C546" s="281"/>
      <c r="D546" s="281"/>
      <c r="E546" s="281"/>
      <c r="F546" s="281"/>
      <c r="G546" s="281" t="s">
        <v>665</v>
      </c>
      <c r="H546" s="213">
        <v>5337.47</v>
      </c>
      <c r="I546" s="281" t="s">
        <v>666</v>
      </c>
      <c r="J546" s="207">
        <v>145392.68</v>
      </c>
    </row>
    <row r="547" spans="1:10" s="192" customFormat="1" ht="13.5" thickTop="1">
      <c r="A547" s="205"/>
      <c r="B547" s="189"/>
      <c r="C547" s="189"/>
      <c r="D547" s="189"/>
      <c r="E547" s="189"/>
      <c r="F547" s="189"/>
      <c r="G547" s="189"/>
      <c r="H547" s="189"/>
      <c r="I547" s="189"/>
      <c r="J547" s="206"/>
    </row>
    <row r="548" spans="1:10" s="192" customFormat="1" ht="12.75">
      <c r="A548" s="290" t="s">
        <v>3174</v>
      </c>
      <c r="B548" s="288" t="s">
        <v>8</v>
      </c>
      <c r="C548" s="284" t="s">
        <v>9</v>
      </c>
      <c r="D548" s="284" t="s">
        <v>10</v>
      </c>
      <c r="E548" s="367" t="s">
        <v>136</v>
      </c>
      <c r="F548" s="367"/>
      <c r="G548" s="289" t="s">
        <v>11</v>
      </c>
      <c r="H548" s="288" t="s">
        <v>12</v>
      </c>
      <c r="I548" s="288" t="s">
        <v>13</v>
      </c>
      <c r="J548" s="287" t="s">
        <v>14</v>
      </c>
    </row>
    <row r="549" spans="1:10" s="192" customFormat="1" ht="38.25" customHeight="1">
      <c r="A549" s="94" t="s">
        <v>137</v>
      </c>
      <c r="B549" s="294" t="s">
        <v>1179</v>
      </c>
      <c r="C549" s="277" t="s">
        <v>21</v>
      </c>
      <c r="D549" s="277" t="s">
        <v>572</v>
      </c>
      <c r="E549" s="368" t="s">
        <v>177</v>
      </c>
      <c r="F549" s="368"/>
      <c r="G549" s="95" t="s">
        <v>3</v>
      </c>
      <c r="H549" s="182">
        <v>1</v>
      </c>
      <c r="I549" s="96">
        <v>21.65</v>
      </c>
      <c r="J549" s="196">
        <v>21.65</v>
      </c>
    </row>
    <row r="550" spans="1:10" s="192" customFormat="1" ht="51">
      <c r="A550" s="197" t="s">
        <v>146</v>
      </c>
      <c r="B550" s="308" t="s">
        <v>1388</v>
      </c>
      <c r="C550" s="285" t="s">
        <v>21</v>
      </c>
      <c r="D550" s="285" t="s">
        <v>761</v>
      </c>
      <c r="E550" s="365" t="s">
        <v>148</v>
      </c>
      <c r="F550" s="365"/>
      <c r="G550" s="183" t="s">
        <v>2</v>
      </c>
      <c r="H550" s="184">
        <v>1.9400000000000001E-2</v>
      </c>
      <c r="I550" s="185">
        <v>599.55999999999995</v>
      </c>
      <c r="J550" s="198">
        <v>11.63</v>
      </c>
    </row>
    <row r="551" spans="1:10" s="192" customFormat="1" ht="25.5">
      <c r="A551" s="197" t="s">
        <v>146</v>
      </c>
      <c r="B551" s="308" t="s">
        <v>1386</v>
      </c>
      <c r="C551" s="285" t="s">
        <v>21</v>
      </c>
      <c r="D551" s="285" t="s">
        <v>174</v>
      </c>
      <c r="E551" s="365" t="s">
        <v>148</v>
      </c>
      <c r="F551" s="365"/>
      <c r="G551" s="183" t="s">
        <v>26</v>
      </c>
      <c r="H551" s="184">
        <v>0.28050000000000003</v>
      </c>
      <c r="I551" s="185">
        <v>25.62</v>
      </c>
      <c r="J551" s="198">
        <v>7.18</v>
      </c>
    </row>
    <row r="552" spans="1:10" s="192" customFormat="1" ht="25.5">
      <c r="A552" s="197" t="s">
        <v>146</v>
      </c>
      <c r="B552" s="308" t="s">
        <v>1345</v>
      </c>
      <c r="C552" s="285" t="s">
        <v>21</v>
      </c>
      <c r="D552" s="285" t="s">
        <v>147</v>
      </c>
      <c r="E552" s="365" t="s">
        <v>148</v>
      </c>
      <c r="F552" s="365"/>
      <c r="G552" s="183" t="s">
        <v>26</v>
      </c>
      <c r="H552" s="184">
        <v>0.14019999999999999</v>
      </c>
      <c r="I552" s="185">
        <v>20.32</v>
      </c>
      <c r="J552" s="198">
        <v>2.84</v>
      </c>
    </row>
    <row r="553" spans="1:10" s="192" customFormat="1" ht="12.75">
      <c r="A553" s="201"/>
      <c r="B553" s="279"/>
      <c r="C553" s="279"/>
      <c r="D553" s="279"/>
      <c r="E553" s="279" t="s">
        <v>143</v>
      </c>
      <c r="F553" s="203">
        <v>9.1300000000000008</v>
      </c>
      <c r="G553" s="279" t="s">
        <v>144</v>
      </c>
      <c r="H553" s="203">
        <v>0</v>
      </c>
      <c r="I553" s="279" t="s">
        <v>145</v>
      </c>
      <c r="J553" s="204">
        <v>9.1300000000000008</v>
      </c>
    </row>
    <row r="554" spans="1:10" s="192" customFormat="1" ht="12.75">
      <c r="A554" s="201"/>
      <c r="B554" s="279"/>
      <c r="C554" s="279"/>
      <c r="D554" s="279"/>
      <c r="E554" s="279" t="s">
        <v>663</v>
      </c>
      <c r="F554" s="203">
        <v>4.8600000000000003</v>
      </c>
      <c r="G554" s="279"/>
      <c r="H554" s="363" t="s">
        <v>664</v>
      </c>
      <c r="I554" s="363"/>
      <c r="J554" s="204">
        <v>26.51</v>
      </c>
    </row>
    <row r="555" spans="1:10" s="192" customFormat="1" ht="13.5" thickBot="1">
      <c r="A555" s="280"/>
      <c r="B555" s="281"/>
      <c r="C555" s="281"/>
      <c r="D555" s="281"/>
      <c r="E555" s="281"/>
      <c r="F555" s="281"/>
      <c r="G555" s="281" t="s">
        <v>665</v>
      </c>
      <c r="H555" s="213">
        <v>1178.46</v>
      </c>
      <c r="I555" s="281" t="s">
        <v>666</v>
      </c>
      <c r="J555" s="207">
        <v>31240.97</v>
      </c>
    </row>
    <row r="556" spans="1:10" s="192" customFormat="1" ht="13.5" thickTop="1">
      <c r="A556" s="205"/>
      <c r="B556" s="189"/>
      <c r="C556" s="189"/>
      <c r="D556" s="189"/>
      <c r="E556" s="189"/>
      <c r="F556" s="189"/>
      <c r="G556" s="189"/>
      <c r="H556" s="189"/>
      <c r="I556" s="189"/>
      <c r="J556" s="206"/>
    </row>
    <row r="557" spans="1:10" s="192" customFormat="1" ht="12.75">
      <c r="A557" s="290" t="s">
        <v>3175</v>
      </c>
      <c r="B557" s="288" t="s">
        <v>8</v>
      </c>
      <c r="C557" s="284" t="s">
        <v>9</v>
      </c>
      <c r="D557" s="284" t="s">
        <v>10</v>
      </c>
      <c r="E557" s="367" t="s">
        <v>136</v>
      </c>
      <c r="F557" s="367"/>
      <c r="G557" s="289" t="s">
        <v>11</v>
      </c>
      <c r="H557" s="288" t="s">
        <v>12</v>
      </c>
      <c r="I557" s="288" t="s">
        <v>13</v>
      </c>
      <c r="J557" s="287" t="s">
        <v>14</v>
      </c>
    </row>
    <row r="558" spans="1:10" s="192" customFormat="1" ht="38.25" customHeight="1">
      <c r="A558" s="94" t="s">
        <v>137</v>
      </c>
      <c r="B558" s="294" t="s">
        <v>1163</v>
      </c>
      <c r="C558" s="277" t="s">
        <v>21</v>
      </c>
      <c r="D558" s="277" t="s">
        <v>2363</v>
      </c>
      <c r="E558" s="368" t="s">
        <v>177</v>
      </c>
      <c r="F558" s="368"/>
      <c r="G558" s="95" t="s">
        <v>3</v>
      </c>
      <c r="H558" s="182">
        <v>1</v>
      </c>
      <c r="I558" s="96">
        <v>65.63</v>
      </c>
      <c r="J558" s="196">
        <v>65.63</v>
      </c>
    </row>
    <row r="559" spans="1:10" s="192" customFormat="1" ht="25.5">
      <c r="A559" s="197" t="s">
        <v>146</v>
      </c>
      <c r="B559" s="308" t="s">
        <v>1406</v>
      </c>
      <c r="C559" s="285" t="s">
        <v>21</v>
      </c>
      <c r="D559" s="285" t="s">
        <v>779</v>
      </c>
      <c r="E559" s="365" t="s">
        <v>148</v>
      </c>
      <c r="F559" s="365"/>
      <c r="G559" s="183" t="s">
        <v>26</v>
      </c>
      <c r="H559" s="184">
        <v>0.64880000000000004</v>
      </c>
      <c r="I559" s="185">
        <v>25.47</v>
      </c>
      <c r="J559" s="198">
        <v>16.52</v>
      </c>
    </row>
    <row r="560" spans="1:10" s="192" customFormat="1" ht="25.5">
      <c r="A560" s="197" t="s">
        <v>146</v>
      </c>
      <c r="B560" s="308" t="s">
        <v>1345</v>
      </c>
      <c r="C560" s="285" t="s">
        <v>21</v>
      </c>
      <c r="D560" s="285" t="s">
        <v>147</v>
      </c>
      <c r="E560" s="365" t="s">
        <v>148</v>
      </c>
      <c r="F560" s="365"/>
      <c r="G560" s="183" t="s">
        <v>26</v>
      </c>
      <c r="H560" s="184">
        <v>0.3004</v>
      </c>
      <c r="I560" s="185">
        <v>20.32</v>
      </c>
      <c r="J560" s="198">
        <v>6.1</v>
      </c>
    </row>
    <row r="561" spans="1:10" s="192" customFormat="1" ht="25.5">
      <c r="A561" s="199" t="s">
        <v>139</v>
      </c>
      <c r="B561" s="309" t="s">
        <v>1443</v>
      </c>
      <c r="C561" s="278" t="s">
        <v>21</v>
      </c>
      <c r="D561" s="278" t="s">
        <v>3176</v>
      </c>
      <c r="E561" s="362" t="s">
        <v>142</v>
      </c>
      <c r="F561" s="362"/>
      <c r="G561" s="186" t="s">
        <v>3</v>
      </c>
      <c r="H561" s="187">
        <v>1.0725</v>
      </c>
      <c r="I561" s="188">
        <v>32.9</v>
      </c>
      <c r="J561" s="200">
        <v>35.28</v>
      </c>
    </row>
    <row r="562" spans="1:10" s="192" customFormat="1" ht="12.75">
      <c r="A562" s="199" t="s">
        <v>139</v>
      </c>
      <c r="B562" s="309" t="s">
        <v>1407</v>
      </c>
      <c r="C562" s="278" t="s">
        <v>21</v>
      </c>
      <c r="D562" s="278" t="s">
        <v>780</v>
      </c>
      <c r="E562" s="362" t="s">
        <v>142</v>
      </c>
      <c r="F562" s="362"/>
      <c r="G562" s="186" t="s">
        <v>38</v>
      </c>
      <c r="H562" s="187">
        <v>4.91</v>
      </c>
      <c r="I562" s="188">
        <v>1.17</v>
      </c>
      <c r="J562" s="200">
        <v>5.74</v>
      </c>
    </row>
    <row r="563" spans="1:10" s="192" customFormat="1" ht="12.75">
      <c r="A563" s="199" t="s">
        <v>139</v>
      </c>
      <c r="B563" s="309" t="s">
        <v>1408</v>
      </c>
      <c r="C563" s="278" t="s">
        <v>21</v>
      </c>
      <c r="D563" s="278" t="s">
        <v>781</v>
      </c>
      <c r="E563" s="362" t="s">
        <v>142</v>
      </c>
      <c r="F563" s="362"/>
      <c r="G563" s="186" t="s">
        <v>38</v>
      </c>
      <c r="H563" s="187">
        <v>0.28999999999999998</v>
      </c>
      <c r="I563" s="188">
        <v>6.87</v>
      </c>
      <c r="J563" s="200">
        <v>1.99</v>
      </c>
    </row>
    <row r="564" spans="1:10" s="192" customFormat="1" ht="12.75">
      <c r="A564" s="201"/>
      <c r="B564" s="279"/>
      <c r="C564" s="279"/>
      <c r="D564" s="279"/>
      <c r="E564" s="279" t="s">
        <v>143</v>
      </c>
      <c r="F564" s="203">
        <v>17.579999999999998</v>
      </c>
      <c r="G564" s="279" t="s">
        <v>144</v>
      </c>
      <c r="H564" s="203">
        <v>0</v>
      </c>
      <c r="I564" s="279" t="s">
        <v>145</v>
      </c>
      <c r="J564" s="204">
        <v>17.579999999999998</v>
      </c>
    </row>
    <row r="565" spans="1:10" s="192" customFormat="1" ht="12.75">
      <c r="A565" s="201"/>
      <c r="B565" s="279"/>
      <c r="C565" s="279"/>
      <c r="D565" s="279"/>
      <c r="E565" s="279" t="s">
        <v>663</v>
      </c>
      <c r="F565" s="203">
        <v>14.74</v>
      </c>
      <c r="G565" s="279"/>
      <c r="H565" s="363" t="s">
        <v>664</v>
      </c>
      <c r="I565" s="363"/>
      <c r="J565" s="204">
        <v>80.37</v>
      </c>
    </row>
    <row r="566" spans="1:10" s="192" customFormat="1" ht="13.5" thickBot="1">
      <c r="A566" s="280"/>
      <c r="B566" s="281"/>
      <c r="C566" s="281"/>
      <c r="D566" s="281"/>
      <c r="E566" s="281"/>
      <c r="F566" s="281"/>
      <c r="G566" s="281" t="s">
        <v>665</v>
      </c>
      <c r="H566" s="213">
        <v>1178.46</v>
      </c>
      <c r="I566" s="281" t="s">
        <v>666</v>
      </c>
      <c r="J566" s="207">
        <v>94712.83</v>
      </c>
    </row>
    <row r="567" spans="1:10" s="192" customFormat="1" ht="13.5" thickTop="1">
      <c r="A567" s="205"/>
      <c r="B567" s="189"/>
      <c r="C567" s="189"/>
      <c r="D567" s="189"/>
      <c r="E567" s="189"/>
      <c r="F567" s="189"/>
      <c r="G567" s="189"/>
      <c r="H567" s="189"/>
      <c r="I567" s="189"/>
      <c r="J567" s="206"/>
    </row>
    <row r="568" spans="1:10" s="192" customFormat="1" ht="12.75">
      <c r="A568" s="111" t="s">
        <v>4637</v>
      </c>
      <c r="B568" s="286"/>
      <c r="C568" s="286"/>
      <c r="D568" s="286" t="s">
        <v>24</v>
      </c>
      <c r="E568" s="286"/>
      <c r="F568" s="366"/>
      <c r="G568" s="366"/>
      <c r="H568" s="136"/>
      <c r="I568" s="286"/>
      <c r="J568" s="212">
        <v>249611.41</v>
      </c>
    </row>
    <row r="569" spans="1:10" s="192" customFormat="1" ht="12.75">
      <c r="A569" s="290" t="s">
        <v>3177</v>
      </c>
      <c r="B569" s="288" t="s">
        <v>8</v>
      </c>
      <c r="C569" s="284" t="s">
        <v>9</v>
      </c>
      <c r="D569" s="284" t="s">
        <v>10</v>
      </c>
      <c r="E569" s="367" t="s">
        <v>136</v>
      </c>
      <c r="F569" s="367"/>
      <c r="G569" s="289" t="s">
        <v>11</v>
      </c>
      <c r="H569" s="288" t="s">
        <v>12</v>
      </c>
      <c r="I569" s="288" t="s">
        <v>13</v>
      </c>
      <c r="J569" s="287" t="s">
        <v>14</v>
      </c>
    </row>
    <row r="570" spans="1:10" s="192" customFormat="1" ht="25.5">
      <c r="A570" s="94" t="s">
        <v>137</v>
      </c>
      <c r="B570" s="294" t="s">
        <v>1204</v>
      </c>
      <c r="C570" s="277" t="s">
        <v>21</v>
      </c>
      <c r="D570" s="277" t="s">
        <v>573</v>
      </c>
      <c r="E570" s="368" t="s">
        <v>643</v>
      </c>
      <c r="F570" s="368"/>
      <c r="G570" s="95" t="s">
        <v>3</v>
      </c>
      <c r="H570" s="182">
        <v>1</v>
      </c>
      <c r="I570" s="96">
        <v>10.83</v>
      </c>
      <c r="J570" s="196">
        <v>10.83</v>
      </c>
    </row>
    <row r="571" spans="1:10" s="192" customFormat="1" ht="25.5">
      <c r="A571" s="197" t="s">
        <v>146</v>
      </c>
      <c r="B571" s="308" t="s">
        <v>1409</v>
      </c>
      <c r="C571" s="285" t="s">
        <v>21</v>
      </c>
      <c r="D571" s="285" t="s">
        <v>782</v>
      </c>
      <c r="E571" s="365" t="s">
        <v>148</v>
      </c>
      <c r="F571" s="365"/>
      <c r="G571" s="183" t="s">
        <v>26</v>
      </c>
      <c r="H571" s="184">
        <v>0.24590000000000001</v>
      </c>
      <c r="I571" s="185">
        <v>27.11</v>
      </c>
      <c r="J571" s="198">
        <v>6.66</v>
      </c>
    </row>
    <row r="572" spans="1:10" s="192" customFormat="1" ht="25.5">
      <c r="A572" s="197" t="s">
        <v>146</v>
      </c>
      <c r="B572" s="308" t="s">
        <v>1345</v>
      </c>
      <c r="C572" s="285" t="s">
        <v>21</v>
      </c>
      <c r="D572" s="285" t="s">
        <v>147</v>
      </c>
      <c r="E572" s="365" t="s">
        <v>148</v>
      </c>
      <c r="F572" s="365"/>
      <c r="G572" s="183" t="s">
        <v>26</v>
      </c>
      <c r="H572" s="184">
        <v>8.2000000000000003E-2</v>
      </c>
      <c r="I572" s="185">
        <v>20.32</v>
      </c>
      <c r="J572" s="198">
        <v>1.66</v>
      </c>
    </row>
    <row r="573" spans="1:10" s="192" customFormat="1" ht="25.5">
      <c r="A573" s="199" t="s">
        <v>139</v>
      </c>
      <c r="B573" s="309" t="s">
        <v>1444</v>
      </c>
      <c r="C573" s="278" t="s">
        <v>21</v>
      </c>
      <c r="D573" s="278" t="s">
        <v>809</v>
      </c>
      <c r="E573" s="362" t="s">
        <v>142</v>
      </c>
      <c r="F573" s="362"/>
      <c r="G573" s="186" t="s">
        <v>45</v>
      </c>
      <c r="H573" s="187">
        <v>4.0099999999999997E-2</v>
      </c>
      <c r="I573" s="188">
        <v>1.1499999999999999</v>
      </c>
      <c r="J573" s="200">
        <v>0.04</v>
      </c>
    </row>
    <row r="574" spans="1:10" s="192" customFormat="1" ht="12.75">
      <c r="A574" s="199" t="s">
        <v>139</v>
      </c>
      <c r="B574" s="309" t="s">
        <v>1445</v>
      </c>
      <c r="C574" s="278" t="s">
        <v>21</v>
      </c>
      <c r="D574" s="278" t="s">
        <v>810</v>
      </c>
      <c r="E574" s="362" t="s">
        <v>142</v>
      </c>
      <c r="F574" s="362"/>
      <c r="G574" s="186" t="s">
        <v>38</v>
      </c>
      <c r="H574" s="187">
        <v>0.7288</v>
      </c>
      <c r="I574" s="188">
        <v>3.4</v>
      </c>
      <c r="J574" s="200">
        <v>2.4700000000000002</v>
      </c>
    </row>
    <row r="575" spans="1:10" s="192" customFormat="1" ht="12.75">
      <c r="A575" s="201"/>
      <c r="B575" s="279"/>
      <c r="C575" s="279"/>
      <c r="D575" s="279"/>
      <c r="E575" s="279" t="s">
        <v>143</v>
      </c>
      <c r="F575" s="203">
        <v>6.17</v>
      </c>
      <c r="G575" s="279" t="s">
        <v>144</v>
      </c>
      <c r="H575" s="203">
        <v>0</v>
      </c>
      <c r="I575" s="279" t="s">
        <v>145</v>
      </c>
      <c r="J575" s="204">
        <v>6.17</v>
      </c>
    </row>
    <row r="576" spans="1:10" s="192" customFormat="1" ht="12.75">
      <c r="A576" s="201"/>
      <c r="B576" s="279"/>
      <c r="C576" s="279"/>
      <c r="D576" s="279"/>
      <c r="E576" s="279" t="s">
        <v>663</v>
      </c>
      <c r="F576" s="203">
        <v>2.4300000000000002</v>
      </c>
      <c r="G576" s="279"/>
      <c r="H576" s="363" t="s">
        <v>664</v>
      </c>
      <c r="I576" s="363"/>
      <c r="J576" s="204">
        <v>13.26</v>
      </c>
    </row>
    <row r="577" spans="1:10" s="192" customFormat="1" ht="13.5" thickBot="1">
      <c r="A577" s="280"/>
      <c r="B577" s="281"/>
      <c r="C577" s="281"/>
      <c r="D577" s="281"/>
      <c r="E577" s="281"/>
      <c r="F577" s="281"/>
      <c r="G577" s="281" t="s">
        <v>665</v>
      </c>
      <c r="H577" s="213">
        <v>7496.96</v>
      </c>
      <c r="I577" s="281" t="s">
        <v>666</v>
      </c>
      <c r="J577" s="207">
        <v>99409.68</v>
      </c>
    </row>
    <row r="578" spans="1:10" s="192" customFormat="1" ht="13.5" thickTop="1">
      <c r="A578" s="205"/>
      <c r="B578" s="189"/>
      <c r="C578" s="189"/>
      <c r="D578" s="189"/>
      <c r="E578" s="189"/>
      <c r="F578" s="189"/>
      <c r="G578" s="189"/>
      <c r="H578" s="189"/>
      <c r="I578" s="189"/>
      <c r="J578" s="206"/>
    </row>
    <row r="579" spans="1:10" s="192" customFormat="1" ht="12.75">
      <c r="A579" s="290" t="s">
        <v>3178</v>
      </c>
      <c r="B579" s="288" t="s">
        <v>8</v>
      </c>
      <c r="C579" s="284" t="s">
        <v>9</v>
      </c>
      <c r="D579" s="284" t="s">
        <v>10</v>
      </c>
      <c r="E579" s="367" t="s">
        <v>136</v>
      </c>
      <c r="F579" s="367"/>
      <c r="G579" s="289" t="s">
        <v>11</v>
      </c>
      <c r="H579" s="288" t="s">
        <v>12</v>
      </c>
      <c r="I579" s="288" t="s">
        <v>13</v>
      </c>
      <c r="J579" s="287" t="s">
        <v>14</v>
      </c>
    </row>
    <row r="580" spans="1:10" s="192" customFormat="1" ht="25.5">
      <c r="A580" s="94" t="s">
        <v>137</v>
      </c>
      <c r="B580" s="294" t="s">
        <v>1205</v>
      </c>
      <c r="C580" s="277" t="s">
        <v>21</v>
      </c>
      <c r="D580" s="277" t="s">
        <v>574</v>
      </c>
      <c r="E580" s="368" t="s">
        <v>643</v>
      </c>
      <c r="F580" s="368"/>
      <c r="G580" s="95" t="s">
        <v>3</v>
      </c>
      <c r="H580" s="182">
        <v>1</v>
      </c>
      <c r="I580" s="96">
        <v>9.69</v>
      </c>
      <c r="J580" s="196">
        <v>9.69</v>
      </c>
    </row>
    <row r="581" spans="1:10" s="192" customFormat="1" ht="25.5">
      <c r="A581" s="197" t="s">
        <v>146</v>
      </c>
      <c r="B581" s="308" t="s">
        <v>1409</v>
      </c>
      <c r="C581" s="285" t="s">
        <v>21</v>
      </c>
      <c r="D581" s="285" t="s">
        <v>782</v>
      </c>
      <c r="E581" s="365" t="s">
        <v>148</v>
      </c>
      <c r="F581" s="365"/>
      <c r="G581" s="183" t="s">
        <v>26</v>
      </c>
      <c r="H581" s="184">
        <v>0.16309999999999999</v>
      </c>
      <c r="I581" s="185">
        <v>27.11</v>
      </c>
      <c r="J581" s="198">
        <v>4.42</v>
      </c>
    </row>
    <row r="582" spans="1:10" s="192" customFormat="1" ht="25.5">
      <c r="A582" s="197" t="s">
        <v>146</v>
      </c>
      <c r="B582" s="308" t="s">
        <v>1345</v>
      </c>
      <c r="C582" s="285" t="s">
        <v>21</v>
      </c>
      <c r="D582" s="285" t="s">
        <v>147</v>
      </c>
      <c r="E582" s="365" t="s">
        <v>148</v>
      </c>
      <c r="F582" s="365"/>
      <c r="G582" s="183" t="s">
        <v>26</v>
      </c>
      <c r="H582" s="184">
        <v>5.4399999999999997E-2</v>
      </c>
      <c r="I582" s="185">
        <v>20.32</v>
      </c>
      <c r="J582" s="198">
        <v>1.1000000000000001</v>
      </c>
    </row>
    <row r="583" spans="1:10" s="192" customFormat="1" ht="12.75">
      <c r="A583" s="199" t="s">
        <v>139</v>
      </c>
      <c r="B583" s="309" t="s">
        <v>1446</v>
      </c>
      <c r="C583" s="278" t="s">
        <v>21</v>
      </c>
      <c r="D583" s="278" t="s">
        <v>811</v>
      </c>
      <c r="E583" s="362" t="s">
        <v>142</v>
      </c>
      <c r="F583" s="362"/>
      <c r="G583" s="186" t="s">
        <v>547</v>
      </c>
      <c r="H583" s="187">
        <v>0.23669999999999999</v>
      </c>
      <c r="I583" s="188">
        <v>17.62</v>
      </c>
      <c r="J583" s="200">
        <v>4.17</v>
      </c>
    </row>
    <row r="584" spans="1:10" s="192" customFormat="1" ht="12.75">
      <c r="A584" s="201"/>
      <c r="B584" s="279"/>
      <c r="C584" s="279"/>
      <c r="D584" s="279"/>
      <c r="E584" s="279" t="s">
        <v>143</v>
      </c>
      <c r="F584" s="203">
        <v>4.0999999999999996</v>
      </c>
      <c r="G584" s="279" t="s">
        <v>144</v>
      </c>
      <c r="H584" s="203">
        <v>0</v>
      </c>
      <c r="I584" s="279" t="s">
        <v>145</v>
      </c>
      <c r="J584" s="204">
        <v>4.0999999999999996</v>
      </c>
    </row>
    <row r="585" spans="1:10" s="192" customFormat="1" ht="12.75">
      <c r="A585" s="201"/>
      <c r="B585" s="279"/>
      <c r="C585" s="279"/>
      <c r="D585" s="279"/>
      <c r="E585" s="279" t="s">
        <v>663</v>
      </c>
      <c r="F585" s="203">
        <v>2.17</v>
      </c>
      <c r="G585" s="279"/>
      <c r="H585" s="363" t="s">
        <v>664</v>
      </c>
      <c r="I585" s="363"/>
      <c r="J585" s="204">
        <v>11.86</v>
      </c>
    </row>
    <row r="586" spans="1:10" s="192" customFormat="1" ht="13.5" thickBot="1">
      <c r="A586" s="280"/>
      <c r="B586" s="281"/>
      <c r="C586" s="281"/>
      <c r="D586" s="281"/>
      <c r="E586" s="281"/>
      <c r="F586" s="281"/>
      <c r="G586" s="281" t="s">
        <v>665</v>
      </c>
      <c r="H586" s="213">
        <v>9560.9</v>
      </c>
      <c r="I586" s="281" t="s">
        <v>666</v>
      </c>
      <c r="J586" s="207">
        <v>113392.27</v>
      </c>
    </row>
    <row r="587" spans="1:10" s="192" customFormat="1" ht="13.5" thickTop="1">
      <c r="A587" s="205"/>
      <c r="B587" s="189"/>
      <c r="C587" s="189"/>
      <c r="D587" s="189"/>
      <c r="E587" s="189"/>
      <c r="F587" s="189"/>
      <c r="G587" s="189"/>
      <c r="H587" s="189"/>
      <c r="I587" s="189"/>
      <c r="J587" s="206"/>
    </row>
    <row r="588" spans="1:10" s="192" customFormat="1" ht="12.75">
      <c r="A588" s="290" t="s">
        <v>4927</v>
      </c>
      <c r="B588" s="288" t="s">
        <v>8</v>
      </c>
      <c r="C588" s="284" t="s">
        <v>9</v>
      </c>
      <c r="D588" s="284" t="s">
        <v>10</v>
      </c>
      <c r="E588" s="367" t="s">
        <v>136</v>
      </c>
      <c r="F588" s="367"/>
      <c r="G588" s="289" t="s">
        <v>11</v>
      </c>
      <c r="H588" s="288" t="s">
        <v>12</v>
      </c>
      <c r="I588" s="288" t="s">
        <v>13</v>
      </c>
      <c r="J588" s="287" t="s">
        <v>14</v>
      </c>
    </row>
    <row r="589" spans="1:10" s="192" customFormat="1" ht="25.5">
      <c r="A589" s="94" t="s">
        <v>137</v>
      </c>
      <c r="B589" s="294" t="s">
        <v>4928</v>
      </c>
      <c r="C589" s="277" t="s">
        <v>21</v>
      </c>
      <c r="D589" s="277" t="s">
        <v>4752</v>
      </c>
      <c r="E589" s="368" t="s">
        <v>643</v>
      </c>
      <c r="F589" s="368"/>
      <c r="G589" s="95" t="s">
        <v>3</v>
      </c>
      <c r="H589" s="182">
        <v>1</v>
      </c>
      <c r="I589" s="96">
        <v>3.15</v>
      </c>
      <c r="J589" s="196">
        <v>3.15</v>
      </c>
    </row>
    <row r="590" spans="1:10" s="192" customFormat="1" ht="25.5">
      <c r="A590" s="197" t="s">
        <v>146</v>
      </c>
      <c r="B590" s="308" t="s">
        <v>1409</v>
      </c>
      <c r="C590" s="285" t="s">
        <v>21</v>
      </c>
      <c r="D590" s="285" t="s">
        <v>782</v>
      </c>
      <c r="E590" s="365" t="s">
        <v>148</v>
      </c>
      <c r="F590" s="365"/>
      <c r="G590" s="183" t="s">
        <v>26</v>
      </c>
      <c r="H590" s="184">
        <v>6.6600000000000006E-2</v>
      </c>
      <c r="I590" s="185">
        <v>27.11</v>
      </c>
      <c r="J590" s="198">
        <v>1.8</v>
      </c>
    </row>
    <row r="591" spans="1:10" s="192" customFormat="1" ht="25.5">
      <c r="A591" s="197" t="s">
        <v>146</v>
      </c>
      <c r="B591" s="308" t="s">
        <v>1345</v>
      </c>
      <c r="C591" s="285" t="s">
        <v>21</v>
      </c>
      <c r="D591" s="285" t="s">
        <v>147</v>
      </c>
      <c r="E591" s="365" t="s">
        <v>148</v>
      </c>
      <c r="F591" s="365"/>
      <c r="G591" s="183" t="s">
        <v>26</v>
      </c>
      <c r="H591" s="184">
        <v>2.2200000000000001E-2</v>
      </c>
      <c r="I591" s="185">
        <v>20.32</v>
      </c>
      <c r="J591" s="198">
        <v>0.45</v>
      </c>
    </row>
    <row r="592" spans="1:10" s="192" customFormat="1" ht="12.75">
      <c r="A592" s="199" t="s">
        <v>139</v>
      </c>
      <c r="B592" s="309" t="s">
        <v>1403</v>
      </c>
      <c r="C592" s="278" t="s">
        <v>21</v>
      </c>
      <c r="D592" s="278" t="s">
        <v>776</v>
      </c>
      <c r="E592" s="362" t="s">
        <v>142</v>
      </c>
      <c r="F592" s="362"/>
      <c r="G592" s="186" t="s">
        <v>547</v>
      </c>
      <c r="H592" s="187">
        <v>0.1666</v>
      </c>
      <c r="I592" s="188">
        <v>5.42</v>
      </c>
      <c r="J592" s="200">
        <v>0.9</v>
      </c>
    </row>
    <row r="593" spans="1:10" s="192" customFormat="1" ht="12.75">
      <c r="A593" s="201"/>
      <c r="B593" s="279"/>
      <c r="C593" s="279"/>
      <c r="D593" s="279"/>
      <c r="E593" s="279" t="s">
        <v>143</v>
      </c>
      <c r="F593" s="203">
        <v>1.66</v>
      </c>
      <c r="G593" s="279" t="s">
        <v>144</v>
      </c>
      <c r="H593" s="203">
        <v>0</v>
      </c>
      <c r="I593" s="279" t="s">
        <v>145</v>
      </c>
      <c r="J593" s="204">
        <v>1.66</v>
      </c>
    </row>
    <row r="594" spans="1:10" s="192" customFormat="1" ht="12.75">
      <c r="A594" s="201"/>
      <c r="B594" s="279"/>
      <c r="C594" s="279"/>
      <c r="D594" s="279"/>
      <c r="E594" s="279" t="s">
        <v>663</v>
      </c>
      <c r="F594" s="203">
        <v>0.7</v>
      </c>
      <c r="G594" s="279"/>
      <c r="H594" s="363" t="s">
        <v>664</v>
      </c>
      <c r="I594" s="363"/>
      <c r="J594" s="204">
        <v>3.85</v>
      </c>
    </row>
    <row r="595" spans="1:10" s="192" customFormat="1" ht="13.5" thickBot="1">
      <c r="A595" s="280"/>
      <c r="B595" s="281"/>
      <c r="C595" s="281"/>
      <c r="D595" s="281"/>
      <c r="E595" s="281"/>
      <c r="F595" s="281"/>
      <c r="G595" s="281" t="s">
        <v>665</v>
      </c>
      <c r="H595" s="213">
        <v>9560.9</v>
      </c>
      <c r="I595" s="281" t="s">
        <v>666</v>
      </c>
      <c r="J595" s="207">
        <v>36809.46</v>
      </c>
    </row>
    <row r="596" spans="1:10" s="192" customFormat="1" ht="13.5" thickTop="1">
      <c r="A596" s="205"/>
      <c r="B596" s="189"/>
      <c r="C596" s="189"/>
      <c r="D596" s="189"/>
      <c r="E596" s="189"/>
      <c r="F596" s="189"/>
      <c r="G596" s="189"/>
      <c r="H596" s="189"/>
      <c r="I596" s="189"/>
      <c r="J596" s="206"/>
    </row>
    <row r="597" spans="1:10" s="192" customFormat="1" ht="12.75">
      <c r="A597" s="111" t="s">
        <v>4638</v>
      </c>
      <c r="B597" s="286"/>
      <c r="C597" s="286"/>
      <c r="D597" s="286" t="s">
        <v>610</v>
      </c>
      <c r="E597" s="286"/>
      <c r="F597" s="366"/>
      <c r="G597" s="366"/>
      <c r="H597" s="136"/>
      <c r="I597" s="286"/>
      <c r="J597" s="212">
        <v>490589.13</v>
      </c>
    </row>
    <row r="598" spans="1:10" s="192" customFormat="1" ht="12.75">
      <c r="A598" s="111" t="s">
        <v>4639</v>
      </c>
      <c r="B598" s="286"/>
      <c r="C598" s="286"/>
      <c r="D598" s="286" t="s">
        <v>276</v>
      </c>
      <c r="E598" s="286"/>
      <c r="F598" s="366"/>
      <c r="G598" s="366"/>
      <c r="H598" s="136"/>
      <c r="I598" s="286"/>
      <c r="J598" s="212">
        <v>420038.37</v>
      </c>
    </row>
    <row r="599" spans="1:10" s="192" customFormat="1" ht="12.75">
      <c r="A599" s="290" t="s">
        <v>3179</v>
      </c>
      <c r="B599" s="288" t="s">
        <v>8</v>
      </c>
      <c r="C599" s="284" t="s">
        <v>9</v>
      </c>
      <c r="D599" s="284" t="s">
        <v>10</v>
      </c>
      <c r="E599" s="367" t="s">
        <v>136</v>
      </c>
      <c r="F599" s="367"/>
      <c r="G599" s="289" t="s">
        <v>11</v>
      </c>
      <c r="H599" s="288" t="s">
        <v>12</v>
      </c>
      <c r="I599" s="288" t="s">
        <v>13</v>
      </c>
      <c r="J599" s="287" t="s">
        <v>14</v>
      </c>
    </row>
    <row r="600" spans="1:10" s="192" customFormat="1" ht="38.25">
      <c r="A600" s="94" t="s">
        <v>137</v>
      </c>
      <c r="B600" s="294" t="s">
        <v>3180</v>
      </c>
      <c r="C600" s="277" t="s">
        <v>21</v>
      </c>
      <c r="D600" s="277" t="s">
        <v>2370</v>
      </c>
      <c r="E600" s="368" t="s">
        <v>505</v>
      </c>
      <c r="F600" s="368"/>
      <c r="G600" s="95" t="s">
        <v>3</v>
      </c>
      <c r="H600" s="182">
        <v>1</v>
      </c>
      <c r="I600" s="96">
        <v>455.41</v>
      </c>
      <c r="J600" s="196">
        <v>455.41</v>
      </c>
    </row>
    <row r="601" spans="1:10" s="192" customFormat="1" ht="25.5">
      <c r="A601" s="197" t="s">
        <v>146</v>
      </c>
      <c r="B601" s="308" t="s">
        <v>1386</v>
      </c>
      <c r="C601" s="285" t="s">
        <v>21</v>
      </c>
      <c r="D601" s="285" t="s">
        <v>174</v>
      </c>
      <c r="E601" s="365" t="s">
        <v>148</v>
      </c>
      <c r="F601" s="365"/>
      <c r="G601" s="183" t="s">
        <v>26</v>
      </c>
      <c r="H601" s="184">
        <v>0.28199999999999997</v>
      </c>
      <c r="I601" s="185">
        <v>25.62</v>
      </c>
      <c r="J601" s="198">
        <v>7.22</v>
      </c>
    </row>
    <row r="602" spans="1:10" s="192" customFormat="1" ht="25.5">
      <c r="A602" s="197" t="s">
        <v>146</v>
      </c>
      <c r="B602" s="308" t="s">
        <v>1345</v>
      </c>
      <c r="C602" s="285" t="s">
        <v>21</v>
      </c>
      <c r="D602" s="285" t="s">
        <v>147</v>
      </c>
      <c r="E602" s="365" t="s">
        <v>148</v>
      </c>
      <c r="F602" s="365"/>
      <c r="G602" s="183" t="s">
        <v>26</v>
      </c>
      <c r="H602" s="184">
        <v>0.14099999999999999</v>
      </c>
      <c r="I602" s="185">
        <v>20.32</v>
      </c>
      <c r="J602" s="198">
        <v>2.86</v>
      </c>
    </row>
    <row r="603" spans="1:10" s="192" customFormat="1" ht="25.5">
      <c r="A603" s="199" t="s">
        <v>139</v>
      </c>
      <c r="B603" s="309" t="s">
        <v>1430</v>
      </c>
      <c r="C603" s="278" t="s">
        <v>21</v>
      </c>
      <c r="D603" s="278" t="s">
        <v>159</v>
      </c>
      <c r="E603" s="362" t="s">
        <v>142</v>
      </c>
      <c r="F603" s="362"/>
      <c r="G603" s="186" t="s">
        <v>160</v>
      </c>
      <c r="H603" s="187">
        <v>6.3700000000000007E-2</v>
      </c>
      <c r="I603" s="188">
        <v>36.4</v>
      </c>
      <c r="J603" s="200">
        <v>2.31</v>
      </c>
    </row>
    <row r="604" spans="1:10" s="192" customFormat="1" ht="38.25">
      <c r="A604" s="199" t="s">
        <v>139</v>
      </c>
      <c r="B604" s="309" t="s">
        <v>3181</v>
      </c>
      <c r="C604" s="278" t="s">
        <v>21</v>
      </c>
      <c r="D604" s="278" t="s">
        <v>3182</v>
      </c>
      <c r="E604" s="362" t="s">
        <v>142</v>
      </c>
      <c r="F604" s="362"/>
      <c r="G604" s="186" t="s">
        <v>3</v>
      </c>
      <c r="H604" s="187">
        <v>1</v>
      </c>
      <c r="I604" s="188">
        <v>389.31</v>
      </c>
      <c r="J604" s="200">
        <v>389.31</v>
      </c>
    </row>
    <row r="605" spans="1:10" s="192" customFormat="1" ht="38.25">
      <c r="A605" s="199" t="s">
        <v>139</v>
      </c>
      <c r="B605" s="309" t="s">
        <v>1459</v>
      </c>
      <c r="C605" s="278" t="s">
        <v>21</v>
      </c>
      <c r="D605" s="278" t="s">
        <v>824</v>
      </c>
      <c r="E605" s="362" t="s">
        <v>142</v>
      </c>
      <c r="F605" s="362"/>
      <c r="G605" s="186" t="s">
        <v>45</v>
      </c>
      <c r="H605" s="187">
        <v>4.72</v>
      </c>
      <c r="I605" s="188">
        <v>0.61</v>
      </c>
      <c r="J605" s="200">
        <v>2.87</v>
      </c>
    </row>
    <row r="606" spans="1:10" s="192" customFormat="1" ht="38.25">
      <c r="A606" s="199" t="s">
        <v>139</v>
      </c>
      <c r="B606" s="309" t="s">
        <v>1460</v>
      </c>
      <c r="C606" s="278" t="s">
        <v>21</v>
      </c>
      <c r="D606" s="278" t="s">
        <v>825</v>
      </c>
      <c r="E606" s="362" t="s">
        <v>142</v>
      </c>
      <c r="F606" s="362"/>
      <c r="G606" s="186" t="s">
        <v>34</v>
      </c>
      <c r="H606" s="187">
        <v>2.202</v>
      </c>
      <c r="I606" s="188">
        <v>23.09</v>
      </c>
      <c r="J606" s="200">
        <v>50.84</v>
      </c>
    </row>
    <row r="607" spans="1:10" s="192" customFormat="1" ht="12.75">
      <c r="A607" s="201"/>
      <c r="B607" s="279"/>
      <c r="C607" s="279"/>
      <c r="D607" s="279"/>
      <c r="E607" s="279" t="s">
        <v>143</v>
      </c>
      <c r="F607" s="203">
        <v>7.83</v>
      </c>
      <c r="G607" s="279" t="s">
        <v>144</v>
      </c>
      <c r="H607" s="203">
        <v>0</v>
      </c>
      <c r="I607" s="279" t="s">
        <v>145</v>
      </c>
      <c r="J607" s="204">
        <v>7.83</v>
      </c>
    </row>
    <row r="608" spans="1:10" s="192" customFormat="1" ht="12.75">
      <c r="A608" s="201"/>
      <c r="B608" s="279"/>
      <c r="C608" s="279"/>
      <c r="D608" s="279"/>
      <c r="E608" s="279" t="s">
        <v>663</v>
      </c>
      <c r="F608" s="203">
        <v>102.33</v>
      </c>
      <c r="G608" s="279"/>
      <c r="H608" s="363" t="s">
        <v>664</v>
      </c>
      <c r="I608" s="363"/>
      <c r="J608" s="204">
        <v>557.74</v>
      </c>
    </row>
    <row r="609" spans="1:10" s="192" customFormat="1" ht="13.5" thickBot="1">
      <c r="A609" s="280"/>
      <c r="B609" s="281"/>
      <c r="C609" s="281"/>
      <c r="D609" s="281"/>
      <c r="E609" s="281"/>
      <c r="F609" s="281"/>
      <c r="G609" s="281" t="s">
        <v>665</v>
      </c>
      <c r="H609" s="213">
        <v>16.87</v>
      </c>
      <c r="I609" s="281" t="s">
        <v>666</v>
      </c>
      <c r="J609" s="207">
        <v>9409.07</v>
      </c>
    </row>
    <row r="610" spans="1:10" s="192" customFormat="1" ht="13.5" thickTop="1">
      <c r="A610" s="205"/>
      <c r="B610" s="189"/>
      <c r="C610" s="189"/>
      <c r="D610" s="189"/>
      <c r="E610" s="189"/>
      <c r="F610" s="189"/>
      <c r="G610" s="189"/>
      <c r="H610" s="189"/>
      <c r="I610" s="189"/>
      <c r="J610" s="206"/>
    </row>
    <row r="611" spans="1:10" s="192" customFormat="1" ht="12.75">
      <c r="A611" s="290" t="s">
        <v>3183</v>
      </c>
      <c r="B611" s="288" t="s">
        <v>8</v>
      </c>
      <c r="C611" s="284" t="s">
        <v>9</v>
      </c>
      <c r="D611" s="284" t="s">
        <v>10</v>
      </c>
      <c r="E611" s="367" t="s">
        <v>136</v>
      </c>
      <c r="F611" s="367"/>
      <c r="G611" s="289" t="s">
        <v>11</v>
      </c>
      <c r="H611" s="288" t="s">
        <v>12</v>
      </c>
      <c r="I611" s="288" t="s">
        <v>13</v>
      </c>
      <c r="J611" s="287" t="s">
        <v>14</v>
      </c>
    </row>
    <row r="612" spans="1:10" s="192" customFormat="1" ht="38.25">
      <c r="A612" s="94" t="s">
        <v>137</v>
      </c>
      <c r="B612" s="294" t="s">
        <v>1186</v>
      </c>
      <c r="C612" s="277" t="s">
        <v>21</v>
      </c>
      <c r="D612" s="277" t="s">
        <v>277</v>
      </c>
      <c r="E612" s="368" t="s">
        <v>505</v>
      </c>
      <c r="F612" s="368"/>
      <c r="G612" s="95" t="s">
        <v>3</v>
      </c>
      <c r="H612" s="182">
        <v>1</v>
      </c>
      <c r="I612" s="96">
        <v>627.53</v>
      </c>
      <c r="J612" s="196">
        <v>627.53</v>
      </c>
    </row>
    <row r="613" spans="1:10" s="192" customFormat="1" ht="25.5">
      <c r="A613" s="197" t="s">
        <v>146</v>
      </c>
      <c r="B613" s="308" t="s">
        <v>1386</v>
      </c>
      <c r="C613" s="285" t="s">
        <v>21</v>
      </c>
      <c r="D613" s="285" t="s">
        <v>174</v>
      </c>
      <c r="E613" s="365" t="s">
        <v>148</v>
      </c>
      <c r="F613" s="365"/>
      <c r="G613" s="183" t="s">
        <v>26</v>
      </c>
      <c r="H613" s="184">
        <v>0.3826</v>
      </c>
      <c r="I613" s="185">
        <v>25.62</v>
      </c>
      <c r="J613" s="198">
        <v>9.8000000000000007</v>
      </c>
    </row>
    <row r="614" spans="1:10" s="192" customFormat="1" ht="25.5">
      <c r="A614" s="197" t="s">
        <v>146</v>
      </c>
      <c r="B614" s="308" t="s">
        <v>1345</v>
      </c>
      <c r="C614" s="285" t="s">
        <v>21</v>
      </c>
      <c r="D614" s="285" t="s">
        <v>147</v>
      </c>
      <c r="E614" s="365" t="s">
        <v>148</v>
      </c>
      <c r="F614" s="365"/>
      <c r="G614" s="183" t="s">
        <v>26</v>
      </c>
      <c r="H614" s="184">
        <v>0.191</v>
      </c>
      <c r="I614" s="185">
        <v>20.32</v>
      </c>
      <c r="J614" s="198">
        <v>3.88</v>
      </c>
    </row>
    <row r="615" spans="1:10" s="192" customFormat="1" ht="25.5">
      <c r="A615" s="199" t="s">
        <v>139</v>
      </c>
      <c r="B615" s="309" t="s">
        <v>1430</v>
      </c>
      <c r="C615" s="278" t="s">
        <v>21</v>
      </c>
      <c r="D615" s="278" t="s">
        <v>159</v>
      </c>
      <c r="E615" s="362" t="s">
        <v>142</v>
      </c>
      <c r="F615" s="362"/>
      <c r="G615" s="186" t="s">
        <v>160</v>
      </c>
      <c r="H615" s="187">
        <v>0.88290000000000002</v>
      </c>
      <c r="I615" s="188">
        <v>36.4</v>
      </c>
      <c r="J615" s="200">
        <v>32.130000000000003</v>
      </c>
    </row>
    <row r="616" spans="1:10" s="192" customFormat="1" ht="38.25">
      <c r="A616" s="199" t="s">
        <v>139</v>
      </c>
      <c r="B616" s="309" t="s">
        <v>1459</v>
      </c>
      <c r="C616" s="278" t="s">
        <v>21</v>
      </c>
      <c r="D616" s="278" t="s">
        <v>824</v>
      </c>
      <c r="E616" s="362" t="s">
        <v>142</v>
      </c>
      <c r="F616" s="362"/>
      <c r="G616" s="186" t="s">
        <v>45</v>
      </c>
      <c r="H616" s="187">
        <v>4.8166000000000002</v>
      </c>
      <c r="I616" s="188">
        <v>0.61</v>
      </c>
      <c r="J616" s="200">
        <v>2.93</v>
      </c>
    </row>
    <row r="617" spans="1:10" s="192" customFormat="1" ht="38.25">
      <c r="A617" s="199" t="s">
        <v>139</v>
      </c>
      <c r="B617" s="309" t="s">
        <v>1460</v>
      </c>
      <c r="C617" s="278" t="s">
        <v>21</v>
      </c>
      <c r="D617" s="278" t="s">
        <v>825</v>
      </c>
      <c r="E617" s="362" t="s">
        <v>142</v>
      </c>
      <c r="F617" s="362"/>
      <c r="G617" s="186" t="s">
        <v>34</v>
      </c>
      <c r="H617" s="187">
        <v>6.8503999999999996</v>
      </c>
      <c r="I617" s="188">
        <v>23.09</v>
      </c>
      <c r="J617" s="200">
        <v>158.16999999999999</v>
      </c>
    </row>
    <row r="618" spans="1:10" s="192" customFormat="1" ht="38.25">
      <c r="A618" s="199" t="s">
        <v>139</v>
      </c>
      <c r="B618" s="309" t="s">
        <v>1461</v>
      </c>
      <c r="C618" s="278" t="s">
        <v>21</v>
      </c>
      <c r="D618" s="278" t="s">
        <v>3184</v>
      </c>
      <c r="E618" s="362" t="s">
        <v>142</v>
      </c>
      <c r="F618" s="362"/>
      <c r="G618" s="186" t="s">
        <v>45</v>
      </c>
      <c r="H618" s="187">
        <v>0.54730000000000001</v>
      </c>
      <c r="I618" s="188">
        <v>768.55</v>
      </c>
      <c r="J618" s="200">
        <v>420.62</v>
      </c>
    </row>
    <row r="619" spans="1:10" s="192" customFormat="1" ht="12.75">
      <c r="A619" s="201"/>
      <c r="B619" s="279"/>
      <c r="C619" s="279"/>
      <c r="D619" s="279"/>
      <c r="E619" s="279" t="s">
        <v>143</v>
      </c>
      <c r="F619" s="203">
        <v>10.63</v>
      </c>
      <c r="G619" s="279" t="s">
        <v>144</v>
      </c>
      <c r="H619" s="203">
        <v>0</v>
      </c>
      <c r="I619" s="279" t="s">
        <v>145</v>
      </c>
      <c r="J619" s="204">
        <v>10.63</v>
      </c>
    </row>
    <row r="620" spans="1:10" s="192" customFormat="1" ht="12.75">
      <c r="A620" s="201"/>
      <c r="B620" s="279"/>
      <c r="C620" s="279"/>
      <c r="D620" s="279"/>
      <c r="E620" s="279" t="s">
        <v>663</v>
      </c>
      <c r="F620" s="203">
        <v>141</v>
      </c>
      <c r="G620" s="279"/>
      <c r="H620" s="363" t="s">
        <v>664</v>
      </c>
      <c r="I620" s="363"/>
      <c r="J620" s="204">
        <v>768.53</v>
      </c>
    </row>
    <row r="621" spans="1:10" s="192" customFormat="1" ht="13.5" thickBot="1">
      <c r="A621" s="280"/>
      <c r="B621" s="281"/>
      <c r="C621" s="281"/>
      <c r="D621" s="281"/>
      <c r="E621" s="281"/>
      <c r="F621" s="281"/>
      <c r="G621" s="281" t="s">
        <v>665</v>
      </c>
      <c r="H621" s="213">
        <v>43.52</v>
      </c>
      <c r="I621" s="281" t="s">
        <v>666</v>
      </c>
      <c r="J621" s="207">
        <v>33446.42</v>
      </c>
    </row>
    <row r="622" spans="1:10" s="192" customFormat="1" ht="13.5" thickTop="1">
      <c r="A622" s="205"/>
      <c r="B622" s="189"/>
      <c r="C622" s="189"/>
      <c r="D622" s="189"/>
      <c r="E622" s="189"/>
      <c r="F622" s="189"/>
      <c r="G622" s="189"/>
      <c r="H622" s="189"/>
      <c r="I622" s="189"/>
      <c r="J622" s="206"/>
    </row>
    <row r="623" spans="1:10" s="192" customFormat="1" ht="12.75">
      <c r="A623" s="290" t="s">
        <v>3185</v>
      </c>
      <c r="B623" s="288" t="s">
        <v>8</v>
      </c>
      <c r="C623" s="284" t="s">
        <v>9</v>
      </c>
      <c r="D623" s="284" t="s">
        <v>10</v>
      </c>
      <c r="E623" s="367" t="s">
        <v>136</v>
      </c>
      <c r="F623" s="367"/>
      <c r="G623" s="289" t="s">
        <v>11</v>
      </c>
      <c r="H623" s="288" t="s">
        <v>12</v>
      </c>
      <c r="I623" s="288" t="s">
        <v>13</v>
      </c>
      <c r="J623" s="287" t="s">
        <v>14</v>
      </c>
    </row>
    <row r="624" spans="1:10" s="192" customFormat="1" ht="38.25">
      <c r="A624" s="94" t="s">
        <v>137</v>
      </c>
      <c r="B624" s="294" t="s">
        <v>1172</v>
      </c>
      <c r="C624" s="277" t="s">
        <v>21</v>
      </c>
      <c r="D624" s="277" t="s">
        <v>611</v>
      </c>
      <c r="E624" s="368" t="s">
        <v>505</v>
      </c>
      <c r="F624" s="368"/>
      <c r="G624" s="95" t="s">
        <v>3</v>
      </c>
      <c r="H624" s="182">
        <v>1</v>
      </c>
      <c r="I624" s="96">
        <v>813.68</v>
      </c>
      <c r="J624" s="196">
        <v>813.68</v>
      </c>
    </row>
    <row r="625" spans="1:10" s="192" customFormat="1" ht="25.5">
      <c r="A625" s="197" t="s">
        <v>146</v>
      </c>
      <c r="B625" s="308" t="s">
        <v>1386</v>
      </c>
      <c r="C625" s="285" t="s">
        <v>21</v>
      </c>
      <c r="D625" s="285" t="s">
        <v>174</v>
      </c>
      <c r="E625" s="365" t="s">
        <v>148</v>
      </c>
      <c r="F625" s="365"/>
      <c r="G625" s="183" t="s">
        <v>26</v>
      </c>
      <c r="H625" s="184">
        <v>0.35630000000000001</v>
      </c>
      <c r="I625" s="185">
        <v>25.62</v>
      </c>
      <c r="J625" s="198">
        <v>9.1199999999999992</v>
      </c>
    </row>
    <row r="626" spans="1:10" s="192" customFormat="1" ht="25.5">
      <c r="A626" s="197" t="s">
        <v>146</v>
      </c>
      <c r="B626" s="308" t="s">
        <v>1345</v>
      </c>
      <c r="C626" s="285" t="s">
        <v>21</v>
      </c>
      <c r="D626" s="285" t="s">
        <v>147</v>
      </c>
      <c r="E626" s="365" t="s">
        <v>148</v>
      </c>
      <c r="F626" s="365"/>
      <c r="G626" s="183" t="s">
        <v>26</v>
      </c>
      <c r="H626" s="184">
        <v>0.1779</v>
      </c>
      <c r="I626" s="185">
        <v>20.32</v>
      </c>
      <c r="J626" s="198">
        <v>3.61</v>
      </c>
    </row>
    <row r="627" spans="1:10" s="192" customFormat="1" ht="25.5">
      <c r="A627" s="199" t="s">
        <v>139</v>
      </c>
      <c r="B627" s="309" t="s">
        <v>1430</v>
      </c>
      <c r="C627" s="278" t="s">
        <v>21</v>
      </c>
      <c r="D627" s="278" t="s">
        <v>159</v>
      </c>
      <c r="E627" s="362" t="s">
        <v>142</v>
      </c>
      <c r="F627" s="362"/>
      <c r="G627" s="186" t="s">
        <v>160</v>
      </c>
      <c r="H627" s="187">
        <v>0.88290000000000002</v>
      </c>
      <c r="I627" s="188">
        <v>36.4</v>
      </c>
      <c r="J627" s="200">
        <v>32.130000000000003</v>
      </c>
    </row>
    <row r="628" spans="1:10" s="192" customFormat="1" ht="25.5">
      <c r="A628" s="199" t="s">
        <v>139</v>
      </c>
      <c r="B628" s="309" t="s">
        <v>1458</v>
      </c>
      <c r="C628" s="278" t="s">
        <v>21</v>
      </c>
      <c r="D628" s="278" t="s">
        <v>823</v>
      </c>
      <c r="E628" s="362" t="s">
        <v>142</v>
      </c>
      <c r="F628" s="362"/>
      <c r="G628" s="186" t="s">
        <v>3</v>
      </c>
      <c r="H628" s="187">
        <v>1</v>
      </c>
      <c r="I628" s="188">
        <v>607.72</v>
      </c>
      <c r="J628" s="200">
        <v>607.72</v>
      </c>
    </row>
    <row r="629" spans="1:10" s="192" customFormat="1" ht="38.25">
      <c r="A629" s="199" t="s">
        <v>139</v>
      </c>
      <c r="B629" s="309" t="s">
        <v>1459</v>
      </c>
      <c r="C629" s="278" t="s">
        <v>21</v>
      </c>
      <c r="D629" s="278" t="s">
        <v>824</v>
      </c>
      <c r="E629" s="362" t="s">
        <v>142</v>
      </c>
      <c r="F629" s="362"/>
      <c r="G629" s="186" t="s">
        <v>45</v>
      </c>
      <c r="H629" s="187">
        <v>4.8166000000000002</v>
      </c>
      <c r="I629" s="188">
        <v>0.61</v>
      </c>
      <c r="J629" s="200">
        <v>2.93</v>
      </c>
    </row>
    <row r="630" spans="1:10" s="192" customFormat="1" ht="38.25">
      <c r="A630" s="199" t="s">
        <v>139</v>
      </c>
      <c r="B630" s="309" t="s">
        <v>1460</v>
      </c>
      <c r="C630" s="278" t="s">
        <v>21</v>
      </c>
      <c r="D630" s="278" t="s">
        <v>825</v>
      </c>
      <c r="E630" s="362" t="s">
        <v>142</v>
      </c>
      <c r="F630" s="362"/>
      <c r="G630" s="186" t="s">
        <v>34</v>
      </c>
      <c r="H630" s="187">
        <v>6.8503999999999996</v>
      </c>
      <c r="I630" s="188">
        <v>23.09</v>
      </c>
      <c r="J630" s="200">
        <v>158.16999999999999</v>
      </c>
    </row>
    <row r="631" spans="1:10" s="192" customFormat="1" ht="12.75">
      <c r="A631" s="201"/>
      <c r="B631" s="279"/>
      <c r="C631" s="279"/>
      <c r="D631" s="279"/>
      <c r="E631" s="279" t="s">
        <v>143</v>
      </c>
      <c r="F631" s="203">
        <v>9.9</v>
      </c>
      <c r="G631" s="279" t="s">
        <v>144</v>
      </c>
      <c r="H631" s="203">
        <v>0</v>
      </c>
      <c r="I631" s="279" t="s">
        <v>145</v>
      </c>
      <c r="J631" s="204">
        <v>9.9</v>
      </c>
    </row>
    <row r="632" spans="1:10" s="192" customFormat="1" ht="12.75">
      <c r="A632" s="201"/>
      <c r="B632" s="279"/>
      <c r="C632" s="279"/>
      <c r="D632" s="279"/>
      <c r="E632" s="279" t="s">
        <v>663</v>
      </c>
      <c r="F632" s="203">
        <v>182.83</v>
      </c>
      <c r="G632" s="279"/>
      <c r="H632" s="363" t="s">
        <v>664</v>
      </c>
      <c r="I632" s="363"/>
      <c r="J632" s="204">
        <v>996.51</v>
      </c>
    </row>
    <row r="633" spans="1:10" s="192" customFormat="1" ht="13.5" thickBot="1">
      <c r="A633" s="280"/>
      <c r="B633" s="281"/>
      <c r="C633" s="281"/>
      <c r="D633" s="281"/>
      <c r="E633" s="281"/>
      <c r="F633" s="281"/>
      <c r="G633" s="281" t="s">
        <v>665</v>
      </c>
      <c r="H633" s="213">
        <v>18.899999999999999</v>
      </c>
      <c r="I633" s="281" t="s">
        <v>666</v>
      </c>
      <c r="J633" s="207">
        <v>18834.03</v>
      </c>
    </row>
    <row r="634" spans="1:10" s="192" customFormat="1" ht="13.5" thickTop="1">
      <c r="A634" s="205"/>
      <c r="B634" s="189"/>
      <c r="C634" s="189"/>
      <c r="D634" s="189"/>
      <c r="E634" s="189"/>
      <c r="F634" s="189"/>
      <c r="G634" s="189"/>
      <c r="H634" s="189"/>
      <c r="I634" s="189"/>
      <c r="J634" s="206"/>
    </row>
    <row r="635" spans="1:10" s="192" customFormat="1" ht="12.75">
      <c r="A635" s="290" t="s">
        <v>3186</v>
      </c>
      <c r="B635" s="288" t="s">
        <v>8</v>
      </c>
      <c r="C635" s="284" t="s">
        <v>9</v>
      </c>
      <c r="D635" s="284" t="s">
        <v>10</v>
      </c>
      <c r="E635" s="367" t="s">
        <v>136</v>
      </c>
      <c r="F635" s="367"/>
      <c r="G635" s="289" t="s">
        <v>11</v>
      </c>
      <c r="H635" s="288" t="s">
        <v>12</v>
      </c>
      <c r="I635" s="288" t="s">
        <v>13</v>
      </c>
      <c r="J635" s="287" t="s">
        <v>14</v>
      </c>
    </row>
    <row r="636" spans="1:10" s="192" customFormat="1" ht="51">
      <c r="A636" s="94" t="s">
        <v>137</v>
      </c>
      <c r="B636" s="294" t="s">
        <v>1220</v>
      </c>
      <c r="C636" s="277" t="s">
        <v>44</v>
      </c>
      <c r="D636" s="277" t="s">
        <v>613</v>
      </c>
      <c r="E636" s="368" t="s">
        <v>490</v>
      </c>
      <c r="F636" s="368"/>
      <c r="G636" s="95" t="s">
        <v>1</v>
      </c>
      <c r="H636" s="182">
        <v>1</v>
      </c>
      <c r="I636" s="96">
        <v>2446.9899999999998</v>
      </c>
      <c r="J636" s="196">
        <v>2446.9899999999998</v>
      </c>
    </row>
    <row r="637" spans="1:10" s="192" customFormat="1" ht="25.5">
      <c r="A637" s="197" t="s">
        <v>146</v>
      </c>
      <c r="B637" s="308" t="s">
        <v>1386</v>
      </c>
      <c r="C637" s="285" t="s">
        <v>21</v>
      </c>
      <c r="D637" s="285" t="s">
        <v>174</v>
      </c>
      <c r="E637" s="365" t="s">
        <v>148</v>
      </c>
      <c r="F637" s="365"/>
      <c r="G637" s="183" t="s">
        <v>26</v>
      </c>
      <c r="H637" s="184">
        <v>0.6734</v>
      </c>
      <c r="I637" s="185">
        <v>25.62</v>
      </c>
      <c r="J637" s="198">
        <v>17.25</v>
      </c>
    </row>
    <row r="638" spans="1:10" s="192" customFormat="1" ht="25.5">
      <c r="A638" s="197" t="s">
        <v>146</v>
      </c>
      <c r="B638" s="308" t="s">
        <v>1345</v>
      </c>
      <c r="C638" s="285" t="s">
        <v>21</v>
      </c>
      <c r="D638" s="285" t="s">
        <v>147</v>
      </c>
      <c r="E638" s="365" t="s">
        <v>148</v>
      </c>
      <c r="F638" s="365"/>
      <c r="G638" s="183" t="s">
        <v>26</v>
      </c>
      <c r="H638" s="184">
        <v>0.3362</v>
      </c>
      <c r="I638" s="185">
        <v>20.32</v>
      </c>
      <c r="J638" s="198">
        <v>6.83</v>
      </c>
    </row>
    <row r="639" spans="1:10" s="192" customFormat="1" ht="38.25">
      <c r="A639" s="197" t="s">
        <v>146</v>
      </c>
      <c r="B639" s="308" t="s">
        <v>1172</v>
      </c>
      <c r="C639" s="285" t="s">
        <v>21</v>
      </c>
      <c r="D639" s="285" t="s">
        <v>611</v>
      </c>
      <c r="E639" s="365" t="s">
        <v>505</v>
      </c>
      <c r="F639" s="365"/>
      <c r="G639" s="183" t="s">
        <v>3</v>
      </c>
      <c r="H639" s="184">
        <v>1.89</v>
      </c>
      <c r="I639" s="185">
        <v>813.68</v>
      </c>
      <c r="J639" s="198">
        <v>1537.85</v>
      </c>
    </row>
    <row r="640" spans="1:10" s="192" customFormat="1" ht="25.5">
      <c r="A640" s="197" t="s">
        <v>146</v>
      </c>
      <c r="B640" s="308" t="s">
        <v>1462</v>
      </c>
      <c r="C640" s="285" t="s">
        <v>21</v>
      </c>
      <c r="D640" s="285" t="s">
        <v>827</v>
      </c>
      <c r="E640" s="365" t="s">
        <v>152</v>
      </c>
      <c r="F640" s="365"/>
      <c r="G640" s="183" t="s">
        <v>45</v>
      </c>
      <c r="H640" s="184">
        <v>2</v>
      </c>
      <c r="I640" s="185">
        <v>321.92</v>
      </c>
      <c r="J640" s="198">
        <v>643.84</v>
      </c>
    </row>
    <row r="641" spans="1:10" s="192" customFormat="1" ht="25.5">
      <c r="A641" s="197" t="s">
        <v>146</v>
      </c>
      <c r="B641" s="308" t="s">
        <v>1463</v>
      </c>
      <c r="C641" s="285" t="s">
        <v>268</v>
      </c>
      <c r="D641" s="285" t="s">
        <v>828</v>
      </c>
      <c r="E641" s="365" t="s">
        <v>29</v>
      </c>
      <c r="F641" s="365"/>
      <c r="G641" s="183" t="s">
        <v>45</v>
      </c>
      <c r="H641" s="184">
        <v>1</v>
      </c>
      <c r="I641" s="185">
        <v>174.38</v>
      </c>
      <c r="J641" s="198">
        <v>174.38</v>
      </c>
    </row>
    <row r="642" spans="1:10" s="192" customFormat="1" ht="38.25">
      <c r="A642" s="199" t="s">
        <v>139</v>
      </c>
      <c r="B642" s="309" t="s">
        <v>1459</v>
      </c>
      <c r="C642" s="278" t="s">
        <v>21</v>
      </c>
      <c r="D642" s="278" t="s">
        <v>824</v>
      </c>
      <c r="E642" s="362" t="s">
        <v>142</v>
      </c>
      <c r="F642" s="362"/>
      <c r="G642" s="186" t="s">
        <v>45</v>
      </c>
      <c r="H642" s="187">
        <v>10</v>
      </c>
      <c r="I642" s="188">
        <v>0.61</v>
      </c>
      <c r="J642" s="200">
        <v>6.1</v>
      </c>
    </row>
    <row r="643" spans="1:10" s="192" customFormat="1" ht="25.5">
      <c r="A643" s="199" t="s">
        <v>139</v>
      </c>
      <c r="B643" s="309" t="s">
        <v>1430</v>
      </c>
      <c r="C643" s="278" t="s">
        <v>21</v>
      </c>
      <c r="D643" s="278" t="s">
        <v>159</v>
      </c>
      <c r="E643" s="362" t="s">
        <v>142</v>
      </c>
      <c r="F643" s="362"/>
      <c r="G643" s="186" t="s">
        <v>160</v>
      </c>
      <c r="H643" s="187">
        <v>1.6687000000000001</v>
      </c>
      <c r="I643" s="188">
        <v>36.4</v>
      </c>
      <c r="J643" s="200">
        <v>60.74</v>
      </c>
    </row>
    <row r="644" spans="1:10" s="192" customFormat="1" ht="12.75">
      <c r="A644" s="201"/>
      <c r="B644" s="279"/>
      <c r="C644" s="279"/>
      <c r="D644" s="279"/>
      <c r="E644" s="279" t="s">
        <v>143</v>
      </c>
      <c r="F644" s="203">
        <v>99.56</v>
      </c>
      <c r="G644" s="279" t="s">
        <v>144</v>
      </c>
      <c r="H644" s="203">
        <v>0</v>
      </c>
      <c r="I644" s="279" t="s">
        <v>145</v>
      </c>
      <c r="J644" s="204">
        <v>99.56</v>
      </c>
    </row>
    <row r="645" spans="1:10" s="192" customFormat="1" ht="12.75">
      <c r="A645" s="201"/>
      <c r="B645" s="279"/>
      <c r="C645" s="279"/>
      <c r="D645" s="279"/>
      <c r="E645" s="279" t="s">
        <v>663</v>
      </c>
      <c r="F645" s="203">
        <v>549.83000000000004</v>
      </c>
      <c r="G645" s="279"/>
      <c r="H645" s="363" t="s">
        <v>664</v>
      </c>
      <c r="I645" s="363"/>
      <c r="J645" s="204">
        <v>2996.82</v>
      </c>
    </row>
    <row r="646" spans="1:10" s="192" customFormat="1" ht="13.5" thickBot="1">
      <c r="A646" s="280"/>
      <c r="B646" s="281"/>
      <c r="C646" s="281"/>
      <c r="D646" s="281"/>
      <c r="E646" s="281"/>
      <c r="F646" s="281"/>
      <c r="G646" s="281" t="s">
        <v>665</v>
      </c>
      <c r="H646" s="213">
        <v>17</v>
      </c>
      <c r="I646" s="281" t="s">
        <v>666</v>
      </c>
      <c r="J646" s="207">
        <v>50945.94</v>
      </c>
    </row>
    <row r="647" spans="1:10" s="192" customFormat="1" ht="13.5" thickTop="1">
      <c r="A647" s="205"/>
      <c r="B647" s="189"/>
      <c r="C647" s="189"/>
      <c r="D647" s="189"/>
      <c r="E647" s="189"/>
      <c r="F647" s="189"/>
      <c r="G647" s="189"/>
      <c r="H647" s="189"/>
      <c r="I647" s="189"/>
      <c r="J647" s="206"/>
    </row>
    <row r="648" spans="1:10" s="192" customFormat="1" ht="12.75">
      <c r="A648" s="290" t="s">
        <v>3187</v>
      </c>
      <c r="B648" s="288" t="s">
        <v>8</v>
      </c>
      <c r="C648" s="284" t="s">
        <v>9</v>
      </c>
      <c r="D648" s="284" t="s">
        <v>10</v>
      </c>
      <c r="E648" s="367" t="s">
        <v>136</v>
      </c>
      <c r="F648" s="367"/>
      <c r="G648" s="289" t="s">
        <v>11</v>
      </c>
      <c r="H648" s="288" t="s">
        <v>12</v>
      </c>
      <c r="I648" s="288" t="s">
        <v>13</v>
      </c>
      <c r="J648" s="287" t="s">
        <v>14</v>
      </c>
    </row>
    <row r="649" spans="1:10" s="192" customFormat="1" ht="12.75" customHeight="1">
      <c r="A649" s="94" t="s">
        <v>137</v>
      </c>
      <c r="B649" s="294" t="s">
        <v>3188</v>
      </c>
      <c r="C649" s="277" t="s">
        <v>268</v>
      </c>
      <c r="D649" s="277" t="s">
        <v>2375</v>
      </c>
      <c r="E649" s="368" t="s">
        <v>3189</v>
      </c>
      <c r="F649" s="368"/>
      <c r="G649" s="95" t="s">
        <v>45</v>
      </c>
      <c r="H649" s="182">
        <v>1</v>
      </c>
      <c r="I649" s="96">
        <v>1451.97</v>
      </c>
      <c r="J649" s="196">
        <v>1451.97</v>
      </c>
    </row>
    <row r="650" spans="1:10" s="192" customFormat="1" ht="12.75">
      <c r="A650" s="199" t="s">
        <v>139</v>
      </c>
      <c r="B650" s="309" t="s">
        <v>1486</v>
      </c>
      <c r="C650" s="278" t="s">
        <v>268</v>
      </c>
      <c r="D650" s="278" t="s">
        <v>834</v>
      </c>
      <c r="E650" s="362" t="s">
        <v>142</v>
      </c>
      <c r="F650" s="362"/>
      <c r="G650" s="186" t="s">
        <v>38</v>
      </c>
      <c r="H650" s="187">
        <v>8.64</v>
      </c>
      <c r="I650" s="188">
        <v>0.82</v>
      </c>
      <c r="J650" s="200">
        <v>7.08</v>
      </c>
    </row>
    <row r="651" spans="1:10" s="192" customFormat="1" ht="12.75">
      <c r="A651" s="199" t="s">
        <v>139</v>
      </c>
      <c r="B651" s="309" t="s">
        <v>1487</v>
      </c>
      <c r="C651" s="278" t="s">
        <v>268</v>
      </c>
      <c r="D651" s="278" t="s">
        <v>835</v>
      </c>
      <c r="E651" s="362" t="s">
        <v>142</v>
      </c>
      <c r="F651" s="362"/>
      <c r="G651" s="186" t="s">
        <v>2</v>
      </c>
      <c r="H651" s="187">
        <v>0.02</v>
      </c>
      <c r="I651" s="188">
        <v>141.83000000000001</v>
      </c>
      <c r="J651" s="200">
        <v>2.83</v>
      </c>
    </row>
    <row r="652" spans="1:10" s="192" customFormat="1" ht="12.75">
      <c r="A652" s="199" t="s">
        <v>139</v>
      </c>
      <c r="B652" s="309" t="s">
        <v>3190</v>
      </c>
      <c r="C652" s="278" t="s">
        <v>268</v>
      </c>
      <c r="D652" s="278" t="s">
        <v>3191</v>
      </c>
      <c r="E652" s="362" t="s">
        <v>142</v>
      </c>
      <c r="F652" s="362"/>
      <c r="G652" s="186" t="s">
        <v>34</v>
      </c>
      <c r="H652" s="187">
        <v>13.86</v>
      </c>
      <c r="I652" s="188">
        <v>8.17</v>
      </c>
      <c r="J652" s="200">
        <v>113.23</v>
      </c>
    </row>
    <row r="653" spans="1:10" s="192" customFormat="1" ht="12.75">
      <c r="A653" s="199" t="s">
        <v>139</v>
      </c>
      <c r="B653" s="309" t="s">
        <v>3192</v>
      </c>
      <c r="C653" s="278" t="s">
        <v>268</v>
      </c>
      <c r="D653" s="278" t="s">
        <v>3193</v>
      </c>
      <c r="E653" s="362" t="s">
        <v>142</v>
      </c>
      <c r="F653" s="362"/>
      <c r="G653" s="186" t="s">
        <v>45</v>
      </c>
      <c r="H653" s="187">
        <v>10</v>
      </c>
      <c r="I653" s="188">
        <v>1.28</v>
      </c>
      <c r="J653" s="200">
        <v>12.8</v>
      </c>
    </row>
    <row r="654" spans="1:10" s="192" customFormat="1" ht="12.75">
      <c r="A654" s="199" t="s">
        <v>139</v>
      </c>
      <c r="B654" s="309" t="s">
        <v>3194</v>
      </c>
      <c r="C654" s="278" t="s">
        <v>268</v>
      </c>
      <c r="D654" s="278" t="s">
        <v>3195</v>
      </c>
      <c r="E654" s="362" t="s">
        <v>142</v>
      </c>
      <c r="F654" s="362"/>
      <c r="G654" s="186" t="s">
        <v>38</v>
      </c>
      <c r="H654" s="187">
        <v>0.11</v>
      </c>
      <c r="I654" s="188">
        <v>34.450000000000003</v>
      </c>
      <c r="J654" s="200">
        <v>3.78</v>
      </c>
    </row>
    <row r="655" spans="1:10" s="192" customFormat="1" ht="12.75">
      <c r="A655" s="199" t="s">
        <v>139</v>
      </c>
      <c r="B655" s="309" t="s">
        <v>3196</v>
      </c>
      <c r="C655" s="278" t="s">
        <v>268</v>
      </c>
      <c r="D655" s="278" t="s">
        <v>3197</v>
      </c>
      <c r="E655" s="362" t="s">
        <v>142</v>
      </c>
      <c r="F655" s="362"/>
      <c r="G655" s="186" t="s">
        <v>34</v>
      </c>
      <c r="H655" s="187">
        <v>6.93</v>
      </c>
      <c r="I655" s="188">
        <v>82.91</v>
      </c>
      <c r="J655" s="200">
        <v>574.55999999999995</v>
      </c>
    </row>
    <row r="656" spans="1:10" s="192" customFormat="1" ht="12.75">
      <c r="A656" s="199" t="s">
        <v>139</v>
      </c>
      <c r="B656" s="309" t="s">
        <v>3198</v>
      </c>
      <c r="C656" s="278" t="s">
        <v>268</v>
      </c>
      <c r="D656" s="278" t="s">
        <v>3199</v>
      </c>
      <c r="E656" s="362" t="s">
        <v>142</v>
      </c>
      <c r="F656" s="362"/>
      <c r="G656" s="186" t="s">
        <v>38</v>
      </c>
      <c r="H656" s="187">
        <v>0.03</v>
      </c>
      <c r="I656" s="188">
        <v>29.05</v>
      </c>
      <c r="J656" s="200">
        <v>0.87</v>
      </c>
    </row>
    <row r="657" spans="1:10" s="192" customFormat="1" ht="12.75">
      <c r="A657" s="199" t="s">
        <v>139</v>
      </c>
      <c r="B657" s="309" t="s">
        <v>3200</v>
      </c>
      <c r="C657" s="278" t="s">
        <v>268</v>
      </c>
      <c r="D657" s="278" t="s">
        <v>3201</v>
      </c>
      <c r="E657" s="362" t="s">
        <v>142</v>
      </c>
      <c r="F657" s="362"/>
      <c r="G657" s="186" t="s">
        <v>45</v>
      </c>
      <c r="H657" s="187">
        <v>2</v>
      </c>
      <c r="I657" s="188">
        <v>295</v>
      </c>
      <c r="J657" s="200">
        <v>590</v>
      </c>
    </row>
    <row r="658" spans="1:10" s="192" customFormat="1" ht="12.75">
      <c r="A658" s="199" t="s">
        <v>139</v>
      </c>
      <c r="B658" s="309" t="s">
        <v>2195</v>
      </c>
      <c r="C658" s="278" t="s">
        <v>268</v>
      </c>
      <c r="D658" s="278" t="s">
        <v>2196</v>
      </c>
      <c r="E658" s="362" t="s">
        <v>141</v>
      </c>
      <c r="F658" s="362"/>
      <c r="G658" s="186" t="s">
        <v>26</v>
      </c>
      <c r="H658" s="187">
        <v>4.8460000000000001</v>
      </c>
      <c r="I658" s="188">
        <v>18.739999999999998</v>
      </c>
      <c r="J658" s="200">
        <v>90.81</v>
      </c>
    </row>
    <row r="659" spans="1:10" s="192" customFormat="1" ht="12.75">
      <c r="A659" s="199" t="s">
        <v>139</v>
      </c>
      <c r="B659" s="309" t="s">
        <v>1429</v>
      </c>
      <c r="C659" s="278" t="s">
        <v>268</v>
      </c>
      <c r="D659" s="278" t="s">
        <v>799</v>
      </c>
      <c r="E659" s="362" t="s">
        <v>141</v>
      </c>
      <c r="F659" s="362"/>
      <c r="G659" s="186" t="s">
        <v>26</v>
      </c>
      <c r="H659" s="187">
        <v>3.7120000000000002</v>
      </c>
      <c r="I659" s="188">
        <v>15.09</v>
      </c>
      <c r="J659" s="200">
        <v>56.01</v>
      </c>
    </row>
    <row r="660" spans="1:10" s="192" customFormat="1" ht="12.75">
      <c r="A660" s="201"/>
      <c r="B660" s="279"/>
      <c r="C660" s="279"/>
      <c r="D660" s="279"/>
      <c r="E660" s="279" t="s">
        <v>143</v>
      </c>
      <c r="F660" s="203">
        <v>146.82</v>
      </c>
      <c r="G660" s="279" t="s">
        <v>144</v>
      </c>
      <c r="H660" s="203">
        <v>0</v>
      </c>
      <c r="I660" s="279" t="s">
        <v>145</v>
      </c>
      <c r="J660" s="204">
        <v>146.82</v>
      </c>
    </row>
    <row r="661" spans="1:10" s="192" customFormat="1" ht="12.75">
      <c r="A661" s="201"/>
      <c r="B661" s="279"/>
      <c r="C661" s="279"/>
      <c r="D661" s="279"/>
      <c r="E661" s="279" t="s">
        <v>663</v>
      </c>
      <c r="F661" s="203">
        <v>326.25</v>
      </c>
      <c r="G661" s="279"/>
      <c r="H661" s="363" t="s">
        <v>664</v>
      </c>
      <c r="I661" s="363"/>
      <c r="J661" s="204">
        <v>1778.22</v>
      </c>
    </row>
    <row r="662" spans="1:10" s="192" customFormat="1" ht="13.5" thickBot="1">
      <c r="A662" s="280"/>
      <c r="B662" s="281"/>
      <c r="C662" s="281"/>
      <c r="D662" s="281"/>
      <c r="E662" s="281"/>
      <c r="F662" s="281"/>
      <c r="G662" s="281" t="s">
        <v>665</v>
      </c>
      <c r="H662" s="213">
        <v>5</v>
      </c>
      <c r="I662" s="281" t="s">
        <v>666</v>
      </c>
      <c r="J662" s="207">
        <v>8891.1</v>
      </c>
    </row>
    <row r="663" spans="1:10" s="192" customFormat="1" ht="13.5" thickTop="1">
      <c r="A663" s="205"/>
      <c r="B663" s="189"/>
      <c r="C663" s="189"/>
      <c r="D663" s="189"/>
      <c r="E663" s="189"/>
      <c r="F663" s="189"/>
      <c r="G663" s="189"/>
      <c r="H663" s="189"/>
      <c r="I663" s="189"/>
      <c r="J663" s="206"/>
    </row>
    <row r="664" spans="1:10" s="192" customFormat="1" ht="12.75">
      <c r="A664" s="290" t="s">
        <v>3202</v>
      </c>
      <c r="B664" s="288" t="s">
        <v>8</v>
      </c>
      <c r="C664" s="284" t="s">
        <v>9</v>
      </c>
      <c r="D664" s="284" t="s">
        <v>10</v>
      </c>
      <c r="E664" s="367" t="s">
        <v>136</v>
      </c>
      <c r="F664" s="367"/>
      <c r="G664" s="289" t="s">
        <v>11</v>
      </c>
      <c r="H664" s="288" t="s">
        <v>12</v>
      </c>
      <c r="I664" s="288" t="s">
        <v>13</v>
      </c>
      <c r="J664" s="287" t="s">
        <v>14</v>
      </c>
    </row>
    <row r="665" spans="1:10" s="192" customFormat="1" ht="25.5">
      <c r="A665" s="94" t="s">
        <v>137</v>
      </c>
      <c r="B665" s="294" t="s">
        <v>3203</v>
      </c>
      <c r="C665" s="277" t="s">
        <v>487</v>
      </c>
      <c r="D665" s="277" t="s">
        <v>2377</v>
      </c>
      <c r="E665" s="368" t="s">
        <v>3204</v>
      </c>
      <c r="F665" s="368"/>
      <c r="G665" s="95" t="s">
        <v>3</v>
      </c>
      <c r="H665" s="182">
        <v>1</v>
      </c>
      <c r="I665" s="96">
        <v>596.33000000000004</v>
      </c>
      <c r="J665" s="196">
        <v>596.33000000000004</v>
      </c>
    </row>
    <row r="666" spans="1:10" s="192" customFormat="1" ht="25.5">
      <c r="A666" s="197" t="s">
        <v>146</v>
      </c>
      <c r="B666" s="308" t="s">
        <v>1706</v>
      </c>
      <c r="C666" s="285" t="s">
        <v>487</v>
      </c>
      <c r="D666" s="285" t="s">
        <v>1119</v>
      </c>
      <c r="E666" s="365" t="s">
        <v>1120</v>
      </c>
      <c r="F666" s="365"/>
      <c r="G666" s="183" t="s">
        <v>1121</v>
      </c>
      <c r="H666" s="184">
        <v>4</v>
      </c>
      <c r="I666" s="185">
        <v>3.8</v>
      </c>
      <c r="J666" s="198">
        <v>15.2</v>
      </c>
    </row>
    <row r="667" spans="1:10" s="192" customFormat="1" ht="25.5">
      <c r="A667" s="197" t="s">
        <v>146</v>
      </c>
      <c r="B667" s="308" t="s">
        <v>1723</v>
      </c>
      <c r="C667" s="285" t="s">
        <v>487</v>
      </c>
      <c r="D667" s="285" t="s">
        <v>1145</v>
      </c>
      <c r="E667" s="365" t="s">
        <v>1120</v>
      </c>
      <c r="F667" s="365"/>
      <c r="G667" s="183" t="s">
        <v>1121</v>
      </c>
      <c r="H667" s="184">
        <v>2</v>
      </c>
      <c r="I667" s="185">
        <v>3.67</v>
      </c>
      <c r="J667" s="198">
        <v>7.34</v>
      </c>
    </row>
    <row r="668" spans="1:10" s="192" customFormat="1" ht="25.5">
      <c r="A668" s="197" t="s">
        <v>146</v>
      </c>
      <c r="B668" s="308" t="s">
        <v>3160</v>
      </c>
      <c r="C668" s="285" t="s">
        <v>487</v>
      </c>
      <c r="D668" s="285" t="s">
        <v>3161</v>
      </c>
      <c r="E668" s="365" t="s">
        <v>1120</v>
      </c>
      <c r="F668" s="365"/>
      <c r="G668" s="183" t="s">
        <v>1121</v>
      </c>
      <c r="H668" s="184">
        <v>2</v>
      </c>
      <c r="I668" s="185">
        <v>3.71</v>
      </c>
      <c r="J668" s="198">
        <v>7.42</v>
      </c>
    </row>
    <row r="669" spans="1:10" s="192" customFormat="1" ht="12.75">
      <c r="A669" s="199" t="s">
        <v>139</v>
      </c>
      <c r="B669" s="309" t="s">
        <v>1816</v>
      </c>
      <c r="C669" s="278" t="s">
        <v>487</v>
      </c>
      <c r="D669" s="278" t="s">
        <v>1817</v>
      </c>
      <c r="E669" s="362" t="s">
        <v>142</v>
      </c>
      <c r="F669" s="362"/>
      <c r="G669" s="186" t="s">
        <v>2</v>
      </c>
      <c r="H669" s="187">
        <v>2.1000000000000001E-2</v>
      </c>
      <c r="I669" s="188">
        <v>110</v>
      </c>
      <c r="J669" s="200">
        <v>2.31</v>
      </c>
    </row>
    <row r="670" spans="1:10" s="192" customFormat="1" ht="12.75">
      <c r="A670" s="199" t="s">
        <v>139</v>
      </c>
      <c r="B670" s="309" t="s">
        <v>3205</v>
      </c>
      <c r="C670" s="278" t="s">
        <v>487</v>
      </c>
      <c r="D670" s="278" t="s">
        <v>3206</v>
      </c>
      <c r="E670" s="362" t="s">
        <v>141</v>
      </c>
      <c r="F670" s="362"/>
      <c r="G670" s="186" t="s">
        <v>1121</v>
      </c>
      <c r="H670" s="187">
        <v>2</v>
      </c>
      <c r="I670" s="188">
        <v>18.21</v>
      </c>
      <c r="J670" s="200">
        <v>36.42</v>
      </c>
    </row>
    <row r="671" spans="1:10" s="192" customFormat="1" ht="12.75">
      <c r="A671" s="199" t="s">
        <v>139</v>
      </c>
      <c r="B671" s="309" t="s">
        <v>1818</v>
      </c>
      <c r="C671" s="278" t="s">
        <v>487</v>
      </c>
      <c r="D671" s="278" t="s">
        <v>1819</v>
      </c>
      <c r="E671" s="362" t="s">
        <v>142</v>
      </c>
      <c r="F671" s="362"/>
      <c r="G671" s="186" t="s">
        <v>1820</v>
      </c>
      <c r="H671" s="187">
        <v>3.3</v>
      </c>
      <c r="I671" s="188">
        <v>0.76</v>
      </c>
      <c r="J671" s="200">
        <v>2.5</v>
      </c>
    </row>
    <row r="672" spans="1:10" s="192" customFormat="1" ht="12.75">
      <c r="A672" s="199" t="s">
        <v>139</v>
      </c>
      <c r="B672" s="309" t="s">
        <v>1725</v>
      </c>
      <c r="C672" s="278" t="s">
        <v>487</v>
      </c>
      <c r="D672" s="278" t="s">
        <v>1148</v>
      </c>
      <c r="E672" s="362" t="s">
        <v>141</v>
      </c>
      <c r="F672" s="362"/>
      <c r="G672" s="186" t="s">
        <v>1121</v>
      </c>
      <c r="H672" s="187">
        <v>2</v>
      </c>
      <c r="I672" s="188">
        <v>19.13</v>
      </c>
      <c r="J672" s="200">
        <v>38.26</v>
      </c>
    </row>
    <row r="673" spans="1:10" s="192" customFormat="1" ht="12.75">
      <c r="A673" s="199" t="s">
        <v>139</v>
      </c>
      <c r="B673" s="309" t="s">
        <v>3207</v>
      </c>
      <c r="C673" s="278" t="s">
        <v>487</v>
      </c>
      <c r="D673" s="278" t="s">
        <v>3208</v>
      </c>
      <c r="E673" s="362" t="s">
        <v>142</v>
      </c>
      <c r="F673" s="362"/>
      <c r="G673" s="186" t="s">
        <v>1820</v>
      </c>
      <c r="H673" s="187">
        <v>0.05</v>
      </c>
      <c r="I673" s="188">
        <v>17.29</v>
      </c>
      <c r="J673" s="200">
        <v>0.86</v>
      </c>
    </row>
    <row r="674" spans="1:10" s="192" customFormat="1" ht="12.75">
      <c r="A674" s="199" t="s">
        <v>139</v>
      </c>
      <c r="B674" s="309" t="s">
        <v>1707</v>
      </c>
      <c r="C674" s="278" t="s">
        <v>487</v>
      </c>
      <c r="D674" s="278" t="s">
        <v>1122</v>
      </c>
      <c r="E674" s="362" t="s">
        <v>141</v>
      </c>
      <c r="F674" s="362"/>
      <c r="G674" s="186" t="s">
        <v>1121</v>
      </c>
      <c r="H674" s="187">
        <v>4</v>
      </c>
      <c r="I674" s="188">
        <v>13.65</v>
      </c>
      <c r="J674" s="200">
        <v>54.6</v>
      </c>
    </row>
    <row r="675" spans="1:10" s="192" customFormat="1" ht="12.75">
      <c r="A675" s="199" t="s">
        <v>139</v>
      </c>
      <c r="B675" s="309" t="s">
        <v>3209</v>
      </c>
      <c r="C675" s="278" t="s">
        <v>487</v>
      </c>
      <c r="D675" s="278" t="s">
        <v>3210</v>
      </c>
      <c r="E675" s="362" t="s">
        <v>142</v>
      </c>
      <c r="F675" s="362"/>
      <c r="G675" s="186" t="s">
        <v>3211</v>
      </c>
      <c r="H675" s="187">
        <v>0.5</v>
      </c>
      <c r="I675" s="188">
        <v>32.9</v>
      </c>
      <c r="J675" s="200">
        <v>16.45</v>
      </c>
    </row>
    <row r="676" spans="1:10" s="192" customFormat="1" ht="12.75">
      <c r="A676" s="199" t="s">
        <v>139</v>
      </c>
      <c r="B676" s="309" t="s">
        <v>3212</v>
      </c>
      <c r="C676" s="278" t="s">
        <v>487</v>
      </c>
      <c r="D676" s="278" t="s">
        <v>3213</v>
      </c>
      <c r="E676" s="362" t="s">
        <v>142</v>
      </c>
      <c r="F676" s="362"/>
      <c r="G676" s="186" t="s">
        <v>3</v>
      </c>
      <c r="H676" s="187">
        <v>1</v>
      </c>
      <c r="I676" s="188">
        <v>414.97</v>
      </c>
      <c r="J676" s="200">
        <v>414.97</v>
      </c>
    </row>
    <row r="677" spans="1:10" s="192" customFormat="1" ht="12.75">
      <c r="A677" s="201"/>
      <c r="B677" s="279"/>
      <c r="C677" s="279"/>
      <c r="D677" s="279"/>
      <c r="E677" s="279" t="s">
        <v>143</v>
      </c>
      <c r="F677" s="203">
        <v>129.28</v>
      </c>
      <c r="G677" s="279" t="s">
        <v>144</v>
      </c>
      <c r="H677" s="203">
        <v>0</v>
      </c>
      <c r="I677" s="279" t="s">
        <v>145</v>
      </c>
      <c r="J677" s="204">
        <v>129.28</v>
      </c>
    </row>
    <row r="678" spans="1:10" s="192" customFormat="1" ht="12.75">
      <c r="A678" s="201"/>
      <c r="B678" s="279"/>
      <c r="C678" s="279"/>
      <c r="D678" s="279"/>
      <c r="E678" s="279" t="s">
        <v>663</v>
      </c>
      <c r="F678" s="203">
        <v>133.99</v>
      </c>
      <c r="G678" s="279"/>
      <c r="H678" s="363" t="s">
        <v>664</v>
      </c>
      <c r="I678" s="363"/>
      <c r="J678" s="204">
        <v>730.32</v>
      </c>
    </row>
    <row r="679" spans="1:10" s="192" customFormat="1" ht="13.5" thickBot="1">
      <c r="A679" s="280"/>
      <c r="B679" s="281"/>
      <c r="C679" s="281"/>
      <c r="D679" s="281"/>
      <c r="E679" s="281"/>
      <c r="F679" s="281"/>
      <c r="G679" s="281" t="s">
        <v>665</v>
      </c>
      <c r="H679" s="213">
        <v>4.75</v>
      </c>
      <c r="I679" s="281" t="s">
        <v>666</v>
      </c>
      <c r="J679" s="207">
        <v>3469.02</v>
      </c>
    </row>
    <row r="680" spans="1:10" s="192" customFormat="1" ht="13.5" thickTop="1">
      <c r="A680" s="205"/>
      <c r="B680" s="189"/>
      <c r="C680" s="189"/>
      <c r="D680" s="189"/>
      <c r="E680" s="189"/>
      <c r="F680" s="189"/>
      <c r="G680" s="189"/>
      <c r="H680" s="189"/>
      <c r="I680" s="189"/>
      <c r="J680" s="206"/>
    </row>
    <row r="681" spans="1:10" s="192" customFormat="1" ht="12.75">
      <c r="A681" s="290" t="s">
        <v>3214</v>
      </c>
      <c r="B681" s="288" t="s">
        <v>8</v>
      </c>
      <c r="C681" s="284" t="s">
        <v>9</v>
      </c>
      <c r="D681" s="284" t="s">
        <v>10</v>
      </c>
      <c r="E681" s="367" t="s">
        <v>136</v>
      </c>
      <c r="F681" s="367"/>
      <c r="G681" s="289" t="s">
        <v>11</v>
      </c>
      <c r="H681" s="288" t="s">
        <v>12</v>
      </c>
      <c r="I681" s="288" t="s">
        <v>13</v>
      </c>
      <c r="J681" s="287" t="s">
        <v>14</v>
      </c>
    </row>
    <row r="682" spans="1:10" s="192" customFormat="1" ht="12.75">
      <c r="A682" s="94" t="s">
        <v>137</v>
      </c>
      <c r="B682" s="294" t="s">
        <v>1199</v>
      </c>
      <c r="C682" s="277" t="s">
        <v>44</v>
      </c>
      <c r="D682" s="277" t="s">
        <v>280</v>
      </c>
      <c r="E682" s="368">
        <v>1805</v>
      </c>
      <c r="F682" s="368"/>
      <c r="G682" s="95" t="s">
        <v>3</v>
      </c>
      <c r="H682" s="182">
        <v>1</v>
      </c>
      <c r="I682" s="96">
        <v>465.55</v>
      </c>
      <c r="J682" s="196">
        <v>465.55</v>
      </c>
    </row>
    <row r="683" spans="1:10" s="192" customFormat="1" ht="25.5">
      <c r="A683" s="197" t="s">
        <v>146</v>
      </c>
      <c r="B683" s="308" t="s">
        <v>1345</v>
      </c>
      <c r="C683" s="285" t="s">
        <v>21</v>
      </c>
      <c r="D683" s="285" t="s">
        <v>147</v>
      </c>
      <c r="E683" s="365" t="s">
        <v>148</v>
      </c>
      <c r="F683" s="365"/>
      <c r="G683" s="183" t="s">
        <v>26</v>
      </c>
      <c r="H683" s="184">
        <v>1.222</v>
      </c>
      <c r="I683" s="185">
        <v>20.32</v>
      </c>
      <c r="J683" s="198">
        <v>24.83</v>
      </c>
    </row>
    <row r="684" spans="1:10" s="192" customFormat="1" ht="25.5">
      <c r="A684" s="197" t="s">
        <v>146</v>
      </c>
      <c r="B684" s="308" t="s">
        <v>1386</v>
      </c>
      <c r="C684" s="285" t="s">
        <v>21</v>
      </c>
      <c r="D684" s="285" t="s">
        <v>174</v>
      </c>
      <c r="E684" s="365" t="s">
        <v>148</v>
      </c>
      <c r="F684" s="365"/>
      <c r="G684" s="183" t="s">
        <v>26</v>
      </c>
      <c r="H684" s="184">
        <v>1.3187</v>
      </c>
      <c r="I684" s="185">
        <v>25.62</v>
      </c>
      <c r="J684" s="198">
        <v>33.78</v>
      </c>
    </row>
    <row r="685" spans="1:10" s="192" customFormat="1" ht="25.5">
      <c r="A685" s="199" t="s">
        <v>139</v>
      </c>
      <c r="B685" s="309" t="s">
        <v>1465</v>
      </c>
      <c r="C685" s="278" t="s">
        <v>16</v>
      </c>
      <c r="D685" s="278" t="s">
        <v>496</v>
      </c>
      <c r="E685" s="362" t="s">
        <v>142</v>
      </c>
      <c r="F685" s="362"/>
      <c r="G685" s="186" t="s">
        <v>17</v>
      </c>
      <c r="H685" s="187">
        <v>0.23810000000000001</v>
      </c>
      <c r="I685" s="188">
        <v>170.85</v>
      </c>
      <c r="J685" s="200">
        <v>40.67</v>
      </c>
    </row>
    <row r="686" spans="1:10" s="192" customFormat="1" ht="25.5">
      <c r="A686" s="199" t="s">
        <v>139</v>
      </c>
      <c r="B686" s="309" t="s">
        <v>1466</v>
      </c>
      <c r="C686" s="278" t="s">
        <v>16</v>
      </c>
      <c r="D686" s="278" t="s">
        <v>497</v>
      </c>
      <c r="E686" s="362" t="s">
        <v>142</v>
      </c>
      <c r="F686" s="362"/>
      <c r="G686" s="186" t="s">
        <v>36</v>
      </c>
      <c r="H686" s="187">
        <v>25.340499999999999</v>
      </c>
      <c r="I686" s="188">
        <v>9.18</v>
      </c>
      <c r="J686" s="200">
        <v>232.62</v>
      </c>
    </row>
    <row r="687" spans="1:10" s="192" customFormat="1" ht="51">
      <c r="A687" s="199" t="s">
        <v>139</v>
      </c>
      <c r="B687" s="309" t="s">
        <v>1467</v>
      </c>
      <c r="C687" s="278" t="s">
        <v>21</v>
      </c>
      <c r="D687" s="278" t="s">
        <v>498</v>
      </c>
      <c r="E687" s="362" t="s">
        <v>142</v>
      </c>
      <c r="F687" s="362"/>
      <c r="G687" s="186" t="s">
        <v>45</v>
      </c>
      <c r="H687" s="187">
        <v>0.47620000000000001</v>
      </c>
      <c r="I687" s="188">
        <v>124.4</v>
      </c>
      <c r="J687" s="200">
        <v>59.23</v>
      </c>
    </row>
    <row r="688" spans="1:10" s="192" customFormat="1" ht="12.75">
      <c r="A688" s="199" t="s">
        <v>139</v>
      </c>
      <c r="B688" s="309" t="s">
        <v>1468</v>
      </c>
      <c r="C688" s="278" t="s">
        <v>21</v>
      </c>
      <c r="D688" s="278" t="s">
        <v>499</v>
      </c>
      <c r="E688" s="362" t="s">
        <v>142</v>
      </c>
      <c r="F688" s="362"/>
      <c r="G688" s="186" t="s">
        <v>45</v>
      </c>
      <c r="H688" s="187">
        <v>0.29759999999999998</v>
      </c>
      <c r="I688" s="188">
        <v>3.43</v>
      </c>
      <c r="J688" s="200">
        <v>1.02</v>
      </c>
    </row>
    <row r="689" spans="1:10" s="192" customFormat="1" ht="12.75">
      <c r="A689" s="199" t="s">
        <v>139</v>
      </c>
      <c r="B689" s="309" t="s">
        <v>1469</v>
      </c>
      <c r="C689" s="278" t="s">
        <v>21</v>
      </c>
      <c r="D689" s="278" t="s">
        <v>171</v>
      </c>
      <c r="E689" s="362" t="s">
        <v>142</v>
      </c>
      <c r="F689" s="362"/>
      <c r="G689" s="186" t="s">
        <v>38</v>
      </c>
      <c r="H689" s="187">
        <v>0.23810000000000001</v>
      </c>
      <c r="I689" s="188">
        <v>44.57</v>
      </c>
      <c r="J689" s="200">
        <v>10.61</v>
      </c>
    </row>
    <row r="690" spans="1:10" s="192" customFormat="1" ht="25.5">
      <c r="A690" s="199" t="s">
        <v>139</v>
      </c>
      <c r="B690" s="309" t="s">
        <v>1470</v>
      </c>
      <c r="C690" s="278" t="s">
        <v>21</v>
      </c>
      <c r="D690" s="278" t="s">
        <v>500</v>
      </c>
      <c r="E690" s="362" t="s">
        <v>142</v>
      </c>
      <c r="F690" s="362"/>
      <c r="G690" s="186" t="s">
        <v>45</v>
      </c>
      <c r="H690" s="187">
        <v>1.4286000000000001</v>
      </c>
      <c r="I690" s="188">
        <v>17.95</v>
      </c>
      <c r="J690" s="200">
        <v>25.64</v>
      </c>
    </row>
    <row r="691" spans="1:10" s="192" customFormat="1" ht="25.5">
      <c r="A691" s="199" t="s">
        <v>139</v>
      </c>
      <c r="B691" s="309" t="s">
        <v>1471</v>
      </c>
      <c r="C691" s="278" t="s">
        <v>21</v>
      </c>
      <c r="D691" s="278" t="s">
        <v>501</v>
      </c>
      <c r="E691" s="362" t="s">
        <v>142</v>
      </c>
      <c r="F691" s="362"/>
      <c r="G691" s="186" t="s">
        <v>45</v>
      </c>
      <c r="H691" s="187">
        <v>5.9499999999999997E-2</v>
      </c>
      <c r="I691" s="188">
        <v>37.72</v>
      </c>
      <c r="J691" s="200">
        <v>2.2400000000000002</v>
      </c>
    </row>
    <row r="692" spans="1:10" s="192" customFormat="1" ht="25.5">
      <c r="A692" s="199" t="s">
        <v>139</v>
      </c>
      <c r="B692" s="309" t="s">
        <v>1472</v>
      </c>
      <c r="C692" s="278" t="s">
        <v>21</v>
      </c>
      <c r="D692" s="278" t="s">
        <v>502</v>
      </c>
      <c r="E692" s="362" t="s">
        <v>142</v>
      </c>
      <c r="F692" s="362"/>
      <c r="G692" s="186" t="s">
        <v>45</v>
      </c>
      <c r="H692" s="187">
        <v>0.18190000000000001</v>
      </c>
      <c r="I692" s="188">
        <v>156.28</v>
      </c>
      <c r="J692" s="200">
        <v>28.42</v>
      </c>
    </row>
    <row r="693" spans="1:10" s="192" customFormat="1" ht="12.75">
      <c r="A693" s="199" t="s">
        <v>139</v>
      </c>
      <c r="B693" s="309" t="s">
        <v>1473</v>
      </c>
      <c r="C693" s="278" t="s">
        <v>21</v>
      </c>
      <c r="D693" s="278" t="s">
        <v>503</v>
      </c>
      <c r="E693" s="362" t="s">
        <v>142</v>
      </c>
      <c r="F693" s="362"/>
      <c r="G693" s="186" t="s">
        <v>38</v>
      </c>
      <c r="H693" s="187">
        <v>5</v>
      </c>
      <c r="I693" s="188">
        <v>0.92</v>
      </c>
      <c r="J693" s="200">
        <v>4.5999999999999996</v>
      </c>
    </row>
    <row r="694" spans="1:10" s="192" customFormat="1" ht="25.5">
      <c r="A694" s="199" t="s">
        <v>139</v>
      </c>
      <c r="B694" s="309" t="s">
        <v>1474</v>
      </c>
      <c r="C694" s="278" t="s">
        <v>21</v>
      </c>
      <c r="D694" s="278" t="s">
        <v>504</v>
      </c>
      <c r="E694" s="362" t="s">
        <v>142</v>
      </c>
      <c r="F694" s="362"/>
      <c r="G694" s="186" t="s">
        <v>2</v>
      </c>
      <c r="H694" s="187">
        <v>1.43E-2</v>
      </c>
      <c r="I694" s="188">
        <v>132.5</v>
      </c>
      <c r="J694" s="200">
        <v>1.89</v>
      </c>
    </row>
    <row r="695" spans="1:10" s="192" customFormat="1" ht="12.75">
      <c r="A695" s="201"/>
      <c r="B695" s="279"/>
      <c r="C695" s="279"/>
      <c r="D695" s="279"/>
      <c r="E695" s="279" t="s">
        <v>143</v>
      </c>
      <c r="F695" s="203">
        <v>45.16</v>
      </c>
      <c r="G695" s="279" t="s">
        <v>144</v>
      </c>
      <c r="H695" s="203">
        <v>0</v>
      </c>
      <c r="I695" s="279" t="s">
        <v>145</v>
      </c>
      <c r="J695" s="204">
        <v>45.16</v>
      </c>
    </row>
    <row r="696" spans="1:10" s="192" customFormat="1" ht="12.75">
      <c r="A696" s="201"/>
      <c r="B696" s="279"/>
      <c r="C696" s="279"/>
      <c r="D696" s="279"/>
      <c r="E696" s="279" t="s">
        <v>663</v>
      </c>
      <c r="F696" s="203">
        <v>104.6</v>
      </c>
      <c r="G696" s="279"/>
      <c r="H696" s="363" t="s">
        <v>664</v>
      </c>
      <c r="I696" s="363"/>
      <c r="J696" s="204">
        <v>570.15</v>
      </c>
    </row>
    <row r="697" spans="1:10" s="192" customFormat="1" ht="13.5" thickBot="1">
      <c r="A697" s="280"/>
      <c r="B697" s="281"/>
      <c r="C697" s="281"/>
      <c r="D697" s="281"/>
      <c r="E697" s="281"/>
      <c r="F697" s="281"/>
      <c r="G697" s="281" t="s">
        <v>665</v>
      </c>
      <c r="H697" s="213">
        <v>2.94</v>
      </c>
      <c r="I697" s="281" t="s">
        <v>666</v>
      </c>
      <c r="J697" s="207">
        <v>1676.24</v>
      </c>
    </row>
    <row r="698" spans="1:10" s="192" customFormat="1" ht="13.5" thickTop="1">
      <c r="A698" s="205"/>
      <c r="B698" s="189"/>
      <c r="C698" s="189"/>
      <c r="D698" s="189"/>
      <c r="E698" s="189"/>
      <c r="F698" s="189"/>
      <c r="G698" s="189"/>
      <c r="H698" s="189"/>
      <c r="I698" s="189"/>
      <c r="J698" s="206"/>
    </row>
    <row r="699" spans="1:10" s="192" customFormat="1" ht="12.75">
      <c r="A699" s="290" t="s">
        <v>3215</v>
      </c>
      <c r="B699" s="288" t="s">
        <v>8</v>
      </c>
      <c r="C699" s="284" t="s">
        <v>9</v>
      </c>
      <c r="D699" s="284" t="s">
        <v>10</v>
      </c>
      <c r="E699" s="367" t="s">
        <v>136</v>
      </c>
      <c r="F699" s="367"/>
      <c r="G699" s="289" t="s">
        <v>11</v>
      </c>
      <c r="H699" s="288" t="s">
        <v>12</v>
      </c>
      <c r="I699" s="288" t="s">
        <v>13</v>
      </c>
      <c r="J699" s="287" t="s">
        <v>14</v>
      </c>
    </row>
    <row r="700" spans="1:10" s="192" customFormat="1" ht="12.75" customHeight="1">
      <c r="A700" s="94" t="s">
        <v>137</v>
      </c>
      <c r="B700" s="294" t="s">
        <v>1276</v>
      </c>
      <c r="C700" s="277" t="s">
        <v>268</v>
      </c>
      <c r="D700" s="277" t="s">
        <v>278</v>
      </c>
      <c r="E700" s="368" t="s">
        <v>826</v>
      </c>
      <c r="F700" s="368"/>
      <c r="G700" s="95" t="s">
        <v>3</v>
      </c>
      <c r="H700" s="182">
        <v>1</v>
      </c>
      <c r="I700" s="96">
        <v>640.82000000000005</v>
      </c>
      <c r="J700" s="196">
        <v>640.82000000000005</v>
      </c>
    </row>
    <row r="701" spans="1:10" s="192" customFormat="1" ht="12.75">
      <c r="A701" s="199" t="s">
        <v>139</v>
      </c>
      <c r="B701" s="309" t="s">
        <v>1464</v>
      </c>
      <c r="C701" s="278" t="s">
        <v>268</v>
      </c>
      <c r="D701" s="278" t="s">
        <v>3216</v>
      </c>
      <c r="E701" s="362" t="s">
        <v>142</v>
      </c>
      <c r="F701" s="362"/>
      <c r="G701" s="186" t="s">
        <v>3</v>
      </c>
      <c r="H701" s="187">
        <v>1</v>
      </c>
      <c r="I701" s="188">
        <v>485</v>
      </c>
      <c r="J701" s="200">
        <v>485</v>
      </c>
    </row>
    <row r="702" spans="1:10" s="192" customFormat="1" ht="12.75">
      <c r="A702" s="199" t="s">
        <v>139</v>
      </c>
      <c r="B702" s="309" t="s">
        <v>1436</v>
      </c>
      <c r="C702" s="278" t="s">
        <v>268</v>
      </c>
      <c r="D702" s="278" t="s">
        <v>803</v>
      </c>
      <c r="E702" s="362" t="s">
        <v>141</v>
      </c>
      <c r="F702" s="362"/>
      <c r="G702" s="186" t="s">
        <v>26</v>
      </c>
      <c r="H702" s="187">
        <v>4.33</v>
      </c>
      <c r="I702" s="188">
        <v>18.739999999999998</v>
      </c>
      <c r="J702" s="200">
        <v>81.14</v>
      </c>
    </row>
    <row r="703" spans="1:10" s="192" customFormat="1" ht="12.75">
      <c r="A703" s="199" t="s">
        <v>139</v>
      </c>
      <c r="B703" s="309" t="s">
        <v>1437</v>
      </c>
      <c r="C703" s="278" t="s">
        <v>268</v>
      </c>
      <c r="D703" s="278" t="s">
        <v>804</v>
      </c>
      <c r="E703" s="362" t="s">
        <v>141</v>
      </c>
      <c r="F703" s="362"/>
      <c r="G703" s="186" t="s">
        <v>26</v>
      </c>
      <c r="H703" s="187">
        <v>4.9489999999999998</v>
      </c>
      <c r="I703" s="188">
        <v>15.09</v>
      </c>
      <c r="J703" s="200">
        <v>74.680000000000007</v>
      </c>
    </row>
    <row r="704" spans="1:10" s="192" customFormat="1" ht="12.75">
      <c r="A704" s="201"/>
      <c r="B704" s="279"/>
      <c r="C704" s="279"/>
      <c r="D704" s="279"/>
      <c r="E704" s="279" t="s">
        <v>143</v>
      </c>
      <c r="F704" s="203">
        <v>155.82</v>
      </c>
      <c r="G704" s="279" t="s">
        <v>144</v>
      </c>
      <c r="H704" s="203">
        <v>0</v>
      </c>
      <c r="I704" s="279" t="s">
        <v>145</v>
      </c>
      <c r="J704" s="204">
        <v>155.82000000000002</v>
      </c>
    </row>
    <row r="705" spans="1:10" s="192" customFormat="1" ht="12.75">
      <c r="A705" s="201"/>
      <c r="B705" s="279"/>
      <c r="C705" s="279"/>
      <c r="D705" s="279"/>
      <c r="E705" s="279" t="s">
        <v>663</v>
      </c>
      <c r="F705" s="203">
        <v>143.99</v>
      </c>
      <c r="G705" s="279"/>
      <c r="H705" s="363" t="s">
        <v>664</v>
      </c>
      <c r="I705" s="363"/>
      <c r="J705" s="204">
        <v>784.81</v>
      </c>
    </row>
    <row r="706" spans="1:10" s="192" customFormat="1" ht="13.5" thickBot="1">
      <c r="A706" s="280"/>
      <c r="B706" s="281"/>
      <c r="C706" s="281"/>
      <c r="D706" s="281"/>
      <c r="E706" s="281"/>
      <c r="F706" s="281"/>
      <c r="G706" s="281" t="s">
        <v>665</v>
      </c>
      <c r="H706" s="213">
        <v>1.88</v>
      </c>
      <c r="I706" s="281" t="s">
        <v>666</v>
      </c>
      <c r="J706" s="207">
        <v>1475.44</v>
      </c>
    </row>
    <row r="707" spans="1:10" s="192" customFormat="1" ht="13.5" thickTop="1">
      <c r="A707" s="205"/>
      <c r="B707" s="189"/>
      <c r="C707" s="189"/>
      <c r="D707" s="189"/>
      <c r="E707" s="189"/>
      <c r="F707" s="189"/>
      <c r="G707" s="189"/>
      <c r="H707" s="189"/>
      <c r="I707" s="189"/>
      <c r="J707" s="206"/>
    </row>
    <row r="708" spans="1:10" s="192" customFormat="1" ht="12.75">
      <c r="A708" s="290" t="s">
        <v>3217</v>
      </c>
      <c r="B708" s="288" t="s">
        <v>8</v>
      </c>
      <c r="C708" s="284" t="s">
        <v>9</v>
      </c>
      <c r="D708" s="284" t="s">
        <v>10</v>
      </c>
      <c r="E708" s="367" t="s">
        <v>136</v>
      </c>
      <c r="F708" s="367"/>
      <c r="G708" s="289" t="s">
        <v>11</v>
      </c>
      <c r="H708" s="288" t="s">
        <v>12</v>
      </c>
      <c r="I708" s="288" t="s">
        <v>13</v>
      </c>
      <c r="J708" s="287" t="s">
        <v>14</v>
      </c>
    </row>
    <row r="709" spans="1:10" s="192" customFormat="1" ht="38.25">
      <c r="A709" s="94" t="s">
        <v>137</v>
      </c>
      <c r="B709" s="294" t="s">
        <v>3218</v>
      </c>
      <c r="C709" s="277" t="s">
        <v>21</v>
      </c>
      <c r="D709" s="277" t="s">
        <v>2381</v>
      </c>
      <c r="E709" s="368" t="s">
        <v>505</v>
      </c>
      <c r="F709" s="368"/>
      <c r="G709" s="95" t="s">
        <v>45</v>
      </c>
      <c r="H709" s="182">
        <v>1</v>
      </c>
      <c r="I709" s="96">
        <v>4074.58</v>
      </c>
      <c r="J709" s="196">
        <v>4074.58</v>
      </c>
    </row>
    <row r="710" spans="1:10" s="192" customFormat="1" ht="25.5">
      <c r="A710" s="197" t="s">
        <v>146</v>
      </c>
      <c r="B710" s="308" t="s">
        <v>1345</v>
      </c>
      <c r="C710" s="285" t="s">
        <v>21</v>
      </c>
      <c r="D710" s="285" t="s">
        <v>147</v>
      </c>
      <c r="E710" s="365" t="s">
        <v>148</v>
      </c>
      <c r="F710" s="365"/>
      <c r="G710" s="183" t="s">
        <v>26</v>
      </c>
      <c r="H710" s="184">
        <v>6.57</v>
      </c>
      <c r="I710" s="185">
        <v>20.32</v>
      </c>
      <c r="J710" s="198">
        <v>133.5</v>
      </c>
    </row>
    <row r="711" spans="1:10" s="192" customFormat="1" ht="25.5">
      <c r="A711" s="197" t="s">
        <v>146</v>
      </c>
      <c r="B711" s="308" t="s">
        <v>1480</v>
      </c>
      <c r="C711" s="285" t="s">
        <v>21</v>
      </c>
      <c r="D711" s="285" t="s">
        <v>149</v>
      </c>
      <c r="E711" s="365" t="s">
        <v>148</v>
      </c>
      <c r="F711" s="365"/>
      <c r="G711" s="183" t="s">
        <v>26</v>
      </c>
      <c r="H711" s="184">
        <v>6.76</v>
      </c>
      <c r="I711" s="185">
        <v>22.69</v>
      </c>
      <c r="J711" s="198">
        <v>153.38</v>
      </c>
    </row>
    <row r="712" spans="1:10" s="192" customFormat="1" ht="63.75">
      <c r="A712" s="199" t="s">
        <v>139</v>
      </c>
      <c r="B712" s="309" t="s">
        <v>3219</v>
      </c>
      <c r="C712" s="278" t="s">
        <v>21</v>
      </c>
      <c r="D712" s="278" t="s">
        <v>3220</v>
      </c>
      <c r="E712" s="362" t="s">
        <v>142</v>
      </c>
      <c r="F712" s="362"/>
      <c r="G712" s="186" t="s">
        <v>105</v>
      </c>
      <c r="H712" s="187">
        <v>2</v>
      </c>
      <c r="I712" s="188">
        <v>152.12</v>
      </c>
      <c r="J712" s="200">
        <v>304.24</v>
      </c>
    </row>
    <row r="713" spans="1:10" s="192" customFormat="1" ht="25.5">
      <c r="A713" s="199" t="s">
        <v>139</v>
      </c>
      <c r="B713" s="309" t="s">
        <v>3221</v>
      </c>
      <c r="C713" s="278" t="s">
        <v>21</v>
      </c>
      <c r="D713" s="278" t="s">
        <v>3222</v>
      </c>
      <c r="E713" s="362" t="s">
        <v>142</v>
      </c>
      <c r="F713" s="362"/>
      <c r="G713" s="186" t="s">
        <v>3</v>
      </c>
      <c r="H713" s="187">
        <v>3.78</v>
      </c>
      <c r="I713" s="188">
        <v>487.8</v>
      </c>
      <c r="J713" s="200">
        <v>1843.88</v>
      </c>
    </row>
    <row r="714" spans="1:10" s="192" customFormat="1" ht="25.5">
      <c r="A714" s="199" t="s">
        <v>139</v>
      </c>
      <c r="B714" s="309" t="s">
        <v>3223</v>
      </c>
      <c r="C714" s="278" t="s">
        <v>21</v>
      </c>
      <c r="D714" s="278" t="s">
        <v>3224</v>
      </c>
      <c r="E714" s="362" t="s">
        <v>142</v>
      </c>
      <c r="F714" s="362"/>
      <c r="G714" s="186" t="s">
        <v>45</v>
      </c>
      <c r="H714" s="187">
        <v>2</v>
      </c>
      <c r="I714" s="188">
        <v>819.79</v>
      </c>
      <c r="J714" s="200">
        <v>1639.58</v>
      </c>
    </row>
    <row r="715" spans="1:10" s="192" customFormat="1" ht="12.75">
      <c r="A715" s="201"/>
      <c r="B715" s="279"/>
      <c r="C715" s="279"/>
      <c r="D715" s="279"/>
      <c r="E715" s="279" t="s">
        <v>143</v>
      </c>
      <c r="F715" s="203">
        <v>216.35</v>
      </c>
      <c r="G715" s="279" t="s">
        <v>144</v>
      </c>
      <c r="H715" s="203">
        <v>0</v>
      </c>
      <c r="I715" s="279" t="s">
        <v>145</v>
      </c>
      <c r="J715" s="204">
        <v>216.35</v>
      </c>
    </row>
    <row r="716" spans="1:10" s="192" customFormat="1" ht="12.75">
      <c r="A716" s="201"/>
      <c r="B716" s="279"/>
      <c r="C716" s="279"/>
      <c r="D716" s="279"/>
      <c r="E716" s="279" t="s">
        <v>663</v>
      </c>
      <c r="F716" s="203">
        <v>915.55</v>
      </c>
      <c r="G716" s="279"/>
      <c r="H716" s="363" t="s">
        <v>664</v>
      </c>
      <c r="I716" s="363"/>
      <c r="J716" s="204">
        <v>4990.13</v>
      </c>
    </row>
    <row r="717" spans="1:10" s="192" customFormat="1" ht="13.5" thickBot="1">
      <c r="A717" s="280"/>
      <c r="B717" s="281"/>
      <c r="C717" s="281"/>
      <c r="D717" s="281"/>
      <c r="E717" s="281"/>
      <c r="F717" s="281"/>
      <c r="G717" s="281" t="s">
        <v>665</v>
      </c>
      <c r="H717" s="213">
        <v>4</v>
      </c>
      <c r="I717" s="281" t="s">
        <v>666</v>
      </c>
      <c r="J717" s="207">
        <v>19960.52</v>
      </c>
    </row>
    <row r="718" spans="1:10" s="192" customFormat="1" ht="13.5" thickTop="1">
      <c r="A718" s="205"/>
      <c r="B718" s="189"/>
      <c r="C718" s="189"/>
      <c r="D718" s="189"/>
      <c r="E718" s="189"/>
      <c r="F718" s="189"/>
      <c r="G718" s="189"/>
      <c r="H718" s="189"/>
      <c r="I718" s="189"/>
      <c r="J718" s="206"/>
    </row>
    <row r="719" spans="1:10" s="192" customFormat="1" ht="12.75">
      <c r="A719" s="290" t="s">
        <v>3225</v>
      </c>
      <c r="B719" s="288" t="s">
        <v>8</v>
      </c>
      <c r="C719" s="284" t="s">
        <v>9</v>
      </c>
      <c r="D719" s="284" t="s">
        <v>10</v>
      </c>
      <c r="E719" s="367" t="s">
        <v>136</v>
      </c>
      <c r="F719" s="367"/>
      <c r="G719" s="289" t="s">
        <v>11</v>
      </c>
      <c r="H719" s="288" t="s">
        <v>12</v>
      </c>
      <c r="I719" s="288" t="s">
        <v>13</v>
      </c>
      <c r="J719" s="287" t="s">
        <v>14</v>
      </c>
    </row>
    <row r="720" spans="1:10" s="192" customFormat="1" ht="12.75" customHeight="1">
      <c r="A720" s="94" t="s">
        <v>137</v>
      </c>
      <c r="B720" s="294" t="s">
        <v>3226</v>
      </c>
      <c r="C720" s="277" t="s">
        <v>44</v>
      </c>
      <c r="D720" s="277" t="s">
        <v>2384</v>
      </c>
      <c r="E720" s="368" t="s">
        <v>505</v>
      </c>
      <c r="F720" s="368"/>
      <c r="G720" s="95" t="s">
        <v>3</v>
      </c>
      <c r="H720" s="182">
        <v>1</v>
      </c>
      <c r="I720" s="96">
        <v>625.17999999999995</v>
      </c>
      <c r="J720" s="196">
        <v>625.17999999999995</v>
      </c>
    </row>
    <row r="721" spans="1:10" s="192" customFormat="1" ht="25.5">
      <c r="A721" s="197" t="s">
        <v>146</v>
      </c>
      <c r="B721" s="308" t="s">
        <v>1386</v>
      </c>
      <c r="C721" s="285" t="s">
        <v>21</v>
      </c>
      <c r="D721" s="285" t="s">
        <v>174</v>
      </c>
      <c r="E721" s="365" t="s">
        <v>148</v>
      </c>
      <c r="F721" s="365"/>
      <c r="G721" s="183" t="s">
        <v>26</v>
      </c>
      <c r="H721" s="184">
        <v>0.28199999999999997</v>
      </c>
      <c r="I721" s="185">
        <v>25.62</v>
      </c>
      <c r="J721" s="198">
        <v>7.22</v>
      </c>
    </row>
    <row r="722" spans="1:10" s="192" customFormat="1" ht="25.5">
      <c r="A722" s="197" t="s">
        <v>146</v>
      </c>
      <c r="B722" s="308" t="s">
        <v>1345</v>
      </c>
      <c r="C722" s="285" t="s">
        <v>21</v>
      </c>
      <c r="D722" s="285" t="s">
        <v>147</v>
      </c>
      <c r="E722" s="365" t="s">
        <v>148</v>
      </c>
      <c r="F722" s="365"/>
      <c r="G722" s="183" t="s">
        <v>26</v>
      </c>
      <c r="H722" s="184">
        <v>0.14099999999999999</v>
      </c>
      <c r="I722" s="185">
        <v>20.32</v>
      </c>
      <c r="J722" s="198">
        <v>2.86</v>
      </c>
    </row>
    <row r="723" spans="1:10" s="192" customFormat="1" ht="38.25">
      <c r="A723" s="199" t="s">
        <v>139</v>
      </c>
      <c r="B723" s="309" t="s">
        <v>3227</v>
      </c>
      <c r="C723" s="278" t="s">
        <v>681</v>
      </c>
      <c r="D723" s="278" t="s">
        <v>3228</v>
      </c>
      <c r="E723" s="362" t="s">
        <v>142</v>
      </c>
      <c r="F723" s="362"/>
      <c r="G723" s="186" t="s">
        <v>3</v>
      </c>
      <c r="H723" s="187">
        <v>1</v>
      </c>
      <c r="I723" s="188">
        <v>615.1</v>
      </c>
      <c r="J723" s="200">
        <v>615.1</v>
      </c>
    </row>
    <row r="724" spans="1:10" s="192" customFormat="1" ht="12.75">
      <c r="A724" s="201"/>
      <c r="B724" s="279"/>
      <c r="C724" s="279"/>
      <c r="D724" s="279"/>
      <c r="E724" s="279" t="s">
        <v>143</v>
      </c>
      <c r="F724" s="203">
        <v>7.83</v>
      </c>
      <c r="G724" s="279" t="s">
        <v>144</v>
      </c>
      <c r="H724" s="203">
        <v>0</v>
      </c>
      <c r="I724" s="279" t="s">
        <v>145</v>
      </c>
      <c r="J724" s="204">
        <v>7.83</v>
      </c>
    </row>
    <row r="725" spans="1:10" s="192" customFormat="1" ht="12.75">
      <c r="A725" s="201"/>
      <c r="B725" s="279"/>
      <c r="C725" s="279"/>
      <c r="D725" s="279"/>
      <c r="E725" s="279" t="s">
        <v>663</v>
      </c>
      <c r="F725" s="203">
        <v>140.47</v>
      </c>
      <c r="G725" s="279"/>
      <c r="H725" s="363" t="s">
        <v>664</v>
      </c>
      <c r="I725" s="363"/>
      <c r="J725" s="204">
        <v>765.65</v>
      </c>
    </row>
    <row r="726" spans="1:10" s="192" customFormat="1" ht="13.5" thickBot="1">
      <c r="A726" s="280"/>
      <c r="B726" s="281"/>
      <c r="C726" s="281"/>
      <c r="D726" s="281"/>
      <c r="E726" s="281"/>
      <c r="F726" s="281"/>
      <c r="G726" s="281" t="s">
        <v>665</v>
      </c>
      <c r="H726" s="213">
        <v>11.22</v>
      </c>
      <c r="I726" s="281" t="s">
        <v>666</v>
      </c>
      <c r="J726" s="207">
        <v>8590.59</v>
      </c>
    </row>
    <row r="727" spans="1:10" s="192" customFormat="1" ht="13.5" thickTop="1">
      <c r="A727" s="205"/>
      <c r="B727" s="189"/>
      <c r="C727" s="189"/>
      <c r="D727" s="189"/>
      <c r="E727" s="189"/>
      <c r="F727" s="189"/>
      <c r="G727" s="189"/>
      <c r="H727" s="189"/>
      <c r="I727" s="189"/>
      <c r="J727" s="206"/>
    </row>
    <row r="728" spans="1:10" s="192" customFormat="1" ht="12.75">
      <c r="A728" s="290" t="s">
        <v>3229</v>
      </c>
      <c r="B728" s="288" t="s">
        <v>8</v>
      </c>
      <c r="C728" s="284" t="s">
        <v>9</v>
      </c>
      <c r="D728" s="284" t="s">
        <v>10</v>
      </c>
      <c r="E728" s="367" t="s">
        <v>136</v>
      </c>
      <c r="F728" s="367"/>
      <c r="G728" s="289" t="s">
        <v>11</v>
      </c>
      <c r="H728" s="288" t="s">
        <v>12</v>
      </c>
      <c r="I728" s="288" t="s">
        <v>13</v>
      </c>
      <c r="J728" s="287" t="s">
        <v>14</v>
      </c>
    </row>
    <row r="729" spans="1:10" s="192" customFormat="1" ht="25.5">
      <c r="A729" s="94" t="s">
        <v>137</v>
      </c>
      <c r="B729" s="294" t="s">
        <v>3230</v>
      </c>
      <c r="C729" s="277" t="s">
        <v>44</v>
      </c>
      <c r="D729" s="277" t="s">
        <v>2387</v>
      </c>
      <c r="E729" s="368">
        <v>112</v>
      </c>
      <c r="F729" s="368"/>
      <c r="G729" s="95" t="s">
        <v>3</v>
      </c>
      <c r="H729" s="182">
        <v>1</v>
      </c>
      <c r="I729" s="96">
        <v>1555.87</v>
      </c>
      <c r="J729" s="196">
        <v>1555.87</v>
      </c>
    </row>
    <row r="730" spans="1:10" s="192" customFormat="1" ht="25.5">
      <c r="A730" s="197" t="s">
        <v>146</v>
      </c>
      <c r="B730" s="308" t="s">
        <v>1386</v>
      </c>
      <c r="C730" s="285" t="s">
        <v>21</v>
      </c>
      <c r="D730" s="285" t="s">
        <v>174</v>
      </c>
      <c r="E730" s="365" t="s">
        <v>148</v>
      </c>
      <c r="F730" s="365"/>
      <c r="G730" s="183" t="s">
        <v>26</v>
      </c>
      <c r="H730" s="184">
        <v>0.28199999999999997</v>
      </c>
      <c r="I730" s="185">
        <v>25.62</v>
      </c>
      <c r="J730" s="198">
        <v>7.22</v>
      </c>
    </row>
    <row r="731" spans="1:10" s="192" customFormat="1" ht="25.5">
      <c r="A731" s="197" t="s">
        <v>146</v>
      </c>
      <c r="B731" s="308" t="s">
        <v>1439</v>
      </c>
      <c r="C731" s="285" t="s">
        <v>21</v>
      </c>
      <c r="D731" s="285" t="s">
        <v>508</v>
      </c>
      <c r="E731" s="365" t="s">
        <v>148</v>
      </c>
      <c r="F731" s="365"/>
      <c r="G731" s="183" t="s">
        <v>26</v>
      </c>
      <c r="H731" s="184">
        <v>0.14099999999999999</v>
      </c>
      <c r="I731" s="185">
        <v>21.21</v>
      </c>
      <c r="J731" s="198">
        <v>2.99</v>
      </c>
    </row>
    <row r="732" spans="1:10" s="192" customFormat="1" ht="25.5">
      <c r="A732" s="199" t="s">
        <v>139</v>
      </c>
      <c r="B732" s="309" t="s">
        <v>3231</v>
      </c>
      <c r="C732" s="278" t="s">
        <v>681</v>
      </c>
      <c r="D732" s="278" t="s">
        <v>3232</v>
      </c>
      <c r="E732" s="362" t="s">
        <v>142</v>
      </c>
      <c r="F732" s="362"/>
      <c r="G732" s="186" t="s">
        <v>3</v>
      </c>
      <c r="H732" s="187">
        <v>1</v>
      </c>
      <c r="I732" s="188">
        <v>1545.66</v>
      </c>
      <c r="J732" s="200">
        <v>1545.66</v>
      </c>
    </row>
    <row r="733" spans="1:10" s="192" customFormat="1" ht="12.75">
      <c r="A733" s="201"/>
      <c r="B733" s="279"/>
      <c r="C733" s="279"/>
      <c r="D733" s="279"/>
      <c r="E733" s="279" t="s">
        <v>143</v>
      </c>
      <c r="F733" s="203">
        <v>7.96</v>
      </c>
      <c r="G733" s="279" t="s">
        <v>144</v>
      </c>
      <c r="H733" s="203">
        <v>0</v>
      </c>
      <c r="I733" s="279" t="s">
        <v>145</v>
      </c>
      <c r="J733" s="204">
        <v>7.96</v>
      </c>
    </row>
    <row r="734" spans="1:10" s="192" customFormat="1" ht="12.75">
      <c r="A734" s="201"/>
      <c r="B734" s="279"/>
      <c r="C734" s="279"/>
      <c r="D734" s="279"/>
      <c r="E734" s="279" t="s">
        <v>663</v>
      </c>
      <c r="F734" s="203">
        <v>349.6</v>
      </c>
      <c r="G734" s="279"/>
      <c r="H734" s="363" t="s">
        <v>664</v>
      </c>
      <c r="I734" s="363"/>
      <c r="J734" s="204">
        <v>1905.47</v>
      </c>
    </row>
    <row r="735" spans="1:10" s="192" customFormat="1" ht="13.5" thickBot="1">
      <c r="A735" s="280"/>
      <c r="B735" s="281"/>
      <c r="C735" s="281"/>
      <c r="D735" s="281"/>
      <c r="E735" s="281"/>
      <c r="F735" s="281"/>
      <c r="G735" s="281" t="s">
        <v>665</v>
      </c>
      <c r="H735" s="213">
        <v>128.52000000000001</v>
      </c>
      <c r="I735" s="281" t="s">
        <v>666</v>
      </c>
      <c r="J735" s="207">
        <v>244891</v>
      </c>
    </row>
    <row r="736" spans="1:10" s="192" customFormat="1" ht="13.5" thickTop="1">
      <c r="A736" s="205"/>
      <c r="B736" s="189"/>
      <c r="C736" s="189"/>
      <c r="D736" s="189"/>
      <c r="E736" s="189"/>
      <c r="F736" s="189"/>
      <c r="G736" s="189"/>
      <c r="H736" s="189"/>
      <c r="I736" s="189"/>
      <c r="J736" s="206"/>
    </row>
    <row r="737" spans="1:10" s="192" customFormat="1" ht="12.75">
      <c r="A737" s="290" t="s">
        <v>3233</v>
      </c>
      <c r="B737" s="288" t="s">
        <v>8</v>
      </c>
      <c r="C737" s="284" t="s">
        <v>9</v>
      </c>
      <c r="D737" s="284" t="s">
        <v>10</v>
      </c>
      <c r="E737" s="367" t="s">
        <v>136</v>
      </c>
      <c r="F737" s="367"/>
      <c r="G737" s="289" t="s">
        <v>11</v>
      </c>
      <c r="H737" s="288" t="s">
        <v>12</v>
      </c>
      <c r="I737" s="288" t="s">
        <v>13</v>
      </c>
      <c r="J737" s="287" t="s">
        <v>14</v>
      </c>
    </row>
    <row r="738" spans="1:10" s="192" customFormat="1" ht="38.25">
      <c r="A738" s="94" t="s">
        <v>137</v>
      </c>
      <c r="B738" s="294" t="s">
        <v>3234</v>
      </c>
      <c r="C738" s="277" t="s">
        <v>44</v>
      </c>
      <c r="D738" s="277" t="s">
        <v>2390</v>
      </c>
      <c r="E738" s="368" t="s">
        <v>505</v>
      </c>
      <c r="F738" s="368"/>
      <c r="G738" s="95" t="s">
        <v>3</v>
      </c>
      <c r="H738" s="182">
        <v>1</v>
      </c>
      <c r="I738" s="96">
        <v>1506.41</v>
      </c>
      <c r="J738" s="196">
        <v>1506.41</v>
      </c>
    </row>
    <row r="739" spans="1:10" s="192" customFormat="1" ht="25.5">
      <c r="A739" s="197" t="s">
        <v>146</v>
      </c>
      <c r="B739" s="308" t="s">
        <v>1386</v>
      </c>
      <c r="C739" s="285" t="s">
        <v>21</v>
      </c>
      <c r="D739" s="285" t="s">
        <v>174</v>
      </c>
      <c r="E739" s="365" t="s">
        <v>148</v>
      </c>
      <c r="F739" s="365"/>
      <c r="G739" s="183" t="s">
        <v>26</v>
      </c>
      <c r="H739" s="184">
        <v>0.28199999999999997</v>
      </c>
      <c r="I739" s="185">
        <v>25.62</v>
      </c>
      <c r="J739" s="198">
        <v>7.22</v>
      </c>
    </row>
    <row r="740" spans="1:10" s="192" customFormat="1" ht="25.5">
      <c r="A740" s="197" t="s">
        <v>146</v>
      </c>
      <c r="B740" s="308" t="s">
        <v>1345</v>
      </c>
      <c r="C740" s="285" t="s">
        <v>21</v>
      </c>
      <c r="D740" s="285" t="s">
        <v>147</v>
      </c>
      <c r="E740" s="365" t="s">
        <v>148</v>
      </c>
      <c r="F740" s="365"/>
      <c r="G740" s="183" t="s">
        <v>26</v>
      </c>
      <c r="H740" s="184">
        <v>0.14099999999999999</v>
      </c>
      <c r="I740" s="185">
        <v>20.32</v>
      </c>
      <c r="J740" s="198">
        <v>2.86</v>
      </c>
    </row>
    <row r="741" spans="1:10" s="192" customFormat="1" ht="25.5">
      <c r="A741" s="199" t="s">
        <v>139</v>
      </c>
      <c r="B741" s="309" t="s">
        <v>1430</v>
      </c>
      <c r="C741" s="278" t="s">
        <v>21</v>
      </c>
      <c r="D741" s="278" t="s">
        <v>159</v>
      </c>
      <c r="E741" s="362" t="s">
        <v>142</v>
      </c>
      <c r="F741" s="362"/>
      <c r="G741" s="186" t="s">
        <v>160</v>
      </c>
      <c r="H741" s="187">
        <v>6.3700000000000007E-2</v>
      </c>
      <c r="I741" s="188">
        <v>36.4</v>
      </c>
      <c r="J741" s="200">
        <v>2.31</v>
      </c>
    </row>
    <row r="742" spans="1:10" s="192" customFormat="1" ht="38.25">
      <c r="A742" s="199" t="s">
        <v>139</v>
      </c>
      <c r="B742" s="309" t="s">
        <v>3181</v>
      </c>
      <c r="C742" s="278" t="s">
        <v>21</v>
      </c>
      <c r="D742" s="278" t="s">
        <v>3182</v>
      </c>
      <c r="E742" s="362" t="s">
        <v>142</v>
      </c>
      <c r="F742" s="362"/>
      <c r="G742" s="186" t="s">
        <v>3</v>
      </c>
      <c r="H742" s="187">
        <v>1</v>
      </c>
      <c r="I742" s="188">
        <v>389.31</v>
      </c>
      <c r="J742" s="200">
        <v>389.31</v>
      </c>
    </row>
    <row r="743" spans="1:10" s="192" customFormat="1" ht="38.25">
      <c r="A743" s="199" t="s">
        <v>139</v>
      </c>
      <c r="B743" s="309" t="s">
        <v>1459</v>
      </c>
      <c r="C743" s="278" t="s">
        <v>21</v>
      </c>
      <c r="D743" s="278" t="s">
        <v>824</v>
      </c>
      <c r="E743" s="362" t="s">
        <v>142</v>
      </c>
      <c r="F743" s="362"/>
      <c r="G743" s="186" t="s">
        <v>45</v>
      </c>
      <c r="H743" s="187">
        <v>4.72</v>
      </c>
      <c r="I743" s="188">
        <v>0.61</v>
      </c>
      <c r="J743" s="200">
        <v>2.87</v>
      </c>
    </row>
    <row r="744" spans="1:10" s="192" customFormat="1" ht="38.25">
      <c r="A744" s="199" t="s">
        <v>139</v>
      </c>
      <c r="B744" s="309" t="s">
        <v>1460</v>
      </c>
      <c r="C744" s="278" t="s">
        <v>21</v>
      </c>
      <c r="D744" s="278" t="s">
        <v>825</v>
      </c>
      <c r="E744" s="362" t="s">
        <v>142</v>
      </c>
      <c r="F744" s="362"/>
      <c r="G744" s="186" t="s">
        <v>34</v>
      </c>
      <c r="H744" s="187">
        <v>2.202</v>
      </c>
      <c r="I744" s="188">
        <v>23.09</v>
      </c>
      <c r="J744" s="200">
        <v>50.84</v>
      </c>
    </row>
    <row r="745" spans="1:10" s="192" customFormat="1" ht="12.75">
      <c r="A745" s="199" t="s">
        <v>139</v>
      </c>
      <c r="B745" s="309" t="s">
        <v>3235</v>
      </c>
      <c r="C745" s="278" t="s">
        <v>268</v>
      </c>
      <c r="D745" s="278" t="s">
        <v>3236</v>
      </c>
      <c r="E745" s="362" t="s">
        <v>142</v>
      </c>
      <c r="F745" s="362"/>
      <c r="G745" s="186" t="s">
        <v>45</v>
      </c>
      <c r="H745" s="187">
        <v>1</v>
      </c>
      <c r="I745" s="188">
        <v>1051</v>
      </c>
      <c r="J745" s="200">
        <v>1051</v>
      </c>
    </row>
    <row r="746" spans="1:10" s="192" customFormat="1" ht="12.75">
      <c r="A746" s="201"/>
      <c r="B746" s="279"/>
      <c r="C746" s="279"/>
      <c r="D746" s="279"/>
      <c r="E746" s="279" t="s">
        <v>143</v>
      </c>
      <c r="F746" s="203">
        <v>7.83</v>
      </c>
      <c r="G746" s="279" t="s">
        <v>144</v>
      </c>
      <c r="H746" s="203">
        <v>0</v>
      </c>
      <c r="I746" s="279" t="s">
        <v>145</v>
      </c>
      <c r="J746" s="204">
        <v>7.83</v>
      </c>
    </row>
    <row r="747" spans="1:10" s="192" customFormat="1" ht="12.75">
      <c r="A747" s="201"/>
      <c r="B747" s="279"/>
      <c r="C747" s="279"/>
      <c r="D747" s="279"/>
      <c r="E747" s="279" t="s">
        <v>663</v>
      </c>
      <c r="F747" s="203">
        <v>338.49</v>
      </c>
      <c r="G747" s="279"/>
      <c r="H747" s="363" t="s">
        <v>664</v>
      </c>
      <c r="I747" s="363"/>
      <c r="J747" s="204">
        <v>1844.9</v>
      </c>
    </row>
    <row r="748" spans="1:10" s="192" customFormat="1" ht="13.5" thickBot="1">
      <c r="A748" s="280"/>
      <c r="B748" s="281"/>
      <c r="C748" s="281"/>
      <c r="D748" s="281"/>
      <c r="E748" s="281"/>
      <c r="F748" s="281"/>
      <c r="G748" s="281" t="s">
        <v>665</v>
      </c>
      <c r="H748" s="213">
        <v>10</v>
      </c>
      <c r="I748" s="281" t="s">
        <v>666</v>
      </c>
      <c r="J748" s="207">
        <v>18449</v>
      </c>
    </row>
    <row r="749" spans="1:10" s="192" customFormat="1" ht="13.5" thickTop="1">
      <c r="A749" s="205"/>
      <c r="B749" s="189"/>
      <c r="C749" s="189"/>
      <c r="D749" s="189"/>
      <c r="E749" s="189"/>
      <c r="F749" s="189"/>
      <c r="G749" s="189"/>
      <c r="H749" s="189"/>
      <c r="I749" s="189"/>
      <c r="J749" s="206"/>
    </row>
    <row r="750" spans="1:10" s="192" customFormat="1" ht="12.75">
      <c r="A750" s="111" t="s">
        <v>4640</v>
      </c>
      <c r="B750" s="286"/>
      <c r="C750" s="286"/>
      <c r="D750" s="286" t="s">
        <v>281</v>
      </c>
      <c r="E750" s="286"/>
      <c r="F750" s="366"/>
      <c r="G750" s="366"/>
      <c r="H750" s="136"/>
      <c r="I750" s="286"/>
      <c r="J750" s="212">
        <v>45041.97</v>
      </c>
    </row>
    <row r="751" spans="1:10" s="192" customFormat="1" ht="12.75">
      <c r="A751" s="290" t="s">
        <v>3237</v>
      </c>
      <c r="B751" s="288" t="s">
        <v>8</v>
      </c>
      <c r="C751" s="284" t="s">
        <v>9</v>
      </c>
      <c r="D751" s="284" t="s">
        <v>10</v>
      </c>
      <c r="E751" s="367" t="s">
        <v>136</v>
      </c>
      <c r="F751" s="367"/>
      <c r="G751" s="289" t="s">
        <v>11</v>
      </c>
      <c r="H751" s="288" t="s">
        <v>12</v>
      </c>
      <c r="I751" s="288" t="s">
        <v>13</v>
      </c>
      <c r="J751" s="287" t="s">
        <v>14</v>
      </c>
    </row>
    <row r="752" spans="1:10" s="192" customFormat="1" ht="38.25">
      <c r="A752" s="94" t="s">
        <v>137</v>
      </c>
      <c r="B752" s="294" t="s">
        <v>1207</v>
      </c>
      <c r="C752" s="277" t="s">
        <v>21</v>
      </c>
      <c r="D752" s="277" t="s">
        <v>282</v>
      </c>
      <c r="E752" s="368" t="s">
        <v>505</v>
      </c>
      <c r="F752" s="368"/>
      <c r="G752" s="95" t="s">
        <v>3</v>
      </c>
      <c r="H752" s="182">
        <v>1</v>
      </c>
      <c r="I752" s="96">
        <v>578.76</v>
      </c>
      <c r="J752" s="196">
        <v>578.76</v>
      </c>
    </row>
    <row r="753" spans="1:10" s="192" customFormat="1" ht="25.5">
      <c r="A753" s="197" t="s">
        <v>146</v>
      </c>
      <c r="B753" s="308" t="s">
        <v>1386</v>
      </c>
      <c r="C753" s="285" t="s">
        <v>21</v>
      </c>
      <c r="D753" s="285" t="s">
        <v>174</v>
      </c>
      <c r="E753" s="365" t="s">
        <v>148</v>
      </c>
      <c r="F753" s="365"/>
      <c r="G753" s="183" t="s">
        <v>26</v>
      </c>
      <c r="H753" s="184">
        <v>1.7070000000000001</v>
      </c>
      <c r="I753" s="185">
        <v>25.62</v>
      </c>
      <c r="J753" s="198">
        <v>43.73</v>
      </c>
    </row>
    <row r="754" spans="1:10" s="192" customFormat="1" ht="25.5">
      <c r="A754" s="197" t="s">
        <v>146</v>
      </c>
      <c r="B754" s="308" t="s">
        <v>1345</v>
      </c>
      <c r="C754" s="285" t="s">
        <v>21</v>
      </c>
      <c r="D754" s="285" t="s">
        <v>147</v>
      </c>
      <c r="E754" s="365" t="s">
        <v>148</v>
      </c>
      <c r="F754" s="365"/>
      <c r="G754" s="183" t="s">
        <v>26</v>
      </c>
      <c r="H754" s="184">
        <v>0.85299999999999998</v>
      </c>
      <c r="I754" s="185">
        <v>20.32</v>
      </c>
      <c r="J754" s="198">
        <v>17.329999999999998</v>
      </c>
    </row>
    <row r="755" spans="1:10" s="192" customFormat="1" ht="25.5">
      <c r="A755" s="199" t="s">
        <v>139</v>
      </c>
      <c r="B755" s="309" t="s">
        <v>1475</v>
      </c>
      <c r="C755" s="278" t="s">
        <v>21</v>
      </c>
      <c r="D755" s="278" t="s">
        <v>829</v>
      </c>
      <c r="E755" s="362" t="s">
        <v>142</v>
      </c>
      <c r="F755" s="362"/>
      <c r="G755" s="186" t="s">
        <v>45</v>
      </c>
      <c r="H755" s="187">
        <v>24.4</v>
      </c>
      <c r="I755" s="188">
        <v>0.19</v>
      </c>
      <c r="J755" s="200">
        <v>4.63</v>
      </c>
    </row>
    <row r="756" spans="1:10" s="192" customFormat="1" ht="38.25">
      <c r="A756" s="199" t="s">
        <v>139</v>
      </c>
      <c r="B756" s="309" t="s">
        <v>1476</v>
      </c>
      <c r="C756" s="278" t="s">
        <v>21</v>
      </c>
      <c r="D756" s="278" t="s">
        <v>3238</v>
      </c>
      <c r="E756" s="362" t="s">
        <v>142</v>
      </c>
      <c r="F756" s="362"/>
      <c r="G756" s="186" t="s">
        <v>45</v>
      </c>
      <c r="H756" s="187">
        <v>2.0832999999999999</v>
      </c>
      <c r="I756" s="188">
        <v>231.89</v>
      </c>
      <c r="J756" s="200">
        <v>483.09</v>
      </c>
    </row>
    <row r="757" spans="1:10" s="192" customFormat="1" ht="12.75">
      <c r="A757" s="199" t="s">
        <v>139</v>
      </c>
      <c r="B757" s="309" t="s">
        <v>1477</v>
      </c>
      <c r="C757" s="278" t="s">
        <v>21</v>
      </c>
      <c r="D757" s="278" t="s">
        <v>506</v>
      </c>
      <c r="E757" s="362" t="s">
        <v>142</v>
      </c>
      <c r="F757" s="362"/>
      <c r="G757" s="186" t="s">
        <v>45</v>
      </c>
      <c r="H757" s="187">
        <v>1.2466999999999999</v>
      </c>
      <c r="I757" s="188">
        <v>24.05</v>
      </c>
      <c r="J757" s="200">
        <v>29.98</v>
      </c>
    </row>
    <row r="758" spans="1:10" s="192" customFormat="1" ht="12.75">
      <c r="A758" s="201"/>
      <c r="B758" s="279"/>
      <c r="C758" s="279"/>
      <c r="D758" s="279"/>
      <c r="E758" s="279" t="s">
        <v>143</v>
      </c>
      <c r="F758" s="203">
        <v>47.47</v>
      </c>
      <c r="G758" s="279" t="s">
        <v>144</v>
      </c>
      <c r="H758" s="203">
        <v>0</v>
      </c>
      <c r="I758" s="279" t="s">
        <v>145</v>
      </c>
      <c r="J758" s="204">
        <v>47.47</v>
      </c>
    </row>
    <row r="759" spans="1:10" s="192" customFormat="1" ht="12.75">
      <c r="A759" s="201"/>
      <c r="B759" s="279"/>
      <c r="C759" s="279"/>
      <c r="D759" s="279"/>
      <c r="E759" s="279" t="s">
        <v>663</v>
      </c>
      <c r="F759" s="203">
        <v>130.04</v>
      </c>
      <c r="G759" s="279"/>
      <c r="H759" s="363" t="s">
        <v>664</v>
      </c>
      <c r="I759" s="363"/>
      <c r="J759" s="204">
        <v>708.8</v>
      </c>
    </row>
    <row r="760" spans="1:10" s="192" customFormat="1" ht="13.5" thickBot="1">
      <c r="A760" s="280"/>
      <c r="B760" s="281"/>
      <c r="C760" s="281"/>
      <c r="D760" s="281"/>
      <c r="E760" s="281"/>
      <c r="F760" s="281"/>
      <c r="G760" s="281" t="s">
        <v>665</v>
      </c>
      <c r="H760" s="213">
        <v>22.8</v>
      </c>
      <c r="I760" s="281" t="s">
        <v>666</v>
      </c>
      <c r="J760" s="207">
        <v>16160.64</v>
      </c>
    </row>
    <row r="761" spans="1:10" s="192" customFormat="1" ht="13.5" thickTop="1">
      <c r="A761" s="205"/>
      <c r="B761" s="189"/>
      <c r="C761" s="189"/>
      <c r="D761" s="189"/>
      <c r="E761" s="189"/>
      <c r="F761" s="189"/>
      <c r="G761" s="189"/>
      <c r="H761" s="189"/>
      <c r="I761" s="189"/>
      <c r="J761" s="206"/>
    </row>
    <row r="762" spans="1:10" s="192" customFormat="1" ht="12.75">
      <c r="A762" s="290" t="s">
        <v>3239</v>
      </c>
      <c r="B762" s="288" t="s">
        <v>8</v>
      </c>
      <c r="C762" s="284" t="s">
        <v>9</v>
      </c>
      <c r="D762" s="284" t="s">
        <v>10</v>
      </c>
      <c r="E762" s="367" t="s">
        <v>136</v>
      </c>
      <c r="F762" s="367"/>
      <c r="G762" s="289" t="s">
        <v>11</v>
      </c>
      <c r="H762" s="288" t="s">
        <v>12</v>
      </c>
      <c r="I762" s="288" t="s">
        <v>13</v>
      </c>
      <c r="J762" s="287" t="s">
        <v>14</v>
      </c>
    </row>
    <row r="763" spans="1:10" s="192" customFormat="1" ht="51">
      <c r="A763" s="94" t="s">
        <v>137</v>
      </c>
      <c r="B763" s="294" t="s">
        <v>1236</v>
      </c>
      <c r="C763" s="277" t="s">
        <v>21</v>
      </c>
      <c r="D763" s="277" t="s">
        <v>284</v>
      </c>
      <c r="E763" s="368" t="s">
        <v>505</v>
      </c>
      <c r="F763" s="368"/>
      <c r="G763" s="95" t="s">
        <v>3</v>
      </c>
      <c r="H763" s="182">
        <v>1</v>
      </c>
      <c r="I763" s="96">
        <v>345.79</v>
      </c>
      <c r="J763" s="196">
        <v>345.79</v>
      </c>
    </row>
    <row r="764" spans="1:10" s="192" customFormat="1" ht="25.5">
      <c r="A764" s="197" t="s">
        <v>146</v>
      </c>
      <c r="B764" s="308" t="s">
        <v>1386</v>
      </c>
      <c r="C764" s="285" t="s">
        <v>21</v>
      </c>
      <c r="D764" s="285" t="s">
        <v>174</v>
      </c>
      <c r="E764" s="365" t="s">
        <v>148</v>
      </c>
      <c r="F764" s="365"/>
      <c r="G764" s="183" t="s">
        <v>26</v>
      </c>
      <c r="H764" s="184">
        <v>0.96</v>
      </c>
      <c r="I764" s="185">
        <v>25.62</v>
      </c>
      <c r="J764" s="198">
        <v>24.59</v>
      </c>
    </row>
    <row r="765" spans="1:10" s="192" customFormat="1" ht="25.5">
      <c r="A765" s="197" t="s">
        <v>146</v>
      </c>
      <c r="B765" s="308" t="s">
        <v>1345</v>
      </c>
      <c r="C765" s="285" t="s">
        <v>21</v>
      </c>
      <c r="D765" s="285" t="s">
        <v>147</v>
      </c>
      <c r="E765" s="365" t="s">
        <v>148</v>
      </c>
      <c r="F765" s="365"/>
      <c r="G765" s="183" t="s">
        <v>26</v>
      </c>
      <c r="H765" s="184">
        <v>0.48</v>
      </c>
      <c r="I765" s="185">
        <v>20.32</v>
      </c>
      <c r="J765" s="198">
        <v>9.75</v>
      </c>
    </row>
    <row r="766" spans="1:10" s="192" customFormat="1" ht="25.5">
      <c r="A766" s="199" t="s">
        <v>139</v>
      </c>
      <c r="B766" s="309" t="s">
        <v>1475</v>
      </c>
      <c r="C766" s="278" t="s">
        <v>21</v>
      </c>
      <c r="D766" s="278" t="s">
        <v>829</v>
      </c>
      <c r="E766" s="362" t="s">
        <v>142</v>
      </c>
      <c r="F766" s="362"/>
      <c r="G766" s="186" t="s">
        <v>45</v>
      </c>
      <c r="H766" s="187">
        <v>7.3</v>
      </c>
      <c r="I766" s="188">
        <v>0.19</v>
      </c>
      <c r="J766" s="200">
        <v>1.38</v>
      </c>
    </row>
    <row r="767" spans="1:10" s="192" customFormat="1" ht="51">
      <c r="A767" s="199" t="s">
        <v>139</v>
      </c>
      <c r="B767" s="309" t="s">
        <v>1479</v>
      </c>
      <c r="C767" s="278" t="s">
        <v>21</v>
      </c>
      <c r="D767" s="278" t="s">
        <v>831</v>
      </c>
      <c r="E767" s="362" t="s">
        <v>142</v>
      </c>
      <c r="F767" s="362"/>
      <c r="G767" s="186" t="s">
        <v>45</v>
      </c>
      <c r="H767" s="187">
        <v>0.55600000000000005</v>
      </c>
      <c r="I767" s="188">
        <v>533.48</v>
      </c>
      <c r="J767" s="200">
        <v>296.61</v>
      </c>
    </row>
    <row r="768" spans="1:10" s="192" customFormat="1" ht="12.75">
      <c r="A768" s="199" t="s">
        <v>139</v>
      </c>
      <c r="B768" s="309" t="s">
        <v>1477</v>
      </c>
      <c r="C768" s="278" t="s">
        <v>21</v>
      </c>
      <c r="D768" s="278" t="s">
        <v>506</v>
      </c>
      <c r="E768" s="362" t="s">
        <v>142</v>
      </c>
      <c r="F768" s="362"/>
      <c r="G768" s="186" t="s">
        <v>45</v>
      </c>
      <c r="H768" s="187">
        <v>0.56000000000000005</v>
      </c>
      <c r="I768" s="188">
        <v>24.05</v>
      </c>
      <c r="J768" s="200">
        <v>13.46</v>
      </c>
    </row>
    <row r="769" spans="1:10" s="192" customFormat="1" ht="12.75">
      <c r="A769" s="201"/>
      <c r="B769" s="279"/>
      <c r="C769" s="279"/>
      <c r="D769" s="279"/>
      <c r="E769" s="279" t="s">
        <v>143</v>
      </c>
      <c r="F769" s="203">
        <v>26.69</v>
      </c>
      <c r="G769" s="279" t="s">
        <v>144</v>
      </c>
      <c r="H769" s="203">
        <v>0</v>
      </c>
      <c r="I769" s="279" t="s">
        <v>145</v>
      </c>
      <c r="J769" s="204">
        <v>26.69</v>
      </c>
    </row>
    <row r="770" spans="1:10" s="192" customFormat="1" ht="12.75">
      <c r="A770" s="201"/>
      <c r="B770" s="279"/>
      <c r="C770" s="279"/>
      <c r="D770" s="279"/>
      <c r="E770" s="279" t="s">
        <v>663</v>
      </c>
      <c r="F770" s="203">
        <v>77.69</v>
      </c>
      <c r="G770" s="279"/>
      <c r="H770" s="363" t="s">
        <v>664</v>
      </c>
      <c r="I770" s="363"/>
      <c r="J770" s="204">
        <v>423.48</v>
      </c>
    </row>
    <row r="771" spans="1:10" s="192" customFormat="1" ht="13.5" thickBot="1">
      <c r="A771" s="280"/>
      <c r="B771" s="281"/>
      <c r="C771" s="281"/>
      <c r="D771" s="281"/>
      <c r="E771" s="281"/>
      <c r="F771" s="281"/>
      <c r="G771" s="281" t="s">
        <v>665</v>
      </c>
      <c r="H771" s="213">
        <v>68.2</v>
      </c>
      <c r="I771" s="281" t="s">
        <v>666</v>
      </c>
      <c r="J771" s="207">
        <v>28881.33</v>
      </c>
    </row>
    <row r="772" spans="1:10" s="192" customFormat="1" ht="13.5" thickTop="1">
      <c r="A772" s="205"/>
      <c r="B772" s="189"/>
      <c r="C772" s="189"/>
      <c r="D772" s="189"/>
      <c r="E772" s="189"/>
      <c r="F772" s="189"/>
      <c r="G772" s="189"/>
      <c r="H772" s="189"/>
      <c r="I772" s="189"/>
      <c r="J772" s="206"/>
    </row>
    <row r="773" spans="1:10" s="192" customFormat="1" ht="12.75">
      <c r="A773" s="111" t="s">
        <v>4641</v>
      </c>
      <c r="B773" s="286"/>
      <c r="C773" s="286"/>
      <c r="D773" s="286" t="s">
        <v>35</v>
      </c>
      <c r="E773" s="286"/>
      <c r="F773" s="366"/>
      <c r="G773" s="366"/>
      <c r="H773" s="136"/>
      <c r="I773" s="286"/>
      <c r="J773" s="212">
        <v>25508.79</v>
      </c>
    </row>
    <row r="774" spans="1:10" s="192" customFormat="1" ht="12.75">
      <c r="A774" s="290" t="s">
        <v>3240</v>
      </c>
      <c r="B774" s="288" t="s">
        <v>8</v>
      </c>
      <c r="C774" s="284" t="s">
        <v>9</v>
      </c>
      <c r="D774" s="284" t="s">
        <v>10</v>
      </c>
      <c r="E774" s="367" t="s">
        <v>136</v>
      </c>
      <c r="F774" s="367"/>
      <c r="G774" s="289" t="s">
        <v>11</v>
      </c>
      <c r="H774" s="288" t="s">
        <v>12</v>
      </c>
      <c r="I774" s="288" t="s">
        <v>13</v>
      </c>
      <c r="J774" s="287" t="s">
        <v>14</v>
      </c>
    </row>
    <row r="775" spans="1:10" s="192" customFormat="1" ht="25.5">
      <c r="A775" s="94" t="s">
        <v>137</v>
      </c>
      <c r="B775" s="294" t="s">
        <v>3241</v>
      </c>
      <c r="C775" s="277" t="s">
        <v>21</v>
      </c>
      <c r="D775" s="277" t="s">
        <v>2396</v>
      </c>
      <c r="E775" s="368" t="s">
        <v>764</v>
      </c>
      <c r="F775" s="368"/>
      <c r="G775" s="95" t="s">
        <v>34</v>
      </c>
      <c r="H775" s="182">
        <v>1</v>
      </c>
      <c r="I775" s="96">
        <v>112.16</v>
      </c>
      <c r="J775" s="196">
        <v>112.16</v>
      </c>
    </row>
    <row r="776" spans="1:10" s="192" customFormat="1" ht="25.5">
      <c r="A776" s="197" t="s">
        <v>146</v>
      </c>
      <c r="B776" s="308" t="s">
        <v>1396</v>
      </c>
      <c r="C776" s="285" t="s">
        <v>21</v>
      </c>
      <c r="D776" s="285" t="s">
        <v>168</v>
      </c>
      <c r="E776" s="365" t="s">
        <v>148</v>
      </c>
      <c r="F776" s="365"/>
      <c r="G776" s="183" t="s">
        <v>26</v>
      </c>
      <c r="H776" s="184">
        <v>0.54700000000000004</v>
      </c>
      <c r="I776" s="185">
        <v>25.47</v>
      </c>
      <c r="J776" s="198">
        <v>13.93</v>
      </c>
    </row>
    <row r="777" spans="1:10" s="192" customFormat="1" ht="25.5">
      <c r="A777" s="197" t="s">
        <v>146</v>
      </c>
      <c r="B777" s="308" t="s">
        <v>1345</v>
      </c>
      <c r="C777" s="285" t="s">
        <v>21</v>
      </c>
      <c r="D777" s="285" t="s">
        <v>147</v>
      </c>
      <c r="E777" s="365" t="s">
        <v>148</v>
      </c>
      <c r="F777" s="365"/>
      <c r="G777" s="183" t="s">
        <v>26</v>
      </c>
      <c r="H777" s="184">
        <v>0.27300000000000002</v>
      </c>
      <c r="I777" s="185">
        <v>20.32</v>
      </c>
      <c r="J777" s="198">
        <v>5.54</v>
      </c>
    </row>
    <row r="778" spans="1:10" s="192" customFormat="1" ht="38.25">
      <c r="A778" s="199" t="s">
        <v>139</v>
      </c>
      <c r="B778" s="309" t="s">
        <v>3242</v>
      </c>
      <c r="C778" s="278" t="s">
        <v>21</v>
      </c>
      <c r="D778" s="278" t="s">
        <v>3243</v>
      </c>
      <c r="E778" s="362" t="s">
        <v>142</v>
      </c>
      <c r="F778" s="362"/>
      <c r="G778" s="186" t="s">
        <v>34</v>
      </c>
      <c r="H778" s="187">
        <v>1</v>
      </c>
      <c r="I778" s="188">
        <v>88.06</v>
      </c>
      <c r="J778" s="200">
        <v>88.06</v>
      </c>
    </row>
    <row r="779" spans="1:10" s="192" customFormat="1" ht="12.75">
      <c r="A779" s="199" t="s">
        <v>139</v>
      </c>
      <c r="B779" s="309" t="s">
        <v>1412</v>
      </c>
      <c r="C779" s="278" t="s">
        <v>21</v>
      </c>
      <c r="D779" s="278" t="s">
        <v>785</v>
      </c>
      <c r="E779" s="362" t="s">
        <v>142</v>
      </c>
      <c r="F779" s="362"/>
      <c r="G779" s="186" t="s">
        <v>38</v>
      </c>
      <c r="H779" s="187">
        <v>1.29</v>
      </c>
      <c r="I779" s="188">
        <v>3.59</v>
      </c>
      <c r="J779" s="200">
        <v>4.63</v>
      </c>
    </row>
    <row r="780" spans="1:10" s="192" customFormat="1" ht="12.75">
      <c r="A780" s="201"/>
      <c r="B780" s="279"/>
      <c r="C780" s="279"/>
      <c r="D780" s="279"/>
      <c r="E780" s="279" t="s">
        <v>143</v>
      </c>
      <c r="F780" s="203">
        <v>15.11</v>
      </c>
      <c r="G780" s="279" t="s">
        <v>144</v>
      </c>
      <c r="H780" s="203">
        <v>0</v>
      </c>
      <c r="I780" s="279" t="s">
        <v>145</v>
      </c>
      <c r="J780" s="204">
        <v>15.11</v>
      </c>
    </row>
    <row r="781" spans="1:10" s="192" customFormat="1" ht="12.75">
      <c r="A781" s="201"/>
      <c r="B781" s="279"/>
      <c r="C781" s="279"/>
      <c r="D781" s="279"/>
      <c r="E781" s="279" t="s">
        <v>663</v>
      </c>
      <c r="F781" s="203">
        <v>25.2</v>
      </c>
      <c r="G781" s="279"/>
      <c r="H781" s="363" t="s">
        <v>664</v>
      </c>
      <c r="I781" s="363"/>
      <c r="J781" s="204">
        <v>137.36000000000001</v>
      </c>
    </row>
    <row r="782" spans="1:10" s="192" customFormat="1" ht="13.5" thickBot="1">
      <c r="A782" s="280"/>
      <c r="B782" s="281"/>
      <c r="C782" s="281"/>
      <c r="D782" s="281"/>
      <c r="E782" s="281"/>
      <c r="F782" s="281"/>
      <c r="G782" s="281" t="s">
        <v>665</v>
      </c>
      <c r="H782" s="213">
        <v>61.29</v>
      </c>
      <c r="I782" s="281" t="s">
        <v>666</v>
      </c>
      <c r="J782" s="207">
        <v>8418.7900000000009</v>
      </c>
    </row>
    <row r="783" spans="1:10" s="192" customFormat="1" ht="13.5" thickTop="1">
      <c r="A783" s="205"/>
      <c r="B783" s="189"/>
      <c r="C783" s="189"/>
      <c r="D783" s="189"/>
      <c r="E783" s="189"/>
      <c r="F783" s="189"/>
      <c r="G783" s="189"/>
      <c r="H783" s="189"/>
      <c r="I783" s="189"/>
      <c r="J783" s="206"/>
    </row>
    <row r="784" spans="1:10" s="192" customFormat="1" ht="12.75">
      <c r="A784" s="290" t="s">
        <v>3244</v>
      </c>
      <c r="B784" s="288" t="s">
        <v>8</v>
      </c>
      <c r="C784" s="284" t="s">
        <v>9</v>
      </c>
      <c r="D784" s="284" t="s">
        <v>10</v>
      </c>
      <c r="E784" s="367" t="s">
        <v>136</v>
      </c>
      <c r="F784" s="367"/>
      <c r="G784" s="289" t="s">
        <v>11</v>
      </c>
      <c r="H784" s="288" t="s">
        <v>12</v>
      </c>
      <c r="I784" s="288" t="s">
        <v>13</v>
      </c>
      <c r="J784" s="287" t="s">
        <v>14</v>
      </c>
    </row>
    <row r="785" spans="1:10" s="192" customFormat="1" ht="38.25" customHeight="1">
      <c r="A785" s="94" t="s">
        <v>137</v>
      </c>
      <c r="B785" s="294" t="s">
        <v>1214</v>
      </c>
      <c r="C785" s="277" t="s">
        <v>21</v>
      </c>
      <c r="D785" s="277" t="s">
        <v>78</v>
      </c>
      <c r="E785" s="368" t="s">
        <v>177</v>
      </c>
      <c r="F785" s="368"/>
      <c r="G785" s="95" t="s">
        <v>34</v>
      </c>
      <c r="H785" s="182">
        <v>1</v>
      </c>
      <c r="I785" s="96">
        <v>139.55000000000001</v>
      </c>
      <c r="J785" s="196">
        <v>139.55000000000001</v>
      </c>
    </row>
    <row r="786" spans="1:10" s="192" customFormat="1" ht="51">
      <c r="A786" s="197" t="s">
        <v>146</v>
      </c>
      <c r="B786" s="308" t="s">
        <v>1491</v>
      </c>
      <c r="C786" s="285" t="s">
        <v>21</v>
      </c>
      <c r="D786" s="285" t="s">
        <v>839</v>
      </c>
      <c r="E786" s="365" t="s">
        <v>148</v>
      </c>
      <c r="F786" s="365"/>
      <c r="G786" s="183" t="s">
        <v>2</v>
      </c>
      <c r="H786" s="184">
        <v>6.0000000000000001E-3</v>
      </c>
      <c r="I786" s="185">
        <v>519.77</v>
      </c>
      <c r="J786" s="198">
        <v>3.11</v>
      </c>
    </row>
    <row r="787" spans="1:10" s="192" customFormat="1" ht="25.5">
      <c r="A787" s="197" t="s">
        <v>146</v>
      </c>
      <c r="B787" s="308" t="s">
        <v>1396</v>
      </c>
      <c r="C787" s="285" t="s">
        <v>21</v>
      </c>
      <c r="D787" s="285" t="s">
        <v>168</v>
      </c>
      <c r="E787" s="365" t="s">
        <v>148</v>
      </c>
      <c r="F787" s="365"/>
      <c r="G787" s="183" t="s">
        <v>26</v>
      </c>
      <c r="H787" s="184">
        <v>0.41899999999999998</v>
      </c>
      <c r="I787" s="185">
        <v>25.47</v>
      </c>
      <c r="J787" s="198">
        <v>10.67</v>
      </c>
    </row>
    <row r="788" spans="1:10" s="192" customFormat="1" ht="25.5">
      <c r="A788" s="197" t="s">
        <v>146</v>
      </c>
      <c r="B788" s="308" t="s">
        <v>1345</v>
      </c>
      <c r="C788" s="285" t="s">
        <v>21</v>
      </c>
      <c r="D788" s="285" t="s">
        <v>147</v>
      </c>
      <c r="E788" s="365" t="s">
        <v>148</v>
      </c>
      <c r="F788" s="365"/>
      <c r="G788" s="183" t="s">
        <v>26</v>
      </c>
      <c r="H788" s="184">
        <v>0.20899999999999999</v>
      </c>
      <c r="I788" s="185">
        <v>20.32</v>
      </c>
      <c r="J788" s="198">
        <v>4.24</v>
      </c>
    </row>
    <row r="789" spans="1:10" s="192" customFormat="1" ht="25.5" customHeight="1">
      <c r="A789" s="197" t="s">
        <v>146</v>
      </c>
      <c r="B789" s="308" t="s">
        <v>1418</v>
      </c>
      <c r="C789" s="285" t="s">
        <v>21</v>
      </c>
      <c r="D789" s="285" t="s">
        <v>792</v>
      </c>
      <c r="E789" s="365" t="s">
        <v>155</v>
      </c>
      <c r="F789" s="365"/>
      <c r="G789" s="183" t="s">
        <v>156</v>
      </c>
      <c r="H789" s="184">
        <v>2.1000000000000001E-2</v>
      </c>
      <c r="I789" s="185">
        <v>23.37</v>
      </c>
      <c r="J789" s="198">
        <v>0.49</v>
      </c>
    </row>
    <row r="790" spans="1:10" s="192" customFormat="1" ht="25.5" customHeight="1">
      <c r="A790" s="197" t="s">
        <v>146</v>
      </c>
      <c r="B790" s="308" t="s">
        <v>1419</v>
      </c>
      <c r="C790" s="285" t="s">
        <v>21</v>
      </c>
      <c r="D790" s="285" t="s">
        <v>793</v>
      </c>
      <c r="E790" s="365" t="s">
        <v>155</v>
      </c>
      <c r="F790" s="365"/>
      <c r="G790" s="183" t="s">
        <v>249</v>
      </c>
      <c r="H790" s="184">
        <v>0.39800000000000002</v>
      </c>
      <c r="I790" s="185">
        <v>21.85</v>
      </c>
      <c r="J790" s="198">
        <v>8.69</v>
      </c>
    </row>
    <row r="791" spans="1:10" s="192" customFormat="1" ht="25.5">
      <c r="A791" s="199" t="s">
        <v>139</v>
      </c>
      <c r="B791" s="309" t="s">
        <v>1492</v>
      </c>
      <c r="C791" s="278" t="s">
        <v>21</v>
      </c>
      <c r="D791" s="278" t="s">
        <v>840</v>
      </c>
      <c r="E791" s="362" t="s">
        <v>142</v>
      </c>
      <c r="F791" s="362"/>
      <c r="G791" s="186" t="s">
        <v>34</v>
      </c>
      <c r="H791" s="187">
        <v>1.04</v>
      </c>
      <c r="I791" s="188">
        <v>108.03</v>
      </c>
      <c r="J791" s="200">
        <v>112.35</v>
      </c>
    </row>
    <row r="792" spans="1:10" s="192" customFormat="1" ht="12.75">
      <c r="A792" s="201"/>
      <c r="B792" s="279"/>
      <c r="C792" s="279"/>
      <c r="D792" s="279"/>
      <c r="E792" s="279" t="s">
        <v>143</v>
      </c>
      <c r="F792" s="203">
        <v>19.32</v>
      </c>
      <c r="G792" s="279" t="s">
        <v>144</v>
      </c>
      <c r="H792" s="203">
        <v>0</v>
      </c>
      <c r="I792" s="279" t="s">
        <v>145</v>
      </c>
      <c r="J792" s="204">
        <v>19.32</v>
      </c>
    </row>
    <row r="793" spans="1:10" s="192" customFormat="1" ht="12.75">
      <c r="A793" s="201"/>
      <c r="B793" s="279"/>
      <c r="C793" s="279"/>
      <c r="D793" s="279"/>
      <c r="E793" s="279" t="s">
        <v>663</v>
      </c>
      <c r="F793" s="203">
        <v>31.35</v>
      </c>
      <c r="G793" s="279"/>
      <c r="H793" s="363" t="s">
        <v>664</v>
      </c>
      <c r="I793" s="363"/>
      <c r="J793" s="204">
        <v>170.9</v>
      </c>
    </row>
    <row r="794" spans="1:10" s="192" customFormat="1" ht="13.5" thickBot="1">
      <c r="A794" s="280"/>
      <c r="B794" s="281"/>
      <c r="C794" s="281"/>
      <c r="D794" s="281"/>
      <c r="E794" s="281"/>
      <c r="F794" s="281"/>
      <c r="G794" s="281" t="s">
        <v>665</v>
      </c>
      <c r="H794" s="213">
        <v>100</v>
      </c>
      <c r="I794" s="281" t="s">
        <v>666</v>
      </c>
      <c r="J794" s="207">
        <v>17090</v>
      </c>
    </row>
    <row r="795" spans="1:10" s="192" customFormat="1" ht="13.5" thickTop="1">
      <c r="A795" s="205"/>
      <c r="B795" s="189"/>
      <c r="C795" s="189"/>
      <c r="D795" s="189"/>
      <c r="E795" s="189"/>
      <c r="F795" s="189"/>
      <c r="G795" s="189"/>
      <c r="H795" s="189"/>
      <c r="I795" s="189"/>
      <c r="J795" s="206"/>
    </row>
    <row r="796" spans="1:10" s="192" customFormat="1" ht="12.75">
      <c r="A796" s="111" t="s">
        <v>4642</v>
      </c>
      <c r="B796" s="286"/>
      <c r="C796" s="286"/>
      <c r="D796" s="286" t="s">
        <v>4</v>
      </c>
      <c r="E796" s="286"/>
      <c r="F796" s="366"/>
      <c r="G796" s="366"/>
      <c r="H796" s="136"/>
      <c r="I796" s="286"/>
      <c r="J796" s="212">
        <v>407051.33</v>
      </c>
    </row>
    <row r="797" spans="1:10" s="192" customFormat="1" ht="12.75">
      <c r="A797" s="290" t="s">
        <v>3245</v>
      </c>
      <c r="B797" s="288" t="s">
        <v>8</v>
      </c>
      <c r="C797" s="284" t="s">
        <v>9</v>
      </c>
      <c r="D797" s="284" t="s">
        <v>10</v>
      </c>
      <c r="E797" s="367" t="s">
        <v>136</v>
      </c>
      <c r="F797" s="367"/>
      <c r="G797" s="289" t="s">
        <v>11</v>
      </c>
      <c r="H797" s="288" t="s">
        <v>12</v>
      </c>
      <c r="I797" s="288" t="s">
        <v>13</v>
      </c>
      <c r="J797" s="287" t="s">
        <v>14</v>
      </c>
    </row>
    <row r="798" spans="1:10" s="192" customFormat="1" ht="25.5">
      <c r="A798" s="94" t="s">
        <v>137</v>
      </c>
      <c r="B798" s="294" t="s">
        <v>1159</v>
      </c>
      <c r="C798" s="277" t="s">
        <v>21</v>
      </c>
      <c r="D798" s="277" t="s">
        <v>269</v>
      </c>
      <c r="E798" s="368" t="s">
        <v>557</v>
      </c>
      <c r="F798" s="368"/>
      <c r="G798" s="95" t="s">
        <v>3</v>
      </c>
      <c r="H798" s="182">
        <v>1</v>
      </c>
      <c r="I798" s="96">
        <v>144.99</v>
      </c>
      <c r="J798" s="196">
        <v>144.99</v>
      </c>
    </row>
    <row r="799" spans="1:10" s="192" customFormat="1" ht="25.5">
      <c r="A799" s="197" t="s">
        <v>146</v>
      </c>
      <c r="B799" s="308" t="s">
        <v>1345</v>
      </c>
      <c r="C799" s="285" t="s">
        <v>21</v>
      </c>
      <c r="D799" s="285" t="s">
        <v>147</v>
      </c>
      <c r="E799" s="365" t="s">
        <v>148</v>
      </c>
      <c r="F799" s="365"/>
      <c r="G799" s="183" t="s">
        <v>26</v>
      </c>
      <c r="H799" s="184">
        <v>6.2E-2</v>
      </c>
      <c r="I799" s="185">
        <v>20.32</v>
      </c>
      <c r="J799" s="198">
        <v>1.25</v>
      </c>
    </row>
    <row r="800" spans="1:10" s="192" customFormat="1" ht="25.5">
      <c r="A800" s="197" t="s">
        <v>146</v>
      </c>
      <c r="B800" s="308" t="s">
        <v>1424</v>
      </c>
      <c r="C800" s="285" t="s">
        <v>21</v>
      </c>
      <c r="D800" s="285" t="s">
        <v>173</v>
      </c>
      <c r="E800" s="365" t="s">
        <v>148</v>
      </c>
      <c r="F800" s="365"/>
      <c r="G800" s="183" t="s">
        <v>26</v>
      </c>
      <c r="H800" s="184">
        <v>5.6000000000000001E-2</v>
      </c>
      <c r="I800" s="185">
        <v>25</v>
      </c>
      <c r="J800" s="198">
        <v>1.4</v>
      </c>
    </row>
    <row r="801" spans="1:10" s="192" customFormat="1" ht="25.5" customHeight="1">
      <c r="A801" s="197" t="s">
        <v>146</v>
      </c>
      <c r="B801" s="308" t="s">
        <v>1425</v>
      </c>
      <c r="C801" s="285" t="s">
        <v>21</v>
      </c>
      <c r="D801" s="285" t="s">
        <v>491</v>
      </c>
      <c r="E801" s="365" t="s">
        <v>155</v>
      </c>
      <c r="F801" s="365"/>
      <c r="G801" s="183" t="s">
        <v>156</v>
      </c>
      <c r="H801" s="184">
        <v>8.9999999999999998E-4</v>
      </c>
      <c r="I801" s="185">
        <v>22.43</v>
      </c>
      <c r="J801" s="198">
        <v>0.02</v>
      </c>
    </row>
    <row r="802" spans="1:10" s="192" customFormat="1" ht="25.5" customHeight="1">
      <c r="A802" s="197" t="s">
        <v>146</v>
      </c>
      <c r="B802" s="308" t="s">
        <v>1426</v>
      </c>
      <c r="C802" s="285" t="s">
        <v>21</v>
      </c>
      <c r="D802" s="285" t="s">
        <v>492</v>
      </c>
      <c r="E802" s="365" t="s">
        <v>155</v>
      </c>
      <c r="F802" s="365"/>
      <c r="G802" s="183" t="s">
        <v>249</v>
      </c>
      <c r="H802" s="184">
        <v>1.1999999999999999E-3</v>
      </c>
      <c r="I802" s="185">
        <v>21.33</v>
      </c>
      <c r="J802" s="198">
        <v>0.02</v>
      </c>
    </row>
    <row r="803" spans="1:10" s="192" customFormat="1" ht="38.25">
      <c r="A803" s="199" t="s">
        <v>139</v>
      </c>
      <c r="B803" s="309" t="s">
        <v>1427</v>
      </c>
      <c r="C803" s="278" t="s">
        <v>21</v>
      </c>
      <c r="D803" s="278" t="s">
        <v>493</v>
      </c>
      <c r="E803" s="362" t="s">
        <v>142</v>
      </c>
      <c r="F803" s="362"/>
      <c r="G803" s="186" t="s">
        <v>105</v>
      </c>
      <c r="H803" s="187">
        <v>4.1500000000000004</v>
      </c>
      <c r="I803" s="188">
        <v>1.8</v>
      </c>
      <c r="J803" s="200">
        <v>7.47</v>
      </c>
    </row>
    <row r="804" spans="1:10" s="192" customFormat="1" ht="63.75">
      <c r="A804" s="199" t="s">
        <v>139</v>
      </c>
      <c r="B804" s="309" t="s">
        <v>1428</v>
      </c>
      <c r="C804" s="278" t="s">
        <v>21</v>
      </c>
      <c r="D804" s="278" t="s">
        <v>798</v>
      </c>
      <c r="E804" s="362" t="s">
        <v>142</v>
      </c>
      <c r="F804" s="362"/>
      <c r="G804" s="186" t="s">
        <v>3</v>
      </c>
      <c r="H804" s="187">
        <v>1.1459999999999999</v>
      </c>
      <c r="I804" s="188">
        <v>117.66</v>
      </c>
      <c r="J804" s="200">
        <v>134.83000000000001</v>
      </c>
    </row>
    <row r="805" spans="1:10" s="192" customFormat="1" ht="12.75">
      <c r="A805" s="201"/>
      <c r="B805" s="279"/>
      <c r="C805" s="279"/>
      <c r="D805" s="279"/>
      <c r="E805" s="279" t="s">
        <v>143</v>
      </c>
      <c r="F805" s="203">
        <v>2.06</v>
      </c>
      <c r="G805" s="279" t="s">
        <v>144</v>
      </c>
      <c r="H805" s="203">
        <v>0</v>
      </c>
      <c r="I805" s="279" t="s">
        <v>145</v>
      </c>
      <c r="J805" s="204">
        <v>2.06</v>
      </c>
    </row>
    <row r="806" spans="1:10" s="192" customFormat="1" ht="12.75">
      <c r="A806" s="201"/>
      <c r="B806" s="279"/>
      <c r="C806" s="279"/>
      <c r="D806" s="279"/>
      <c r="E806" s="279" t="s">
        <v>663</v>
      </c>
      <c r="F806" s="203">
        <v>32.57</v>
      </c>
      <c r="G806" s="279"/>
      <c r="H806" s="363" t="s">
        <v>664</v>
      </c>
      <c r="I806" s="363"/>
      <c r="J806" s="204">
        <v>177.56</v>
      </c>
    </row>
    <row r="807" spans="1:10" s="192" customFormat="1" ht="13.5" thickBot="1">
      <c r="A807" s="280"/>
      <c r="B807" s="281"/>
      <c r="C807" s="281"/>
      <c r="D807" s="281"/>
      <c r="E807" s="281"/>
      <c r="F807" s="281"/>
      <c r="G807" s="281" t="s">
        <v>665</v>
      </c>
      <c r="H807" s="213">
        <v>1958.2</v>
      </c>
      <c r="I807" s="281" t="s">
        <v>666</v>
      </c>
      <c r="J807" s="207">
        <v>347697.99</v>
      </c>
    </row>
    <row r="808" spans="1:10" s="192" customFormat="1" ht="13.5" thickTop="1">
      <c r="A808" s="205"/>
      <c r="B808" s="189"/>
      <c r="C808" s="189"/>
      <c r="D808" s="189"/>
      <c r="E808" s="189"/>
      <c r="F808" s="189"/>
      <c r="G808" s="189"/>
      <c r="H808" s="189"/>
      <c r="I808" s="189"/>
      <c r="J808" s="206"/>
    </row>
    <row r="809" spans="1:10" s="192" customFormat="1" ht="12.75">
      <c r="A809" s="290" t="s">
        <v>3246</v>
      </c>
      <c r="B809" s="288" t="s">
        <v>8</v>
      </c>
      <c r="C809" s="284" t="s">
        <v>9</v>
      </c>
      <c r="D809" s="284" t="s">
        <v>10</v>
      </c>
      <c r="E809" s="367" t="s">
        <v>136</v>
      </c>
      <c r="F809" s="367"/>
      <c r="G809" s="289" t="s">
        <v>11</v>
      </c>
      <c r="H809" s="288" t="s">
        <v>12</v>
      </c>
      <c r="I809" s="288" t="s">
        <v>13</v>
      </c>
      <c r="J809" s="287" t="s">
        <v>14</v>
      </c>
    </row>
    <row r="810" spans="1:10" s="192" customFormat="1" ht="25.5" customHeight="1">
      <c r="A810" s="94" t="s">
        <v>137</v>
      </c>
      <c r="B810" s="294" t="s">
        <v>1233</v>
      </c>
      <c r="C810" s="277" t="s">
        <v>44</v>
      </c>
      <c r="D810" s="277" t="s">
        <v>273</v>
      </c>
      <c r="E810" s="368" t="s">
        <v>490</v>
      </c>
      <c r="F810" s="368"/>
      <c r="G810" s="95" t="s">
        <v>34</v>
      </c>
      <c r="H810" s="182">
        <v>1</v>
      </c>
      <c r="I810" s="96">
        <v>104.57</v>
      </c>
      <c r="J810" s="196">
        <v>104.57</v>
      </c>
    </row>
    <row r="811" spans="1:10" s="192" customFormat="1" ht="25.5" customHeight="1">
      <c r="A811" s="197" t="s">
        <v>146</v>
      </c>
      <c r="B811" s="308" t="s">
        <v>1425</v>
      </c>
      <c r="C811" s="285" t="s">
        <v>21</v>
      </c>
      <c r="D811" s="285" t="s">
        <v>491</v>
      </c>
      <c r="E811" s="365" t="s">
        <v>155</v>
      </c>
      <c r="F811" s="365"/>
      <c r="G811" s="183" t="s">
        <v>156</v>
      </c>
      <c r="H811" s="184">
        <v>2E-3</v>
      </c>
      <c r="I811" s="185">
        <v>22.43</v>
      </c>
      <c r="J811" s="198">
        <v>0.04</v>
      </c>
    </row>
    <row r="812" spans="1:10" s="192" customFormat="1" ht="25.5" customHeight="1">
      <c r="A812" s="197" t="s">
        <v>146</v>
      </c>
      <c r="B812" s="308" t="s">
        <v>1426</v>
      </c>
      <c r="C812" s="285" t="s">
        <v>21</v>
      </c>
      <c r="D812" s="285" t="s">
        <v>492</v>
      </c>
      <c r="E812" s="365" t="s">
        <v>155</v>
      </c>
      <c r="F812" s="365"/>
      <c r="G812" s="183" t="s">
        <v>249</v>
      </c>
      <c r="H812" s="184">
        <v>2.7000000000000001E-3</v>
      </c>
      <c r="I812" s="185">
        <v>21.33</v>
      </c>
      <c r="J812" s="198">
        <v>0.05</v>
      </c>
    </row>
    <row r="813" spans="1:10" s="192" customFormat="1" ht="25.5">
      <c r="A813" s="197" t="s">
        <v>146</v>
      </c>
      <c r="B813" s="308" t="s">
        <v>1424</v>
      </c>
      <c r="C813" s="285" t="s">
        <v>21</v>
      </c>
      <c r="D813" s="285" t="s">
        <v>173</v>
      </c>
      <c r="E813" s="365" t="s">
        <v>148</v>
      </c>
      <c r="F813" s="365"/>
      <c r="G813" s="183" t="s">
        <v>26</v>
      </c>
      <c r="H813" s="184">
        <v>7.9000000000000001E-2</v>
      </c>
      <c r="I813" s="185">
        <v>25</v>
      </c>
      <c r="J813" s="198">
        <v>1.97</v>
      </c>
    </row>
    <row r="814" spans="1:10" s="192" customFormat="1" ht="25.5">
      <c r="A814" s="197" t="s">
        <v>146</v>
      </c>
      <c r="B814" s="308" t="s">
        <v>1345</v>
      </c>
      <c r="C814" s="285" t="s">
        <v>21</v>
      </c>
      <c r="D814" s="285" t="s">
        <v>147</v>
      </c>
      <c r="E814" s="365" t="s">
        <v>148</v>
      </c>
      <c r="F814" s="365"/>
      <c r="G814" s="183" t="s">
        <v>26</v>
      </c>
      <c r="H814" s="184">
        <v>9.2999999999999999E-2</v>
      </c>
      <c r="I814" s="185">
        <v>20.32</v>
      </c>
      <c r="J814" s="198">
        <v>1.88</v>
      </c>
    </row>
    <row r="815" spans="1:10" s="192" customFormat="1" ht="38.25">
      <c r="A815" s="199" t="s">
        <v>139</v>
      </c>
      <c r="B815" s="309" t="s">
        <v>1427</v>
      </c>
      <c r="C815" s="278" t="s">
        <v>21</v>
      </c>
      <c r="D815" s="278" t="s">
        <v>493</v>
      </c>
      <c r="E815" s="362" t="s">
        <v>142</v>
      </c>
      <c r="F815" s="362"/>
      <c r="G815" s="186" t="s">
        <v>105</v>
      </c>
      <c r="H815" s="187">
        <v>6.36</v>
      </c>
      <c r="I815" s="188">
        <v>1.8</v>
      </c>
      <c r="J815" s="200">
        <v>11.44</v>
      </c>
    </row>
    <row r="816" spans="1:10" s="192" customFormat="1" ht="12.75">
      <c r="A816" s="199" t="s">
        <v>139</v>
      </c>
      <c r="B816" s="309" t="s">
        <v>1438</v>
      </c>
      <c r="C816" s="278" t="s">
        <v>44</v>
      </c>
      <c r="D816" s="278" t="s">
        <v>494</v>
      </c>
      <c r="E816" s="362" t="s">
        <v>495</v>
      </c>
      <c r="F816" s="362"/>
      <c r="G816" s="186" t="s">
        <v>34</v>
      </c>
      <c r="H816" s="187">
        <v>1.08</v>
      </c>
      <c r="I816" s="188">
        <v>82.59</v>
      </c>
      <c r="J816" s="200">
        <v>89.19</v>
      </c>
    </row>
    <row r="817" spans="1:10" s="192" customFormat="1" ht="12.75">
      <c r="A817" s="201"/>
      <c r="B817" s="279"/>
      <c r="C817" s="279"/>
      <c r="D817" s="279"/>
      <c r="E817" s="279" t="s">
        <v>143</v>
      </c>
      <c r="F817" s="203">
        <v>3.03</v>
      </c>
      <c r="G817" s="279" t="s">
        <v>144</v>
      </c>
      <c r="H817" s="203">
        <v>0</v>
      </c>
      <c r="I817" s="279" t="s">
        <v>145</v>
      </c>
      <c r="J817" s="204">
        <v>3.03</v>
      </c>
    </row>
    <row r="818" spans="1:10" s="192" customFormat="1" ht="12.75">
      <c r="A818" s="201"/>
      <c r="B818" s="279"/>
      <c r="C818" s="279"/>
      <c r="D818" s="279"/>
      <c r="E818" s="279" t="s">
        <v>663</v>
      </c>
      <c r="F818" s="203">
        <v>23.49</v>
      </c>
      <c r="G818" s="279"/>
      <c r="H818" s="363" t="s">
        <v>664</v>
      </c>
      <c r="I818" s="363"/>
      <c r="J818" s="204">
        <v>128.06</v>
      </c>
    </row>
    <row r="819" spans="1:10" s="192" customFormat="1" ht="13.5" thickBot="1">
      <c r="A819" s="280"/>
      <c r="B819" s="281"/>
      <c r="C819" s="281"/>
      <c r="D819" s="281"/>
      <c r="E819" s="281"/>
      <c r="F819" s="281"/>
      <c r="G819" s="281" t="s">
        <v>665</v>
      </c>
      <c r="H819" s="213">
        <v>52.45</v>
      </c>
      <c r="I819" s="281" t="s">
        <v>666</v>
      </c>
      <c r="J819" s="207">
        <v>6716.74</v>
      </c>
    </row>
    <row r="820" spans="1:10" s="192" customFormat="1" ht="13.5" thickTop="1">
      <c r="A820" s="205"/>
      <c r="B820" s="189"/>
      <c r="C820" s="189"/>
      <c r="D820" s="189"/>
      <c r="E820" s="189"/>
      <c r="F820" s="189"/>
      <c r="G820" s="189"/>
      <c r="H820" s="189"/>
      <c r="I820" s="189"/>
      <c r="J820" s="206"/>
    </row>
    <row r="821" spans="1:10" s="192" customFormat="1" ht="12.75">
      <c r="A821" s="290" t="s">
        <v>3247</v>
      </c>
      <c r="B821" s="288" t="s">
        <v>8</v>
      </c>
      <c r="C821" s="284" t="s">
        <v>9</v>
      </c>
      <c r="D821" s="284" t="s">
        <v>10</v>
      </c>
      <c r="E821" s="367" t="s">
        <v>136</v>
      </c>
      <c r="F821" s="367"/>
      <c r="G821" s="289" t="s">
        <v>11</v>
      </c>
      <c r="H821" s="288" t="s">
        <v>12</v>
      </c>
      <c r="I821" s="288" t="s">
        <v>13</v>
      </c>
      <c r="J821" s="287" t="s">
        <v>14</v>
      </c>
    </row>
    <row r="822" spans="1:10" s="192" customFormat="1" ht="25.5">
      <c r="A822" s="94" t="s">
        <v>137</v>
      </c>
      <c r="B822" s="294" t="s">
        <v>1184</v>
      </c>
      <c r="C822" s="277" t="s">
        <v>21</v>
      </c>
      <c r="D822" s="277" t="s">
        <v>270</v>
      </c>
      <c r="E822" s="368" t="s">
        <v>557</v>
      </c>
      <c r="F822" s="368"/>
      <c r="G822" s="95" t="s">
        <v>34</v>
      </c>
      <c r="H822" s="182">
        <v>1</v>
      </c>
      <c r="I822" s="96">
        <v>58.56</v>
      </c>
      <c r="J822" s="196">
        <v>58.56</v>
      </c>
    </row>
    <row r="823" spans="1:10" s="192" customFormat="1" ht="25.5">
      <c r="A823" s="197" t="s">
        <v>146</v>
      </c>
      <c r="B823" s="308" t="s">
        <v>1345</v>
      </c>
      <c r="C823" s="285" t="s">
        <v>21</v>
      </c>
      <c r="D823" s="285" t="s">
        <v>147</v>
      </c>
      <c r="E823" s="365" t="s">
        <v>148</v>
      </c>
      <c r="F823" s="365"/>
      <c r="G823" s="183" t="s">
        <v>26</v>
      </c>
      <c r="H823" s="184">
        <v>0.20699999999999999</v>
      </c>
      <c r="I823" s="185">
        <v>20.32</v>
      </c>
      <c r="J823" s="198">
        <v>4.2</v>
      </c>
    </row>
    <row r="824" spans="1:10" s="192" customFormat="1" ht="25.5">
      <c r="A824" s="197" t="s">
        <v>146</v>
      </c>
      <c r="B824" s="308" t="s">
        <v>1424</v>
      </c>
      <c r="C824" s="285" t="s">
        <v>21</v>
      </c>
      <c r="D824" s="285" t="s">
        <v>173</v>
      </c>
      <c r="E824" s="365" t="s">
        <v>148</v>
      </c>
      <c r="F824" s="365"/>
      <c r="G824" s="183" t="s">
        <v>26</v>
      </c>
      <c r="H824" s="184">
        <v>0.112</v>
      </c>
      <c r="I824" s="185">
        <v>25</v>
      </c>
      <c r="J824" s="198">
        <v>2.8</v>
      </c>
    </row>
    <row r="825" spans="1:10" s="192" customFormat="1" ht="25.5" customHeight="1">
      <c r="A825" s="197" t="s">
        <v>146</v>
      </c>
      <c r="B825" s="308" t="s">
        <v>1425</v>
      </c>
      <c r="C825" s="285" t="s">
        <v>21</v>
      </c>
      <c r="D825" s="285" t="s">
        <v>491</v>
      </c>
      <c r="E825" s="365" t="s">
        <v>155</v>
      </c>
      <c r="F825" s="365"/>
      <c r="G825" s="183" t="s">
        <v>156</v>
      </c>
      <c r="H825" s="184">
        <v>1.32E-2</v>
      </c>
      <c r="I825" s="185">
        <v>22.43</v>
      </c>
      <c r="J825" s="198">
        <v>0.28999999999999998</v>
      </c>
    </row>
    <row r="826" spans="1:10" s="192" customFormat="1" ht="25.5" customHeight="1">
      <c r="A826" s="197" t="s">
        <v>146</v>
      </c>
      <c r="B826" s="308" t="s">
        <v>1426</v>
      </c>
      <c r="C826" s="285" t="s">
        <v>21</v>
      </c>
      <c r="D826" s="285" t="s">
        <v>492</v>
      </c>
      <c r="E826" s="365" t="s">
        <v>155</v>
      </c>
      <c r="F826" s="365"/>
      <c r="G826" s="183" t="s">
        <v>249</v>
      </c>
      <c r="H826" s="184">
        <v>1.83E-2</v>
      </c>
      <c r="I826" s="185">
        <v>21.33</v>
      </c>
      <c r="J826" s="198">
        <v>0.39</v>
      </c>
    </row>
    <row r="827" spans="1:10" s="192" customFormat="1" ht="25.5">
      <c r="A827" s="199" t="s">
        <v>139</v>
      </c>
      <c r="B827" s="309" t="s">
        <v>1430</v>
      </c>
      <c r="C827" s="278" t="s">
        <v>21</v>
      </c>
      <c r="D827" s="278" t="s">
        <v>159</v>
      </c>
      <c r="E827" s="362" t="s">
        <v>142</v>
      </c>
      <c r="F827" s="362"/>
      <c r="G827" s="186" t="s">
        <v>160</v>
      </c>
      <c r="H827" s="187">
        <v>0.19800000000000001</v>
      </c>
      <c r="I827" s="188">
        <v>36.4</v>
      </c>
      <c r="J827" s="200">
        <v>7.2</v>
      </c>
    </row>
    <row r="828" spans="1:10" s="192" customFormat="1" ht="12.75">
      <c r="A828" s="199" t="s">
        <v>139</v>
      </c>
      <c r="B828" s="309" t="s">
        <v>1431</v>
      </c>
      <c r="C828" s="278" t="s">
        <v>21</v>
      </c>
      <c r="D828" s="278" t="s">
        <v>161</v>
      </c>
      <c r="E828" s="362" t="s">
        <v>142</v>
      </c>
      <c r="F828" s="362"/>
      <c r="G828" s="186" t="s">
        <v>38</v>
      </c>
      <c r="H828" s="187">
        <v>6.0000000000000001E-3</v>
      </c>
      <c r="I828" s="188">
        <v>18.2</v>
      </c>
      <c r="J828" s="200">
        <v>0.1</v>
      </c>
    </row>
    <row r="829" spans="1:10" s="192" customFormat="1" ht="25.5">
      <c r="A829" s="199" t="s">
        <v>139</v>
      </c>
      <c r="B829" s="309" t="s">
        <v>1432</v>
      </c>
      <c r="C829" s="278" t="s">
        <v>21</v>
      </c>
      <c r="D829" s="278" t="s">
        <v>536</v>
      </c>
      <c r="E829" s="362" t="s">
        <v>142</v>
      </c>
      <c r="F829" s="362"/>
      <c r="G829" s="186" t="s">
        <v>38</v>
      </c>
      <c r="H829" s="187">
        <v>1.1999999999999999E-3</v>
      </c>
      <c r="I829" s="188">
        <v>69.78</v>
      </c>
      <c r="J829" s="200">
        <v>0.08</v>
      </c>
    </row>
    <row r="830" spans="1:10" s="192" customFormat="1" ht="12.75">
      <c r="A830" s="199" t="s">
        <v>139</v>
      </c>
      <c r="B830" s="309" t="s">
        <v>1433</v>
      </c>
      <c r="C830" s="278" t="s">
        <v>21</v>
      </c>
      <c r="D830" s="278" t="s">
        <v>162</v>
      </c>
      <c r="E830" s="362" t="s">
        <v>142</v>
      </c>
      <c r="F830" s="362"/>
      <c r="G830" s="186" t="s">
        <v>38</v>
      </c>
      <c r="H830" s="187">
        <v>4.4999999999999998E-2</v>
      </c>
      <c r="I830" s="188">
        <v>174.17</v>
      </c>
      <c r="J830" s="200">
        <v>7.83</v>
      </c>
    </row>
    <row r="831" spans="1:10" s="192" customFormat="1" ht="25.5">
      <c r="A831" s="199" t="s">
        <v>139</v>
      </c>
      <c r="B831" s="309" t="s">
        <v>1434</v>
      </c>
      <c r="C831" s="278" t="s">
        <v>21</v>
      </c>
      <c r="D831" s="278" t="s">
        <v>800</v>
      </c>
      <c r="E831" s="362" t="s">
        <v>142</v>
      </c>
      <c r="F831" s="362"/>
      <c r="G831" s="186" t="s">
        <v>34</v>
      </c>
      <c r="H831" s="187">
        <v>1.05</v>
      </c>
      <c r="I831" s="188">
        <v>33.979999999999997</v>
      </c>
      <c r="J831" s="200">
        <v>35.67</v>
      </c>
    </row>
    <row r="832" spans="1:10" s="192" customFormat="1" ht="12.75">
      <c r="A832" s="201"/>
      <c r="B832" s="279"/>
      <c r="C832" s="279"/>
      <c r="D832" s="279"/>
      <c r="E832" s="279" t="s">
        <v>143</v>
      </c>
      <c r="F832" s="203">
        <v>5.85</v>
      </c>
      <c r="G832" s="279" t="s">
        <v>144</v>
      </c>
      <c r="H832" s="203">
        <v>0</v>
      </c>
      <c r="I832" s="279" t="s">
        <v>145</v>
      </c>
      <c r="J832" s="204">
        <v>5.85</v>
      </c>
    </row>
    <row r="833" spans="1:10" s="192" customFormat="1" ht="12.75">
      <c r="A833" s="201"/>
      <c r="B833" s="279"/>
      <c r="C833" s="279"/>
      <c r="D833" s="279"/>
      <c r="E833" s="279" t="s">
        <v>663</v>
      </c>
      <c r="F833" s="203">
        <v>13.15</v>
      </c>
      <c r="G833" s="279"/>
      <c r="H833" s="363" t="s">
        <v>664</v>
      </c>
      <c r="I833" s="363"/>
      <c r="J833" s="204">
        <v>71.709999999999994</v>
      </c>
    </row>
    <row r="834" spans="1:10" s="192" customFormat="1" ht="13.5" thickBot="1">
      <c r="A834" s="280"/>
      <c r="B834" s="281"/>
      <c r="C834" s="281"/>
      <c r="D834" s="281"/>
      <c r="E834" s="281"/>
      <c r="F834" s="281"/>
      <c r="G834" s="281" t="s">
        <v>665</v>
      </c>
      <c r="H834" s="213">
        <v>182.43</v>
      </c>
      <c r="I834" s="281" t="s">
        <v>666</v>
      </c>
      <c r="J834" s="207">
        <v>13082.05</v>
      </c>
    </row>
    <row r="835" spans="1:10" s="192" customFormat="1" ht="13.5" thickTop="1">
      <c r="A835" s="205"/>
      <c r="B835" s="189"/>
      <c r="C835" s="189"/>
      <c r="D835" s="189"/>
      <c r="E835" s="189"/>
      <c r="F835" s="189"/>
      <c r="G835" s="189"/>
      <c r="H835" s="189"/>
      <c r="I835" s="189"/>
      <c r="J835" s="206"/>
    </row>
    <row r="836" spans="1:10" s="192" customFormat="1" ht="12.75">
      <c r="A836" s="290" t="s">
        <v>3248</v>
      </c>
      <c r="B836" s="288" t="s">
        <v>8</v>
      </c>
      <c r="C836" s="284" t="s">
        <v>9</v>
      </c>
      <c r="D836" s="284" t="s">
        <v>10</v>
      </c>
      <c r="E836" s="367" t="s">
        <v>136</v>
      </c>
      <c r="F836" s="367"/>
      <c r="G836" s="289" t="s">
        <v>11</v>
      </c>
      <c r="H836" s="288" t="s">
        <v>12</v>
      </c>
      <c r="I836" s="288" t="s">
        <v>13</v>
      </c>
      <c r="J836" s="287" t="s">
        <v>14</v>
      </c>
    </row>
    <row r="837" spans="1:10" s="192" customFormat="1" ht="38.25">
      <c r="A837" s="94" t="s">
        <v>137</v>
      </c>
      <c r="B837" s="294" t="s">
        <v>3249</v>
      </c>
      <c r="C837" s="277" t="s">
        <v>21</v>
      </c>
      <c r="D837" s="277" t="s">
        <v>2403</v>
      </c>
      <c r="E837" s="368" t="s">
        <v>557</v>
      </c>
      <c r="F837" s="368"/>
      <c r="G837" s="95" t="s">
        <v>34</v>
      </c>
      <c r="H837" s="182">
        <v>1</v>
      </c>
      <c r="I837" s="96">
        <v>72.900000000000006</v>
      </c>
      <c r="J837" s="196">
        <v>72.900000000000006</v>
      </c>
    </row>
    <row r="838" spans="1:10" s="192" customFormat="1" ht="25.5">
      <c r="A838" s="197" t="s">
        <v>146</v>
      </c>
      <c r="B838" s="308" t="s">
        <v>1345</v>
      </c>
      <c r="C838" s="285" t="s">
        <v>21</v>
      </c>
      <c r="D838" s="285" t="s">
        <v>147</v>
      </c>
      <c r="E838" s="365" t="s">
        <v>148</v>
      </c>
      <c r="F838" s="365"/>
      <c r="G838" s="183" t="s">
        <v>26</v>
      </c>
      <c r="H838" s="184">
        <v>0.28199999999999997</v>
      </c>
      <c r="I838" s="185">
        <v>20.32</v>
      </c>
      <c r="J838" s="198">
        <v>5.73</v>
      </c>
    </row>
    <row r="839" spans="1:10" s="192" customFormat="1" ht="25.5">
      <c r="A839" s="197" t="s">
        <v>146</v>
      </c>
      <c r="B839" s="308" t="s">
        <v>1424</v>
      </c>
      <c r="C839" s="285" t="s">
        <v>21</v>
      </c>
      <c r="D839" s="285" t="s">
        <v>173</v>
      </c>
      <c r="E839" s="365" t="s">
        <v>148</v>
      </c>
      <c r="F839" s="365"/>
      <c r="G839" s="183" t="s">
        <v>26</v>
      </c>
      <c r="H839" s="184">
        <v>0.188</v>
      </c>
      <c r="I839" s="185">
        <v>25</v>
      </c>
      <c r="J839" s="198">
        <v>4.7</v>
      </c>
    </row>
    <row r="840" spans="1:10" s="192" customFormat="1" ht="25.5" customHeight="1">
      <c r="A840" s="197" t="s">
        <v>146</v>
      </c>
      <c r="B840" s="308" t="s">
        <v>1425</v>
      </c>
      <c r="C840" s="285" t="s">
        <v>21</v>
      </c>
      <c r="D840" s="285" t="s">
        <v>491</v>
      </c>
      <c r="E840" s="365" t="s">
        <v>155</v>
      </c>
      <c r="F840" s="365"/>
      <c r="G840" s="183" t="s">
        <v>156</v>
      </c>
      <c r="H840" s="184">
        <v>1.32E-2</v>
      </c>
      <c r="I840" s="185">
        <v>22.43</v>
      </c>
      <c r="J840" s="198">
        <v>0.28999999999999998</v>
      </c>
    </row>
    <row r="841" spans="1:10" s="192" customFormat="1" ht="25.5" customHeight="1">
      <c r="A841" s="197" t="s">
        <v>146</v>
      </c>
      <c r="B841" s="308" t="s">
        <v>1426</v>
      </c>
      <c r="C841" s="285" t="s">
        <v>21</v>
      </c>
      <c r="D841" s="285" t="s">
        <v>492</v>
      </c>
      <c r="E841" s="365" t="s">
        <v>155</v>
      </c>
      <c r="F841" s="365"/>
      <c r="G841" s="183" t="s">
        <v>249</v>
      </c>
      <c r="H841" s="184">
        <v>1.83E-2</v>
      </c>
      <c r="I841" s="185">
        <v>21.33</v>
      </c>
      <c r="J841" s="198">
        <v>0.39</v>
      </c>
    </row>
    <row r="842" spans="1:10" s="192" customFormat="1" ht="25.5">
      <c r="A842" s="199" t="s">
        <v>139</v>
      </c>
      <c r="B842" s="309" t="s">
        <v>1430</v>
      </c>
      <c r="C842" s="278" t="s">
        <v>21</v>
      </c>
      <c r="D842" s="278" t="s">
        <v>159</v>
      </c>
      <c r="E842" s="362" t="s">
        <v>142</v>
      </c>
      <c r="F842" s="362"/>
      <c r="G842" s="186" t="s">
        <v>160</v>
      </c>
      <c r="H842" s="187">
        <v>5.2999999999999999E-2</v>
      </c>
      <c r="I842" s="188">
        <v>36.4</v>
      </c>
      <c r="J842" s="200">
        <v>1.92</v>
      </c>
    </row>
    <row r="843" spans="1:10" s="192" customFormat="1" ht="12.75">
      <c r="A843" s="199" t="s">
        <v>139</v>
      </c>
      <c r="B843" s="309" t="s">
        <v>1431</v>
      </c>
      <c r="C843" s="278" t="s">
        <v>21</v>
      </c>
      <c r="D843" s="278" t="s">
        <v>161</v>
      </c>
      <c r="E843" s="362" t="s">
        <v>142</v>
      </c>
      <c r="F843" s="362"/>
      <c r="G843" s="186" t="s">
        <v>38</v>
      </c>
      <c r="H843" s="187">
        <v>8.0000000000000002E-3</v>
      </c>
      <c r="I843" s="188">
        <v>18.2</v>
      </c>
      <c r="J843" s="200">
        <v>0.14000000000000001</v>
      </c>
    </row>
    <row r="844" spans="1:10" s="192" customFormat="1" ht="25.5">
      <c r="A844" s="199" t="s">
        <v>139</v>
      </c>
      <c r="B844" s="309" t="s">
        <v>1432</v>
      </c>
      <c r="C844" s="278" t="s">
        <v>21</v>
      </c>
      <c r="D844" s="278" t="s">
        <v>536</v>
      </c>
      <c r="E844" s="362" t="s">
        <v>142</v>
      </c>
      <c r="F844" s="362"/>
      <c r="G844" s="186" t="s">
        <v>38</v>
      </c>
      <c r="H844" s="187">
        <v>1.6000000000000001E-3</v>
      </c>
      <c r="I844" s="188">
        <v>69.78</v>
      </c>
      <c r="J844" s="200">
        <v>0.11</v>
      </c>
    </row>
    <row r="845" spans="1:10" s="192" customFormat="1" ht="12.75">
      <c r="A845" s="199" t="s">
        <v>139</v>
      </c>
      <c r="B845" s="309" t="s">
        <v>1433</v>
      </c>
      <c r="C845" s="278" t="s">
        <v>21</v>
      </c>
      <c r="D845" s="278" t="s">
        <v>162</v>
      </c>
      <c r="E845" s="362" t="s">
        <v>142</v>
      </c>
      <c r="F845" s="362"/>
      <c r="G845" s="186" t="s">
        <v>38</v>
      </c>
      <c r="H845" s="187">
        <v>5.8999999999999997E-2</v>
      </c>
      <c r="I845" s="188">
        <v>174.17</v>
      </c>
      <c r="J845" s="200">
        <v>10.27</v>
      </c>
    </row>
    <row r="846" spans="1:10" s="192" customFormat="1" ht="25.5">
      <c r="A846" s="199" t="s">
        <v>139</v>
      </c>
      <c r="B846" s="309" t="s">
        <v>1632</v>
      </c>
      <c r="C846" s="278" t="s">
        <v>21</v>
      </c>
      <c r="D846" s="278" t="s">
        <v>163</v>
      </c>
      <c r="E846" s="362" t="s">
        <v>142</v>
      </c>
      <c r="F846" s="362"/>
      <c r="G846" s="186" t="s">
        <v>34</v>
      </c>
      <c r="H846" s="187">
        <v>1.05</v>
      </c>
      <c r="I846" s="188">
        <v>47</v>
      </c>
      <c r="J846" s="200">
        <v>49.35</v>
      </c>
    </row>
    <row r="847" spans="1:10" s="192" customFormat="1" ht="12.75">
      <c r="A847" s="201"/>
      <c r="B847" s="279"/>
      <c r="C847" s="279"/>
      <c r="D847" s="279"/>
      <c r="E847" s="279" t="s">
        <v>143</v>
      </c>
      <c r="F847" s="203">
        <v>8.49</v>
      </c>
      <c r="G847" s="279" t="s">
        <v>144</v>
      </c>
      <c r="H847" s="203">
        <v>0</v>
      </c>
      <c r="I847" s="279" t="s">
        <v>145</v>
      </c>
      <c r="J847" s="204">
        <v>8.49</v>
      </c>
    </row>
    <row r="848" spans="1:10" s="192" customFormat="1" ht="12.75">
      <c r="A848" s="201"/>
      <c r="B848" s="279"/>
      <c r="C848" s="279"/>
      <c r="D848" s="279"/>
      <c r="E848" s="279" t="s">
        <v>663</v>
      </c>
      <c r="F848" s="203">
        <v>16.38</v>
      </c>
      <c r="G848" s="279"/>
      <c r="H848" s="363" t="s">
        <v>664</v>
      </c>
      <c r="I848" s="363"/>
      <c r="J848" s="204">
        <v>89.28</v>
      </c>
    </row>
    <row r="849" spans="1:10" s="192" customFormat="1" ht="13.5" thickBot="1">
      <c r="A849" s="280"/>
      <c r="B849" s="281"/>
      <c r="C849" s="281"/>
      <c r="D849" s="281"/>
      <c r="E849" s="281"/>
      <c r="F849" s="281"/>
      <c r="G849" s="281" t="s">
        <v>665</v>
      </c>
      <c r="H849" s="213">
        <v>201.83</v>
      </c>
      <c r="I849" s="281" t="s">
        <v>666</v>
      </c>
      <c r="J849" s="207">
        <v>18019.38</v>
      </c>
    </row>
    <row r="850" spans="1:10" s="192" customFormat="1" ht="13.5" thickTop="1">
      <c r="A850" s="205"/>
      <c r="B850" s="189"/>
      <c r="C850" s="189"/>
      <c r="D850" s="189"/>
      <c r="E850" s="189"/>
      <c r="F850" s="189"/>
      <c r="G850" s="189"/>
      <c r="H850" s="189"/>
      <c r="I850" s="189"/>
      <c r="J850" s="206"/>
    </row>
    <row r="851" spans="1:10" s="192" customFormat="1" ht="12.75">
      <c r="A851" s="290" t="s">
        <v>3250</v>
      </c>
      <c r="B851" s="288" t="s">
        <v>8</v>
      </c>
      <c r="C851" s="284" t="s">
        <v>9</v>
      </c>
      <c r="D851" s="284" t="s">
        <v>10</v>
      </c>
      <c r="E851" s="367" t="s">
        <v>136</v>
      </c>
      <c r="F851" s="367"/>
      <c r="G851" s="289" t="s">
        <v>11</v>
      </c>
      <c r="H851" s="288" t="s">
        <v>12</v>
      </c>
      <c r="I851" s="288" t="s">
        <v>13</v>
      </c>
      <c r="J851" s="287" t="s">
        <v>14</v>
      </c>
    </row>
    <row r="852" spans="1:10" s="192" customFormat="1" ht="12.75" customHeight="1">
      <c r="A852" s="94" t="s">
        <v>137</v>
      </c>
      <c r="B852" s="294" t="s">
        <v>3251</v>
      </c>
      <c r="C852" s="277" t="s">
        <v>268</v>
      </c>
      <c r="D852" s="277" t="s">
        <v>2405</v>
      </c>
      <c r="E852" s="368" t="s">
        <v>801</v>
      </c>
      <c r="F852" s="368"/>
      <c r="G852" s="95" t="s">
        <v>34</v>
      </c>
      <c r="H852" s="182">
        <v>1</v>
      </c>
      <c r="I852" s="96">
        <v>36.090000000000003</v>
      </c>
      <c r="J852" s="196">
        <v>36.090000000000003</v>
      </c>
    </row>
    <row r="853" spans="1:10" s="192" customFormat="1" ht="12.75">
      <c r="A853" s="199" t="s">
        <v>139</v>
      </c>
      <c r="B853" s="309" t="s">
        <v>1486</v>
      </c>
      <c r="C853" s="278" t="s">
        <v>268</v>
      </c>
      <c r="D853" s="278" t="s">
        <v>834</v>
      </c>
      <c r="E853" s="362" t="s">
        <v>142</v>
      </c>
      <c r="F853" s="362"/>
      <c r="G853" s="186" t="s">
        <v>38</v>
      </c>
      <c r="H853" s="187">
        <v>1.5649999999999999</v>
      </c>
      <c r="I853" s="188">
        <v>0.82</v>
      </c>
      <c r="J853" s="200">
        <v>1.28</v>
      </c>
    </row>
    <row r="854" spans="1:10" s="192" customFormat="1" ht="12.75">
      <c r="A854" s="199" t="s">
        <v>139</v>
      </c>
      <c r="B854" s="309" t="s">
        <v>3252</v>
      </c>
      <c r="C854" s="278" t="s">
        <v>268</v>
      </c>
      <c r="D854" s="278" t="s">
        <v>3253</v>
      </c>
      <c r="E854" s="362" t="s">
        <v>142</v>
      </c>
      <c r="F854" s="362"/>
      <c r="G854" s="186" t="s">
        <v>2</v>
      </c>
      <c r="H854" s="187">
        <v>1.7999999999999999E-2</v>
      </c>
      <c r="I854" s="188">
        <v>132.5</v>
      </c>
      <c r="J854" s="200">
        <v>2.38</v>
      </c>
    </row>
    <row r="855" spans="1:10" s="192" customFormat="1" ht="12.75">
      <c r="A855" s="199" t="s">
        <v>139</v>
      </c>
      <c r="B855" s="309" t="s">
        <v>1506</v>
      </c>
      <c r="C855" s="278" t="s">
        <v>268</v>
      </c>
      <c r="D855" s="278" t="s">
        <v>849</v>
      </c>
      <c r="E855" s="362" t="s">
        <v>141</v>
      </c>
      <c r="F855" s="362"/>
      <c r="G855" s="186" t="s">
        <v>26</v>
      </c>
      <c r="H855" s="187">
        <v>0.88700000000000001</v>
      </c>
      <c r="I855" s="188">
        <v>18.739999999999998</v>
      </c>
      <c r="J855" s="200">
        <v>16.62</v>
      </c>
    </row>
    <row r="856" spans="1:10" s="192" customFormat="1" ht="12.75">
      <c r="A856" s="199" t="s">
        <v>139</v>
      </c>
      <c r="B856" s="309" t="s">
        <v>1493</v>
      </c>
      <c r="C856" s="278" t="s">
        <v>268</v>
      </c>
      <c r="D856" s="278" t="s">
        <v>140</v>
      </c>
      <c r="E856" s="362" t="s">
        <v>141</v>
      </c>
      <c r="F856" s="362"/>
      <c r="G856" s="186" t="s">
        <v>26</v>
      </c>
      <c r="H856" s="187">
        <v>1.1339999999999999</v>
      </c>
      <c r="I856" s="188">
        <v>13.95</v>
      </c>
      <c r="J856" s="200">
        <v>15.81</v>
      </c>
    </row>
    <row r="857" spans="1:10" s="192" customFormat="1" ht="12.75">
      <c r="A857" s="201"/>
      <c r="B857" s="279"/>
      <c r="C857" s="279"/>
      <c r="D857" s="279"/>
      <c r="E857" s="279" t="s">
        <v>143</v>
      </c>
      <c r="F857" s="203">
        <v>32.43</v>
      </c>
      <c r="G857" s="279" t="s">
        <v>144</v>
      </c>
      <c r="H857" s="203">
        <v>0</v>
      </c>
      <c r="I857" s="279" t="s">
        <v>145</v>
      </c>
      <c r="J857" s="204">
        <v>32.43</v>
      </c>
    </row>
    <row r="858" spans="1:10" s="192" customFormat="1" ht="12.75">
      <c r="A858" s="201"/>
      <c r="B858" s="279"/>
      <c r="C858" s="279"/>
      <c r="D858" s="279"/>
      <c r="E858" s="279" t="s">
        <v>663</v>
      </c>
      <c r="F858" s="203">
        <v>8.1</v>
      </c>
      <c r="G858" s="279"/>
      <c r="H858" s="363" t="s">
        <v>664</v>
      </c>
      <c r="I858" s="363"/>
      <c r="J858" s="204">
        <v>44.19</v>
      </c>
    </row>
    <row r="859" spans="1:10" s="192" customFormat="1" ht="13.5" thickBot="1">
      <c r="A859" s="280"/>
      <c r="B859" s="281"/>
      <c r="C859" s="281"/>
      <c r="D859" s="281"/>
      <c r="E859" s="281"/>
      <c r="F859" s="281"/>
      <c r="G859" s="281" t="s">
        <v>665</v>
      </c>
      <c r="H859" s="213">
        <v>313.99</v>
      </c>
      <c r="I859" s="281" t="s">
        <v>666</v>
      </c>
      <c r="J859" s="207">
        <v>13875.21</v>
      </c>
    </row>
    <row r="860" spans="1:10" s="192" customFormat="1" ht="13.5" thickTop="1">
      <c r="A860" s="205"/>
      <c r="B860" s="189"/>
      <c r="C860" s="189"/>
      <c r="D860" s="189"/>
      <c r="E860" s="189"/>
      <c r="F860" s="189"/>
      <c r="G860" s="189"/>
      <c r="H860" s="189"/>
      <c r="I860" s="189"/>
      <c r="J860" s="206"/>
    </row>
    <row r="861" spans="1:10" s="192" customFormat="1" ht="12.75">
      <c r="A861" s="290" t="s">
        <v>3254</v>
      </c>
      <c r="B861" s="288" t="s">
        <v>8</v>
      </c>
      <c r="C861" s="284" t="s">
        <v>9</v>
      </c>
      <c r="D861" s="284" t="s">
        <v>10</v>
      </c>
      <c r="E861" s="367" t="s">
        <v>136</v>
      </c>
      <c r="F861" s="367"/>
      <c r="G861" s="289" t="s">
        <v>11</v>
      </c>
      <c r="H861" s="288" t="s">
        <v>12</v>
      </c>
      <c r="I861" s="288" t="s">
        <v>13</v>
      </c>
      <c r="J861" s="287" t="s">
        <v>14</v>
      </c>
    </row>
    <row r="862" spans="1:10" s="192" customFormat="1" ht="25.5" customHeight="1">
      <c r="A862" s="94" t="s">
        <v>137</v>
      </c>
      <c r="B862" s="294" t="s">
        <v>1178</v>
      </c>
      <c r="C862" s="277" t="s">
        <v>21</v>
      </c>
      <c r="D862" s="277" t="s">
        <v>474</v>
      </c>
      <c r="E862" s="368" t="s">
        <v>805</v>
      </c>
      <c r="F862" s="368"/>
      <c r="G862" s="95" t="s">
        <v>3</v>
      </c>
      <c r="H862" s="182">
        <v>1</v>
      </c>
      <c r="I862" s="96">
        <v>40.28</v>
      </c>
      <c r="J862" s="196">
        <v>40.28</v>
      </c>
    </row>
    <row r="863" spans="1:10" s="192" customFormat="1" ht="25.5">
      <c r="A863" s="197" t="s">
        <v>146</v>
      </c>
      <c r="B863" s="308" t="s">
        <v>1439</v>
      </c>
      <c r="C863" s="285" t="s">
        <v>21</v>
      </c>
      <c r="D863" s="285" t="s">
        <v>508</v>
      </c>
      <c r="E863" s="365" t="s">
        <v>148</v>
      </c>
      <c r="F863" s="365"/>
      <c r="G863" s="183" t="s">
        <v>26</v>
      </c>
      <c r="H863" s="184">
        <v>9.69E-2</v>
      </c>
      <c r="I863" s="185">
        <v>21.21</v>
      </c>
      <c r="J863" s="198">
        <v>2.0499999999999998</v>
      </c>
    </row>
    <row r="864" spans="1:10" s="192" customFormat="1" ht="25.5">
      <c r="A864" s="197" t="s">
        <v>146</v>
      </c>
      <c r="B864" s="308" t="s">
        <v>1440</v>
      </c>
      <c r="C864" s="285" t="s">
        <v>21</v>
      </c>
      <c r="D864" s="285" t="s">
        <v>806</v>
      </c>
      <c r="E864" s="365" t="s">
        <v>148</v>
      </c>
      <c r="F864" s="365"/>
      <c r="G864" s="183" t="s">
        <v>26</v>
      </c>
      <c r="H864" s="184">
        <v>0.4299</v>
      </c>
      <c r="I864" s="185">
        <v>23.14</v>
      </c>
      <c r="J864" s="198">
        <v>9.94</v>
      </c>
    </row>
    <row r="865" spans="1:10" s="192" customFormat="1" ht="51">
      <c r="A865" s="199" t="s">
        <v>139</v>
      </c>
      <c r="B865" s="309" t="s">
        <v>1441</v>
      </c>
      <c r="C865" s="278" t="s">
        <v>21</v>
      </c>
      <c r="D865" s="278" t="s">
        <v>3255</v>
      </c>
      <c r="E865" s="362" t="s">
        <v>142</v>
      </c>
      <c r="F865" s="362"/>
      <c r="G865" s="186" t="s">
        <v>38</v>
      </c>
      <c r="H865" s="187">
        <v>1.5</v>
      </c>
      <c r="I865" s="188">
        <v>18.86</v>
      </c>
      <c r="J865" s="200">
        <v>28.29</v>
      </c>
    </row>
    <row r="866" spans="1:10" s="192" customFormat="1" ht="12.75">
      <c r="A866" s="201"/>
      <c r="B866" s="279"/>
      <c r="C866" s="279"/>
      <c r="D866" s="279"/>
      <c r="E866" s="279" t="s">
        <v>143</v>
      </c>
      <c r="F866" s="203">
        <v>9.18</v>
      </c>
      <c r="G866" s="279" t="s">
        <v>144</v>
      </c>
      <c r="H866" s="203">
        <v>0</v>
      </c>
      <c r="I866" s="279" t="s">
        <v>145</v>
      </c>
      <c r="J866" s="204">
        <v>9.18</v>
      </c>
    </row>
    <row r="867" spans="1:10" s="192" customFormat="1" ht="12.75">
      <c r="A867" s="201"/>
      <c r="B867" s="279"/>
      <c r="C867" s="279"/>
      <c r="D867" s="279"/>
      <c r="E867" s="279" t="s">
        <v>663</v>
      </c>
      <c r="F867" s="203">
        <v>9.0500000000000007</v>
      </c>
      <c r="G867" s="279"/>
      <c r="H867" s="363" t="s">
        <v>664</v>
      </c>
      <c r="I867" s="363"/>
      <c r="J867" s="204">
        <v>49.33</v>
      </c>
    </row>
    <row r="868" spans="1:10" s="192" customFormat="1" ht="13.5" thickBot="1">
      <c r="A868" s="280"/>
      <c r="B868" s="281"/>
      <c r="C868" s="281"/>
      <c r="D868" s="281"/>
      <c r="E868" s="281"/>
      <c r="F868" s="281"/>
      <c r="G868" s="281" t="s">
        <v>665</v>
      </c>
      <c r="H868" s="213">
        <v>155.28</v>
      </c>
      <c r="I868" s="281" t="s">
        <v>666</v>
      </c>
      <c r="J868" s="207">
        <v>7659.96</v>
      </c>
    </row>
    <row r="869" spans="1:10" s="192" customFormat="1" ht="13.5" thickTop="1">
      <c r="A869" s="205"/>
      <c r="B869" s="189"/>
      <c r="C869" s="189"/>
      <c r="D869" s="189"/>
      <c r="E869" s="189"/>
      <c r="F869" s="189"/>
      <c r="G869" s="189"/>
      <c r="H869" s="189"/>
      <c r="I869" s="189"/>
      <c r="J869" s="206"/>
    </row>
    <row r="870" spans="1:10" s="192" customFormat="1" ht="12.75">
      <c r="A870" s="111" t="s">
        <v>4643</v>
      </c>
      <c r="B870" s="286"/>
      <c r="C870" s="286"/>
      <c r="D870" s="286" t="s">
        <v>608</v>
      </c>
      <c r="E870" s="286"/>
      <c r="F870" s="366"/>
      <c r="G870" s="366"/>
      <c r="H870" s="136"/>
      <c r="I870" s="286"/>
      <c r="J870" s="212">
        <v>319057.95</v>
      </c>
    </row>
    <row r="871" spans="1:10" s="192" customFormat="1" ht="12.75">
      <c r="A871" s="290" t="s">
        <v>3256</v>
      </c>
      <c r="B871" s="288" t="s">
        <v>8</v>
      </c>
      <c r="C871" s="284" t="s">
        <v>9</v>
      </c>
      <c r="D871" s="284" t="s">
        <v>10</v>
      </c>
      <c r="E871" s="367" t="s">
        <v>136</v>
      </c>
      <c r="F871" s="367"/>
      <c r="G871" s="289" t="s">
        <v>11</v>
      </c>
      <c r="H871" s="288" t="s">
        <v>12</v>
      </c>
      <c r="I871" s="288" t="s">
        <v>13</v>
      </c>
      <c r="J871" s="287" t="s">
        <v>14</v>
      </c>
    </row>
    <row r="872" spans="1:10" s="192" customFormat="1" ht="25.5" customHeight="1">
      <c r="A872" s="94" t="s">
        <v>137</v>
      </c>
      <c r="B872" s="294" t="s">
        <v>1169</v>
      </c>
      <c r="C872" s="277" t="s">
        <v>21</v>
      </c>
      <c r="D872" s="277" t="s">
        <v>609</v>
      </c>
      <c r="E872" s="368" t="s">
        <v>177</v>
      </c>
      <c r="F872" s="368"/>
      <c r="G872" s="95" t="s">
        <v>3</v>
      </c>
      <c r="H872" s="182">
        <v>1</v>
      </c>
      <c r="I872" s="96">
        <v>78.2</v>
      </c>
      <c r="J872" s="196">
        <v>78.2</v>
      </c>
    </row>
    <row r="873" spans="1:10" s="192" customFormat="1" ht="25.5">
      <c r="A873" s="197" t="s">
        <v>146</v>
      </c>
      <c r="B873" s="308" t="s">
        <v>1448</v>
      </c>
      <c r="C873" s="285" t="s">
        <v>21</v>
      </c>
      <c r="D873" s="285" t="s">
        <v>813</v>
      </c>
      <c r="E873" s="365" t="s">
        <v>148</v>
      </c>
      <c r="F873" s="365"/>
      <c r="G873" s="183" t="s">
        <v>26</v>
      </c>
      <c r="H873" s="184">
        <v>0.47860000000000003</v>
      </c>
      <c r="I873" s="185">
        <v>22.44</v>
      </c>
      <c r="J873" s="198">
        <v>10.73</v>
      </c>
    </row>
    <row r="874" spans="1:10" s="192" customFormat="1" ht="25.5">
      <c r="A874" s="197" t="s">
        <v>146</v>
      </c>
      <c r="B874" s="308" t="s">
        <v>1345</v>
      </c>
      <c r="C874" s="285" t="s">
        <v>21</v>
      </c>
      <c r="D874" s="285" t="s">
        <v>147</v>
      </c>
      <c r="E874" s="365" t="s">
        <v>148</v>
      </c>
      <c r="F874" s="365"/>
      <c r="G874" s="183" t="s">
        <v>26</v>
      </c>
      <c r="H874" s="184">
        <v>0.47860000000000003</v>
      </c>
      <c r="I874" s="185">
        <v>20.32</v>
      </c>
      <c r="J874" s="198">
        <v>9.7200000000000006</v>
      </c>
    </row>
    <row r="875" spans="1:10" s="192" customFormat="1" ht="25.5">
      <c r="A875" s="199" t="s">
        <v>139</v>
      </c>
      <c r="B875" s="309" t="s">
        <v>1449</v>
      </c>
      <c r="C875" s="278" t="s">
        <v>21</v>
      </c>
      <c r="D875" s="278" t="s">
        <v>814</v>
      </c>
      <c r="E875" s="362" t="s">
        <v>142</v>
      </c>
      <c r="F875" s="362"/>
      <c r="G875" s="186" t="s">
        <v>3</v>
      </c>
      <c r="H875" s="187">
        <v>1.0838000000000001</v>
      </c>
      <c r="I875" s="188">
        <v>25.21</v>
      </c>
      <c r="J875" s="200">
        <v>27.32</v>
      </c>
    </row>
    <row r="876" spans="1:10" s="192" customFormat="1" ht="25.5">
      <c r="A876" s="199" t="s">
        <v>139</v>
      </c>
      <c r="B876" s="309" t="s">
        <v>1450</v>
      </c>
      <c r="C876" s="278" t="s">
        <v>21</v>
      </c>
      <c r="D876" s="278" t="s">
        <v>815</v>
      </c>
      <c r="E876" s="362" t="s">
        <v>142</v>
      </c>
      <c r="F876" s="362"/>
      <c r="G876" s="186" t="s">
        <v>34</v>
      </c>
      <c r="H876" s="187">
        <v>3.5470000000000002</v>
      </c>
      <c r="I876" s="188">
        <v>4.8899999999999997</v>
      </c>
      <c r="J876" s="200">
        <v>17.34</v>
      </c>
    </row>
    <row r="877" spans="1:10" s="192" customFormat="1" ht="38.25">
      <c r="A877" s="199" t="s">
        <v>139</v>
      </c>
      <c r="B877" s="309" t="s">
        <v>1451</v>
      </c>
      <c r="C877" s="278" t="s">
        <v>21</v>
      </c>
      <c r="D877" s="278" t="s">
        <v>816</v>
      </c>
      <c r="E877" s="362" t="s">
        <v>142</v>
      </c>
      <c r="F877" s="362"/>
      <c r="G877" s="186" t="s">
        <v>45</v>
      </c>
      <c r="H877" s="187">
        <v>1.2266999999999999</v>
      </c>
      <c r="I877" s="188">
        <v>1.84</v>
      </c>
      <c r="J877" s="200">
        <v>2.25</v>
      </c>
    </row>
    <row r="878" spans="1:10" s="192" customFormat="1" ht="25.5">
      <c r="A878" s="199" t="s">
        <v>139</v>
      </c>
      <c r="B878" s="309" t="s">
        <v>1452</v>
      </c>
      <c r="C878" s="278" t="s">
        <v>21</v>
      </c>
      <c r="D878" s="278" t="s">
        <v>817</v>
      </c>
      <c r="E878" s="362" t="s">
        <v>142</v>
      </c>
      <c r="F878" s="362"/>
      <c r="G878" s="186" t="s">
        <v>34</v>
      </c>
      <c r="H878" s="187">
        <v>1.4276</v>
      </c>
      <c r="I878" s="188">
        <v>3.49</v>
      </c>
      <c r="J878" s="200">
        <v>4.9800000000000004</v>
      </c>
    </row>
    <row r="879" spans="1:10" s="192" customFormat="1" ht="38.25">
      <c r="A879" s="199" t="s">
        <v>139</v>
      </c>
      <c r="B879" s="309" t="s">
        <v>1453</v>
      </c>
      <c r="C879" s="278" t="s">
        <v>21</v>
      </c>
      <c r="D879" s="278" t="s">
        <v>818</v>
      </c>
      <c r="E879" s="362" t="s">
        <v>142</v>
      </c>
      <c r="F879" s="362"/>
      <c r="G879" s="186" t="s">
        <v>38</v>
      </c>
      <c r="H879" s="187">
        <v>0.69259999999999999</v>
      </c>
      <c r="I879" s="188">
        <v>4.37</v>
      </c>
      <c r="J879" s="200">
        <v>3.02</v>
      </c>
    </row>
    <row r="880" spans="1:10" s="192" customFormat="1" ht="25.5">
      <c r="A880" s="199" t="s">
        <v>139</v>
      </c>
      <c r="B880" s="309" t="s">
        <v>1454</v>
      </c>
      <c r="C880" s="278" t="s">
        <v>21</v>
      </c>
      <c r="D880" s="278" t="s">
        <v>819</v>
      </c>
      <c r="E880" s="362" t="s">
        <v>142</v>
      </c>
      <c r="F880" s="362"/>
      <c r="G880" s="186" t="s">
        <v>45</v>
      </c>
      <c r="H880" s="187">
        <v>9.6469000000000005</v>
      </c>
      <c r="I880" s="188">
        <v>0.11</v>
      </c>
      <c r="J880" s="200">
        <v>1.06</v>
      </c>
    </row>
    <row r="881" spans="1:10" s="192" customFormat="1" ht="25.5">
      <c r="A881" s="199" t="s">
        <v>139</v>
      </c>
      <c r="B881" s="309" t="s">
        <v>1455</v>
      </c>
      <c r="C881" s="278" t="s">
        <v>21</v>
      </c>
      <c r="D881" s="278" t="s">
        <v>820</v>
      </c>
      <c r="E881" s="362" t="s">
        <v>142</v>
      </c>
      <c r="F881" s="362"/>
      <c r="G881" s="186" t="s">
        <v>45</v>
      </c>
      <c r="H881" s="187">
        <v>1.2266999999999999</v>
      </c>
      <c r="I881" s="188">
        <v>0.25</v>
      </c>
      <c r="J881" s="200">
        <v>0.3</v>
      </c>
    </row>
    <row r="882" spans="1:10" s="192" customFormat="1" ht="12.75">
      <c r="A882" s="199" t="s">
        <v>139</v>
      </c>
      <c r="B882" s="309" t="s">
        <v>1456</v>
      </c>
      <c r="C882" s="278" t="s">
        <v>21</v>
      </c>
      <c r="D882" s="278" t="s">
        <v>821</v>
      </c>
      <c r="E882" s="362" t="s">
        <v>142</v>
      </c>
      <c r="F882" s="362"/>
      <c r="G882" s="186" t="s">
        <v>789</v>
      </c>
      <c r="H882" s="187">
        <v>1.23E-2</v>
      </c>
      <c r="I882" s="188">
        <v>28.91</v>
      </c>
      <c r="J882" s="200">
        <v>0.35</v>
      </c>
    </row>
    <row r="883" spans="1:10" s="192" customFormat="1" ht="25.5">
      <c r="A883" s="199" t="s">
        <v>139</v>
      </c>
      <c r="B883" s="309" t="s">
        <v>1457</v>
      </c>
      <c r="C883" s="278" t="s">
        <v>21</v>
      </c>
      <c r="D883" s="278" t="s">
        <v>822</v>
      </c>
      <c r="E883" s="362" t="s">
        <v>142</v>
      </c>
      <c r="F883" s="362"/>
      <c r="G883" s="186" t="s">
        <v>38</v>
      </c>
      <c r="H883" s="187">
        <v>3.6999999999999998E-2</v>
      </c>
      <c r="I883" s="188">
        <v>30.72</v>
      </c>
      <c r="J883" s="200">
        <v>1.1299999999999999</v>
      </c>
    </row>
    <row r="884" spans="1:10" s="192" customFormat="1" ht="12.75">
      <c r="A884" s="201"/>
      <c r="B884" s="279"/>
      <c r="C884" s="279"/>
      <c r="D884" s="279"/>
      <c r="E884" s="279" t="s">
        <v>143</v>
      </c>
      <c r="F884" s="203">
        <v>15.96</v>
      </c>
      <c r="G884" s="279" t="s">
        <v>144</v>
      </c>
      <c r="H884" s="203">
        <v>0</v>
      </c>
      <c r="I884" s="279" t="s">
        <v>145</v>
      </c>
      <c r="J884" s="204">
        <v>15.96</v>
      </c>
    </row>
    <row r="885" spans="1:10" s="192" customFormat="1" ht="12.75">
      <c r="A885" s="201"/>
      <c r="B885" s="279"/>
      <c r="C885" s="279"/>
      <c r="D885" s="279"/>
      <c r="E885" s="279" t="s">
        <v>663</v>
      </c>
      <c r="F885" s="203">
        <v>17.57</v>
      </c>
      <c r="G885" s="279"/>
      <c r="H885" s="363" t="s">
        <v>664</v>
      </c>
      <c r="I885" s="363"/>
      <c r="J885" s="204">
        <v>95.77</v>
      </c>
    </row>
    <row r="886" spans="1:10" s="192" customFormat="1" ht="13.5" thickBot="1">
      <c r="A886" s="280"/>
      <c r="B886" s="281"/>
      <c r="C886" s="281"/>
      <c r="D886" s="281"/>
      <c r="E886" s="281"/>
      <c r="F886" s="281"/>
      <c r="G886" s="281" t="s">
        <v>665</v>
      </c>
      <c r="H886" s="213">
        <v>893.19</v>
      </c>
      <c r="I886" s="281" t="s">
        <v>666</v>
      </c>
      <c r="J886" s="207">
        <v>85540.800000000003</v>
      </c>
    </row>
    <row r="887" spans="1:10" s="192" customFormat="1" ht="13.5" thickTop="1">
      <c r="A887" s="205"/>
      <c r="B887" s="189"/>
      <c r="C887" s="189"/>
      <c r="D887" s="189"/>
      <c r="E887" s="189"/>
      <c r="F887" s="189"/>
      <c r="G887" s="189"/>
      <c r="H887" s="189"/>
      <c r="I887" s="189"/>
      <c r="J887" s="206"/>
    </row>
    <row r="888" spans="1:10" s="192" customFormat="1" ht="12.75">
      <c r="A888" s="290" t="s">
        <v>3257</v>
      </c>
      <c r="B888" s="288" t="s">
        <v>8</v>
      </c>
      <c r="C888" s="284" t="s">
        <v>9</v>
      </c>
      <c r="D888" s="284" t="s">
        <v>10</v>
      </c>
      <c r="E888" s="367" t="s">
        <v>136</v>
      </c>
      <c r="F888" s="367"/>
      <c r="G888" s="289" t="s">
        <v>11</v>
      </c>
      <c r="H888" s="288" t="s">
        <v>12</v>
      </c>
      <c r="I888" s="288" t="s">
        <v>13</v>
      </c>
      <c r="J888" s="287" t="s">
        <v>14</v>
      </c>
    </row>
    <row r="889" spans="1:10" s="192" customFormat="1" ht="25.5">
      <c r="A889" s="94" t="s">
        <v>137</v>
      </c>
      <c r="B889" s="294" t="s">
        <v>1189</v>
      </c>
      <c r="C889" s="277" t="s">
        <v>21</v>
      </c>
      <c r="D889" s="277" t="s">
        <v>575</v>
      </c>
      <c r="E889" s="368" t="s">
        <v>643</v>
      </c>
      <c r="F889" s="368"/>
      <c r="G889" s="95" t="s">
        <v>3</v>
      </c>
      <c r="H889" s="182">
        <v>1</v>
      </c>
      <c r="I889" s="96">
        <v>19.63</v>
      </c>
      <c r="J889" s="196">
        <v>19.63</v>
      </c>
    </row>
    <row r="890" spans="1:10" s="192" customFormat="1" ht="25.5">
      <c r="A890" s="197" t="s">
        <v>146</v>
      </c>
      <c r="B890" s="308" t="s">
        <v>1409</v>
      </c>
      <c r="C890" s="285" t="s">
        <v>21</v>
      </c>
      <c r="D890" s="285" t="s">
        <v>782</v>
      </c>
      <c r="E890" s="365" t="s">
        <v>148</v>
      </c>
      <c r="F890" s="365"/>
      <c r="G890" s="183" t="s">
        <v>26</v>
      </c>
      <c r="H890" s="184">
        <v>0.50539999999999996</v>
      </c>
      <c r="I890" s="185">
        <v>27.11</v>
      </c>
      <c r="J890" s="198">
        <v>13.7</v>
      </c>
    </row>
    <row r="891" spans="1:10" s="192" customFormat="1" ht="25.5">
      <c r="A891" s="197" t="s">
        <v>146</v>
      </c>
      <c r="B891" s="308" t="s">
        <v>1345</v>
      </c>
      <c r="C891" s="285" t="s">
        <v>21</v>
      </c>
      <c r="D891" s="285" t="s">
        <v>147</v>
      </c>
      <c r="E891" s="365" t="s">
        <v>148</v>
      </c>
      <c r="F891" s="365"/>
      <c r="G891" s="183" t="s">
        <v>26</v>
      </c>
      <c r="H891" s="184">
        <v>0.16850000000000001</v>
      </c>
      <c r="I891" s="185">
        <v>20.32</v>
      </c>
      <c r="J891" s="198">
        <v>3.42</v>
      </c>
    </row>
    <row r="892" spans="1:10" s="192" customFormat="1" ht="25.5">
      <c r="A892" s="199" t="s">
        <v>139</v>
      </c>
      <c r="B892" s="309" t="s">
        <v>1444</v>
      </c>
      <c r="C892" s="278" t="s">
        <v>21</v>
      </c>
      <c r="D892" s="278" t="s">
        <v>809</v>
      </c>
      <c r="E892" s="362" t="s">
        <v>142</v>
      </c>
      <c r="F892" s="362"/>
      <c r="G892" s="186" t="s">
        <v>45</v>
      </c>
      <c r="H892" s="187">
        <v>4.0099999999999997E-2</v>
      </c>
      <c r="I892" s="188">
        <v>1.1499999999999999</v>
      </c>
      <c r="J892" s="200">
        <v>0.04</v>
      </c>
    </row>
    <row r="893" spans="1:10" s="192" customFormat="1" ht="12.75">
      <c r="A893" s="199" t="s">
        <v>139</v>
      </c>
      <c r="B893" s="309" t="s">
        <v>1445</v>
      </c>
      <c r="C893" s="278" t="s">
        <v>21</v>
      </c>
      <c r="D893" s="278" t="s">
        <v>810</v>
      </c>
      <c r="E893" s="362" t="s">
        <v>142</v>
      </c>
      <c r="F893" s="362"/>
      <c r="G893" s="186" t="s">
        <v>38</v>
      </c>
      <c r="H893" s="187">
        <v>0.7288</v>
      </c>
      <c r="I893" s="188">
        <v>3.4</v>
      </c>
      <c r="J893" s="200">
        <v>2.4700000000000002</v>
      </c>
    </row>
    <row r="894" spans="1:10" s="192" customFormat="1" ht="12.75">
      <c r="A894" s="201"/>
      <c r="B894" s="279"/>
      <c r="C894" s="279"/>
      <c r="D894" s="279"/>
      <c r="E894" s="279" t="s">
        <v>143</v>
      </c>
      <c r="F894" s="203">
        <v>12.7</v>
      </c>
      <c r="G894" s="279" t="s">
        <v>144</v>
      </c>
      <c r="H894" s="203">
        <v>0</v>
      </c>
      <c r="I894" s="279" t="s">
        <v>145</v>
      </c>
      <c r="J894" s="204">
        <v>12.7</v>
      </c>
    </row>
    <row r="895" spans="1:10" s="192" customFormat="1" ht="12.75">
      <c r="A895" s="201"/>
      <c r="B895" s="279"/>
      <c r="C895" s="279"/>
      <c r="D895" s="279"/>
      <c r="E895" s="279" t="s">
        <v>663</v>
      </c>
      <c r="F895" s="203">
        <v>4.41</v>
      </c>
      <c r="G895" s="279"/>
      <c r="H895" s="363" t="s">
        <v>664</v>
      </c>
      <c r="I895" s="363"/>
      <c r="J895" s="204">
        <v>24.04</v>
      </c>
    </row>
    <row r="896" spans="1:10" s="192" customFormat="1" ht="13.5" thickBot="1">
      <c r="A896" s="280"/>
      <c r="B896" s="281"/>
      <c r="C896" s="281"/>
      <c r="D896" s="281"/>
      <c r="E896" s="281"/>
      <c r="F896" s="281"/>
      <c r="G896" s="281" t="s">
        <v>665</v>
      </c>
      <c r="H896" s="213">
        <v>3921.21</v>
      </c>
      <c r="I896" s="281" t="s">
        <v>666</v>
      </c>
      <c r="J896" s="207">
        <v>94265.88</v>
      </c>
    </row>
    <row r="897" spans="1:10" s="192" customFormat="1" ht="13.5" thickTop="1">
      <c r="A897" s="205"/>
      <c r="B897" s="189"/>
      <c r="C897" s="189"/>
      <c r="D897" s="189"/>
      <c r="E897" s="189"/>
      <c r="F897" s="189"/>
      <c r="G897" s="189"/>
      <c r="H897" s="189"/>
      <c r="I897" s="189"/>
      <c r="J897" s="206"/>
    </row>
    <row r="898" spans="1:10" s="192" customFormat="1" ht="12.75">
      <c r="A898" s="290" t="s">
        <v>3258</v>
      </c>
      <c r="B898" s="288" t="s">
        <v>8</v>
      </c>
      <c r="C898" s="284" t="s">
        <v>9</v>
      </c>
      <c r="D898" s="284" t="s">
        <v>10</v>
      </c>
      <c r="E898" s="367" t="s">
        <v>136</v>
      </c>
      <c r="F898" s="367"/>
      <c r="G898" s="289" t="s">
        <v>11</v>
      </c>
      <c r="H898" s="288" t="s">
        <v>12</v>
      </c>
      <c r="I898" s="288" t="s">
        <v>13</v>
      </c>
      <c r="J898" s="287" t="s">
        <v>14</v>
      </c>
    </row>
    <row r="899" spans="1:10" s="192" customFormat="1" ht="25.5">
      <c r="A899" s="94" t="s">
        <v>137</v>
      </c>
      <c r="B899" s="294" t="s">
        <v>1208</v>
      </c>
      <c r="C899" s="277" t="s">
        <v>21</v>
      </c>
      <c r="D899" s="277" t="s">
        <v>275</v>
      </c>
      <c r="E899" s="368" t="s">
        <v>643</v>
      </c>
      <c r="F899" s="368"/>
      <c r="G899" s="95" t="s">
        <v>3</v>
      </c>
      <c r="H899" s="182">
        <v>1</v>
      </c>
      <c r="I899" s="96">
        <v>10.68</v>
      </c>
      <c r="J899" s="196">
        <v>10.68</v>
      </c>
    </row>
    <row r="900" spans="1:10" s="192" customFormat="1" ht="25.5">
      <c r="A900" s="197" t="s">
        <v>146</v>
      </c>
      <c r="B900" s="308" t="s">
        <v>1409</v>
      </c>
      <c r="C900" s="285" t="s">
        <v>21</v>
      </c>
      <c r="D900" s="285" t="s">
        <v>782</v>
      </c>
      <c r="E900" s="365" t="s">
        <v>148</v>
      </c>
      <c r="F900" s="365"/>
      <c r="G900" s="183" t="s">
        <v>26</v>
      </c>
      <c r="H900" s="184">
        <v>0.22700000000000001</v>
      </c>
      <c r="I900" s="185">
        <v>27.11</v>
      </c>
      <c r="J900" s="198">
        <v>6.15</v>
      </c>
    </row>
    <row r="901" spans="1:10" s="192" customFormat="1" ht="25.5">
      <c r="A901" s="197" t="s">
        <v>146</v>
      </c>
      <c r="B901" s="308" t="s">
        <v>1345</v>
      </c>
      <c r="C901" s="285" t="s">
        <v>21</v>
      </c>
      <c r="D901" s="285" t="s">
        <v>147</v>
      </c>
      <c r="E901" s="365" t="s">
        <v>148</v>
      </c>
      <c r="F901" s="365"/>
      <c r="G901" s="183" t="s">
        <v>26</v>
      </c>
      <c r="H901" s="184">
        <v>7.5700000000000003E-2</v>
      </c>
      <c r="I901" s="185">
        <v>20.32</v>
      </c>
      <c r="J901" s="198">
        <v>1.53</v>
      </c>
    </row>
    <row r="902" spans="1:10" s="192" customFormat="1" ht="12.75">
      <c r="A902" s="199" t="s">
        <v>139</v>
      </c>
      <c r="B902" s="309" t="s">
        <v>1447</v>
      </c>
      <c r="C902" s="278" t="s">
        <v>21</v>
      </c>
      <c r="D902" s="278" t="s">
        <v>812</v>
      </c>
      <c r="E902" s="362" t="s">
        <v>142</v>
      </c>
      <c r="F902" s="362"/>
      <c r="G902" s="186" t="s">
        <v>547</v>
      </c>
      <c r="H902" s="187">
        <v>0.26779999999999998</v>
      </c>
      <c r="I902" s="188">
        <v>11.23</v>
      </c>
      <c r="J902" s="200">
        <v>3</v>
      </c>
    </row>
    <row r="903" spans="1:10" s="192" customFormat="1" ht="12.75">
      <c r="A903" s="201"/>
      <c r="B903" s="279"/>
      <c r="C903" s="279"/>
      <c r="D903" s="279"/>
      <c r="E903" s="279" t="s">
        <v>143</v>
      </c>
      <c r="F903" s="203">
        <v>5.7</v>
      </c>
      <c r="G903" s="279" t="s">
        <v>144</v>
      </c>
      <c r="H903" s="203">
        <v>0</v>
      </c>
      <c r="I903" s="279" t="s">
        <v>145</v>
      </c>
      <c r="J903" s="204">
        <v>5.7</v>
      </c>
    </row>
    <row r="904" spans="1:10" s="192" customFormat="1" ht="12.75">
      <c r="A904" s="201"/>
      <c r="B904" s="279"/>
      <c r="C904" s="279"/>
      <c r="D904" s="279"/>
      <c r="E904" s="279" t="s">
        <v>663</v>
      </c>
      <c r="F904" s="203">
        <v>2.39</v>
      </c>
      <c r="G904" s="279"/>
      <c r="H904" s="363" t="s">
        <v>664</v>
      </c>
      <c r="I904" s="363"/>
      <c r="J904" s="204">
        <v>13.07</v>
      </c>
    </row>
    <row r="905" spans="1:10" s="192" customFormat="1" ht="13.5" thickBot="1">
      <c r="A905" s="280"/>
      <c r="B905" s="281"/>
      <c r="C905" s="281"/>
      <c r="D905" s="281"/>
      <c r="E905" s="281"/>
      <c r="F905" s="281"/>
      <c r="G905" s="281" t="s">
        <v>665</v>
      </c>
      <c r="H905" s="213">
        <v>3921.21</v>
      </c>
      <c r="I905" s="281" t="s">
        <v>666</v>
      </c>
      <c r="J905" s="207">
        <v>51250.21</v>
      </c>
    </row>
    <row r="906" spans="1:10" s="192" customFormat="1" ht="13.5" thickTop="1">
      <c r="A906" s="205"/>
      <c r="B906" s="189"/>
      <c r="C906" s="189"/>
      <c r="D906" s="189"/>
      <c r="E906" s="189"/>
      <c r="F906" s="189"/>
      <c r="G906" s="189"/>
      <c r="H906" s="189"/>
      <c r="I906" s="189"/>
      <c r="J906" s="206"/>
    </row>
    <row r="907" spans="1:10" s="192" customFormat="1" ht="12.75">
      <c r="A907" s="290" t="s">
        <v>3259</v>
      </c>
      <c r="B907" s="288" t="s">
        <v>8</v>
      </c>
      <c r="C907" s="284" t="s">
        <v>9</v>
      </c>
      <c r="D907" s="284" t="s">
        <v>10</v>
      </c>
      <c r="E907" s="367" t="s">
        <v>136</v>
      </c>
      <c r="F907" s="367"/>
      <c r="G907" s="289" t="s">
        <v>11</v>
      </c>
      <c r="H907" s="288" t="s">
        <v>12</v>
      </c>
      <c r="I907" s="288" t="s">
        <v>13</v>
      </c>
      <c r="J907" s="287" t="s">
        <v>14</v>
      </c>
    </row>
    <row r="908" spans="1:10" s="192" customFormat="1" ht="12.75" customHeight="1">
      <c r="A908" s="94" t="s">
        <v>137</v>
      </c>
      <c r="B908" s="294" t="s">
        <v>3260</v>
      </c>
      <c r="C908" s="277" t="s">
        <v>268</v>
      </c>
      <c r="D908" s="277" t="s">
        <v>2412</v>
      </c>
      <c r="E908" s="368" t="s">
        <v>3150</v>
      </c>
      <c r="F908" s="368"/>
      <c r="G908" s="95" t="s">
        <v>3</v>
      </c>
      <c r="H908" s="182">
        <v>1</v>
      </c>
      <c r="I908" s="96">
        <v>140.54</v>
      </c>
      <c r="J908" s="196">
        <v>140.54</v>
      </c>
    </row>
    <row r="909" spans="1:10" s="192" customFormat="1" ht="12.75">
      <c r="A909" s="199" t="s">
        <v>139</v>
      </c>
      <c r="B909" s="309" t="s">
        <v>3261</v>
      </c>
      <c r="C909" s="278" t="s">
        <v>268</v>
      </c>
      <c r="D909" s="278" t="s">
        <v>3262</v>
      </c>
      <c r="E909" s="362" t="s">
        <v>142</v>
      </c>
      <c r="F909" s="362"/>
      <c r="G909" s="186" t="s">
        <v>38</v>
      </c>
      <c r="H909" s="187">
        <v>0.2</v>
      </c>
      <c r="I909" s="188">
        <v>21.24</v>
      </c>
      <c r="J909" s="200">
        <v>4.24</v>
      </c>
    </row>
    <row r="910" spans="1:10" s="192" customFormat="1" ht="12.75">
      <c r="A910" s="199" t="s">
        <v>139</v>
      </c>
      <c r="B910" s="309" t="s">
        <v>3263</v>
      </c>
      <c r="C910" s="278" t="s">
        <v>268</v>
      </c>
      <c r="D910" s="278" t="s">
        <v>3264</v>
      </c>
      <c r="E910" s="362" t="s">
        <v>142</v>
      </c>
      <c r="F910" s="362"/>
      <c r="G910" s="186" t="s">
        <v>3</v>
      </c>
      <c r="H910" s="187">
        <v>1</v>
      </c>
      <c r="I910" s="188">
        <v>121.51</v>
      </c>
      <c r="J910" s="200">
        <v>121.51</v>
      </c>
    </row>
    <row r="911" spans="1:10" s="192" customFormat="1" ht="12.75">
      <c r="A911" s="199" t="s">
        <v>139</v>
      </c>
      <c r="B911" s="309" t="s">
        <v>3265</v>
      </c>
      <c r="C911" s="278" t="s">
        <v>268</v>
      </c>
      <c r="D911" s="278" t="s">
        <v>3266</v>
      </c>
      <c r="E911" s="362" t="s">
        <v>142</v>
      </c>
      <c r="F911" s="362"/>
      <c r="G911" s="186" t="s">
        <v>38</v>
      </c>
      <c r="H911" s="187">
        <v>0.6</v>
      </c>
      <c r="I911" s="188">
        <v>0.71</v>
      </c>
      <c r="J911" s="200">
        <v>0.42</v>
      </c>
    </row>
    <row r="912" spans="1:10" s="192" customFormat="1" ht="12.75">
      <c r="A912" s="199" t="s">
        <v>139</v>
      </c>
      <c r="B912" s="309" t="s">
        <v>3267</v>
      </c>
      <c r="C912" s="278" t="s">
        <v>268</v>
      </c>
      <c r="D912" s="278" t="s">
        <v>3268</v>
      </c>
      <c r="E912" s="362" t="s">
        <v>141</v>
      </c>
      <c r="F912" s="362"/>
      <c r="G912" s="186" t="s">
        <v>26</v>
      </c>
      <c r="H912" s="187">
        <v>0.42499999999999999</v>
      </c>
      <c r="I912" s="188">
        <v>18.739999999999998</v>
      </c>
      <c r="J912" s="200">
        <v>7.96</v>
      </c>
    </row>
    <row r="913" spans="1:10" s="192" customFormat="1" ht="12.75">
      <c r="A913" s="199" t="s">
        <v>139</v>
      </c>
      <c r="B913" s="309" t="s">
        <v>3269</v>
      </c>
      <c r="C913" s="278" t="s">
        <v>268</v>
      </c>
      <c r="D913" s="278" t="s">
        <v>3270</v>
      </c>
      <c r="E913" s="362" t="s">
        <v>141</v>
      </c>
      <c r="F913" s="362"/>
      <c r="G913" s="186" t="s">
        <v>26</v>
      </c>
      <c r="H913" s="187">
        <v>0.42499999999999999</v>
      </c>
      <c r="I913" s="188">
        <v>15.09</v>
      </c>
      <c r="J913" s="200">
        <v>6.41</v>
      </c>
    </row>
    <row r="914" spans="1:10" s="192" customFormat="1" ht="12.75">
      <c r="A914" s="201"/>
      <c r="B914" s="279"/>
      <c r="C914" s="279"/>
      <c r="D914" s="279"/>
      <c r="E914" s="279" t="s">
        <v>143</v>
      </c>
      <c r="F914" s="203">
        <v>14.37</v>
      </c>
      <c r="G914" s="279" t="s">
        <v>144</v>
      </c>
      <c r="H914" s="203">
        <v>0</v>
      </c>
      <c r="I914" s="279" t="s">
        <v>145</v>
      </c>
      <c r="J914" s="204">
        <v>14.37</v>
      </c>
    </row>
    <row r="915" spans="1:10" s="192" customFormat="1" ht="12.75">
      <c r="A915" s="201"/>
      <c r="B915" s="279"/>
      <c r="C915" s="279"/>
      <c r="D915" s="279"/>
      <c r="E915" s="279" t="s">
        <v>663</v>
      </c>
      <c r="F915" s="203">
        <v>31.57</v>
      </c>
      <c r="G915" s="279"/>
      <c r="H915" s="363" t="s">
        <v>664</v>
      </c>
      <c r="I915" s="363"/>
      <c r="J915" s="204">
        <v>172.11</v>
      </c>
    </row>
    <row r="916" spans="1:10" s="192" customFormat="1" ht="13.5" thickBot="1">
      <c r="A916" s="280"/>
      <c r="B916" s="281"/>
      <c r="C916" s="281"/>
      <c r="D916" s="281"/>
      <c r="E916" s="281"/>
      <c r="F916" s="281"/>
      <c r="G916" s="281" t="s">
        <v>665</v>
      </c>
      <c r="H916" s="213">
        <v>455.16</v>
      </c>
      <c r="I916" s="281" t="s">
        <v>666</v>
      </c>
      <c r="J916" s="207">
        <v>78337.58</v>
      </c>
    </row>
    <row r="917" spans="1:10" s="192" customFormat="1" ht="13.5" thickTop="1">
      <c r="A917" s="205"/>
      <c r="B917" s="189"/>
      <c r="C917" s="189"/>
      <c r="D917" s="189"/>
      <c r="E917" s="189"/>
      <c r="F917" s="189"/>
      <c r="G917" s="189"/>
      <c r="H917" s="189"/>
      <c r="I917" s="189"/>
      <c r="J917" s="206"/>
    </row>
    <row r="918" spans="1:10" s="192" customFormat="1" ht="12.75">
      <c r="A918" s="290" t="s">
        <v>3271</v>
      </c>
      <c r="B918" s="288" t="s">
        <v>8</v>
      </c>
      <c r="C918" s="284" t="s">
        <v>9</v>
      </c>
      <c r="D918" s="284" t="s">
        <v>10</v>
      </c>
      <c r="E918" s="367" t="s">
        <v>136</v>
      </c>
      <c r="F918" s="367"/>
      <c r="G918" s="289" t="s">
        <v>11</v>
      </c>
      <c r="H918" s="288" t="s">
        <v>12</v>
      </c>
      <c r="I918" s="288" t="s">
        <v>13</v>
      </c>
      <c r="J918" s="287" t="s">
        <v>14</v>
      </c>
    </row>
    <row r="919" spans="1:10" s="192" customFormat="1" ht="25.5" customHeight="1">
      <c r="A919" s="94" t="s">
        <v>137</v>
      </c>
      <c r="B919" s="294" t="s">
        <v>3272</v>
      </c>
      <c r="C919" s="277" t="s">
        <v>21</v>
      </c>
      <c r="D919" s="277" t="s">
        <v>2414</v>
      </c>
      <c r="E919" s="368" t="s">
        <v>177</v>
      </c>
      <c r="F919" s="368"/>
      <c r="G919" s="95" t="s">
        <v>34</v>
      </c>
      <c r="H919" s="182">
        <v>1</v>
      </c>
      <c r="I919" s="96">
        <v>10.67</v>
      </c>
      <c r="J919" s="196">
        <v>10.67</v>
      </c>
    </row>
    <row r="920" spans="1:10" s="192" customFormat="1" ht="25.5">
      <c r="A920" s="197" t="s">
        <v>146</v>
      </c>
      <c r="B920" s="308" t="s">
        <v>1448</v>
      </c>
      <c r="C920" s="285" t="s">
        <v>21</v>
      </c>
      <c r="D920" s="285" t="s">
        <v>813</v>
      </c>
      <c r="E920" s="365" t="s">
        <v>148</v>
      </c>
      <c r="F920" s="365"/>
      <c r="G920" s="183" t="s">
        <v>26</v>
      </c>
      <c r="H920" s="184">
        <v>0.2114</v>
      </c>
      <c r="I920" s="185">
        <v>22.44</v>
      </c>
      <c r="J920" s="198">
        <v>4.74</v>
      </c>
    </row>
    <row r="921" spans="1:10" s="192" customFormat="1" ht="25.5">
      <c r="A921" s="199" t="s">
        <v>139</v>
      </c>
      <c r="B921" s="309" t="s">
        <v>3273</v>
      </c>
      <c r="C921" s="278" t="s">
        <v>21</v>
      </c>
      <c r="D921" s="278" t="s">
        <v>3274</v>
      </c>
      <c r="E921" s="362" t="s">
        <v>142</v>
      </c>
      <c r="F921" s="362"/>
      <c r="G921" s="186" t="s">
        <v>34</v>
      </c>
      <c r="H921" s="187">
        <v>1.1512</v>
      </c>
      <c r="I921" s="188">
        <v>3.64</v>
      </c>
      <c r="J921" s="200">
        <v>4.1900000000000004</v>
      </c>
    </row>
    <row r="922" spans="1:10" s="192" customFormat="1" ht="25.5">
      <c r="A922" s="199" t="s">
        <v>139</v>
      </c>
      <c r="B922" s="309" t="s">
        <v>1455</v>
      </c>
      <c r="C922" s="278" t="s">
        <v>21</v>
      </c>
      <c r="D922" s="278" t="s">
        <v>820</v>
      </c>
      <c r="E922" s="362" t="s">
        <v>142</v>
      </c>
      <c r="F922" s="362"/>
      <c r="G922" s="186" t="s">
        <v>45</v>
      </c>
      <c r="H922" s="187">
        <v>0.69299999999999995</v>
      </c>
      <c r="I922" s="188">
        <v>0.25</v>
      </c>
      <c r="J922" s="200">
        <v>0.17</v>
      </c>
    </row>
    <row r="923" spans="1:10" s="192" customFormat="1" ht="25.5">
      <c r="A923" s="199" t="s">
        <v>139</v>
      </c>
      <c r="B923" s="309" t="s">
        <v>3275</v>
      </c>
      <c r="C923" s="278" t="s">
        <v>21</v>
      </c>
      <c r="D923" s="278" t="s">
        <v>3276</v>
      </c>
      <c r="E923" s="362" t="s">
        <v>142</v>
      </c>
      <c r="F923" s="362"/>
      <c r="G923" s="186" t="s">
        <v>789</v>
      </c>
      <c r="H923" s="187">
        <v>3.1800000000000002E-2</v>
      </c>
      <c r="I923" s="188">
        <v>49.56</v>
      </c>
      <c r="J923" s="200">
        <v>1.57</v>
      </c>
    </row>
    <row r="924" spans="1:10" s="192" customFormat="1" ht="12.75">
      <c r="A924" s="201"/>
      <c r="B924" s="279"/>
      <c r="C924" s="279"/>
      <c r="D924" s="279"/>
      <c r="E924" s="279" t="s">
        <v>143</v>
      </c>
      <c r="F924" s="203">
        <v>3.86</v>
      </c>
      <c r="G924" s="279" t="s">
        <v>144</v>
      </c>
      <c r="H924" s="203">
        <v>0</v>
      </c>
      <c r="I924" s="279" t="s">
        <v>145</v>
      </c>
      <c r="J924" s="204">
        <v>3.86</v>
      </c>
    </row>
    <row r="925" spans="1:10" s="192" customFormat="1" ht="12.75">
      <c r="A925" s="201"/>
      <c r="B925" s="279"/>
      <c r="C925" s="279"/>
      <c r="D925" s="279"/>
      <c r="E925" s="279" t="s">
        <v>663</v>
      </c>
      <c r="F925" s="203">
        <v>2.39</v>
      </c>
      <c r="G925" s="279"/>
      <c r="H925" s="363" t="s">
        <v>664</v>
      </c>
      <c r="I925" s="363"/>
      <c r="J925" s="204">
        <v>13.06</v>
      </c>
    </row>
    <row r="926" spans="1:10" s="192" customFormat="1" ht="13.5" thickBot="1">
      <c r="A926" s="280"/>
      <c r="B926" s="281"/>
      <c r="C926" s="281"/>
      <c r="D926" s="281"/>
      <c r="E926" s="281"/>
      <c r="F926" s="281"/>
      <c r="G926" s="281" t="s">
        <v>665</v>
      </c>
      <c r="H926" s="213">
        <v>739.93</v>
      </c>
      <c r="I926" s="281" t="s">
        <v>666</v>
      </c>
      <c r="J926" s="207">
        <v>9663.48</v>
      </c>
    </row>
    <row r="927" spans="1:10" s="192" customFormat="1" ht="13.5" thickTop="1">
      <c r="A927" s="205"/>
      <c r="B927" s="189"/>
      <c r="C927" s="189"/>
      <c r="D927" s="189"/>
      <c r="E927" s="189"/>
      <c r="F927" s="189"/>
      <c r="G927" s="189"/>
      <c r="H927" s="189"/>
      <c r="I927" s="189"/>
      <c r="J927" s="206"/>
    </row>
    <row r="928" spans="1:10" s="192" customFormat="1" ht="12.75">
      <c r="A928" s="111" t="s">
        <v>4644</v>
      </c>
      <c r="B928" s="286"/>
      <c r="C928" s="286"/>
      <c r="D928" s="286" t="s">
        <v>35</v>
      </c>
      <c r="E928" s="286"/>
      <c r="F928" s="366"/>
      <c r="G928" s="366"/>
      <c r="H928" s="136"/>
      <c r="I928" s="286"/>
      <c r="J928" s="212">
        <v>1108206.31</v>
      </c>
    </row>
    <row r="929" spans="1:10" s="192" customFormat="1" ht="12.75">
      <c r="A929" s="290" t="s">
        <v>3277</v>
      </c>
      <c r="B929" s="288" t="s">
        <v>8</v>
      </c>
      <c r="C929" s="284" t="s">
        <v>9</v>
      </c>
      <c r="D929" s="284" t="s">
        <v>10</v>
      </c>
      <c r="E929" s="367" t="s">
        <v>136</v>
      </c>
      <c r="F929" s="367"/>
      <c r="G929" s="289" t="s">
        <v>11</v>
      </c>
      <c r="H929" s="288" t="s">
        <v>12</v>
      </c>
      <c r="I929" s="288" t="s">
        <v>13</v>
      </c>
      <c r="J929" s="287" t="s">
        <v>14</v>
      </c>
    </row>
    <row r="930" spans="1:10" s="192" customFormat="1" ht="38.25">
      <c r="A930" s="94" t="s">
        <v>137</v>
      </c>
      <c r="B930" s="294" t="s">
        <v>3278</v>
      </c>
      <c r="C930" s="277" t="s">
        <v>44</v>
      </c>
      <c r="D930" s="277" t="s">
        <v>2418</v>
      </c>
      <c r="E930" s="368" t="s">
        <v>3279</v>
      </c>
      <c r="F930" s="368"/>
      <c r="G930" s="95" t="s">
        <v>3</v>
      </c>
      <c r="H930" s="182">
        <v>1</v>
      </c>
      <c r="I930" s="96">
        <v>898.51</v>
      </c>
      <c r="J930" s="196">
        <v>898.51</v>
      </c>
    </row>
    <row r="931" spans="1:10" s="192" customFormat="1" ht="25.5">
      <c r="A931" s="197" t="s">
        <v>146</v>
      </c>
      <c r="B931" s="308" t="s">
        <v>1483</v>
      </c>
      <c r="C931" s="285" t="s">
        <v>21</v>
      </c>
      <c r="D931" s="285" t="s">
        <v>509</v>
      </c>
      <c r="E931" s="365" t="s">
        <v>148</v>
      </c>
      <c r="F931" s="365"/>
      <c r="G931" s="183" t="s">
        <v>26</v>
      </c>
      <c r="H931" s="184">
        <v>1.7</v>
      </c>
      <c r="I931" s="185">
        <v>25.4</v>
      </c>
      <c r="J931" s="198">
        <v>43.18</v>
      </c>
    </row>
    <row r="932" spans="1:10" s="192" customFormat="1" ht="25.5">
      <c r="A932" s="197" t="s">
        <v>146</v>
      </c>
      <c r="B932" s="308" t="s">
        <v>1482</v>
      </c>
      <c r="C932" s="285" t="s">
        <v>21</v>
      </c>
      <c r="D932" s="285" t="s">
        <v>832</v>
      </c>
      <c r="E932" s="365" t="s">
        <v>148</v>
      </c>
      <c r="F932" s="365"/>
      <c r="G932" s="183" t="s">
        <v>26</v>
      </c>
      <c r="H932" s="184">
        <v>1.7</v>
      </c>
      <c r="I932" s="185">
        <v>21.5</v>
      </c>
      <c r="J932" s="198">
        <v>36.549999999999997</v>
      </c>
    </row>
    <row r="933" spans="1:10" s="192" customFormat="1" ht="12.75">
      <c r="A933" s="199" t="s">
        <v>139</v>
      </c>
      <c r="B933" s="309" t="s">
        <v>3280</v>
      </c>
      <c r="C933" s="278" t="s">
        <v>515</v>
      </c>
      <c r="D933" s="278" t="s">
        <v>3281</v>
      </c>
      <c r="E933" s="362" t="s">
        <v>142</v>
      </c>
      <c r="F933" s="362"/>
      <c r="G933" s="186" t="s">
        <v>36</v>
      </c>
      <c r="H933" s="187">
        <v>25.346</v>
      </c>
      <c r="I933" s="188">
        <v>25.82</v>
      </c>
      <c r="J933" s="200">
        <v>654.42999999999995</v>
      </c>
    </row>
    <row r="934" spans="1:10" s="192" customFormat="1" ht="12.75">
      <c r="A934" s="199" t="s">
        <v>139</v>
      </c>
      <c r="B934" s="309" t="s">
        <v>3282</v>
      </c>
      <c r="C934" s="278" t="s">
        <v>515</v>
      </c>
      <c r="D934" s="278" t="s">
        <v>3283</v>
      </c>
      <c r="E934" s="362" t="s">
        <v>142</v>
      </c>
      <c r="F934" s="362"/>
      <c r="G934" s="186" t="s">
        <v>17</v>
      </c>
      <c r="H934" s="187">
        <v>6</v>
      </c>
      <c r="I934" s="188">
        <v>0.15</v>
      </c>
      <c r="J934" s="200">
        <v>0.9</v>
      </c>
    </row>
    <row r="935" spans="1:10" s="192" customFormat="1" ht="12.75">
      <c r="A935" s="199" t="s">
        <v>139</v>
      </c>
      <c r="B935" s="309" t="s">
        <v>3284</v>
      </c>
      <c r="C935" s="278" t="s">
        <v>21</v>
      </c>
      <c r="D935" s="278" t="s">
        <v>3285</v>
      </c>
      <c r="E935" s="362" t="s">
        <v>142</v>
      </c>
      <c r="F935" s="362"/>
      <c r="G935" s="186" t="s">
        <v>45</v>
      </c>
      <c r="H935" s="187">
        <v>6</v>
      </c>
      <c r="I935" s="188">
        <v>0.06</v>
      </c>
      <c r="J935" s="200">
        <v>0.36</v>
      </c>
    </row>
    <row r="936" spans="1:10" s="192" customFormat="1" ht="25.5">
      <c r="A936" s="199" t="s">
        <v>139</v>
      </c>
      <c r="B936" s="309" t="s">
        <v>1720</v>
      </c>
      <c r="C936" s="278" t="s">
        <v>21</v>
      </c>
      <c r="D936" s="278" t="s">
        <v>1137</v>
      </c>
      <c r="E936" s="362" t="s">
        <v>142</v>
      </c>
      <c r="F936" s="362"/>
      <c r="G936" s="186" t="s">
        <v>38</v>
      </c>
      <c r="H936" s="187">
        <v>4</v>
      </c>
      <c r="I936" s="188">
        <v>7.96</v>
      </c>
      <c r="J936" s="200">
        <v>31.84</v>
      </c>
    </row>
    <row r="937" spans="1:10" s="192" customFormat="1" ht="12.75">
      <c r="A937" s="199" t="s">
        <v>139</v>
      </c>
      <c r="B937" s="309" t="s">
        <v>3286</v>
      </c>
      <c r="C937" s="278" t="s">
        <v>268</v>
      </c>
      <c r="D937" s="278" t="s">
        <v>3287</v>
      </c>
      <c r="E937" s="362" t="s">
        <v>142</v>
      </c>
      <c r="F937" s="362"/>
      <c r="G937" s="186" t="s">
        <v>3</v>
      </c>
      <c r="H937" s="187">
        <v>1.05</v>
      </c>
      <c r="I937" s="188">
        <v>125</v>
      </c>
      <c r="J937" s="200">
        <v>131.25</v>
      </c>
    </row>
    <row r="938" spans="1:10" s="192" customFormat="1" ht="12.75">
      <c r="A938" s="201"/>
      <c r="B938" s="279"/>
      <c r="C938" s="279"/>
      <c r="D938" s="279"/>
      <c r="E938" s="279" t="s">
        <v>143</v>
      </c>
      <c r="F938" s="203">
        <v>61.53</v>
      </c>
      <c r="G938" s="279" t="s">
        <v>144</v>
      </c>
      <c r="H938" s="203">
        <v>0</v>
      </c>
      <c r="I938" s="279" t="s">
        <v>145</v>
      </c>
      <c r="J938" s="204">
        <v>61.53</v>
      </c>
    </row>
    <row r="939" spans="1:10" s="192" customFormat="1" ht="12.75">
      <c r="A939" s="201"/>
      <c r="B939" s="279"/>
      <c r="C939" s="279"/>
      <c r="D939" s="279"/>
      <c r="E939" s="279" t="s">
        <v>663</v>
      </c>
      <c r="F939" s="203">
        <v>201.89</v>
      </c>
      <c r="G939" s="279"/>
      <c r="H939" s="363" t="s">
        <v>664</v>
      </c>
      <c r="I939" s="363"/>
      <c r="J939" s="204">
        <v>1100.4000000000001</v>
      </c>
    </row>
    <row r="940" spans="1:10" s="192" customFormat="1" ht="13.5" thickBot="1">
      <c r="A940" s="280"/>
      <c r="B940" s="281"/>
      <c r="C940" s="281"/>
      <c r="D940" s="281"/>
      <c r="E940" s="281"/>
      <c r="F940" s="281"/>
      <c r="G940" s="281" t="s">
        <v>665</v>
      </c>
      <c r="H940" s="213">
        <v>897.7</v>
      </c>
      <c r="I940" s="281" t="s">
        <v>666</v>
      </c>
      <c r="J940" s="207">
        <v>987829.08</v>
      </c>
    </row>
    <row r="941" spans="1:10" s="192" customFormat="1" ht="13.5" thickTop="1">
      <c r="A941" s="205"/>
      <c r="B941" s="189"/>
      <c r="C941" s="189"/>
      <c r="D941" s="189"/>
      <c r="E941" s="189"/>
      <c r="F941" s="189"/>
      <c r="G941" s="189"/>
      <c r="H941" s="189"/>
      <c r="I941" s="189"/>
      <c r="J941" s="206"/>
    </row>
    <row r="942" spans="1:10" s="192" customFormat="1" ht="12.75">
      <c r="A942" s="290" t="s">
        <v>3288</v>
      </c>
      <c r="B942" s="288" t="s">
        <v>8</v>
      </c>
      <c r="C942" s="284" t="s">
        <v>9</v>
      </c>
      <c r="D942" s="284" t="s">
        <v>10</v>
      </c>
      <c r="E942" s="367" t="s">
        <v>136</v>
      </c>
      <c r="F942" s="367"/>
      <c r="G942" s="289" t="s">
        <v>11</v>
      </c>
      <c r="H942" s="288" t="s">
        <v>12</v>
      </c>
      <c r="I942" s="288" t="s">
        <v>13</v>
      </c>
      <c r="J942" s="287" t="s">
        <v>14</v>
      </c>
    </row>
    <row r="943" spans="1:10" s="192" customFormat="1" ht="12.75" customHeight="1">
      <c r="A943" s="94" t="s">
        <v>137</v>
      </c>
      <c r="B943" s="294" t="s">
        <v>1196</v>
      </c>
      <c r="C943" s="277" t="s">
        <v>268</v>
      </c>
      <c r="D943" s="277" t="s">
        <v>576</v>
      </c>
      <c r="E943" s="368" t="s">
        <v>841</v>
      </c>
      <c r="F943" s="368"/>
      <c r="G943" s="95" t="s">
        <v>3</v>
      </c>
      <c r="H943" s="182">
        <v>1</v>
      </c>
      <c r="I943" s="96">
        <v>533.47</v>
      </c>
      <c r="J943" s="196">
        <v>533.47</v>
      </c>
    </row>
    <row r="944" spans="1:10" s="192" customFormat="1" ht="12.75">
      <c r="A944" s="199" t="s">
        <v>139</v>
      </c>
      <c r="B944" s="309" t="s">
        <v>1486</v>
      </c>
      <c r="C944" s="278" t="s">
        <v>268</v>
      </c>
      <c r="D944" s="278" t="s">
        <v>834</v>
      </c>
      <c r="E944" s="362" t="s">
        <v>142</v>
      </c>
      <c r="F944" s="362"/>
      <c r="G944" s="186" t="s">
        <v>38</v>
      </c>
      <c r="H944" s="187">
        <v>4.5999999999999996</v>
      </c>
      <c r="I944" s="188">
        <v>0.82</v>
      </c>
      <c r="J944" s="200">
        <v>3.77</v>
      </c>
    </row>
    <row r="945" spans="1:10" s="192" customFormat="1" ht="12.75">
      <c r="A945" s="199" t="s">
        <v>139</v>
      </c>
      <c r="B945" s="309" t="s">
        <v>1487</v>
      </c>
      <c r="C945" s="278" t="s">
        <v>268</v>
      </c>
      <c r="D945" s="278" t="s">
        <v>835</v>
      </c>
      <c r="E945" s="362" t="s">
        <v>142</v>
      </c>
      <c r="F945" s="362"/>
      <c r="G945" s="186" t="s">
        <v>2</v>
      </c>
      <c r="H945" s="187">
        <v>1E-3</v>
      </c>
      <c r="I945" s="188">
        <v>141.83000000000001</v>
      </c>
      <c r="J945" s="200">
        <v>0.14000000000000001</v>
      </c>
    </row>
    <row r="946" spans="1:10" s="192" customFormat="1" ht="12.75">
      <c r="A946" s="199" t="s">
        <v>139</v>
      </c>
      <c r="B946" s="309" t="s">
        <v>1494</v>
      </c>
      <c r="C946" s="278" t="s">
        <v>268</v>
      </c>
      <c r="D946" s="278" t="s">
        <v>842</v>
      </c>
      <c r="E946" s="362" t="s">
        <v>142</v>
      </c>
      <c r="F946" s="362"/>
      <c r="G946" s="186" t="s">
        <v>38</v>
      </c>
      <c r="H946" s="187">
        <v>1.82</v>
      </c>
      <c r="I946" s="188">
        <v>5.48</v>
      </c>
      <c r="J946" s="200">
        <v>9.9700000000000006</v>
      </c>
    </row>
    <row r="947" spans="1:10" s="192" customFormat="1" ht="25.5">
      <c r="A947" s="199" t="s">
        <v>139</v>
      </c>
      <c r="B947" s="309" t="s">
        <v>1495</v>
      </c>
      <c r="C947" s="278" t="s">
        <v>268</v>
      </c>
      <c r="D947" s="278" t="s">
        <v>3289</v>
      </c>
      <c r="E947" s="362" t="s">
        <v>142</v>
      </c>
      <c r="F947" s="362"/>
      <c r="G947" s="186" t="s">
        <v>45</v>
      </c>
      <c r="H947" s="187">
        <v>2</v>
      </c>
      <c r="I947" s="188">
        <v>138</v>
      </c>
      <c r="J947" s="200">
        <v>276</v>
      </c>
    </row>
    <row r="948" spans="1:10" s="192" customFormat="1" ht="12.75">
      <c r="A948" s="199" t="s">
        <v>139</v>
      </c>
      <c r="B948" s="309" t="s">
        <v>1488</v>
      </c>
      <c r="C948" s="278" t="s">
        <v>268</v>
      </c>
      <c r="D948" s="278" t="s">
        <v>836</v>
      </c>
      <c r="E948" s="362" t="s">
        <v>142</v>
      </c>
      <c r="F948" s="362"/>
      <c r="G948" s="186" t="s">
        <v>3</v>
      </c>
      <c r="H948" s="187">
        <v>1.05</v>
      </c>
      <c r="I948" s="188">
        <v>200</v>
      </c>
      <c r="J948" s="200">
        <v>210</v>
      </c>
    </row>
    <row r="949" spans="1:10" s="192" customFormat="1" ht="12.75">
      <c r="A949" s="199" t="s">
        <v>139</v>
      </c>
      <c r="B949" s="309" t="s">
        <v>1489</v>
      </c>
      <c r="C949" s="278" t="s">
        <v>268</v>
      </c>
      <c r="D949" s="278" t="s">
        <v>837</v>
      </c>
      <c r="E949" s="362" t="s">
        <v>141</v>
      </c>
      <c r="F949" s="362"/>
      <c r="G949" s="186" t="s">
        <v>26</v>
      </c>
      <c r="H949" s="187">
        <v>0.8</v>
      </c>
      <c r="I949" s="188">
        <v>26.9</v>
      </c>
      <c r="J949" s="200">
        <v>21.52</v>
      </c>
    </row>
    <row r="950" spans="1:10" s="192" customFormat="1" ht="12.75">
      <c r="A950" s="199" t="s">
        <v>139</v>
      </c>
      <c r="B950" s="309" t="s">
        <v>1490</v>
      </c>
      <c r="C950" s="278" t="s">
        <v>268</v>
      </c>
      <c r="D950" s="278" t="s">
        <v>838</v>
      </c>
      <c r="E950" s="362" t="s">
        <v>141</v>
      </c>
      <c r="F950" s="362"/>
      <c r="G950" s="186" t="s">
        <v>26</v>
      </c>
      <c r="H950" s="187">
        <v>0.8</v>
      </c>
      <c r="I950" s="188">
        <v>15.09</v>
      </c>
      <c r="J950" s="200">
        <v>12.07</v>
      </c>
    </row>
    <row r="951" spans="1:10" s="192" customFormat="1" ht="12.75">
      <c r="A951" s="201"/>
      <c r="B951" s="279"/>
      <c r="C951" s="279"/>
      <c r="D951" s="279"/>
      <c r="E951" s="279" t="s">
        <v>143</v>
      </c>
      <c r="F951" s="203">
        <v>33.590000000000003</v>
      </c>
      <c r="G951" s="279" t="s">
        <v>144</v>
      </c>
      <c r="H951" s="203">
        <v>0</v>
      </c>
      <c r="I951" s="279" t="s">
        <v>145</v>
      </c>
      <c r="J951" s="204">
        <v>33.590000000000003</v>
      </c>
    </row>
    <row r="952" spans="1:10" s="192" customFormat="1" ht="12.75">
      <c r="A952" s="201"/>
      <c r="B952" s="279"/>
      <c r="C952" s="279"/>
      <c r="D952" s="279"/>
      <c r="E952" s="279" t="s">
        <v>663</v>
      </c>
      <c r="F952" s="203">
        <v>119.87</v>
      </c>
      <c r="G952" s="279"/>
      <c r="H952" s="363" t="s">
        <v>664</v>
      </c>
      <c r="I952" s="363"/>
      <c r="J952" s="204">
        <v>653.34</v>
      </c>
    </row>
    <row r="953" spans="1:10" s="192" customFormat="1" ht="13.5" thickBot="1">
      <c r="A953" s="280"/>
      <c r="B953" s="281"/>
      <c r="C953" s="281"/>
      <c r="D953" s="281"/>
      <c r="E953" s="281"/>
      <c r="F953" s="281"/>
      <c r="G953" s="281" t="s">
        <v>665</v>
      </c>
      <c r="H953" s="213">
        <v>77.69</v>
      </c>
      <c r="I953" s="281" t="s">
        <v>666</v>
      </c>
      <c r="J953" s="207">
        <v>50757.98</v>
      </c>
    </row>
    <row r="954" spans="1:10" s="192" customFormat="1" ht="13.5" thickTop="1">
      <c r="A954" s="205"/>
      <c r="B954" s="189"/>
      <c r="C954" s="189"/>
      <c r="D954" s="189"/>
      <c r="E954" s="189"/>
      <c r="F954" s="189"/>
      <c r="G954" s="189"/>
      <c r="H954" s="189"/>
      <c r="I954" s="189"/>
      <c r="J954" s="206"/>
    </row>
    <row r="955" spans="1:10" s="192" customFormat="1" ht="12.75">
      <c r="A955" s="290" t="s">
        <v>3290</v>
      </c>
      <c r="B955" s="288" t="s">
        <v>8</v>
      </c>
      <c r="C955" s="284" t="s">
        <v>9</v>
      </c>
      <c r="D955" s="284" t="s">
        <v>10</v>
      </c>
      <c r="E955" s="367" t="s">
        <v>136</v>
      </c>
      <c r="F955" s="367"/>
      <c r="G955" s="289" t="s">
        <v>11</v>
      </c>
      <c r="H955" s="288" t="s">
        <v>12</v>
      </c>
      <c r="I955" s="288" t="s">
        <v>13</v>
      </c>
      <c r="J955" s="287" t="s">
        <v>14</v>
      </c>
    </row>
    <row r="956" spans="1:10" s="192" customFormat="1" ht="12.75" customHeight="1">
      <c r="A956" s="94" t="s">
        <v>137</v>
      </c>
      <c r="B956" s="294" t="s">
        <v>1224</v>
      </c>
      <c r="C956" s="277" t="s">
        <v>268</v>
      </c>
      <c r="D956" s="277" t="s">
        <v>614</v>
      </c>
      <c r="E956" s="368" t="s">
        <v>841</v>
      </c>
      <c r="F956" s="368"/>
      <c r="G956" s="95" t="s">
        <v>3</v>
      </c>
      <c r="H956" s="182">
        <v>1</v>
      </c>
      <c r="I956" s="96">
        <v>518.52</v>
      </c>
      <c r="J956" s="196">
        <v>518.52</v>
      </c>
    </row>
    <row r="957" spans="1:10" s="192" customFormat="1" ht="12.75">
      <c r="A957" s="199" t="s">
        <v>139</v>
      </c>
      <c r="B957" s="309" t="s">
        <v>1496</v>
      </c>
      <c r="C957" s="278" t="s">
        <v>268</v>
      </c>
      <c r="D957" s="278" t="s">
        <v>843</v>
      </c>
      <c r="E957" s="362" t="s">
        <v>142</v>
      </c>
      <c r="F957" s="362"/>
      <c r="G957" s="186" t="s">
        <v>3</v>
      </c>
      <c r="H957" s="187">
        <v>1.05</v>
      </c>
      <c r="I957" s="188">
        <v>2.95</v>
      </c>
      <c r="J957" s="200">
        <v>3.09</v>
      </c>
    </row>
    <row r="958" spans="1:10" s="192" customFormat="1" ht="12.75">
      <c r="A958" s="199" t="s">
        <v>139</v>
      </c>
      <c r="B958" s="309" t="s">
        <v>1497</v>
      </c>
      <c r="C958" s="278" t="s">
        <v>268</v>
      </c>
      <c r="D958" s="278" t="s">
        <v>844</v>
      </c>
      <c r="E958" s="362" t="s">
        <v>142</v>
      </c>
      <c r="F958" s="362"/>
      <c r="G958" s="186" t="s">
        <v>34</v>
      </c>
      <c r="H958" s="187">
        <v>4</v>
      </c>
      <c r="I958" s="188">
        <v>16.86</v>
      </c>
      <c r="J958" s="200">
        <v>67.44</v>
      </c>
    </row>
    <row r="959" spans="1:10" s="192" customFormat="1" ht="12.75">
      <c r="A959" s="199" t="s">
        <v>139</v>
      </c>
      <c r="B959" s="309" t="s">
        <v>1498</v>
      </c>
      <c r="C959" s="278" t="s">
        <v>268</v>
      </c>
      <c r="D959" s="278" t="s">
        <v>845</v>
      </c>
      <c r="E959" s="362" t="s">
        <v>142</v>
      </c>
      <c r="F959" s="362"/>
      <c r="G959" s="186" t="s">
        <v>3</v>
      </c>
      <c r="H959" s="187">
        <v>1</v>
      </c>
      <c r="I959" s="188">
        <v>422.83</v>
      </c>
      <c r="J959" s="200">
        <v>422.83</v>
      </c>
    </row>
    <row r="960" spans="1:10" s="192" customFormat="1" ht="12.75">
      <c r="A960" s="199" t="s">
        <v>139</v>
      </c>
      <c r="B960" s="309" t="s">
        <v>1422</v>
      </c>
      <c r="C960" s="278" t="s">
        <v>268</v>
      </c>
      <c r="D960" s="278" t="s">
        <v>796</v>
      </c>
      <c r="E960" s="362" t="s">
        <v>141</v>
      </c>
      <c r="F960" s="362"/>
      <c r="G960" s="186" t="s">
        <v>26</v>
      </c>
      <c r="H960" s="187">
        <v>0.74399999999999999</v>
      </c>
      <c r="I960" s="188">
        <v>18.739999999999998</v>
      </c>
      <c r="J960" s="200">
        <v>13.94</v>
      </c>
    </row>
    <row r="961" spans="1:10" s="192" customFormat="1" ht="12.75">
      <c r="A961" s="199" t="s">
        <v>139</v>
      </c>
      <c r="B961" s="309" t="s">
        <v>1423</v>
      </c>
      <c r="C961" s="278" t="s">
        <v>268</v>
      </c>
      <c r="D961" s="278" t="s">
        <v>797</v>
      </c>
      <c r="E961" s="362" t="s">
        <v>141</v>
      </c>
      <c r="F961" s="362"/>
      <c r="G961" s="186" t="s">
        <v>26</v>
      </c>
      <c r="H961" s="187">
        <v>0.74399999999999999</v>
      </c>
      <c r="I961" s="188">
        <v>15.09</v>
      </c>
      <c r="J961" s="200">
        <v>11.22</v>
      </c>
    </row>
    <row r="962" spans="1:10" s="192" customFormat="1" ht="12.75">
      <c r="A962" s="201"/>
      <c r="B962" s="279"/>
      <c r="C962" s="279"/>
      <c r="D962" s="279"/>
      <c r="E962" s="279" t="s">
        <v>143</v>
      </c>
      <c r="F962" s="203">
        <v>25.16</v>
      </c>
      <c r="G962" s="279" t="s">
        <v>144</v>
      </c>
      <c r="H962" s="203">
        <v>0</v>
      </c>
      <c r="I962" s="279" t="s">
        <v>145</v>
      </c>
      <c r="J962" s="204">
        <v>25.16</v>
      </c>
    </row>
    <row r="963" spans="1:10" s="192" customFormat="1" ht="12.75">
      <c r="A963" s="201"/>
      <c r="B963" s="279"/>
      <c r="C963" s="279"/>
      <c r="D963" s="279"/>
      <c r="E963" s="279" t="s">
        <v>663</v>
      </c>
      <c r="F963" s="203">
        <v>116.51</v>
      </c>
      <c r="G963" s="279"/>
      <c r="H963" s="363" t="s">
        <v>664</v>
      </c>
      <c r="I963" s="363"/>
      <c r="J963" s="204">
        <v>635.03</v>
      </c>
    </row>
    <row r="964" spans="1:10" s="192" customFormat="1" ht="13.5" thickBot="1">
      <c r="A964" s="280"/>
      <c r="B964" s="281"/>
      <c r="C964" s="281"/>
      <c r="D964" s="281"/>
      <c r="E964" s="281"/>
      <c r="F964" s="281"/>
      <c r="G964" s="281" t="s">
        <v>665</v>
      </c>
      <c r="H964" s="213">
        <v>28.8</v>
      </c>
      <c r="I964" s="281" t="s">
        <v>666</v>
      </c>
      <c r="J964" s="207">
        <v>18288.86</v>
      </c>
    </row>
    <row r="965" spans="1:10" s="192" customFormat="1" ht="13.5" thickTop="1">
      <c r="A965" s="205"/>
      <c r="B965" s="189"/>
      <c r="C965" s="189"/>
      <c r="D965" s="189"/>
      <c r="E965" s="189"/>
      <c r="F965" s="189"/>
      <c r="G965" s="189"/>
      <c r="H965" s="189"/>
      <c r="I965" s="189"/>
      <c r="J965" s="206"/>
    </row>
    <row r="966" spans="1:10" s="192" customFormat="1" ht="12.75">
      <c r="A966" s="290" t="s">
        <v>3291</v>
      </c>
      <c r="B966" s="288" t="s">
        <v>8</v>
      </c>
      <c r="C966" s="284" t="s">
        <v>9</v>
      </c>
      <c r="D966" s="284" t="s">
        <v>10</v>
      </c>
      <c r="E966" s="367" t="s">
        <v>136</v>
      </c>
      <c r="F966" s="367"/>
      <c r="G966" s="289" t="s">
        <v>11</v>
      </c>
      <c r="H966" s="288" t="s">
        <v>12</v>
      </c>
      <c r="I966" s="288" t="s">
        <v>13</v>
      </c>
      <c r="J966" s="287" t="s">
        <v>14</v>
      </c>
    </row>
    <row r="967" spans="1:10" s="192" customFormat="1" ht="25.5">
      <c r="A967" s="94" t="s">
        <v>137</v>
      </c>
      <c r="B967" s="294" t="s">
        <v>3292</v>
      </c>
      <c r="C967" s="277" t="s">
        <v>487</v>
      </c>
      <c r="D967" s="277" t="s">
        <v>2422</v>
      </c>
      <c r="E967" s="368" t="s">
        <v>3293</v>
      </c>
      <c r="F967" s="368"/>
      <c r="G967" s="95" t="s">
        <v>17</v>
      </c>
      <c r="H967" s="182">
        <v>1</v>
      </c>
      <c r="I967" s="96">
        <v>1792.42</v>
      </c>
      <c r="J967" s="196">
        <v>1792.42</v>
      </c>
    </row>
    <row r="968" spans="1:10" s="192" customFormat="1" ht="25.5">
      <c r="A968" s="197" t="s">
        <v>146</v>
      </c>
      <c r="B968" s="308" t="s">
        <v>1706</v>
      </c>
      <c r="C968" s="285" t="s">
        <v>487</v>
      </c>
      <c r="D968" s="285" t="s">
        <v>1119</v>
      </c>
      <c r="E968" s="365" t="s">
        <v>1120</v>
      </c>
      <c r="F968" s="365"/>
      <c r="G968" s="183" t="s">
        <v>1121</v>
      </c>
      <c r="H968" s="184">
        <v>0.5</v>
      </c>
      <c r="I968" s="185">
        <v>3.8</v>
      </c>
      <c r="J968" s="198">
        <v>1.9</v>
      </c>
    </row>
    <row r="969" spans="1:10" s="192" customFormat="1" ht="25.5">
      <c r="A969" s="197" t="s">
        <v>146</v>
      </c>
      <c r="B969" s="308" t="s">
        <v>1723</v>
      </c>
      <c r="C969" s="285" t="s">
        <v>487</v>
      </c>
      <c r="D969" s="285" t="s">
        <v>1145</v>
      </c>
      <c r="E969" s="365" t="s">
        <v>1120</v>
      </c>
      <c r="F969" s="365"/>
      <c r="G969" s="183" t="s">
        <v>1121</v>
      </c>
      <c r="H969" s="184">
        <v>0.5</v>
      </c>
      <c r="I969" s="185">
        <v>3.67</v>
      </c>
      <c r="J969" s="198">
        <v>1.83</v>
      </c>
    </row>
    <row r="970" spans="1:10" s="192" customFormat="1" ht="12.75">
      <c r="A970" s="199" t="s">
        <v>139</v>
      </c>
      <c r="B970" s="309" t="s">
        <v>1725</v>
      </c>
      <c r="C970" s="278" t="s">
        <v>487</v>
      </c>
      <c r="D970" s="278" t="s">
        <v>1148</v>
      </c>
      <c r="E970" s="362" t="s">
        <v>141</v>
      </c>
      <c r="F970" s="362"/>
      <c r="G970" s="186" t="s">
        <v>1121</v>
      </c>
      <c r="H970" s="187">
        <v>0.5</v>
      </c>
      <c r="I970" s="188">
        <v>19.13</v>
      </c>
      <c r="J970" s="200">
        <v>9.56</v>
      </c>
    </row>
    <row r="971" spans="1:10" s="192" customFormat="1" ht="12.75">
      <c r="A971" s="199" t="s">
        <v>139</v>
      </c>
      <c r="B971" s="309" t="s">
        <v>1707</v>
      </c>
      <c r="C971" s="278" t="s">
        <v>487</v>
      </c>
      <c r="D971" s="278" t="s">
        <v>1122</v>
      </c>
      <c r="E971" s="362" t="s">
        <v>141</v>
      </c>
      <c r="F971" s="362"/>
      <c r="G971" s="186" t="s">
        <v>1121</v>
      </c>
      <c r="H971" s="187">
        <v>0.5</v>
      </c>
      <c r="I971" s="188">
        <v>13.65</v>
      </c>
      <c r="J971" s="200">
        <v>6.82</v>
      </c>
    </row>
    <row r="972" spans="1:10" s="192" customFormat="1" ht="12.75">
      <c r="A972" s="199" t="s">
        <v>139</v>
      </c>
      <c r="B972" s="309" t="s">
        <v>3294</v>
      </c>
      <c r="C972" s="278" t="s">
        <v>487</v>
      </c>
      <c r="D972" s="278" t="s">
        <v>3295</v>
      </c>
      <c r="E972" s="362" t="s">
        <v>142</v>
      </c>
      <c r="F972" s="362"/>
      <c r="G972" s="186" t="s">
        <v>17</v>
      </c>
      <c r="H972" s="187">
        <v>4</v>
      </c>
      <c r="I972" s="188">
        <v>0.2</v>
      </c>
      <c r="J972" s="200">
        <v>0.8</v>
      </c>
    </row>
    <row r="973" spans="1:10" s="192" customFormat="1" ht="25.5">
      <c r="A973" s="199" t="s">
        <v>139</v>
      </c>
      <c r="B973" s="309" t="s">
        <v>3296</v>
      </c>
      <c r="C973" s="278" t="s">
        <v>487</v>
      </c>
      <c r="D973" s="278" t="s">
        <v>2422</v>
      </c>
      <c r="E973" s="362" t="s">
        <v>142</v>
      </c>
      <c r="F973" s="362"/>
      <c r="G973" s="186" t="s">
        <v>17</v>
      </c>
      <c r="H973" s="187">
        <v>1</v>
      </c>
      <c r="I973" s="188">
        <v>1771.51</v>
      </c>
      <c r="J973" s="200">
        <v>1771.51</v>
      </c>
    </row>
    <row r="974" spans="1:10" s="192" customFormat="1" ht="12.75">
      <c r="A974" s="201"/>
      <c r="B974" s="279"/>
      <c r="C974" s="279"/>
      <c r="D974" s="279"/>
      <c r="E974" s="279" t="s">
        <v>143</v>
      </c>
      <c r="F974" s="203">
        <v>16.38</v>
      </c>
      <c r="G974" s="279" t="s">
        <v>144</v>
      </c>
      <c r="H974" s="203">
        <v>0</v>
      </c>
      <c r="I974" s="279" t="s">
        <v>145</v>
      </c>
      <c r="J974" s="204">
        <v>16.38</v>
      </c>
    </row>
    <row r="975" spans="1:10" s="192" customFormat="1" ht="12.75">
      <c r="A975" s="201"/>
      <c r="B975" s="279"/>
      <c r="C975" s="279"/>
      <c r="D975" s="279"/>
      <c r="E975" s="279" t="s">
        <v>663</v>
      </c>
      <c r="F975" s="203">
        <v>402.75</v>
      </c>
      <c r="G975" s="279"/>
      <c r="H975" s="363" t="s">
        <v>664</v>
      </c>
      <c r="I975" s="363"/>
      <c r="J975" s="204">
        <v>2195.17</v>
      </c>
    </row>
    <row r="976" spans="1:10" s="192" customFormat="1" ht="13.5" thickBot="1">
      <c r="A976" s="280"/>
      <c r="B976" s="281"/>
      <c r="C976" s="281"/>
      <c r="D976" s="281"/>
      <c r="E976" s="281"/>
      <c r="F976" s="281"/>
      <c r="G976" s="281" t="s">
        <v>665</v>
      </c>
      <c r="H976" s="213">
        <v>10</v>
      </c>
      <c r="I976" s="281" t="s">
        <v>666</v>
      </c>
      <c r="J976" s="207">
        <v>21951.7</v>
      </c>
    </row>
    <row r="977" spans="1:10" s="192" customFormat="1" ht="13.5" thickTop="1">
      <c r="A977" s="205"/>
      <c r="B977" s="189"/>
      <c r="C977" s="189"/>
      <c r="D977" s="189"/>
      <c r="E977" s="189"/>
      <c r="F977" s="189"/>
      <c r="G977" s="189"/>
      <c r="H977" s="189"/>
      <c r="I977" s="189"/>
      <c r="J977" s="206"/>
    </row>
    <row r="978" spans="1:10" s="192" customFormat="1" ht="12.75">
      <c r="A978" s="290" t="s">
        <v>3297</v>
      </c>
      <c r="B978" s="288" t="s">
        <v>8</v>
      </c>
      <c r="C978" s="284" t="s">
        <v>9</v>
      </c>
      <c r="D978" s="284" t="s">
        <v>10</v>
      </c>
      <c r="E978" s="367" t="s">
        <v>136</v>
      </c>
      <c r="F978" s="367"/>
      <c r="G978" s="289" t="s">
        <v>11</v>
      </c>
      <c r="H978" s="288" t="s">
        <v>12</v>
      </c>
      <c r="I978" s="288" t="s">
        <v>13</v>
      </c>
      <c r="J978" s="287" t="s">
        <v>14</v>
      </c>
    </row>
    <row r="979" spans="1:10" s="192" customFormat="1" ht="12.75" customHeight="1">
      <c r="A979" s="94" t="s">
        <v>137</v>
      </c>
      <c r="B979" s="294" t="s">
        <v>4929</v>
      </c>
      <c r="C979" s="277" t="s">
        <v>268</v>
      </c>
      <c r="D979" s="277" t="s">
        <v>4753</v>
      </c>
      <c r="E979" s="368" t="s">
        <v>826</v>
      </c>
      <c r="F979" s="368"/>
      <c r="G979" s="95" t="s">
        <v>34</v>
      </c>
      <c r="H979" s="182">
        <v>1</v>
      </c>
      <c r="I979" s="96">
        <v>812.03</v>
      </c>
      <c r="J979" s="196">
        <v>812.03</v>
      </c>
    </row>
    <row r="980" spans="1:10" s="192" customFormat="1" ht="12.75">
      <c r="A980" s="199" t="s">
        <v>139</v>
      </c>
      <c r="B980" s="309" t="s">
        <v>1486</v>
      </c>
      <c r="C980" s="278" t="s">
        <v>268</v>
      </c>
      <c r="D980" s="278" t="s">
        <v>834</v>
      </c>
      <c r="E980" s="362" t="s">
        <v>142</v>
      </c>
      <c r="F980" s="362"/>
      <c r="G980" s="186" t="s">
        <v>38</v>
      </c>
      <c r="H980" s="187">
        <v>1.2</v>
      </c>
      <c r="I980" s="188">
        <v>0.82</v>
      </c>
      <c r="J980" s="200">
        <v>0.98</v>
      </c>
    </row>
    <row r="981" spans="1:10" s="192" customFormat="1" ht="12.75">
      <c r="A981" s="199" t="s">
        <v>139</v>
      </c>
      <c r="B981" s="309" t="s">
        <v>1487</v>
      </c>
      <c r="C981" s="278" t="s">
        <v>268</v>
      </c>
      <c r="D981" s="278" t="s">
        <v>835</v>
      </c>
      <c r="E981" s="362" t="s">
        <v>142</v>
      </c>
      <c r="F981" s="362"/>
      <c r="G981" s="186" t="s">
        <v>2</v>
      </c>
      <c r="H981" s="187">
        <v>3.0000000000000001E-3</v>
      </c>
      <c r="I981" s="188">
        <v>141.83000000000001</v>
      </c>
      <c r="J981" s="200">
        <v>0.42</v>
      </c>
    </row>
    <row r="982" spans="1:10" s="192" customFormat="1" ht="25.5">
      <c r="A982" s="199" t="s">
        <v>139</v>
      </c>
      <c r="B982" s="309" t="s">
        <v>4930</v>
      </c>
      <c r="C982" s="278" t="s">
        <v>268</v>
      </c>
      <c r="D982" s="278" t="s">
        <v>4931</v>
      </c>
      <c r="E982" s="362" t="s">
        <v>142</v>
      </c>
      <c r="F982" s="362"/>
      <c r="G982" s="186" t="s">
        <v>34</v>
      </c>
      <c r="H982" s="187">
        <v>1</v>
      </c>
      <c r="I982" s="188">
        <v>790</v>
      </c>
      <c r="J982" s="200">
        <v>790</v>
      </c>
    </row>
    <row r="983" spans="1:10" s="192" customFormat="1" ht="12.75">
      <c r="A983" s="199" t="s">
        <v>139</v>
      </c>
      <c r="B983" s="309" t="s">
        <v>1436</v>
      </c>
      <c r="C983" s="278" t="s">
        <v>268</v>
      </c>
      <c r="D983" s="278" t="s">
        <v>803</v>
      </c>
      <c r="E983" s="362" t="s">
        <v>141</v>
      </c>
      <c r="F983" s="362"/>
      <c r="G983" s="186" t="s">
        <v>26</v>
      </c>
      <c r="H983" s="187">
        <v>0.61</v>
      </c>
      <c r="I983" s="188">
        <v>18.739999999999998</v>
      </c>
      <c r="J983" s="200">
        <v>11.43</v>
      </c>
    </row>
    <row r="984" spans="1:10" s="192" customFormat="1" ht="12.75">
      <c r="A984" s="199" t="s">
        <v>139</v>
      </c>
      <c r="B984" s="309" t="s">
        <v>1437</v>
      </c>
      <c r="C984" s="278" t="s">
        <v>268</v>
      </c>
      <c r="D984" s="278" t="s">
        <v>804</v>
      </c>
      <c r="E984" s="362" t="s">
        <v>141</v>
      </c>
      <c r="F984" s="362"/>
      <c r="G984" s="186" t="s">
        <v>26</v>
      </c>
      <c r="H984" s="187">
        <v>0.61</v>
      </c>
      <c r="I984" s="188">
        <v>15.09</v>
      </c>
      <c r="J984" s="200">
        <v>9.1999999999999993</v>
      </c>
    </row>
    <row r="985" spans="1:10" s="192" customFormat="1" ht="12.75">
      <c r="A985" s="201"/>
      <c r="B985" s="279"/>
      <c r="C985" s="279"/>
      <c r="D985" s="279"/>
      <c r="E985" s="279" t="s">
        <v>143</v>
      </c>
      <c r="F985" s="203">
        <v>20.63</v>
      </c>
      <c r="G985" s="279" t="s">
        <v>144</v>
      </c>
      <c r="H985" s="203">
        <v>0</v>
      </c>
      <c r="I985" s="279" t="s">
        <v>145</v>
      </c>
      <c r="J985" s="204">
        <v>20.63</v>
      </c>
    </row>
    <row r="986" spans="1:10" s="192" customFormat="1" ht="12.75">
      <c r="A986" s="201"/>
      <c r="B986" s="279"/>
      <c r="C986" s="279"/>
      <c r="D986" s="279"/>
      <c r="E986" s="279" t="s">
        <v>663</v>
      </c>
      <c r="F986" s="203">
        <v>182.46</v>
      </c>
      <c r="G986" s="279"/>
      <c r="H986" s="363" t="s">
        <v>664</v>
      </c>
      <c r="I986" s="363"/>
      <c r="J986" s="204">
        <v>994.49</v>
      </c>
    </row>
    <row r="987" spans="1:10" s="192" customFormat="1" ht="13.5" thickBot="1">
      <c r="A987" s="280"/>
      <c r="B987" s="281"/>
      <c r="C987" s="281"/>
      <c r="D987" s="281"/>
      <c r="E987" s="281"/>
      <c r="F987" s="281"/>
      <c r="G987" s="281" t="s">
        <v>665</v>
      </c>
      <c r="H987" s="213">
        <v>10.5</v>
      </c>
      <c r="I987" s="281" t="s">
        <v>666</v>
      </c>
      <c r="J987" s="207">
        <v>10442.14</v>
      </c>
    </row>
    <row r="988" spans="1:10" s="192" customFormat="1" ht="13.5" thickTop="1">
      <c r="A988" s="205"/>
      <c r="B988" s="189"/>
      <c r="C988" s="189"/>
      <c r="D988" s="189"/>
      <c r="E988" s="189"/>
      <c r="F988" s="189"/>
      <c r="G988" s="189"/>
      <c r="H988" s="189"/>
      <c r="I988" s="189"/>
      <c r="J988" s="206"/>
    </row>
    <row r="989" spans="1:10" s="192" customFormat="1" ht="12.75">
      <c r="A989" s="290" t="s">
        <v>3304</v>
      </c>
      <c r="B989" s="288" t="s">
        <v>8</v>
      </c>
      <c r="C989" s="284" t="s">
        <v>9</v>
      </c>
      <c r="D989" s="284" t="s">
        <v>10</v>
      </c>
      <c r="E989" s="367" t="s">
        <v>136</v>
      </c>
      <c r="F989" s="367"/>
      <c r="G989" s="289" t="s">
        <v>11</v>
      </c>
      <c r="H989" s="288" t="s">
        <v>12</v>
      </c>
      <c r="I989" s="288" t="s">
        <v>13</v>
      </c>
      <c r="J989" s="287" t="s">
        <v>14</v>
      </c>
    </row>
    <row r="990" spans="1:10" s="192" customFormat="1" ht="25.5">
      <c r="A990" s="94" t="s">
        <v>137</v>
      </c>
      <c r="B990" s="294" t="s">
        <v>3298</v>
      </c>
      <c r="C990" s="277" t="s">
        <v>21</v>
      </c>
      <c r="D990" s="277" t="s">
        <v>2424</v>
      </c>
      <c r="E990" s="368" t="s">
        <v>3299</v>
      </c>
      <c r="F990" s="368"/>
      <c r="G990" s="95" t="s">
        <v>3</v>
      </c>
      <c r="H990" s="182">
        <v>1</v>
      </c>
      <c r="I990" s="96">
        <v>19.39</v>
      </c>
      <c r="J990" s="196">
        <v>19.39</v>
      </c>
    </row>
    <row r="991" spans="1:10" s="192" customFormat="1" ht="25.5">
      <c r="A991" s="197" t="s">
        <v>146</v>
      </c>
      <c r="B991" s="308" t="s">
        <v>1345</v>
      </c>
      <c r="C991" s="285" t="s">
        <v>21</v>
      </c>
      <c r="D991" s="285" t="s">
        <v>147</v>
      </c>
      <c r="E991" s="365" t="s">
        <v>148</v>
      </c>
      <c r="F991" s="365"/>
      <c r="G991" s="183" t="s">
        <v>26</v>
      </c>
      <c r="H991" s="184">
        <v>0.1386</v>
      </c>
      <c r="I991" s="185">
        <v>20.32</v>
      </c>
      <c r="J991" s="198">
        <v>2.81</v>
      </c>
    </row>
    <row r="992" spans="1:10" s="192" customFormat="1" ht="25.5">
      <c r="A992" s="197" t="s">
        <v>146</v>
      </c>
      <c r="B992" s="308" t="s">
        <v>3300</v>
      </c>
      <c r="C992" s="285" t="s">
        <v>21</v>
      </c>
      <c r="D992" s="285" t="s">
        <v>3301</v>
      </c>
      <c r="E992" s="365" t="s">
        <v>148</v>
      </c>
      <c r="F992" s="365"/>
      <c r="G992" s="183" t="s">
        <v>26</v>
      </c>
      <c r="H992" s="184">
        <v>2.7699999999999999E-2</v>
      </c>
      <c r="I992" s="185">
        <v>21.11</v>
      </c>
      <c r="J992" s="198">
        <v>0.57999999999999996</v>
      </c>
    </row>
    <row r="993" spans="1:10" s="192" customFormat="1" ht="25.5">
      <c r="A993" s="199" t="s">
        <v>139</v>
      </c>
      <c r="B993" s="309" t="s">
        <v>3302</v>
      </c>
      <c r="C993" s="278" t="s">
        <v>21</v>
      </c>
      <c r="D993" s="278" t="s">
        <v>3303</v>
      </c>
      <c r="E993" s="362" t="s">
        <v>142</v>
      </c>
      <c r="F993" s="362"/>
      <c r="G993" s="186" t="s">
        <v>3</v>
      </c>
      <c r="H993" s="187">
        <v>1</v>
      </c>
      <c r="I993" s="188">
        <v>16</v>
      </c>
      <c r="J993" s="200">
        <v>16</v>
      </c>
    </row>
    <row r="994" spans="1:10" s="192" customFormat="1" ht="12.75">
      <c r="A994" s="201"/>
      <c r="B994" s="279"/>
      <c r="C994" s="279"/>
      <c r="D994" s="279"/>
      <c r="E994" s="279" t="s">
        <v>143</v>
      </c>
      <c r="F994" s="203">
        <v>2.52</v>
      </c>
      <c r="G994" s="279" t="s">
        <v>144</v>
      </c>
      <c r="H994" s="203">
        <v>0</v>
      </c>
      <c r="I994" s="279" t="s">
        <v>145</v>
      </c>
      <c r="J994" s="204">
        <v>2.52</v>
      </c>
    </row>
    <row r="995" spans="1:10" s="192" customFormat="1" ht="12.75">
      <c r="A995" s="201"/>
      <c r="B995" s="279"/>
      <c r="C995" s="279"/>
      <c r="D995" s="279"/>
      <c r="E995" s="279" t="s">
        <v>663</v>
      </c>
      <c r="F995" s="203">
        <v>4.3499999999999996</v>
      </c>
      <c r="G995" s="279"/>
      <c r="H995" s="363" t="s">
        <v>664</v>
      </c>
      <c r="I995" s="363"/>
      <c r="J995" s="204">
        <v>23.74</v>
      </c>
    </row>
    <row r="996" spans="1:10" s="192" customFormat="1" ht="13.5" thickBot="1">
      <c r="A996" s="280"/>
      <c r="B996" s="281"/>
      <c r="C996" s="281"/>
      <c r="D996" s="281"/>
      <c r="E996" s="281"/>
      <c r="F996" s="281"/>
      <c r="G996" s="281" t="s">
        <v>665</v>
      </c>
      <c r="H996" s="213">
        <v>16.8</v>
      </c>
      <c r="I996" s="281" t="s">
        <v>666</v>
      </c>
      <c r="J996" s="207">
        <v>398.83</v>
      </c>
    </row>
    <row r="997" spans="1:10" s="192" customFormat="1" ht="13.5" thickTop="1">
      <c r="A997" s="205"/>
      <c r="B997" s="189"/>
      <c r="C997" s="189"/>
      <c r="D997" s="189"/>
      <c r="E997" s="189"/>
      <c r="F997" s="189"/>
      <c r="G997" s="189"/>
      <c r="H997" s="189"/>
      <c r="I997" s="189"/>
      <c r="J997" s="206"/>
    </row>
    <row r="998" spans="1:10" s="192" customFormat="1" ht="12.75">
      <c r="A998" s="290" t="s">
        <v>3306</v>
      </c>
      <c r="B998" s="288" t="s">
        <v>8</v>
      </c>
      <c r="C998" s="284" t="s">
        <v>9</v>
      </c>
      <c r="D998" s="284" t="s">
        <v>10</v>
      </c>
      <c r="E998" s="367" t="s">
        <v>136</v>
      </c>
      <c r="F998" s="367"/>
      <c r="G998" s="289" t="s">
        <v>11</v>
      </c>
      <c r="H998" s="288" t="s">
        <v>12</v>
      </c>
      <c r="I998" s="288" t="s">
        <v>13</v>
      </c>
      <c r="J998" s="287" t="s">
        <v>14</v>
      </c>
    </row>
    <row r="999" spans="1:10" s="192" customFormat="1" ht="12.75">
      <c r="A999" s="94" t="s">
        <v>137</v>
      </c>
      <c r="B999" s="294" t="s">
        <v>3305</v>
      </c>
      <c r="C999" s="277" t="s">
        <v>44</v>
      </c>
      <c r="D999" s="277" t="s">
        <v>2427</v>
      </c>
      <c r="E999" s="368" t="s">
        <v>514</v>
      </c>
      <c r="F999" s="368"/>
      <c r="G999" s="95" t="s">
        <v>1</v>
      </c>
      <c r="H999" s="182">
        <v>1</v>
      </c>
      <c r="I999" s="96">
        <v>4727</v>
      </c>
      <c r="J999" s="196">
        <v>4727</v>
      </c>
    </row>
    <row r="1000" spans="1:10" s="192" customFormat="1" ht="25.5">
      <c r="A1000" s="197" t="s">
        <v>146</v>
      </c>
      <c r="B1000" s="308" t="s">
        <v>1386</v>
      </c>
      <c r="C1000" s="285" t="s">
        <v>21</v>
      </c>
      <c r="D1000" s="285" t="s">
        <v>174</v>
      </c>
      <c r="E1000" s="365" t="s">
        <v>148</v>
      </c>
      <c r="F1000" s="365"/>
      <c r="G1000" s="183" t="s">
        <v>26</v>
      </c>
      <c r="H1000" s="184">
        <v>1</v>
      </c>
      <c r="I1000" s="185">
        <v>25.62</v>
      </c>
      <c r="J1000" s="198">
        <v>25.62</v>
      </c>
    </row>
    <row r="1001" spans="1:10" s="192" customFormat="1" ht="25.5">
      <c r="A1001" s="199" t="s">
        <v>139</v>
      </c>
      <c r="B1001" s="309" t="s">
        <v>1502</v>
      </c>
      <c r="C1001" s="278" t="s">
        <v>515</v>
      </c>
      <c r="D1001" s="278" t="s">
        <v>516</v>
      </c>
      <c r="E1001" s="362" t="s">
        <v>142</v>
      </c>
      <c r="F1001" s="362"/>
      <c r="G1001" s="186" t="s">
        <v>517</v>
      </c>
      <c r="H1001" s="187">
        <v>0.25</v>
      </c>
      <c r="I1001" s="188">
        <v>389.9</v>
      </c>
      <c r="J1001" s="200">
        <v>97.47</v>
      </c>
    </row>
    <row r="1002" spans="1:10" s="192" customFormat="1" ht="25.5">
      <c r="A1002" s="199" t="s">
        <v>139</v>
      </c>
      <c r="B1002" s="309" t="s">
        <v>1503</v>
      </c>
      <c r="C1002" s="278" t="s">
        <v>515</v>
      </c>
      <c r="D1002" s="278" t="s">
        <v>518</v>
      </c>
      <c r="E1002" s="362" t="s">
        <v>142</v>
      </c>
      <c r="F1002" s="362"/>
      <c r="G1002" s="186" t="s">
        <v>3</v>
      </c>
      <c r="H1002" s="187">
        <v>14.63</v>
      </c>
      <c r="I1002" s="188">
        <v>314.69</v>
      </c>
      <c r="J1002" s="200">
        <v>4603.91</v>
      </c>
    </row>
    <row r="1003" spans="1:10" s="192" customFormat="1" ht="12.75">
      <c r="A1003" s="201"/>
      <c r="B1003" s="279"/>
      <c r="C1003" s="279"/>
      <c r="D1003" s="279"/>
      <c r="E1003" s="279" t="s">
        <v>143</v>
      </c>
      <c r="F1003" s="203">
        <v>20.27</v>
      </c>
      <c r="G1003" s="279" t="s">
        <v>144</v>
      </c>
      <c r="H1003" s="203">
        <v>0</v>
      </c>
      <c r="I1003" s="279" t="s">
        <v>145</v>
      </c>
      <c r="J1003" s="204">
        <v>20.27</v>
      </c>
    </row>
    <row r="1004" spans="1:10" s="192" customFormat="1" ht="12.75">
      <c r="A1004" s="201"/>
      <c r="B1004" s="279"/>
      <c r="C1004" s="279"/>
      <c r="D1004" s="279"/>
      <c r="E1004" s="279" t="s">
        <v>663</v>
      </c>
      <c r="F1004" s="203">
        <v>1062.1500000000001</v>
      </c>
      <c r="G1004" s="279"/>
      <c r="H1004" s="363" t="s">
        <v>664</v>
      </c>
      <c r="I1004" s="363"/>
      <c r="J1004" s="204">
        <v>5789.15</v>
      </c>
    </row>
    <row r="1005" spans="1:10" s="192" customFormat="1" ht="13.5" thickBot="1">
      <c r="A1005" s="280"/>
      <c r="B1005" s="281"/>
      <c r="C1005" s="281"/>
      <c r="D1005" s="281"/>
      <c r="E1005" s="281"/>
      <c r="F1005" s="281"/>
      <c r="G1005" s="281" t="s">
        <v>665</v>
      </c>
      <c r="H1005" s="213">
        <v>1</v>
      </c>
      <c r="I1005" s="281" t="s">
        <v>666</v>
      </c>
      <c r="J1005" s="207">
        <v>5789.15</v>
      </c>
    </row>
    <row r="1006" spans="1:10" s="192" customFormat="1" ht="13.5" thickTop="1">
      <c r="A1006" s="205"/>
      <c r="B1006" s="189"/>
      <c r="C1006" s="189"/>
      <c r="D1006" s="189"/>
      <c r="E1006" s="189"/>
      <c r="F1006" s="189"/>
      <c r="G1006" s="189"/>
      <c r="H1006" s="189"/>
      <c r="I1006" s="189"/>
      <c r="J1006" s="206"/>
    </row>
    <row r="1007" spans="1:10" s="192" customFormat="1" ht="12.75">
      <c r="A1007" s="290" t="s">
        <v>3308</v>
      </c>
      <c r="B1007" s="288" t="s">
        <v>8</v>
      </c>
      <c r="C1007" s="284" t="s">
        <v>9</v>
      </c>
      <c r="D1007" s="284" t="s">
        <v>10</v>
      </c>
      <c r="E1007" s="367" t="s">
        <v>136</v>
      </c>
      <c r="F1007" s="367"/>
      <c r="G1007" s="289" t="s">
        <v>11</v>
      </c>
      <c r="H1007" s="288" t="s">
        <v>12</v>
      </c>
      <c r="I1007" s="288" t="s">
        <v>13</v>
      </c>
      <c r="J1007" s="287" t="s">
        <v>14</v>
      </c>
    </row>
    <row r="1008" spans="1:10" s="192" customFormat="1" ht="12.75">
      <c r="A1008" s="94" t="s">
        <v>137</v>
      </c>
      <c r="B1008" s="294" t="s">
        <v>3307</v>
      </c>
      <c r="C1008" s="277" t="s">
        <v>44</v>
      </c>
      <c r="D1008" s="277" t="s">
        <v>288</v>
      </c>
      <c r="E1008" s="368" t="s">
        <v>514</v>
      </c>
      <c r="F1008" s="368"/>
      <c r="G1008" s="95" t="s">
        <v>1</v>
      </c>
      <c r="H1008" s="182">
        <v>1</v>
      </c>
      <c r="I1008" s="96">
        <v>706.57</v>
      </c>
      <c r="J1008" s="196">
        <v>706.57</v>
      </c>
    </row>
    <row r="1009" spans="1:10" s="192" customFormat="1" ht="25.5">
      <c r="A1009" s="197" t="s">
        <v>146</v>
      </c>
      <c r="B1009" s="308" t="s">
        <v>1386</v>
      </c>
      <c r="C1009" s="285" t="s">
        <v>21</v>
      </c>
      <c r="D1009" s="285" t="s">
        <v>174</v>
      </c>
      <c r="E1009" s="365" t="s">
        <v>148</v>
      </c>
      <c r="F1009" s="365"/>
      <c r="G1009" s="183" t="s">
        <v>26</v>
      </c>
      <c r="H1009" s="184">
        <v>1</v>
      </c>
      <c r="I1009" s="185">
        <v>25.62</v>
      </c>
      <c r="J1009" s="198">
        <v>25.62</v>
      </c>
    </row>
    <row r="1010" spans="1:10" s="192" customFormat="1" ht="25.5">
      <c r="A1010" s="199" t="s">
        <v>139</v>
      </c>
      <c r="B1010" s="309" t="s">
        <v>1502</v>
      </c>
      <c r="C1010" s="278" t="s">
        <v>515</v>
      </c>
      <c r="D1010" s="278" t="s">
        <v>516</v>
      </c>
      <c r="E1010" s="362" t="s">
        <v>142</v>
      </c>
      <c r="F1010" s="362"/>
      <c r="G1010" s="186" t="s">
        <v>517</v>
      </c>
      <c r="H1010" s="187">
        <v>0.1</v>
      </c>
      <c r="I1010" s="188">
        <v>389.9</v>
      </c>
      <c r="J1010" s="200">
        <v>38.99</v>
      </c>
    </row>
    <row r="1011" spans="1:10" s="192" customFormat="1" ht="25.5">
      <c r="A1011" s="199" t="s">
        <v>139</v>
      </c>
      <c r="B1011" s="309" t="s">
        <v>1503</v>
      </c>
      <c r="C1011" s="278" t="s">
        <v>515</v>
      </c>
      <c r="D1011" s="278" t="s">
        <v>518</v>
      </c>
      <c r="E1011" s="362" t="s">
        <v>142</v>
      </c>
      <c r="F1011" s="362"/>
      <c r="G1011" s="186" t="s">
        <v>3</v>
      </c>
      <c r="H1011" s="187">
        <v>2.04</v>
      </c>
      <c r="I1011" s="188">
        <v>314.69</v>
      </c>
      <c r="J1011" s="200">
        <v>641.96</v>
      </c>
    </row>
    <row r="1012" spans="1:10" s="192" customFormat="1" ht="12.75">
      <c r="A1012" s="201"/>
      <c r="B1012" s="279"/>
      <c r="C1012" s="279"/>
      <c r="D1012" s="279"/>
      <c r="E1012" s="279" t="s">
        <v>143</v>
      </c>
      <c r="F1012" s="203">
        <v>20.27</v>
      </c>
      <c r="G1012" s="279" t="s">
        <v>144</v>
      </c>
      <c r="H1012" s="203">
        <v>0</v>
      </c>
      <c r="I1012" s="279" t="s">
        <v>145</v>
      </c>
      <c r="J1012" s="204">
        <v>20.27</v>
      </c>
    </row>
    <row r="1013" spans="1:10" s="192" customFormat="1" ht="12.75">
      <c r="A1013" s="201"/>
      <c r="B1013" s="279"/>
      <c r="C1013" s="279"/>
      <c r="D1013" s="279"/>
      <c r="E1013" s="279" t="s">
        <v>663</v>
      </c>
      <c r="F1013" s="203">
        <v>158.76</v>
      </c>
      <c r="G1013" s="279"/>
      <c r="H1013" s="363" t="s">
        <v>664</v>
      </c>
      <c r="I1013" s="363"/>
      <c r="J1013" s="204">
        <v>865.33</v>
      </c>
    </row>
    <row r="1014" spans="1:10" s="192" customFormat="1" ht="13.5" thickBot="1">
      <c r="A1014" s="280"/>
      <c r="B1014" s="281"/>
      <c r="C1014" s="281"/>
      <c r="D1014" s="281"/>
      <c r="E1014" s="281"/>
      <c r="F1014" s="281"/>
      <c r="G1014" s="281" t="s">
        <v>665</v>
      </c>
      <c r="H1014" s="213">
        <v>1</v>
      </c>
      <c r="I1014" s="281" t="s">
        <v>666</v>
      </c>
      <c r="J1014" s="207">
        <v>865.33</v>
      </c>
    </row>
    <row r="1015" spans="1:10" s="192" customFormat="1" ht="13.5" thickTop="1">
      <c r="A1015" s="205"/>
      <c r="B1015" s="189"/>
      <c r="C1015" s="189"/>
      <c r="D1015" s="189"/>
      <c r="E1015" s="189"/>
      <c r="F1015" s="189"/>
      <c r="G1015" s="189"/>
      <c r="H1015" s="189"/>
      <c r="I1015" s="189"/>
      <c r="J1015" s="206"/>
    </row>
    <row r="1016" spans="1:10" s="192" customFormat="1" ht="12.75">
      <c r="A1016" s="290" t="s">
        <v>3310</v>
      </c>
      <c r="B1016" s="288" t="s">
        <v>8</v>
      </c>
      <c r="C1016" s="284" t="s">
        <v>9</v>
      </c>
      <c r="D1016" s="284" t="s">
        <v>10</v>
      </c>
      <c r="E1016" s="367" t="s">
        <v>136</v>
      </c>
      <c r="F1016" s="367"/>
      <c r="G1016" s="289" t="s">
        <v>11</v>
      </c>
      <c r="H1016" s="288" t="s">
        <v>12</v>
      </c>
      <c r="I1016" s="288" t="s">
        <v>13</v>
      </c>
      <c r="J1016" s="287" t="s">
        <v>14</v>
      </c>
    </row>
    <row r="1017" spans="1:10" s="192" customFormat="1" ht="12.75">
      <c r="A1017" s="94" t="s">
        <v>137</v>
      </c>
      <c r="B1017" s="294" t="s">
        <v>3309</v>
      </c>
      <c r="C1017" s="277" t="s">
        <v>44</v>
      </c>
      <c r="D1017" s="277" t="s">
        <v>2432</v>
      </c>
      <c r="E1017" s="368">
        <v>168</v>
      </c>
      <c r="F1017" s="368"/>
      <c r="G1017" s="95" t="s">
        <v>17</v>
      </c>
      <c r="H1017" s="182">
        <v>1</v>
      </c>
      <c r="I1017" s="96">
        <v>375.13</v>
      </c>
      <c r="J1017" s="196">
        <v>375.13</v>
      </c>
    </row>
    <row r="1018" spans="1:10" s="192" customFormat="1" ht="25.5">
      <c r="A1018" s="197" t="s">
        <v>146</v>
      </c>
      <c r="B1018" s="308" t="s">
        <v>1386</v>
      </c>
      <c r="C1018" s="285" t="s">
        <v>21</v>
      </c>
      <c r="D1018" s="285" t="s">
        <v>174</v>
      </c>
      <c r="E1018" s="365" t="s">
        <v>148</v>
      </c>
      <c r="F1018" s="365"/>
      <c r="G1018" s="183" t="s">
        <v>26</v>
      </c>
      <c r="H1018" s="184">
        <v>0.25</v>
      </c>
      <c r="I1018" s="185">
        <v>25.62</v>
      </c>
      <c r="J1018" s="198">
        <v>6.4</v>
      </c>
    </row>
    <row r="1019" spans="1:10" s="192" customFormat="1" ht="12.75">
      <c r="A1019" s="199" t="s">
        <v>139</v>
      </c>
      <c r="B1019" s="309" t="s">
        <v>1499</v>
      </c>
      <c r="C1019" s="278" t="s">
        <v>487</v>
      </c>
      <c r="D1019" s="278" t="s">
        <v>511</v>
      </c>
      <c r="E1019" s="362" t="s">
        <v>142</v>
      </c>
      <c r="F1019" s="362"/>
      <c r="G1019" s="186" t="s">
        <v>17</v>
      </c>
      <c r="H1019" s="187">
        <v>1.5</v>
      </c>
      <c r="I1019" s="188">
        <v>243.74</v>
      </c>
      <c r="J1019" s="200">
        <v>365.61</v>
      </c>
    </row>
    <row r="1020" spans="1:10" s="192" customFormat="1" ht="25.5">
      <c r="A1020" s="199" t="s">
        <v>139</v>
      </c>
      <c r="B1020" s="309" t="s">
        <v>1500</v>
      </c>
      <c r="C1020" s="278" t="s">
        <v>21</v>
      </c>
      <c r="D1020" s="278" t="s">
        <v>512</v>
      </c>
      <c r="E1020" s="362" t="s">
        <v>142</v>
      </c>
      <c r="F1020" s="362"/>
      <c r="G1020" s="186" t="s">
        <v>38</v>
      </c>
      <c r="H1020" s="187">
        <v>0.05</v>
      </c>
      <c r="I1020" s="188">
        <v>62.56</v>
      </c>
      <c r="J1020" s="200">
        <v>3.12</v>
      </c>
    </row>
    <row r="1021" spans="1:10" s="192" customFormat="1" ht="12.75">
      <c r="A1021" s="201"/>
      <c r="B1021" s="279"/>
      <c r="C1021" s="279"/>
      <c r="D1021" s="279"/>
      <c r="E1021" s="279" t="s">
        <v>143</v>
      </c>
      <c r="F1021" s="203">
        <v>5.0599999999999996</v>
      </c>
      <c r="G1021" s="279" t="s">
        <v>144</v>
      </c>
      <c r="H1021" s="203">
        <v>0</v>
      </c>
      <c r="I1021" s="279" t="s">
        <v>145</v>
      </c>
      <c r="J1021" s="204">
        <v>5.0599999999999996</v>
      </c>
    </row>
    <row r="1022" spans="1:10" s="192" customFormat="1" ht="12.75">
      <c r="A1022" s="201"/>
      <c r="B1022" s="279"/>
      <c r="C1022" s="279"/>
      <c r="D1022" s="279"/>
      <c r="E1022" s="279" t="s">
        <v>663</v>
      </c>
      <c r="F1022" s="203">
        <v>84.29</v>
      </c>
      <c r="G1022" s="279"/>
      <c r="H1022" s="363" t="s">
        <v>664</v>
      </c>
      <c r="I1022" s="363"/>
      <c r="J1022" s="204">
        <v>459.42</v>
      </c>
    </row>
    <row r="1023" spans="1:10" s="192" customFormat="1" ht="13.5" thickBot="1">
      <c r="A1023" s="280"/>
      <c r="B1023" s="281"/>
      <c r="C1023" s="281"/>
      <c r="D1023" s="281"/>
      <c r="E1023" s="281"/>
      <c r="F1023" s="281"/>
      <c r="G1023" s="281" t="s">
        <v>665</v>
      </c>
      <c r="H1023" s="213">
        <v>8</v>
      </c>
      <c r="I1023" s="281" t="s">
        <v>666</v>
      </c>
      <c r="J1023" s="207">
        <v>3675.36</v>
      </c>
    </row>
    <row r="1024" spans="1:10" s="192" customFormat="1" ht="13.5" thickTop="1">
      <c r="A1024" s="205"/>
      <c r="B1024" s="189"/>
      <c r="C1024" s="189"/>
      <c r="D1024" s="189"/>
      <c r="E1024" s="189"/>
      <c r="F1024" s="189"/>
      <c r="G1024" s="189"/>
      <c r="H1024" s="189"/>
      <c r="I1024" s="189"/>
      <c r="J1024" s="206"/>
    </row>
    <row r="1025" spans="1:10" s="192" customFormat="1" ht="12.75">
      <c r="A1025" s="290" t="s">
        <v>3314</v>
      </c>
      <c r="B1025" s="288" t="s">
        <v>8</v>
      </c>
      <c r="C1025" s="284" t="s">
        <v>9</v>
      </c>
      <c r="D1025" s="284" t="s">
        <v>10</v>
      </c>
      <c r="E1025" s="367" t="s">
        <v>136</v>
      </c>
      <c r="F1025" s="367"/>
      <c r="G1025" s="289" t="s">
        <v>11</v>
      </c>
      <c r="H1025" s="288" t="s">
        <v>12</v>
      </c>
      <c r="I1025" s="288" t="s">
        <v>13</v>
      </c>
      <c r="J1025" s="287" t="s">
        <v>14</v>
      </c>
    </row>
    <row r="1026" spans="1:10" s="192" customFormat="1" ht="12.75">
      <c r="A1026" s="94" t="s">
        <v>137</v>
      </c>
      <c r="B1026" s="294" t="s">
        <v>3311</v>
      </c>
      <c r="C1026" s="277" t="s">
        <v>44</v>
      </c>
      <c r="D1026" s="277" t="s">
        <v>2435</v>
      </c>
      <c r="E1026" s="368">
        <v>168</v>
      </c>
      <c r="F1026" s="368"/>
      <c r="G1026" s="95" t="s">
        <v>17</v>
      </c>
      <c r="H1026" s="182">
        <v>1</v>
      </c>
      <c r="I1026" s="96">
        <v>204.55</v>
      </c>
      <c r="J1026" s="196">
        <v>204.55</v>
      </c>
    </row>
    <row r="1027" spans="1:10" s="192" customFormat="1" ht="25.5">
      <c r="A1027" s="197" t="s">
        <v>146</v>
      </c>
      <c r="B1027" s="308" t="s">
        <v>1386</v>
      </c>
      <c r="C1027" s="285" t="s">
        <v>21</v>
      </c>
      <c r="D1027" s="285" t="s">
        <v>174</v>
      </c>
      <c r="E1027" s="365" t="s">
        <v>148</v>
      </c>
      <c r="F1027" s="365"/>
      <c r="G1027" s="183" t="s">
        <v>26</v>
      </c>
      <c r="H1027" s="184">
        <v>0.25</v>
      </c>
      <c r="I1027" s="185">
        <v>25.62</v>
      </c>
      <c r="J1027" s="198">
        <v>6.4</v>
      </c>
    </row>
    <row r="1028" spans="1:10" s="192" customFormat="1" ht="25.5">
      <c r="A1028" s="199" t="s">
        <v>139</v>
      </c>
      <c r="B1028" s="309" t="s">
        <v>1500</v>
      </c>
      <c r="C1028" s="278" t="s">
        <v>21</v>
      </c>
      <c r="D1028" s="278" t="s">
        <v>512</v>
      </c>
      <c r="E1028" s="362" t="s">
        <v>142</v>
      </c>
      <c r="F1028" s="362"/>
      <c r="G1028" s="186" t="s">
        <v>38</v>
      </c>
      <c r="H1028" s="187">
        <v>0.05</v>
      </c>
      <c r="I1028" s="188">
        <v>62.56</v>
      </c>
      <c r="J1028" s="200">
        <v>3.12</v>
      </c>
    </row>
    <row r="1029" spans="1:10" s="192" customFormat="1" ht="12.75">
      <c r="A1029" s="199" t="s">
        <v>139</v>
      </c>
      <c r="B1029" s="309" t="s">
        <v>3312</v>
      </c>
      <c r="C1029" s="278" t="s">
        <v>487</v>
      </c>
      <c r="D1029" s="278" t="s">
        <v>3313</v>
      </c>
      <c r="E1029" s="362" t="s">
        <v>142</v>
      </c>
      <c r="F1029" s="362"/>
      <c r="G1029" s="186" t="s">
        <v>17</v>
      </c>
      <c r="H1029" s="187">
        <v>1</v>
      </c>
      <c r="I1029" s="188">
        <v>195.03</v>
      </c>
      <c r="J1029" s="200">
        <v>195.03</v>
      </c>
    </row>
    <row r="1030" spans="1:10" s="192" customFormat="1" ht="12.75">
      <c r="A1030" s="201"/>
      <c r="B1030" s="279"/>
      <c r="C1030" s="279"/>
      <c r="D1030" s="279"/>
      <c r="E1030" s="279" t="s">
        <v>143</v>
      </c>
      <c r="F1030" s="203">
        <v>5.0599999999999996</v>
      </c>
      <c r="G1030" s="279" t="s">
        <v>144</v>
      </c>
      <c r="H1030" s="203">
        <v>0</v>
      </c>
      <c r="I1030" s="279" t="s">
        <v>145</v>
      </c>
      <c r="J1030" s="204">
        <v>5.0599999999999996</v>
      </c>
    </row>
    <row r="1031" spans="1:10" s="192" customFormat="1" ht="12.75">
      <c r="A1031" s="201"/>
      <c r="B1031" s="279"/>
      <c r="C1031" s="279"/>
      <c r="D1031" s="279"/>
      <c r="E1031" s="279" t="s">
        <v>663</v>
      </c>
      <c r="F1031" s="203">
        <v>45.96</v>
      </c>
      <c r="G1031" s="279"/>
      <c r="H1031" s="363" t="s">
        <v>664</v>
      </c>
      <c r="I1031" s="363"/>
      <c r="J1031" s="204">
        <v>250.51</v>
      </c>
    </row>
    <row r="1032" spans="1:10" s="192" customFormat="1" ht="13.5" thickBot="1">
      <c r="A1032" s="280"/>
      <c r="B1032" s="281"/>
      <c r="C1032" s="281"/>
      <c r="D1032" s="281"/>
      <c r="E1032" s="281"/>
      <c r="F1032" s="281"/>
      <c r="G1032" s="281" t="s">
        <v>665</v>
      </c>
      <c r="H1032" s="213">
        <v>16</v>
      </c>
      <c r="I1032" s="281" t="s">
        <v>666</v>
      </c>
      <c r="J1032" s="207">
        <v>4008.16</v>
      </c>
    </row>
    <row r="1033" spans="1:10" s="192" customFormat="1" ht="13.5" thickTop="1">
      <c r="A1033" s="205"/>
      <c r="B1033" s="189"/>
      <c r="C1033" s="189"/>
      <c r="D1033" s="189"/>
      <c r="E1033" s="189"/>
      <c r="F1033" s="189"/>
      <c r="G1033" s="189"/>
      <c r="H1033" s="189"/>
      <c r="I1033" s="189"/>
      <c r="J1033" s="206"/>
    </row>
    <row r="1034" spans="1:10" s="192" customFormat="1" ht="12.75">
      <c r="A1034" s="290" t="s">
        <v>3315</v>
      </c>
      <c r="B1034" s="288" t="s">
        <v>8</v>
      </c>
      <c r="C1034" s="284" t="s">
        <v>9</v>
      </c>
      <c r="D1034" s="284" t="s">
        <v>10</v>
      </c>
      <c r="E1034" s="367" t="s">
        <v>136</v>
      </c>
      <c r="F1034" s="367"/>
      <c r="G1034" s="289" t="s">
        <v>11</v>
      </c>
      <c r="H1034" s="288" t="s">
        <v>12</v>
      </c>
      <c r="I1034" s="288" t="s">
        <v>13</v>
      </c>
      <c r="J1034" s="287" t="s">
        <v>14</v>
      </c>
    </row>
    <row r="1035" spans="1:10" s="192" customFormat="1" ht="12.75">
      <c r="A1035" s="94" t="s">
        <v>137</v>
      </c>
      <c r="B1035" s="294" t="s">
        <v>1212</v>
      </c>
      <c r="C1035" s="277" t="s">
        <v>44</v>
      </c>
      <c r="D1035" s="277" t="s">
        <v>287</v>
      </c>
      <c r="E1035" s="368">
        <v>168</v>
      </c>
      <c r="F1035" s="368"/>
      <c r="G1035" s="95" t="s">
        <v>17</v>
      </c>
      <c r="H1035" s="182">
        <v>1</v>
      </c>
      <c r="I1035" s="96">
        <v>132.97999999999999</v>
      </c>
      <c r="J1035" s="196">
        <v>132.97999999999999</v>
      </c>
    </row>
    <row r="1036" spans="1:10" s="192" customFormat="1" ht="25.5">
      <c r="A1036" s="197" t="s">
        <v>146</v>
      </c>
      <c r="B1036" s="308" t="s">
        <v>1386</v>
      </c>
      <c r="C1036" s="285" t="s">
        <v>21</v>
      </c>
      <c r="D1036" s="285" t="s">
        <v>174</v>
      </c>
      <c r="E1036" s="365" t="s">
        <v>148</v>
      </c>
      <c r="F1036" s="365"/>
      <c r="G1036" s="183" t="s">
        <v>26</v>
      </c>
      <c r="H1036" s="184">
        <v>0.25</v>
      </c>
      <c r="I1036" s="185">
        <v>25.62</v>
      </c>
      <c r="J1036" s="198">
        <v>6.4</v>
      </c>
    </row>
    <row r="1037" spans="1:10" s="192" customFormat="1" ht="25.5">
      <c r="A1037" s="199" t="s">
        <v>139</v>
      </c>
      <c r="B1037" s="309" t="s">
        <v>1500</v>
      </c>
      <c r="C1037" s="278" t="s">
        <v>21</v>
      </c>
      <c r="D1037" s="278" t="s">
        <v>512</v>
      </c>
      <c r="E1037" s="362" t="s">
        <v>142</v>
      </c>
      <c r="F1037" s="362"/>
      <c r="G1037" s="186" t="s">
        <v>38</v>
      </c>
      <c r="H1037" s="187">
        <v>0.05</v>
      </c>
      <c r="I1037" s="188">
        <v>62.56</v>
      </c>
      <c r="J1037" s="200">
        <v>3.12</v>
      </c>
    </row>
    <row r="1038" spans="1:10" s="192" customFormat="1" ht="12.75">
      <c r="A1038" s="199" t="s">
        <v>139</v>
      </c>
      <c r="B1038" s="309" t="s">
        <v>1501</v>
      </c>
      <c r="C1038" s="278" t="s">
        <v>487</v>
      </c>
      <c r="D1038" s="278" t="s">
        <v>513</v>
      </c>
      <c r="E1038" s="362" t="s">
        <v>142</v>
      </c>
      <c r="F1038" s="362"/>
      <c r="G1038" s="186" t="s">
        <v>17</v>
      </c>
      <c r="H1038" s="187">
        <v>1</v>
      </c>
      <c r="I1038" s="188">
        <v>123.46</v>
      </c>
      <c r="J1038" s="200">
        <v>123.46</v>
      </c>
    </row>
    <row r="1039" spans="1:10" s="192" customFormat="1" ht="12.75">
      <c r="A1039" s="201"/>
      <c r="B1039" s="279"/>
      <c r="C1039" s="279"/>
      <c r="D1039" s="279"/>
      <c r="E1039" s="279" t="s">
        <v>143</v>
      </c>
      <c r="F1039" s="203">
        <v>5.0599999999999996</v>
      </c>
      <c r="G1039" s="279" t="s">
        <v>144</v>
      </c>
      <c r="H1039" s="203">
        <v>0</v>
      </c>
      <c r="I1039" s="279" t="s">
        <v>145</v>
      </c>
      <c r="J1039" s="204">
        <v>5.0599999999999996</v>
      </c>
    </row>
    <row r="1040" spans="1:10" s="192" customFormat="1" ht="12.75">
      <c r="A1040" s="201"/>
      <c r="B1040" s="279"/>
      <c r="C1040" s="279"/>
      <c r="D1040" s="279"/>
      <c r="E1040" s="279" t="s">
        <v>663</v>
      </c>
      <c r="F1040" s="203">
        <v>29.88</v>
      </c>
      <c r="G1040" s="279"/>
      <c r="H1040" s="363" t="s">
        <v>664</v>
      </c>
      <c r="I1040" s="363"/>
      <c r="J1040" s="204">
        <v>162.86000000000001</v>
      </c>
    </row>
    <row r="1041" spans="1:10" s="192" customFormat="1" ht="13.5" thickBot="1">
      <c r="A1041" s="280"/>
      <c r="B1041" s="281"/>
      <c r="C1041" s="281"/>
      <c r="D1041" s="281"/>
      <c r="E1041" s="281"/>
      <c r="F1041" s="281"/>
      <c r="G1041" s="281" t="s">
        <v>665</v>
      </c>
      <c r="H1041" s="213">
        <v>24</v>
      </c>
      <c r="I1041" s="281" t="s">
        <v>666</v>
      </c>
      <c r="J1041" s="207">
        <v>3908.64</v>
      </c>
    </row>
    <row r="1042" spans="1:10" s="192" customFormat="1" ht="13.5" thickTop="1">
      <c r="A1042" s="205"/>
      <c r="B1042" s="189"/>
      <c r="C1042" s="189"/>
      <c r="D1042" s="189"/>
      <c r="E1042" s="189"/>
      <c r="F1042" s="189"/>
      <c r="G1042" s="189"/>
      <c r="H1042" s="189"/>
      <c r="I1042" s="189"/>
      <c r="J1042" s="206"/>
    </row>
    <row r="1043" spans="1:10" s="192" customFormat="1" ht="12.75">
      <c r="A1043" s="290" t="s">
        <v>4932</v>
      </c>
      <c r="B1043" s="288" t="s">
        <v>8</v>
      </c>
      <c r="C1043" s="284" t="s">
        <v>9</v>
      </c>
      <c r="D1043" s="284" t="s">
        <v>10</v>
      </c>
      <c r="E1043" s="367" t="s">
        <v>136</v>
      </c>
      <c r="F1043" s="367"/>
      <c r="G1043" s="289" t="s">
        <v>11</v>
      </c>
      <c r="H1043" s="288" t="s">
        <v>12</v>
      </c>
      <c r="I1043" s="288" t="s">
        <v>13</v>
      </c>
      <c r="J1043" s="287" t="s">
        <v>14</v>
      </c>
    </row>
    <row r="1044" spans="1:10" s="192" customFormat="1" ht="12.75">
      <c r="A1044" s="94" t="s">
        <v>137</v>
      </c>
      <c r="B1044" s="294" t="s">
        <v>3316</v>
      </c>
      <c r="C1044" s="277" t="s">
        <v>44</v>
      </c>
      <c r="D1044" s="277" t="s">
        <v>2439</v>
      </c>
      <c r="E1044" s="368">
        <v>58</v>
      </c>
      <c r="F1044" s="368"/>
      <c r="G1044" s="95" t="s">
        <v>45</v>
      </c>
      <c r="H1044" s="182">
        <v>1</v>
      </c>
      <c r="I1044" s="96">
        <v>237.68</v>
      </c>
      <c r="J1044" s="196">
        <v>237.68</v>
      </c>
    </row>
    <row r="1045" spans="1:10" s="192" customFormat="1" ht="25.5">
      <c r="A1045" s="197" t="s">
        <v>146</v>
      </c>
      <c r="B1045" s="308" t="s">
        <v>1509</v>
      </c>
      <c r="C1045" s="285" t="s">
        <v>21</v>
      </c>
      <c r="D1045" s="285" t="s">
        <v>151</v>
      </c>
      <c r="E1045" s="365" t="s">
        <v>148</v>
      </c>
      <c r="F1045" s="365"/>
      <c r="G1045" s="183" t="s">
        <v>26</v>
      </c>
      <c r="H1045" s="184">
        <v>1.224</v>
      </c>
      <c r="I1045" s="185">
        <v>26.68</v>
      </c>
      <c r="J1045" s="198">
        <v>32.65</v>
      </c>
    </row>
    <row r="1046" spans="1:10" s="192" customFormat="1" ht="25.5">
      <c r="A1046" s="197" t="s">
        <v>146</v>
      </c>
      <c r="B1046" s="308" t="s">
        <v>1508</v>
      </c>
      <c r="C1046" s="285" t="s">
        <v>21</v>
      </c>
      <c r="D1046" s="285" t="s">
        <v>150</v>
      </c>
      <c r="E1046" s="365" t="s">
        <v>148</v>
      </c>
      <c r="F1046" s="365"/>
      <c r="G1046" s="183" t="s">
        <v>26</v>
      </c>
      <c r="H1046" s="184">
        <v>1.224</v>
      </c>
      <c r="I1046" s="185">
        <v>21.96</v>
      </c>
      <c r="J1046" s="198">
        <v>26.87</v>
      </c>
    </row>
    <row r="1047" spans="1:10" s="192" customFormat="1" ht="25.5">
      <c r="A1047" s="199" t="s">
        <v>139</v>
      </c>
      <c r="B1047" s="309" t="s">
        <v>3317</v>
      </c>
      <c r="C1047" s="278" t="s">
        <v>268</v>
      </c>
      <c r="D1047" s="278" t="s">
        <v>3318</v>
      </c>
      <c r="E1047" s="362" t="s">
        <v>142</v>
      </c>
      <c r="F1047" s="362"/>
      <c r="G1047" s="186" t="s">
        <v>45</v>
      </c>
      <c r="H1047" s="187">
        <v>1</v>
      </c>
      <c r="I1047" s="188">
        <v>178.16</v>
      </c>
      <c r="J1047" s="200">
        <v>178.16</v>
      </c>
    </row>
    <row r="1048" spans="1:10" s="192" customFormat="1" ht="12.75">
      <c r="A1048" s="201"/>
      <c r="B1048" s="279"/>
      <c r="C1048" s="279"/>
      <c r="D1048" s="279"/>
      <c r="E1048" s="279" t="s">
        <v>143</v>
      </c>
      <c r="F1048" s="203">
        <v>46.46</v>
      </c>
      <c r="G1048" s="279" t="s">
        <v>144</v>
      </c>
      <c r="H1048" s="203">
        <v>0</v>
      </c>
      <c r="I1048" s="279" t="s">
        <v>145</v>
      </c>
      <c r="J1048" s="204">
        <v>46.46</v>
      </c>
    </row>
    <row r="1049" spans="1:10" s="192" customFormat="1" ht="12.75">
      <c r="A1049" s="201"/>
      <c r="B1049" s="279"/>
      <c r="C1049" s="279"/>
      <c r="D1049" s="279"/>
      <c r="E1049" s="279" t="s">
        <v>663</v>
      </c>
      <c r="F1049" s="203">
        <v>53.4</v>
      </c>
      <c r="G1049" s="279"/>
      <c r="H1049" s="363" t="s">
        <v>664</v>
      </c>
      <c r="I1049" s="363"/>
      <c r="J1049" s="204">
        <v>291.08</v>
      </c>
    </row>
    <row r="1050" spans="1:10" s="192" customFormat="1" ht="13.5" thickBot="1">
      <c r="A1050" s="280"/>
      <c r="B1050" s="281"/>
      <c r="C1050" s="281"/>
      <c r="D1050" s="281"/>
      <c r="E1050" s="281"/>
      <c r="F1050" s="281"/>
      <c r="G1050" s="281" t="s">
        <v>665</v>
      </c>
      <c r="H1050" s="213">
        <v>1</v>
      </c>
      <c r="I1050" s="281" t="s">
        <v>666</v>
      </c>
      <c r="J1050" s="207">
        <v>291.08</v>
      </c>
    </row>
    <row r="1051" spans="1:10" s="192" customFormat="1" ht="13.5" thickTop="1">
      <c r="A1051" s="205"/>
      <c r="B1051" s="189"/>
      <c r="C1051" s="189"/>
      <c r="D1051" s="189"/>
      <c r="E1051" s="189"/>
      <c r="F1051" s="189"/>
      <c r="G1051" s="189"/>
      <c r="H1051" s="189"/>
      <c r="I1051" s="189"/>
      <c r="J1051" s="206"/>
    </row>
    <row r="1052" spans="1:10" s="192" customFormat="1" ht="12.75">
      <c r="A1052" s="111" t="s">
        <v>846</v>
      </c>
      <c r="B1052" s="286"/>
      <c r="C1052" s="286"/>
      <c r="D1052" s="286" t="s">
        <v>31</v>
      </c>
      <c r="E1052" s="286"/>
      <c r="F1052" s="366"/>
      <c r="G1052" s="366"/>
      <c r="H1052" s="136"/>
      <c r="I1052" s="286"/>
      <c r="J1052" s="212">
        <v>1378689.87</v>
      </c>
    </row>
    <row r="1053" spans="1:10" s="192" customFormat="1" ht="12.75">
      <c r="A1053" s="111" t="s">
        <v>847</v>
      </c>
      <c r="B1053" s="286"/>
      <c r="C1053" s="286"/>
      <c r="D1053" s="286" t="s">
        <v>293</v>
      </c>
      <c r="E1053" s="286"/>
      <c r="F1053" s="366"/>
      <c r="G1053" s="366"/>
      <c r="H1053" s="136"/>
      <c r="I1053" s="286"/>
      <c r="J1053" s="212">
        <v>3481.86</v>
      </c>
    </row>
    <row r="1054" spans="1:10" s="192" customFormat="1" ht="12.75">
      <c r="A1054" s="290" t="s">
        <v>4645</v>
      </c>
      <c r="B1054" s="288" t="s">
        <v>8</v>
      </c>
      <c r="C1054" s="284" t="s">
        <v>9</v>
      </c>
      <c r="D1054" s="284" t="s">
        <v>10</v>
      </c>
      <c r="E1054" s="367" t="s">
        <v>136</v>
      </c>
      <c r="F1054" s="367"/>
      <c r="G1054" s="289" t="s">
        <v>11</v>
      </c>
      <c r="H1054" s="288" t="s">
        <v>12</v>
      </c>
      <c r="I1054" s="288" t="s">
        <v>13</v>
      </c>
      <c r="J1054" s="287" t="s">
        <v>14</v>
      </c>
    </row>
    <row r="1055" spans="1:10" s="192" customFormat="1" ht="12.75" customHeight="1">
      <c r="A1055" s="94" t="s">
        <v>137</v>
      </c>
      <c r="B1055" s="294" t="s">
        <v>1175</v>
      </c>
      <c r="C1055" s="277" t="s">
        <v>21</v>
      </c>
      <c r="D1055" s="277" t="s">
        <v>2320</v>
      </c>
      <c r="E1055" s="368" t="s">
        <v>178</v>
      </c>
      <c r="F1055" s="368"/>
      <c r="G1055" s="95" t="s">
        <v>2</v>
      </c>
      <c r="H1055" s="182">
        <v>1</v>
      </c>
      <c r="I1055" s="96">
        <v>80.38</v>
      </c>
      <c r="J1055" s="196">
        <v>80.38</v>
      </c>
    </row>
    <row r="1056" spans="1:10" s="192" customFormat="1" ht="25.5">
      <c r="A1056" s="197" t="s">
        <v>146</v>
      </c>
      <c r="B1056" s="308" t="s">
        <v>1345</v>
      </c>
      <c r="C1056" s="285" t="s">
        <v>21</v>
      </c>
      <c r="D1056" s="285" t="s">
        <v>147</v>
      </c>
      <c r="E1056" s="365" t="s">
        <v>148</v>
      </c>
      <c r="F1056" s="365"/>
      <c r="G1056" s="183" t="s">
        <v>26</v>
      </c>
      <c r="H1056" s="184">
        <v>3.9557666999999999</v>
      </c>
      <c r="I1056" s="185">
        <v>20.32</v>
      </c>
      <c r="J1056" s="198">
        <v>80.38</v>
      </c>
    </row>
    <row r="1057" spans="1:10" s="192" customFormat="1" ht="12.75">
      <c r="A1057" s="201"/>
      <c r="B1057" s="279"/>
      <c r="C1057" s="279"/>
      <c r="D1057" s="279"/>
      <c r="E1057" s="279" t="s">
        <v>143</v>
      </c>
      <c r="F1057" s="203">
        <v>59.69</v>
      </c>
      <c r="G1057" s="279" t="s">
        <v>144</v>
      </c>
      <c r="H1057" s="203">
        <v>0</v>
      </c>
      <c r="I1057" s="279" t="s">
        <v>145</v>
      </c>
      <c r="J1057" s="204">
        <v>59.69</v>
      </c>
    </row>
    <row r="1058" spans="1:10" s="192" customFormat="1" ht="12.75">
      <c r="A1058" s="201"/>
      <c r="B1058" s="279"/>
      <c r="C1058" s="279"/>
      <c r="D1058" s="279"/>
      <c r="E1058" s="279" t="s">
        <v>663</v>
      </c>
      <c r="F1058" s="203">
        <v>18.059999999999999</v>
      </c>
      <c r="G1058" s="279"/>
      <c r="H1058" s="363" t="s">
        <v>664</v>
      </c>
      <c r="I1058" s="363"/>
      <c r="J1058" s="204">
        <v>98.44</v>
      </c>
    </row>
    <row r="1059" spans="1:10" s="192" customFormat="1" ht="13.5" thickBot="1">
      <c r="A1059" s="280"/>
      <c r="B1059" s="281"/>
      <c r="C1059" s="281"/>
      <c r="D1059" s="281"/>
      <c r="E1059" s="281"/>
      <c r="F1059" s="281"/>
      <c r="G1059" s="281" t="s">
        <v>665</v>
      </c>
      <c r="H1059" s="213">
        <v>15</v>
      </c>
      <c r="I1059" s="281" t="s">
        <v>666</v>
      </c>
      <c r="J1059" s="207">
        <v>1476.6</v>
      </c>
    </row>
    <row r="1060" spans="1:10" s="192" customFormat="1" ht="13.5" thickTop="1">
      <c r="A1060" s="205"/>
      <c r="B1060" s="189"/>
      <c r="C1060" s="189"/>
      <c r="D1060" s="189"/>
      <c r="E1060" s="189"/>
      <c r="F1060" s="189"/>
      <c r="G1060" s="189"/>
      <c r="H1060" s="189"/>
      <c r="I1060" s="189"/>
      <c r="J1060" s="206"/>
    </row>
    <row r="1061" spans="1:10" s="192" customFormat="1" ht="12.75">
      <c r="A1061" s="290" t="s">
        <v>3319</v>
      </c>
      <c r="B1061" s="288" t="s">
        <v>8</v>
      </c>
      <c r="C1061" s="284" t="s">
        <v>9</v>
      </c>
      <c r="D1061" s="284" t="s">
        <v>10</v>
      </c>
      <c r="E1061" s="367" t="s">
        <v>136</v>
      </c>
      <c r="F1061" s="367"/>
      <c r="G1061" s="289" t="s">
        <v>11</v>
      </c>
      <c r="H1061" s="288" t="s">
        <v>12</v>
      </c>
      <c r="I1061" s="288" t="s">
        <v>13</v>
      </c>
      <c r="J1061" s="287" t="s">
        <v>14</v>
      </c>
    </row>
    <row r="1062" spans="1:10" s="192" customFormat="1" ht="25.5">
      <c r="A1062" s="94" t="s">
        <v>137</v>
      </c>
      <c r="B1062" s="294" t="s">
        <v>1268</v>
      </c>
      <c r="C1062" s="277" t="s">
        <v>21</v>
      </c>
      <c r="D1062" s="277" t="s">
        <v>295</v>
      </c>
      <c r="E1062" s="368" t="s">
        <v>178</v>
      </c>
      <c r="F1062" s="368"/>
      <c r="G1062" s="95" t="s">
        <v>2</v>
      </c>
      <c r="H1062" s="182">
        <v>1</v>
      </c>
      <c r="I1062" s="96">
        <v>23.64</v>
      </c>
      <c r="J1062" s="196">
        <v>23.64</v>
      </c>
    </row>
    <row r="1063" spans="1:10" s="192" customFormat="1" ht="51">
      <c r="A1063" s="197" t="s">
        <v>146</v>
      </c>
      <c r="B1063" s="308" t="s">
        <v>1376</v>
      </c>
      <c r="C1063" s="285" t="s">
        <v>21</v>
      </c>
      <c r="D1063" s="285" t="s">
        <v>747</v>
      </c>
      <c r="E1063" s="365" t="s">
        <v>155</v>
      </c>
      <c r="F1063" s="365"/>
      <c r="G1063" s="183" t="s">
        <v>156</v>
      </c>
      <c r="H1063" s="184">
        <v>5.4000000000000003E-3</v>
      </c>
      <c r="I1063" s="185">
        <v>321.94</v>
      </c>
      <c r="J1063" s="198">
        <v>1.73</v>
      </c>
    </row>
    <row r="1064" spans="1:10" s="192" customFormat="1" ht="51">
      <c r="A1064" s="197" t="s">
        <v>146</v>
      </c>
      <c r="B1064" s="308" t="s">
        <v>1377</v>
      </c>
      <c r="C1064" s="285" t="s">
        <v>21</v>
      </c>
      <c r="D1064" s="285" t="s">
        <v>748</v>
      </c>
      <c r="E1064" s="365" t="s">
        <v>155</v>
      </c>
      <c r="F1064" s="365"/>
      <c r="G1064" s="183" t="s">
        <v>249</v>
      </c>
      <c r="H1064" s="184">
        <v>5.9999999999999995E-4</v>
      </c>
      <c r="I1064" s="185">
        <v>76.400000000000006</v>
      </c>
      <c r="J1064" s="198">
        <v>0.04</v>
      </c>
    </row>
    <row r="1065" spans="1:10" s="192" customFormat="1" ht="25.5">
      <c r="A1065" s="197" t="s">
        <v>146</v>
      </c>
      <c r="B1065" s="308" t="s">
        <v>1345</v>
      </c>
      <c r="C1065" s="285" t="s">
        <v>21</v>
      </c>
      <c r="D1065" s="285" t="s">
        <v>147</v>
      </c>
      <c r="E1065" s="365" t="s">
        <v>148</v>
      </c>
      <c r="F1065" s="365"/>
      <c r="G1065" s="183" t="s">
        <v>26</v>
      </c>
      <c r="H1065" s="184">
        <v>0.78659999999999997</v>
      </c>
      <c r="I1065" s="185">
        <v>20.32</v>
      </c>
      <c r="J1065" s="198">
        <v>15.98</v>
      </c>
    </row>
    <row r="1066" spans="1:10" s="192" customFormat="1" ht="25.5" customHeight="1">
      <c r="A1066" s="197" t="s">
        <v>146</v>
      </c>
      <c r="B1066" s="308" t="s">
        <v>1378</v>
      </c>
      <c r="C1066" s="285" t="s">
        <v>21</v>
      </c>
      <c r="D1066" s="285" t="s">
        <v>749</v>
      </c>
      <c r="E1066" s="365" t="s">
        <v>155</v>
      </c>
      <c r="F1066" s="365"/>
      <c r="G1066" s="183" t="s">
        <v>156</v>
      </c>
      <c r="H1066" s="184">
        <v>0.19620000000000001</v>
      </c>
      <c r="I1066" s="185">
        <v>30.06</v>
      </c>
      <c r="J1066" s="198">
        <v>5.89</v>
      </c>
    </row>
    <row r="1067" spans="1:10" s="192" customFormat="1" ht="12.75">
      <c r="A1067" s="201"/>
      <c r="B1067" s="279"/>
      <c r="C1067" s="279"/>
      <c r="D1067" s="279"/>
      <c r="E1067" s="279" t="s">
        <v>143</v>
      </c>
      <c r="F1067" s="203">
        <v>15.45</v>
      </c>
      <c r="G1067" s="279" t="s">
        <v>144</v>
      </c>
      <c r="H1067" s="203">
        <v>0</v>
      </c>
      <c r="I1067" s="279" t="s">
        <v>145</v>
      </c>
      <c r="J1067" s="204">
        <v>15.45</v>
      </c>
    </row>
    <row r="1068" spans="1:10" s="192" customFormat="1" ht="12.75">
      <c r="A1068" s="201"/>
      <c r="B1068" s="279"/>
      <c r="C1068" s="279"/>
      <c r="D1068" s="279"/>
      <c r="E1068" s="279" t="s">
        <v>663</v>
      </c>
      <c r="F1068" s="203">
        <v>5.31</v>
      </c>
      <c r="G1068" s="279"/>
      <c r="H1068" s="363" t="s">
        <v>664</v>
      </c>
      <c r="I1068" s="363"/>
      <c r="J1068" s="204">
        <v>28.95</v>
      </c>
    </row>
    <row r="1069" spans="1:10" s="192" customFormat="1" ht="13.5" thickBot="1">
      <c r="A1069" s="280"/>
      <c r="B1069" s="281"/>
      <c r="C1069" s="281"/>
      <c r="D1069" s="281"/>
      <c r="E1069" s="281"/>
      <c r="F1069" s="281"/>
      <c r="G1069" s="281" t="s">
        <v>665</v>
      </c>
      <c r="H1069" s="213">
        <v>14</v>
      </c>
      <c r="I1069" s="281" t="s">
        <v>666</v>
      </c>
      <c r="J1069" s="207">
        <v>405.3</v>
      </c>
    </row>
    <row r="1070" spans="1:10" s="192" customFormat="1" ht="13.5" thickTop="1">
      <c r="A1070" s="205"/>
      <c r="B1070" s="189"/>
      <c r="C1070" s="189"/>
      <c r="D1070" s="189"/>
      <c r="E1070" s="189"/>
      <c r="F1070" s="189"/>
      <c r="G1070" s="189"/>
      <c r="H1070" s="189"/>
      <c r="I1070" s="189"/>
      <c r="J1070" s="206"/>
    </row>
    <row r="1071" spans="1:10" s="192" customFormat="1" ht="12.75">
      <c r="A1071" s="290" t="s">
        <v>3320</v>
      </c>
      <c r="B1071" s="288" t="s">
        <v>8</v>
      </c>
      <c r="C1071" s="284" t="s">
        <v>9</v>
      </c>
      <c r="D1071" s="284" t="s">
        <v>10</v>
      </c>
      <c r="E1071" s="367" t="s">
        <v>136</v>
      </c>
      <c r="F1071" s="367"/>
      <c r="G1071" s="289" t="s">
        <v>11</v>
      </c>
      <c r="H1071" s="288" t="s">
        <v>12</v>
      </c>
      <c r="I1071" s="288" t="s">
        <v>13</v>
      </c>
      <c r="J1071" s="287" t="s">
        <v>14</v>
      </c>
    </row>
    <row r="1072" spans="1:10" s="192" customFormat="1" ht="38.25" customHeight="1">
      <c r="A1072" s="94" t="s">
        <v>137</v>
      </c>
      <c r="B1072" s="294" t="s">
        <v>3321</v>
      </c>
      <c r="C1072" s="277" t="s">
        <v>21</v>
      </c>
      <c r="D1072" s="277" t="s">
        <v>2443</v>
      </c>
      <c r="E1072" s="368" t="s">
        <v>182</v>
      </c>
      <c r="F1072" s="368"/>
      <c r="G1072" s="95" t="s">
        <v>45</v>
      </c>
      <c r="H1072" s="182">
        <v>1</v>
      </c>
      <c r="I1072" s="96">
        <v>435.47</v>
      </c>
      <c r="J1072" s="196">
        <v>435.47</v>
      </c>
    </row>
    <row r="1073" spans="1:10" s="192" customFormat="1" ht="25.5">
      <c r="A1073" s="197" t="s">
        <v>146</v>
      </c>
      <c r="B1073" s="308" t="s">
        <v>1515</v>
      </c>
      <c r="C1073" s="285" t="s">
        <v>21</v>
      </c>
      <c r="D1073" s="285" t="s">
        <v>861</v>
      </c>
      <c r="E1073" s="365" t="s">
        <v>178</v>
      </c>
      <c r="F1073" s="365"/>
      <c r="G1073" s="183" t="s">
        <v>2</v>
      </c>
      <c r="H1073" s="184">
        <v>8.1000000000000003E-2</v>
      </c>
      <c r="I1073" s="185">
        <v>345.68</v>
      </c>
      <c r="J1073" s="198">
        <v>28</v>
      </c>
    </row>
    <row r="1074" spans="1:10" s="192" customFormat="1" ht="51">
      <c r="A1074" s="197" t="s">
        <v>146</v>
      </c>
      <c r="B1074" s="308" t="s">
        <v>1382</v>
      </c>
      <c r="C1074" s="285" t="s">
        <v>21</v>
      </c>
      <c r="D1074" s="285" t="s">
        <v>756</v>
      </c>
      <c r="E1074" s="365" t="s">
        <v>155</v>
      </c>
      <c r="F1074" s="365"/>
      <c r="G1074" s="183" t="s">
        <v>156</v>
      </c>
      <c r="H1074" s="184">
        <v>3.2800000000000003E-2</v>
      </c>
      <c r="I1074" s="185">
        <v>137.06</v>
      </c>
      <c r="J1074" s="198">
        <v>4.49</v>
      </c>
    </row>
    <row r="1075" spans="1:10" s="192" customFormat="1" ht="51">
      <c r="A1075" s="197" t="s">
        <v>146</v>
      </c>
      <c r="B1075" s="308" t="s">
        <v>1383</v>
      </c>
      <c r="C1075" s="285" t="s">
        <v>21</v>
      </c>
      <c r="D1075" s="285" t="s">
        <v>757</v>
      </c>
      <c r="E1075" s="365" t="s">
        <v>155</v>
      </c>
      <c r="F1075" s="365"/>
      <c r="G1075" s="183" t="s">
        <v>249</v>
      </c>
      <c r="H1075" s="184">
        <v>6.6900000000000001E-2</v>
      </c>
      <c r="I1075" s="185">
        <v>55.09</v>
      </c>
      <c r="J1075" s="198">
        <v>3.68</v>
      </c>
    </row>
    <row r="1076" spans="1:10" s="192" customFormat="1" ht="25.5">
      <c r="A1076" s="197" t="s">
        <v>146</v>
      </c>
      <c r="B1076" s="308" t="s">
        <v>1386</v>
      </c>
      <c r="C1076" s="285" t="s">
        <v>21</v>
      </c>
      <c r="D1076" s="285" t="s">
        <v>174</v>
      </c>
      <c r="E1076" s="365" t="s">
        <v>148</v>
      </c>
      <c r="F1076" s="365"/>
      <c r="G1076" s="183" t="s">
        <v>26</v>
      </c>
      <c r="H1076" s="184">
        <v>6.4699999999999994E-2</v>
      </c>
      <c r="I1076" s="185">
        <v>25.62</v>
      </c>
      <c r="J1076" s="198">
        <v>1.65</v>
      </c>
    </row>
    <row r="1077" spans="1:10" s="192" customFormat="1" ht="25.5">
      <c r="A1077" s="197" t="s">
        <v>146</v>
      </c>
      <c r="B1077" s="308" t="s">
        <v>1345</v>
      </c>
      <c r="C1077" s="285" t="s">
        <v>21</v>
      </c>
      <c r="D1077" s="285" t="s">
        <v>147</v>
      </c>
      <c r="E1077" s="365" t="s">
        <v>148</v>
      </c>
      <c r="F1077" s="365"/>
      <c r="G1077" s="183" t="s">
        <v>26</v>
      </c>
      <c r="H1077" s="184">
        <v>5.0799999999999998E-2</v>
      </c>
      <c r="I1077" s="185">
        <v>20.32</v>
      </c>
      <c r="J1077" s="198">
        <v>1.03</v>
      </c>
    </row>
    <row r="1078" spans="1:10" s="192" customFormat="1" ht="25.5">
      <c r="A1078" s="197" t="s">
        <v>146</v>
      </c>
      <c r="B1078" s="308" t="s">
        <v>1654</v>
      </c>
      <c r="C1078" s="285" t="s">
        <v>21</v>
      </c>
      <c r="D1078" s="285" t="s">
        <v>560</v>
      </c>
      <c r="E1078" s="365" t="s">
        <v>181</v>
      </c>
      <c r="F1078" s="365"/>
      <c r="G1078" s="183" t="s">
        <v>2</v>
      </c>
      <c r="H1078" s="184">
        <v>3.2399999999999998E-2</v>
      </c>
      <c r="I1078" s="185">
        <v>2495.89</v>
      </c>
      <c r="J1078" s="198">
        <v>80.86</v>
      </c>
    </row>
    <row r="1079" spans="1:10" s="192" customFormat="1" ht="25.5">
      <c r="A1079" s="199" t="s">
        <v>139</v>
      </c>
      <c r="B1079" s="309" t="s">
        <v>3322</v>
      </c>
      <c r="C1079" s="278" t="s">
        <v>21</v>
      </c>
      <c r="D1079" s="278" t="s">
        <v>3323</v>
      </c>
      <c r="E1079" s="362" t="s">
        <v>142</v>
      </c>
      <c r="F1079" s="362"/>
      <c r="G1079" s="186" t="s">
        <v>45</v>
      </c>
      <c r="H1079" s="187">
        <v>1</v>
      </c>
      <c r="I1079" s="188">
        <v>315.76</v>
      </c>
      <c r="J1079" s="200">
        <v>315.76</v>
      </c>
    </row>
    <row r="1080" spans="1:10" s="192" customFormat="1" ht="12.75">
      <c r="A1080" s="201"/>
      <c r="B1080" s="279"/>
      <c r="C1080" s="279"/>
      <c r="D1080" s="279"/>
      <c r="E1080" s="279" t="s">
        <v>143</v>
      </c>
      <c r="F1080" s="203">
        <v>47.86</v>
      </c>
      <c r="G1080" s="279" t="s">
        <v>144</v>
      </c>
      <c r="H1080" s="203">
        <v>0</v>
      </c>
      <c r="I1080" s="279" t="s">
        <v>145</v>
      </c>
      <c r="J1080" s="204">
        <v>47.86</v>
      </c>
    </row>
    <row r="1081" spans="1:10" s="192" customFormat="1" ht="12.75">
      <c r="A1081" s="201"/>
      <c r="B1081" s="279"/>
      <c r="C1081" s="279"/>
      <c r="D1081" s="279"/>
      <c r="E1081" s="279" t="s">
        <v>663</v>
      </c>
      <c r="F1081" s="203">
        <v>97.85</v>
      </c>
      <c r="G1081" s="279"/>
      <c r="H1081" s="363" t="s">
        <v>664</v>
      </c>
      <c r="I1081" s="363"/>
      <c r="J1081" s="204">
        <v>533.32000000000005</v>
      </c>
    </row>
    <row r="1082" spans="1:10" s="192" customFormat="1" ht="13.5" thickBot="1">
      <c r="A1082" s="280"/>
      <c r="B1082" s="281"/>
      <c r="C1082" s="281"/>
      <c r="D1082" s="281"/>
      <c r="E1082" s="281"/>
      <c r="F1082" s="281"/>
      <c r="G1082" s="281" t="s">
        <v>665</v>
      </c>
      <c r="H1082" s="213">
        <v>3</v>
      </c>
      <c r="I1082" s="281" t="s">
        <v>666</v>
      </c>
      <c r="J1082" s="207">
        <v>1599.96</v>
      </c>
    </row>
    <row r="1083" spans="1:10" s="192" customFormat="1" ht="13.5" thickTop="1">
      <c r="A1083" s="205"/>
      <c r="B1083" s="189"/>
      <c r="C1083" s="189"/>
      <c r="D1083" s="189"/>
      <c r="E1083" s="189"/>
      <c r="F1083" s="189"/>
      <c r="G1083" s="189"/>
      <c r="H1083" s="189"/>
      <c r="I1083" s="189"/>
      <c r="J1083" s="206"/>
    </row>
    <row r="1084" spans="1:10" s="192" customFormat="1" ht="12.75">
      <c r="A1084" s="111" t="s">
        <v>850</v>
      </c>
      <c r="B1084" s="286"/>
      <c r="C1084" s="286"/>
      <c r="D1084" s="286" t="s">
        <v>112</v>
      </c>
      <c r="E1084" s="286"/>
      <c r="F1084" s="366"/>
      <c r="G1084" s="366"/>
      <c r="H1084" s="136"/>
      <c r="I1084" s="286"/>
      <c r="J1084" s="212">
        <v>109439.65</v>
      </c>
    </row>
    <row r="1085" spans="1:10" s="192" customFormat="1" ht="12.75">
      <c r="A1085" s="290" t="s">
        <v>3324</v>
      </c>
      <c r="B1085" s="288" t="s">
        <v>8</v>
      </c>
      <c r="C1085" s="284" t="s">
        <v>9</v>
      </c>
      <c r="D1085" s="284" t="s">
        <v>10</v>
      </c>
      <c r="E1085" s="367" t="s">
        <v>136</v>
      </c>
      <c r="F1085" s="367"/>
      <c r="G1085" s="289" t="s">
        <v>11</v>
      </c>
      <c r="H1085" s="288" t="s">
        <v>12</v>
      </c>
      <c r="I1085" s="288" t="s">
        <v>13</v>
      </c>
      <c r="J1085" s="287" t="s">
        <v>14</v>
      </c>
    </row>
    <row r="1086" spans="1:10" s="192" customFormat="1" ht="38.25" customHeight="1">
      <c r="A1086" s="94" t="s">
        <v>137</v>
      </c>
      <c r="B1086" s="294" t="s">
        <v>3325</v>
      </c>
      <c r="C1086" s="277" t="s">
        <v>44</v>
      </c>
      <c r="D1086" s="277" t="s">
        <v>2446</v>
      </c>
      <c r="E1086" s="368" t="s">
        <v>182</v>
      </c>
      <c r="F1086" s="368"/>
      <c r="G1086" s="95" t="s">
        <v>1</v>
      </c>
      <c r="H1086" s="182">
        <v>1</v>
      </c>
      <c r="I1086" s="96">
        <v>184.08</v>
      </c>
      <c r="J1086" s="196">
        <v>184.08</v>
      </c>
    </row>
    <row r="1087" spans="1:10" s="192" customFormat="1" ht="25.5">
      <c r="A1087" s="197" t="s">
        <v>146</v>
      </c>
      <c r="B1087" s="308" t="s">
        <v>1508</v>
      </c>
      <c r="C1087" s="285" t="s">
        <v>21</v>
      </c>
      <c r="D1087" s="285" t="s">
        <v>150</v>
      </c>
      <c r="E1087" s="365" t="s">
        <v>148</v>
      </c>
      <c r="F1087" s="365"/>
      <c r="G1087" s="183" t="s">
        <v>26</v>
      </c>
      <c r="H1087" s="184">
        <v>0.1963</v>
      </c>
      <c r="I1087" s="185">
        <v>21.96</v>
      </c>
      <c r="J1087" s="198">
        <v>4.3099999999999996</v>
      </c>
    </row>
    <row r="1088" spans="1:10" s="192" customFormat="1" ht="25.5">
      <c r="A1088" s="197" t="s">
        <v>146</v>
      </c>
      <c r="B1088" s="308" t="s">
        <v>1509</v>
      </c>
      <c r="C1088" s="285" t="s">
        <v>21</v>
      </c>
      <c r="D1088" s="285" t="s">
        <v>151</v>
      </c>
      <c r="E1088" s="365" t="s">
        <v>148</v>
      </c>
      <c r="F1088" s="365"/>
      <c r="G1088" s="183" t="s">
        <v>26</v>
      </c>
      <c r="H1088" s="184">
        <v>0.47099999999999997</v>
      </c>
      <c r="I1088" s="185">
        <v>26.68</v>
      </c>
      <c r="J1088" s="198">
        <v>12.56</v>
      </c>
    </row>
    <row r="1089" spans="1:10" s="192" customFormat="1" ht="25.5" customHeight="1">
      <c r="A1089" s="197" t="s">
        <v>146</v>
      </c>
      <c r="B1089" s="308" t="s">
        <v>1516</v>
      </c>
      <c r="C1089" s="285" t="s">
        <v>21</v>
      </c>
      <c r="D1089" s="285" t="s">
        <v>3326</v>
      </c>
      <c r="E1089" s="365" t="s">
        <v>182</v>
      </c>
      <c r="F1089" s="365"/>
      <c r="G1089" s="183" t="s">
        <v>45</v>
      </c>
      <c r="H1089" s="184">
        <v>2</v>
      </c>
      <c r="I1089" s="185">
        <v>26.33</v>
      </c>
      <c r="J1089" s="198">
        <v>52.66</v>
      </c>
    </row>
    <row r="1090" spans="1:10" s="192" customFormat="1" ht="38.25">
      <c r="A1090" s="199" t="s">
        <v>139</v>
      </c>
      <c r="B1090" s="309" t="s">
        <v>3327</v>
      </c>
      <c r="C1090" s="278" t="s">
        <v>21</v>
      </c>
      <c r="D1090" s="278" t="s">
        <v>3328</v>
      </c>
      <c r="E1090" s="362" t="s">
        <v>142</v>
      </c>
      <c r="F1090" s="362"/>
      <c r="G1090" s="186" t="s">
        <v>45</v>
      </c>
      <c r="H1090" s="187">
        <v>1</v>
      </c>
      <c r="I1090" s="188">
        <v>113.4</v>
      </c>
      <c r="J1090" s="200">
        <v>113.4</v>
      </c>
    </row>
    <row r="1091" spans="1:10" s="192" customFormat="1" ht="25.5">
      <c r="A1091" s="199" t="s">
        <v>139</v>
      </c>
      <c r="B1091" s="309" t="s">
        <v>1517</v>
      </c>
      <c r="C1091" s="278" t="s">
        <v>21</v>
      </c>
      <c r="D1091" s="278" t="s">
        <v>183</v>
      </c>
      <c r="E1091" s="362" t="s">
        <v>142</v>
      </c>
      <c r="F1091" s="362"/>
      <c r="G1091" s="186" t="s">
        <v>45</v>
      </c>
      <c r="H1091" s="187">
        <v>0.25</v>
      </c>
      <c r="I1091" s="188">
        <v>4.62</v>
      </c>
      <c r="J1091" s="200">
        <v>1.1499999999999999</v>
      </c>
    </row>
    <row r="1092" spans="1:10" s="192" customFormat="1" ht="12.75">
      <c r="A1092" s="201"/>
      <c r="B1092" s="279"/>
      <c r="C1092" s="279"/>
      <c r="D1092" s="279"/>
      <c r="E1092" s="279" t="s">
        <v>143</v>
      </c>
      <c r="F1092" s="203">
        <v>34.51</v>
      </c>
      <c r="G1092" s="279" t="s">
        <v>144</v>
      </c>
      <c r="H1092" s="203">
        <v>0</v>
      </c>
      <c r="I1092" s="279" t="s">
        <v>145</v>
      </c>
      <c r="J1092" s="204">
        <v>34.51</v>
      </c>
    </row>
    <row r="1093" spans="1:10" s="192" customFormat="1" ht="12.75">
      <c r="A1093" s="201"/>
      <c r="B1093" s="279"/>
      <c r="C1093" s="279"/>
      <c r="D1093" s="279"/>
      <c r="E1093" s="279" t="s">
        <v>663</v>
      </c>
      <c r="F1093" s="203">
        <v>41.36</v>
      </c>
      <c r="G1093" s="279"/>
      <c r="H1093" s="363" t="s">
        <v>664</v>
      </c>
      <c r="I1093" s="363"/>
      <c r="J1093" s="204">
        <v>225.44</v>
      </c>
    </row>
    <row r="1094" spans="1:10" s="192" customFormat="1" ht="13.5" thickBot="1">
      <c r="A1094" s="280"/>
      <c r="B1094" s="281"/>
      <c r="C1094" s="281"/>
      <c r="D1094" s="281"/>
      <c r="E1094" s="281"/>
      <c r="F1094" s="281"/>
      <c r="G1094" s="281" t="s">
        <v>665</v>
      </c>
      <c r="H1094" s="213">
        <v>458</v>
      </c>
      <c r="I1094" s="281" t="s">
        <v>666</v>
      </c>
      <c r="J1094" s="207">
        <v>103251.52</v>
      </c>
    </row>
    <row r="1095" spans="1:10" s="192" customFormat="1" ht="13.5" thickTop="1">
      <c r="A1095" s="205"/>
      <c r="B1095" s="189"/>
      <c r="C1095" s="189"/>
      <c r="D1095" s="189"/>
      <c r="E1095" s="189"/>
      <c r="F1095" s="189"/>
      <c r="G1095" s="189"/>
      <c r="H1095" s="189"/>
      <c r="I1095" s="189"/>
      <c r="J1095" s="206"/>
    </row>
    <row r="1096" spans="1:10" s="192" customFormat="1" ht="12.75">
      <c r="A1096" s="290" t="s">
        <v>3329</v>
      </c>
      <c r="B1096" s="288" t="s">
        <v>8</v>
      </c>
      <c r="C1096" s="284" t="s">
        <v>9</v>
      </c>
      <c r="D1096" s="284" t="s">
        <v>10</v>
      </c>
      <c r="E1096" s="367" t="s">
        <v>136</v>
      </c>
      <c r="F1096" s="367"/>
      <c r="G1096" s="289" t="s">
        <v>11</v>
      </c>
      <c r="H1096" s="288" t="s">
        <v>12</v>
      </c>
      <c r="I1096" s="288" t="s">
        <v>13</v>
      </c>
      <c r="J1096" s="287" t="s">
        <v>14</v>
      </c>
    </row>
    <row r="1097" spans="1:10" s="192" customFormat="1" ht="12.75" customHeight="1">
      <c r="A1097" s="94" t="s">
        <v>137</v>
      </c>
      <c r="B1097" s="294" t="s">
        <v>1234</v>
      </c>
      <c r="C1097" s="277" t="s">
        <v>44</v>
      </c>
      <c r="D1097" s="277" t="s">
        <v>300</v>
      </c>
      <c r="E1097" s="368" t="s">
        <v>182</v>
      </c>
      <c r="F1097" s="368"/>
      <c r="G1097" s="95" t="s">
        <v>1</v>
      </c>
      <c r="H1097" s="182">
        <v>1</v>
      </c>
      <c r="I1097" s="96">
        <v>117.45</v>
      </c>
      <c r="J1097" s="196">
        <v>117.45</v>
      </c>
    </row>
    <row r="1098" spans="1:10" s="192" customFormat="1" ht="25.5">
      <c r="A1098" s="197" t="s">
        <v>146</v>
      </c>
      <c r="B1098" s="308" t="s">
        <v>1508</v>
      </c>
      <c r="C1098" s="285" t="s">
        <v>21</v>
      </c>
      <c r="D1098" s="285" t="s">
        <v>150</v>
      </c>
      <c r="E1098" s="365" t="s">
        <v>148</v>
      </c>
      <c r="F1098" s="365"/>
      <c r="G1098" s="183" t="s">
        <v>26</v>
      </c>
      <c r="H1098" s="184">
        <v>2</v>
      </c>
      <c r="I1098" s="185">
        <v>21.96</v>
      </c>
      <c r="J1098" s="198">
        <v>43.92</v>
      </c>
    </row>
    <row r="1099" spans="1:10" s="192" customFormat="1" ht="25.5">
      <c r="A1099" s="197" t="s">
        <v>146</v>
      </c>
      <c r="B1099" s="308" t="s">
        <v>1509</v>
      </c>
      <c r="C1099" s="285" t="s">
        <v>21</v>
      </c>
      <c r="D1099" s="285" t="s">
        <v>151</v>
      </c>
      <c r="E1099" s="365" t="s">
        <v>148</v>
      </c>
      <c r="F1099" s="365"/>
      <c r="G1099" s="183" t="s">
        <v>26</v>
      </c>
      <c r="H1099" s="184">
        <v>2</v>
      </c>
      <c r="I1099" s="185">
        <v>26.68</v>
      </c>
      <c r="J1099" s="198">
        <v>53.36</v>
      </c>
    </row>
    <row r="1100" spans="1:10" s="192" customFormat="1" ht="12.75">
      <c r="A1100" s="199" t="s">
        <v>139</v>
      </c>
      <c r="B1100" s="309" t="s">
        <v>1518</v>
      </c>
      <c r="C1100" s="278" t="s">
        <v>21</v>
      </c>
      <c r="D1100" s="278" t="s">
        <v>300</v>
      </c>
      <c r="E1100" s="362" t="s">
        <v>142</v>
      </c>
      <c r="F1100" s="362"/>
      <c r="G1100" s="186" t="s">
        <v>45</v>
      </c>
      <c r="H1100" s="187">
        <v>1</v>
      </c>
      <c r="I1100" s="188">
        <v>20.170000000000002</v>
      </c>
      <c r="J1100" s="200">
        <v>20.170000000000002</v>
      </c>
    </row>
    <row r="1101" spans="1:10" s="192" customFormat="1" ht="12.75">
      <c r="A1101" s="201"/>
      <c r="B1101" s="279"/>
      <c r="C1101" s="279"/>
      <c r="D1101" s="279"/>
      <c r="E1101" s="279" t="s">
        <v>143</v>
      </c>
      <c r="F1101" s="203">
        <v>75.92</v>
      </c>
      <c r="G1101" s="279" t="s">
        <v>144</v>
      </c>
      <c r="H1101" s="203">
        <v>0</v>
      </c>
      <c r="I1101" s="279" t="s">
        <v>145</v>
      </c>
      <c r="J1101" s="204">
        <v>75.92</v>
      </c>
    </row>
    <row r="1102" spans="1:10" s="192" customFormat="1" ht="12.75">
      <c r="A1102" s="201"/>
      <c r="B1102" s="279"/>
      <c r="C1102" s="279"/>
      <c r="D1102" s="279"/>
      <c r="E1102" s="279" t="s">
        <v>663</v>
      </c>
      <c r="F1102" s="203">
        <v>26.39</v>
      </c>
      <c r="G1102" s="279"/>
      <c r="H1102" s="363" t="s">
        <v>664</v>
      </c>
      <c r="I1102" s="363"/>
      <c r="J1102" s="204">
        <v>143.84</v>
      </c>
    </row>
    <row r="1103" spans="1:10" s="192" customFormat="1" ht="13.5" thickBot="1">
      <c r="A1103" s="280"/>
      <c r="B1103" s="281"/>
      <c r="C1103" s="281"/>
      <c r="D1103" s="281"/>
      <c r="E1103" s="281"/>
      <c r="F1103" s="281"/>
      <c r="G1103" s="281" t="s">
        <v>665</v>
      </c>
      <c r="H1103" s="213">
        <v>42</v>
      </c>
      <c r="I1103" s="281" t="s">
        <v>666</v>
      </c>
      <c r="J1103" s="207">
        <v>6041.28</v>
      </c>
    </row>
    <row r="1104" spans="1:10" s="192" customFormat="1" ht="13.5" thickTop="1">
      <c r="A1104" s="205"/>
      <c r="B1104" s="189"/>
      <c r="C1104" s="189"/>
      <c r="D1104" s="189"/>
      <c r="E1104" s="189"/>
      <c r="F1104" s="189"/>
      <c r="G1104" s="189"/>
      <c r="H1104" s="189"/>
      <c r="I1104" s="189"/>
      <c r="J1104" s="206"/>
    </row>
    <row r="1105" spans="1:10" s="192" customFormat="1" ht="12.75">
      <c r="A1105" s="290" t="s">
        <v>3330</v>
      </c>
      <c r="B1105" s="288" t="s">
        <v>8</v>
      </c>
      <c r="C1105" s="284" t="s">
        <v>9</v>
      </c>
      <c r="D1105" s="284" t="s">
        <v>10</v>
      </c>
      <c r="E1105" s="367" t="s">
        <v>136</v>
      </c>
      <c r="F1105" s="367"/>
      <c r="G1105" s="289" t="s">
        <v>11</v>
      </c>
      <c r="H1105" s="288" t="s">
        <v>12</v>
      </c>
      <c r="I1105" s="288" t="s">
        <v>13</v>
      </c>
      <c r="J1105" s="287" t="s">
        <v>14</v>
      </c>
    </row>
    <row r="1106" spans="1:10" s="192" customFormat="1" ht="25.5" customHeight="1">
      <c r="A1106" s="94" t="s">
        <v>137</v>
      </c>
      <c r="B1106" s="294" t="s">
        <v>3331</v>
      </c>
      <c r="C1106" s="277" t="s">
        <v>21</v>
      </c>
      <c r="D1106" s="277" t="s">
        <v>2449</v>
      </c>
      <c r="E1106" s="368" t="s">
        <v>182</v>
      </c>
      <c r="F1106" s="368"/>
      <c r="G1106" s="95" t="s">
        <v>45</v>
      </c>
      <c r="H1106" s="182">
        <v>1</v>
      </c>
      <c r="I1106" s="96">
        <v>39.97</v>
      </c>
      <c r="J1106" s="196">
        <v>39.97</v>
      </c>
    </row>
    <row r="1107" spans="1:10" s="192" customFormat="1" ht="25.5">
      <c r="A1107" s="197" t="s">
        <v>146</v>
      </c>
      <c r="B1107" s="308" t="s">
        <v>1508</v>
      </c>
      <c r="C1107" s="285" t="s">
        <v>21</v>
      </c>
      <c r="D1107" s="285" t="s">
        <v>150</v>
      </c>
      <c r="E1107" s="365" t="s">
        <v>148</v>
      </c>
      <c r="F1107" s="365"/>
      <c r="G1107" s="183" t="s">
        <v>26</v>
      </c>
      <c r="H1107" s="184">
        <v>1.6799999999999999E-2</v>
      </c>
      <c r="I1107" s="185">
        <v>21.96</v>
      </c>
      <c r="J1107" s="198">
        <v>0.36</v>
      </c>
    </row>
    <row r="1108" spans="1:10" s="192" customFormat="1" ht="25.5">
      <c r="A1108" s="197" t="s">
        <v>146</v>
      </c>
      <c r="B1108" s="308" t="s">
        <v>1509</v>
      </c>
      <c r="C1108" s="285" t="s">
        <v>21</v>
      </c>
      <c r="D1108" s="285" t="s">
        <v>151</v>
      </c>
      <c r="E1108" s="365" t="s">
        <v>148</v>
      </c>
      <c r="F1108" s="365"/>
      <c r="G1108" s="183" t="s">
        <v>26</v>
      </c>
      <c r="H1108" s="184">
        <v>1.6799999999999999E-2</v>
      </c>
      <c r="I1108" s="185">
        <v>26.68</v>
      </c>
      <c r="J1108" s="198">
        <v>0.44</v>
      </c>
    </row>
    <row r="1109" spans="1:10" s="192" customFormat="1" ht="25.5">
      <c r="A1109" s="199" t="s">
        <v>139</v>
      </c>
      <c r="B1109" s="309" t="s">
        <v>3332</v>
      </c>
      <c r="C1109" s="278" t="s">
        <v>21</v>
      </c>
      <c r="D1109" s="278" t="s">
        <v>3333</v>
      </c>
      <c r="E1109" s="362" t="s">
        <v>142</v>
      </c>
      <c r="F1109" s="362"/>
      <c r="G1109" s="186" t="s">
        <v>45</v>
      </c>
      <c r="H1109" s="187">
        <v>1</v>
      </c>
      <c r="I1109" s="188">
        <v>39.08</v>
      </c>
      <c r="J1109" s="200">
        <v>39.08</v>
      </c>
    </row>
    <row r="1110" spans="1:10" s="192" customFormat="1" ht="25.5">
      <c r="A1110" s="199" t="s">
        <v>139</v>
      </c>
      <c r="B1110" s="309" t="s">
        <v>1517</v>
      </c>
      <c r="C1110" s="278" t="s">
        <v>21</v>
      </c>
      <c r="D1110" s="278" t="s">
        <v>183</v>
      </c>
      <c r="E1110" s="362" t="s">
        <v>142</v>
      </c>
      <c r="F1110" s="362"/>
      <c r="G1110" s="186" t="s">
        <v>45</v>
      </c>
      <c r="H1110" s="187">
        <v>2.1000000000000001E-2</v>
      </c>
      <c r="I1110" s="188">
        <v>4.62</v>
      </c>
      <c r="J1110" s="200">
        <v>0.09</v>
      </c>
    </row>
    <row r="1111" spans="1:10" s="192" customFormat="1" ht="12.75">
      <c r="A1111" s="201"/>
      <c r="B1111" s="279"/>
      <c r="C1111" s="279"/>
      <c r="D1111" s="279"/>
      <c r="E1111" s="279" t="s">
        <v>143</v>
      </c>
      <c r="F1111" s="203">
        <v>0.62</v>
      </c>
      <c r="G1111" s="279" t="s">
        <v>144</v>
      </c>
      <c r="H1111" s="203">
        <v>0</v>
      </c>
      <c r="I1111" s="279" t="s">
        <v>145</v>
      </c>
      <c r="J1111" s="204">
        <v>0.62</v>
      </c>
    </row>
    <row r="1112" spans="1:10" s="192" customFormat="1" ht="12.75">
      <c r="A1112" s="201"/>
      <c r="B1112" s="279"/>
      <c r="C1112" s="279"/>
      <c r="D1112" s="279"/>
      <c r="E1112" s="279" t="s">
        <v>663</v>
      </c>
      <c r="F1112" s="203">
        <v>8.98</v>
      </c>
      <c r="G1112" s="279"/>
      <c r="H1112" s="363" t="s">
        <v>664</v>
      </c>
      <c r="I1112" s="363"/>
      <c r="J1112" s="204">
        <v>48.95</v>
      </c>
    </row>
    <row r="1113" spans="1:10" s="192" customFormat="1" ht="13.5" thickBot="1">
      <c r="A1113" s="280"/>
      <c r="B1113" s="281"/>
      <c r="C1113" s="281"/>
      <c r="D1113" s="281"/>
      <c r="E1113" s="281"/>
      <c r="F1113" s="281"/>
      <c r="G1113" s="281" t="s">
        <v>665</v>
      </c>
      <c r="H1113" s="213">
        <v>3</v>
      </c>
      <c r="I1113" s="281" t="s">
        <v>666</v>
      </c>
      <c r="J1113" s="207">
        <v>146.85</v>
      </c>
    </row>
    <row r="1114" spans="1:10" s="192" customFormat="1" ht="13.5" thickTop="1">
      <c r="A1114" s="205"/>
      <c r="B1114" s="189"/>
      <c r="C1114" s="189"/>
      <c r="D1114" s="189"/>
      <c r="E1114" s="189"/>
      <c r="F1114" s="189"/>
      <c r="G1114" s="189"/>
      <c r="H1114" s="189"/>
      <c r="I1114" s="189"/>
      <c r="J1114" s="206"/>
    </row>
    <row r="1115" spans="1:10" s="192" customFormat="1" ht="12.75">
      <c r="A1115" s="111" t="s">
        <v>519</v>
      </c>
      <c r="B1115" s="286"/>
      <c r="C1115" s="286"/>
      <c r="D1115" s="286" t="s">
        <v>113</v>
      </c>
      <c r="E1115" s="286"/>
      <c r="F1115" s="366"/>
      <c r="G1115" s="366"/>
      <c r="H1115" s="136"/>
      <c r="I1115" s="286"/>
      <c r="J1115" s="212">
        <v>114689</v>
      </c>
    </row>
    <row r="1116" spans="1:10" s="192" customFormat="1" ht="12.75">
      <c r="A1116" s="290" t="s">
        <v>3334</v>
      </c>
      <c r="B1116" s="288" t="s">
        <v>8</v>
      </c>
      <c r="C1116" s="284" t="s">
        <v>9</v>
      </c>
      <c r="D1116" s="284" t="s">
        <v>10</v>
      </c>
      <c r="E1116" s="367" t="s">
        <v>136</v>
      </c>
      <c r="F1116" s="367"/>
      <c r="G1116" s="289" t="s">
        <v>11</v>
      </c>
      <c r="H1116" s="288" t="s">
        <v>12</v>
      </c>
      <c r="I1116" s="288" t="s">
        <v>13</v>
      </c>
      <c r="J1116" s="287" t="s">
        <v>14</v>
      </c>
    </row>
    <row r="1117" spans="1:10" s="192" customFormat="1" ht="25.5" customHeight="1">
      <c r="A1117" s="94" t="s">
        <v>137</v>
      </c>
      <c r="B1117" s="294" t="s">
        <v>3335</v>
      </c>
      <c r="C1117" s="277" t="s">
        <v>21</v>
      </c>
      <c r="D1117" s="277" t="s">
        <v>2451</v>
      </c>
      <c r="E1117" s="368" t="s">
        <v>182</v>
      </c>
      <c r="F1117" s="368"/>
      <c r="G1117" s="95" t="s">
        <v>45</v>
      </c>
      <c r="H1117" s="182">
        <v>1</v>
      </c>
      <c r="I1117" s="96">
        <v>30.17</v>
      </c>
      <c r="J1117" s="196">
        <v>30.17</v>
      </c>
    </row>
    <row r="1118" spans="1:10" s="192" customFormat="1" ht="25.5">
      <c r="A1118" s="197" t="s">
        <v>146</v>
      </c>
      <c r="B1118" s="308" t="s">
        <v>1508</v>
      </c>
      <c r="C1118" s="285" t="s">
        <v>21</v>
      </c>
      <c r="D1118" s="285" t="s">
        <v>150</v>
      </c>
      <c r="E1118" s="365" t="s">
        <v>148</v>
      </c>
      <c r="F1118" s="365"/>
      <c r="G1118" s="183" t="s">
        <v>26</v>
      </c>
      <c r="H1118" s="184">
        <v>0.55000000000000004</v>
      </c>
      <c r="I1118" s="185">
        <v>21.96</v>
      </c>
      <c r="J1118" s="198">
        <v>12.07</v>
      </c>
    </row>
    <row r="1119" spans="1:10" s="192" customFormat="1" ht="25.5">
      <c r="A1119" s="197" t="s">
        <v>146</v>
      </c>
      <c r="B1119" s="308" t="s">
        <v>1509</v>
      </c>
      <c r="C1119" s="285" t="s">
        <v>21</v>
      </c>
      <c r="D1119" s="285" t="s">
        <v>151</v>
      </c>
      <c r="E1119" s="365" t="s">
        <v>148</v>
      </c>
      <c r="F1119" s="365"/>
      <c r="G1119" s="183" t="s">
        <v>26</v>
      </c>
      <c r="H1119" s="184">
        <v>0.55000000000000004</v>
      </c>
      <c r="I1119" s="185">
        <v>26.68</v>
      </c>
      <c r="J1119" s="198">
        <v>14.67</v>
      </c>
    </row>
    <row r="1120" spans="1:10" s="192" customFormat="1" ht="25.5">
      <c r="A1120" s="197" t="s">
        <v>146</v>
      </c>
      <c r="B1120" s="308" t="s">
        <v>1683</v>
      </c>
      <c r="C1120" s="285" t="s">
        <v>21</v>
      </c>
      <c r="D1120" s="285" t="s">
        <v>1097</v>
      </c>
      <c r="E1120" s="365" t="s">
        <v>148</v>
      </c>
      <c r="F1120" s="365"/>
      <c r="G1120" s="183" t="s">
        <v>2</v>
      </c>
      <c r="H1120" s="184">
        <v>8.9999999999999998E-4</v>
      </c>
      <c r="I1120" s="185">
        <v>760.23</v>
      </c>
      <c r="J1120" s="198">
        <v>0.68</v>
      </c>
    </row>
    <row r="1121" spans="1:10" s="192" customFormat="1" ht="25.5">
      <c r="A1121" s="199" t="s">
        <v>139</v>
      </c>
      <c r="B1121" s="309" t="s">
        <v>3336</v>
      </c>
      <c r="C1121" s="278" t="s">
        <v>21</v>
      </c>
      <c r="D1121" s="278" t="s">
        <v>3337</v>
      </c>
      <c r="E1121" s="362" t="s">
        <v>142</v>
      </c>
      <c r="F1121" s="362"/>
      <c r="G1121" s="186" t="s">
        <v>45</v>
      </c>
      <c r="H1121" s="187">
        <v>1</v>
      </c>
      <c r="I1121" s="188">
        <v>2.75</v>
      </c>
      <c r="J1121" s="200">
        <v>2.75</v>
      </c>
    </row>
    <row r="1122" spans="1:10" s="192" customFormat="1" ht="12.75">
      <c r="A1122" s="201"/>
      <c r="B1122" s="279"/>
      <c r="C1122" s="279"/>
      <c r="D1122" s="279"/>
      <c r="E1122" s="279" t="s">
        <v>143</v>
      </c>
      <c r="F1122" s="203">
        <v>20.98</v>
      </c>
      <c r="G1122" s="279" t="s">
        <v>144</v>
      </c>
      <c r="H1122" s="203">
        <v>0</v>
      </c>
      <c r="I1122" s="279" t="s">
        <v>145</v>
      </c>
      <c r="J1122" s="204">
        <v>20.98</v>
      </c>
    </row>
    <row r="1123" spans="1:10" s="192" customFormat="1" ht="12.75">
      <c r="A1123" s="201"/>
      <c r="B1123" s="279"/>
      <c r="C1123" s="279"/>
      <c r="D1123" s="279"/>
      <c r="E1123" s="279" t="s">
        <v>663</v>
      </c>
      <c r="F1123" s="203">
        <v>6.77</v>
      </c>
      <c r="G1123" s="279"/>
      <c r="H1123" s="363" t="s">
        <v>664</v>
      </c>
      <c r="I1123" s="363"/>
      <c r="J1123" s="204">
        <v>36.94</v>
      </c>
    </row>
    <row r="1124" spans="1:10" s="192" customFormat="1" ht="13.5" thickBot="1">
      <c r="A1124" s="280"/>
      <c r="B1124" s="281"/>
      <c r="C1124" s="281"/>
      <c r="D1124" s="281"/>
      <c r="E1124" s="281"/>
      <c r="F1124" s="281"/>
      <c r="G1124" s="281" t="s">
        <v>665</v>
      </c>
      <c r="H1124" s="213">
        <v>36</v>
      </c>
      <c r="I1124" s="281" t="s">
        <v>666</v>
      </c>
      <c r="J1124" s="207">
        <v>1329.84</v>
      </c>
    </row>
    <row r="1125" spans="1:10" s="192" customFormat="1" ht="13.5" thickTop="1">
      <c r="A1125" s="205"/>
      <c r="B1125" s="189"/>
      <c r="C1125" s="189"/>
      <c r="D1125" s="189"/>
      <c r="E1125" s="189"/>
      <c r="F1125" s="189"/>
      <c r="G1125" s="189"/>
      <c r="H1125" s="189"/>
      <c r="I1125" s="189"/>
      <c r="J1125" s="206"/>
    </row>
    <row r="1126" spans="1:10" s="192" customFormat="1" ht="12.75">
      <c r="A1126" s="290" t="s">
        <v>3338</v>
      </c>
      <c r="B1126" s="288" t="s">
        <v>8</v>
      </c>
      <c r="C1126" s="284" t="s">
        <v>9</v>
      </c>
      <c r="D1126" s="284" t="s">
        <v>10</v>
      </c>
      <c r="E1126" s="367" t="s">
        <v>136</v>
      </c>
      <c r="F1126" s="367"/>
      <c r="G1126" s="289" t="s">
        <v>11</v>
      </c>
      <c r="H1126" s="288" t="s">
        <v>12</v>
      </c>
      <c r="I1126" s="288" t="s">
        <v>13</v>
      </c>
      <c r="J1126" s="287" t="s">
        <v>14</v>
      </c>
    </row>
    <row r="1127" spans="1:10" s="192" customFormat="1" ht="25.5" customHeight="1">
      <c r="A1127" s="94" t="s">
        <v>137</v>
      </c>
      <c r="B1127" s="294" t="s">
        <v>3339</v>
      </c>
      <c r="C1127" s="277" t="s">
        <v>21</v>
      </c>
      <c r="D1127" s="277" t="s">
        <v>2453</v>
      </c>
      <c r="E1127" s="368" t="s">
        <v>182</v>
      </c>
      <c r="F1127" s="368"/>
      <c r="G1127" s="95" t="s">
        <v>45</v>
      </c>
      <c r="H1127" s="182">
        <v>1</v>
      </c>
      <c r="I1127" s="96">
        <v>17.579999999999998</v>
      </c>
      <c r="J1127" s="196">
        <v>17.579999999999998</v>
      </c>
    </row>
    <row r="1128" spans="1:10" s="192" customFormat="1" ht="25.5">
      <c r="A1128" s="197" t="s">
        <v>146</v>
      </c>
      <c r="B1128" s="308" t="s">
        <v>1508</v>
      </c>
      <c r="C1128" s="285" t="s">
        <v>21</v>
      </c>
      <c r="D1128" s="285" t="s">
        <v>150</v>
      </c>
      <c r="E1128" s="365" t="s">
        <v>148</v>
      </c>
      <c r="F1128" s="365"/>
      <c r="G1128" s="183" t="s">
        <v>26</v>
      </c>
      <c r="H1128" s="184">
        <v>0.29099999999999998</v>
      </c>
      <c r="I1128" s="185">
        <v>21.96</v>
      </c>
      <c r="J1128" s="198">
        <v>6.39</v>
      </c>
    </row>
    <row r="1129" spans="1:10" s="192" customFormat="1" ht="25.5">
      <c r="A1129" s="197" t="s">
        <v>146</v>
      </c>
      <c r="B1129" s="308" t="s">
        <v>1509</v>
      </c>
      <c r="C1129" s="285" t="s">
        <v>21</v>
      </c>
      <c r="D1129" s="285" t="s">
        <v>151</v>
      </c>
      <c r="E1129" s="365" t="s">
        <v>148</v>
      </c>
      <c r="F1129" s="365"/>
      <c r="G1129" s="183" t="s">
        <v>26</v>
      </c>
      <c r="H1129" s="184">
        <v>0.29099999999999998</v>
      </c>
      <c r="I1129" s="185">
        <v>26.68</v>
      </c>
      <c r="J1129" s="198">
        <v>7.76</v>
      </c>
    </row>
    <row r="1130" spans="1:10" s="192" customFormat="1" ht="25.5">
      <c r="A1130" s="197" t="s">
        <v>146</v>
      </c>
      <c r="B1130" s="308" t="s">
        <v>1683</v>
      </c>
      <c r="C1130" s="285" t="s">
        <v>21</v>
      </c>
      <c r="D1130" s="285" t="s">
        <v>1097</v>
      </c>
      <c r="E1130" s="365" t="s">
        <v>148</v>
      </c>
      <c r="F1130" s="365"/>
      <c r="G1130" s="183" t="s">
        <v>2</v>
      </c>
      <c r="H1130" s="184">
        <v>8.9999999999999998E-4</v>
      </c>
      <c r="I1130" s="185">
        <v>760.23</v>
      </c>
      <c r="J1130" s="198">
        <v>0.68</v>
      </c>
    </row>
    <row r="1131" spans="1:10" s="192" customFormat="1" ht="25.5">
      <c r="A1131" s="199" t="s">
        <v>139</v>
      </c>
      <c r="B1131" s="309" t="s">
        <v>3336</v>
      </c>
      <c r="C1131" s="278" t="s">
        <v>21</v>
      </c>
      <c r="D1131" s="278" t="s">
        <v>3337</v>
      </c>
      <c r="E1131" s="362" t="s">
        <v>142</v>
      </c>
      <c r="F1131" s="362"/>
      <c r="G1131" s="186" t="s">
        <v>45</v>
      </c>
      <c r="H1131" s="187">
        <v>1</v>
      </c>
      <c r="I1131" s="188">
        <v>2.75</v>
      </c>
      <c r="J1131" s="200">
        <v>2.75</v>
      </c>
    </row>
    <row r="1132" spans="1:10" s="192" customFormat="1" ht="12.75">
      <c r="A1132" s="201"/>
      <c r="B1132" s="279"/>
      <c r="C1132" s="279"/>
      <c r="D1132" s="279"/>
      <c r="E1132" s="279" t="s">
        <v>143</v>
      </c>
      <c r="F1132" s="203">
        <v>11.14</v>
      </c>
      <c r="G1132" s="279" t="s">
        <v>144</v>
      </c>
      <c r="H1132" s="203">
        <v>0</v>
      </c>
      <c r="I1132" s="279" t="s">
        <v>145</v>
      </c>
      <c r="J1132" s="204">
        <v>11.14</v>
      </c>
    </row>
    <row r="1133" spans="1:10" s="192" customFormat="1" ht="12.75">
      <c r="A1133" s="201"/>
      <c r="B1133" s="279"/>
      <c r="C1133" s="279"/>
      <c r="D1133" s="279"/>
      <c r="E1133" s="279" t="s">
        <v>663</v>
      </c>
      <c r="F1133" s="203">
        <v>3.95</v>
      </c>
      <c r="G1133" s="279"/>
      <c r="H1133" s="363" t="s">
        <v>664</v>
      </c>
      <c r="I1133" s="363"/>
      <c r="J1133" s="204">
        <v>21.53</v>
      </c>
    </row>
    <row r="1134" spans="1:10" s="192" customFormat="1" ht="13.5" thickBot="1">
      <c r="A1134" s="280"/>
      <c r="B1134" s="281"/>
      <c r="C1134" s="281"/>
      <c r="D1134" s="281"/>
      <c r="E1134" s="281"/>
      <c r="F1134" s="281"/>
      <c r="G1134" s="281" t="s">
        <v>665</v>
      </c>
      <c r="H1134" s="213">
        <v>24</v>
      </c>
      <c r="I1134" s="281" t="s">
        <v>666</v>
      </c>
      <c r="J1134" s="207">
        <v>516.72</v>
      </c>
    </row>
    <row r="1135" spans="1:10" s="192" customFormat="1" ht="13.5" thickTop="1">
      <c r="A1135" s="205"/>
      <c r="B1135" s="189"/>
      <c r="C1135" s="189"/>
      <c r="D1135" s="189"/>
      <c r="E1135" s="189"/>
      <c r="F1135" s="189"/>
      <c r="G1135" s="189"/>
      <c r="H1135" s="189"/>
      <c r="I1135" s="189"/>
      <c r="J1135" s="206"/>
    </row>
    <row r="1136" spans="1:10" s="192" customFormat="1" ht="12.75">
      <c r="A1136" s="290" t="s">
        <v>3340</v>
      </c>
      <c r="B1136" s="288" t="s">
        <v>8</v>
      </c>
      <c r="C1136" s="284" t="s">
        <v>9</v>
      </c>
      <c r="D1136" s="284" t="s">
        <v>10</v>
      </c>
      <c r="E1136" s="367" t="s">
        <v>136</v>
      </c>
      <c r="F1136" s="367"/>
      <c r="G1136" s="289" t="s">
        <v>11</v>
      </c>
      <c r="H1136" s="288" t="s">
        <v>12</v>
      </c>
      <c r="I1136" s="288" t="s">
        <v>13</v>
      </c>
      <c r="J1136" s="287" t="s">
        <v>14</v>
      </c>
    </row>
    <row r="1137" spans="1:10" s="192" customFormat="1" ht="25.5" customHeight="1">
      <c r="A1137" s="94" t="s">
        <v>137</v>
      </c>
      <c r="B1137" s="294" t="s">
        <v>3341</v>
      </c>
      <c r="C1137" s="277" t="s">
        <v>21</v>
      </c>
      <c r="D1137" s="277" t="s">
        <v>2455</v>
      </c>
      <c r="E1137" s="368" t="s">
        <v>182</v>
      </c>
      <c r="F1137" s="368"/>
      <c r="G1137" s="95" t="s">
        <v>45</v>
      </c>
      <c r="H1137" s="182">
        <v>1</v>
      </c>
      <c r="I1137" s="96">
        <v>11.4</v>
      </c>
      <c r="J1137" s="196">
        <v>11.4</v>
      </c>
    </row>
    <row r="1138" spans="1:10" s="192" customFormat="1" ht="25.5">
      <c r="A1138" s="197" t="s">
        <v>146</v>
      </c>
      <c r="B1138" s="308" t="s">
        <v>1508</v>
      </c>
      <c r="C1138" s="285" t="s">
        <v>21</v>
      </c>
      <c r="D1138" s="285" t="s">
        <v>150</v>
      </c>
      <c r="E1138" s="365" t="s">
        <v>148</v>
      </c>
      <c r="F1138" s="365"/>
      <c r="G1138" s="183" t="s">
        <v>26</v>
      </c>
      <c r="H1138" s="184">
        <v>0.16400000000000001</v>
      </c>
      <c r="I1138" s="185">
        <v>21.96</v>
      </c>
      <c r="J1138" s="198">
        <v>3.6</v>
      </c>
    </row>
    <row r="1139" spans="1:10" s="192" customFormat="1" ht="25.5">
      <c r="A1139" s="197" t="s">
        <v>146</v>
      </c>
      <c r="B1139" s="308" t="s">
        <v>1509</v>
      </c>
      <c r="C1139" s="285" t="s">
        <v>21</v>
      </c>
      <c r="D1139" s="285" t="s">
        <v>151</v>
      </c>
      <c r="E1139" s="365" t="s">
        <v>148</v>
      </c>
      <c r="F1139" s="365"/>
      <c r="G1139" s="183" t="s">
        <v>26</v>
      </c>
      <c r="H1139" s="184">
        <v>0.16400000000000001</v>
      </c>
      <c r="I1139" s="185">
        <v>26.68</v>
      </c>
      <c r="J1139" s="198">
        <v>4.37</v>
      </c>
    </row>
    <row r="1140" spans="1:10" s="192" customFormat="1" ht="25.5">
      <c r="A1140" s="197" t="s">
        <v>146</v>
      </c>
      <c r="B1140" s="308" t="s">
        <v>1683</v>
      </c>
      <c r="C1140" s="285" t="s">
        <v>21</v>
      </c>
      <c r="D1140" s="285" t="s">
        <v>1097</v>
      </c>
      <c r="E1140" s="365" t="s">
        <v>148</v>
      </c>
      <c r="F1140" s="365"/>
      <c r="G1140" s="183" t="s">
        <v>2</v>
      </c>
      <c r="H1140" s="184">
        <v>8.9999999999999998E-4</v>
      </c>
      <c r="I1140" s="185">
        <v>760.23</v>
      </c>
      <c r="J1140" s="198">
        <v>0.68</v>
      </c>
    </row>
    <row r="1141" spans="1:10" s="192" customFormat="1" ht="25.5">
      <c r="A1141" s="199" t="s">
        <v>139</v>
      </c>
      <c r="B1141" s="309" t="s">
        <v>3336</v>
      </c>
      <c r="C1141" s="278" t="s">
        <v>21</v>
      </c>
      <c r="D1141" s="278" t="s">
        <v>3337</v>
      </c>
      <c r="E1141" s="362" t="s">
        <v>142</v>
      </c>
      <c r="F1141" s="362"/>
      <c r="G1141" s="186" t="s">
        <v>45</v>
      </c>
      <c r="H1141" s="187">
        <v>1</v>
      </c>
      <c r="I1141" s="188">
        <v>2.75</v>
      </c>
      <c r="J1141" s="200">
        <v>2.75</v>
      </c>
    </row>
    <row r="1142" spans="1:10" s="192" customFormat="1" ht="12.75">
      <c r="A1142" s="201"/>
      <c r="B1142" s="279"/>
      <c r="C1142" s="279"/>
      <c r="D1142" s="279"/>
      <c r="E1142" s="279" t="s">
        <v>143</v>
      </c>
      <c r="F1142" s="203">
        <v>6.32</v>
      </c>
      <c r="G1142" s="279" t="s">
        <v>144</v>
      </c>
      <c r="H1142" s="203">
        <v>0</v>
      </c>
      <c r="I1142" s="279" t="s">
        <v>145</v>
      </c>
      <c r="J1142" s="204">
        <v>6.32</v>
      </c>
    </row>
    <row r="1143" spans="1:10" s="192" customFormat="1" ht="12.75">
      <c r="A1143" s="201"/>
      <c r="B1143" s="279"/>
      <c r="C1143" s="279"/>
      <c r="D1143" s="279"/>
      <c r="E1143" s="279" t="s">
        <v>663</v>
      </c>
      <c r="F1143" s="203">
        <v>2.56</v>
      </c>
      <c r="G1143" s="279"/>
      <c r="H1143" s="363" t="s">
        <v>664</v>
      </c>
      <c r="I1143" s="363"/>
      <c r="J1143" s="204">
        <v>13.96</v>
      </c>
    </row>
    <row r="1144" spans="1:10" s="192" customFormat="1" ht="13.5" thickBot="1">
      <c r="A1144" s="280"/>
      <c r="B1144" s="281"/>
      <c r="C1144" s="281"/>
      <c r="D1144" s="281"/>
      <c r="E1144" s="281"/>
      <c r="F1144" s="281"/>
      <c r="G1144" s="281" t="s">
        <v>665</v>
      </c>
      <c r="H1144" s="213">
        <v>14</v>
      </c>
      <c r="I1144" s="281" t="s">
        <v>666</v>
      </c>
      <c r="J1144" s="207">
        <v>195.44</v>
      </c>
    </row>
    <row r="1145" spans="1:10" s="192" customFormat="1" ht="13.5" thickTop="1">
      <c r="A1145" s="205"/>
      <c r="B1145" s="189"/>
      <c r="C1145" s="189"/>
      <c r="D1145" s="189"/>
      <c r="E1145" s="189"/>
      <c r="F1145" s="189"/>
      <c r="G1145" s="189"/>
      <c r="H1145" s="189"/>
      <c r="I1145" s="189"/>
      <c r="J1145" s="206"/>
    </row>
    <row r="1146" spans="1:10" s="192" customFormat="1" ht="12.75">
      <c r="A1146" s="290" t="s">
        <v>3342</v>
      </c>
      <c r="B1146" s="288" t="s">
        <v>8</v>
      </c>
      <c r="C1146" s="284" t="s">
        <v>9</v>
      </c>
      <c r="D1146" s="284" t="s">
        <v>10</v>
      </c>
      <c r="E1146" s="367" t="s">
        <v>136</v>
      </c>
      <c r="F1146" s="367"/>
      <c r="G1146" s="289" t="s">
        <v>11</v>
      </c>
      <c r="H1146" s="288" t="s">
        <v>12</v>
      </c>
      <c r="I1146" s="288" t="s">
        <v>13</v>
      </c>
      <c r="J1146" s="287" t="s">
        <v>14</v>
      </c>
    </row>
    <row r="1147" spans="1:10" s="192" customFormat="1" ht="25.5" customHeight="1">
      <c r="A1147" s="94" t="s">
        <v>137</v>
      </c>
      <c r="B1147" s="294" t="s">
        <v>1215</v>
      </c>
      <c r="C1147" s="277" t="s">
        <v>21</v>
      </c>
      <c r="D1147" s="277" t="s">
        <v>2457</v>
      </c>
      <c r="E1147" s="368" t="s">
        <v>182</v>
      </c>
      <c r="F1147" s="368"/>
      <c r="G1147" s="95" t="s">
        <v>45</v>
      </c>
      <c r="H1147" s="182">
        <v>1</v>
      </c>
      <c r="I1147" s="96">
        <v>36.520000000000003</v>
      </c>
      <c r="J1147" s="196">
        <v>36.520000000000003</v>
      </c>
    </row>
    <row r="1148" spans="1:10" s="192" customFormat="1" ht="25.5">
      <c r="A1148" s="197" t="s">
        <v>146</v>
      </c>
      <c r="B1148" s="308" t="s">
        <v>1508</v>
      </c>
      <c r="C1148" s="285" t="s">
        <v>21</v>
      </c>
      <c r="D1148" s="285" t="s">
        <v>150</v>
      </c>
      <c r="E1148" s="365" t="s">
        <v>148</v>
      </c>
      <c r="F1148" s="365"/>
      <c r="G1148" s="183" t="s">
        <v>26</v>
      </c>
      <c r="H1148" s="184">
        <v>0.40079999999999999</v>
      </c>
      <c r="I1148" s="185">
        <v>21.96</v>
      </c>
      <c r="J1148" s="198">
        <v>8.8000000000000007</v>
      </c>
    </row>
    <row r="1149" spans="1:10" s="192" customFormat="1" ht="25.5">
      <c r="A1149" s="197" t="s">
        <v>146</v>
      </c>
      <c r="B1149" s="308" t="s">
        <v>1509</v>
      </c>
      <c r="C1149" s="285" t="s">
        <v>21</v>
      </c>
      <c r="D1149" s="285" t="s">
        <v>151</v>
      </c>
      <c r="E1149" s="365" t="s">
        <v>148</v>
      </c>
      <c r="F1149" s="365"/>
      <c r="G1149" s="183" t="s">
        <v>26</v>
      </c>
      <c r="H1149" s="184">
        <v>0.40079999999999999</v>
      </c>
      <c r="I1149" s="185">
        <v>26.68</v>
      </c>
      <c r="J1149" s="198">
        <v>10.69</v>
      </c>
    </row>
    <row r="1150" spans="1:10" s="192" customFormat="1" ht="25.5">
      <c r="A1150" s="199" t="s">
        <v>139</v>
      </c>
      <c r="B1150" s="309" t="s">
        <v>1519</v>
      </c>
      <c r="C1150" s="278" t="s">
        <v>21</v>
      </c>
      <c r="D1150" s="278" t="s">
        <v>863</v>
      </c>
      <c r="E1150" s="362" t="s">
        <v>142</v>
      </c>
      <c r="F1150" s="362"/>
      <c r="G1150" s="186" t="s">
        <v>45</v>
      </c>
      <c r="H1150" s="187">
        <v>1</v>
      </c>
      <c r="I1150" s="188">
        <v>16.63</v>
      </c>
      <c r="J1150" s="200">
        <v>16.63</v>
      </c>
    </row>
    <row r="1151" spans="1:10" s="192" customFormat="1" ht="38.25">
      <c r="A1151" s="199" t="s">
        <v>139</v>
      </c>
      <c r="B1151" s="309" t="s">
        <v>1520</v>
      </c>
      <c r="C1151" s="278" t="s">
        <v>21</v>
      </c>
      <c r="D1151" s="278" t="s">
        <v>129</v>
      </c>
      <c r="E1151" s="362" t="s">
        <v>142</v>
      </c>
      <c r="F1151" s="362"/>
      <c r="G1151" s="186" t="s">
        <v>45</v>
      </c>
      <c r="H1151" s="187">
        <v>2</v>
      </c>
      <c r="I1151" s="188">
        <v>0.2</v>
      </c>
      <c r="J1151" s="200">
        <v>0.4</v>
      </c>
    </row>
    <row r="1152" spans="1:10" s="192" customFormat="1" ht="12.75">
      <c r="A1152" s="201"/>
      <c r="B1152" s="279"/>
      <c r="C1152" s="279"/>
      <c r="D1152" s="279"/>
      <c r="E1152" s="279" t="s">
        <v>143</v>
      </c>
      <c r="F1152" s="203">
        <v>15.21</v>
      </c>
      <c r="G1152" s="279" t="s">
        <v>144</v>
      </c>
      <c r="H1152" s="203">
        <v>0</v>
      </c>
      <c r="I1152" s="279" t="s">
        <v>145</v>
      </c>
      <c r="J1152" s="204">
        <v>15.21</v>
      </c>
    </row>
    <row r="1153" spans="1:10" s="192" customFormat="1" ht="12.75">
      <c r="A1153" s="201"/>
      <c r="B1153" s="279"/>
      <c r="C1153" s="279"/>
      <c r="D1153" s="279"/>
      <c r="E1153" s="279" t="s">
        <v>663</v>
      </c>
      <c r="F1153" s="203">
        <v>8.1999999999999993</v>
      </c>
      <c r="G1153" s="279"/>
      <c r="H1153" s="363" t="s">
        <v>664</v>
      </c>
      <c r="I1153" s="363"/>
      <c r="J1153" s="204">
        <v>44.72</v>
      </c>
    </row>
    <row r="1154" spans="1:10" s="192" customFormat="1" ht="13.5" thickBot="1">
      <c r="A1154" s="280"/>
      <c r="B1154" s="281"/>
      <c r="C1154" s="281"/>
      <c r="D1154" s="281"/>
      <c r="E1154" s="281"/>
      <c r="F1154" s="281"/>
      <c r="G1154" s="281" t="s">
        <v>665</v>
      </c>
      <c r="H1154" s="213">
        <v>2500</v>
      </c>
      <c r="I1154" s="281" t="s">
        <v>666</v>
      </c>
      <c r="J1154" s="207">
        <v>111800</v>
      </c>
    </row>
    <row r="1155" spans="1:10" s="192" customFormat="1" ht="13.5" thickTop="1">
      <c r="A1155" s="205"/>
      <c r="B1155" s="189"/>
      <c r="C1155" s="189"/>
      <c r="D1155" s="189"/>
      <c r="E1155" s="189"/>
      <c r="F1155" s="189"/>
      <c r="G1155" s="189"/>
      <c r="H1155" s="189"/>
      <c r="I1155" s="189"/>
      <c r="J1155" s="206"/>
    </row>
    <row r="1156" spans="1:10" s="192" customFormat="1" ht="12.75">
      <c r="A1156" s="290" t="s">
        <v>3343</v>
      </c>
      <c r="B1156" s="288" t="s">
        <v>8</v>
      </c>
      <c r="C1156" s="284" t="s">
        <v>9</v>
      </c>
      <c r="D1156" s="284" t="s">
        <v>10</v>
      </c>
      <c r="E1156" s="367" t="s">
        <v>136</v>
      </c>
      <c r="F1156" s="367"/>
      <c r="G1156" s="289" t="s">
        <v>11</v>
      </c>
      <c r="H1156" s="288" t="s">
        <v>12</v>
      </c>
      <c r="I1156" s="288" t="s">
        <v>13</v>
      </c>
      <c r="J1156" s="287" t="s">
        <v>14</v>
      </c>
    </row>
    <row r="1157" spans="1:10" s="192" customFormat="1" ht="25.5" customHeight="1">
      <c r="A1157" s="94" t="s">
        <v>137</v>
      </c>
      <c r="B1157" s="294" t="s">
        <v>1243</v>
      </c>
      <c r="C1157" s="277" t="s">
        <v>21</v>
      </c>
      <c r="D1157" s="277" t="s">
        <v>302</v>
      </c>
      <c r="E1157" s="368" t="s">
        <v>182</v>
      </c>
      <c r="F1157" s="368"/>
      <c r="G1157" s="95" t="s">
        <v>45</v>
      </c>
      <c r="H1157" s="182">
        <v>1</v>
      </c>
      <c r="I1157" s="96">
        <v>15.72</v>
      </c>
      <c r="J1157" s="196">
        <v>15.72</v>
      </c>
    </row>
    <row r="1158" spans="1:10" s="192" customFormat="1" ht="25.5">
      <c r="A1158" s="197" t="s">
        <v>146</v>
      </c>
      <c r="B1158" s="308" t="s">
        <v>1508</v>
      </c>
      <c r="C1158" s="285" t="s">
        <v>21</v>
      </c>
      <c r="D1158" s="285" t="s">
        <v>150</v>
      </c>
      <c r="E1158" s="365" t="s">
        <v>148</v>
      </c>
      <c r="F1158" s="365"/>
      <c r="G1158" s="183" t="s">
        <v>26</v>
      </c>
      <c r="H1158" s="184">
        <v>0.222</v>
      </c>
      <c r="I1158" s="185">
        <v>21.96</v>
      </c>
      <c r="J1158" s="198">
        <v>4.87</v>
      </c>
    </row>
    <row r="1159" spans="1:10" s="192" customFormat="1" ht="25.5">
      <c r="A1159" s="197" t="s">
        <v>146</v>
      </c>
      <c r="B1159" s="308" t="s">
        <v>1509</v>
      </c>
      <c r="C1159" s="285" t="s">
        <v>21</v>
      </c>
      <c r="D1159" s="285" t="s">
        <v>151</v>
      </c>
      <c r="E1159" s="365" t="s">
        <v>148</v>
      </c>
      <c r="F1159" s="365"/>
      <c r="G1159" s="183" t="s">
        <v>26</v>
      </c>
      <c r="H1159" s="184">
        <v>0.222</v>
      </c>
      <c r="I1159" s="185">
        <v>26.68</v>
      </c>
      <c r="J1159" s="198">
        <v>5.92</v>
      </c>
    </row>
    <row r="1160" spans="1:10" s="192" customFormat="1" ht="25.5">
      <c r="A1160" s="199" t="s">
        <v>139</v>
      </c>
      <c r="B1160" s="309" t="s">
        <v>1521</v>
      </c>
      <c r="C1160" s="278" t="s">
        <v>21</v>
      </c>
      <c r="D1160" s="278" t="s">
        <v>865</v>
      </c>
      <c r="E1160" s="362" t="s">
        <v>142</v>
      </c>
      <c r="F1160" s="362"/>
      <c r="G1160" s="186" t="s">
        <v>45</v>
      </c>
      <c r="H1160" s="187">
        <v>1</v>
      </c>
      <c r="I1160" s="188">
        <v>4.93</v>
      </c>
      <c r="J1160" s="200">
        <v>4.93</v>
      </c>
    </row>
    <row r="1161" spans="1:10" s="192" customFormat="1" ht="12.75">
      <c r="A1161" s="201"/>
      <c r="B1161" s="279"/>
      <c r="C1161" s="279"/>
      <c r="D1161" s="279"/>
      <c r="E1161" s="279" t="s">
        <v>143</v>
      </c>
      <c r="F1161" s="203">
        <v>8.41</v>
      </c>
      <c r="G1161" s="279" t="s">
        <v>144</v>
      </c>
      <c r="H1161" s="203">
        <v>0</v>
      </c>
      <c r="I1161" s="279" t="s">
        <v>145</v>
      </c>
      <c r="J1161" s="204">
        <v>8.41</v>
      </c>
    </row>
    <row r="1162" spans="1:10" s="192" customFormat="1" ht="12.75">
      <c r="A1162" s="201"/>
      <c r="B1162" s="279"/>
      <c r="C1162" s="279"/>
      <c r="D1162" s="279"/>
      <c r="E1162" s="279" t="s">
        <v>663</v>
      </c>
      <c r="F1162" s="203">
        <v>3.53</v>
      </c>
      <c r="G1162" s="279"/>
      <c r="H1162" s="363" t="s">
        <v>664</v>
      </c>
      <c r="I1162" s="363"/>
      <c r="J1162" s="204">
        <v>19.25</v>
      </c>
    </row>
    <row r="1163" spans="1:10" s="192" customFormat="1" ht="13.5" thickBot="1">
      <c r="A1163" s="280"/>
      <c r="B1163" s="281"/>
      <c r="C1163" s="281"/>
      <c r="D1163" s="281"/>
      <c r="E1163" s="281"/>
      <c r="F1163" s="281"/>
      <c r="G1163" s="281" t="s">
        <v>665</v>
      </c>
      <c r="H1163" s="213">
        <v>44</v>
      </c>
      <c r="I1163" s="281" t="s">
        <v>666</v>
      </c>
      <c r="J1163" s="207">
        <v>847</v>
      </c>
    </row>
    <row r="1164" spans="1:10" s="192" customFormat="1" ht="13.5" thickTop="1">
      <c r="A1164" s="205"/>
      <c r="B1164" s="189"/>
      <c r="C1164" s="189"/>
      <c r="D1164" s="189"/>
      <c r="E1164" s="189"/>
      <c r="F1164" s="189"/>
      <c r="G1164" s="189"/>
      <c r="H1164" s="189"/>
      <c r="I1164" s="189"/>
      <c r="J1164" s="206"/>
    </row>
    <row r="1165" spans="1:10" s="192" customFormat="1" ht="12.75">
      <c r="A1165" s="111" t="s">
        <v>521</v>
      </c>
      <c r="B1165" s="286"/>
      <c r="C1165" s="286"/>
      <c r="D1165" s="286" t="s">
        <v>114</v>
      </c>
      <c r="E1165" s="286"/>
      <c r="F1165" s="366"/>
      <c r="G1165" s="366"/>
      <c r="H1165" s="136"/>
      <c r="I1165" s="286"/>
      <c r="J1165" s="212">
        <v>61392.01</v>
      </c>
    </row>
    <row r="1166" spans="1:10" s="192" customFormat="1" ht="12.75">
      <c r="A1166" s="290" t="s">
        <v>3344</v>
      </c>
      <c r="B1166" s="288" t="s">
        <v>8</v>
      </c>
      <c r="C1166" s="284" t="s">
        <v>9</v>
      </c>
      <c r="D1166" s="284" t="s">
        <v>10</v>
      </c>
      <c r="E1166" s="367" t="s">
        <v>136</v>
      </c>
      <c r="F1166" s="367"/>
      <c r="G1166" s="289" t="s">
        <v>11</v>
      </c>
      <c r="H1166" s="288" t="s">
        <v>12</v>
      </c>
      <c r="I1166" s="288" t="s">
        <v>13</v>
      </c>
      <c r="J1166" s="287" t="s">
        <v>14</v>
      </c>
    </row>
    <row r="1167" spans="1:10" s="192" customFormat="1" ht="38.25" customHeight="1">
      <c r="A1167" s="94" t="s">
        <v>137</v>
      </c>
      <c r="B1167" s="294" t="s">
        <v>1330</v>
      </c>
      <c r="C1167" s="277" t="s">
        <v>21</v>
      </c>
      <c r="D1167" s="277" t="s">
        <v>650</v>
      </c>
      <c r="E1167" s="368" t="s">
        <v>182</v>
      </c>
      <c r="F1167" s="368"/>
      <c r="G1167" s="95" t="s">
        <v>45</v>
      </c>
      <c r="H1167" s="182">
        <v>1</v>
      </c>
      <c r="I1167" s="96">
        <v>47.12</v>
      </c>
      <c r="J1167" s="196">
        <v>47.12</v>
      </c>
    </row>
    <row r="1168" spans="1:10" s="192" customFormat="1" ht="38.25" customHeight="1">
      <c r="A1168" s="197" t="s">
        <v>146</v>
      </c>
      <c r="B1168" s="308" t="s">
        <v>1524</v>
      </c>
      <c r="C1168" s="285" t="s">
        <v>21</v>
      </c>
      <c r="D1168" s="285" t="s">
        <v>869</v>
      </c>
      <c r="E1168" s="365" t="s">
        <v>182</v>
      </c>
      <c r="F1168" s="365"/>
      <c r="G1168" s="183" t="s">
        <v>45</v>
      </c>
      <c r="H1168" s="184">
        <v>1</v>
      </c>
      <c r="I1168" s="185">
        <v>10.210000000000001</v>
      </c>
      <c r="J1168" s="198">
        <v>10.210000000000001</v>
      </c>
    </row>
    <row r="1169" spans="1:10" s="192" customFormat="1" ht="38.25" customHeight="1">
      <c r="A1169" s="197" t="s">
        <v>146</v>
      </c>
      <c r="B1169" s="308" t="s">
        <v>2124</v>
      </c>
      <c r="C1169" s="285" t="s">
        <v>21</v>
      </c>
      <c r="D1169" s="285" t="s">
        <v>2125</v>
      </c>
      <c r="E1169" s="365" t="s">
        <v>182</v>
      </c>
      <c r="F1169" s="365"/>
      <c r="G1169" s="183" t="s">
        <v>45</v>
      </c>
      <c r="H1169" s="184">
        <v>1</v>
      </c>
      <c r="I1169" s="185">
        <v>36.909999999999997</v>
      </c>
      <c r="J1169" s="198">
        <v>36.909999999999997</v>
      </c>
    </row>
    <row r="1170" spans="1:10" s="192" customFormat="1" ht="12.75">
      <c r="A1170" s="201"/>
      <c r="B1170" s="279"/>
      <c r="C1170" s="279"/>
      <c r="D1170" s="279"/>
      <c r="E1170" s="279" t="s">
        <v>143</v>
      </c>
      <c r="F1170" s="203">
        <v>23.29</v>
      </c>
      <c r="G1170" s="279" t="s">
        <v>144</v>
      </c>
      <c r="H1170" s="203">
        <v>0</v>
      </c>
      <c r="I1170" s="279" t="s">
        <v>145</v>
      </c>
      <c r="J1170" s="204">
        <v>23.29</v>
      </c>
    </row>
    <row r="1171" spans="1:10" s="192" customFormat="1" ht="12.75">
      <c r="A1171" s="201"/>
      <c r="B1171" s="279"/>
      <c r="C1171" s="279"/>
      <c r="D1171" s="279"/>
      <c r="E1171" s="279" t="s">
        <v>663</v>
      </c>
      <c r="F1171" s="203">
        <v>10.58</v>
      </c>
      <c r="G1171" s="279"/>
      <c r="H1171" s="363" t="s">
        <v>664</v>
      </c>
      <c r="I1171" s="363"/>
      <c r="J1171" s="204">
        <v>57.7</v>
      </c>
    </row>
    <row r="1172" spans="1:10" s="192" customFormat="1" ht="13.5" thickBot="1">
      <c r="A1172" s="280"/>
      <c r="B1172" s="281"/>
      <c r="C1172" s="281"/>
      <c r="D1172" s="281"/>
      <c r="E1172" s="281"/>
      <c r="F1172" s="281"/>
      <c r="G1172" s="281" t="s">
        <v>665</v>
      </c>
      <c r="H1172" s="213">
        <v>29</v>
      </c>
      <c r="I1172" s="281" t="s">
        <v>666</v>
      </c>
      <c r="J1172" s="207">
        <v>1673.3</v>
      </c>
    </row>
    <row r="1173" spans="1:10" s="192" customFormat="1" ht="13.5" thickTop="1">
      <c r="A1173" s="205"/>
      <c r="B1173" s="189"/>
      <c r="C1173" s="189"/>
      <c r="D1173" s="189"/>
      <c r="E1173" s="189"/>
      <c r="F1173" s="189"/>
      <c r="G1173" s="189"/>
      <c r="H1173" s="189"/>
      <c r="I1173" s="189"/>
      <c r="J1173" s="206"/>
    </row>
    <row r="1174" spans="1:10" s="192" customFormat="1" ht="12.75">
      <c r="A1174" s="290" t="s">
        <v>3345</v>
      </c>
      <c r="B1174" s="288" t="s">
        <v>8</v>
      </c>
      <c r="C1174" s="284" t="s">
        <v>9</v>
      </c>
      <c r="D1174" s="284" t="s">
        <v>10</v>
      </c>
      <c r="E1174" s="367" t="s">
        <v>136</v>
      </c>
      <c r="F1174" s="367"/>
      <c r="G1174" s="289" t="s">
        <v>11</v>
      </c>
      <c r="H1174" s="288" t="s">
        <v>12</v>
      </c>
      <c r="I1174" s="288" t="s">
        <v>13</v>
      </c>
      <c r="J1174" s="287" t="s">
        <v>14</v>
      </c>
    </row>
    <row r="1175" spans="1:10" s="192" customFormat="1" ht="25.5" customHeight="1">
      <c r="A1175" s="94" t="s">
        <v>137</v>
      </c>
      <c r="B1175" s="294" t="s">
        <v>3346</v>
      </c>
      <c r="C1175" s="277" t="s">
        <v>21</v>
      </c>
      <c r="D1175" s="277" t="s">
        <v>2461</v>
      </c>
      <c r="E1175" s="368" t="s">
        <v>182</v>
      </c>
      <c r="F1175" s="368"/>
      <c r="G1175" s="95" t="s">
        <v>45</v>
      </c>
      <c r="H1175" s="182">
        <v>1</v>
      </c>
      <c r="I1175" s="96">
        <v>42.13</v>
      </c>
      <c r="J1175" s="196">
        <v>42.13</v>
      </c>
    </row>
    <row r="1176" spans="1:10" s="192" customFormat="1" ht="38.25" customHeight="1">
      <c r="A1176" s="197" t="s">
        <v>146</v>
      </c>
      <c r="B1176" s="308" t="s">
        <v>1524</v>
      </c>
      <c r="C1176" s="285" t="s">
        <v>21</v>
      </c>
      <c r="D1176" s="285" t="s">
        <v>869</v>
      </c>
      <c r="E1176" s="365" t="s">
        <v>182</v>
      </c>
      <c r="F1176" s="365"/>
      <c r="G1176" s="183" t="s">
        <v>45</v>
      </c>
      <c r="H1176" s="184">
        <v>1</v>
      </c>
      <c r="I1176" s="185">
        <v>10.210000000000001</v>
      </c>
      <c r="J1176" s="198">
        <v>10.210000000000001</v>
      </c>
    </row>
    <row r="1177" spans="1:10" s="192" customFormat="1" ht="25.5" customHeight="1">
      <c r="A1177" s="197" t="s">
        <v>146</v>
      </c>
      <c r="B1177" s="308" t="s">
        <v>3347</v>
      </c>
      <c r="C1177" s="285" t="s">
        <v>21</v>
      </c>
      <c r="D1177" s="285" t="s">
        <v>3348</v>
      </c>
      <c r="E1177" s="365" t="s">
        <v>182</v>
      </c>
      <c r="F1177" s="365"/>
      <c r="G1177" s="183" t="s">
        <v>45</v>
      </c>
      <c r="H1177" s="184">
        <v>1</v>
      </c>
      <c r="I1177" s="185">
        <v>31.92</v>
      </c>
      <c r="J1177" s="198">
        <v>31.92</v>
      </c>
    </row>
    <row r="1178" spans="1:10" s="192" customFormat="1" ht="12.75">
      <c r="A1178" s="201"/>
      <c r="B1178" s="279"/>
      <c r="C1178" s="279"/>
      <c r="D1178" s="279"/>
      <c r="E1178" s="279" t="s">
        <v>143</v>
      </c>
      <c r="F1178" s="203">
        <v>24.24</v>
      </c>
      <c r="G1178" s="279" t="s">
        <v>144</v>
      </c>
      <c r="H1178" s="203">
        <v>0</v>
      </c>
      <c r="I1178" s="279" t="s">
        <v>145</v>
      </c>
      <c r="J1178" s="204">
        <v>24.24</v>
      </c>
    </row>
    <row r="1179" spans="1:10" s="192" customFormat="1" ht="12.75">
      <c r="A1179" s="201"/>
      <c r="B1179" s="279"/>
      <c r="C1179" s="279"/>
      <c r="D1179" s="279"/>
      <c r="E1179" s="279" t="s">
        <v>663</v>
      </c>
      <c r="F1179" s="203">
        <v>9.4600000000000009</v>
      </c>
      <c r="G1179" s="279"/>
      <c r="H1179" s="363" t="s">
        <v>664</v>
      </c>
      <c r="I1179" s="363"/>
      <c r="J1179" s="204">
        <v>51.59</v>
      </c>
    </row>
    <row r="1180" spans="1:10" s="192" customFormat="1" ht="13.5" thickBot="1">
      <c r="A1180" s="280"/>
      <c r="B1180" s="281"/>
      <c r="C1180" s="281"/>
      <c r="D1180" s="281"/>
      <c r="E1180" s="281"/>
      <c r="F1180" s="281"/>
      <c r="G1180" s="281" t="s">
        <v>665</v>
      </c>
      <c r="H1180" s="213">
        <v>238</v>
      </c>
      <c r="I1180" s="281" t="s">
        <v>666</v>
      </c>
      <c r="J1180" s="207">
        <v>12278.42</v>
      </c>
    </row>
    <row r="1181" spans="1:10" s="192" customFormat="1" ht="13.5" thickTop="1">
      <c r="A1181" s="205"/>
      <c r="B1181" s="189"/>
      <c r="C1181" s="189"/>
      <c r="D1181" s="189"/>
      <c r="E1181" s="189"/>
      <c r="F1181" s="189"/>
      <c r="G1181" s="189"/>
      <c r="H1181" s="189"/>
      <c r="I1181" s="189"/>
      <c r="J1181" s="206"/>
    </row>
    <row r="1182" spans="1:10" s="192" customFormat="1" ht="12.75">
      <c r="A1182" s="290" t="s">
        <v>3349</v>
      </c>
      <c r="B1182" s="288" t="s">
        <v>8</v>
      </c>
      <c r="C1182" s="284" t="s">
        <v>9</v>
      </c>
      <c r="D1182" s="284" t="s">
        <v>10</v>
      </c>
      <c r="E1182" s="367" t="s">
        <v>136</v>
      </c>
      <c r="F1182" s="367"/>
      <c r="G1182" s="289" t="s">
        <v>11</v>
      </c>
      <c r="H1182" s="288" t="s">
        <v>12</v>
      </c>
      <c r="I1182" s="288" t="s">
        <v>13</v>
      </c>
      <c r="J1182" s="287" t="s">
        <v>14</v>
      </c>
    </row>
    <row r="1183" spans="1:10" s="192" customFormat="1" ht="25.5" customHeight="1">
      <c r="A1183" s="94" t="s">
        <v>137</v>
      </c>
      <c r="B1183" s="294" t="s">
        <v>3350</v>
      </c>
      <c r="C1183" s="277" t="s">
        <v>21</v>
      </c>
      <c r="D1183" s="277" t="s">
        <v>2463</v>
      </c>
      <c r="E1183" s="368" t="s">
        <v>182</v>
      </c>
      <c r="F1183" s="368"/>
      <c r="G1183" s="95" t="s">
        <v>45</v>
      </c>
      <c r="H1183" s="182">
        <v>1</v>
      </c>
      <c r="I1183" s="96">
        <v>32.69</v>
      </c>
      <c r="J1183" s="196">
        <v>32.69</v>
      </c>
    </row>
    <row r="1184" spans="1:10" s="192" customFormat="1" ht="38.25" customHeight="1">
      <c r="A1184" s="197" t="s">
        <v>146</v>
      </c>
      <c r="B1184" s="308" t="s">
        <v>1524</v>
      </c>
      <c r="C1184" s="285" t="s">
        <v>21</v>
      </c>
      <c r="D1184" s="285" t="s">
        <v>869</v>
      </c>
      <c r="E1184" s="365" t="s">
        <v>182</v>
      </c>
      <c r="F1184" s="365"/>
      <c r="G1184" s="183" t="s">
        <v>45</v>
      </c>
      <c r="H1184" s="184">
        <v>1</v>
      </c>
      <c r="I1184" s="185">
        <v>10.210000000000001</v>
      </c>
      <c r="J1184" s="198">
        <v>10.210000000000001</v>
      </c>
    </row>
    <row r="1185" spans="1:10" s="192" customFormat="1" ht="25.5" customHeight="1">
      <c r="A1185" s="197" t="s">
        <v>146</v>
      </c>
      <c r="B1185" s="308" t="s">
        <v>3351</v>
      </c>
      <c r="C1185" s="285" t="s">
        <v>21</v>
      </c>
      <c r="D1185" s="285" t="s">
        <v>3352</v>
      </c>
      <c r="E1185" s="365" t="s">
        <v>182</v>
      </c>
      <c r="F1185" s="365"/>
      <c r="G1185" s="183" t="s">
        <v>45</v>
      </c>
      <c r="H1185" s="184">
        <v>1</v>
      </c>
      <c r="I1185" s="185">
        <v>22.48</v>
      </c>
      <c r="J1185" s="198">
        <v>22.48</v>
      </c>
    </row>
    <row r="1186" spans="1:10" s="192" customFormat="1" ht="12.75">
      <c r="A1186" s="201"/>
      <c r="B1186" s="279"/>
      <c r="C1186" s="279"/>
      <c r="D1186" s="279"/>
      <c r="E1186" s="279" t="s">
        <v>143</v>
      </c>
      <c r="F1186" s="203">
        <v>16.87</v>
      </c>
      <c r="G1186" s="279" t="s">
        <v>144</v>
      </c>
      <c r="H1186" s="203">
        <v>0</v>
      </c>
      <c r="I1186" s="279" t="s">
        <v>145</v>
      </c>
      <c r="J1186" s="204">
        <v>16.87</v>
      </c>
    </row>
    <row r="1187" spans="1:10" s="192" customFormat="1" ht="12.75">
      <c r="A1187" s="201"/>
      <c r="B1187" s="279"/>
      <c r="C1187" s="279"/>
      <c r="D1187" s="279"/>
      <c r="E1187" s="279" t="s">
        <v>663</v>
      </c>
      <c r="F1187" s="203">
        <v>7.34</v>
      </c>
      <c r="G1187" s="279"/>
      <c r="H1187" s="363" t="s">
        <v>664</v>
      </c>
      <c r="I1187" s="363"/>
      <c r="J1187" s="204">
        <v>40.03</v>
      </c>
    </row>
    <row r="1188" spans="1:10" s="192" customFormat="1" ht="13.5" thickBot="1">
      <c r="A1188" s="280"/>
      <c r="B1188" s="281"/>
      <c r="C1188" s="281"/>
      <c r="D1188" s="281"/>
      <c r="E1188" s="281"/>
      <c r="F1188" s="281"/>
      <c r="G1188" s="281" t="s">
        <v>665</v>
      </c>
      <c r="H1188" s="213">
        <v>9</v>
      </c>
      <c r="I1188" s="281" t="s">
        <v>666</v>
      </c>
      <c r="J1188" s="207">
        <v>360.27</v>
      </c>
    </row>
    <row r="1189" spans="1:10" s="192" customFormat="1" ht="13.5" thickTop="1">
      <c r="A1189" s="205"/>
      <c r="B1189" s="189"/>
      <c r="C1189" s="189"/>
      <c r="D1189" s="189"/>
      <c r="E1189" s="189"/>
      <c r="F1189" s="189"/>
      <c r="G1189" s="189"/>
      <c r="H1189" s="189"/>
      <c r="I1189" s="189"/>
      <c r="J1189" s="206"/>
    </row>
    <row r="1190" spans="1:10" s="192" customFormat="1" ht="12.75">
      <c r="A1190" s="290" t="s">
        <v>3353</v>
      </c>
      <c r="B1190" s="288" t="s">
        <v>8</v>
      </c>
      <c r="C1190" s="284" t="s">
        <v>9</v>
      </c>
      <c r="D1190" s="284" t="s">
        <v>10</v>
      </c>
      <c r="E1190" s="367" t="s">
        <v>136</v>
      </c>
      <c r="F1190" s="367"/>
      <c r="G1190" s="289" t="s">
        <v>11</v>
      </c>
      <c r="H1190" s="288" t="s">
        <v>12</v>
      </c>
      <c r="I1190" s="288" t="s">
        <v>13</v>
      </c>
      <c r="J1190" s="287" t="s">
        <v>14</v>
      </c>
    </row>
    <row r="1191" spans="1:10" s="192" customFormat="1" ht="25.5" customHeight="1">
      <c r="A1191" s="94" t="s">
        <v>137</v>
      </c>
      <c r="B1191" s="294" t="s">
        <v>3354</v>
      </c>
      <c r="C1191" s="277" t="s">
        <v>21</v>
      </c>
      <c r="D1191" s="277" t="s">
        <v>2465</v>
      </c>
      <c r="E1191" s="368" t="s">
        <v>182</v>
      </c>
      <c r="F1191" s="368"/>
      <c r="G1191" s="95" t="s">
        <v>45</v>
      </c>
      <c r="H1191" s="182">
        <v>1</v>
      </c>
      <c r="I1191" s="96">
        <v>29.04</v>
      </c>
      <c r="J1191" s="196">
        <v>29.04</v>
      </c>
    </row>
    <row r="1192" spans="1:10" s="192" customFormat="1" ht="38.25" customHeight="1">
      <c r="A1192" s="197" t="s">
        <v>146</v>
      </c>
      <c r="B1192" s="308" t="s">
        <v>1524</v>
      </c>
      <c r="C1192" s="285" t="s">
        <v>21</v>
      </c>
      <c r="D1192" s="285" t="s">
        <v>869</v>
      </c>
      <c r="E1192" s="365" t="s">
        <v>182</v>
      </c>
      <c r="F1192" s="365"/>
      <c r="G1192" s="183" t="s">
        <v>45</v>
      </c>
      <c r="H1192" s="184">
        <v>1</v>
      </c>
      <c r="I1192" s="185">
        <v>10.210000000000001</v>
      </c>
      <c r="J1192" s="198">
        <v>10.210000000000001</v>
      </c>
    </row>
    <row r="1193" spans="1:10" s="192" customFormat="1" ht="25.5" customHeight="1">
      <c r="A1193" s="197" t="s">
        <v>146</v>
      </c>
      <c r="B1193" s="308" t="s">
        <v>3355</v>
      </c>
      <c r="C1193" s="285" t="s">
        <v>21</v>
      </c>
      <c r="D1193" s="285" t="s">
        <v>3356</v>
      </c>
      <c r="E1193" s="365" t="s">
        <v>182</v>
      </c>
      <c r="F1193" s="365"/>
      <c r="G1193" s="183" t="s">
        <v>45</v>
      </c>
      <c r="H1193" s="184">
        <v>1</v>
      </c>
      <c r="I1193" s="185">
        <v>18.829999999999998</v>
      </c>
      <c r="J1193" s="198">
        <v>18.829999999999998</v>
      </c>
    </row>
    <row r="1194" spans="1:10" s="192" customFormat="1" ht="12.75">
      <c r="A1194" s="201"/>
      <c r="B1194" s="279"/>
      <c r="C1194" s="279"/>
      <c r="D1194" s="279"/>
      <c r="E1194" s="279" t="s">
        <v>143</v>
      </c>
      <c r="F1194" s="203">
        <v>14.03</v>
      </c>
      <c r="G1194" s="279" t="s">
        <v>144</v>
      </c>
      <c r="H1194" s="203">
        <v>0</v>
      </c>
      <c r="I1194" s="279" t="s">
        <v>145</v>
      </c>
      <c r="J1194" s="204">
        <v>14.03</v>
      </c>
    </row>
    <row r="1195" spans="1:10" s="192" customFormat="1" ht="12.75">
      <c r="A1195" s="201"/>
      <c r="B1195" s="279"/>
      <c r="C1195" s="279"/>
      <c r="D1195" s="279"/>
      <c r="E1195" s="279" t="s">
        <v>663</v>
      </c>
      <c r="F1195" s="203">
        <v>6.52</v>
      </c>
      <c r="G1195" s="279"/>
      <c r="H1195" s="363" t="s">
        <v>664</v>
      </c>
      <c r="I1195" s="363"/>
      <c r="J1195" s="204">
        <v>35.56</v>
      </c>
    </row>
    <row r="1196" spans="1:10" s="192" customFormat="1" ht="13.5" thickBot="1">
      <c r="A1196" s="280"/>
      <c r="B1196" s="281"/>
      <c r="C1196" s="281"/>
      <c r="D1196" s="281"/>
      <c r="E1196" s="281"/>
      <c r="F1196" s="281"/>
      <c r="G1196" s="281" t="s">
        <v>665</v>
      </c>
      <c r="H1196" s="213">
        <v>24</v>
      </c>
      <c r="I1196" s="281" t="s">
        <v>666</v>
      </c>
      <c r="J1196" s="207">
        <v>853.44</v>
      </c>
    </row>
    <row r="1197" spans="1:10" s="192" customFormat="1" ht="13.5" thickTop="1">
      <c r="A1197" s="205"/>
      <c r="B1197" s="189"/>
      <c r="C1197" s="189"/>
      <c r="D1197" s="189"/>
      <c r="E1197" s="189"/>
      <c r="F1197" s="189"/>
      <c r="G1197" s="189"/>
      <c r="H1197" s="189"/>
      <c r="I1197" s="189"/>
      <c r="J1197" s="206"/>
    </row>
    <row r="1198" spans="1:10" s="192" customFormat="1" ht="12.75">
      <c r="A1198" s="290" t="s">
        <v>3357</v>
      </c>
      <c r="B1198" s="288" t="s">
        <v>8</v>
      </c>
      <c r="C1198" s="284" t="s">
        <v>9</v>
      </c>
      <c r="D1198" s="284" t="s">
        <v>10</v>
      </c>
      <c r="E1198" s="367" t="s">
        <v>136</v>
      </c>
      <c r="F1198" s="367"/>
      <c r="G1198" s="289" t="s">
        <v>11</v>
      </c>
      <c r="H1198" s="288" t="s">
        <v>12</v>
      </c>
      <c r="I1198" s="288" t="s">
        <v>13</v>
      </c>
      <c r="J1198" s="287" t="s">
        <v>14</v>
      </c>
    </row>
    <row r="1199" spans="1:10" s="192" customFormat="1" ht="25.5" customHeight="1">
      <c r="A1199" s="94" t="s">
        <v>137</v>
      </c>
      <c r="B1199" s="294" t="s">
        <v>3358</v>
      </c>
      <c r="C1199" s="277" t="s">
        <v>21</v>
      </c>
      <c r="D1199" s="277" t="s">
        <v>2467</v>
      </c>
      <c r="E1199" s="368" t="s">
        <v>182</v>
      </c>
      <c r="F1199" s="368"/>
      <c r="G1199" s="95" t="s">
        <v>45</v>
      </c>
      <c r="H1199" s="182">
        <v>1</v>
      </c>
      <c r="I1199" s="96">
        <v>52.17</v>
      </c>
      <c r="J1199" s="196">
        <v>52.17</v>
      </c>
    </row>
    <row r="1200" spans="1:10" s="192" customFormat="1" ht="38.25" customHeight="1">
      <c r="A1200" s="197" t="s">
        <v>146</v>
      </c>
      <c r="B1200" s="308" t="s">
        <v>1524</v>
      </c>
      <c r="C1200" s="285" t="s">
        <v>21</v>
      </c>
      <c r="D1200" s="285" t="s">
        <v>869</v>
      </c>
      <c r="E1200" s="365" t="s">
        <v>182</v>
      </c>
      <c r="F1200" s="365"/>
      <c r="G1200" s="183" t="s">
        <v>45</v>
      </c>
      <c r="H1200" s="184">
        <v>1</v>
      </c>
      <c r="I1200" s="185">
        <v>10.210000000000001</v>
      </c>
      <c r="J1200" s="198">
        <v>10.210000000000001</v>
      </c>
    </row>
    <row r="1201" spans="1:10" s="192" customFormat="1" ht="25.5" customHeight="1">
      <c r="A1201" s="197" t="s">
        <v>146</v>
      </c>
      <c r="B1201" s="308" t="s">
        <v>3359</v>
      </c>
      <c r="C1201" s="285" t="s">
        <v>21</v>
      </c>
      <c r="D1201" s="285" t="s">
        <v>3360</v>
      </c>
      <c r="E1201" s="365" t="s">
        <v>182</v>
      </c>
      <c r="F1201" s="365"/>
      <c r="G1201" s="183" t="s">
        <v>45</v>
      </c>
      <c r="H1201" s="184">
        <v>1</v>
      </c>
      <c r="I1201" s="185">
        <v>41.96</v>
      </c>
      <c r="J1201" s="198">
        <v>41.96</v>
      </c>
    </row>
    <row r="1202" spans="1:10" s="192" customFormat="1" ht="12.75">
      <c r="A1202" s="201"/>
      <c r="B1202" s="279"/>
      <c r="C1202" s="279"/>
      <c r="D1202" s="279"/>
      <c r="E1202" s="279" t="s">
        <v>143</v>
      </c>
      <c r="F1202" s="203">
        <v>26.55</v>
      </c>
      <c r="G1202" s="279" t="s">
        <v>144</v>
      </c>
      <c r="H1202" s="203">
        <v>0</v>
      </c>
      <c r="I1202" s="279" t="s">
        <v>145</v>
      </c>
      <c r="J1202" s="204">
        <v>26.55</v>
      </c>
    </row>
    <row r="1203" spans="1:10" s="192" customFormat="1" ht="12.75">
      <c r="A1203" s="201"/>
      <c r="B1203" s="279"/>
      <c r="C1203" s="279"/>
      <c r="D1203" s="279"/>
      <c r="E1203" s="279" t="s">
        <v>663</v>
      </c>
      <c r="F1203" s="203">
        <v>11.72</v>
      </c>
      <c r="G1203" s="279"/>
      <c r="H1203" s="363" t="s">
        <v>664</v>
      </c>
      <c r="I1203" s="363"/>
      <c r="J1203" s="204">
        <v>63.89</v>
      </c>
    </row>
    <row r="1204" spans="1:10" s="192" customFormat="1" ht="13.5" thickBot="1">
      <c r="A1204" s="280"/>
      <c r="B1204" s="281"/>
      <c r="C1204" s="281"/>
      <c r="D1204" s="281"/>
      <c r="E1204" s="281"/>
      <c r="F1204" s="281"/>
      <c r="G1204" s="281" t="s">
        <v>665</v>
      </c>
      <c r="H1204" s="213">
        <v>63</v>
      </c>
      <c r="I1204" s="281" t="s">
        <v>666</v>
      </c>
      <c r="J1204" s="207">
        <v>4025.07</v>
      </c>
    </row>
    <row r="1205" spans="1:10" s="192" customFormat="1" ht="13.5" thickTop="1">
      <c r="A1205" s="205"/>
      <c r="B1205" s="189"/>
      <c r="C1205" s="189"/>
      <c r="D1205" s="189"/>
      <c r="E1205" s="189"/>
      <c r="F1205" s="189"/>
      <c r="G1205" s="189"/>
      <c r="H1205" s="189"/>
      <c r="I1205" s="189"/>
      <c r="J1205" s="206"/>
    </row>
    <row r="1206" spans="1:10" s="192" customFormat="1" ht="12.75">
      <c r="A1206" s="290" t="s">
        <v>3361</v>
      </c>
      <c r="B1206" s="288" t="s">
        <v>8</v>
      </c>
      <c r="C1206" s="284" t="s">
        <v>9</v>
      </c>
      <c r="D1206" s="284" t="s">
        <v>10</v>
      </c>
      <c r="E1206" s="367" t="s">
        <v>136</v>
      </c>
      <c r="F1206" s="367"/>
      <c r="G1206" s="289" t="s">
        <v>11</v>
      </c>
      <c r="H1206" s="288" t="s">
        <v>12</v>
      </c>
      <c r="I1206" s="288" t="s">
        <v>13</v>
      </c>
      <c r="J1206" s="287" t="s">
        <v>14</v>
      </c>
    </row>
    <row r="1207" spans="1:10" s="192" customFormat="1" ht="25.5" customHeight="1">
      <c r="A1207" s="94" t="s">
        <v>137</v>
      </c>
      <c r="B1207" s="294" t="s">
        <v>3362</v>
      </c>
      <c r="C1207" s="277" t="s">
        <v>21</v>
      </c>
      <c r="D1207" s="277" t="s">
        <v>2469</v>
      </c>
      <c r="E1207" s="368" t="s">
        <v>182</v>
      </c>
      <c r="F1207" s="368"/>
      <c r="G1207" s="95" t="s">
        <v>45</v>
      </c>
      <c r="H1207" s="182">
        <v>1</v>
      </c>
      <c r="I1207" s="96">
        <v>44.82</v>
      </c>
      <c r="J1207" s="196">
        <v>44.82</v>
      </c>
    </row>
    <row r="1208" spans="1:10" s="192" customFormat="1" ht="38.25" customHeight="1">
      <c r="A1208" s="197" t="s">
        <v>146</v>
      </c>
      <c r="B1208" s="308" t="s">
        <v>1524</v>
      </c>
      <c r="C1208" s="285" t="s">
        <v>21</v>
      </c>
      <c r="D1208" s="285" t="s">
        <v>869</v>
      </c>
      <c r="E1208" s="365" t="s">
        <v>182</v>
      </c>
      <c r="F1208" s="365"/>
      <c r="G1208" s="183" t="s">
        <v>45</v>
      </c>
      <c r="H1208" s="184">
        <v>1</v>
      </c>
      <c r="I1208" s="185">
        <v>10.210000000000001</v>
      </c>
      <c r="J1208" s="198">
        <v>10.210000000000001</v>
      </c>
    </row>
    <row r="1209" spans="1:10" s="192" customFormat="1" ht="25.5" customHeight="1">
      <c r="A1209" s="197" t="s">
        <v>146</v>
      </c>
      <c r="B1209" s="308" t="s">
        <v>3363</v>
      </c>
      <c r="C1209" s="285" t="s">
        <v>21</v>
      </c>
      <c r="D1209" s="285" t="s">
        <v>3364</v>
      </c>
      <c r="E1209" s="365" t="s">
        <v>182</v>
      </c>
      <c r="F1209" s="365"/>
      <c r="G1209" s="183" t="s">
        <v>45</v>
      </c>
      <c r="H1209" s="184">
        <v>1</v>
      </c>
      <c r="I1209" s="185">
        <v>34.61</v>
      </c>
      <c r="J1209" s="198">
        <v>34.61</v>
      </c>
    </row>
    <row r="1210" spans="1:10" s="192" customFormat="1" ht="12.75">
      <c r="A1210" s="201"/>
      <c r="B1210" s="279"/>
      <c r="C1210" s="279"/>
      <c r="D1210" s="279"/>
      <c r="E1210" s="279" t="s">
        <v>143</v>
      </c>
      <c r="F1210" s="203">
        <v>20.82</v>
      </c>
      <c r="G1210" s="279" t="s">
        <v>144</v>
      </c>
      <c r="H1210" s="203">
        <v>0</v>
      </c>
      <c r="I1210" s="279" t="s">
        <v>145</v>
      </c>
      <c r="J1210" s="204">
        <v>20.82</v>
      </c>
    </row>
    <row r="1211" spans="1:10" s="192" customFormat="1" ht="12.75">
      <c r="A1211" s="201"/>
      <c r="B1211" s="279"/>
      <c r="C1211" s="279"/>
      <c r="D1211" s="279"/>
      <c r="E1211" s="279" t="s">
        <v>663</v>
      </c>
      <c r="F1211" s="203">
        <v>10.07</v>
      </c>
      <c r="G1211" s="279"/>
      <c r="H1211" s="363" t="s">
        <v>664</v>
      </c>
      <c r="I1211" s="363"/>
      <c r="J1211" s="204">
        <v>54.89</v>
      </c>
    </row>
    <row r="1212" spans="1:10" s="192" customFormat="1" ht="13.5" thickBot="1">
      <c r="A1212" s="280"/>
      <c r="B1212" s="281"/>
      <c r="C1212" s="281"/>
      <c r="D1212" s="281"/>
      <c r="E1212" s="281"/>
      <c r="F1212" s="281"/>
      <c r="G1212" s="281" t="s">
        <v>665</v>
      </c>
      <c r="H1212" s="213">
        <v>688</v>
      </c>
      <c r="I1212" s="281" t="s">
        <v>666</v>
      </c>
      <c r="J1212" s="207">
        <v>37764.32</v>
      </c>
    </row>
    <row r="1213" spans="1:10" s="192" customFormat="1" ht="13.5" thickTop="1">
      <c r="A1213" s="205"/>
      <c r="B1213" s="189"/>
      <c r="C1213" s="189"/>
      <c r="D1213" s="189"/>
      <c r="E1213" s="189"/>
      <c r="F1213" s="189"/>
      <c r="G1213" s="189"/>
      <c r="H1213" s="189"/>
      <c r="I1213" s="189"/>
      <c r="J1213" s="206"/>
    </row>
    <row r="1214" spans="1:10" s="192" customFormat="1" ht="12.75">
      <c r="A1214" s="290" t="s">
        <v>3365</v>
      </c>
      <c r="B1214" s="288" t="s">
        <v>8</v>
      </c>
      <c r="C1214" s="284" t="s">
        <v>9</v>
      </c>
      <c r="D1214" s="284" t="s">
        <v>10</v>
      </c>
      <c r="E1214" s="367" t="s">
        <v>136</v>
      </c>
      <c r="F1214" s="367"/>
      <c r="G1214" s="289" t="s">
        <v>11</v>
      </c>
      <c r="H1214" s="288" t="s">
        <v>12</v>
      </c>
      <c r="I1214" s="288" t="s">
        <v>13</v>
      </c>
      <c r="J1214" s="287" t="s">
        <v>14</v>
      </c>
    </row>
    <row r="1215" spans="1:10" s="192" customFormat="1" ht="25.5" customHeight="1">
      <c r="A1215" s="94" t="s">
        <v>137</v>
      </c>
      <c r="B1215" s="294" t="s">
        <v>1286</v>
      </c>
      <c r="C1215" s="277" t="s">
        <v>21</v>
      </c>
      <c r="D1215" s="277" t="s">
        <v>303</v>
      </c>
      <c r="E1215" s="368" t="s">
        <v>182</v>
      </c>
      <c r="F1215" s="368"/>
      <c r="G1215" s="95" t="s">
        <v>45</v>
      </c>
      <c r="H1215" s="182">
        <v>1</v>
      </c>
      <c r="I1215" s="96">
        <v>27.69</v>
      </c>
      <c r="J1215" s="196">
        <v>27.69</v>
      </c>
    </row>
    <row r="1216" spans="1:10" s="192" customFormat="1" ht="38.25" customHeight="1">
      <c r="A1216" s="197" t="s">
        <v>146</v>
      </c>
      <c r="B1216" s="308" t="s">
        <v>1524</v>
      </c>
      <c r="C1216" s="285" t="s">
        <v>21</v>
      </c>
      <c r="D1216" s="285" t="s">
        <v>869</v>
      </c>
      <c r="E1216" s="365" t="s">
        <v>182</v>
      </c>
      <c r="F1216" s="365"/>
      <c r="G1216" s="183" t="s">
        <v>45</v>
      </c>
      <c r="H1216" s="184">
        <v>1</v>
      </c>
      <c r="I1216" s="185">
        <v>10.210000000000001</v>
      </c>
      <c r="J1216" s="198">
        <v>10.210000000000001</v>
      </c>
    </row>
    <row r="1217" spans="1:10" s="192" customFormat="1" ht="25.5" customHeight="1">
      <c r="A1217" s="197" t="s">
        <v>146</v>
      </c>
      <c r="B1217" s="308" t="s">
        <v>1525</v>
      </c>
      <c r="C1217" s="285" t="s">
        <v>21</v>
      </c>
      <c r="D1217" s="285" t="s">
        <v>870</v>
      </c>
      <c r="E1217" s="365" t="s">
        <v>182</v>
      </c>
      <c r="F1217" s="365"/>
      <c r="G1217" s="183" t="s">
        <v>45</v>
      </c>
      <c r="H1217" s="184">
        <v>1</v>
      </c>
      <c r="I1217" s="185">
        <v>17.48</v>
      </c>
      <c r="J1217" s="198">
        <v>17.48</v>
      </c>
    </row>
    <row r="1218" spans="1:10" s="192" customFormat="1" ht="12.75">
      <c r="A1218" s="201"/>
      <c r="B1218" s="279"/>
      <c r="C1218" s="279"/>
      <c r="D1218" s="279"/>
      <c r="E1218" s="279" t="s">
        <v>143</v>
      </c>
      <c r="F1218" s="203">
        <v>13.65</v>
      </c>
      <c r="G1218" s="279" t="s">
        <v>144</v>
      </c>
      <c r="H1218" s="203">
        <v>0</v>
      </c>
      <c r="I1218" s="279" t="s">
        <v>145</v>
      </c>
      <c r="J1218" s="204">
        <v>13.65</v>
      </c>
    </row>
    <row r="1219" spans="1:10" s="192" customFormat="1" ht="12.75">
      <c r="A1219" s="201"/>
      <c r="B1219" s="279"/>
      <c r="C1219" s="279"/>
      <c r="D1219" s="279"/>
      <c r="E1219" s="279" t="s">
        <v>663</v>
      </c>
      <c r="F1219" s="203">
        <v>6.22</v>
      </c>
      <c r="G1219" s="279"/>
      <c r="H1219" s="363" t="s">
        <v>664</v>
      </c>
      <c r="I1219" s="363"/>
      <c r="J1219" s="204">
        <v>33.909999999999997</v>
      </c>
    </row>
    <row r="1220" spans="1:10" s="192" customFormat="1" ht="13.5" thickBot="1">
      <c r="A1220" s="280"/>
      <c r="B1220" s="281"/>
      <c r="C1220" s="281"/>
      <c r="D1220" s="281"/>
      <c r="E1220" s="281"/>
      <c r="F1220" s="281"/>
      <c r="G1220" s="281" t="s">
        <v>665</v>
      </c>
      <c r="H1220" s="213">
        <v>50</v>
      </c>
      <c r="I1220" s="281" t="s">
        <v>666</v>
      </c>
      <c r="J1220" s="207">
        <v>1695.5</v>
      </c>
    </row>
    <row r="1221" spans="1:10" s="192" customFormat="1" ht="13.5" thickTop="1">
      <c r="A1221" s="205"/>
      <c r="B1221" s="189"/>
      <c r="C1221" s="189"/>
      <c r="D1221" s="189"/>
      <c r="E1221" s="189"/>
      <c r="F1221" s="189"/>
      <c r="G1221" s="189"/>
      <c r="H1221" s="189"/>
      <c r="I1221" s="189"/>
      <c r="J1221" s="206"/>
    </row>
    <row r="1222" spans="1:10" s="192" customFormat="1" ht="12.75">
      <c r="A1222" s="290" t="s">
        <v>3366</v>
      </c>
      <c r="B1222" s="288" t="s">
        <v>8</v>
      </c>
      <c r="C1222" s="284" t="s">
        <v>9</v>
      </c>
      <c r="D1222" s="284" t="s">
        <v>10</v>
      </c>
      <c r="E1222" s="367" t="s">
        <v>136</v>
      </c>
      <c r="F1222" s="367"/>
      <c r="G1222" s="289" t="s">
        <v>11</v>
      </c>
      <c r="H1222" s="288" t="s">
        <v>12</v>
      </c>
      <c r="I1222" s="288" t="s">
        <v>13</v>
      </c>
      <c r="J1222" s="287" t="s">
        <v>14</v>
      </c>
    </row>
    <row r="1223" spans="1:10" s="192" customFormat="1" ht="25.5" customHeight="1">
      <c r="A1223" s="94" t="s">
        <v>137</v>
      </c>
      <c r="B1223" s="294" t="s">
        <v>1302</v>
      </c>
      <c r="C1223" s="277" t="s">
        <v>21</v>
      </c>
      <c r="D1223" s="277" t="s">
        <v>304</v>
      </c>
      <c r="E1223" s="368" t="s">
        <v>182</v>
      </c>
      <c r="F1223" s="368"/>
      <c r="G1223" s="95" t="s">
        <v>45</v>
      </c>
      <c r="H1223" s="182">
        <v>1</v>
      </c>
      <c r="I1223" s="96">
        <v>42.17</v>
      </c>
      <c r="J1223" s="196">
        <v>42.17</v>
      </c>
    </row>
    <row r="1224" spans="1:10" s="192" customFormat="1" ht="38.25" customHeight="1">
      <c r="A1224" s="197" t="s">
        <v>146</v>
      </c>
      <c r="B1224" s="308" t="s">
        <v>1524</v>
      </c>
      <c r="C1224" s="285" t="s">
        <v>21</v>
      </c>
      <c r="D1224" s="285" t="s">
        <v>869</v>
      </c>
      <c r="E1224" s="365" t="s">
        <v>182</v>
      </c>
      <c r="F1224" s="365"/>
      <c r="G1224" s="183" t="s">
        <v>45</v>
      </c>
      <c r="H1224" s="184">
        <v>1</v>
      </c>
      <c r="I1224" s="185">
        <v>10.210000000000001</v>
      </c>
      <c r="J1224" s="198">
        <v>10.210000000000001</v>
      </c>
    </row>
    <row r="1225" spans="1:10" s="192" customFormat="1" ht="25.5" customHeight="1">
      <c r="A1225" s="197" t="s">
        <v>146</v>
      </c>
      <c r="B1225" s="308" t="s">
        <v>1526</v>
      </c>
      <c r="C1225" s="285" t="s">
        <v>21</v>
      </c>
      <c r="D1225" s="285" t="s">
        <v>871</v>
      </c>
      <c r="E1225" s="365" t="s">
        <v>182</v>
      </c>
      <c r="F1225" s="365"/>
      <c r="G1225" s="183" t="s">
        <v>45</v>
      </c>
      <c r="H1225" s="184">
        <v>1</v>
      </c>
      <c r="I1225" s="185">
        <v>31.96</v>
      </c>
      <c r="J1225" s="198">
        <v>31.96</v>
      </c>
    </row>
    <row r="1226" spans="1:10" s="192" customFormat="1" ht="12.75">
      <c r="A1226" s="201"/>
      <c r="B1226" s="279"/>
      <c r="C1226" s="279"/>
      <c r="D1226" s="279"/>
      <c r="E1226" s="279" t="s">
        <v>143</v>
      </c>
      <c r="F1226" s="203">
        <v>20.100000000000001</v>
      </c>
      <c r="G1226" s="279" t="s">
        <v>144</v>
      </c>
      <c r="H1226" s="203">
        <v>0</v>
      </c>
      <c r="I1226" s="279" t="s">
        <v>145</v>
      </c>
      <c r="J1226" s="204">
        <v>20.100000000000001</v>
      </c>
    </row>
    <row r="1227" spans="1:10" s="192" customFormat="1" ht="12.75">
      <c r="A1227" s="201"/>
      <c r="B1227" s="279"/>
      <c r="C1227" s="279"/>
      <c r="D1227" s="279"/>
      <c r="E1227" s="279" t="s">
        <v>663</v>
      </c>
      <c r="F1227" s="203">
        <v>9.4700000000000006</v>
      </c>
      <c r="G1227" s="279"/>
      <c r="H1227" s="363" t="s">
        <v>664</v>
      </c>
      <c r="I1227" s="363"/>
      <c r="J1227" s="204">
        <v>51.64</v>
      </c>
    </row>
    <row r="1228" spans="1:10" s="192" customFormat="1" ht="13.5" thickBot="1">
      <c r="A1228" s="280"/>
      <c r="B1228" s="281"/>
      <c r="C1228" s="281"/>
      <c r="D1228" s="281"/>
      <c r="E1228" s="281"/>
      <c r="F1228" s="281"/>
      <c r="G1228" s="281" t="s">
        <v>665</v>
      </c>
      <c r="H1228" s="213">
        <v>26</v>
      </c>
      <c r="I1228" s="281" t="s">
        <v>666</v>
      </c>
      <c r="J1228" s="207">
        <v>1342.64</v>
      </c>
    </row>
    <row r="1229" spans="1:10" s="192" customFormat="1" ht="13.5" thickTop="1">
      <c r="A1229" s="205"/>
      <c r="B1229" s="189"/>
      <c r="C1229" s="189"/>
      <c r="D1229" s="189"/>
      <c r="E1229" s="189"/>
      <c r="F1229" s="189"/>
      <c r="G1229" s="189"/>
      <c r="H1229" s="189"/>
      <c r="I1229" s="189"/>
      <c r="J1229" s="206"/>
    </row>
    <row r="1230" spans="1:10" s="192" customFormat="1" ht="12.75">
      <c r="A1230" s="290" t="s">
        <v>3367</v>
      </c>
      <c r="B1230" s="288" t="s">
        <v>8</v>
      </c>
      <c r="C1230" s="284" t="s">
        <v>9</v>
      </c>
      <c r="D1230" s="284" t="s">
        <v>10</v>
      </c>
      <c r="E1230" s="367" t="s">
        <v>136</v>
      </c>
      <c r="F1230" s="367"/>
      <c r="G1230" s="289" t="s">
        <v>11</v>
      </c>
      <c r="H1230" s="288" t="s">
        <v>12</v>
      </c>
      <c r="I1230" s="288" t="s">
        <v>13</v>
      </c>
      <c r="J1230" s="287" t="s">
        <v>14</v>
      </c>
    </row>
    <row r="1231" spans="1:10" s="192" customFormat="1" ht="25.5" customHeight="1">
      <c r="A1231" s="94" t="s">
        <v>137</v>
      </c>
      <c r="B1231" s="294" t="s">
        <v>1311</v>
      </c>
      <c r="C1231" s="277" t="s">
        <v>21</v>
      </c>
      <c r="D1231" s="277" t="s">
        <v>305</v>
      </c>
      <c r="E1231" s="368" t="s">
        <v>182</v>
      </c>
      <c r="F1231" s="368"/>
      <c r="G1231" s="95" t="s">
        <v>45</v>
      </c>
      <c r="H1231" s="182">
        <v>1</v>
      </c>
      <c r="I1231" s="96">
        <v>56.66</v>
      </c>
      <c r="J1231" s="196">
        <v>56.66</v>
      </c>
    </row>
    <row r="1232" spans="1:10" s="192" customFormat="1" ht="38.25" customHeight="1">
      <c r="A1232" s="197" t="s">
        <v>146</v>
      </c>
      <c r="B1232" s="308" t="s">
        <v>1524</v>
      </c>
      <c r="C1232" s="285" t="s">
        <v>21</v>
      </c>
      <c r="D1232" s="285" t="s">
        <v>869</v>
      </c>
      <c r="E1232" s="365" t="s">
        <v>182</v>
      </c>
      <c r="F1232" s="365"/>
      <c r="G1232" s="183" t="s">
        <v>45</v>
      </c>
      <c r="H1232" s="184">
        <v>1</v>
      </c>
      <c r="I1232" s="185">
        <v>10.210000000000001</v>
      </c>
      <c r="J1232" s="198">
        <v>10.210000000000001</v>
      </c>
    </row>
    <row r="1233" spans="1:10" s="192" customFormat="1" ht="25.5" customHeight="1">
      <c r="A1233" s="197" t="s">
        <v>146</v>
      </c>
      <c r="B1233" s="308" t="s">
        <v>1527</v>
      </c>
      <c r="C1233" s="285" t="s">
        <v>21</v>
      </c>
      <c r="D1233" s="285" t="s">
        <v>872</v>
      </c>
      <c r="E1233" s="365" t="s">
        <v>182</v>
      </c>
      <c r="F1233" s="365"/>
      <c r="G1233" s="183" t="s">
        <v>45</v>
      </c>
      <c r="H1233" s="184">
        <v>1</v>
      </c>
      <c r="I1233" s="185">
        <v>46.45</v>
      </c>
      <c r="J1233" s="198">
        <v>46.45</v>
      </c>
    </row>
    <row r="1234" spans="1:10" s="192" customFormat="1" ht="12.75">
      <c r="A1234" s="201"/>
      <c r="B1234" s="279"/>
      <c r="C1234" s="279"/>
      <c r="D1234" s="279"/>
      <c r="E1234" s="279" t="s">
        <v>143</v>
      </c>
      <c r="F1234" s="203">
        <v>26.55</v>
      </c>
      <c r="G1234" s="279" t="s">
        <v>144</v>
      </c>
      <c r="H1234" s="203">
        <v>0</v>
      </c>
      <c r="I1234" s="279" t="s">
        <v>145</v>
      </c>
      <c r="J1234" s="204">
        <v>26.55</v>
      </c>
    </row>
    <row r="1235" spans="1:10" s="192" customFormat="1" ht="12.75">
      <c r="A1235" s="201"/>
      <c r="B1235" s="279"/>
      <c r="C1235" s="279"/>
      <c r="D1235" s="279"/>
      <c r="E1235" s="279" t="s">
        <v>663</v>
      </c>
      <c r="F1235" s="203">
        <v>12.73</v>
      </c>
      <c r="G1235" s="279"/>
      <c r="H1235" s="363" t="s">
        <v>664</v>
      </c>
      <c r="I1235" s="363"/>
      <c r="J1235" s="204">
        <v>69.39</v>
      </c>
    </row>
    <row r="1236" spans="1:10" s="192" customFormat="1" ht="13.5" thickBot="1">
      <c r="A1236" s="280"/>
      <c r="B1236" s="281"/>
      <c r="C1236" s="281"/>
      <c r="D1236" s="281"/>
      <c r="E1236" s="281"/>
      <c r="F1236" s="281"/>
      <c r="G1236" s="281" t="s">
        <v>665</v>
      </c>
      <c r="H1236" s="213">
        <v>13</v>
      </c>
      <c r="I1236" s="281" t="s">
        <v>666</v>
      </c>
      <c r="J1236" s="207">
        <v>902.07</v>
      </c>
    </row>
    <row r="1237" spans="1:10" s="192" customFormat="1" ht="13.5" thickTop="1">
      <c r="A1237" s="205"/>
      <c r="B1237" s="189"/>
      <c r="C1237" s="189"/>
      <c r="D1237" s="189"/>
      <c r="E1237" s="189"/>
      <c r="F1237" s="189"/>
      <c r="G1237" s="189"/>
      <c r="H1237" s="189"/>
      <c r="I1237" s="189"/>
      <c r="J1237" s="206"/>
    </row>
    <row r="1238" spans="1:10" s="192" customFormat="1" ht="12.75">
      <c r="A1238" s="290" t="s">
        <v>3368</v>
      </c>
      <c r="B1238" s="288" t="s">
        <v>8</v>
      </c>
      <c r="C1238" s="284" t="s">
        <v>9</v>
      </c>
      <c r="D1238" s="284" t="s">
        <v>10</v>
      </c>
      <c r="E1238" s="367" t="s">
        <v>136</v>
      </c>
      <c r="F1238" s="367"/>
      <c r="G1238" s="289" t="s">
        <v>11</v>
      </c>
      <c r="H1238" s="288" t="s">
        <v>12</v>
      </c>
      <c r="I1238" s="288" t="s">
        <v>13</v>
      </c>
      <c r="J1238" s="287" t="s">
        <v>14</v>
      </c>
    </row>
    <row r="1239" spans="1:10" s="192" customFormat="1" ht="25.5" customHeight="1">
      <c r="A1239" s="94" t="s">
        <v>137</v>
      </c>
      <c r="B1239" s="294" t="s">
        <v>3369</v>
      </c>
      <c r="C1239" s="277" t="s">
        <v>21</v>
      </c>
      <c r="D1239" s="277" t="s">
        <v>2474</v>
      </c>
      <c r="E1239" s="368" t="s">
        <v>182</v>
      </c>
      <c r="F1239" s="368"/>
      <c r="G1239" s="95" t="s">
        <v>45</v>
      </c>
      <c r="H1239" s="182">
        <v>1</v>
      </c>
      <c r="I1239" s="96">
        <v>33.71</v>
      </c>
      <c r="J1239" s="196">
        <v>33.71</v>
      </c>
    </row>
    <row r="1240" spans="1:10" s="192" customFormat="1" ht="38.25" customHeight="1">
      <c r="A1240" s="197" t="s">
        <v>146</v>
      </c>
      <c r="B1240" s="308" t="s">
        <v>1524</v>
      </c>
      <c r="C1240" s="285" t="s">
        <v>21</v>
      </c>
      <c r="D1240" s="285" t="s">
        <v>869</v>
      </c>
      <c r="E1240" s="365" t="s">
        <v>182</v>
      </c>
      <c r="F1240" s="365"/>
      <c r="G1240" s="183" t="s">
        <v>45</v>
      </c>
      <c r="H1240" s="184">
        <v>1</v>
      </c>
      <c r="I1240" s="185">
        <v>10.210000000000001</v>
      </c>
      <c r="J1240" s="198">
        <v>10.210000000000001</v>
      </c>
    </row>
    <row r="1241" spans="1:10" s="192" customFormat="1" ht="25.5" customHeight="1">
      <c r="A1241" s="197" t="s">
        <v>146</v>
      </c>
      <c r="B1241" s="308" t="s">
        <v>3370</v>
      </c>
      <c r="C1241" s="285" t="s">
        <v>21</v>
      </c>
      <c r="D1241" s="285" t="s">
        <v>3371</v>
      </c>
      <c r="E1241" s="365" t="s">
        <v>182</v>
      </c>
      <c r="F1241" s="365"/>
      <c r="G1241" s="183" t="s">
        <v>45</v>
      </c>
      <c r="H1241" s="184">
        <v>1</v>
      </c>
      <c r="I1241" s="185">
        <v>23.5</v>
      </c>
      <c r="J1241" s="198">
        <v>23.5</v>
      </c>
    </row>
    <row r="1242" spans="1:10" s="192" customFormat="1" ht="12.75">
      <c r="A1242" s="201"/>
      <c r="B1242" s="279"/>
      <c r="C1242" s="279"/>
      <c r="D1242" s="279"/>
      <c r="E1242" s="279" t="s">
        <v>143</v>
      </c>
      <c r="F1242" s="203">
        <v>16.87</v>
      </c>
      <c r="G1242" s="279" t="s">
        <v>144</v>
      </c>
      <c r="H1242" s="203">
        <v>0</v>
      </c>
      <c r="I1242" s="279" t="s">
        <v>145</v>
      </c>
      <c r="J1242" s="204">
        <v>16.87</v>
      </c>
    </row>
    <row r="1243" spans="1:10" s="192" customFormat="1" ht="12.75">
      <c r="A1243" s="201"/>
      <c r="B1243" s="279"/>
      <c r="C1243" s="279"/>
      <c r="D1243" s="279"/>
      <c r="E1243" s="279" t="s">
        <v>663</v>
      </c>
      <c r="F1243" s="203">
        <v>7.57</v>
      </c>
      <c r="G1243" s="279"/>
      <c r="H1243" s="363" t="s">
        <v>664</v>
      </c>
      <c r="I1243" s="363"/>
      <c r="J1243" s="204">
        <v>41.28</v>
      </c>
    </row>
    <row r="1244" spans="1:10" s="192" customFormat="1" ht="13.5" thickBot="1">
      <c r="A1244" s="280"/>
      <c r="B1244" s="281"/>
      <c r="C1244" s="281"/>
      <c r="D1244" s="281"/>
      <c r="E1244" s="281"/>
      <c r="F1244" s="281"/>
      <c r="G1244" s="281" t="s">
        <v>665</v>
      </c>
      <c r="H1244" s="213">
        <v>5</v>
      </c>
      <c r="I1244" s="281" t="s">
        <v>666</v>
      </c>
      <c r="J1244" s="207">
        <v>206.4</v>
      </c>
    </row>
    <row r="1245" spans="1:10" s="192" customFormat="1" ht="13.5" thickTop="1">
      <c r="A1245" s="205"/>
      <c r="B1245" s="189"/>
      <c r="C1245" s="189"/>
      <c r="D1245" s="189"/>
      <c r="E1245" s="189"/>
      <c r="F1245" s="189"/>
      <c r="G1245" s="189"/>
      <c r="H1245" s="189"/>
      <c r="I1245" s="189"/>
      <c r="J1245" s="206"/>
    </row>
    <row r="1246" spans="1:10" s="192" customFormat="1" ht="12.75">
      <c r="A1246" s="290" t="s">
        <v>3372</v>
      </c>
      <c r="B1246" s="288" t="s">
        <v>8</v>
      </c>
      <c r="C1246" s="284" t="s">
        <v>9</v>
      </c>
      <c r="D1246" s="284" t="s">
        <v>10</v>
      </c>
      <c r="E1246" s="367" t="s">
        <v>136</v>
      </c>
      <c r="F1246" s="367"/>
      <c r="G1246" s="289" t="s">
        <v>11</v>
      </c>
      <c r="H1246" s="288" t="s">
        <v>12</v>
      </c>
      <c r="I1246" s="288" t="s">
        <v>13</v>
      </c>
      <c r="J1246" s="287" t="s">
        <v>14</v>
      </c>
    </row>
    <row r="1247" spans="1:10" s="192" customFormat="1" ht="25.5" customHeight="1">
      <c r="A1247" s="94" t="s">
        <v>137</v>
      </c>
      <c r="B1247" s="294" t="s">
        <v>3373</v>
      </c>
      <c r="C1247" s="277" t="s">
        <v>21</v>
      </c>
      <c r="D1247" s="277" t="s">
        <v>2476</v>
      </c>
      <c r="E1247" s="368" t="s">
        <v>182</v>
      </c>
      <c r="F1247" s="368"/>
      <c r="G1247" s="95" t="s">
        <v>45</v>
      </c>
      <c r="H1247" s="182">
        <v>1</v>
      </c>
      <c r="I1247" s="96">
        <v>54.21</v>
      </c>
      <c r="J1247" s="196">
        <v>54.21</v>
      </c>
    </row>
    <row r="1248" spans="1:10" s="192" customFormat="1" ht="38.25" customHeight="1">
      <c r="A1248" s="197" t="s">
        <v>146</v>
      </c>
      <c r="B1248" s="308" t="s">
        <v>1524</v>
      </c>
      <c r="C1248" s="285" t="s">
        <v>21</v>
      </c>
      <c r="D1248" s="285" t="s">
        <v>869</v>
      </c>
      <c r="E1248" s="365" t="s">
        <v>182</v>
      </c>
      <c r="F1248" s="365"/>
      <c r="G1248" s="183" t="s">
        <v>45</v>
      </c>
      <c r="H1248" s="184">
        <v>1</v>
      </c>
      <c r="I1248" s="185">
        <v>10.210000000000001</v>
      </c>
      <c r="J1248" s="198">
        <v>10.210000000000001</v>
      </c>
    </row>
    <row r="1249" spans="1:10" s="192" customFormat="1" ht="25.5" customHeight="1">
      <c r="A1249" s="197" t="s">
        <v>146</v>
      </c>
      <c r="B1249" s="308" t="s">
        <v>3374</v>
      </c>
      <c r="C1249" s="285" t="s">
        <v>21</v>
      </c>
      <c r="D1249" s="285" t="s">
        <v>3375</v>
      </c>
      <c r="E1249" s="365" t="s">
        <v>182</v>
      </c>
      <c r="F1249" s="365"/>
      <c r="G1249" s="183" t="s">
        <v>45</v>
      </c>
      <c r="H1249" s="184">
        <v>1</v>
      </c>
      <c r="I1249" s="185">
        <v>44</v>
      </c>
      <c r="J1249" s="198">
        <v>44</v>
      </c>
    </row>
    <row r="1250" spans="1:10" s="192" customFormat="1" ht="12.75">
      <c r="A1250" s="201"/>
      <c r="B1250" s="279"/>
      <c r="C1250" s="279"/>
      <c r="D1250" s="279"/>
      <c r="E1250" s="279" t="s">
        <v>143</v>
      </c>
      <c r="F1250" s="203">
        <v>26.55</v>
      </c>
      <c r="G1250" s="279" t="s">
        <v>144</v>
      </c>
      <c r="H1250" s="203">
        <v>0</v>
      </c>
      <c r="I1250" s="279" t="s">
        <v>145</v>
      </c>
      <c r="J1250" s="204">
        <v>26.55</v>
      </c>
    </row>
    <row r="1251" spans="1:10" s="192" customFormat="1" ht="12.75">
      <c r="A1251" s="201"/>
      <c r="B1251" s="279"/>
      <c r="C1251" s="279"/>
      <c r="D1251" s="279"/>
      <c r="E1251" s="279" t="s">
        <v>663</v>
      </c>
      <c r="F1251" s="203">
        <v>12.18</v>
      </c>
      <c r="G1251" s="279"/>
      <c r="H1251" s="363" t="s">
        <v>664</v>
      </c>
      <c r="I1251" s="363"/>
      <c r="J1251" s="204">
        <v>66.39</v>
      </c>
    </row>
    <row r="1252" spans="1:10" s="192" customFormat="1" ht="13.5" thickBot="1">
      <c r="A1252" s="280"/>
      <c r="B1252" s="281"/>
      <c r="C1252" s="281"/>
      <c r="D1252" s="281"/>
      <c r="E1252" s="281"/>
      <c r="F1252" s="281"/>
      <c r="G1252" s="281" t="s">
        <v>665</v>
      </c>
      <c r="H1252" s="213">
        <v>3</v>
      </c>
      <c r="I1252" s="281" t="s">
        <v>666</v>
      </c>
      <c r="J1252" s="207">
        <v>199.17</v>
      </c>
    </row>
    <row r="1253" spans="1:10" s="192" customFormat="1" ht="13.5" thickTop="1">
      <c r="A1253" s="205"/>
      <c r="B1253" s="189"/>
      <c r="C1253" s="189"/>
      <c r="D1253" s="189"/>
      <c r="E1253" s="189"/>
      <c r="F1253" s="189"/>
      <c r="G1253" s="189"/>
      <c r="H1253" s="189"/>
      <c r="I1253" s="189"/>
      <c r="J1253" s="206"/>
    </row>
    <row r="1254" spans="1:10" s="192" customFormat="1" ht="12.75">
      <c r="A1254" s="290" t="s">
        <v>3376</v>
      </c>
      <c r="B1254" s="288" t="s">
        <v>8</v>
      </c>
      <c r="C1254" s="284" t="s">
        <v>9</v>
      </c>
      <c r="D1254" s="284" t="s">
        <v>10</v>
      </c>
      <c r="E1254" s="367" t="s">
        <v>136</v>
      </c>
      <c r="F1254" s="367"/>
      <c r="G1254" s="289" t="s">
        <v>11</v>
      </c>
      <c r="H1254" s="288" t="s">
        <v>12</v>
      </c>
      <c r="I1254" s="288" t="s">
        <v>13</v>
      </c>
      <c r="J1254" s="287" t="s">
        <v>14</v>
      </c>
    </row>
    <row r="1255" spans="1:10" s="192" customFormat="1" ht="25.5" customHeight="1">
      <c r="A1255" s="94" t="s">
        <v>137</v>
      </c>
      <c r="B1255" s="294" t="s">
        <v>3377</v>
      </c>
      <c r="C1255" s="277" t="s">
        <v>21</v>
      </c>
      <c r="D1255" s="277" t="s">
        <v>2478</v>
      </c>
      <c r="E1255" s="368" t="s">
        <v>182</v>
      </c>
      <c r="F1255" s="368"/>
      <c r="G1255" s="95" t="s">
        <v>45</v>
      </c>
      <c r="H1255" s="182">
        <v>1</v>
      </c>
      <c r="I1255" s="96">
        <v>74.64</v>
      </c>
      <c r="J1255" s="196">
        <v>74.64</v>
      </c>
    </row>
    <row r="1256" spans="1:10" s="192" customFormat="1" ht="38.25" customHeight="1">
      <c r="A1256" s="197" t="s">
        <v>146</v>
      </c>
      <c r="B1256" s="308" t="s">
        <v>1524</v>
      </c>
      <c r="C1256" s="285" t="s">
        <v>21</v>
      </c>
      <c r="D1256" s="285" t="s">
        <v>869</v>
      </c>
      <c r="E1256" s="365" t="s">
        <v>182</v>
      </c>
      <c r="F1256" s="365"/>
      <c r="G1256" s="183" t="s">
        <v>45</v>
      </c>
      <c r="H1256" s="184">
        <v>1</v>
      </c>
      <c r="I1256" s="185">
        <v>10.210000000000001</v>
      </c>
      <c r="J1256" s="198">
        <v>10.210000000000001</v>
      </c>
    </row>
    <row r="1257" spans="1:10" s="192" customFormat="1" ht="25.5" customHeight="1">
      <c r="A1257" s="197" t="s">
        <v>146</v>
      </c>
      <c r="B1257" s="308" t="s">
        <v>3378</v>
      </c>
      <c r="C1257" s="285" t="s">
        <v>21</v>
      </c>
      <c r="D1257" s="285" t="s">
        <v>3379</v>
      </c>
      <c r="E1257" s="365" t="s">
        <v>182</v>
      </c>
      <c r="F1257" s="365"/>
      <c r="G1257" s="183" t="s">
        <v>45</v>
      </c>
      <c r="H1257" s="184">
        <v>1</v>
      </c>
      <c r="I1257" s="185">
        <v>64.430000000000007</v>
      </c>
      <c r="J1257" s="198">
        <v>64.430000000000007</v>
      </c>
    </row>
    <row r="1258" spans="1:10" s="192" customFormat="1" ht="12.75">
      <c r="A1258" s="201"/>
      <c r="B1258" s="279"/>
      <c r="C1258" s="279"/>
      <c r="D1258" s="279"/>
      <c r="E1258" s="279" t="s">
        <v>143</v>
      </c>
      <c r="F1258" s="203">
        <v>36.19</v>
      </c>
      <c r="G1258" s="279" t="s">
        <v>144</v>
      </c>
      <c r="H1258" s="203">
        <v>0</v>
      </c>
      <c r="I1258" s="279" t="s">
        <v>145</v>
      </c>
      <c r="J1258" s="204">
        <v>36.19</v>
      </c>
    </row>
    <row r="1259" spans="1:10" s="192" customFormat="1" ht="12.75">
      <c r="A1259" s="201"/>
      <c r="B1259" s="279"/>
      <c r="C1259" s="279"/>
      <c r="D1259" s="279"/>
      <c r="E1259" s="279" t="s">
        <v>663</v>
      </c>
      <c r="F1259" s="203">
        <v>16.77</v>
      </c>
      <c r="G1259" s="279"/>
      <c r="H1259" s="363" t="s">
        <v>664</v>
      </c>
      <c r="I1259" s="363"/>
      <c r="J1259" s="204">
        <v>91.41</v>
      </c>
    </row>
    <row r="1260" spans="1:10" s="192" customFormat="1" ht="13.5" thickBot="1">
      <c r="A1260" s="280"/>
      <c r="B1260" s="281"/>
      <c r="C1260" s="281"/>
      <c r="D1260" s="281"/>
      <c r="E1260" s="281"/>
      <c r="F1260" s="281"/>
      <c r="G1260" s="281" t="s">
        <v>665</v>
      </c>
      <c r="H1260" s="213">
        <v>1</v>
      </c>
      <c r="I1260" s="281" t="s">
        <v>666</v>
      </c>
      <c r="J1260" s="207">
        <v>91.41</v>
      </c>
    </row>
    <row r="1261" spans="1:10" s="192" customFormat="1" ht="13.5" thickTop="1">
      <c r="A1261" s="205"/>
      <c r="B1261" s="189"/>
      <c r="C1261" s="189"/>
      <c r="D1261" s="189"/>
      <c r="E1261" s="189"/>
      <c r="F1261" s="189"/>
      <c r="G1261" s="189"/>
      <c r="H1261" s="189"/>
      <c r="I1261" s="189"/>
      <c r="J1261" s="206"/>
    </row>
    <row r="1262" spans="1:10" s="192" customFormat="1" ht="12.75">
      <c r="A1262" s="111" t="s">
        <v>522</v>
      </c>
      <c r="B1262" s="286"/>
      <c r="C1262" s="286"/>
      <c r="D1262" s="286" t="s">
        <v>115</v>
      </c>
      <c r="E1262" s="286"/>
      <c r="F1262" s="366"/>
      <c r="G1262" s="366"/>
      <c r="H1262" s="136"/>
      <c r="I1262" s="286"/>
      <c r="J1262" s="212">
        <v>584279.22</v>
      </c>
    </row>
    <row r="1263" spans="1:10" s="192" customFormat="1" ht="12.75">
      <c r="A1263" s="290" t="s">
        <v>3380</v>
      </c>
      <c r="B1263" s="288" t="s">
        <v>8</v>
      </c>
      <c r="C1263" s="284" t="s">
        <v>9</v>
      </c>
      <c r="D1263" s="284" t="s">
        <v>10</v>
      </c>
      <c r="E1263" s="367" t="s">
        <v>136</v>
      </c>
      <c r="F1263" s="367"/>
      <c r="G1263" s="289" t="s">
        <v>11</v>
      </c>
      <c r="H1263" s="288" t="s">
        <v>12</v>
      </c>
      <c r="I1263" s="288" t="s">
        <v>13</v>
      </c>
      <c r="J1263" s="287" t="s">
        <v>14</v>
      </c>
    </row>
    <row r="1264" spans="1:10" s="192" customFormat="1" ht="38.25" customHeight="1">
      <c r="A1264" s="94" t="s">
        <v>137</v>
      </c>
      <c r="B1264" s="294" t="s">
        <v>1180</v>
      </c>
      <c r="C1264" s="277" t="s">
        <v>21</v>
      </c>
      <c r="D1264" s="277" t="s">
        <v>306</v>
      </c>
      <c r="E1264" s="368" t="s">
        <v>182</v>
      </c>
      <c r="F1264" s="368"/>
      <c r="G1264" s="95" t="s">
        <v>34</v>
      </c>
      <c r="H1264" s="182">
        <v>1</v>
      </c>
      <c r="I1264" s="96">
        <v>4.43</v>
      </c>
      <c r="J1264" s="196">
        <v>4.43</v>
      </c>
    </row>
    <row r="1265" spans="1:10" s="192" customFormat="1" ht="25.5">
      <c r="A1265" s="197" t="s">
        <v>146</v>
      </c>
      <c r="B1265" s="308" t="s">
        <v>1508</v>
      </c>
      <c r="C1265" s="285" t="s">
        <v>21</v>
      </c>
      <c r="D1265" s="285" t="s">
        <v>150</v>
      </c>
      <c r="E1265" s="365" t="s">
        <v>148</v>
      </c>
      <c r="F1265" s="365"/>
      <c r="G1265" s="183" t="s">
        <v>26</v>
      </c>
      <c r="H1265" s="184">
        <v>2.9000000000000001E-2</v>
      </c>
      <c r="I1265" s="185">
        <v>21.96</v>
      </c>
      <c r="J1265" s="198">
        <v>0.63</v>
      </c>
    </row>
    <row r="1266" spans="1:10" s="192" customFormat="1" ht="25.5">
      <c r="A1266" s="197" t="s">
        <v>146</v>
      </c>
      <c r="B1266" s="308" t="s">
        <v>1509</v>
      </c>
      <c r="C1266" s="285" t="s">
        <v>21</v>
      </c>
      <c r="D1266" s="285" t="s">
        <v>151</v>
      </c>
      <c r="E1266" s="365" t="s">
        <v>148</v>
      </c>
      <c r="F1266" s="365"/>
      <c r="G1266" s="183" t="s">
        <v>26</v>
      </c>
      <c r="H1266" s="184">
        <v>2.9000000000000001E-2</v>
      </c>
      <c r="I1266" s="185">
        <v>26.68</v>
      </c>
      <c r="J1266" s="198">
        <v>0.77</v>
      </c>
    </row>
    <row r="1267" spans="1:10" s="192" customFormat="1" ht="25.5">
      <c r="A1267" s="199" t="s">
        <v>139</v>
      </c>
      <c r="B1267" s="309" t="s">
        <v>1530</v>
      </c>
      <c r="C1267" s="278" t="s">
        <v>21</v>
      </c>
      <c r="D1267" s="278" t="s">
        <v>877</v>
      </c>
      <c r="E1267" s="362" t="s">
        <v>142</v>
      </c>
      <c r="F1267" s="362"/>
      <c r="G1267" s="186" t="s">
        <v>34</v>
      </c>
      <c r="H1267" s="187">
        <v>1.2434000000000001</v>
      </c>
      <c r="I1267" s="188">
        <v>2.41</v>
      </c>
      <c r="J1267" s="200">
        <v>2.99</v>
      </c>
    </row>
    <row r="1268" spans="1:10" s="192" customFormat="1" ht="25.5">
      <c r="A1268" s="199" t="s">
        <v>139</v>
      </c>
      <c r="B1268" s="309" t="s">
        <v>1517</v>
      </c>
      <c r="C1268" s="278" t="s">
        <v>21</v>
      </c>
      <c r="D1268" s="278" t="s">
        <v>183</v>
      </c>
      <c r="E1268" s="362" t="s">
        <v>142</v>
      </c>
      <c r="F1268" s="362"/>
      <c r="G1268" s="186" t="s">
        <v>45</v>
      </c>
      <c r="H1268" s="187">
        <v>9.4000000000000004E-3</v>
      </c>
      <c r="I1268" s="188">
        <v>4.62</v>
      </c>
      <c r="J1268" s="200">
        <v>0.04</v>
      </c>
    </row>
    <row r="1269" spans="1:10" s="192" customFormat="1" ht="12.75">
      <c r="A1269" s="201"/>
      <c r="B1269" s="279"/>
      <c r="C1269" s="279"/>
      <c r="D1269" s="279"/>
      <c r="E1269" s="279" t="s">
        <v>143</v>
      </c>
      <c r="F1269" s="203">
        <v>1.0900000000000001</v>
      </c>
      <c r="G1269" s="279" t="s">
        <v>144</v>
      </c>
      <c r="H1269" s="203">
        <v>0</v>
      </c>
      <c r="I1269" s="279" t="s">
        <v>145</v>
      </c>
      <c r="J1269" s="204">
        <v>1.0900000000000001</v>
      </c>
    </row>
    <row r="1270" spans="1:10" s="192" customFormat="1" ht="12.75">
      <c r="A1270" s="201"/>
      <c r="B1270" s="279"/>
      <c r="C1270" s="279"/>
      <c r="D1270" s="279"/>
      <c r="E1270" s="279" t="s">
        <v>663</v>
      </c>
      <c r="F1270" s="203">
        <v>0.99</v>
      </c>
      <c r="G1270" s="279"/>
      <c r="H1270" s="363" t="s">
        <v>664</v>
      </c>
      <c r="I1270" s="363"/>
      <c r="J1270" s="204">
        <v>5.42</v>
      </c>
    </row>
    <row r="1271" spans="1:10" s="192" customFormat="1" ht="13.5" thickBot="1">
      <c r="A1271" s="280"/>
      <c r="B1271" s="281"/>
      <c r="C1271" s="281"/>
      <c r="D1271" s="281"/>
      <c r="E1271" s="281"/>
      <c r="F1271" s="281"/>
      <c r="G1271" s="281" t="s">
        <v>665</v>
      </c>
      <c r="H1271" s="213">
        <v>27359.23</v>
      </c>
      <c r="I1271" s="281" t="s">
        <v>666</v>
      </c>
      <c r="J1271" s="207">
        <v>148287.01999999999</v>
      </c>
    </row>
    <row r="1272" spans="1:10" s="192" customFormat="1" ht="13.5" thickTop="1">
      <c r="A1272" s="205"/>
      <c r="B1272" s="189"/>
      <c r="C1272" s="189"/>
      <c r="D1272" s="189"/>
      <c r="E1272" s="189"/>
      <c r="F1272" s="189"/>
      <c r="G1272" s="189"/>
      <c r="H1272" s="189"/>
      <c r="I1272" s="189"/>
      <c r="J1272" s="206"/>
    </row>
    <row r="1273" spans="1:10" s="192" customFormat="1" ht="12.75">
      <c r="A1273" s="290" t="s">
        <v>3381</v>
      </c>
      <c r="B1273" s="288" t="s">
        <v>8</v>
      </c>
      <c r="C1273" s="284" t="s">
        <v>9</v>
      </c>
      <c r="D1273" s="284" t="s">
        <v>10</v>
      </c>
      <c r="E1273" s="367" t="s">
        <v>136</v>
      </c>
      <c r="F1273" s="367"/>
      <c r="G1273" s="289" t="s">
        <v>11</v>
      </c>
      <c r="H1273" s="288" t="s">
        <v>12</v>
      </c>
      <c r="I1273" s="288" t="s">
        <v>13</v>
      </c>
      <c r="J1273" s="287" t="s">
        <v>14</v>
      </c>
    </row>
    <row r="1274" spans="1:10" s="192" customFormat="1" ht="38.25" customHeight="1">
      <c r="A1274" s="94" t="s">
        <v>137</v>
      </c>
      <c r="B1274" s="294" t="s">
        <v>1226</v>
      </c>
      <c r="C1274" s="277" t="s">
        <v>21</v>
      </c>
      <c r="D1274" s="277" t="s">
        <v>307</v>
      </c>
      <c r="E1274" s="368" t="s">
        <v>182</v>
      </c>
      <c r="F1274" s="368"/>
      <c r="G1274" s="95" t="s">
        <v>34</v>
      </c>
      <c r="H1274" s="182">
        <v>1</v>
      </c>
      <c r="I1274" s="96">
        <v>9.65</v>
      </c>
      <c r="J1274" s="196">
        <v>9.65</v>
      </c>
    </row>
    <row r="1275" spans="1:10" s="192" customFormat="1" ht="25.5">
      <c r="A1275" s="197" t="s">
        <v>146</v>
      </c>
      <c r="B1275" s="308" t="s">
        <v>1508</v>
      </c>
      <c r="C1275" s="285" t="s">
        <v>21</v>
      </c>
      <c r="D1275" s="285" t="s">
        <v>150</v>
      </c>
      <c r="E1275" s="365" t="s">
        <v>148</v>
      </c>
      <c r="F1275" s="365"/>
      <c r="G1275" s="183" t="s">
        <v>26</v>
      </c>
      <c r="H1275" s="184">
        <v>5.0999999999999997E-2</v>
      </c>
      <c r="I1275" s="185">
        <v>21.96</v>
      </c>
      <c r="J1275" s="198">
        <v>1.1100000000000001</v>
      </c>
    </row>
    <row r="1276" spans="1:10" s="192" customFormat="1" ht="25.5">
      <c r="A1276" s="197" t="s">
        <v>146</v>
      </c>
      <c r="B1276" s="308" t="s">
        <v>1509</v>
      </c>
      <c r="C1276" s="285" t="s">
        <v>21</v>
      </c>
      <c r="D1276" s="285" t="s">
        <v>151</v>
      </c>
      <c r="E1276" s="365" t="s">
        <v>148</v>
      </c>
      <c r="F1276" s="365"/>
      <c r="G1276" s="183" t="s">
        <v>26</v>
      </c>
      <c r="H1276" s="184">
        <v>5.0999999999999997E-2</v>
      </c>
      <c r="I1276" s="185">
        <v>26.68</v>
      </c>
      <c r="J1276" s="198">
        <v>1.36</v>
      </c>
    </row>
    <row r="1277" spans="1:10" s="192" customFormat="1" ht="25.5">
      <c r="A1277" s="199" t="s">
        <v>139</v>
      </c>
      <c r="B1277" s="309" t="s">
        <v>1531</v>
      </c>
      <c r="C1277" s="278" t="s">
        <v>21</v>
      </c>
      <c r="D1277" s="278" t="s">
        <v>879</v>
      </c>
      <c r="E1277" s="362" t="s">
        <v>142</v>
      </c>
      <c r="F1277" s="362"/>
      <c r="G1277" s="186" t="s">
        <v>34</v>
      </c>
      <c r="H1277" s="187">
        <v>1.2434000000000001</v>
      </c>
      <c r="I1277" s="188">
        <v>5.75</v>
      </c>
      <c r="J1277" s="200">
        <v>7.14</v>
      </c>
    </row>
    <row r="1278" spans="1:10" s="192" customFormat="1" ht="25.5">
      <c r="A1278" s="199" t="s">
        <v>139</v>
      </c>
      <c r="B1278" s="309" t="s">
        <v>1517</v>
      </c>
      <c r="C1278" s="278" t="s">
        <v>21</v>
      </c>
      <c r="D1278" s="278" t="s">
        <v>183</v>
      </c>
      <c r="E1278" s="362" t="s">
        <v>142</v>
      </c>
      <c r="F1278" s="362"/>
      <c r="G1278" s="186" t="s">
        <v>45</v>
      </c>
      <c r="H1278" s="187">
        <v>9.4000000000000004E-3</v>
      </c>
      <c r="I1278" s="188">
        <v>4.62</v>
      </c>
      <c r="J1278" s="200">
        <v>0.04</v>
      </c>
    </row>
    <row r="1279" spans="1:10" s="192" customFormat="1" ht="12.75">
      <c r="A1279" s="201"/>
      <c r="B1279" s="279"/>
      <c r="C1279" s="279"/>
      <c r="D1279" s="279"/>
      <c r="E1279" s="279" t="s">
        <v>143</v>
      </c>
      <c r="F1279" s="203">
        <v>1.92</v>
      </c>
      <c r="G1279" s="279" t="s">
        <v>144</v>
      </c>
      <c r="H1279" s="203">
        <v>0</v>
      </c>
      <c r="I1279" s="279" t="s">
        <v>145</v>
      </c>
      <c r="J1279" s="204">
        <v>1.92</v>
      </c>
    </row>
    <row r="1280" spans="1:10" s="192" customFormat="1" ht="12.75">
      <c r="A1280" s="201"/>
      <c r="B1280" s="279"/>
      <c r="C1280" s="279"/>
      <c r="D1280" s="279"/>
      <c r="E1280" s="279" t="s">
        <v>663</v>
      </c>
      <c r="F1280" s="203">
        <v>2.16</v>
      </c>
      <c r="G1280" s="279"/>
      <c r="H1280" s="363" t="s">
        <v>664</v>
      </c>
      <c r="I1280" s="363"/>
      <c r="J1280" s="204">
        <v>11.81</v>
      </c>
    </row>
    <row r="1281" spans="1:10" s="192" customFormat="1" ht="13.5" thickBot="1">
      <c r="A1281" s="280"/>
      <c r="B1281" s="281"/>
      <c r="C1281" s="281"/>
      <c r="D1281" s="281"/>
      <c r="E1281" s="281"/>
      <c r="F1281" s="281"/>
      <c r="G1281" s="281" t="s">
        <v>665</v>
      </c>
      <c r="H1281" s="213">
        <v>1261.33</v>
      </c>
      <c r="I1281" s="281" t="s">
        <v>666</v>
      </c>
      <c r="J1281" s="207">
        <v>14896.3</v>
      </c>
    </row>
    <row r="1282" spans="1:10" s="192" customFormat="1" ht="13.5" thickTop="1">
      <c r="A1282" s="205"/>
      <c r="B1282" s="189"/>
      <c r="C1282" s="189"/>
      <c r="D1282" s="189"/>
      <c r="E1282" s="189"/>
      <c r="F1282" s="189"/>
      <c r="G1282" s="189"/>
      <c r="H1282" s="189"/>
      <c r="I1282" s="189"/>
      <c r="J1282" s="206"/>
    </row>
    <row r="1283" spans="1:10" s="192" customFormat="1" ht="12.75">
      <c r="A1283" s="290" t="s">
        <v>3382</v>
      </c>
      <c r="B1283" s="288" t="s">
        <v>8</v>
      </c>
      <c r="C1283" s="284" t="s">
        <v>9</v>
      </c>
      <c r="D1283" s="284" t="s">
        <v>10</v>
      </c>
      <c r="E1283" s="367" t="s">
        <v>136</v>
      </c>
      <c r="F1283" s="367"/>
      <c r="G1283" s="289" t="s">
        <v>11</v>
      </c>
      <c r="H1283" s="288" t="s">
        <v>12</v>
      </c>
      <c r="I1283" s="288" t="s">
        <v>13</v>
      </c>
      <c r="J1283" s="287" t="s">
        <v>14</v>
      </c>
    </row>
    <row r="1284" spans="1:10" s="192" customFormat="1" ht="25.5" customHeight="1">
      <c r="A1284" s="94" t="s">
        <v>137</v>
      </c>
      <c r="B1284" s="294" t="s">
        <v>3383</v>
      </c>
      <c r="C1284" s="277" t="s">
        <v>21</v>
      </c>
      <c r="D1284" s="277" t="s">
        <v>2482</v>
      </c>
      <c r="E1284" s="368" t="s">
        <v>182</v>
      </c>
      <c r="F1284" s="368"/>
      <c r="G1284" s="95" t="s">
        <v>34</v>
      </c>
      <c r="H1284" s="182">
        <v>1</v>
      </c>
      <c r="I1284" s="96">
        <v>11.23</v>
      </c>
      <c r="J1284" s="196">
        <v>11.23</v>
      </c>
    </row>
    <row r="1285" spans="1:10" s="192" customFormat="1" ht="25.5">
      <c r="A1285" s="197" t="s">
        <v>146</v>
      </c>
      <c r="B1285" s="308" t="s">
        <v>1508</v>
      </c>
      <c r="C1285" s="285" t="s">
        <v>21</v>
      </c>
      <c r="D1285" s="285" t="s">
        <v>150</v>
      </c>
      <c r="E1285" s="365" t="s">
        <v>148</v>
      </c>
      <c r="F1285" s="365"/>
      <c r="G1285" s="183" t="s">
        <v>26</v>
      </c>
      <c r="H1285" s="184">
        <v>8.9999999999999993E-3</v>
      </c>
      <c r="I1285" s="185">
        <v>21.96</v>
      </c>
      <c r="J1285" s="198">
        <v>0.19</v>
      </c>
    </row>
    <row r="1286" spans="1:10" s="192" customFormat="1" ht="25.5">
      <c r="A1286" s="197" t="s">
        <v>146</v>
      </c>
      <c r="B1286" s="308" t="s">
        <v>1509</v>
      </c>
      <c r="C1286" s="285" t="s">
        <v>21</v>
      </c>
      <c r="D1286" s="285" t="s">
        <v>151</v>
      </c>
      <c r="E1286" s="365" t="s">
        <v>148</v>
      </c>
      <c r="F1286" s="365"/>
      <c r="G1286" s="183" t="s">
        <v>26</v>
      </c>
      <c r="H1286" s="184">
        <v>8.9999999999999993E-3</v>
      </c>
      <c r="I1286" s="185">
        <v>26.68</v>
      </c>
      <c r="J1286" s="198">
        <v>0.24</v>
      </c>
    </row>
    <row r="1287" spans="1:10" s="192" customFormat="1" ht="38.25">
      <c r="A1287" s="199" t="s">
        <v>139</v>
      </c>
      <c r="B1287" s="309" t="s">
        <v>3384</v>
      </c>
      <c r="C1287" s="278" t="s">
        <v>21</v>
      </c>
      <c r="D1287" s="278" t="s">
        <v>3385</v>
      </c>
      <c r="E1287" s="362" t="s">
        <v>142</v>
      </c>
      <c r="F1287" s="362"/>
      <c r="G1287" s="186" t="s">
        <v>34</v>
      </c>
      <c r="H1287" s="187">
        <v>1.0269999999999999</v>
      </c>
      <c r="I1287" s="188">
        <v>10.48</v>
      </c>
      <c r="J1287" s="200">
        <v>10.76</v>
      </c>
    </row>
    <row r="1288" spans="1:10" s="192" customFormat="1" ht="25.5">
      <c r="A1288" s="199" t="s">
        <v>139</v>
      </c>
      <c r="B1288" s="309" t="s">
        <v>1517</v>
      </c>
      <c r="C1288" s="278" t="s">
        <v>21</v>
      </c>
      <c r="D1288" s="278" t="s">
        <v>183</v>
      </c>
      <c r="E1288" s="362" t="s">
        <v>142</v>
      </c>
      <c r="F1288" s="362"/>
      <c r="G1288" s="186" t="s">
        <v>45</v>
      </c>
      <c r="H1288" s="187">
        <v>0.01</v>
      </c>
      <c r="I1288" s="188">
        <v>4.62</v>
      </c>
      <c r="J1288" s="200">
        <v>0.04</v>
      </c>
    </row>
    <row r="1289" spans="1:10" s="192" customFormat="1" ht="12.75">
      <c r="A1289" s="201"/>
      <c r="B1289" s="279"/>
      <c r="C1289" s="279"/>
      <c r="D1289" s="279"/>
      <c r="E1289" s="279" t="s">
        <v>143</v>
      </c>
      <c r="F1289" s="203">
        <v>0.33</v>
      </c>
      <c r="G1289" s="279" t="s">
        <v>144</v>
      </c>
      <c r="H1289" s="203">
        <v>0</v>
      </c>
      <c r="I1289" s="279" t="s">
        <v>145</v>
      </c>
      <c r="J1289" s="204">
        <v>0.33</v>
      </c>
    </row>
    <row r="1290" spans="1:10" s="192" customFormat="1" ht="12.75">
      <c r="A1290" s="201"/>
      <c r="B1290" s="279"/>
      <c r="C1290" s="279"/>
      <c r="D1290" s="279"/>
      <c r="E1290" s="279" t="s">
        <v>663</v>
      </c>
      <c r="F1290" s="203">
        <v>2.52</v>
      </c>
      <c r="G1290" s="279"/>
      <c r="H1290" s="363" t="s">
        <v>664</v>
      </c>
      <c r="I1290" s="363"/>
      <c r="J1290" s="204">
        <v>13.75</v>
      </c>
    </row>
    <row r="1291" spans="1:10" s="192" customFormat="1" ht="13.5" thickBot="1">
      <c r="A1291" s="280"/>
      <c r="B1291" s="281"/>
      <c r="C1291" s="281"/>
      <c r="D1291" s="281"/>
      <c r="E1291" s="281"/>
      <c r="F1291" s="281"/>
      <c r="G1291" s="281" t="s">
        <v>665</v>
      </c>
      <c r="H1291" s="213">
        <v>367.29</v>
      </c>
      <c r="I1291" s="281" t="s">
        <v>666</v>
      </c>
      <c r="J1291" s="207">
        <v>5050.2299999999996</v>
      </c>
    </row>
    <row r="1292" spans="1:10" s="192" customFormat="1" ht="13.5" thickTop="1">
      <c r="A1292" s="205"/>
      <c r="B1292" s="189"/>
      <c r="C1292" s="189"/>
      <c r="D1292" s="189"/>
      <c r="E1292" s="189"/>
      <c r="F1292" s="189"/>
      <c r="G1292" s="189"/>
      <c r="H1292" s="189"/>
      <c r="I1292" s="189"/>
      <c r="J1292" s="206"/>
    </row>
    <row r="1293" spans="1:10" s="192" customFormat="1" ht="12.75">
      <c r="A1293" s="290" t="s">
        <v>3386</v>
      </c>
      <c r="B1293" s="288" t="s">
        <v>8</v>
      </c>
      <c r="C1293" s="284" t="s">
        <v>9</v>
      </c>
      <c r="D1293" s="284" t="s">
        <v>10</v>
      </c>
      <c r="E1293" s="367" t="s">
        <v>136</v>
      </c>
      <c r="F1293" s="367"/>
      <c r="G1293" s="289" t="s">
        <v>11</v>
      </c>
      <c r="H1293" s="288" t="s">
        <v>12</v>
      </c>
      <c r="I1293" s="288" t="s">
        <v>13</v>
      </c>
      <c r="J1293" s="287" t="s">
        <v>14</v>
      </c>
    </row>
    <row r="1294" spans="1:10" s="192" customFormat="1" ht="25.5" customHeight="1">
      <c r="A1294" s="94" t="s">
        <v>137</v>
      </c>
      <c r="B1294" s="294" t="s">
        <v>3387</v>
      </c>
      <c r="C1294" s="277" t="s">
        <v>21</v>
      </c>
      <c r="D1294" s="277" t="s">
        <v>2484</v>
      </c>
      <c r="E1294" s="368" t="s">
        <v>182</v>
      </c>
      <c r="F1294" s="368"/>
      <c r="G1294" s="95" t="s">
        <v>34</v>
      </c>
      <c r="H1294" s="182">
        <v>1</v>
      </c>
      <c r="I1294" s="96">
        <v>17.79</v>
      </c>
      <c r="J1294" s="196">
        <v>17.79</v>
      </c>
    </row>
    <row r="1295" spans="1:10" s="192" customFormat="1" ht="25.5">
      <c r="A1295" s="197" t="s">
        <v>146</v>
      </c>
      <c r="B1295" s="308" t="s">
        <v>1508</v>
      </c>
      <c r="C1295" s="285" t="s">
        <v>21</v>
      </c>
      <c r="D1295" s="285" t="s">
        <v>150</v>
      </c>
      <c r="E1295" s="365" t="s">
        <v>148</v>
      </c>
      <c r="F1295" s="365"/>
      <c r="G1295" s="183" t="s">
        <v>26</v>
      </c>
      <c r="H1295" s="184">
        <v>1.2999999999999999E-2</v>
      </c>
      <c r="I1295" s="185">
        <v>21.96</v>
      </c>
      <c r="J1295" s="198">
        <v>0.28000000000000003</v>
      </c>
    </row>
    <row r="1296" spans="1:10" s="192" customFormat="1" ht="25.5">
      <c r="A1296" s="197" t="s">
        <v>146</v>
      </c>
      <c r="B1296" s="308" t="s">
        <v>1509</v>
      </c>
      <c r="C1296" s="285" t="s">
        <v>21</v>
      </c>
      <c r="D1296" s="285" t="s">
        <v>151</v>
      </c>
      <c r="E1296" s="365" t="s">
        <v>148</v>
      </c>
      <c r="F1296" s="365"/>
      <c r="G1296" s="183" t="s">
        <v>26</v>
      </c>
      <c r="H1296" s="184">
        <v>1.2999999999999999E-2</v>
      </c>
      <c r="I1296" s="185">
        <v>26.68</v>
      </c>
      <c r="J1296" s="198">
        <v>0.34</v>
      </c>
    </row>
    <row r="1297" spans="1:10" s="192" customFormat="1" ht="38.25">
      <c r="A1297" s="199" t="s">
        <v>139</v>
      </c>
      <c r="B1297" s="309" t="s">
        <v>3388</v>
      </c>
      <c r="C1297" s="278" t="s">
        <v>21</v>
      </c>
      <c r="D1297" s="278" t="s">
        <v>3389</v>
      </c>
      <c r="E1297" s="362" t="s">
        <v>142</v>
      </c>
      <c r="F1297" s="362"/>
      <c r="G1297" s="186" t="s">
        <v>34</v>
      </c>
      <c r="H1297" s="187">
        <v>1.0269999999999999</v>
      </c>
      <c r="I1297" s="188">
        <v>16.68</v>
      </c>
      <c r="J1297" s="200">
        <v>17.13</v>
      </c>
    </row>
    <row r="1298" spans="1:10" s="192" customFormat="1" ht="25.5">
      <c r="A1298" s="199" t="s">
        <v>139</v>
      </c>
      <c r="B1298" s="309" t="s">
        <v>1517</v>
      </c>
      <c r="C1298" s="278" t="s">
        <v>21</v>
      </c>
      <c r="D1298" s="278" t="s">
        <v>183</v>
      </c>
      <c r="E1298" s="362" t="s">
        <v>142</v>
      </c>
      <c r="F1298" s="362"/>
      <c r="G1298" s="186" t="s">
        <v>45</v>
      </c>
      <c r="H1298" s="187">
        <v>0.01</v>
      </c>
      <c r="I1298" s="188">
        <v>4.62</v>
      </c>
      <c r="J1298" s="200">
        <v>0.04</v>
      </c>
    </row>
    <row r="1299" spans="1:10" s="192" customFormat="1" ht="12.75">
      <c r="A1299" s="201"/>
      <c r="B1299" s="279"/>
      <c r="C1299" s="279"/>
      <c r="D1299" s="279"/>
      <c r="E1299" s="279" t="s">
        <v>143</v>
      </c>
      <c r="F1299" s="203">
        <v>0.48</v>
      </c>
      <c r="G1299" s="279" t="s">
        <v>144</v>
      </c>
      <c r="H1299" s="203">
        <v>0</v>
      </c>
      <c r="I1299" s="279" t="s">
        <v>145</v>
      </c>
      <c r="J1299" s="204">
        <v>0.48</v>
      </c>
    </row>
    <row r="1300" spans="1:10" s="192" customFormat="1" ht="12.75">
      <c r="A1300" s="201"/>
      <c r="B1300" s="279"/>
      <c r="C1300" s="279"/>
      <c r="D1300" s="279"/>
      <c r="E1300" s="279" t="s">
        <v>663</v>
      </c>
      <c r="F1300" s="203">
        <v>3.99</v>
      </c>
      <c r="G1300" s="279"/>
      <c r="H1300" s="363" t="s">
        <v>664</v>
      </c>
      <c r="I1300" s="363"/>
      <c r="J1300" s="204">
        <v>21.78</v>
      </c>
    </row>
    <row r="1301" spans="1:10" s="192" customFormat="1" ht="13.5" thickBot="1">
      <c r="A1301" s="280"/>
      <c r="B1301" s="281"/>
      <c r="C1301" s="281"/>
      <c r="D1301" s="281"/>
      <c r="E1301" s="281"/>
      <c r="F1301" s="281"/>
      <c r="G1301" s="281" t="s">
        <v>665</v>
      </c>
      <c r="H1301" s="213">
        <v>1334.49</v>
      </c>
      <c r="I1301" s="281" t="s">
        <v>666</v>
      </c>
      <c r="J1301" s="207">
        <v>29065.19</v>
      </c>
    </row>
    <row r="1302" spans="1:10" s="192" customFormat="1" ht="13.5" thickTop="1">
      <c r="A1302" s="205"/>
      <c r="B1302" s="189"/>
      <c r="C1302" s="189"/>
      <c r="D1302" s="189"/>
      <c r="E1302" s="189"/>
      <c r="F1302" s="189"/>
      <c r="G1302" s="189"/>
      <c r="H1302" s="189"/>
      <c r="I1302" s="189"/>
      <c r="J1302" s="206"/>
    </row>
    <row r="1303" spans="1:10" s="192" customFormat="1" ht="12.75">
      <c r="A1303" s="290" t="s">
        <v>3390</v>
      </c>
      <c r="B1303" s="288" t="s">
        <v>8</v>
      </c>
      <c r="C1303" s="284" t="s">
        <v>9</v>
      </c>
      <c r="D1303" s="284" t="s">
        <v>10</v>
      </c>
      <c r="E1303" s="367" t="s">
        <v>136</v>
      </c>
      <c r="F1303" s="367"/>
      <c r="G1303" s="289" t="s">
        <v>11</v>
      </c>
      <c r="H1303" s="288" t="s">
        <v>12</v>
      </c>
      <c r="I1303" s="288" t="s">
        <v>13</v>
      </c>
      <c r="J1303" s="287" t="s">
        <v>14</v>
      </c>
    </row>
    <row r="1304" spans="1:10" s="192" customFormat="1" ht="38.25" customHeight="1">
      <c r="A1304" s="94" t="s">
        <v>137</v>
      </c>
      <c r="B1304" s="294" t="s">
        <v>1320</v>
      </c>
      <c r="C1304" s="277" t="s">
        <v>21</v>
      </c>
      <c r="D1304" s="277" t="s">
        <v>308</v>
      </c>
      <c r="E1304" s="368" t="s">
        <v>182</v>
      </c>
      <c r="F1304" s="368"/>
      <c r="G1304" s="95" t="s">
        <v>34</v>
      </c>
      <c r="H1304" s="182">
        <v>1</v>
      </c>
      <c r="I1304" s="96">
        <v>29.24</v>
      </c>
      <c r="J1304" s="196">
        <v>29.24</v>
      </c>
    </row>
    <row r="1305" spans="1:10" s="192" customFormat="1" ht="25.5">
      <c r="A1305" s="197" t="s">
        <v>146</v>
      </c>
      <c r="B1305" s="308" t="s">
        <v>1508</v>
      </c>
      <c r="C1305" s="285" t="s">
        <v>21</v>
      </c>
      <c r="D1305" s="285" t="s">
        <v>150</v>
      </c>
      <c r="E1305" s="365" t="s">
        <v>148</v>
      </c>
      <c r="F1305" s="365"/>
      <c r="G1305" s="183" t="s">
        <v>26</v>
      </c>
      <c r="H1305" s="184">
        <v>6.08E-2</v>
      </c>
      <c r="I1305" s="185">
        <v>21.96</v>
      </c>
      <c r="J1305" s="198">
        <v>1.33</v>
      </c>
    </row>
    <row r="1306" spans="1:10" s="192" customFormat="1" ht="25.5">
      <c r="A1306" s="197" t="s">
        <v>146</v>
      </c>
      <c r="B1306" s="308" t="s">
        <v>1509</v>
      </c>
      <c r="C1306" s="285" t="s">
        <v>21</v>
      </c>
      <c r="D1306" s="285" t="s">
        <v>151</v>
      </c>
      <c r="E1306" s="365" t="s">
        <v>148</v>
      </c>
      <c r="F1306" s="365"/>
      <c r="G1306" s="183" t="s">
        <v>26</v>
      </c>
      <c r="H1306" s="184">
        <v>6.08E-2</v>
      </c>
      <c r="I1306" s="185">
        <v>26.68</v>
      </c>
      <c r="J1306" s="198">
        <v>1.62</v>
      </c>
    </row>
    <row r="1307" spans="1:10" s="192" customFormat="1" ht="38.25">
      <c r="A1307" s="199" t="s">
        <v>139</v>
      </c>
      <c r="B1307" s="309" t="s">
        <v>1532</v>
      </c>
      <c r="C1307" s="278" t="s">
        <v>21</v>
      </c>
      <c r="D1307" s="278" t="s">
        <v>880</v>
      </c>
      <c r="E1307" s="362" t="s">
        <v>142</v>
      </c>
      <c r="F1307" s="362"/>
      <c r="G1307" s="186" t="s">
        <v>34</v>
      </c>
      <c r="H1307" s="187">
        <v>1.0149999999999999</v>
      </c>
      <c r="I1307" s="188">
        <v>25.87</v>
      </c>
      <c r="J1307" s="200">
        <v>26.25</v>
      </c>
    </row>
    <row r="1308" spans="1:10" s="192" customFormat="1" ht="25.5">
      <c r="A1308" s="199" t="s">
        <v>139</v>
      </c>
      <c r="B1308" s="309" t="s">
        <v>1517</v>
      </c>
      <c r="C1308" s="278" t="s">
        <v>21</v>
      </c>
      <c r="D1308" s="278" t="s">
        <v>183</v>
      </c>
      <c r="E1308" s="362" t="s">
        <v>142</v>
      </c>
      <c r="F1308" s="362"/>
      <c r="G1308" s="186" t="s">
        <v>45</v>
      </c>
      <c r="H1308" s="187">
        <v>8.9999999999999993E-3</v>
      </c>
      <c r="I1308" s="188">
        <v>4.62</v>
      </c>
      <c r="J1308" s="200">
        <v>0.04</v>
      </c>
    </row>
    <row r="1309" spans="1:10" s="192" customFormat="1" ht="12.75">
      <c r="A1309" s="201"/>
      <c r="B1309" s="279"/>
      <c r="C1309" s="279"/>
      <c r="D1309" s="279"/>
      <c r="E1309" s="279" t="s">
        <v>143</v>
      </c>
      <c r="F1309" s="203">
        <v>2.2999999999999998</v>
      </c>
      <c r="G1309" s="279" t="s">
        <v>144</v>
      </c>
      <c r="H1309" s="203">
        <v>0</v>
      </c>
      <c r="I1309" s="279" t="s">
        <v>145</v>
      </c>
      <c r="J1309" s="204">
        <v>2.2999999999999998</v>
      </c>
    </row>
    <row r="1310" spans="1:10" s="192" customFormat="1" ht="12.75">
      <c r="A1310" s="201"/>
      <c r="B1310" s="279"/>
      <c r="C1310" s="279"/>
      <c r="D1310" s="279"/>
      <c r="E1310" s="279" t="s">
        <v>663</v>
      </c>
      <c r="F1310" s="203">
        <v>6.57</v>
      </c>
      <c r="G1310" s="279"/>
      <c r="H1310" s="363" t="s">
        <v>664</v>
      </c>
      <c r="I1310" s="363"/>
      <c r="J1310" s="204">
        <v>35.81</v>
      </c>
    </row>
    <row r="1311" spans="1:10" s="192" customFormat="1" ht="13.5" thickBot="1">
      <c r="A1311" s="280"/>
      <c r="B1311" s="281"/>
      <c r="C1311" s="281"/>
      <c r="D1311" s="281"/>
      <c r="E1311" s="281"/>
      <c r="F1311" s="281"/>
      <c r="G1311" s="281" t="s">
        <v>665</v>
      </c>
      <c r="H1311" s="213">
        <v>524.89</v>
      </c>
      <c r="I1311" s="281" t="s">
        <v>666</v>
      </c>
      <c r="J1311" s="207">
        <v>18796.310000000001</v>
      </c>
    </row>
    <row r="1312" spans="1:10" s="192" customFormat="1" ht="13.5" thickTop="1">
      <c r="A1312" s="205"/>
      <c r="B1312" s="189"/>
      <c r="C1312" s="189"/>
      <c r="D1312" s="189"/>
      <c r="E1312" s="189"/>
      <c r="F1312" s="189"/>
      <c r="G1312" s="189"/>
      <c r="H1312" s="189"/>
      <c r="I1312" s="189"/>
      <c r="J1312" s="206"/>
    </row>
    <row r="1313" spans="1:10" s="192" customFormat="1" ht="12.75">
      <c r="A1313" s="290" t="s">
        <v>3391</v>
      </c>
      <c r="B1313" s="288" t="s">
        <v>8</v>
      </c>
      <c r="C1313" s="284" t="s">
        <v>9</v>
      </c>
      <c r="D1313" s="284" t="s">
        <v>10</v>
      </c>
      <c r="E1313" s="367" t="s">
        <v>136</v>
      </c>
      <c r="F1313" s="367"/>
      <c r="G1313" s="289" t="s">
        <v>11</v>
      </c>
      <c r="H1313" s="288" t="s">
        <v>12</v>
      </c>
      <c r="I1313" s="288" t="s">
        <v>13</v>
      </c>
      <c r="J1313" s="287" t="s">
        <v>14</v>
      </c>
    </row>
    <row r="1314" spans="1:10" s="192" customFormat="1" ht="38.25" customHeight="1">
      <c r="A1314" s="94" t="s">
        <v>137</v>
      </c>
      <c r="B1314" s="294" t="s">
        <v>3392</v>
      </c>
      <c r="C1314" s="277" t="s">
        <v>21</v>
      </c>
      <c r="D1314" s="277" t="s">
        <v>2487</v>
      </c>
      <c r="E1314" s="368" t="s">
        <v>182</v>
      </c>
      <c r="F1314" s="368"/>
      <c r="G1314" s="95" t="s">
        <v>34</v>
      </c>
      <c r="H1314" s="182">
        <v>1</v>
      </c>
      <c r="I1314" s="96">
        <v>269.99</v>
      </c>
      <c r="J1314" s="196">
        <v>269.99</v>
      </c>
    </row>
    <row r="1315" spans="1:10" s="192" customFormat="1" ht="25.5">
      <c r="A1315" s="197" t="s">
        <v>146</v>
      </c>
      <c r="B1315" s="308" t="s">
        <v>1508</v>
      </c>
      <c r="C1315" s="285" t="s">
        <v>21</v>
      </c>
      <c r="D1315" s="285" t="s">
        <v>150</v>
      </c>
      <c r="E1315" s="365" t="s">
        <v>148</v>
      </c>
      <c r="F1315" s="365"/>
      <c r="G1315" s="183" t="s">
        <v>26</v>
      </c>
      <c r="H1315" s="184">
        <v>0.25119999999999998</v>
      </c>
      <c r="I1315" s="185">
        <v>21.96</v>
      </c>
      <c r="J1315" s="198">
        <v>5.51</v>
      </c>
    </row>
    <row r="1316" spans="1:10" s="192" customFormat="1" ht="25.5">
      <c r="A1316" s="197" t="s">
        <v>146</v>
      </c>
      <c r="B1316" s="308" t="s">
        <v>1509</v>
      </c>
      <c r="C1316" s="285" t="s">
        <v>21</v>
      </c>
      <c r="D1316" s="285" t="s">
        <v>151</v>
      </c>
      <c r="E1316" s="365" t="s">
        <v>148</v>
      </c>
      <c r="F1316" s="365"/>
      <c r="G1316" s="183" t="s">
        <v>26</v>
      </c>
      <c r="H1316" s="184">
        <v>0.25119999999999998</v>
      </c>
      <c r="I1316" s="185">
        <v>26.68</v>
      </c>
      <c r="J1316" s="198">
        <v>6.7</v>
      </c>
    </row>
    <row r="1317" spans="1:10" s="192" customFormat="1" ht="38.25">
      <c r="A1317" s="199" t="s">
        <v>139</v>
      </c>
      <c r="B1317" s="309" t="s">
        <v>3393</v>
      </c>
      <c r="C1317" s="278" t="s">
        <v>21</v>
      </c>
      <c r="D1317" s="278" t="s">
        <v>3394</v>
      </c>
      <c r="E1317" s="362" t="s">
        <v>142</v>
      </c>
      <c r="F1317" s="362"/>
      <c r="G1317" s="186" t="s">
        <v>34</v>
      </c>
      <c r="H1317" s="187">
        <v>1.0149999999999999</v>
      </c>
      <c r="I1317" s="188">
        <v>253.94</v>
      </c>
      <c r="J1317" s="200">
        <v>257.74</v>
      </c>
    </row>
    <row r="1318" spans="1:10" s="192" customFormat="1" ht="25.5">
      <c r="A1318" s="199" t="s">
        <v>139</v>
      </c>
      <c r="B1318" s="309" t="s">
        <v>1517</v>
      </c>
      <c r="C1318" s="278" t="s">
        <v>21</v>
      </c>
      <c r="D1318" s="278" t="s">
        <v>183</v>
      </c>
      <c r="E1318" s="362" t="s">
        <v>142</v>
      </c>
      <c r="F1318" s="362"/>
      <c r="G1318" s="186" t="s">
        <v>45</v>
      </c>
      <c r="H1318" s="187">
        <v>8.9999999999999993E-3</v>
      </c>
      <c r="I1318" s="188">
        <v>4.62</v>
      </c>
      <c r="J1318" s="200">
        <v>0.04</v>
      </c>
    </row>
    <row r="1319" spans="1:10" s="192" customFormat="1" ht="12.75">
      <c r="A1319" s="201"/>
      <c r="B1319" s="279"/>
      <c r="C1319" s="279"/>
      <c r="D1319" s="279"/>
      <c r="E1319" s="279" t="s">
        <v>143</v>
      </c>
      <c r="F1319" s="203">
        <v>9.5299999999999994</v>
      </c>
      <c r="G1319" s="279" t="s">
        <v>144</v>
      </c>
      <c r="H1319" s="203">
        <v>0</v>
      </c>
      <c r="I1319" s="279" t="s">
        <v>145</v>
      </c>
      <c r="J1319" s="204">
        <v>9.5299999999999994</v>
      </c>
    </row>
    <row r="1320" spans="1:10" s="192" customFormat="1" ht="12.75">
      <c r="A1320" s="201"/>
      <c r="B1320" s="279"/>
      <c r="C1320" s="279"/>
      <c r="D1320" s="279"/>
      <c r="E1320" s="279" t="s">
        <v>663</v>
      </c>
      <c r="F1320" s="203">
        <v>60.66</v>
      </c>
      <c r="G1320" s="279"/>
      <c r="H1320" s="363" t="s">
        <v>664</v>
      </c>
      <c r="I1320" s="363"/>
      <c r="J1320" s="204">
        <v>330.65</v>
      </c>
    </row>
    <row r="1321" spans="1:10" s="192" customFormat="1" ht="13.5" thickBot="1">
      <c r="A1321" s="280"/>
      <c r="B1321" s="281"/>
      <c r="C1321" s="281"/>
      <c r="D1321" s="281"/>
      <c r="E1321" s="281"/>
      <c r="F1321" s="281"/>
      <c r="G1321" s="281" t="s">
        <v>665</v>
      </c>
      <c r="H1321" s="213">
        <v>951.53</v>
      </c>
      <c r="I1321" s="281" t="s">
        <v>666</v>
      </c>
      <c r="J1321" s="207">
        <v>314623.39</v>
      </c>
    </row>
    <row r="1322" spans="1:10" s="192" customFormat="1" ht="13.5" thickTop="1">
      <c r="A1322" s="205"/>
      <c r="B1322" s="189"/>
      <c r="C1322" s="189"/>
      <c r="D1322" s="189"/>
      <c r="E1322" s="189"/>
      <c r="F1322" s="189"/>
      <c r="G1322" s="189"/>
      <c r="H1322" s="189"/>
      <c r="I1322" s="189"/>
      <c r="J1322" s="206"/>
    </row>
    <row r="1323" spans="1:10" s="192" customFormat="1" ht="12.75">
      <c r="A1323" s="290" t="s">
        <v>3395</v>
      </c>
      <c r="B1323" s="288" t="s">
        <v>8</v>
      </c>
      <c r="C1323" s="284" t="s">
        <v>9</v>
      </c>
      <c r="D1323" s="284" t="s">
        <v>10</v>
      </c>
      <c r="E1323" s="367" t="s">
        <v>136</v>
      </c>
      <c r="F1323" s="367"/>
      <c r="G1323" s="289" t="s">
        <v>11</v>
      </c>
      <c r="H1323" s="288" t="s">
        <v>12</v>
      </c>
      <c r="I1323" s="288" t="s">
        <v>13</v>
      </c>
      <c r="J1323" s="287" t="s">
        <v>14</v>
      </c>
    </row>
    <row r="1324" spans="1:10" s="192" customFormat="1" ht="38.25" customHeight="1">
      <c r="A1324" s="94" t="s">
        <v>137</v>
      </c>
      <c r="B1324" s="294" t="s">
        <v>1227</v>
      </c>
      <c r="C1324" s="277" t="s">
        <v>21</v>
      </c>
      <c r="D1324" s="277" t="s">
        <v>309</v>
      </c>
      <c r="E1324" s="368" t="s">
        <v>182</v>
      </c>
      <c r="F1324" s="368"/>
      <c r="G1324" s="95" t="s">
        <v>34</v>
      </c>
      <c r="H1324" s="182">
        <v>1</v>
      </c>
      <c r="I1324" s="96">
        <v>58.94</v>
      </c>
      <c r="J1324" s="196">
        <v>58.94</v>
      </c>
    </row>
    <row r="1325" spans="1:10" s="192" customFormat="1" ht="25.5">
      <c r="A1325" s="197" t="s">
        <v>146</v>
      </c>
      <c r="B1325" s="308" t="s">
        <v>1508</v>
      </c>
      <c r="C1325" s="285" t="s">
        <v>21</v>
      </c>
      <c r="D1325" s="285" t="s">
        <v>150</v>
      </c>
      <c r="E1325" s="365" t="s">
        <v>148</v>
      </c>
      <c r="F1325" s="365"/>
      <c r="G1325" s="183" t="s">
        <v>26</v>
      </c>
      <c r="H1325" s="184">
        <v>8.3000000000000004E-2</v>
      </c>
      <c r="I1325" s="185">
        <v>21.96</v>
      </c>
      <c r="J1325" s="198">
        <v>1.82</v>
      </c>
    </row>
    <row r="1326" spans="1:10" s="192" customFormat="1" ht="25.5">
      <c r="A1326" s="197" t="s">
        <v>146</v>
      </c>
      <c r="B1326" s="308" t="s">
        <v>1509</v>
      </c>
      <c r="C1326" s="285" t="s">
        <v>21</v>
      </c>
      <c r="D1326" s="285" t="s">
        <v>151</v>
      </c>
      <c r="E1326" s="365" t="s">
        <v>148</v>
      </c>
      <c r="F1326" s="365"/>
      <c r="G1326" s="183" t="s">
        <v>26</v>
      </c>
      <c r="H1326" s="184">
        <v>8.3000000000000004E-2</v>
      </c>
      <c r="I1326" s="185">
        <v>26.68</v>
      </c>
      <c r="J1326" s="198">
        <v>2.21</v>
      </c>
    </row>
    <row r="1327" spans="1:10" s="192" customFormat="1" ht="38.25">
      <c r="A1327" s="199" t="s">
        <v>139</v>
      </c>
      <c r="B1327" s="309" t="s">
        <v>1533</v>
      </c>
      <c r="C1327" s="278" t="s">
        <v>21</v>
      </c>
      <c r="D1327" s="278" t="s">
        <v>881</v>
      </c>
      <c r="E1327" s="362" t="s">
        <v>142</v>
      </c>
      <c r="F1327" s="362"/>
      <c r="G1327" s="186" t="s">
        <v>34</v>
      </c>
      <c r="H1327" s="187">
        <v>1.0149999999999999</v>
      </c>
      <c r="I1327" s="188">
        <v>54.06</v>
      </c>
      <c r="J1327" s="200">
        <v>54.87</v>
      </c>
    </row>
    <row r="1328" spans="1:10" s="192" customFormat="1" ht="25.5">
      <c r="A1328" s="199" t="s">
        <v>139</v>
      </c>
      <c r="B1328" s="309" t="s">
        <v>1517</v>
      </c>
      <c r="C1328" s="278" t="s">
        <v>21</v>
      </c>
      <c r="D1328" s="278" t="s">
        <v>183</v>
      </c>
      <c r="E1328" s="362" t="s">
        <v>142</v>
      </c>
      <c r="F1328" s="362"/>
      <c r="G1328" s="186" t="s">
        <v>45</v>
      </c>
      <c r="H1328" s="187">
        <v>8.9999999999999993E-3</v>
      </c>
      <c r="I1328" s="188">
        <v>4.62</v>
      </c>
      <c r="J1328" s="200">
        <v>0.04</v>
      </c>
    </row>
    <row r="1329" spans="1:10" s="192" customFormat="1" ht="12.75">
      <c r="A1329" s="201"/>
      <c r="B1329" s="279"/>
      <c r="C1329" s="279"/>
      <c r="D1329" s="279"/>
      <c r="E1329" s="279" t="s">
        <v>143</v>
      </c>
      <c r="F1329" s="203">
        <v>3.14</v>
      </c>
      <c r="G1329" s="279" t="s">
        <v>144</v>
      </c>
      <c r="H1329" s="203">
        <v>0</v>
      </c>
      <c r="I1329" s="279" t="s">
        <v>145</v>
      </c>
      <c r="J1329" s="204">
        <v>3.14</v>
      </c>
    </row>
    <row r="1330" spans="1:10" s="192" customFormat="1" ht="12.75">
      <c r="A1330" s="201"/>
      <c r="B1330" s="279"/>
      <c r="C1330" s="279"/>
      <c r="D1330" s="279"/>
      <c r="E1330" s="279" t="s">
        <v>663</v>
      </c>
      <c r="F1330" s="203">
        <v>13.24</v>
      </c>
      <c r="G1330" s="279"/>
      <c r="H1330" s="363" t="s">
        <v>664</v>
      </c>
      <c r="I1330" s="363"/>
      <c r="J1330" s="204">
        <v>72.180000000000007</v>
      </c>
    </row>
    <row r="1331" spans="1:10" s="192" customFormat="1" ht="13.5" thickBot="1">
      <c r="A1331" s="280"/>
      <c r="B1331" s="281"/>
      <c r="C1331" s="281"/>
      <c r="D1331" s="281"/>
      <c r="E1331" s="281"/>
      <c r="F1331" s="281"/>
      <c r="G1331" s="281" t="s">
        <v>665</v>
      </c>
      <c r="H1331" s="213">
        <v>23.4</v>
      </c>
      <c r="I1331" s="281" t="s">
        <v>666</v>
      </c>
      <c r="J1331" s="207">
        <v>1689.01</v>
      </c>
    </row>
    <row r="1332" spans="1:10" s="192" customFormat="1" ht="13.5" thickTop="1">
      <c r="A1332" s="205"/>
      <c r="B1332" s="189"/>
      <c r="C1332" s="189"/>
      <c r="D1332" s="189"/>
      <c r="E1332" s="189"/>
      <c r="F1332" s="189"/>
      <c r="G1332" s="189"/>
      <c r="H1332" s="189"/>
      <c r="I1332" s="189"/>
      <c r="J1332" s="206"/>
    </row>
    <row r="1333" spans="1:10" s="192" customFormat="1" ht="12.75">
      <c r="A1333" s="290" t="s">
        <v>3396</v>
      </c>
      <c r="B1333" s="288" t="s">
        <v>8</v>
      </c>
      <c r="C1333" s="284" t="s">
        <v>9</v>
      </c>
      <c r="D1333" s="284" t="s">
        <v>10</v>
      </c>
      <c r="E1333" s="367" t="s">
        <v>136</v>
      </c>
      <c r="F1333" s="367"/>
      <c r="G1333" s="289" t="s">
        <v>11</v>
      </c>
      <c r="H1333" s="288" t="s">
        <v>12</v>
      </c>
      <c r="I1333" s="288" t="s">
        <v>13</v>
      </c>
      <c r="J1333" s="287" t="s">
        <v>14</v>
      </c>
    </row>
    <row r="1334" spans="1:10" s="192" customFormat="1" ht="38.25" customHeight="1">
      <c r="A1334" s="94" t="s">
        <v>137</v>
      </c>
      <c r="B1334" s="294" t="s">
        <v>3397</v>
      </c>
      <c r="C1334" s="277" t="s">
        <v>21</v>
      </c>
      <c r="D1334" s="277" t="s">
        <v>2490</v>
      </c>
      <c r="E1334" s="368" t="s">
        <v>182</v>
      </c>
      <c r="F1334" s="368"/>
      <c r="G1334" s="95" t="s">
        <v>34</v>
      </c>
      <c r="H1334" s="182">
        <v>1</v>
      </c>
      <c r="I1334" s="96">
        <v>105.67</v>
      </c>
      <c r="J1334" s="196">
        <v>105.67</v>
      </c>
    </row>
    <row r="1335" spans="1:10" s="192" customFormat="1" ht="25.5">
      <c r="A1335" s="197" t="s">
        <v>146</v>
      </c>
      <c r="B1335" s="308" t="s">
        <v>1508</v>
      </c>
      <c r="C1335" s="285" t="s">
        <v>21</v>
      </c>
      <c r="D1335" s="285" t="s">
        <v>150</v>
      </c>
      <c r="E1335" s="365" t="s">
        <v>148</v>
      </c>
      <c r="F1335" s="365"/>
      <c r="G1335" s="183" t="s">
        <v>26</v>
      </c>
      <c r="H1335" s="184">
        <v>0.12280000000000001</v>
      </c>
      <c r="I1335" s="185">
        <v>21.96</v>
      </c>
      <c r="J1335" s="198">
        <v>2.69</v>
      </c>
    </row>
    <row r="1336" spans="1:10" s="192" customFormat="1" ht="25.5">
      <c r="A1336" s="197" t="s">
        <v>146</v>
      </c>
      <c r="B1336" s="308" t="s">
        <v>1509</v>
      </c>
      <c r="C1336" s="285" t="s">
        <v>21</v>
      </c>
      <c r="D1336" s="285" t="s">
        <v>151</v>
      </c>
      <c r="E1336" s="365" t="s">
        <v>148</v>
      </c>
      <c r="F1336" s="365"/>
      <c r="G1336" s="183" t="s">
        <v>26</v>
      </c>
      <c r="H1336" s="184">
        <v>0.12280000000000001</v>
      </c>
      <c r="I1336" s="185">
        <v>26.68</v>
      </c>
      <c r="J1336" s="198">
        <v>3.27</v>
      </c>
    </row>
    <row r="1337" spans="1:10" s="192" customFormat="1" ht="38.25">
      <c r="A1337" s="199" t="s">
        <v>139</v>
      </c>
      <c r="B1337" s="309" t="s">
        <v>3398</v>
      </c>
      <c r="C1337" s="278" t="s">
        <v>21</v>
      </c>
      <c r="D1337" s="278" t="s">
        <v>3399</v>
      </c>
      <c r="E1337" s="362" t="s">
        <v>142</v>
      </c>
      <c r="F1337" s="362"/>
      <c r="G1337" s="186" t="s">
        <v>34</v>
      </c>
      <c r="H1337" s="187">
        <v>1.0149999999999999</v>
      </c>
      <c r="I1337" s="188">
        <v>98.2</v>
      </c>
      <c r="J1337" s="200">
        <v>99.67</v>
      </c>
    </row>
    <row r="1338" spans="1:10" s="192" customFormat="1" ht="25.5">
      <c r="A1338" s="199" t="s">
        <v>139</v>
      </c>
      <c r="B1338" s="309" t="s">
        <v>1517</v>
      </c>
      <c r="C1338" s="278" t="s">
        <v>21</v>
      </c>
      <c r="D1338" s="278" t="s">
        <v>183</v>
      </c>
      <c r="E1338" s="362" t="s">
        <v>142</v>
      </c>
      <c r="F1338" s="362"/>
      <c r="G1338" s="186" t="s">
        <v>45</v>
      </c>
      <c r="H1338" s="187">
        <v>8.9999999999999993E-3</v>
      </c>
      <c r="I1338" s="188">
        <v>4.62</v>
      </c>
      <c r="J1338" s="200">
        <v>0.04</v>
      </c>
    </row>
    <row r="1339" spans="1:10" s="192" customFormat="1" ht="12.75">
      <c r="A1339" s="201"/>
      <c r="B1339" s="279"/>
      <c r="C1339" s="279"/>
      <c r="D1339" s="279"/>
      <c r="E1339" s="279" t="s">
        <v>143</v>
      </c>
      <c r="F1339" s="203">
        <v>4.66</v>
      </c>
      <c r="G1339" s="279" t="s">
        <v>144</v>
      </c>
      <c r="H1339" s="203">
        <v>0</v>
      </c>
      <c r="I1339" s="279" t="s">
        <v>145</v>
      </c>
      <c r="J1339" s="204">
        <v>4.66</v>
      </c>
    </row>
    <row r="1340" spans="1:10" s="192" customFormat="1" ht="12.75">
      <c r="A1340" s="201"/>
      <c r="B1340" s="279"/>
      <c r="C1340" s="279"/>
      <c r="D1340" s="279"/>
      <c r="E1340" s="279" t="s">
        <v>663</v>
      </c>
      <c r="F1340" s="203">
        <v>23.74</v>
      </c>
      <c r="G1340" s="279"/>
      <c r="H1340" s="363" t="s">
        <v>664</v>
      </c>
      <c r="I1340" s="363"/>
      <c r="J1340" s="204">
        <v>129.41</v>
      </c>
    </row>
    <row r="1341" spans="1:10" s="192" customFormat="1" ht="13.5" thickBot="1">
      <c r="A1341" s="280"/>
      <c r="B1341" s="281"/>
      <c r="C1341" s="281"/>
      <c r="D1341" s="281"/>
      <c r="E1341" s="281"/>
      <c r="F1341" s="281"/>
      <c r="G1341" s="281" t="s">
        <v>665</v>
      </c>
      <c r="H1341" s="213">
        <v>93.57</v>
      </c>
      <c r="I1341" s="281" t="s">
        <v>666</v>
      </c>
      <c r="J1341" s="207">
        <v>12108.89</v>
      </c>
    </row>
    <row r="1342" spans="1:10" s="192" customFormat="1" ht="13.5" thickTop="1">
      <c r="A1342" s="205"/>
      <c r="B1342" s="189"/>
      <c r="C1342" s="189"/>
      <c r="D1342" s="189"/>
      <c r="E1342" s="189"/>
      <c r="F1342" s="189"/>
      <c r="G1342" s="189"/>
      <c r="H1342" s="189"/>
      <c r="I1342" s="189"/>
      <c r="J1342" s="206"/>
    </row>
    <row r="1343" spans="1:10" s="192" customFormat="1" ht="12.75">
      <c r="A1343" s="290" t="s">
        <v>3400</v>
      </c>
      <c r="B1343" s="288" t="s">
        <v>8</v>
      </c>
      <c r="C1343" s="284" t="s">
        <v>9</v>
      </c>
      <c r="D1343" s="284" t="s">
        <v>10</v>
      </c>
      <c r="E1343" s="367" t="s">
        <v>136</v>
      </c>
      <c r="F1343" s="367"/>
      <c r="G1343" s="289" t="s">
        <v>11</v>
      </c>
      <c r="H1343" s="288" t="s">
        <v>12</v>
      </c>
      <c r="I1343" s="288" t="s">
        <v>13</v>
      </c>
      <c r="J1343" s="287" t="s">
        <v>14</v>
      </c>
    </row>
    <row r="1344" spans="1:10" s="192" customFormat="1" ht="38.25" customHeight="1">
      <c r="A1344" s="94" t="s">
        <v>137</v>
      </c>
      <c r="B1344" s="294" t="s">
        <v>2289</v>
      </c>
      <c r="C1344" s="277" t="s">
        <v>21</v>
      </c>
      <c r="D1344" s="277" t="s">
        <v>2285</v>
      </c>
      <c r="E1344" s="368" t="s">
        <v>182</v>
      </c>
      <c r="F1344" s="368"/>
      <c r="G1344" s="95" t="s">
        <v>34</v>
      </c>
      <c r="H1344" s="182">
        <v>1</v>
      </c>
      <c r="I1344" s="96">
        <v>137.41</v>
      </c>
      <c r="J1344" s="196">
        <v>137.41</v>
      </c>
    </row>
    <row r="1345" spans="1:10" s="192" customFormat="1" ht="25.5">
      <c r="A1345" s="197" t="s">
        <v>146</v>
      </c>
      <c r="B1345" s="308" t="s">
        <v>1508</v>
      </c>
      <c r="C1345" s="285" t="s">
        <v>21</v>
      </c>
      <c r="D1345" s="285" t="s">
        <v>150</v>
      </c>
      <c r="E1345" s="365" t="s">
        <v>148</v>
      </c>
      <c r="F1345" s="365"/>
      <c r="G1345" s="183" t="s">
        <v>26</v>
      </c>
      <c r="H1345" s="184">
        <v>0.14499999999999999</v>
      </c>
      <c r="I1345" s="185">
        <v>21.96</v>
      </c>
      <c r="J1345" s="198">
        <v>3.18</v>
      </c>
    </row>
    <row r="1346" spans="1:10" s="192" customFormat="1" ht="25.5">
      <c r="A1346" s="197" t="s">
        <v>146</v>
      </c>
      <c r="B1346" s="308" t="s">
        <v>1509</v>
      </c>
      <c r="C1346" s="285" t="s">
        <v>21</v>
      </c>
      <c r="D1346" s="285" t="s">
        <v>151</v>
      </c>
      <c r="E1346" s="365" t="s">
        <v>148</v>
      </c>
      <c r="F1346" s="365"/>
      <c r="G1346" s="183" t="s">
        <v>26</v>
      </c>
      <c r="H1346" s="184">
        <v>0.14499999999999999</v>
      </c>
      <c r="I1346" s="185">
        <v>26.68</v>
      </c>
      <c r="J1346" s="198">
        <v>3.86</v>
      </c>
    </row>
    <row r="1347" spans="1:10" s="192" customFormat="1" ht="38.25">
      <c r="A1347" s="199" t="s">
        <v>139</v>
      </c>
      <c r="B1347" s="309" t="s">
        <v>2290</v>
      </c>
      <c r="C1347" s="278" t="s">
        <v>21</v>
      </c>
      <c r="D1347" s="278" t="s">
        <v>2291</v>
      </c>
      <c r="E1347" s="362" t="s">
        <v>142</v>
      </c>
      <c r="F1347" s="362"/>
      <c r="G1347" s="186" t="s">
        <v>34</v>
      </c>
      <c r="H1347" s="187">
        <v>1.0149999999999999</v>
      </c>
      <c r="I1347" s="188">
        <v>128.41</v>
      </c>
      <c r="J1347" s="200">
        <v>130.33000000000001</v>
      </c>
    </row>
    <row r="1348" spans="1:10" s="192" customFormat="1" ht="25.5">
      <c r="A1348" s="199" t="s">
        <v>139</v>
      </c>
      <c r="B1348" s="309" t="s">
        <v>1517</v>
      </c>
      <c r="C1348" s="278" t="s">
        <v>21</v>
      </c>
      <c r="D1348" s="278" t="s">
        <v>183</v>
      </c>
      <c r="E1348" s="362" t="s">
        <v>142</v>
      </c>
      <c r="F1348" s="362"/>
      <c r="G1348" s="186" t="s">
        <v>45</v>
      </c>
      <c r="H1348" s="187">
        <v>8.9999999999999993E-3</v>
      </c>
      <c r="I1348" s="188">
        <v>4.62</v>
      </c>
      <c r="J1348" s="200">
        <v>0.04</v>
      </c>
    </row>
    <row r="1349" spans="1:10" s="192" customFormat="1" ht="12.75">
      <c r="A1349" s="201"/>
      <c r="B1349" s="279"/>
      <c r="C1349" s="279"/>
      <c r="D1349" s="279"/>
      <c r="E1349" s="279" t="s">
        <v>143</v>
      </c>
      <c r="F1349" s="203">
        <v>5.49</v>
      </c>
      <c r="G1349" s="279" t="s">
        <v>144</v>
      </c>
      <c r="H1349" s="203">
        <v>0</v>
      </c>
      <c r="I1349" s="279" t="s">
        <v>145</v>
      </c>
      <c r="J1349" s="204">
        <v>5.49</v>
      </c>
    </row>
    <row r="1350" spans="1:10" s="192" customFormat="1" ht="12.75">
      <c r="A1350" s="201"/>
      <c r="B1350" s="279"/>
      <c r="C1350" s="279"/>
      <c r="D1350" s="279"/>
      <c r="E1350" s="279" t="s">
        <v>663</v>
      </c>
      <c r="F1350" s="203">
        <v>30.87</v>
      </c>
      <c r="G1350" s="279"/>
      <c r="H1350" s="363" t="s">
        <v>664</v>
      </c>
      <c r="I1350" s="363"/>
      <c r="J1350" s="204">
        <v>168.28</v>
      </c>
    </row>
    <row r="1351" spans="1:10" s="192" customFormat="1" ht="13.5" thickBot="1">
      <c r="A1351" s="280"/>
      <c r="B1351" s="281"/>
      <c r="C1351" s="281"/>
      <c r="D1351" s="281"/>
      <c r="E1351" s="281"/>
      <c r="F1351" s="281"/>
      <c r="G1351" s="281" t="s">
        <v>665</v>
      </c>
      <c r="H1351" s="213">
        <v>236.29</v>
      </c>
      <c r="I1351" s="281" t="s">
        <v>666</v>
      </c>
      <c r="J1351" s="207">
        <v>39762.879999999997</v>
      </c>
    </row>
    <row r="1352" spans="1:10" s="192" customFormat="1" ht="13.5" thickTop="1">
      <c r="A1352" s="205"/>
      <c r="B1352" s="189"/>
      <c r="C1352" s="189"/>
      <c r="D1352" s="189"/>
      <c r="E1352" s="189"/>
      <c r="F1352" s="189"/>
      <c r="G1352" s="189"/>
      <c r="H1352" s="189"/>
      <c r="I1352" s="189"/>
      <c r="J1352" s="206"/>
    </row>
    <row r="1353" spans="1:10" s="192" customFormat="1" ht="12.75">
      <c r="A1353" s="111" t="s">
        <v>851</v>
      </c>
      <c r="B1353" s="286"/>
      <c r="C1353" s="286"/>
      <c r="D1353" s="286" t="s">
        <v>116</v>
      </c>
      <c r="E1353" s="286"/>
      <c r="F1353" s="366"/>
      <c r="G1353" s="366"/>
      <c r="H1353" s="136"/>
      <c r="I1353" s="286"/>
      <c r="J1353" s="212">
        <v>39626.080000000002</v>
      </c>
    </row>
    <row r="1354" spans="1:10" s="192" customFormat="1" ht="12.75">
      <c r="A1354" s="290" t="s">
        <v>3401</v>
      </c>
      <c r="B1354" s="288" t="s">
        <v>8</v>
      </c>
      <c r="C1354" s="284" t="s">
        <v>9</v>
      </c>
      <c r="D1354" s="284" t="s">
        <v>10</v>
      </c>
      <c r="E1354" s="367" t="s">
        <v>136</v>
      </c>
      <c r="F1354" s="367"/>
      <c r="G1354" s="289" t="s">
        <v>11</v>
      </c>
      <c r="H1354" s="288" t="s">
        <v>12</v>
      </c>
      <c r="I1354" s="288" t="s">
        <v>13</v>
      </c>
      <c r="J1354" s="287" t="s">
        <v>14</v>
      </c>
    </row>
    <row r="1355" spans="1:10" s="192" customFormat="1" ht="25.5" customHeight="1">
      <c r="A1355" s="94" t="s">
        <v>137</v>
      </c>
      <c r="B1355" s="294" t="s">
        <v>1308</v>
      </c>
      <c r="C1355" s="277" t="s">
        <v>21</v>
      </c>
      <c r="D1355" s="277" t="s">
        <v>117</v>
      </c>
      <c r="E1355" s="368" t="s">
        <v>182</v>
      </c>
      <c r="F1355" s="368"/>
      <c r="G1355" s="95" t="s">
        <v>45</v>
      </c>
      <c r="H1355" s="182">
        <v>1</v>
      </c>
      <c r="I1355" s="96">
        <v>12.55</v>
      </c>
      <c r="J1355" s="196">
        <v>12.55</v>
      </c>
    </row>
    <row r="1356" spans="1:10" s="192" customFormat="1" ht="25.5">
      <c r="A1356" s="197" t="s">
        <v>146</v>
      </c>
      <c r="B1356" s="308" t="s">
        <v>1508</v>
      </c>
      <c r="C1356" s="285" t="s">
        <v>21</v>
      </c>
      <c r="D1356" s="285" t="s">
        <v>150</v>
      </c>
      <c r="E1356" s="365" t="s">
        <v>148</v>
      </c>
      <c r="F1356" s="365"/>
      <c r="G1356" s="183" t="s">
        <v>26</v>
      </c>
      <c r="H1356" s="184">
        <v>4.7600000000000003E-2</v>
      </c>
      <c r="I1356" s="185">
        <v>21.96</v>
      </c>
      <c r="J1356" s="198">
        <v>1.04</v>
      </c>
    </row>
    <row r="1357" spans="1:10" s="192" customFormat="1" ht="25.5">
      <c r="A1357" s="197" t="s">
        <v>146</v>
      </c>
      <c r="B1357" s="308" t="s">
        <v>1509</v>
      </c>
      <c r="C1357" s="285" t="s">
        <v>21</v>
      </c>
      <c r="D1357" s="285" t="s">
        <v>151</v>
      </c>
      <c r="E1357" s="365" t="s">
        <v>148</v>
      </c>
      <c r="F1357" s="365"/>
      <c r="G1357" s="183" t="s">
        <v>26</v>
      </c>
      <c r="H1357" s="184">
        <v>4.7600000000000003E-2</v>
      </c>
      <c r="I1357" s="185">
        <v>26.68</v>
      </c>
      <c r="J1357" s="198">
        <v>1.26</v>
      </c>
    </row>
    <row r="1358" spans="1:10" s="192" customFormat="1" ht="25.5">
      <c r="A1358" s="199" t="s">
        <v>139</v>
      </c>
      <c r="B1358" s="309" t="s">
        <v>1534</v>
      </c>
      <c r="C1358" s="278" t="s">
        <v>21</v>
      </c>
      <c r="D1358" s="278" t="s">
        <v>883</v>
      </c>
      <c r="E1358" s="362" t="s">
        <v>142</v>
      </c>
      <c r="F1358" s="362"/>
      <c r="G1358" s="186" t="s">
        <v>45</v>
      </c>
      <c r="H1358" s="187">
        <v>1</v>
      </c>
      <c r="I1358" s="188">
        <v>1.22</v>
      </c>
      <c r="J1358" s="200">
        <v>1.22</v>
      </c>
    </row>
    <row r="1359" spans="1:10" s="192" customFormat="1" ht="25.5">
      <c r="A1359" s="199" t="s">
        <v>139</v>
      </c>
      <c r="B1359" s="309" t="s">
        <v>1535</v>
      </c>
      <c r="C1359" s="278" t="s">
        <v>21</v>
      </c>
      <c r="D1359" s="278" t="s">
        <v>884</v>
      </c>
      <c r="E1359" s="362" t="s">
        <v>142</v>
      </c>
      <c r="F1359" s="362"/>
      <c r="G1359" s="186" t="s">
        <v>45</v>
      </c>
      <c r="H1359" s="187">
        <v>1</v>
      </c>
      <c r="I1359" s="188">
        <v>9.0299999999999994</v>
      </c>
      <c r="J1359" s="200">
        <v>9.0299999999999994</v>
      </c>
    </row>
    <row r="1360" spans="1:10" s="192" customFormat="1" ht="12.75">
      <c r="A1360" s="201"/>
      <c r="B1360" s="279"/>
      <c r="C1360" s="279"/>
      <c r="D1360" s="279"/>
      <c r="E1360" s="279" t="s">
        <v>143</v>
      </c>
      <c r="F1360" s="203">
        <v>1.8</v>
      </c>
      <c r="G1360" s="279" t="s">
        <v>144</v>
      </c>
      <c r="H1360" s="203">
        <v>0</v>
      </c>
      <c r="I1360" s="279" t="s">
        <v>145</v>
      </c>
      <c r="J1360" s="204">
        <v>1.8</v>
      </c>
    </row>
    <row r="1361" spans="1:10" s="192" customFormat="1" ht="12.75">
      <c r="A1361" s="201"/>
      <c r="B1361" s="279"/>
      <c r="C1361" s="279"/>
      <c r="D1361" s="279"/>
      <c r="E1361" s="279" t="s">
        <v>663</v>
      </c>
      <c r="F1361" s="203">
        <v>2.81</v>
      </c>
      <c r="G1361" s="279"/>
      <c r="H1361" s="363" t="s">
        <v>664</v>
      </c>
      <c r="I1361" s="363"/>
      <c r="J1361" s="204">
        <v>15.36</v>
      </c>
    </row>
    <row r="1362" spans="1:10" s="192" customFormat="1" ht="13.5" thickBot="1">
      <c r="A1362" s="280"/>
      <c r="B1362" s="281"/>
      <c r="C1362" s="281"/>
      <c r="D1362" s="281"/>
      <c r="E1362" s="281"/>
      <c r="F1362" s="281"/>
      <c r="G1362" s="281" t="s">
        <v>665</v>
      </c>
      <c r="H1362" s="213">
        <v>178</v>
      </c>
      <c r="I1362" s="281" t="s">
        <v>666</v>
      </c>
      <c r="J1362" s="207">
        <v>2734.08</v>
      </c>
    </row>
    <row r="1363" spans="1:10" s="192" customFormat="1" ht="13.5" thickTop="1">
      <c r="A1363" s="205"/>
      <c r="B1363" s="189"/>
      <c r="C1363" s="189"/>
      <c r="D1363" s="189"/>
      <c r="E1363" s="189"/>
      <c r="F1363" s="189"/>
      <c r="G1363" s="189"/>
      <c r="H1363" s="189"/>
      <c r="I1363" s="189"/>
      <c r="J1363" s="206"/>
    </row>
    <row r="1364" spans="1:10" s="192" customFormat="1" ht="12.75">
      <c r="A1364" s="290" t="s">
        <v>3402</v>
      </c>
      <c r="B1364" s="288" t="s">
        <v>8</v>
      </c>
      <c r="C1364" s="284" t="s">
        <v>9</v>
      </c>
      <c r="D1364" s="284" t="s">
        <v>10</v>
      </c>
      <c r="E1364" s="367" t="s">
        <v>136</v>
      </c>
      <c r="F1364" s="367"/>
      <c r="G1364" s="289" t="s">
        <v>11</v>
      </c>
      <c r="H1364" s="288" t="s">
        <v>12</v>
      </c>
      <c r="I1364" s="288" t="s">
        <v>13</v>
      </c>
      <c r="J1364" s="287" t="s">
        <v>14</v>
      </c>
    </row>
    <row r="1365" spans="1:10" s="192" customFormat="1" ht="25.5" customHeight="1">
      <c r="A1365" s="94" t="s">
        <v>137</v>
      </c>
      <c r="B1365" s="294" t="s">
        <v>1304</v>
      </c>
      <c r="C1365" s="277" t="s">
        <v>21</v>
      </c>
      <c r="D1365" s="277" t="s">
        <v>118</v>
      </c>
      <c r="E1365" s="368" t="s">
        <v>182</v>
      </c>
      <c r="F1365" s="368"/>
      <c r="G1365" s="95" t="s">
        <v>45</v>
      </c>
      <c r="H1365" s="182">
        <v>1</v>
      </c>
      <c r="I1365" s="96">
        <v>13.82</v>
      </c>
      <c r="J1365" s="196">
        <v>13.82</v>
      </c>
    </row>
    <row r="1366" spans="1:10" s="192" customFormat="1" ht="25.5">
      <c r="A1366" s="197" t="s">
        <v>146</v>
      </c>
      <c r="B1366" s="308" t="s">
        <v>1508</v>
      </c>
      <c r="C1366" s="285" t="s">
        <v>21</v>
      </c>
      <c r="D1366" s="285" t="s">
        <v>150</v>
      </c>
      <c r="E1366" s="365" t="s">
        <v>148</v>
      </c>
      <c r="F1366" s="365"/>
      <c r="G1366" s="183" t="s">
        <v>26</v>
      </c>
      <c r="H1366" s="184">
        <v>6.6299999999999998E-2</v>
      </c>
      <c r="I1366" s="185">
        <v>21.96</v>
      </c>
      <c r="J1366" s="198">
        <v>1.45</v>
      </c>
    </row>
    <row r="1367" spans="1:10" s="192" customFormat="1" ht="25.5">
      <c r="A1367" s="197" t="s">
        <v>146</v>
      </c>
      <c r="B1367" s="308" t="s">
        <v>1509</v>
      </c>
      <c r="C1367" s="285" t="s">
        <v>21</v>
      </c>
      <c r="D1367" s="285" t="s">
        <v>151</v>
      </c>
      <c r="E1367" s="365" t="s">
        <v>148</v>
      </c>
      <c r="F1367" s="365"/>
      <c r="G1367" s="183" t="s">
        <v>26</v>
      </c>
      <c r="H1367" s="184">
        <v>6.6299999999999998E-2</v>
      </c>
      <c r="I1367" s="185">
        <v>26.68</v>
      </c>
      <c r="J1367" s="198">
        <v>1.76</v>
      </c>
    </row>
    <row r="1368" spans="1:10" s="192" customFormat="1" ht="25.5">
      <c r="A1368" s="199" t="s">
        <v>139</v>
      </c>
      <c r="B1368" s="309" t="s">
        <v>1536</v>
      </c>
      <c r="C1368" s="278" t="s">
        <v>21</v>
      </c>
      <c r="D1368" s="278" t="s">
        <v>886</v>
      </c>
      <c r="E1368" s="362" t="s">
        <v>142</v>
      </c>
      <c r="F1368" s="362"/>
      <c r="G1368" s="186" t="s">
        <v>45</v>
      </c>
      <c r="H1368" s="187">
        <v>1</v>
      </c>
      <c r="I1368" s="188">
        <v>1.58</v>
      </c>
      <c r="J1368" s="200">
        <v>1.58</v>
      </c>
    </row>
    <row r="1369" spans="1:10" s="192" customFormat="1" ht="25.5">
      <c r="A1369" s="199" t="s">
        <v>139</v>
      </c>
      <c r="B1369" s="309" t="s">
        <v>1535</v>
      </c>
      <c r="C1369" s="278" t="s">
        <v>21</v>
      </c>
      <c r="D1369" s="278" t="s">
        <v>884</v>
      </c>
      <c r="E1369" s="362" t="s">
        <v>142</v>
      </c>
      <c r="F1369" s="362"/>
      <c r="G1369" s="186" t="s">
        <v>45</v>
      </c>
      <c r="H1369" s="187">
        <v>1</v>
      </c>
      <c r="I1369" s="188">
        <v>9.0299999999999994</v>
      </c>
      <c r="J1369" s="200">
        <v>9.0299999999999994</v>
      </c>
    </row>
    <row r="1370" spans="1:10" s="192" customFormat="1" ht="12.75">
      <c r="A1370" s="201"/>
      <c r="B1370" s="279"/>
      <c r="C1370" s="279"/>
      <c r="D1370" s="279"/>
      <c r="E1370" s="279" t="s">
        <v>143</v>
      </c>
      <c r="F1370" s="203">
        <v>2.5099999999999998</v>
      </c>
      <c r="G1370" s="279" t="s">
        <v>144</v>
      </c>
      <c r="H1370" s="203">
        <v>0</v>
      </c>
      <c r="I1370" s="279" t="s">
        <v>145</v>
      </c>
      <c r="J1370" s="204">
        <v>2.5099999999999998</v>
      </c>
    </row>
    <row r="1371" spans="1:10" s="192" customFormat="1" ht="12.75">
      <c r="A1371" s="201"/>
      <c r="B1371" s="279"/>
      <c r="C1371" s="279"/>
      <c r="D1371" s="279"/>
      <c r="E1371" s="279" t="s">
        <v>663</v>
      </c>
      <c r="F1371" s="203">
        <v>3.1</v>
      </c>
      <c r="G1371" s="279"/>
      <c r="H1371" s="363" t="s">
        <v>664</v>
      </c>
      <c r="I1371" s="363"/>
      <c r="J1371" s="204">
        <v>16.920000000000002</v>
      </c>
    </row>
    <row r="1372" spans="1:10" s="192" customFormat="1" ht="13.5" thickBot="1">
      <c r="A1372" s="280"/>
      <c r="B1372" s="281"/>
      <c r="C1372" s="281"/>
      <c r="D1372" s="281"/>
      <c r="E1372" s="281"/>
      <c r="F1372" s="281"/>
      <c r="G1372" s="281" t="s">
        <v>665</v>
      </c>
      <c r="H1372" s="213">
        <v>27</v>
      </c>
      <c r="I1372" s="281" t="s">
        <v>666</v>
      </c>
      <c r="J1372" s="207">
        <v>456.84</v>
      </c>
    </row>
    <row r="1373" spans="1:10" s="192" customFormat="1" ht="13.5" thickTop="1">
      <c r="A1373" s="205"/>
      <c r="B1373" s="189"/>
      <c r="C1373" s="189"/>
      <c r="D1373" s="189"/>
      <c r="E1373" s="189"/>
      <c r="F1373" s="189"/>
      <c r="G1373" s="189"/>
      <c r="H1373" s="189"/>
      <c r="I1373" s="189"/>
      <c r="J1373" s="206"/>
    </row>
    <row r="1374" spans="1:10" s="192" customFormat="1" ht="12.75">
      <c r="A1374" s="290" t="s">
        <v>3403</v>
      </c>
      <c r="B1374" s="288" t="s">
        <v>8</v>
      </c>
      <c r="C1374" s="284" t="s">
        <v>9</v>
      </c>
      <c r="D1374" s="284" t="s">
        <v>10</v>
      </c>
      <c r="E1374" s="367" t="s">
        <v>136</v>
      </c>
      <c r="F1374" s="367"/>
      <c r="G1374" s="289" t="s">
        <v>11</v>
      </c>
      <c r="H1374" s="288" t="s">
        <v>12</v>
      </c>
      <c r="I1374" s="288" t="s">
        <v>13</v>
      </c>
      <c r="J1374" s="287" t="s">
        <v>14</v>
      </c>
    </row>
    <row r="1375" spans="1:10" s="192" customFormat="1" ht="25.5" customHeight="1">
      <c r="A1375" s="94" t="s">
        <v>137</v>
      </c>
      <c r="B1375" s="294" t="s">
        <v>2292</v>
      </c>
      <c r="C1375" s="277" t="s">
        <v>21</v>
      </c>
      <c r="D1375" s="277" t="s">
        <v>2286</v>
      </c>
      <c r="E1375" s="368" t="s">
        <v>182</v>
      </c>
      <c r="F1375" s="368"/>
      <c r="G1375" s="95" t="s">
        <v>45</v>
      </c>
      <c r="H1375" s="182">
        <v>1</v>
      </c>
      <c r="I1375" s="96">
        <v>13.82</v>
      </c>
      <c r="J1375" s="196">
        <v>13.82</v>
      </c>
    </row>
    <row r="1376" spans="1:10" s="192" customFormat="1" ht="25.5">
      <c r="A1376" s="197" t="s">
        <v>146</v>
      </c>
      <c r="B1376" s="308" t="s">
        <v>1508</v>
      </c>
      <c r="C1376" s="285" t="s">
        <v>21</v>
      </c>
      <c r="D1376" s="285" t="s">
        <v>150</v>
      </c>
      <c r="E1376" s="365" t="s">
        <v>148</v>
      </c>
      <c r="F1376" s="365"/>
      <c r="G1376" s="183" t="s">
        <v>26</v>
      </c>
      <c r="H1376" s="184">
        <v>6.6299999999999998E-2</v>
      </c>
      <c r="I1376" s="185">
        <v>21.96</v>
      </c>
      <c r="J1376" s="198">
        <v>1.45</v>
      </c>
    </row>
    <row r="1377" spans="1:10" s="192" customFormat="1" ht="25.5">
      <c r="A1377" s="197" t="s">
        <v>146</v>
      </c>
      <c r="B1377" s="308" t="s">
        <v>1509</v>
      </c>
      <c r="C1377" s="285" t="s">
        <v>21</v>
      </c>
      <c r="D1377" s="285" t="s">
        <v>151</v>
      </c>
      <c r="E1377" s="365" t="s">
        <v>148</v>
      </c>
      <c r="F1377" s="365"/>
      <c r="G1377" s="183" t="s">
        <v>26</v>
      </c>
      <c r="H1377" s="184">
        <v>6.6299999999999998E-2</v>
      </c>
      <c r="I1377" s="185">
        <v>26.68</v>
      </c>
      <c r="J1377" s="198">
        <v>1.76</v>
      </c>
    </row>
    <row r="1378" spans="1:10" s="192" customFormat="1" ht="25.5">
      <c r="A1378" s="199" t="s">
        <v>139</v>
      </c>
      <c r="B1378" s="309" t="s">
        <v>1536</v>
      </c>
      <c r="C1378" s="278" t="s">
        <v>21</v>
      </c>
      <c r="D1378" s="278" t="s">
        <v>886</v>
      </c>
      <c r="E1378" s="362" t="s">
        <v>142</v>
      </c>
      <c r="F1378" s="362"/>
      <c r="G1378" s="186" t="s">
        <v>45</v>
      </c>
      <c r="H1378" s="187">
        <v>1</v>
      </c>
      <c r="I1378" s="188">
        <v>1.58</v>
      </c>
      <c r="J1378" s="200">
        <v>1.58</v>
      </c>
    </row>
    <row r="1379" spans="1:10" s="192" customFormat="1" ht="25.5">
      <c r="A1379" s="199" t="s">
        <v>139</v>
      </c>
      <c r="B1379" s="309" t="s">
        <v>1535</v>
      </c>
      <c r="C1379" s="278" t="s">
        <v>21</v>
      </c>
      <c r="D1379" s="278" t="s">
        <v>884</v>
      </c>
      <c r="E1379" s="362" t="s">
        <v>142</v>
      </c>
      <c r="F1379" s="362"/>
      <c r="G1379" s="186" t="s">
        <v>45</v>
      </c>
      <c r="H1379" s="187">
        <v>1</v>
      </c>
      <c r="I1379" s="188">
        <v>9.0299999999999994</v>
      </c>
      <c r="J1379" s="200">
        <v>9.0299999999999994</v>
      </c>
    </row>
    <row r="1380" spans="1:10" s="192" customFormat="1" ht="12.75">
      <c r="A1380" s="201"/>
      <c r="B1380" s="279"/>
      <c r="C1380" s="279"/>
      <c r="D1380" s="279"/>
      <c r="E1380" s="279" t="s">
        <v>143</v>
      </c>
      <c r="F1380" s="203">
        <v>2.5099999999999998</v>
      </c>
      <c r="G1380" s="279" t="s">
        <v>144</v>
      </c>
      <c r="H1380" s="203">
        <v>0</v>
      </c>
      <c r="I1380" s="279" t="s">
        <v>145</v>
      </c>
      <c r="J1380" s="204">
        <v>2.5099999999999998</v>
      </c>
    </row>
    <row r="1381" spans="1:10" s="192" customFormat="1" ht="12.75">
      <c r="A1381" s="201"/>
      <c r="B1381" s="279"/>
      <c r="C1381" s="279"/>
      <c r="D1381" s="279"/>
      <c r="E1381" s="279" t="s">
        <v>663</v>
      </c>
      <c r="F1381" s="203">
        <v>3.1</v>
      </c>
      <c r="G1381" s="279"/>
      <c r="H1381" s="363" t="s">
        <v>664</v>
      </c>
      <c r="I1381" s="363"/>
      <c r="J1381" s="204">
        <v>16.920000000000002</v>
      </c>
    </row>
    <row r="1382" spans="1:10" s="192" customFormat="1" ht="13.5" thickBot="1">
      <c r="A1382" s="280"/>
      <c r="B1382" s="281"/>
      <c r="C1382" s="281"/>
      <c r="D1382" s="281"/>
      <c r="E1382" s="281"/>
      <c r="F1382" s="281"/>
      <c r="G1382" s="281" t="s">
        <v>665</v>
      </c>
      <c r="H1382" s="213">
        <v>4</v>
      </c>
      <c r="I1382" s="281" t="s">
        <v>666</v>
      </c>
      <c r="J1382" s="207">
        <v>67.680000000000007</v>
      </c>
    </row>
    <row r="1383" spans="1:10" s="192" customFormat="1" ht="13.5" thickTop="1">
      <c r="A1383" s="205"/>
      <c r="B1383" s="189"/>
      <c r="C1383" s="189"/>
      <c r="D1383" s="189"/>
      <c r="E1383" s="189"/>
      <c r="F1383" s="189"/>
      <c r="G1383" s="189"/>
      <c r="H1383" s="189"/>
      <c r="I1383" s="189"/>
      <c r="J1383" s="206"/>
    </row>
    <row r="1384" spans="1:10" s="192" customFormat="1" ht="12.75">
      <c r="A1384" s="290" t="s">
        <v>3404</v>
      </c>
      <c r="B1384" s="288" t="s">
        <v>8</v>
      </c>
      <c r="C1384" s="284" t="s">
        <v>9</v>
      </c>
      <c r="D1384" s="284" t="s">
        <v>10</v>
      </c>
      <c r="E1384" s="367" t="s">
        <v>136</v>
      </c>
      <c r="F1384" s="367"/>
      <c r="G1384" s="289" t="s">
        <v>11</v>
      </c>
      <c r="H1384" s="288" t="s">
        <v>12</v>
      </c>
      <c r="I1384" s="288" t="s">
        <v>13</v>
      </c>
      <c r="J1384" s="287" t="s">
        <v>14</v>
      </c>
    </row>
    <row r="1385" spans="1:10" s="192" customFormat="1" ht="25.5" customHeight="1">
      <c r="A1385" s="94" t="s">
        <v>137</v>
      </c>
      <c r="B1385" s="294" t="s">
        <v>1321</v>
      </c>
      <c r="C1385" s="277" t="s">
        <v>21</v>
      </c>
      <c r="D1385" s="277" t="s">
        <v>119</v>
      </c>
      <c r="E1385" s="368" t="s">
        <v>182</v>
      </c>
      <c r="F1385" s="368"/>
      <c r="G1385" s="95" t="s">
        <v>45</v>
      </c>
      <c r="H1385" s="182">
        <v>1</v>
      </c>
      <c r="I1385" s="96">
        <v>15.35</v>
      </c>
      <c r="J1385" s="196">
        <v>15.35</v>
      </c>
    </row>
    <row r="1386" spans="1:10" s="192" customFormat="1" ht="25.5">
      <c r="A1386" s="197" t="s">
        <v>146</v>
      </c>
      <c r="B1386" s="308" t="s">
        <v>1508</v>
      </c>
      <c r="C1386" s="285" t="s">
        <v>21</v>
      </c>
      <c r="D1386" s="285" t="s">
        <v>150</v>
      </c>
      <c r="E1386" s="365" t="s">
        <v>148</v>
      </c>
      <c r="F1386" s="365"/>
      <c r="G1386" s="183" t="s">
        <v>26</v>
      </c>
      <c r="H1386" s="184">
        <v>9.11E-2</v>
      </c>
      <c r="I1386" s="185">
        <v>21.96</v>
      </c>
      <c r="J1386" s="198">
        <v>2</v>
      </c>
    </row>
    <row r="1387" spans="1:10" s="192" customFormat="1" ht="25.5">
      <c r="A1387" s="197" t="s">
        <v>146</v>
      </c>
      <c r="B1387" s="308" t="s">
        <v>1509</v>
      </c>
      <c r="C1387" s="285" t="s">
        <v>21</v>
      </c>
      <c r="D1387" s="285" t="s">
        <v>151</v>
      </c>
      <c r="E1387" s="365" t="s">
        <v>148</v>
      </c>
      <c r="F1387" s="365"/>
      <c r="G1387" s="183" t="s">
        <v>26</v>
      </c>
      <c r="H1387" s="184">
        <v>9.11E-2</v>
      </c>
      <c r="I1387" s="185">
        <v>26.68</v>
      </c>
      <c r="J1387" s="198">
        <v>2.4300000000000002</v>
      </c>
    </row>
    <row r="1388" spans="1:10" s="192" customFormat="1" ht="25.5">
      <c r="A1388" s="199" t="s">
        <v>139</v>
      </c>
      <c r="B1388" s="309" t="s">
        <v>1537</v>
      </c>
      <c r="C1388" s="278" t="s">
        <v>21</v>
      </c>
      <c r="D1388" s="278" t="s">
        <v>889</v>
      </c>
      <c r="E1388" s="362" t="s">
        <v>142</v>
      </c>
      <c r="F1388" s="362"/>
      <c r="G1388" s="186" t="s">
        <v>45</v>
      </c>
      <c r="H1388" s="187">
        <v>1</v>
      </c>
      <c r="I1388" s="188">
        <v>1.89</v>
      </c>
      <c r="J1388" s="200">
        <v>1.89</v>
      </c>
    </row>
    <row r="1389" spans="1:10" s="192" customFormat="1" ht="25.5">
      <c r="A1389" s="199" t="s">
        <v>139</v>
      </c>
      <c r="B1389" s="309" t="s">
        <v>1535</v>
      </c>
      <c r="C1389" s="278" t="s">
        <v>21</v>
      </c>
      <c r="D1389" s="278" t="s">
        <v>884</v>
      </c>
      <c r="E1389" s="362" t="s">
        <v>142</v>
      </c>
      <c r="F1389" s="362"/>
      <c r="G1389" s="186" t="s">
        <v>45</v>
      </c>
      <c r="H1389" s="187">
        <v>1</v>
      </c>
      <c r="I1389" s="188">
        <v>9.0299999999999994</v>
      </c>
      <c r="J1389" s="200">
        <v>9.0299999999999994</v>
      </c>
    </row>
    <row r="1390" spans="1:10" s="192" customFormat="1" ht="12.75">
      <c r="A1390" s="201"/>
      <c r="B1390" s="279"/>
      <c r="C1390" s="279"/>
      <c r="D1390" s="279"/>
      <c r="E1390" s="279" t="s">
        <v>143</v>
      </c>
      <c r="F1390" s="203">
        <v>3.45</v>
      </c>
      <c r="G1390" s="279" t="s">
        <v>144</v>
      </c>
      <c r="H1390" s="203">
        <v>0</v>
      </c>
      <c r="I1390" s="279" t="s">
        <v>145</v>
      </c>
      <c r="J1390" s="204">
        <v>3.45</v>
      </c>
    </row>
    <row r="1391" spans="1:10" s="192" customFormat="1" ht="12.75">
      <c r="A1391" s="201"/>
      <c r="B1391" s="279"/>
      <c r="C1391" s="279"/>
      <c r="D1391" s="279"/>
      <c r="E1391" s="279" t="s">
        <v>663</v>
      </c>
      <c r="F1391" s="203">
        <v>3.44</v>
      </c>
      <c r="G1391" s="279"/>
      <c r="H1391" s="363" t="s">
        <v>664</v>
      </c>
      <c r="I1391" s="363"/>
      <c r="J1391" s="204">
        <v>18.79</v>
      </c>
    </row>
    <row r="1392" spans="1:10" s="192" customFormat="1" ht="13.5" thickBot="1">
      <c r="A1392" s="280"/>
      <c r="B1392" s="281"/>
      <c r="C1392" s="281"/>
      <c r="D1392" s="281"/>
      <c r="E1392" s="281"/>
      <c r="F1392" s="281"/>
      <c r="G1392" s="281" t="s">
        <v>665</v>
      </c>
      <c r="H1392" s="213">
        <v>9</v>
      </c>
      <c r="I1392" s="281" t="s">
        <v>666</v>
      </c>
      <c r="J1392" s="207">
        <v>169.11</v>
      </c>
    </row>
    <row r="1393" spans="1:10" s="192" customFormat="1" ht="13.5" thickTop="1">
      <c r="A1393" s="205"/>
      <c r="B1393" s="189"/>
      <c r="C1393" s="189"/>
      <c r="D1393" s="189"/>
      <c r="E1393" s="189"/>
      <c r="F1393" s="189"/>
      <c r="G1393" s="189"/>
      <c r="H1393" s="189"/>
      <c r="I1393" s="189"/>
      <c r="J1393" s="206"/>
    </row>
    <row r="1394" spans="1:10" s="192" customFormat="1" ht="12.75">
      <c r="A1394" s="290" t="s">
        <v>3405</v>
      </c>
      <c r="B1394" s="288" t="s">
        <v>8</v>
      </c>
      <c r="C1394" s="284" t="s">
        <v>9</v>
      </c>
      <c r="D1394" s="284" t="s">
        <v>10</v>
      </c>
      <c r="E1394" s="367" t="s">
        <v>136</v>
      </c>
      <c r="F1394" s="367"/>
      <c r="G1394" s="289" t="s">
        <v>11</v>
      </c>
      <c r="H1394" s="288" t="s">
        <v>12</v>
      </c>
      <c r="I1394" s="288" t="s">
        <v>13</v>
      </c>
      <c r="J1394" s="287" t="s">
        <v>14</v>
      </c>
    </row>
    <row r="1395" spans="1:10" s="192" customFormat="1" ht="25.5" customHeight="1">
      <c r="A1395" s="94" t="s">
        <v>137</v>
      </c>
      <c r="B1395" s="294" t="s">
        <v>2293</v>
      </c>
      <c r="C1395" s="277" t="s">
        <v>21</v>
      </c>
      <c r="D1395" s="277" t="s">
        <v>2287</v>
      </c>
      <c r="E1395" s="368" t="s">
        <v>182</v>
      </c>
      <c r="F1395" s="368"/>
      <c r="G1395" s="95" t="s">
        <v>45</v>
      </c>
      <c r="H1395" s="182">
        <v>1</v>
      </c>
      <c r="I1395" s="96">
        <v>82.4</v>
      </c>
      <c r="J1395" s="196">
        <v>82.4</v>
      </c>
    </row>
    <row r="1396" spans="1:10" s="192" customFormat="1" ht="25.5">
      <c r="A1396" s="197" t="s">
        <v>146</v>
      </c>
      <c r="B1396" s="308" t="s">
        <v>1508</v>
      </c>
      <c r="C1396" s="285" t="s">
        <v>21</v>
      </c>
      <c r="D1396" s="285" t="s">
        <v>150</v>
      </c>
      <c r="E1396" s="365" t="s">
        <v>148</v>
      </c>
      <c r="F1396" s="365"/>
      <c r="G1396" s="183" t="s">
        <v>26</v>
      </c>
      <c r="H1396" s="184">
        <v>0.27339999999999998</v>
      </c>
      <c r="I1396" s="185">
        <v>21.96</v>
      </c>
      <c r="J1396" s="198">
        <v>6</v>
      </c>
    </row>
    <row r="1397" spans="1:10" s="192" customFormat="1" ht="25.5">
      <c r="A1397" s="197" t="s">
        <v>146</v>
      </c>
      <c r="B1397" s="308" t="s">
        <v>1509</v>
      </c>
      <c r="C1397" s="285" t="s">
        <v>21</v>
      </c>
      <c r="D1397" s="285" t="s">
        <v>151</v>
      </c>
      <c r="E1397" s="365" t="s">
        <v>148</v>
      </c>
      <c r="F1397" s="365"/>
      <c r="G1397" s="183" t="s">
        <v>26</v>
      </c>
      <c r="H1397" s="184">
        <v>0.27339999999999998</v>
      </c>
      <c r="I1397" s="185">
        <v>26.68</v>
      </c>
      <c r="J1397" s="198">
        <v>7.29</v>
      </c>
    </row>
    <row r="1398" spans="1:10" s="192" customFormat="1" ht="25.5">
      <c r="A1398" s="199" t="s">
        <v>139</v>
      </c>
      <c r="B1398" s="309" t="s">
        <v>1537</v>
      </c>
      <c r="C1398" s="278" t="s">
        <v>21</v>
      </c>
      <c r="D1398" s="278" t="s">
        <v>889</v>
      </c>
      <c r="E1398" s="362" t="s">
        <v>142</v>
      </c>
      <c r="F1398" s="362"/>
      <c r="G1398" s="186" t="s">
        <v>45</v>
      </c>
      <c r="H1398" s="187">
        <v>3</v>
      </c>
      <c r="I1398" s="188">
        <v>1.89</v>
      </c>
      <c r="J1398" s="200">
        <v>5.67</v>
      </c>
    </row>
    <row r="1399" spans="1:10" s="192" customFormat="1" ht="25.5">
      <c r="A1399" s="199" t="s">
        <v>139</v>
      </c>
      <c r="B1399" s="309" t="s">
        <v>1538</v>
      </c>
      <c r="C1399" s="278" t="s">
        <v>21</v>
      </c>
      <c r="D1399" s="278" t="s">
        <v>891</v>
      </c>
      <c r="E1399" s="362" t="s">
        <v>142</v>
      </c>
      <c r="F1399" s="362"/>
      <c r="G1399" s="186" t="s">
        <v>45</v>
      </c>
      <c r="H1399" s="187">
        <v>1</v>
      </c>
      <c r="I1399" s="188">
        <v>63.44</v>
      </c>
      <c r="J1399" s="200">
        <v>63.44</v>
      </c>
    </row>
    <row r="1400" spans="1:10" s="192" customFormat="1" ht="12.75">
      <c r="A1400" s="201"/>
      <c r="B1400" s="279"/>
      <c r="C1400" s="279"/>
      <c r="D1400" s="279"/>
      <c r="E1400" s="279" t="s">
        <v>143</v>
      </c>
      <c r="F1400" s="203">
        <v>10.37</v>
      </c>
      <c r="G1400" s="279" t="s">
        <v>144</v>
      </c>
      <c r="H1400" s="203">
        <v>0</v>
      </c>
      <c r="I1400" s="279" t="s">
        <v>145</v>
      </c>
      <c r="J1400" s="204">
        <v>10.37</v>
      </c>
    </row>
    <row r="1401" spans="1:10" s="192" customFormat="1" ht="12.75">
      <c r="A1401" s="201"/>
      <c r="B1401" s="279"/>
      <c r="C1401" s="279"/>
      <c r="D1401" s="279"/>
      <c r="E1401" s="279" t="s">
        <v>663</v>
      </c>
      <c r="F1401" s="203">
        <v>18.510000000000002</v>
      </c>
      <c r="G1401" s="279"/>
      <c r="H1401" s="363" t="s">
        <v>664</v>
      </c>
      <c r="I1401" s="363"/>
      <c r="J1401" s="204">
        <v>100.91</v>
      </c>
    </row>
    <row r="1402" spans="1:10" s="192" customFormat="1" ht="13.5" thickBot="1">
      <c r="A1402" s="280"/>
      <c r="B1402" s="281"/>
      <c r="C1402" s="281"/>
      <c r="D1402" s="281"/>
      <c r="E1402" s="281"/>
      <c r="F1402" s="281"/>
      <c r="G1402" s="281" t="s">
        <v>665</v>
      </c>
      <c r="H1402" s="213">
        <v>2</v>
      </c>
      <c r="I1402" s="281" t="s">
        <v>666</v>
      </c>
      <c r="J1402" s="207">
        <v>201.82</v>
      </c>
    </row>
    <row r="1403" spans="1:10" s="192" customFormat="1" ht="13.5" thickTop="1">
      <c r="A1403" s="205"/>
      <c r="B1403" s="189"/>
      <c r="C1403" s="189"/>
      <c r="D1403" s="189"/>
      <c r="E1403" s="189"/>
      <c r="F1403" s="189"/>
      <c r="G1403" s="189"/>
      <c r="H1403" s="189"/>
      <c r="I1403" s="189"/>
      <c r="J1403" s="206"/>
    </row>
    <row r="1404" spans="1:10" s="192" customFormat="1" ht="12.75">
      <c r="A1404" s="290" t="s">
        <v>3406</v>
      </c>
      <c r="B1404" s="288" t="s">
        <v>8</v>
      </c>
      <c r="C1404" s="284" t="s">
        <v>9</v>
      </c>
      <c r="D1404" s="284" t="s">
        <v>10</v>
      </c>
      <c r="E1404" s="367" t="s">
        <v>136</v>
      </c>
      <c r="F1404" s="367"/>
      <c r="G1404" s="289" t="s">
        <v>11</v>
      </c>
      <c r="H1404" s="288" t="s">
        <v>12</v>
      </c>
      <c r="I1404" s="288" t="s">
        <v>13</v>
      </c>
      <c r="J1404" s="287" t="s">
        <v>14</v>
      </c>
    </row>
    <row r="1405" spans="1:10" s="192" customFormat="1" ht="25.5" customHeight="1">
      <c r="A1405" s="94" t="s">
        <v>137</v>
      </c>
      <c r="B1405" s="294" t="s">
        <v>3407</v>
      </c>
      <c r="C1405" s="277" t="s">
        <v>21</v>
      </c>
      <c r="D1405" s="277" t="s">
        <v>2498</v>
      </c>
      <c r="E1405" s="368" t="s">
        <v>182</v>
      </c>
      <c r="F1405" s="368"/>
      <c r="G1405" s="95" t="s">
        <v>45</v>
      </c>
      <c r="H1405" s="182">
        <v>1</v>
      </c>
      <c r="I1405" s="96">
        <v>89.28</v>
      </c>
      <c r="J1405" s="196">
        <v>89.28</v>
      </c>
    </row>
    <row r="1406" spans="1:10" s="192" customFormat="1" ht="25.5">
      <c r="A1406" s="197" t="s">
        <v>146</v>
      </c>
      <c r="B1406" s="308" t="s">
        <v>1508</v>
      </c>
      <c r="C1406" s="285" t="s">
        <v>21</v>
      </c>
      <c r="D1406" s="285" t="s">
        <v>150</v>
      </c>
      <c r="E1406" s="365" t="s">
        <v>148</v>
      </c>
      <c r="F1406" s="365"/>
      <c r="G1406" s="183" t="s">
        <v>26</v>
      </c>
      <c r="H1406" s="184">
        <v>0.40570000000000001</v>
      </c>
      <c r="I1406" s="185">
        <v>21.96</v>
      </c>
      <c r="J1406" s="198">
        <v>8.9</v>
      </c>
    </row>
    <row r="1407" spans="1:10" s="192" customFormat="1" ht="25.5">
      <c r="A1407" s="197" t="s">
        <v>146</v>
      </c>
      <c r="B1407" s="308" t="s">
        <v>1509</v>
      </c>
      <c r="C1407" s="285" t="s">
        <v>21</v>
      </c>
      <c r="D1407" s="285" t="s">
        <v>151</v>
      </c>
      <c r="E1407" s="365" t="s">
        <v>148</v>
      </c>
      <c r="F1407" s="365"/>
      <c r="G1407" s="183" t="s">
        <v>26</v>
      </c>
      <c r="H1407" s="184">
        <v>0.40570000000000001</v>
      </c>
      <c r="I1407" s="185">
        <v>26.68</v>
      </c>
      <c r="J1407" s="198">
        <v>10.82</v>
      </c>
    </row>
    <row r="1408" spans="1:10" s="192" customFormat="1" ht="25.5">
      <c r="A1408" s="199" t="s">
        <v>139</v>
      </c>
      <c r="B1408" s="309" t="s">
        <v>3408</v>
      </c>
      <c r="C1408" s="278" t="s">
        <v>21</v>
      </c>
      <c r="D1408" s="278" t="s">
        <v>3409</v>
      </c>
      <c r="E1408" s="362" t="s">
        <v>142</v>
      </c>
      <c r="F1408" s="362"/>
      <c r="G1408" s="186" t="s">
        <v>45</v>
      </c>
      <c r="H1408" s="187">
        <v>3</v>
      </c>
      <c r="I1408" s="188">
        <v>2.04</v>
      </c>
      <c r="J1408" s="200">
        <v>6.12</v>
      </c>
    </row>
    <row r="1409" spans="1:10" s="192" customFormat="1" ht="25.5">
      <c r="A1409" s="199" t="s">
        <v>139</v>
      </c>
      <c r="B1409" s="309" t="s">
        <v>1538</v>
      </c>
      <c r="C1409" s="278" t="s">
        <v>21</v>
      </c>
      <c r="D1409" s="278" t="s">
        <v>891</v>
      </c>
      <c r="E1409" s="362" t="s">
        <v>142</v>
      </c>
      <c r="F1409" s="362"/>
      <c r="G1409" s="186" t="s">
        <v>45</v>
      </c>
      <c r="H1409" s="187">
        <v>1</v>
      </c>
      <c r="I1409" s="188">
        <v>63.44</v>
      </c>
      <c r="J1409" s="200">
        <v>63.44</v>
      </c>
    </row>
    <row r="1410" spans="1:10" s="192" customFormat="1" ht="12.75">
      <c r="A1410" s="201"/>
      <c r="B1410" s="279"/>
      <c r="C1410" s="279"/>
      <c r="D1410" s="279"/>
      <c r="E1410" s="279" t="s">
        <v>143</v>
      </c>
      <c r="F1410" s="203">
        <v>15.39</v>
      </c>
      <c r="G1410" s="279" t="s">
        <v>144</v>
      </c>
      <c r="H1410" s="203">
        <v>0</v>
      </c>
      <c r="I1410" s="279" t="s">
        <v>145</v>
      </c>
      <c r="J1410" s="204">
        <v>15.39</v>
      </c>
    </row>
    <row r="1411" spans="1:10" s="192" customFormat="1" ht="12.75">
      <c r="A1411" s="201"/>
      <c r="B1411" s="279"/>
      <c r="C1411" s="279"/>
      <c r="D1411" s="279"/>
      <c r="E1411" s="279" t="s">
        <v>663</v>
      </c>
      <c r="F1411" s="203">
        <v>20.059999999999999</v>
      </c>
      <c r="G1411" s="279"/>
      <c r="H1411" s="363" t="s">
        <v>664</v>
      </c>
      <c r="I1411" s="363"/>
      <c r="J1411" s="204">
        <v>109.34</v>
      </c>
    </row>
    <row r="1412" spans="1:10" s="192" customFormat="1" ht="13.5" thickBot="1">
      <c r="A1412" s="280"/>
      <c r="B1412" s="281"/>
      <c r="C1412" s="281"/>
      <c r="D1412" s="281"/>
      <c r="E1412" s="281"/>
      <c r="F1412" s="281"/>
      <c r="G1412" s="281" t="s">
        <v>665</v>
      </c>
      <c r="H1412" s="213">
        <v>10</v>
      </c>
      <c r="I1412" s="281" t="s">
        <v>666</v>
      </c>
      <c r="J1412" s="207">
        <v>1093.4000000000001</v>
      </c>
    </row>
    <row r="1413" spans="1:10" s="192" customFormat="1" ht="13.5" thickTop="1">
      <c r="A1413" s="205"/>
      <c r="B1413" s="189"/>
      <c r="C1413" s="189"/>
      <c r="D1413" s="189"/>
      <c r="E1413" s="189"/>
      <c r="F1413" s="189"/>
      <c r="G1413" s="189"/>
      <c r="H1413" s="189"/>
      <c r="I1413" s="189"/>
      <c r="J1413" s="206"/>
    </row>
    <row r="1414" spans="1:10" s="192" customFormat="1" ht="12.75">
      <c r="A1414" s="290" t="s">
        <v>3410</v>
      </c>
      <c r="B1414" s="288" t="s">
        <v>8</v>
      </c>
      <c r="C1414" s="284" t="s">
        <v>9</v>
      </c>
      <c r="D1414" s="284" t="s">
        <v>10</v>
      </c>
      <c r="E1414" s="367" t="s">
        <v>136</v>
      </c>
      <c r="F1414" s="367"/>
      <c r="G1414" s="289" t="s">
        <v>11</v>
      </c>
      <c r="H1414" s="288" t="s">
        <v>12</v>
      </c>
      <c r="I1414" s="288" t="s">
        <v>13</v>
      </c>
      <c r="J1414" s="287" t="s">
        <v>14</v>
      </c>
    </row>
    <row r="1415" spans="1:10" s="192" customFormat="1" ht="25.5" customHeight="1">
      <c r="A1415" s="94" t="s">
        <v>137</v>
      </c>
      <c r="B1415" s="294" t="s">
        <v>3411</v>
      </c>
      <c r="C1415" s="277" t="s">
        <v>21</v>
      </c>
      <c r="D1415" s="277" t="s">
        <v>2500</v>
      </c>
      <c r="E1415" s="368" t="s">
        <v>182</v>
      </c>
      <c r="F1415" s="368"/>
      <c r="G1415" s="95" t="s">
        <v>45</v>
      </c>
      <c r="H1415" s="182">
        <v>1</v>
      </c>
      <c r="I1415" s="96">
        <v>98.3</v>
      </c>
      <c r="J1415" s="196">
        <v>98.3</v>
      </c>
    </row>
    <row r="1416" spans="1:10" s="192" customFormat="1" ht="25.5">
      <c r="A1416" s="197" t="s">
        <v>146</v>
      </c>
      <c r="B1416" s="308" t="s">
        <v>1508</v>
      </c>
      <c r="C1416" s="285" t="s">
        <v>21</v>
      </c>
      <c r="D1416" s="285" t="s">
        <v>150</v>
      </c>
      <c r="E1416" s="365" t="s">
        <v>148</v>
      </c>
      <c r="F1416" s="365"/>
      <c r="G1416" s="183" t="s">
        <v>26</v>
      </c>
      <c r="H1416" s="184">
        <v>0.56769999999999998</v>
      </c>
      <c r="I1416" s="185">
        <v>21.96</v>
      </c>
      <c r="J1416" s="198">
        <v>12.46</v>
      </c>
    </row>
    <row r="1417" spans="1:10" s="192" customFormat="1" ht="25.5">
      <c r="A1417" s="197" t="s">
        <v>146</v>
      </c>
      <c r="B1417" s="308" t="s">
        <v>1509</v>
      </c>
      <c r="C1417" s="285" t="s">
        <v>21</v>
      </c>
      <c r="D1417" s="285" t="s">
        <v>151</v>
      </c>
      <c r="E1417" s="365" t="s">
        <v>148</v>
      </c>
      <c r="F1417" s="365"/>
      <c r="G1417" s="183" t="s">
        <v>26</v>
      </c>
      <c r="H1417" s="184">
        <v>0.56769999999999998</v>
      </c>
      <c r="I1417" s="185">
        <v>26.68</v>
      </c>
      <c r="J1417" s="198">
        <v>15.14</v>
      </c>
    </row>
    <row r="1418" spans="1:10" s="192" customFormat="1" ht="25.5">
      <c r="A1418" s="199" t="s">
        <v>139</v>
      </c>
      <c r="B1418" s="309" t="s">
        <v>3412</v>
      </c>
      <c r="C1418" s="278" t="s">
        <v>21</v>
      </c>
      <c r="D1418" s="278" t="s">
        <v>3413</v>
      </c>
      <c r="E1418" s="362" t="s">
        <v>142</v>
      </c>
      <c r="F1418" s="362"/>
      <c r="G1418" s="186" t="s">
        <v>45</v>
      </c>
      <c r="H1418" s="187">
        <v>3</v>
      </c>
      <c r="I1418" s="188">
        <v>2.42</v>
      </c>
      <c r="J1418" s="200">
        <v>7.26</v>
      </c>
    </row>
    <row r="1419" spans="1:10" s="192" customFormat="1" ht="25.5">
      <c r="A1419" s="199" t="s">
        <v>139</v>
      </c>
      <c r="B1419" s="309" t="s">
        <v>1538</v>
      </c>
      <c r="C1419" s="278" t="s">
        <v>21</v>
      </c>
      <c r="D1419" s="278" t="s">
        <v>891</v>
      </c>
      <c r="E1419" s="362" t="s">
        <v>142</v>
      </c>
      <c r="F1419" s="362"/>
      <c r="G1419" s="186" t="s">
        <v>45</v>
      </c>
      <c r="H1419" s="187">
        <v>1</v>
      </c>
      <c r="I1419" s="188">
        <v>63.44</v>
      </c>
      <c r="J1419" s="200">
        <v>63.44</v>
      </c>
    </row>
    <row r="1420" spans="1:10" s="192" customFormat="1" ht="12.75">
      <c r="A1420" s="201"/>
      <c r="B1420" s="279"/>
      <c r="C1420" s="279"/>
      <c r="D1420" s="279"/>
      <c r="E1420" s="279" t="s">
        <v>143</v>
      </c>
      <c r="F1420" s="203">
        <v>21.54</v>
      </c>
      <c r="G1420" s="279" t="s">
        <v>144</v>
      </c>
      <c r="H1420" s="203">
        <v>0</v>
      </c>
      <c r="I1420" s="279" t="s">
        <v>145</v>
      </c>
      <c r="J1420" s="204">
        <v>21.54</v>
      </c>
    </row>
    <row r="1421" spans="1:10" s="192" customFormat="1" ht="12.75">
      <c r="A1421" s="201"/>
      <c r="B1421" s="279"/>
      <c r="C1421" s="279"/>
      <c r="D1421" s="279"/>
      <c r="E1421" s="279" t="s">
        <v>663</v>
      </c>
      <c r="F1421" s="203">
        <v>22.08</v>
      </c>
      <c r="G1421" s="279"/>
      <c r="H1421" s="363" t="s">
        <v>664</v>
      </c>
      <c r="I1421" s="363"/>
      <c r="J1421" s="204">
        <v>120.38</v>
      </c>
    </row>
    <row r="1422" spans="1:10" s="192" customFormat="1" ht="13.5" thickBot="1">
      <c r="A1422" s="280"/>
      <c r="B1422" s="281"/>
      <c r="C1422" s="281"/>
      <c r="D1422" s="281"/>
      <c r="E1422" s="281"/>
      <c r="F1422" s="281"/>
      <c r="G1422" s="281" t="s">
        <v>665</v>
      </c>
      <c r="H1422" s="213">
        <v>8</v>
      </c>
      <c r="I1422" s="281" t="s">
        <v>666</v>
      </c>
      <c r="J1422" s="207">
        <v>963.04</v>
      </c>
    </row>
    <row r="1423" spans="1:10" s="192" customFormat="1" ht="13.5" thickTop="1">
      <c r="A1423" s="205"/>
      <c r="B1423" s="189"/>
      <c r="C1423" s="189"/>
      <c r="D1423" s="189"/>
      <c r="E1423" s="189"/>
      <c r="F1423" s="189"/>
      <c r="G1423" s="189"/>
      <c r="H1423" s="189"/>
      <c r="I1423" s="189"/>
      <c r="J1423" s="206"/>
    </row>
    <row r="1424" spans="1:10" s="192" customFormat="1" ht="12.75">
      <c r="A1424" s="290" t="s">
        <v>3414</v>
      </c>
      <c r="B1424" s="288" t="s">
        <v>8</v>
      </c>
      <c r="C1424" s="284" t="s">
        <v>9</v>
      </c>
      <c r="D1424" s="284" t="s">
        <v>10</v>
      </c>
      <c r="E1424" s="367" t="s">
        <v>136</v>
      </c>
      <c r="F1424" s="367"/>
      <c r="G1424" s="289" t="s">
        <v>11</v>
      </c>
      <c r="H1424" s="288" t="s">
        <v>12</v>
      </c>
      <c r="I1424" s="288" t="s">
        <v>13</v>
      </c>
      <c r="J1424" s="287" t="s">
        <v>14</v>
      </c>
    </row>
    <row r="1425" spans="1:10" s="192" customFormat="1" ht="25.5" customHeight="1">
      <c r="A1425" s="94" t="s">
        <v>137</v>
      </c>
      <c r="B1425" s="294" t="s">
        <v>1292</v>
      </c>
      <c r="C1425" s="277" t="s">
        <v>21</v>
      </c>
      <c r="D1425" s="277" t="s">
        <v>120</v>
      </c>
      <c r="E1425" s="368" t="s">
        <v>182</v>
      </c>
      <c r="F1425" s="368"/>
      <c r="G1425" s="95" t="s">
        <v>45</v>
      </c>
      <c r="H1425" s="182">
        <v>1</v>
      </c>
      <c r="I1425" s="96">
        <v>158.78</v>
      </c>
      <c r="J1425" s="196">
        <v>158.78</v>
      </c>
    </row>
    <row r="1426" spans="1:10" s="192" customFormat="1" ht="25.5">
      <c r="A1426" s="197" t="s">
        <v>146</v>
      </c>
      <c r="B1426" s="308" t="s">
        <v>1508</v>
      </c>
      <c r="C1426" s="285" t="s">
        <v>21</v>
      </c>
      <c r="D1426" s="285" t="s">
        <v>150</v>
      </c>
      <c r="E1426" s="365" t="s">
        <v>148</v>
      </c>
      <c r="F1426" s="365"/>
      <c r="G1426" s="183" t="s">
        <v>26</v>
      </c>
      <c r="H1426" s="184">
        <v>0.78300000000000003</v>
      </c>
      <c r="I1426" s="185">
        <v>21.96</v>
      </c>
      <c r="J1426" s="198">
        <v>17.190000000000001</v>
      </c>
    </row>
    <row r="1427" spans="1:10" s="192" customFormat="1" ht="25.5">
      <c r="A1427" s="197" t="s">
        <v>146</v>
      </c>
      <c r="B1427" s="308" t="s">
        <v>1509</v>
      </c>
      <c r="C1427" s="285" t="s">
        <v>21</v>
      </c>
      <c r="D1427" s="285" t="s">
        <v>151</v>
      </c>
      <c r="E1427" s="365" t="s">
        <v>148</v>
      </c>
      <c r="F1427" s="365"/>
      <c r="G1427" s="183" t="s">
        <v>26</v>
      </c>
      <c r="H1427" s="184">
        <v>0.78300000000000003</v>
      </c>
      <c r="I1427" s="185">
        <v>26.68</v>
      </c>
      <c r="J1427" s="198">
        <v>20.89</v>
      </c>
    </row>
    <row r="1428" spans="1:10" s="192" customFormat="1" ht="25.5">
      <c r="A1428" s="199" t="s">
        <v>139</v>
      </c>
      <c r="B1428" s="309" t="s">
        <v>1539</v>
      </c>
      <c r="C1428" s="278" t="s">
        <v>21</v>
      </c>
      <c r="D1428" s="278" t="s">
        <v>894</v>
      </c>
      <c r="E1428" s="362" t="s">
        <v>142</v>
      </c>
      <c r="F1428" s="362"/>
      <c r="G1428" s="186" t="s">
        <v>45</v>
      </c>
      <c r="H1428" s="187">
        <v>3</v>
      </c>
      <c r="I1428" s="188">
        <v>3.35</v>
      </c>
      <c r="J1428" s="200">
        <v>10.050000000000001</v>
      </c>
    </row>
    <row r="1429" spans="1:10" s="192" customFormat="1" ht="25.5">
      <c r="A1429" s="199" t="s">
        <v>139</v>
      </c>
      <c r="B1429" s="309" t="s">
        <v>1540</v>
      </c>
      <c r="C1429" s="278" t="s">
        <v>21</v>
      </c>
      <c r="D1429" s="278" t="s">
        <v>895</v>
      </c>
      <c r="E1429" s="362" t="s">
        <v>142</v>
      </c>
      <c r="F1429" s="362"/>
      <c r="G1429" s="186" t="s">
        <v>45</v>
      </c>
      <c r="H1429" s="187">
        <v>1</v>
      </c>
      <c r="I1429" s="188">
        <v>110.65</v>
      </c>
      <c r="J1429" s="200">
        <v>110.65</v>
      </c>
    </row>
    <row r="1430" spans="1:10" s="192" customFormat="1" ht="12.75">
      <c r="A1430" s="201"/>
      <c r="B1430" s="279"/>
      <c r="C1430" s="279"/>
      <c r="D1430" s="279"/>
      <c r="E1430" s="279" t="s">
        <v>143</v>
      </c>
      <c r="F1430" s="203">
        <v>29.71</v>
      </c>
      <c r="G1430" s="279" t="s">
        <v>144</v>
      </c>
      <c r="H1430" s="203">
        <v>0</v>
      </c>
      <c r="I1430" s="279" t="s">
        <v>145</v>
      </c>
      <c r="J1430" s="204">
        <v>29.71</v>
      </c>
    </row>
    <row r="1431" spans="1:10" s="192" customFormat="1" ht="12.75">
      <c r="A1431" s="201"/>
      <c r="B1431" s="279"/>
      <c r="C1431" s="279"/>
      <c r="D1431" s="279"/>
      <c r="E1431" s="279" t="s">
        <v>663</v>
      </c>
      <c r="F1431" s="203">
        <v>35.67</v>
      </c>
      <c r="G1431" s="279"/>
      <c r="H1431" s="363" t="s">
        <v>664</v>
      </c>
      <c r="I1431" s="363"/>
      <c r="J1431" s="204">
        <v>194.45</v>
      </c>
    </row>
    <row r="1432" spans="1:10" s="192" customFormat="1" ht="13.5" thickBot="1">
      <c r="A1432" s="280"/>
      <c r="B1432" s="281"/>
      <c r="C1432" s="281"/>
      <c r="D1432" s="281"/>
      <c r="E1432" s="281"/>
      <c r="F1432" s="281"/>
      <c r="G1432" s="281" t="s">
        <v>665</v>
      </c>
      <c r="H1432" s="213">
        <v>13</v>
      </c>
      <c r="I1432" s="281" t="s">
        <v>666</v>
      </c>
      <c r="J1432" s="207">
        <v>2527.85</v>
      </c>
    </row>
    <row r="1433" spans="1:10" s="192" customFormat="1" ht="13.5" thickTop="1">
      <c r="A1433" s="205"/>
      <c r="B1433" s="189"/>
      <c r="C1433" s="189"/>
      <c r="D1433" s="189"/>
      <c r="E1433" s="189"/>
      <c r="F1433" s="189"/>
      <c r="G1433" s="189"/>
      <c r="H1433" s="189"/>
      <c r="I1433" s="189"/>
      <c r="J1433" s="206"/>
    </row>
    <row r="1434" spans="1:10" s="192" customFormat="1" ht="12.75">
      <c r="A1434" s="290" t="s">
        <v>3415</v>
      </c>
      <c r="B1434" s="288" t="s">
        <v>8</v>
      </c>
      <c r="C1434" s="284" t="s">
        <v>9</v>
      </c>
      <c r="D1434" s="284" t="s">
        <v>10</v>
      </c>
      <c r="E1434" s="367" t="s">
        <v>136</v>
      </c>
      <c r="F1434" s="367"/>
      <c r="G1434" s="289" t="s">
        <v>11</v>
      </c>
      <c r="H1434" s="288" t="s">
        <v>12</v>
      </c>
      <c r="I1434" s="288" t="s">
        <v>13</v>
      </c>
      <c r="J1434" s="287" t="s">
        <v>14</v>
      </c>
    </row>
    <row r="1435" spans="1:10" s="192" customFormat="1" ht="25.5" customHeight="1">
      <c r="A1435" s="94" t="s">
        <v>137</v>
      </c>
      <c r="B1435" s="294" t="s">
        <v>3416</v>
      </c>
      <c r="C1435" s="277" t="s">
        <v>21</v>
      </c>
      <c r="D1435" s="277" t="s">
        <v>2503</v>
      </c>
      <c r="E1435" s="368" t="s">
        <v>182</v>
      </c>
      <c r="F1435" s="368"/>
      <c r="G1435" s="95" t="s">
        <v>45</v>
      </c>
      <c r="H1435" s="182">
        <v>1</v>
      </c>
      <c r="I1435" s="96">
        <v>430.09</v>
      </c>
      <c r="J1435" s="196">
        <v>430.09</v>
      </c>
    </row>
    <row r="1436" spans="1:10" s="192" customFormat="1" ht="25.5">
      <c r="A1436" s="197" t="s">
        <v>146</v>
      </c>
      <c r="B1436" s="308" t="s">
        <v>1508</v>
      </c>
      <c r="C1436" s="285" t="s">
        <v>21</v>
      </c>
      <c r="D1436" s="285" t="s">
        <v>150</v>
      </c>
      <c r="E1436" s="365" t="s">
        <v>148</v>
      </c>
      <c r="F1436" s="365"/>
      <c r="G1436" s="183" t="s">
        <v>26</v>
      </c>
      <c r="H1436" s="184">
        <v>1.3231999999999999</v>
      </c>
      <c r="I1436" s="185">
        <v>21.96</v>
      </c>
      <c r="J1436" s="198">
        <v>29.05</v>
      </c>
    </row>
    <row r="1437" spans="1:10" s="192" customFormat="1" ht="25.5">
      <c r="A1437" s="197" t="s">
        <v>146</v>
      </c>
      <c r="B1437" s="308" t="s">
        <v>1509</v>
      </c>
      <c r="C1437" s="285" t="s">
        <v>21</v>
      </c>
      <c r="D1437" s="285" t="s">
        <v>151</v>
      </c>
      <c r="E1437" s="365" t="s">
        <v>148</v>
      </c>
      <c r="F1437" s="365"/>
      <c r="G1437" s="183" t="s">
        <v>26</v>
      </c>
      <c r="H1437" s="184">
        <v>1.3231999999999999</v>
      </c>
      <c r="I1437" s="185">
        <v>26.68</v>
      </c>
      <c r="J1437" s="198">
        <v>35.299999999999997</v>
      </c>
    </row>
    <row r="1438" spans="1:10" s="192" customFormat="1" ht="25.5">
      <c r="A1438" s="199" t="s">
        <v>139</v>
      </c>
      <c r="B1438" s="309" t="s">
        <v>3417</v>
      </c>
      <c r="C1438" s="278" t="s">
        <v>21</v>
      </c>
      <c r="D1438" s="278" t="s">
        <v>3418</v>
      </c>
      <c r="E1438" s="362" t="s">
        <v>142</v>
      </c>
      <c r="F1438" s="362"/>
      <c r="G1438" s="186" t="s">
        <v>45</v>
      </c>
      <c r="H1438" s="187">
        <v>3</v>
      </c>
      <c r="I1438" s="188">
        <v>6.56</v>
      </c>
      <c r="J1438" s="200">
        <v>19.68</v>
      </c>
    </row>
    <row r="1439" spans="1:10" s="192" customFormat="1" ht="12.75">
      <c r="A1439" s="199" t="s">
        <v>139</v>
      </c>
      <c r="B1439" s="309" t="s">
        <v>3419</v>
      </c>
      <c r="C1439" s="278" t="s">
        <v>21</v>
      </c>
      <c r="D1439" s="278" t="s">
        <v>3420</v>
      </c>
      <c r="E1439" s="362" t="s">
        <v>142</v>
      </c>
      <c r="F1439" s="362"/>
      <c r="G1439" s="186" t="s">
        <v>45</v>
      </c>
      <c r="H1439" s="187">
        <v>1</v>
      </c>
      <c r="I1439" s="188">
        <v>346.06</v>
      </c>
      <c r="J1439" s="200">
        <v>346.06</v>
      </c>
    </row>
    <row r="1440" spans="1:10" s="192" customFormat="1" ht="12.75">
      <c r="A1440" s="201"/>
      <c r="B1440" s="279"/>
      <c r="C1440" s="279"/>
      <c r="D1440" s="279"/>
      <c r="E1440" s="279" t="s">
        <v>143</v>
      </c>
      <c r="F1440" s="203">
        <v>50.22</v>
      </c>
      <c r="G1440" s="279" t="s">
        <v>144</v>
      </c>
      <c r="H1440" s="203">
        <v>0</v>
      </c>
      <c r="I1440" s="279" t="s">
        <v>145</v>
      </c>
      <c r="J1440" s="204">
        <v>50.22</v>
      </c>
    </row>
    <row r="1441" spans="1:10" s="192" customFormat="1" ht="12.75">
      <c r="A1441" s="201"/>
      <c r="B1441" s="279"/>
      <c r="C1441" s="279"/>
      <c r="D1441" s="279"/>
      <c r="E1441" s="279" t="s">
        <v>663</v>
      </c>
      <c r="F1441" s="203">
        <v>96.64</v>
      </c>
      <c r="G1441" s="279"/>
      <c r="H1441" s="363" t="s">
        <v>664</v>
      </c>
      <c r="I1441" s="363"/>
      <c r="J1441" s="204">
        <v>526.73</v>
      </c>
    </row>
    <row r="1442" spans="1:10" s="192" customFormat="1" ht="13.5" thickBot="1">
      <c r="A1442" s="280"/>
      <c r="B1442" s="281"/>
      <c r="C1442" s="281"/>
      <c r="D1442" s="281"/>
      <c r="E1442" s="281"/>
      <c r="F1442" s="281"/>
      <c r="G1442" s="281" t="s">
        <v>665</v>
      </c>
      <c r="H1442" s="213">
        <v>2</v>
      </c>
      <c r="I1442" s="281" t="s">
        <v>666</v>
      </c>
      <c r="J1442" s="207">
        <v>1053.46</v>
      </c>
    </row>
    <row r="1443" spans="1:10" s="192" customFormat="1" ht="13.5" thickTop="1">
      <c r="A1443" s="205"/>
      <c r="B1443" s="189"/>
      <c r="C1443" s="189"/>
      <c r="D1443" s="189"/>
      <c r="E1443" s="189"/>
      <c r="F1443" s="189"/>
      <c r="G1443" s="189"/>
      <c r="H1443" s="189"/>
      <c r="I1443" s="189"/>
      <c r="J1443" s="206"/>
    </row>
    <row r="1444" spans="1:10" s="192" customFormat="1" ht="12.75">
      <c r="A1444" s="290" t="s">
        <v>3421</v>
      </c>
      <c r="B1444" s="288" t="s">
        <v>8</v>
      </c>
      <c r="C1444" s="284" t="s">
        <v>9</v>
      </c>
      <c r="D1444" s="284" t="s">
        <v>10</v>
      </c>
      <c r="E1444" s="367" t="s">
        <v>136</v>
      </c>
      <c r="F1444" s="367"/>
      <c r="G1444" s="289" t="s">
        <v>11</v>
      </c>
      <c r="H1444" s="288" t="s">
        <v>12</v>
      </c>
      <c r="I1444" s="288" t="s">
        <v>13</v>
      </c>
      <c r="J1444" s="287" t="s">
        <v>14</v>
      </c>
    </row>
    <row r="1445" spans="1:10" s="192" customFormat="1" ht="25.5" customHeight="1">
      <c r="A1445" s="94" t="s">
        <v>137</v>
      </c>
      <c r="B1445" s="294" t="s">
        <v>1251</v>
      </c>
      <c r="C1445" s="277" t="s">
        <v>21</v>
      </c>
      <c r="D1445" s="277" t="s">
        <v>316</v>
      </c>
      <c r="E1445" s="368" t="s">
        <v>182</v>
      </c>
      <c r="F1445" s="368"/>
      <c r="G1445" s="95" t="s">
        <v>45</v>
      </c>
      <c r="H1445" s="182">
        <v>1</v>
      </c>
      <c r="I1445" s="96">
        <v>645.52</v>
      </c>
      <c r="J1445" s="196">
        <v>645.52</v>
      </c>
    </row>
    <row r="1446" spans="1:10" s="192" customFormat="1" ht="25.5">
      <c r="A1446" s="197" t="s">
        <v>146</v>
      </c>
      <c r="B1446" s="308" t="s">
        <v>1508</v>
      </c>
      <c r="C1446" s="285" t="s">
        <v>21</v>
      </c>
      <c r="D1446" s="285" t="s">
        <v>150</v>
      </c>
      <c r="E1446" s="365" t="s">
        <v>148</v>
      </c>
      <c r="F1446" s="365"/>
      <c r="G1446" s="183" t="s">
        <v>26</v>
      </c>
      <c r="H1446" s="184">
        <v>1.3231999999999999</v>
      </c>
      <c r="I1446" s="185">
        <v>21.96</v>
      </c>
      <c r="J1446" s="198">
        <v>29.05</v>
      </c>
    </row>
    <row r="1447" spans="1:10" s="192" customFormat="1" ht="25.5">
      <c r="A1447" s="197" t="s">
        <v>146</v>
      </c>
      <c r="B1447" s="308" t="s">
        <v>1509</v>
      </c>
      <c r="C1447" s="285" t="s">
        <v>21</v>
      </c>
      <c r="D1447" s="285" t="s">
        <v>151</v>
      </c>
      <c r="E1447" s="365" t="s">
        <v>148</v>
      </c>
      <c r="F1447" s="365"/>
      <c r="G1447" s="183" t="s">
        <v>26</v>
      </c>
      <c r="H1447" s="184">
        <v>1.3231999999999999</v>
      </c>
      <c r="I1447" s="185">
        <v>26.68</v>
      </c>
      <c r="J1447" s="198">
        <v>35.299999999999997</v>
      </c>
    </row>
    <row r="1448" spans="1:10" s="192" customFormat="1" ht="25.5">
      <c r="A1448" s="199" t="s">
        <v>139</v>
      </c>
      <c r="B1448" s="309" t="s">
        <v>1541</v>
      </c>
      <c r="C1448" s="278" t="s">
        <v>21</v>
      </c>
      <c r="D1448" s="278" t="s">
        <v>897</v>
      </c>
      <c r="E1448" s="362" t="s">
        <v>142</v>
      </c>
      <c r="F1448" s="362"/>
      <c r="G1448" s="186" t="s">
        <v>45</v>
      </c>
      <c r="H1448" s="187">
        <v>3</v>
      </c>
      <c r="I1448" s="188">
        <v>10.07</v>
      </c>
      <c r="J1448" s="200">
        <v>30.21</v>
      </c>
    </row>
    <row r="1449" spans="1:10" s="192" customFormat="1" ht="25.5">
      <c r="A1449" s="199" t="s">
        <v>139</v>
      </c>
      <c r="B1449" s="309" t="s">
        <v>1542</v>
      </c>
      <c r="C1449" s="278" t="s">
        <v>21</v>
      </c>
      <c r="D1449" s="278" t="s">
        <v>898</v>
      </c>
      <c r="E1449" s="362" t="s">
        <v>142</v>
      </c>
      <c r="F1449" s="362"/>
      <c r="G1449" s="186" t="s">
        <v>45</v>
      </c>
      <c r="H1449" s="187">
        <v>1</v>
      </c>
      <c r="I1449" s="188">
        <v>550.96</v>
      </c>
      <c r="J1449" s="200">
        <v>550.96</v>
      </c>
    </row>
    <row r="1450" spans="1:10" s="192" customFormat="1" ht="12.75">
      <c r="A1450" s="201"/>
      <c r="B1450" s="279"/>
      <c r="C1450" s="279"/>
      <c r="D1450" s="279"/>
      <c r="E1450" s="279" t="s">
        <v>143</v>
      </c>
      <c r="F1450" s="203">
        <v>50.22</v>
      </c>
      <c r="G1450" s="279" t="s">
        <v>144</v>
      </c>
      <c r="H1450" s="203">
        <v>0</v>
      </c>
      <c r="I1450" s="279" t="s">
        <v>145</v>
      </c>
      <c r="J1450" s="204">
        <v>50.22</v>
      </c>
    </row>
    <row r="1451" spans="1:10" s="192" customFormat="1" ht="12.75">
      <c r="A1451" s="201"/>
      <c r="B1451" s="279"/>
      <c r="C1451" s="279"/>
      <c r="D1451" s="279"/>
      <c r="E1451" s="279" t="s">
        <v>663</v>
      </c>
      <c r="F1451" s="203">
        <v>145.04</v>
      </c>
      <c r="G1451" s="279"/>
      <c r="H1451" s="363" t="s">
        <v>664</v>
      </c>
      <c r="I1451" s="363"/>
      <c r="J1451" s="204">
        <v>790.56</v>
      </c>
    </row>
    <row r="1452" spans="1:10" s="192" customFormat="1" ht="13.5" thickBot="1">
      <c r="A1452" s="280"/>
      <c r="B1452" s="281"/>
      <c r="C1452" s="281"/>
      <c r="D1452" s="281"/>
      <c r="E1452" s="281"/>
      <c r="F1452" s="281"/>
      <c r="G1452" s="281" t="s">
        <v>665</v>
      </c>
      <c r="H1452" s="213">
        <v>2</v>
      </c>
      <c r="I1452" s="281" t="s">
        <v>666</v>
      </c>
      <c r="J1452" s="207">
        <v>1581.12</v>
      </c>
    </row>
    <row r="1453" spans="1:10" s="192" customFormat="1" ht="13.5" thickTop="1">
      <c r="A1453" s="205"/>
      <c r="B1453" s="189"/>
      <c r="C1453" s="189"/>
      <c r="D1453" s="189"/>
      <c r="E1453" s="189"/>
      <c r="F1453" s="189"/>
      <c r="G1453" s="189"/>
      <c r="H1453" s="189"/>
      <c r="I1453" s="189"/>
      <c r="J1453" s="206"/>
    </row>
    <row r="1454" spans="1:10" s="192" customFormat="1" ht="12.75">
      <c r="A1454" s="290" t="s">
        <v>3422</v>
      </c>
      <c r="B1454" s="288" t="s">
        <v>8</v>
      </c>
      <c r="C1454" s="284" t="s">
        <v>9</v>
      </c>
      <c r="D1454" s="284" t="s">
        <v>10</v>
      </c>
      <c r="E1454" s="367" t="s">
        <v>136</v>
      </c>
      <c r="F1454" s="367"/>
      <c r="G1454" s="289" t="s">
        <v>11</v>
      </c>
      <c r="H1454" s="288" t="s">
        <v>12</v>
      </c>
      <c r="I1454" s="288" t="s">
        <v>13</v>
      </c>
      <c r="J1454" s="287" t="s">
        <v>14</v>
      </c>
    </row>
    <row r="1455" spans="1:10" s="192" customFormat="1" ht="25.5" customHeight="1">
      <c r="A1455" s="94" t="s">
        <v>137</v>
      </c>
      <c r="B1455" s="294" t="s">
        <v>1256</v>
      </c>
      <c r="C1455" s="277" t="s">
        <v>21</v>
      </c>
      <c r="D1455" s="277" t="s">
        <v>618</v>
      </c>
      <c r="E1455" s="368" t="s">
        <v>182</v>
      </c>
      <c r="F1455" s="368"/>
      <c r="G1455" s="95" t="s">
        <v>45</v>
      </c>
      <c r="H1455" s="182">
        <v>1</v>
      </c>
      <c r="I1455" s="96">
        <v>1029.49</v>
      </c>
      <c r="J1455" s="196">
        <v>1029.49</v>
      </c>
    </row>
    <row r="1456" spans="1:10" s="192" customFormat="1" ht="25.5">
      <c r="A1456" s="197" t="s">
        <v>146</v>
      </c>
      <c r="B1456" s="308" t="s">
        <v>1508</v>
      </c>
      <c r="C1456" s="285" t="s">
        <v>21</v>
      </c>
      <c r="D1456" s="285" t="s">
        <v>150</v>
      </c>
      <c r="E1456" s="365" t="s">
        <v>148</v>
      </c>
      <c r="F1456" s="365"/>
      <c r="G1456" s="183" t="s">
        <v>26</v>
      </c>
      <c r="H1456" s="184">
        <v>1.3231999999999999</v>
      </c>
      <c r="I1456" s="185">
        <v>21.96</v>
      </c>
      <c r="J1456" s="198">
        <v>29.05</v>
      </c>
    </row>
    <row r="1457" spans="1:10" s="192" customFormat="1" ht="25.5">
      <c r="A1457" s="197" t="s">
        <v>146</v>
      </c>
      <c r="B1457" s="308" t="s">
        <v>1509</v>
      </c>
      <c r="C1457" s="285" t="s">
        <v>21</v>
      </c>
      <c r="D1457" s="285" t="s">
        <v>151</v>
      </c>
      <c r="E1457" s="365" t="s">
        <v>148</v>
      </c>
      <c r="F1457" s="365"/>
      <c r="G1457" s="183" t="s">
        <v>26</v>
      </c>
      <c r="H1457" s="184">
        <v>1.3231999999999999</v>
      </c>
      <c r="I1457" s="185">
        <v>26.68</v>
      </c>
      <c r="J1457" s="198">
        <v>35.299999999999997</v>
      </c>
    </row>
    <row r="1458" spans="1:10" s="192" customFormat="1" ht="25.5">
      <c r="A1458" s="199" t="s">
        <v>139</v>
      </c>
      <c r="B1458" s="309" t="s">
        <v>1544</v>
      </c>
      <c r="C1458" s="278" t="s">
        <v>21</v>
      </c>
      <c r="D1458" s="278" t="s">
        <v>900</v>
      </c>
      <c r="E1458" s="362" t="s">
        <v>142</v>
      </c>
      <c r="F1458" s="362"/>
      <c r="G1458" s="186" t="s">
        <v>45</v>
      </c>
      <c r="H1458" s="187">
        <v>3</v>
      </c>
      <c r="I1458" s="188">
        <v>14.16</v>
      </c>
      <c r="J1458" s="200">
        <v>42.48</v>
      </c>
    </row>
    <row r="1459" spans="1:10" s="192" customFormat="1" ht="12.75">
      <c r="A1459" s="199" t="s">
        <v>139</v>
      </c>
      <c r="B1459" s="309" t="s">
        <v>1545</v>
      </c>
      <c r="C1459" s="278" t="s">
        <v>21</v>
      </c>
      <c r="D1459" s="278" t="s">
        <v>901</v>
      </c>
      <c r="E1459" s="362" t="s">
        <v>142</v>
      </c>
      <c r="F1459" s="362"/>
      <c r="G1459" s="186" t="s">
        <v>45</v>
      </c>
      <c r="H1459" s="187">
        <v>1</v>
      </c>
      <c r="I1459" s="188">
        <v>922.66</v>
      </c>
      <c r="J1459" s="200">
        <v>922.66</v>
      </c>
    </row>
    <row r="1460" spans="1:10" s="192" customFormat="1" ht="12.75">
      <c r="A1460" s="201"/>
      <c r="B1460" s="279"/>
      <c r="C1460" s="279"/>
      <c r="D1460" s="279"/>
      <c r="E1460" s="279" t="s">
        <v>143</v>
      </c>
      <c r="F1460" s="203">
        <v>50.22</v>
      </c>
      <c r="G1460" s="279" t="s">
        <v>144</v>
      </c>
      <c r="H1460" s="203">
        <v>0</v>
      </c>
      <c r="I1460" s="279" t="s">
        <v>145</v>
      </c>
      <c r="J1460" s="204">
        <v>50.22</v>
      </c>
    </row>
    <row r="1461" spans="1:10" s="192" customFormat="1" ht="12.75">
      <c r="A1461" s="201"/>
      <c r="B1461" s="279"/>
      <c r="C1461" s="279"/>
      <c r="D1461" s="279"/>
      <c r="E1461" s="279" t="s">
        <v>663</v>
      </c>
      <c r="F1461" s="203">
        <v>231.32</v>
      </c>
      <c r="G1461" s="279"/>
      <c r="H1461" s="363" t="s">
        <v>664</v>
      </c>
      <c r="I1461" s="363"/>
      <c r="J1461" s="204">
        <v>1260.81</v>
      </c>
    </row>
    <row r="1462" spans="1:10" s="192" customFormat="1" ht="13.5" thickBot="1">
      <c r="A1462" s="280"/>
      <c r="B1462" s="281"/>
      <c r="C1462" s="281"/>
      <c r="D1462" s="281"/>
      <c r="E1462" s="281"/>
      <c r="F1462" s="281"/>
      <c r="G1462" s="281" t="s">
        <v>665</v>
      </c>
      <c r="H1462" s="213">
        <v>1</v>
      </c>
      <c r="I1462" s="281" t="s">
        <v>666</v>
      </c>
      <c r="J1462" s="207">
        <v>1260.81</v>
      </c>
    </row>
    <row r="1463" spans="1:10" s="192" customFormat="1" ht="13.5" thickTop="1">
      <c r="A1463" s="205"/>
      <c r="B1463" s="189"/>
      <c r="C1463" s="189"/>
      <c r="D1463" s="189"/>
      <c r="E1463" s="189"/>
      <c r="F1463" s="189"/>
      <c r="G1463" s="189"/>
      <c r="H1463" s="189"/>
      <c r="I1463" s="189"/>
      <c r="J1463" s="206"/>
    </row>
    <row r="1464" spans="1:10" s="192" customFormat="1" ht="12.75">
      <c r="A1464" s="290" t="s">
        <v>3423</v>
      </c>
      <c r="B1464" s="288" t="s">
        <v>8</v>
      </c>
      <c r="C1464" s="284" t="s">
        <v>9</v>
      </c>
      <c r="D1464" s="284" t="s">
        <v>10</v>
      </c>
      <c r="E1464" s="367" t="s">
        <v>136</v>
      </c>
      <c r="F1464" s="367"/>
      <c r="G1464" s="289" t="s">
        <v>11</v>
      </c>
      <c r="H1464" s="288" t="s">
        <v>12</v>
      </c>
      <c r="I1464" s="288" t="s">
        <v>13</v>
      </c>
      <c r="J1464" s="287" t="s">
        <v>14</v>
      </c>
    </row>
    <row r="1465" spans="1:10" s="192" customFormat="1" ht="25.5" customHeight="1">
      <c r="A1465" s="94" t="s">
        <v>137</v>
      </c>
      <c r="B1465" s="294" t="s">
        <v>2294</v>
      </c>
      <c r="C1465" s="277" t="s">
        <v>21</v>
      </c>
      <c r="D1465" s="277" t="s">
        <v>2288</v>
      </c>
      <c r="E1465" s="368" t="s">
        <v>182</v>
      </c>
      <c r="F1465" s="368"/>
      <c r="G1465" s="95" t="s">
        <v>45</v>
      </c>
      <c r="H1465" s="182">
        <v>1</v>
      </c>
      <c r="I1465" s="96">
        <v>1374.23</v>
      </c>
      <c r="J1465" s="196">
        <v>1374.23</v>
      </c>
    </row>
    <row r="1466" spans="1:10" s="192" customFormat="1" ht="25.5">
      <c r="A1466" s="197" t="s">
        <v>146</v>
      </c>
      <c r="B1466" s="308" t="s">
        <v>1508</v>
      </c>
      <c r="C1466" s="285" t="s">
        <v>21</v>
      </c>
      <c r="D1466" s="285" t="s">
        <v>150</v>
      </c>
      <c r="E1466" s="365" t="s">
        <v>148</v>
      </c>
      <c r="F1466" s="365"/>
      <c r="G1466" s="183" t="s">
        <v>26</v>
      </c>
      <c r="H1466" s="184">
        <v>1.3231999999999999</v>
      </c>
      <c r="I1466" s="185">
        <v>21.96</v>
      </c>
      <c r="J1466" s="198">
        <v>29.05</v>
      </c>
    </row>
    <row r="1467" spans="1:10" s="192" customFormat="1" ht="25.5">
      <c r="A1467" s="197" t="s">
        <v>146</v>
      </c>
      <c r="B1467" s="308" t="s">
        <v>1509</v>
      </c>
      <c r="C1467" s="285" t="s">
        <v>21</v>
      </c>
      <c r="D1467" s="285" t="s">
        <v>151</v>
      </c>
      <c r="E1467" s="365" t="s">
        <v>148</v>
      </c>
      <c r="F1467" s="365"/>
      <c r="G1467" s="183" t="s">
        <v>26</v>
      </c>
      <c r="H1467" s="184">
        <v>1.3231999999999999</v>
      </c>
      <c r="I1467" s="185">
        <v>26.68</v>
      </c>
      <c r="J1467" s="198">
        <v>35.299999999999997</v>
      </c>
    </row>
    <row r="1468" spans="1:10" s="192" customFormat="1" ht="25.5">
      <c r="A1468" s="199" t="s">
        <v>139</v>
      </c>
      <c r="B1468" s="309" t="s">
        <v>1544</v>
      </c>
      <c r="C1468" s="278" t="s">
        <v>21</v>
      </c>
      <c r="D1468" s="278" t="s">
        <v>900</v>
      </c>
      <c r="E1468" s="362" t="s">
        <v>142</v>
      </c>
      <c r="F1468" s="362"/>
      <c r="G1468" s="186" t="s">
        <v>45</v>
      </c>
      <c r="H1468" s="187">
        <v>3</v>
      </c>
      <c r="I1468" s="188">
        <v>14.16</v>
      </c>
      <c r="J1468" s="200">
        <v>42.48</v>
      </c>
    </row>
    <row r="1469" spans="1:10" s="192" customFormat="1" ht="25.5">
      <c r="A1469" s="199" t="s">
        <v>139</v>
      </c>
      <c r="B1469" s="309" t="s">
        <v>2295</v>
      </c>
      <c r="C1469" s="278" t="s">
        <v>21</v>
      </c>
      <c r="D1469" s="278" t="s">
        <v>2296</v>
      </c>
      <c r="E1469" s="362" t="s">
        <v>142</v>
      </c>
      <c r="F1469" s="362"/>
      <c r="G1469" s="186" t="s">
        <v>45</v>
      </c>
      <c r="H1469" s="187">
        <v>1</v>
      </c>
      <c r="I1469" s="188">
        <v>1267.4000000000001</v>
      </c>
      <c r="J1469" s="200">
        <v>1267.4000000000001</v>
      </c>
    </row>
    <row r="1470" spans="1:10" s="192" customFormat="1" ht="12.75">
      <c r="A1470" s="201"/>
      <c r="B1470" s="279"/>
      <c r="C1470" s="279"/>
      <c r="D1470" s="279"/>
      <c r="E1470" s="279" t="s">
        <v>143</v>
      </c>
      <c r="F1470" s="203">
        <v>50.22</v>
      </c>
      <c r="G1470" s="279" t="s">
        <v>144</v>
      </c>
      <c r="H1470" s="203">
        <v>0</v>
      </c>
      <c r="I1470" s="279" t="s">
        <v>145</v>
      </c>
      <c r="J1470" s="204">
        <v>50.22</v>
      </c>
    </row>
    <row r="1471" spans="1:10" s="192" customFormat="1" ht="12.75">
      <c r="A1471" s="201"/>
      <c r="B1471" s="279"/>
      <c r="C1471" s="279"/>
      <c r="D1471" s="279"/>
      <c r="E1471" s="279" t="s">
        <v>663</v>
      </c>
      <c r="F1471" s="203">
        <v>308.77999999999997</v>
      </c>
      <c r="G1471" s="279"/>
      <c r="H1471" s="363" t="s">
        <v>664</v>
      </c>
      <c r="I1471" s="363"/>
      <c r="J1471" s="204">
        <v>1683.01</v>
      </c>
    </row>
    <row r="1472" spans="1:10" s="192" customFormat="1" ht="13.5" thickBot="1">
      <c r="A1472" s="280"/>
      <c r="B1472" s="281"/>
      <c r="C1472" s="281"/>
      <c r="D1472" s="281"/>
      <c r="E1472" s="281"/>
      <c r="F1472" s="281"/>
      <c r="G1472" s="281" t="s">
        <v>665</v>
      </c>
      <c r="H1472" s="213">
        <v>1</v>
      </c>
      <c r="I1472" s="281" t="s">
        <v>666</v>
      </c>
      <c r="J1472" s="207">
        <v>1683.01</v>
      </c>
    </row>
    <row r="1473" spans="1:10" s="192" customFormat="1" ht="13.5" thickTop="1">
      <c r="A1473" s="205"/>
      <c r="B1473" s="189"/>
      <c r="C1473" s="189"/>
      <c r="D1473" s="189"/>
      <c r="E1473" s="189"/>
      <c r="F1473" s="189"/>
      <c r="G1473" s="189"/>
      <c r="H1473" s="189"/>
      <c r="I1473" s="189"/>
      <c r="J1473" s="206"/>
    </row>
    <row r="1474" spans="1:10" s="192" customFormat="1" ht="12.75">
      <c r="A1474" s="290" t="s">
        <v>3424</v>
      </c>
      <c r="B1474" s="288" t="s">
        <v>8</v>
      </c>
      <c r="C1474" s="284" t="s">
        <v>9</v>
      </c>
      <c r="D1474" s="284" t="s">
        <v>10</v>
      </c>
      <c r="E1474" s="367" t="s">
        <v>136</v>
      </c>
      <c r="F1474" s="367"/>
      <c r="G1474" s="289" t="s">
        <v>11</v>
      </c>
      <c r="H1474" s="288" t="s">
        <v>12</v>
      </c>
      <c r="I1474" s="288" t="s">
        <v>13</v>
      </c>
      <c r="J1474" s="287" t="s">
        <v>14</v>
      </c>
    </row>
    <row r="1475" spans="1:10" s="192" customFormat="1" ht="25.5" customHeight="1">
      <c r="A1475" s="94" t="s">
        <v>137</v>
      </c>
      <c r="B1475" s="294" t="s">
        <v>3425</v>
      </c>
      <c r="C1475" s="277" t="s">
        <v>21</v>
      </c>
      <c r="D1475" s="277" t="s">
        <v>2508</v>
      </c>
      <c r="E1475" s="368" t="s">
        <v>182</v>
      </c>
      <c r="F1475" s="368"/>
      <c r="G1475" s="95" t="s">
        <v>45</v>
      </c>
      <c r="H1475" s="182">
        <v>1</v>
      </c>
      <c r="I1475" s="96">
        <v>4569.3</v>
      </c>
      <c r="J1475" s="196">
        <v>4569.3</v>
      </c>
    </row>
    <row r="1476" spans="1:10" s="192" customFormat="1" ht="25.5">
      <c r="A1476" s="197" t="s">
        <v>146</v>
      </c>
      <c r="B1476" s="308" t="s">
        <v>1508</v>
      </c>
      <c r="C1476" s="285" t="s">
        <v>21</v>
      </c>
      <c r="D1476" s="285" t="s">
        <v>150</v>
      </c>
      <c r="E1476" s="365" t="s">
        <v>148</v>
      </c>
      <c r="F1476" s="365"/>
      <c r="G1476" s="183" t="s">
        <v>26</v>
      </c>
      <c r="H1476" s="184">
        <v>1.3231999999999999</v>
      </c>
      <c r="I1476" s="185">
        <v>21.96</v>
      </c>
      <c r="J1476" s="198">
        <v>29.05</v>
      </c>
    </row>
    <row r="1477" spans="1:10" s="192" customFormat="1" ht="25.5">
      <c r="A1477" s="197" t="s">
        <v>146</v>
      </c>
      <c r="B1477" s="308" t="s">
        <v>1509</v>
      </c>
      <c r="C1477" s="285" t="s">
        <v>21</v>
      </c>
      <c r="D1477" s="285" t="s">
        <v>151</v>
      </c>
      <c r="E1477" s="365" t="s">
        <v>148</v>
      </c>
      <c r="F1477" s="365"/>
      <c r="G1477" s="183" t="s">
        <v>26</v>
      </c>
      <c r="H1477" s="184">
        <v>1.3231999999999999</v>
      </c>
      <c r="I1477" s="185">
        <v>26.68</v>
      </c>
      <c r="J1477" s="198">
        <v>35.299999999999997</v>
      </c>
    </row>
    <row r="1478" spans="1:10" s="192" customFormat="1" ht="25.5">
      <c r="A1478" s="199" t="s">
        <v>139</v>
      </c>
      <c r="B1478" s="309" t="s">
        <v>1544</v>
      </c>
      <c r="C1478" s="278" t="s">
        <v>21</v>
      </c>
      <c r="D1478" s="278" t="s">
        <v>900</v>
      </c>
      <c r="E1478" s="362" t="s">
        <v>142</v>
      </c>
      <c r="F1478" s="362"/>
      <c r="G1478" s="186" t="s">
        <v>45</v>
      </c>
      <c r="H1478" s="187">
        <v>3</v>
      </c>
      <c r="I1478" s="188">
        <v>14.16</v>
      </c>
      <c r="J1478" s="200">
        <v>42.48</v>
      </c>
    </row>
    <row r="1479" spans="1:10" s="192" customFormat="1" ht="12.75">
      <c r="A1479" s="199" t="s">
        <v>139</v>
      </c>
      <c r="B1479" s="309" t="s">
        <v>3426</v>
      </c>
      <c r="C1479" s="278" t="s">
        <v>21</v>
      </c>
      <c r="D1479" s="278" t="s">
        <v>3427</v>
      </c>
      <c r="E1479" s="362" t="s">
        <v>142</v>
      </c>
      <c r="F1479" s="362"/>
      <c r="G1479" s="186" t="s">
        <v>45</v>
      </c>
      <c r="H1479" s="187">
        <v>1</v>
      </c>
      <c r="I1479" s="188">
        <v>4462.47</v>
      </c>
      <c r="J1479" s="200">
        <v>4462.47</v>
      </c>
    </row>
    <row r="1480" spans="1:10" s="192" customFormat="1" ht="12.75">
      <c r="A1480" s="201"/>
      <c r="B1480" s="279"/>
      <c r="C1480" s="279"/>
      <c r="D1480" s="279"/>
      <c r="E1480" s="279" t="s">
        <v>143</v>
      </c>
      <c r="F1480" s="203">
        <v>50.22</v>
      </c>
      <c r="G1480" s="279" t="s">
        <v>144</v>
      </c>
      <c r="H1480" s="203">
        <v>0</v>
      </c>
      <c r="I1480" s="279" t="s">
        <v>145</v>
      </c>
      <c r="J1480" s="204">
        <v>50.22</v>
      </c>
    </row>
    <row r="1481" spans="1:10" s="192" customFormat="1" ht="12.75">
      <c r="A1481" s="201"/>
      <c r="B1481" s="279"/>
      <c r="C1481" s="279"/>
      <c r="D1481" s="279"/>
      <c r="E1481" s="279" t="s">
        <v>663</v>
      </c>
      <c r="F1481" s="203">
        <v>1026.72</v>
      </c>
      <c r="G1481" s="279"/>
      <c r="H1481" s="363" t="s">
        <v>664</v>
      </c>
      <c r="I1481" s="363"/>
      <c r="J1481" s="204">
        <v>5596.02</v>
      </c>
    </row>
    <row r="1482" spans="1:10" s="192" customFormat="1" ht="13.5" thickBot="1">
      <c r="A1482" s="280"/>
      <c r="B1482" s="281"/>
      <c r="C1482" s="281"/>
      <c r="D1482" s="281"/>
      <c r="E1482" s="281"/>
      <c r="F1482" s="281"/>
      <c r="G1482" s="281" t="s">
        <v>665</v>
      </c>
      <c r="H1482" s="213">
        <v>2</v>
      </c>
      <c r="I1482" s="281" t="s">
        <v>666</v>
      </c>
      <c r="J1482" s="207">
        <v>11192.04</v>
      </c>
    </row>
    <row r="1483" spans="1:10" s="192" customFormat="1" ht="13.5" thickTop="1">
      <c r="A1483" s="205"/>
      <c r="B1483" s="189"/>
      <c r="C1483" s="189"/>
      <c r="D1483" s="189"/>
      <c r="E1483" s="189"/>
      <c r="F1483" s="189"/>
      <c r="G1483" s="189"/>
      <c r="H1483" s="189"/>
      <c r="I1483" s="189"/>
      <c r="J1483" s="206"/>
    </row>
    <row r="1484" spans="1:10" s="192" customFormat="1" ht="12.75">
      <c r="A1484" s="290" t="s">
        <v>3428</v>
      </c>
      <c r="B1484" s="288" t="s">
        <v>8</v>
      </c>
      <c r="C1484" s="284" t="s">
        <v>9</v>
      </c>
      <c r="D1484" s="284" t="s">
        <v>10</v>
      </c>
      <c r="E1484" s="367" t="s">
        <v>136</v>
      </c>
      <c r="F1484" s="367"/>
      <c r="G1484" s="289" t="s">
        <v>11</v>
      </c>
      <c r="H1484" s="288" t="s">
        <v>12</v>
      </c>
      <c r="I1484" s="288" t="s">
        <v>13</v>
      </c>
      <c r="J1484" s="287" t="s">
        <v>14</v>
      </c>
    </row>
    <row r="1485" spans="1:10" s="192" customFormat="1" ht="12.75" customHeight="1">
      <c r="A1485" s="94" t="s">
        <v>137</v>
      </c>
      <c r="B1485" s="294" t="s">
        <v>3429</v>
      </c>
      <c r="C1485" s="277" t="s">
        <v>268</v>
      </c>
      <c r="D1485" s="277" t="s">
        <v>2510</v>
      </c>
      <c r="E1485" s="368" t="s">
        <v>3430</v>
      </c>
      <c r="F1485" s="368"/>
      <c r="G1485" s="95" t="s">
        <v>45</v>
      </c>
      <c r="H1485" s="182">
        <v>1</v>
      </c>
      <c r="I1485" s="96">
        <v>129.41</v>
      </c>
      <c r="J1485" s="196">
        <v>129.41</v>
      </c>
    </row>
    <row r="1486" spans="1:10" s="192" customFormat="1" ht="25.5">
      <c r="A1486" s="199" t="s">
        <v>139</v>
      </c>
      <c r="B1486" s="309" t="s">
        <v>3431</v>
      </c>
      <c r="C1486" s="278" t="s">
        <v>268</v>
      </c>
      <c r="D1486" s="278" t="s">
        <v>3432</v>
      </c>
      <c r="E1486" s="362" t="s">
        <v>142</v>
      </c>
      <c r="F1486" s="362"/>
      <c r="G1486" s="186" t="s">
        <v>45</v>
      </c>
      <c r="H1486" s="187">
        <v>1</v>
      </c>
      <c r="I1486" s="188">
        <v>88.07</v>
      </c>
      <c r="J1486" s="200">
        <v>88.07</v>
      </c>
    </row>
    <row r="1487" spans="1:10" s="192" customFormat="1" ht="12.75">
      <c r="A1487" s="199" t="s">
        <v>139</v>
      </c>
      <c r="B1487" s="309" t="s">
        <v>1528</v>
      </c>
      <c r="C1487" s="278" t="s">
        <v>268</v>
      </c>
      <c r="D1487" s="278" t="s">
        <v>874</v>
      </c>
      <c r="E1487" s="362" t="s">
        <v>141</v>
      </c>
      <c r="F1487" s="362"/>
      <c r="G1487" s="186" t="s">
        <v>26</v>
      </c>
      <c r="H1487" s="187">
        <v>1.2</v>
      </c>
      <c r="I1487" s="188">
        <v>19.37</v>
      </c>
      <c r="J1487" s="200">
        <v>23.24</v>
      </c>
    </row>
    <row r="1488" spans="1:10" s="192" customFormat="1" ht="12.75">
      <c r="A1488" s="199" t="s">
        <v>139</v>
      </c>
      <c r="B1488" s="309" t="s">
        <v>1529</v>
      </c>
      <c r="C1488" s="278" t="s">
        <v>268</v>
      </c>
      <c r="D1488" s="278" t="s">
        <v>875</v>
      </c>
      <c r="E1488" s="362" t="s">
        <v>141</v>
      </c>
      <c r="F1488" s="362"/>
      <c r="G1488" s="186" t="s">
        <v>26</v>
      </c>
      <c r="H1488" s="187">
        <v>1.2</v>
      </c>
      <c r="I1488" s="188">
        <v>15.09</v>
      </c>
      <c r="J1488" s="200">
        <v>18.100000000000001</v>
      </c>
    </row>
    <row r="1489" spans="1:10" s="192" customFormat="1" ht="12.75">
      <c r="A1489" s="201"/>
      <c r="B1489" s="279"/>
      <c r="C1489" s="279"/>
      <c r="D1489" s="279"/>
      <c r="E1489" s="279" t="s">
        <v>143</v>
      </c>
      <c r="F1489" s="203">
        <v>41.34</v>
      </c>
      <c r="G1489" s="279" t="s">
        <v>144</v>
      </c>
      <c r="H1489" s="203">
        <v>0</v>
      </c>
      <c r="I1489" s="279" t="s">
        <v>145</v>
      </c>
      <c r="J1489" s="204">
        <v>41.34</v>
      </c>
    </row>
    <row r="1490" spans="1:10" s="192" customFormat="1" ht="12.75">
      <c r="A1490" s="201"/>
      <c r="B1490" s="279"/>
      <c r="C1490" s="279"/>
      <c r="D1490" s="279"/>
      <c r="E1490" s="279" t="s">
        <v>663</v>
      </c>
      <c r="F1490" s="203">
        <v>29.07</v>
      </c>
      <c r="G1490" s="279"/>
      <c r="H1490" s="363" t="s">
        <v>664</v>
      </c>
      <c r="I1490" s="363"/>
      <c r="J1490" s="204">
        <v>158.47999999999999</v>
      </c>
    </row>
    <row r="1491" spans="1:10" s="192" customFormat="1" ht="13.5" thickBot="1">
      <c r="A1491" s="280"/>
      <c r="B1491" s="281"/>
      <c r="C1491" s="281"/>
      <c r="D1491" s="281"/>
      <c r="E1491" s="281"/>
      <c r="F1491" s="281"/>
      <c r="G1491" s="281" t="s">
        <v>665</v>
      </c>
      <c r="H1491" s="213">
        <v>40</v>
      </c>
      <c r="I1491" s="281" t="s">
        <v>666</v>
      </c>
      <c r="J1491" s="207">
        <v>6339.2</v>
      </c>
    </row>
    <row r="1492" spans="1:10" s="192" customFormat="1" ht="13.5" thickTop="1">
      <c r="A1492" s="205"/>
      <c r="B1492" s="189"/>
      <c r="C1492" s="189"/>
      <c r="D1492" s="189"/>
      <c r="E1492" s="189"/>
      <c r="F1492" s="189"/>
      <c r="G1492" s="189"/>
      <c r="H1492" s="189"/>
      <c r="I1492" s="189"/>
      <c r="J1492" s="206"/>
    </row>
    <row r="1493" spans="1:10" s="192" customFormat="1" ht="12.75">
      <c r="A1493" s="290" t="s">
        <v>3433</v>
      </c>
      <c r="B1493" s="288" t="s">
        <v>8</v>
      </c>
      <c r="C1493" s="284" t="s">
        <v>9</v>
      </c>
      <c r="D1493" s="284" t="s">
        <v>10</v>
      </c>
      <c r="E1493" s="367" t="s">
        <v>136</v>
      </c>
      <c r="F1493" s="367"/>
      <c r="G1493" s="289" t="s">
        <v>11</v>
      </c>
      <c r="H1493" s="288" t="s">
        <v>12</v>
      </c>
      <c r="I1493" s="288" t="s">
        <v>13</v>
      </c>
      <c r="J1493" s="287" t="s">
        <v>14</v>
      </c>
    </row>
    <row r="1494" spans="1:10" s="192" customFormat="1" ht="25.5">
      <c r="A1494" s="94" t="s">
        <v>137</v>
      </c>
      <c r="B1494" s="294" t="s">
        <v>3434</v>
      </c>
      <c r="C1494" s="277" t="s">
        <v>16</v>
      </c>
      <c r="D1494" s="277" t="s">
        <v>2512</v>
      </c>
      <c r="E1494" s="368">
        <v>714</v>
      </c>
      <c r="F1494" s="368"/>
      <c r="G1494" s="95" t="s">
        <v>2070</v>
      </c>
      <c r="H1494" s="182">
        <v>1</v>
      </c>
      <c r="I1494" s="96">
        <v>136.91999999999999</v>
      </c>
      <c r="J1494" s="196">
        <v>136.91999999999999</v>
      </c>
    </row>
    <row r="1495" spans="1:10" s="192" customFormat="1" ht="25.5">
      <c r="A1495" s="199" t="s">
        <v>139</v>
      </c>
      <c r="B1495" s="309" t="s">
        <v>3435</v>
      </c>
      <c r="C1495" s="278" t="s">
        <v>16</v>
      </c>
      <c r="D1495" s="278" t="s">
        <v>3436</v>
      </c>
      <c r="E1495" s="362" t="s">
        <v>142</v>
      </c>
      <c r="F1495" s="362"/>
      <c r="G1495" s="186" t="s">
        <v>17</v>
      </c>
      <c r="H1495" s="187">
        <v>1</v>
      </c>
      <c r="I1495" s="188">
        <v>113.26</v>
      </c>
      <c r="J1495" s="200">
        <v>113.26</v>
      </c>
    </row>
    <row r="1496" spans="1:10" s="192" customFormat="1" ht="25.5">
      <c r="A1496" s="199" t="s">
        <v>139</v>
      </c>
      <c r="B1496" s="309" t="s">
        <v>3437</v>
      </c>
      <c r="C1496" s="278" t="s">
        <v>16</v>
      </c>
      <c r="D1496" s="278" t="s">
        <v>3438</v>
      </c>
      <c r="E1496" s="362" t="s">
        <v>141</v>
      </c>
      <c r="F1496" s="362"/>
      <c r="G1496" s="186" t="s">
        <v>26</v>
      </c>
      <c r="H1496" s="187">
        <v>0.6</v>
      </c>
      <c r="I1496" s="188">
        <v>16.04</v>
      </c>
      <c r="J1496" s="200">
        <v>9.6199999999999992</v>
      </c>
    </row>
    <row r="1497" spans="1:10" s="192" customFormat="1" ht="25.5">
      <c r="A1497" s="199" t="s">
        <v>139</v>
      </c>
      <c r="B1497" s="309" t="s">
        <v>3439</v>
      </c>
      <c r="C1497" s="278" t="s">
        <v>16</v>
      </c>
      <c r="D1497" s="278" t="s">
        <v>874</v>
      </c>
      <c r="E1497" s="362" t="s">
        <v>141</v>
      </c>
      <c r="F1497" s="362"/>
      <c r="G1497" s="186" t="s">
        <v>26</v>
      </c>
      <c r="H1497" s="187">
        <v>0.6</v>
      </c>
      <c r="I1497" s="188">
        <v>23.41</v>
      </c>
      <c r="J1497" s="200">
        <v>14.04</v>
      </c>
    </row>
    <row r="1498" spans="1:10" s="192" customFormat="1" ht="12.75">
      <c r="A1498" s="201"/>
      <c r="B1498" s="279"/>
      <c r="C1498" s="279"/>
      <c r="D1498" s="279"/>
      <c r="E1498" s="279" t="s">
        <v>143</v>
      </c>
      <c r="F1498" s="203">
        <v>23.66</v>
      </c>
      <c r="G1498" s="279" t="s">
        <v>144</v>
      </c>
      <c r="H1498" s="203">
        <v>0</v>
      </c>
      <c r="I1498" s="279" t="s">
        <v>145</v>
      </c>
      <c r="J1498" s="204">
        <v>23.66</v>
      </c>
    </row>
    <row r="1499" spans="1:10" s="192" customFormat="1" ht="12.75">
      <c r="A1499" s="201"/>
      <c r="B1499" s="279"/>
      <c r="C1499" s="279"/>
      <c r="D1499" s="279"/>
      <c r="E1499" s="279" t="s">
        <v>663</v>
      </c>
      <c r="F1499" s="203">
        <v>30.76</v>
      </c>
      <c r="G1499" s="279"/>
      <c r="H1499" s="363" t="s">
        <v>664</v>
      </c>
      <c r="I1499" s="363"/>
      <c r="J1499" s="204">
        <v>167.68</v>
      </c>
    </row>
    <row r="1500" spans="1:10" s="192" customFormat="1" ht="13.5" thickBot="1">
      <c r="A1500" s="280"/>
      <c r="B1500" s="281"/>
      <c r="C1500" s="281"/>
      <c r="D1500" s="281"/>
      <c r="E1500" s="281"/>
      <c r="F1500" s="281"/>
      <c r="G1500" s="281" t="s">
        <v>665</v>
      </c>
      <c r="H1500" s="213">
        <v>30</v>
      </c>
      <c r="I1500" s="281" t="s">
        <v>666</v>
      </c>
      <c r="J1500" s="207">
        <v>5030.3999999999996</v>
      </c>
    </row>
    <row r="1501" spans="1:10" s="192" customFormat="1" ht="13.5" thickTop="1">
      <c r="A1501" s="205"/>
      <c r="B1501" s="189"/>
      <c r="C1501" s="189"/>
      <c r="D1501" s="189"/>
      <c r="E1501" s="189"/>
      <c r="F1501" s="189"/>
      <c r="G1501" s="189"/>
      <c r="H1501" s="189"/>
      <c r="I1501" s="189"/>
      <c r="J1501" s="206"/>
    </row>
    <row r="1502" spans="1:10" s="192" customFormat="1" ht="12.75">
      <c r="A1502" s="290" t="s">
        <v>3440</v>
      </c>
      <c r="B1502" s="288" t="s">
        <v>8</v>
      </c>
      <c r="C1502" s="284" t="s">
        <v>9</v>
      </c>
      <c r="D1502" s="284" t="s">
        <v>10</v>
      </c>
      <c r="E1502" s="367" t="s">
        <v>136</v>
      </c>
      <c r="F1502" s="367"/>
      <c r="G1502" s="289" t="s">
        <v>11</v>
      </c>
      <c r="H1502" s="288" t="s">
        <v>12</v>
      </c>
      <c r="I1502" s="288" t="s">
        <v>13</v>
      </c>
      <c r="J1502" s="287" t="s">
        <v>14</v>
      </c>
    </row>
    <row r="1503" spans="1:10" s="192" customFormat="1" ht="25.5">
      <c r="A1503" s="94" t="s">
        <v>137</v>
      </c>
      <c r="B1503" s="294" t="s">
        <v>3441</v>
      </c>
      <c r="C1503" s="277" t="s">
        <v>16</v>
      </c>
      <c r="D1503" s="277" t="s">
        <v>2514</v>
      </c>
      <c r="E1503" s="368">
        <v>714</v>
      </c>
      <c r="F1503" s="368"/>
      <c r="G1503" s="95" t="s">
        <v>2070</v>
      </c>
      <c r="H1503" s="182">
        <v>1</v>
      </c>
      <c r="I1503" s="96">
        <v>187.6</v>
      </c>
      <c r="J1503" s="196">
        <v>187.6</v>
      </c>
    </row>
    <row r="1504" spans="1:10" s="192" customFormat="1" ht="25.5">
      <c r="A1504" s="199" t="s">
        <v>139</v>
      </c>
      <c r="B1504" s="309" t="s">
        <v>3442</v>
      </c>
      <c r="C1504" s="278" t="s">
        <v>16</v>
      </c>
      <c r="D1504" s="278" t="s">
        <v>3443</v>
      </c>
      <c r="E1504" s="362" t="s">
        <v>142</v>
      </c>
      <c r="F1504" s="362"/>
      <c r="G1504" s="186" t="s">
        <v>17</v>
      </c>
      <c r="H1504" s="187">
        <v>1</v>
      </c>
      <c r="I1504" s="188">
        <v>163.94</v>
      </c>
      <c r="J1504" s="200">
        <v>163.94</v>
      </c>
    </row>
    <row r="1505" spans="1:10" s="192" customFormat="1" ht="25.5">
      <c r="A1505" s="199" t="s">
        <v>139</v>
      </c>
      <c r="B1505" s="309" t="s">
        <v>3439</v>
      </c>
      <c r="C1505" s="278" t="s">
        <v>16</v>
      </c>
      <c r="D1505" s="278" t="s">
        <v>874</v>
      </c>
      <c r="E1505" s="362" t="s">
        <v>141</v>
      </c>
      <c r="F1505" s="362"/>
      <c r="G1505" s="186" t="s">
        <v>26</v>
      </c>
      <c r="H1505" s="187">
        <v>0.6</v>
      </c>
      <c r="I1505" s="188">
        <v>23.41</v>
      </c>
      <c r="J1505" s="200">
        <v>14.04</v>
      </c>
    </row>
    <row r="1506" spans="1:10" s="192" customFormat="1" ht="25.5">
      <c r="A1506" s="199" t="s">
        <v>139</v>
      </c>
      <c r="B1506" s="309" t="s">
        <v>3437</v>
      </c>
      <c r="C1506" s="278" t="s">
        <v>16</v>
      </c>
      <c r="D1506" s="278" t="s">
        <v>3438</v>
      </c>
      <c r="E1506" s="362" t="s">
        <v>141</v>
      </c>
      <c r="F1506" s="362"/>
      <c r="G1506" s="186" t="s">
        <v>26</v>
      </c>
      <c r="H1506" s="187">
        <v>0.6</v>
      </c>
      <c r="I1506" s="188">
        <v>16.04</v>
      </c>
      <c r="J1506" s="200">
        <v>9.6199999999999992</v>
      </c>
    </row>
    <row r="1507" spans="1:10" s="192" customFormat="1" ht="12.75">
      <c r="A1507" s="201"/>
      <c r="B1507" s="279"/>
      <c r="C1507" s="279"/>
      <c r="D1507" s="279"/>
      <c r="E1507" s="279" t="s">
        <v>143</v>
      </c>
      <c r="F1507" s="203">
        <v>23.66</v>
      </c>
      <c r="G1507" s="279" t="s">
        <v>144</v>
      </c>
      <c r="H1507" s="203">
        <v>0</v>
      </c>
      <c r="I1507" s="279" t="s">
        <v>145</v>
      </c>
      <c r="J1507" s="204">
        <v>23.66</v>
      </c>
    </row>
    <row r="1508" spans="1:10" s="192" customFormat="1" ht="12.75">
      <c r="A1508" s="201"/>
      <c r="B1508" s="279"/>
      <c r="C1508" s="279"/>
      <c r="D1508" s="279"/>
      <c r="E1508" s="279" t="s">
        <v>663</v>
      </c>
      <c r="F1508" s="203">
        <v>42.15</v>
      </c>
      <c r="G1508" s="279"/>
      <c r="H1508" s="363" t="s">
        <v>664</v>
      </c>
      <c r="I1508" s="363"/>
      <c r="J1508" s="204">
        <v>229.75</v>
      </c>
    </row>
    <row r="1509" spans="1:10" s="192" customFormat="1" ht="13.5" thickBot="1">
      <c r="A1509" s="280"/>
      <c r="B1509" s="281"/>
      <c r="C1509" s="281"/>
      <c r="D1509" s="281"/>
      <c r="E1509" s="281"/>
      <c r="F1509" s="281"/>
      <c r="G1509" s="281" t="s">
        <v>665</v>
      </c>
      <c r="H1509" s="213">
        <v>12</v>
      </c>
      <c r="I1509" s="281" t="s">
        <v>666</v>
      </c>
      <c r="J1509" s="207">
        <v>2757</v>
      </c>
    </row>
    <row r="1510" spans="1:10" s="192" customFormat="1" ht="13.5" thickTop="1">
      <c r="A1510" s="205"/>
      <c r="B1510" s="189"/>
      <c r="C1510" s="189"/>
      <c r="D1510" s="189"/>
      <c r="E1510" s="189"/>
      <c r="F1510" s="189"/>
      <c r="G1510" s="189"/>
      <c r="H1510" s="189"/>
      <c r="I1510" s="189"/>
      <c r="J1510" s="206"/>
    </row>
    <row r="1511" spans="1:10" s="192" customFormat="1" ht="12.75">
      <c r="A1511" s="290" t="s">
        <v>3444</v>
      </c>
      <c r="B1511" s="288" t="s">
        <v>8</v>
      </c>
      <c r="C1511" s="284" t="s">
        <v>9</v>
      </c>
      <c r="D1511" s="284" t="s">
        <v>10</v>
      </c>
      <c r="E1511" s="367" t="s">
        <v>136</v>
      </c>
      <c r="F1511" s="367"/>
      <c r="G1511" s="289" t="s">
        <v>11</v>
      </c>
      <c r="H1511" s="288" t="s">
        <v>12</v>
      </c>
      <c r="I1511" s="288" t="s">
        <v>13</v>
      </c>
      <c r="J1511" s="287" t="s">
        <v>14</v>
      </c>
    </row>
    <row r="1512" spans="1:10" s="192" customFormat="1" ht="25.5" customHeight="1">
      <c r="A1512" s="94" t="s">
        <v>137</v>
      </c>
      <c r="B1512" s="294" t="s">
        <v>1261</v>
      </c>
      <c r="C1512" s="277" t="s">
        <v>21</v>
      </c>
      <c r="D1512" s="277" t="s">
        <v>318</v>
      </c>
      <c r="E1512" s="368" t="s">
        <v>182</v>
      </c>
      <c r="F1512" s="368"/>
      <c r="G1512" s="95" t="s">
        <v>45</v>
      </c>
      <c r="H1512" s="182">
        <v>1</v>
      </c>
      <c r="I1512" s="96">
        <v>70.12</v>
      </c>
      <c r="J1512" s="196">
        <v>70.12</v>
      </c>
    </row>
    <row r="1513" spans="1:10" s="192" customFormat="1" ht="25.5">
      <c r="A1513" s="197" t="s">
        <v>146</v>
      </c>
      <c r="B1513" s="308" t="s">
        <v>1508</v>
      </c>
      <c r="C1513" s="285" t="s">
        <v>21</v>
      </c>
      <c r="D1513" s="285" t="s">
        <v>150</v>
      </c>
      <c r="E1513" s="365" t="s">
        <v>148</v>
      </c>
      <c r="F1513" s="365"/>
      <c r="G1513" s="183" t="s">
        <v>26</v>
      </c>
      <c r="H1513" s="184">
        <v>0.24840000000000001</v>
      </c>
      <c r="I1513" s="185">
        <v>21.96</v>
      </c>
      <c r="J1513" s="198">
        <v>5.45</v>
      </c>
    </row>
    <row r="1514" spans="1:10" s="192" customFormat="1" ht="25.5">
      <c r="A1514" s="197" t="s">
        <v>146</v>
      </c>
      <c r="B1514" s="308" t="s">
        <v>1509</v>
      </c>
      <c r="C1514" s="285" t="s">
        <v>21</v>
      </c>
      <c r="D1514" s="285" t="s">
        <v>151</v>
      </c>
      <c r="E1514" s="365" t="s">
        <v>148</v>
      </c>
      <c r="F1514" s="365"/>
      <c r="G1514" s="183" t="s">
        <v>26</v>
      </c>
      <c r="H1514" s="184">
        <v>0.24840000000000001</v>
      </c>
      <c r="I1514" s="185">
        <v>26.68</v>
      </c>
      <c r="J1514" s="198">
        <v>6.62</v>
      </c>
    </row>
    <row r="1515" spans="1:10" s="192" customFormat="1" ht="25.5">
      <c r="A1515" s="199" t="s">
        <v>139</v>
      </c>
      <c r="B1515" s="309" t="s">
        <v>1543</v>
      </c>
      <c r="C1515" s="278" t="s">
        <v>21</v>
      </c>
      <c r="D1515" s="278" t="s">
        <v>899</v>
      </c>
      <c r="E1515" s="362" t="s">
        <v>142</v>
      </c>
      <c r="F1515" s="362"/>
      <c r="G1515" s="186" t="s">
        <v>45</v>
      </c>
      <c r="H1515" s="187">
        <v>1</v>
      </c>
      <c r="I1515" s="188">
        <v>58.05</v>
      </c>
      <c r="J1515" s="200">
        <v>58.05</v>
      </c>
    </row>
    <row r="1516" spans="1:10" s="192" customFormat="1" ht="12.75">
      <c r="A1516" s="201"/>
      <c r="B1516" s="279"/>
      <c r="C1516" s="279"/>
      <c r="D1516" s="279"/>
      <c r="E1516" s="279" t="s">
        <v>143</v>
      </c>
      <c r="F1516" s="203">
        <v>9.42</v>
      </c>
      <c r="G1516" s="279" t="s">
        <v>144</v>
      </c>
      <c r="H1516" s="203">
        <v>0</v>
      </c>
      <c r="I1516" s="279" t="s">
        <v>145</v>
      </c>
      <c r="J1516" s="204">
        <v>9.42</v>
      </c>
    </row>
    <row r="1517" spans="1:10" s="192" customFormat="1" ht="12.75">
      <c r="A1517" s="201"/>
      <c r="B1517" s="279"/>
      <c r="C1517" s="279"/>
      <c r="D1517" s="279"/>
      <c r="E1517" s="279" t="s">
        <v>663</v>
      </c>
      <c r="F1517" s="203">
        <v>15.75</v>
      </c>
      <c r="G1517" s="279"/>
      <c r="H1517" s="363" t="s">
        <v>664</v>
      </c>
      <c r="I1517" s="363"/>
      <c r="J1517" s="204">
        <v>85.87</v>
      </c>
    </row>
    <row r="1518" spans="1:10" s="192" customFormat="1" ht="13.5" thickBot="1">
      <c r="A1518" s="280"/>
      <c r="B1518" s="281"/>
      <c r="C1518" s="281"/>
      <c r="D1518" s="281"/>
      <c r="E1518" s="281"/>
      <c r="F1518" s="281"/>
      <c r="G1518" s="281" t="s">
        <v>665</v>
      </c>
      <c r="H1518" s="213">
        <v>6</v>
      </c>
      <c r="I1518" s="281" t="s">
        <v>666</v>
      </c>
      <c r="J1518" s="207">
        <v>515.22</v>
      </c>
    </row>
    <row r="1519" spans="1:10" s="192" customFormat="1" ht="13.5" thickTop="1">
      <c r="A1519" s="205"/>
      <c r="B1519" s="189"/>
      <c r="C1519" s="189"/>
      <c r="D1519" s="189"/>
      <c r="E1519" s="189"/>
      <c r="F1519" s="189"/>
      <c r="G1519" s="189"/>
      <c r="H1519" s="189"/>
      <c r="I1519" s="189"/>
      <c r="J1519" s="206"/>
    </row>
    <row r="1520" spans="1:10" s="192" customFormat="1" ht="12.75">
      <c r="A1520" s="111" t="s">
        <v>855</v>
      </c>
      <c r="B1520" s="286"/>
      <c r="C1520" s="286"/>
      <c r="D1520" s="286" t="s">
        <v>319</v>
      </c>
      <c r="E1520" s="286"/>
      <c r="F1520" s="366"/>
      <c r="G1520" s="366"/>
      <c r="H1520" s="136"/>
      <c r="I1520" s="286"/>
      <c r="J1520" s="212">
        <v>438840.44</v>
      </c>
    </row>
    <row r="1521" spans="1:10" s="192" customFormat="1" ht="12.75">
      <c r="A1521" s="290" t="s">
        <v>3445</v>
      </c>
      <c r="B1521" s="288" t="s">
        <v>8</v>
      </c>
      <c r="C1521" s="284" t="s">
        <v>9</v>
      </c>
      <c r="D1521" s="284" t="s">
        <v>10</v>
      </c>
      <c r="E1521" s="367" t="s">
        <v>136</v>
      </c>
      <c r="F1521" s="367"/>
      <c r="G1521" s="289" t="s">
        <v>11</v>
      </c>
      <c r="H1521" s="288" t="s">
        <v>12</v>
      </c>
      <c r="I1521" s="288" t="s">
        <v>13</v>
      </c>
      <c r="J1521" s="287" t="s">
        <v>14</v>
      </c>
    </row>
    <row r="1522" spans="1:10" s="192" customFormat="1" ht="38.25" customHeight="1">
      <c r="A1522" s="94" t="s">
        <v>137</v>
      </c>
      <c r="B1522" s="294" t="s">
        <v>1193</v>
      </c>
      <c r="C1522" s="277" t="s">
        <v>21</v>
      </c>
      <c r="D1522" s="277" t="s">
        <v>320</v>
      </c>
      <c r="E1522" s="368" t="s">
        <v>182</v>
      </c>
      <c r="F1522" s="368"/>
      <c r="G1522" s="95" t="s">
        <v>34</v>
      </c>
      <c r="H1522" s="182">
        <v>1</v>
      </c>
      <c r="I1522" s="96">
        <v>17.48</v>
      </c>
      <c r="J1522" s="196">
        <v>17.48</v>
      </c>
    </row>
    <row r="1523" spans="1:10" s="192" customFormat="1" ht="25.5">
      <c r="A1523" s="197" t="s">
        <v>146</v>
      </c>
      <c r="B1523" s="308" t="s">
        <v>1508</v>
      </c>
      <c r="C1523" s="285" t="s">
        <v>21</v>
      </c>
      <c r="D1523" s="285" t="s">
        <v>150</v>
      </c>
      <c r="E1523" s="365" t="s">
        <v>148</v>
      </c>
      <c r="F1523" s="365"/>
      <c r="G1523" s="183" t="s">
        <v>26</v>
      </c>
      <c r="H1523" s="184">
        <v>9.0999999999999998E-2</v>
      </c>
      <c r="I1523" s="185">
        <v>21.96</v>
      </c>
      <c r="J1523" s="198">
        <v>1.99</v>
      </c>
    </row>
    <row r="1524" spans="1:10" s="192" customFormat="1" ht="25.5">
      <c r="A1524" s="197" t="s">
        <v>146</v>
      </c>
      <c r="B1524" s="308" t="s">
        <v>1509</v>
      </c>
      <c r="C1524" s="285" t="s">
        <v>21</v>
      </c>
      <c r="D1524" s="285" t="s">
        <v>151</v>
      </c>
      <c r="E1524" s="365" t="s">
        <v>148</v>
      </c>
      <c r="F1524" s="365"/>
      <c r="G1524" s="183" t="s">
        <v>26</v>
      </c>
      <c r="H1524" s="184">
        <v>9.0999999999999998E-2</v>
      </c>
      <c r="I1524" s="185">
        <v>26.68</v>
      </c>
      <c r="J1524" s="198">
        <v>2.42</v>
      </c>
    </row>
    <row r="1525" spans="1:10" s="192" customFormat="1" ht="51">
      <c r="A1525" s="197" t="s">
        <v>146</v>
      </c>
      <c r="B1525" s="308" t="s">
        <v>1324</v>
      </c>
      <c r="C1525" s="285" t="s">
        <v>21</v>
      </c>
      <c r="D1525" s="285" t="s">
        <v>644</v>
      </c>
      <c r="E1525" s="365" t="s">
        <v>152</v>
      </c>
      <c r="F1525" s="365"/>
      <c r="G1525" s="183" t="s">
        <v>34</v>
      </c>
      <c r="H1525" s="184">
        <v>1</v>
      </c>
      <c r="I1525" s="185">
        <v>9.98</v>
      </c>
      <c r="J1525" s="198">
        <v>9.98</v>
      </c>
    </row>
    <row r="1526" spans="1:10" s="192" customFormat="1" ht="12.75">
      <c r="A1526" s="199" t="s">
        <v>139</v>
      </c>
      <c r="B1526" s="309" t="s">
        <v>1546</v>
      </c>
      <c r="C1526" s="278" t="s">
        <v>21</v>
      </c>
      <c r="D1526" s="278" t="s">
        <v>903</v>
      </c>
      <c r="E1526" s="362" t="s">
        <v>142</v>
      </c>
      <c r="F1526" s="362"/>
      <c r="G1526" s="186" t="s">
        <v>34</v>
      </c>
      <c r="H1526" s="187">
        <v>1.1000000000000001</v>
      </c>
      <c r="I1526" s="188">
        <v>2.81</v>
      </c>
      <c r="J1526" s="200">
        <v>3.09</v>
      </c>
    </row>
    <row r="1527" spans="1:10" s="192" customFormat="1" ht="12.75">
      <c r="A1527" s="201"/>
      <c r="B1527" s="279"/>
      <c r="C1527" s="279"/>
      <c r="D1527" s="279"/>
      <c r="E1527" s="279" t="s">
        <v>143</v>
      </c>
      <c r="F1527" s="203">
        <v>8.64</v>
      </c>
      <c r="G1527" s="279" t="s">
        <v>144</v>
      </c>
      <c r="H1527" s="203">
        <v>0</v>
      </c>
      <c r="I1527" s="279" t="s">
        <v>145</v>
      </c>
      <c r="J1527" s="204">
        <v>8.64</v>
      </c>
    </row>
    <row r="1528" spans="1:10" s="192" customFormat="1" ht="12.75">
      <c r="A1528" s="201"/>
      <c r="B1528" s="279"/>
      <c r="C1528" s="279"/>
      <c r="D1528" s="279"/>
      <c r="E1528" s="279" t="s">
        <v>663</v>
      </c>
      <c r="F1528" s="203">
        <v>3.92</v>
      </c>
      <c r="G1528" s="279"/>
      <c r="H1528" s="363" t="s">
        <v>664</v>
      </c>
      <c r="I1528" s="363"/>
      <c r="J1528" s="204">
        <v>21.4</v>
      </c>
    </row>
    <row r="1529" spans="1:10" s="192" customFormat="1" ht="13.5" thickBot="1">
      <c r="A1529" s="280"/>
      <c r="B1529" s="281"/>
      <c r="C1529" s="281"/>
      <c r="D1529" s="281"/>
      <c r="E1529" s="281"/>
      <c r="F1529" s="281"/>
      <c r="G1529" s="281" t="s">
        <v>665</v>
      </c>
      <c r="H1529" s="213">
        <v>144.1</v>
      </c>
      <c r="I1529" s="281" t="s">
        <v>666</v>
      </c>
      <c r="J1529" s="207">
        <v>3083.74</v>
      </c>
    </row>
    <row r="1530" spans="1:10" s="192" customFormat="1" ht="13.5" thickTop="1">
      <c r="A1530" s="205"/>
      <c r="B1530" s="189"/>
      <c r="C1530" s="189"/>
      <c r="D1530" s="189"/>
      <c r="E1530" s="189"/>
      <c r="F1530" s="189"/>
      <c r="G1530" s="189"/>
      <c r="H1530" s="189"/>
      <c r="I1530" s="189"/>
      <c r="J1530" s="206"/>
    </row>
    <row r="1531" spans="1:10" s="192" customFormat="1" ht="12.75">
      <c r="A1531" s="290" t="s">
        <v>3446</v>
      </c>
      <c r="B1531" s="288" t="s">
        <v>8</v>
      </c>
      <c r="C1531" s="284" t="s">
        <v>9</v>
      </c>
      <c r="D1531" s="284" t="s">
        <v>10</v>
      </c>
      <c r="E1531" s="367" t="s">
        <v>136</v>
      </c>
      <c r="F1531" s="367"/>
      <c r="G1531" s="289" t="s">
        <v>11</v>
      </c>
      <c r="H1531" s="288" t="s">
        <v>12</v>
      </c>
      <c r="I1531" s="288" t="s">
        <v>13</v>
      </c>
      <c r="J1531" s="287" t="s">
        <v>14</v>
      </c>
    </row>
    <row r="1532" spans="1:10" s="192" customFormat="1" ht="38.25" customHeight="1">
      <c r="A1532" s="94" t="s">
        <v>137</v>
      </c>
      <c r="B1532" s="294" t="s">
        <v>3447</v>
      </c>
      <c r="C1532" s="277" t="s">
        <v>21</v>
      </c>
      <c r="D1532" s="277" t="s">
        <v>2518</v>
      </c>
      <c r="E1532" s="368" t="s">
        <v>182</v>
      </c>
      <c r="F1532" s="368"/>
      <c r="G1532" s="95" t="s">
        <v>34</v>
      </c>
      <c r="H1532" s="182">
        <v>1</v>
      </c>
      <c r="I1532" s="96">
        <v>9.36</v>
      </c>
      <c r="J1532" s="196">
        <v>9.36</v>
      </c>
    </row>
    <row r="1533" spans="1:10" s="192" customFormat="1" ht="25.5">
      <c r="A1533" s="197" t="s">
        <v>146</v>
      </c>
      <c r="B1533" s="308" t="s">
        <v>1508</v>
      </c>
      <c r="C1533" s="285" t="s">
        <v>21</v>
      </c>
      <c r="D1533" s="285" t="s">
        <v>150</v>
      </c>
      <c r="E1533" s="365" t="s">
        <v>148</v>
      </c>
      <c r="F1533" s="365"/>
      <c r="G1533" s="183" t="s">
        <v>26</v>
      </c>
      <c r="H1533" s="184">
        <v>0.13400000000000001</v>
      </c>
      <c r="I1533" s="185">
        <v>21.96</v>
      </c>
      <c r="J1533" s="198">
        <v>2.94</v>
      </c>
    </row>
    <row r="1534" spans="1:10" s="192" customFormat="1" ht="25.5">
      <c r="A1534" s="197" t="s">
        <v>146</v>
      </c>
      <c r="B1534" s="308" t="s">
        <v>1509</v>
      </c>
      <c r="C1534" s="285" t="s">
        <v>21</v>
      </c>
      <c r="D1534" s="285" t="s">
        <v>151</v>
      </c>
      <c r="E1534" s="365" t="s">
        <v>148</v>
      </c>
      <c r="F1534" s="365"/>
      <c r="G1534" s="183" t="s">
        <v>26</v>
      </c>
      <c r="H1534" s="184">
        <v>0.13400000000000001</v>
      </c>
      <c r="I1534" s="185">
        <v>26.68</v>
      </c>
      <c r="J1534" s="198">
        <v>3.57</v>
      </c>
    </row>
    <row r="1535" spans="1:10" s="192" customFormat="1" ht="12.75">
      <c r="A1535" s="199" t="s">
        <v>139</v>
      </c>
      <c r="B1535" s="309" t="s">
        <v>1546</v>
      </c>
      <c r="C1535" s="278" t="s">
        <v>21</v>
      </c>
      <c r="D1535" s="278" t="s">
        <v>903</v>
      </c>
      <c r="E1535" s="362" t="s">
        <v>142</v>
      </c>
      <c r="F1535" s="362"/>
      <c r="G1535" s="186" t="s">
        <v>34</v>
      </c>
      <c r="H1535" s="187">
        <v>1.0169999999999999</v>
      </c>
      <c r="I1535" s="188">
        <v>2.81</v>
      </c>
      <c r="J1535" s="200">
        <v>2.85</v>
      </c>
    </row>
    <row r="1536" spans="1:10" s="192" customFormat="1" ht="12.75">
      <c r="A1536" s="201"/>
      <c r="B1536" s="279"/>
      <c r="C1536" s="279"/>
      <c r="D1536" s="279"/>
      <c r="E1536" s="279" t="s">
        <v>143</v>
      </c>
      <c r="F1536" s="203">
        <v>5.07</v>
      </c>
      <c r="G1536" s="279" t="s">
        <v>144</v>
      </c>
      <c r="H1536" s="203">
        <v>0</v>
      </c>
      <c r="I1536" s="279" t="s">
        <v>145</v>
      </c>
      <c r="J1536" s="204">
        <v>5.07</v>
      </c>
    </row>
    <row r="1537" spans="1:10" s="192" customFormat="1" ht="12.75">
      <c r="A1537" s="201"/>
      <c r="B1537" s="279"/>
      <c r="C1537" s="279"/>
      <c r="D1537" s="279"/>
      <c r="E1537" s="279" t="s">
        <v>663</v>
      </c>
      <c r="F1537" s="203">
        <v>2.1</v>
      </c>
      <c r="G1537" s="279"/>
      <c r="H1537" s="363" t="s">
        <v>664</v>
      </c>
      <c r="I1537" s="363"/>
      <c r="J1537" s="204">
        <v>11.46</v>
      </c>
    </row>
    <row r="1538" spans="1:10" s="192" customFormat="1" ht="13.5" thickBot="1">
      <c r="A1538" s="280"/>
      <c r="B1538" s="281"/>
      <c r="C1538" s="281"/>
      <c r="D1538" s="281"/>
      <c r="E1538" s="281"/>
      <c r="F1538" s="281"/>
      <c r="G1538" s="281" t="s">
        <v>665</v>
      </c>
      <c r="H1538" s="213">
        <v>250</v>
      </c>
      <c r="I1538" s="281" t="s">
        <v>666</v>
      </c>
      <c r="J1538" s="207">
        <v>2865</v>
      </c>
    </row>
    <row r="1539" spans="1:10" s="192" customFormat="1" ht="13.5" thickTop="1">
      <c r="A1539" s="205"/>
      <c r="B1539" s="189"/>
      <c r="C1539" s="189"/>
      <c r="D1539" s="189"/>
      <c r="E1539" s="189"/>
      <c r="F1539" s="189"/>
      <c r="G1539" s="189"/>
      <c r="H1539" s="189"/>
      <c r="I1539" s="189"/>
      <c r="J1539" s="206"/>
    </row>
    <row r="1540" spans="1:10" s="192" customFormat="1" ht="12.75">
      <c r="A1540" s="290" t="s">
        <v>3448</v>
      </c>
      <c r="B1540" s="288" t="s">
        <v>8</v>
      </c>
      <c r="C1540" s="284" t="s">
        <v>9</v>
      </c>
      <c r="D1540" s="284" t="s">
        <v>10</v>
      </c>
      <c r="E1540" s="367" t="s">
        <v>136</v>
      </c>
      <c r="F1540" s="367"/>
      <c r="G1540" s="289" t="s">
        <v>11</v>
      </c>
      <c r="H1540" s="288" t="s">
        <v>12</v>
      </c>
      <c r="I1540" s="288" t="s">
        <v>13</v>
      </c>
      <c r="J1540" s="287" t="s">
        <v>14</v>
      </c>
    </row>
    <row r="1541" spans="1:10" s="192" customFormat="1" ht="38.25" customHeight="1">
      <c r="A1541" s="94" t="s">
        <v>137</v>
      </c>
      <c r="B1541" s="294" t="s">
        <v>3449</v>
      </c>
      <c r="C1541" s="277" t="s">
        <v>21</v>
      </c>
      <c r="D1541" s="277" t="s">
        <v>2520</v>
      </c>
      <c r="E1541" s="368" t="s">
        <v>182</v>
      </c>
      <c r="F1541" s="368"/>
      <c r="G1541" s="95" t="s">
        <v>34</v>
      </c>
      <c r="H1541" s="182">
        <v>1</v>
      </c>
      <c r="I1541" s="96">
        <v>7.85</v>
      </c>
      <c r="J1541" s="196">
        <v>7.85</v>
      </c>
    </row>
    <row r="1542" spans="1:10" s="192" customFormat="1" ht="25.5">
      <c r="A1542" s="197" t="s">
        <v>146</v>
      </c>
      <c r="B1542" s="308" t="s">
        <v>1508</v>
      </c>
      <c r="C1542" s="285" t="s">
        <v>21</v>
      </c>
      <c r="D1542" s="285" t="s">
        <v>150</v>
      </c>
      <c r="E1542" s="365" t="s">
        <v>148</v>
      </c>
      <c r="F1542" s="365"/>
      <c r="G1542" s="183" t="s">
        <v>26</v>
      </c>
      <c r="H1542" s="184">
        <v>6.7199999999999996E-2</v>
      </c>
      <c r="I1542" s="185">
        <v>21.96</v>
      </c>
      <c r="J1542" s="198">
        <v>1.47</v>
      </c>
    </row>
    <row r="1543" spans="1:10" s="192" customFormat="1" ht="25.5">
      <c r="A1543" s="197" t="s">
        <v>146</v>
      </c>
      <c r="B1543" s="308" t="s">
        <v>1509</v>
      </c>
      <c r="C1543" s="285" t="s">
        <v>21</v>
      </c>
      <c r="D1543" s="285" t="s">
        <v>151</v>
      </c>
      <c r="E1543" s="365" t="s">
        <v>148</v>
      </c>
      <c r="F1543" s="365"/>
      <c r="G1543" s="183" t="s">
        <v>26</v>
      </c>
      <c r="H1543" s="184">
        <v>6.7199999999999996E-2</v>
      </c>
      <c r="I1543" s="185">
        <v>26.68</v>
      </c>
      <c r="J1543" s="198">
        <v>1.79</v>
      </c>
    </row>
    <row r="1544" spans="1:10" s="192" customFormat="1" ht="38.25">
      <c r="A1544" s="199" t="s">
        <v>139</v>
      </c>
      <c r="B1544" s="309" t="s">
        <v>3450</v>
      </c>
      <c r="C1544" s="278" t="s">
        <v>21</v>
      </c>
      <c r="D1544" s="278" t="s">
        <v>3451</v>
      </c>
      <c r="E1544" s="362" t="s">
        <v>142</v>
      </c>
      <c r="F1544" s="362"/>
      <c r="G1544" s="186" t="s">
        <v>34</v>
      </c>
      <c r="H1544" s="187">
        <v>1.1000000000000001</v>
      </c>
      <c r="I1544" s="188">
        <v>4.18</v>
      </c>
      <c r="J1544" s="200">
        <v>4.59</v>
      </c>
    </row>
    <row r="1545" spans="1:10" s="192" customFormat="1" ht="12.75">
      <c r="A1545" s="201"/>
      <c r="B1545" s="279"/>
      <c r="C1545" s="279"/>
      <c r="D1545" s="279"/>
      <c r="E1545" s="279" t="s">
        <v>143</v>
      </c>
      <c r="F1545" s="203">
        <v>2.54</v>
      </c>
      <c r="G1545" s="279" t="s">
        <v>144</v>
      </c>
      <c r="H1545" s="203">
        <v>0</v>
      </c>
      <c r="I1545" s="279" t="s">
        <v>145</v>
      </c>
      <c r="J1545" s="204">
        <v>2.54</v>
      </c>
    </row>
    <row r="1546" spans="1:10" s="192" customFormat="1" ht="12.75">
      <c r="A1546" s="201"/>
      <c r="B1546" s="279"/>
      <c r="C1546" s="279"/>
      <c r="D1546" s="279"/>
      <c r="E1546" s="279" t="s">
        <v>663</v>
      </c>
      <c r="F1546" s="203">
        <v>1.76</v>
      </c>
      <c r="G1546" s="279"/>
      <c r="H1546" s="363" t="s">
        <v>664</v>
      </c>
      <c r="I1546" s="363"/>
      <c r="J1546" s="204">
        <v>9.61</v>
      </c>
    </row>
    <row r="1547" spans="1:10" s="192" customFormat="1" ht="13.5" thickBot="1">
      <c r="A1547" s="280"/>
      <c r="B1547" s="281"/>
      <c r="C1547" s="281"/>
      <c r="D1547" s="281"/>
      <c r="E1547" s="281"/>
      <c r="F1547" s="281"/>
      <c r="G1547" s="281" t="s">
        <v>665</v>
      </c>
      <c r="H1547" s="213">
        <v>70</v>
      </c>
      <c r="I1547" s="281" t="s">
        <v>666</v>
      </c>
      <c r="J1547" s="207">
        <v>672.7</v>
      </c>
    </row>
    <row r="1548" spans="1:10" s="192" customFormat="1" ht="13.5" thickTop="1">
      <c r="A1548" s="205"/>
      <c r="B1548" s="189"/>
      <c r="C1548" s="189"/>
      <c r="D1548" s="189"/>
      <c r="E1548" s="189"/>
      <c r="F1548" s="189"/>
      <c r="G1548" s="189"/>
      <c r="H1548" s="189"/>
      <c r="I1548" s="189"/>
      <c r="J1548" s="206"/>
    </row>
    <row r="1549" spans="1:10" s="192" customFormat="1" ht="12.75">
      <c r="A1549" s="290" t="s">
        <v>3452</v>
      </c>
      <c r="B1549" s="288" t="s">
        <v>8</v>
      </c>
      <c r="C1549" s="284" t="s">
        <v>9</v>
      </c>
      <c r="D1549" s="284" t="s">
        <v>10</v>
      </c>
      <c r="E1549" s="367" t="s">
        <v>136</v>
      </c>
      <c r="F1549" s="367"/>
      <c r="G1549" s="289" t="s">
        <v>11</v>
      </c>
      <c r="H1549" s="288" t="s">
        <v>12</v>
      </c>
      <c r="I1549" s="288" t="s">
        <v>13</v>
      </c>
      <c r="J1549" s="287" t="s">
        <v>14</v>
      </c>
    </row>
    <row r="1550" spans="1:10" s="192" customFormat="1" ht="38.25" customHeight="1">
      <c r="A1550" s="94" t="s">
        <v>137</v>
      </c>
      <c r="B1550" s="294" t="s">
        <v>1249</v>
      </c>
      <c r="C1550" s="277" t="s">
        <v>21</v>
      </c>
      <c r="D1550" s="277" t="s">
        <v>322</v>
      </c>
      <c r="E1550" s="368" t="s">
        <v>182</v>
      </c>
      <c r="F1550" s="368"/>
      <c r="G1550" s="95" t="s">
        <v>34</v>
      </c>
      <c r="H1550" s="182">
        <v>1</v>
      </c>
      <c r="I1550" s="96">
        <v>21.24</v>
      </c>
      <c r="J1550" s="196">
        <v>21.24</v>
      </c>
    </row>
    <row r="1551" spans="1:10" s="192" customFormat="1" ht="25.5">
      <c r="A1551" s="197" t="s">
        <v>146</v>
      </c>
      <c r="B1551" s="308" t="s">
        <v>1508</v>
      </c>
      <c r="C1551" s="285" t="s">
        <v>21</v>
      </c>
      <c r="D1551" s="285" t="s">
        <v>150</v>
      </c>
      <c r="E1551" s="365" t="s">
        <v>148</v>
      </c>
      <c r="F1551" s="365"/>
      <c r="G1551" s="183" t="s">
        <v>26</v>
      </c>
      <c r="H1551" s="184">
        <v>0.1721</v>
      </c>
      <c r="I1551" s="185">
        <v>21.96</v>
      </c>
      <c r="J1551" s="198">
        <v>3.77</v>
      </c>
    </row>
    <row r="1552" spans="1:10" s="192" customFormat="1" ht="25.5">
      <c r="A1552" s="197" t="s">
        <v>146</v>
      </c>
      <c r="B1552" s="308" t="s">
        <v>1509</v>
      </c>
      <c r="C1552" s="285" t="s">
        <v>21</v>
      </c>
      <c r="D1552" s="285" t="s">
        <v>151</v>
      </c>
      <c r="E1552" s="365" t="s">
        <v>148</v>
      </c>
      <c r="F1552" s="365"/>
      <c r="G1552" s="183" t="s">
        <v>26</v>
      </c>
      <c r="H1552" s="184">
        <v>0.1721</v>
      </c>
      <c r="I1552" s="185">
        <v>26.68</v>
      </c>
      <c r="J1552" s="198">
        <v>4.59</v>
      </c>
    </row>
    <row r="1553" spans="1:10" s="192" customFormat="1" ht="38.25">
      <c r="A1553" s="199" t="s">
        <v>139</v>
      </c>
      <c r="B1553" s="309" t="s">
        <v>1547</v>
      </c>
      <c r="C1553" s="278" t="s">
        <v>21</v>
      </c>
      <c r="D1553" s="278" t="s">
        <v>905</v>
      </c>
      <c r="E1553" s="362" t="s">
        <v>142</v>
      </c>
      <c r="F1553" s="362"/>
      <c r="G1553" s="186" t="s">
        <v>34</v>
      </c>
      <c r="H1553" s="187">
        <v>1.1000000000000001</v>
      </c>
      <c r="I1553" s="188">
        <v>11.71</v>
      </c>
      <c r="J1553" s="200">
        <v>12.88</v>
      </c>
    </row>
    <row r="1554" spans="1:10" s="192" customFormat="1" ht="12.75">
      <c r="A1554" s="201"/>
      <c r="B1554" s="279"/>
      <c r="C1554" s="279"/>
      <c r="D1554" s="279"/>
      <c r="E1554" s="279" t="s">
        <v>143</v>
      </c>
      <c r="F1554" s="203">
        <v>6.53</v>
      </c>
      <c r="G1554" s="279" t="s">
        <v>144</v>
      </c>
      <c r="H1554" s="203">
        <v>0</v>
      </c>
      <c r="I1554" s="279" t="s">
        <v>145</v>
      </c>
      <c r="J1554" s="204">
        <v>6.53</v>
      </c>
    </row>
    <row r="1555" spans="1:10" s="192" customFormat="1" ht="12.75">
      <c r="A1555" s="201"/>
      <c r="B1555" s="279"/>
      <c r="C1555" s="279"/>
      <c r="D1555" s="279"/>
      <c r="E1555" s="279" t="s">
        <v>663</v>
      </c>
      <c r="F1555" s="203">
        <v>4.7699999999999996</v>
      </c>
      <c r="G1555" s="279"/>
      <c r="H1555" s="363" t="s">
        <v>664</v>
      </c>
      <c r="I1555" s="363"/>
      <c r="J1555" s="204">
        <v>26.01</v>
      </c>
    </row>
    <row r="1556" spans="1:10" s="192" customFormat="1" ht="13.5" thickBot="1">
      <c r="A1556" s="280"/>
      <c r="B1556" s="281"/>
      <c r="C1556" s="281"/>
      <c r="D1556" s="281"/>
      <c r="E1556" s="281"/>
      <c r="F1556" s="281"/>
      <c r="G1556" s="281" t="s">
        <v>665</v>
      </c>
      <c r="H1556" s="213">
        <v>206.85</v>
      </c>
      <c r="I1556" s="281" t="s">
        <v>666</v>
      </c>
      <c r="J1556" s="207">
        <v>5380.16</v>
      </c>
    </row>
    <row r="1557" spans="1:10" s="192" customFormat="1" ht="13.5" thickTop="1">
      <c r="A1557" s="205"/>
      <c r="B1557" s="189"/>
      <c r="C1557" s="189"/>
      <c r="D1557" s="189"/>
      <c r="E1557" s="189"/>
      <c r="F1557" s="189"/>
      <c r="G1557" s="189"/>
      <c r="H1557" s="189"/>
      <c r="I1557" s="189"/>
      <c r="J1557" s="206"/>
    </row>
    <row r="1558" spans="1:10" s="192" customFormat="1" ht="12.75">
      <c r="A1558" s="290" t="s">
        <v>3453</v>
      </c>
      <c r="B1558" s="288" t="s">
        <v>8</v>
      </c>
      <c r="C1558" s="284" t="s">
        <v>9</v>
      </c>
      <c r="D1558" s="284" t="s">
        <v>10</v>
      </c>
      <c r="E1558" s="367" t="s">
        <v>136</v>
      </c>
      <c r="F1558" s="367"/>
      <c r="G1558" s="289" t="s">
        <v>11</v>
      </c>
      <c r="H1558" s="288" t="s">
        <v>12</v>
      </c>
      <c r="I1558" s="288" t="s">
        <v>13</v>
      </c>
      <c r="J1558" s="287" t="s">
        <v>14</v>
      </c>
    </row>
    <row r="1559" spans="1:10" s="192" customFormat="1" ht="25.5">
      <c r="A1559" s="94" t="s">
        <v>137</v>
      </c>
      <c r="B1559" s="294" t="s">
        <v>3454</v>
      </c>
      <c r="C1559" s="277" t="s">
        <v>16</v>
      </c>
      <c r="D1559" s="277" t="s">
        <v>2523</v>
      </c>
      <c r="E1559" s="368">
        <v>712</v>
      </c>
      <c r="F1559" s="368"/>
      <c r="G1559" s="95" t="s">
        <v>34</v>
      </c>
      <c r="H1559" s="182">
        <v>1</v>
      </c>
      <c r="I1559" s="96">
        <v>46.22</v>
      </c>
      <c r="J1559" s="196">
        <v>46.22</v>
      </c>
    </row>
    <row r="1560" spans="1:10" s="192" customFormat="1" ht="25.5">
      <c r="A1560" s="199" t="s">
        <v>139</v>
      </c>
      <c r="B1560" s="309" t="s">
        <v>3455</v>
      </c>
      <c r="C1560" s="278" t="s">
        <v>16</v>
      </c>
      <c r="D1560" s="278" t="s">
        <v>2523</v>
      </c>
      <c r="E1560" s="362" t="s">
        <v>142</v>
      </c>
      <c r="F1560" s="362"/>
      <c r="G1560" s="186" t="s">
        <v>19</v>
      </c>
      <c r="H1560" s="187">
        <v>1</v>
      </c>
      <c r="I1560" s="188">
        <v>34.39</v>
      </c>
      <c r="J1560" s="200">
        <v>34.39</v>
      </c>
    </row>
    <row r="1561" spans="1:10" s="192" customFormat="1" ht="25.5">
      <c r="A1561" s="199" t="s">
        <v>139</v>
      </c>
      <c r="B1561" s="309" t="s">
        <v>3437</v>
      </c>
      <c r="C1561" s="278" t="s">
        <v>16</v>
      </c>
      <c r="D1561" s="278" t="s">
        <v>3438</v>
      </c>
      <c r="E1561" s="362" t="s">
        <v>141</v>
      </c>
      <c r="F1561" s="362"/>
      <c r="G1561" s="186" t="s">
        <v>26</v>
      </c>
      <c r="H1561" s="187">
        <v>0.3</v>
      </c>
      <c r="I1561" s="188">
        <v>16.04</v>
      </c>
      <c r="J1561" s="200">
        <v>4.8099999999999996</v>
      </c>
    </row>
    <row r="1562" spans="1:10" s="192" customFormat="1" ht="25.5">
      <c r="A1562" s="199" t="s">
        <v>139</v>
      </c>
      <c r="B1562" s="309" t="s">
        <v>3439</v>
      </c>
      <c r="C1562" s="278" t="s">
        <v>16</v>
      </c>
      <c r="D1562" s="278" t="s">
        <v>874</v>
      </c>
      <c r="E1562" s="362" t="s">
        <v>141</v>
      </c>
      <c r="F1562" s="362"/>
      <c r="G1562" s="186" t="s">
        <v>26</v>
      </c>
      <c r="H1562" s="187">
        <v>0.3</v>
      </c>
      <c r="I1562" s="188">
        <v>23.41</v>
      </c>
      <c r="J1562" s="200">
        <v>7.02</v>
      </c>
    </row>
    <row r="1563" spans="1:10" s="192" customFormat="1" ht="12.75">
      <c r="A1563" s="201"/>
      <c r="B1563" s="279"/>
      <c r="C1563" s="279"/>
      <c r="D1563" s="279"/>
      <c r="E1563" s="279" t="s">
        <v>143</v>
      </c>
      <c r="F1563" s="203">
        <v>11.83</v>
      </c>
      <c r="G1563" s="279" t="s">
        <v>144</v>
      </c>
      <c r="H1563" s="203">
        <v>0</v>
      </c>
      <c r="I1563" s="279" t="s">
        <v>145</v>
      </c>
      <c r="J1563" s="204">
        <v>11.83</v>
      </c>
    </row>
    <row r="1564" spans="1:10" s="192" customFormat="1" ht="12.75">
      <c r="A1564" s="201"/>
      <c r="B1564" s="279"/>
      <c r="C1564" s="279"/>
      <c r="D1564" s="279"/>
      <c r="E1564" s="279" t="s">
        <v>663</v>
      </c>
      <c r="F1564" s="203">
        <v>10.38</v>
      </c>
      <c r="G1564" s="279"/>
      <c r="H1564" s="363" t="s">
        <v>664</v>
      </c>
      <c r="I1564" s="363"/>
      <c r="J1564" s="204">
        <v>56.6</v>
      </c>
    </row>
    <row r="1565" spans="1:10" s="192" customFormat="1" ht="13.5" thickBot="1">
      <c r="A1565" s="280"/>
      <c r="B1565" s="281"/>
      <c r="C1565" s="281"/>
      <c r="D1565" s="281"/>
      <c r="E1565" s="281"/>
      <c r="F1565" s="281"/>
      <c r="G1565" s="281" t="s">
        <v>665</v>
      </c>
      <c r="H1565" s="213">
        <v>4633.6000000000004</v>
      </c>
      <c r="I1565" s="281" t="s">
        <v>666</v>
      </c>
      <c r="J1565" s="207">
        <v>262261.76000000001</v>
      </c>
    </row>
    <row r="1566" spans="1:10" s="192" customFormat="1" ht="13.5" thickTop="1">
      <c r="A1566" s="205"/>
      <c r="B1566" s="189"/>
      <c r="C1566" s="189"/>
      <c r="D1566" s="189"/>
      <c r="E1566" s="189"/>
      <c r="F1566" s="189"/>
      <c r="G1566" s="189"/>
      <c r="H1566" s="189"/>
      <c r="I1566" s="189"/>
      <c r="J1566" s="206"/>
    </row>
    <row r="1567" spans="1:10" s="192" customFormat="1" ht="12.75">
      <c r="A1567" s="290" t="s">
        <v>3456</v>
      </c>
      <c r="B1567" s="288" t="s">
        <v>8</v>
      </c>
      <c r="C1567" s="284" t="s">
        <v>9</v>
      </c>
      <c r="D1567" s="284" t="s">
        <v>10</v>
      </c>
      <c r="E1567" s="367" t="s">
        <v>136</v>
      </c>
      <c r="F1567" s="367"/>
      <c r="G1567" s="289" t="s">
        <v>11</v>
      </c>
      <c r="H1567" s="288" t="s">
        <v>12</v>
      </c>
      <c r="I1567" s="288" t="s">
        <v>13</v>
      </c>
      <c r="J1567" s="287" t="s">
        <v>14</v>
      </c>
    </row>
    <row r="1568" spans="1:10" s="192" customFormat="1" ht="25.5">
      <c r="A1568" s="94" t="s">
        <v>137</v>
      </c>
      <c r="B1568" s="294" t="s">
        <v>3457</v>
      </c>
      <c r="C1568" s="277" t="s">
        <v>16</v>
      </c>
      <c r="D1568" s="277" t="s">
        <v>2525</v>
      </c>
      <c r="E1568" s="368">
        <v>712</v>
      </c>
      <c r="F1568" s="368"/>
      <c r="G1568" s="95" t="s">
        <v>34</v>
      </c>
      <c r="H1568" s="182">
        <v>1</v>
      </c>
      <c r="I1568" s="96">
        <v>87.67</v>
      </c>
      <c r="J1568" s="196">
        <v>87.67</v>
      </c>
    </row>
    <row r="1569" spans="1:10" s="192" customFormat="1" ht="25.5">
      <c r="A1569" s="199" t="s">
        <v>139</v>
      </c>
      <c r="B1569" s="309" t="s">
        <v>3458</v>
      </c>
      <c r="C1569" s="278" t="s">
        <v>16</v>
      </c>
      <c r="D1569" s="278" t="s">
        <v>2525</v>
      </c>
      <c r="E1569" s="362" t="s">
        <v>142</v>
      </c>
      <c r="F1569" s="362"/>
      <c r="G1569" s="186" t="s">
        <v>19</v>
      </c>
      <c r="H1569" s="187">
        <v>1</v>
      </c>
      <c r="I1569" s="188">
        <v>60.07</v>
      </c>
      <c r="J1569" s="200">
        <v>60.07</v>
      </c>
    </row>
    <row r="1570" spans="1:10" s="192" customFormat="1" ht="25.5">
      <c r="A1570" s="199" t="s">
        <v>139</v>
      </c>
      <c r="B1570" s="309" t="s">
        <v>3437</v>
      </c>
      <c r="C1570" s="278" t="s">
        <v>16</v>
      </c>
      <c r="D1570" s="278" t="s">
        <v>3438</v>
      </c>
      <c r="E1570" s="362" t="s">
        <v>141</v>
      </c>
      <c r="F1570" s="362"/>
      <c r="G1570" s="186" t="s">
        <v>26</v>
      </c>
      <c r="H1570" s="187">
        <v>0.7</v>
      </c>
      <c r="I1570" s="188">
        <v>16.04</v>
      </c>
      <c r="J1570" s="200">
        <v>11.22</v>
      </c>
    </row>
    <row r="1571" spans="1:10" s="192" customFormat="1" ht="25.5">
      <c r="A1571" s="199" t="s">
        <v>139</v>
      </c>
      <c r="B1571" s="309" t="s">
        <v>3439</v>
      </c>
      <c r="C1571" s="278" t="s">
        <v>16</v>
      </c>
      <c r="D1571" s="278" t="s">
        <v>874</v>
      </c>
      <c r="E1571" s="362" t="s">
        <v>141</v>
      </c>
      <c r="F1571" s="362"/>
      <c r="G1571" s="186" t="s">
        <v>26</v>
      </c>
      <c r="H1571" s="187">
        <v>0.7</v>
      </c>
      <c r="I1571" s="188">
        <v>23.41</v>
      </c>
      <c r="J1571" s="200">
        <v>16.38</v>
      </c>
    </row>
    <row r="1572" spans="1:10" s="192" customFormat="1" ht="12.75">
      <c r="A1572" s="201"/>
      <c r="B1572" s="279"/>
      <c r="C1572" s="279"/>
      <c r="D1572" s="279"/>
      <c r="E1572" s="279" t="s">
        <v>143</v>
      </c>
      <c r="F1572" s="203">
        <v>27.6</v>
      </c>
      <c r="G1572" s="279" t="s">
        <v>144</v>
      </c>
      <c r="H1572" s="203">
        <v>0</v>
      </c>
      <c r="I1572" s="279" t="s">
        <v>145</v>
      </c>
      <c r="J1572" s="204">
        <v>27.6</v>
      </c>
    </row>
    <row r="1573" spans="1:10" s="192" customFormat="1" ht="12.75">
      <c r="A1573" s="201"/>
      <c r="B1573" s="279"/>
      <c r="C1573" s="279"/>
      <c r="D1573" s="279"/>
      <c r="E1573" s="279" t="s">
        <v>663</v>
      </c>
      <c r="F1573" s="203">
        <v>19.690000000000001</v>
      </c>
      <c r="G1573" s="279"/>
      <c r="H1573" s="363" t="s">
        <v>664</v>
      </c>
      <c r="I1573" s="363"/>
      <c r="J1573" s="204">
        <v>107.36</v>
      </c>
    </row>
    <row r="1574" spans="1:10" s="192" customFormat="1" ht="13.5" thickBot="1">
      <c r="A1574" s="280"/>
      <c r="B1574" s="281"/>
      <c r="C1574" s="281"/>
      <c r="D1574" s="281"/>
      <c r="E1574" s="281"/>
      <c r="F1574" s="281"/>
      <c r="G1574" s="281" t="s">
        <v>665</v>
      </c>
      <c r="H1574" s="213">
        <v>71.7</v>
      </c>
      <c r="I1574" s="281" t="s">
        <v>666</v>
      </c>
      <c r="J1574" s="207">
        <v>7697.71</v>
      </c>
    </row>
    <row r="1575" spans="1:10" s="192" customFormat="1" ht="13.5" thickTop="1">
      <c r="A1575" s="205"/>
      <c r="B1575" s="189"/>
      <c r="C1575" s="189"/>
      <c r="D1575" s="189"/>
      <c r="E1575" s="189"/>
      <c r="F1575" s="189"/>
      <c r="G1575" s="189"/>
      <c r="H1575" s="189"/>
      <c r="I1575" s="189"/>
      <c r="J1575" s="206"/>
    </row>
    <row r="1576" spans="1:10" s="192" customFormat="1" ht="12.75">
      <c r="A1576" s="290" t="s">
        <v>3459</v>
      </c>
      <c r="B1576" s="288" t="s">
        <v>8</v>
      </c>
      <c r="C1576" s="284" t="s">
        <v>9</v>
      </c>
      <c r="D1576" s="284" t="s">
        <v>10</v>
      </c>
      <c r="E1576" s="367" t="s">
        <v>136</v>
      </c>
      <c r="F1576" s="367"/>
      <c r="G1576" s="289" t="s">
        <v>11</v>
      </c>
      <c r="H1576" s="288" t="s">
        <v>12</v>
      </c>
      <c r="I1576" s="288" t="s">
        <v>13</v>
      </c>
      <c r="J1576" s="287" t="s">
        <v>14</v>
      </c>
    </row>
    <row r="1577" spans="1:10" s="192" customFormat="1" ht="51">
      <c r="A1577" s="94" t="s">
        <v>137</v>
      </c>
      <c r="B1577" s="294" t="s">
        <v>1324</v>
      </c>
      <c r="C1577" s="277" t="s">
        <v>21</v>
      </c>
      <c r="D1577" s="277" t="s">
        <v>644</v>
      </c>
      <c r="E1577" s="368" t="s">
        <v>152</v>
      </c>
      <c r="F1577" s="368"/>
      <c r="G1577" s="95" t="s">
        <v>34</v>
      </c>
      <c r="H1577" s="182">
        <v>1</v>
      </c>
      <c r="I1577" s="96">
        <v>9.98</v>
      </c>
      <c r="J1577" s="196">
        <v>9.98</v>
      </c>
    </row>
    <row r="1578" spans="1:10" s="192" customFormat="1" ht="25.5">
      <c r="A1578" s="197" t="s">
        <v>146</v>
      </c>
      <c r="B1578" s="308" t="s">
        <v>1559</v>
      </c>
      <c r="C1578" s="285" t="s">
        <v>21</v>
      </c>
      <c r="D1578" s="285" t="s">
        <v>153</v>
      </c>
      <c r="E1578" s="365" t="s">
        <v>148</v>
      </c>
      <c r="F1578" s="365"/>
      <c r="G1578" s="183" t="s">
        <v>26</v>
      </c>
      <c r="H1578" s="184">
        <v>4.8000000000000001E-2</v>
      </c>
      <c r="I1578" s="185">
        <v>20.92</v>
      </c>
      <c r="J1578" s="198">
        <v>1</v>
      </c>
    </row>
    <row r="1579" spans="1:10" s="192" customFormat="1" ht="25.5">
      <c r="A1579" s="197" t="s">
        <v>146</v>
      </c>
      <c r="B1579" s="308" t="s">
        <v>1560</v>
      </c>
      <c r="C1579" s="285" t="s">
        <v>21</v>
      </c>
      <c r="D1579" s="285" t="s">
        <v>154</v>
      </c>
      <c r="E1579" s="365" t="s">
        <v>148</v>
      </c>
      <c r="F1579" s="365"/>
      <c r="G1579" s="183" t="s">
        <v>26</v>
      </c>
      <c r="H1579" s="184">
        <v>0.2114</v>
      </c>
      <c r="I1579" s="185">
        <v>25.55</v>
      </c>
      <c r="J1579" s="198">
        <v>5.4</v>
      </c>
    </row>
    <row r="1580" spans="1:10" s="192" customFormat="1" ht="25.5">
      <c r="A1580" s="199" t="s">
        <v>139</v>
      </c>
      <c r="B1580" s="309" t="s">
        <v>1574</v>
      </c>
      <c r="C1580" s="278" t="s">
        <v>21</v>
      </c>
      <c r="D1580" s="278" t="s">
        <v>125</v>
      </c>
      <c r="E1580" s="362" t="s">
        <v>142</v>
      </c>
      <c r="F1580" s="362"/>
      <c r="G1580" s="186" t="s">
        <v>45</v>
      </c>
      <c r="H1580" s="187">
        <v>1.7857000000000001</v>
      </c>
      <c r="I1580" s="188">
        <v>2.0099999999999998</v>
      </c>
      <c r="J1580" s="200">
        <v>3.58</v>
      </c>
    </row>
    <row r="1581" spans="1:10" s="192" customFormat="1" ht="12.75">
      <c r="A1581" s="201"/>
      <c r="B1581" s="279"/>
      <c r="C1581" s="279"/>
      <c r="D1581" s="279"/>
      <c r="E1581" s="279" t="s">
        <v>143</v>
      </c>
      <c r="F1581" s="203">
        <v>5.19</v>
      </c>
      <c r="G1581" s="279" t="s">
        <v>144</v>
      </c>
      <c r="H1581" s="203">
        <v>0</v>
      </c>
      <c r="I1581" s="279" t="s">
        <v>145</v>
      </c>
      <c r="J1581" s="204">
        <v>5.19</v>
      </c>
    </row>
    <row r="1582" spans="1:10" s="192" customFormat="1" ht="12.75">
      <c r="A1582" s="201"/>
      <c r="B1582" s="279"/>
      <c r="C1582" s="279"/>
      <c r="D1582" s="279"/>
      <c r="E1582" s="279" t="s">
        <v>663</v>
      </c>
      <c r="F1582" s="203">
        <v>2.2400000000000002</v>
      </c>
      <c r="G1582" s="279"/>
      <c r="H1582" s="363" t="s">
        <v>664</v>
      </c>
      <c r="I1582" s="363"/>
      <c r="J1582" s="204">
        <v>12.22</v>
      </c>
    </row>
    <row r="1583" spans="1:10" s="192" customFormat="1" ht="13.5" thickBot="1">
      <c r="A1583" s="280"/>
      <c r="B1583" s="281"/>
      <c r="C1583" s="281"/>
      <c r="D1583" s="281"/>
      <c r="E1583" s="281"/>
      <c r="F1583" s="281"/>
      <c r="G1583" s="281" t="s">
        <v>665</v>
      </c>
      <c r="H1583" s="213">
        <v>4705.3</v>
      </c>
      <c r="I1583" s="281" t="s">
        <v>666</v>
      </c>
      <c r="J1583" s="207">
        <v>57498.76</v>
      </c>
    </row>
    <row r="1584" spans="1:10" s="192" customFormat="1" ht="13.5" thickTop="1">
      <c r="A1584" s="205"/>
      <c r="B1584" s="189"/>
      <c r="C1584" s="189"/>
      <c r="D1584" s="189"/>
      <c r="E1584" s="189"/>
      <c r="F1584" s="189"/>
      <c r="G1584" s="189"/>
      <c r="H1584" s="189"/>
      <c r="I1584" s="189"/>
      <c r="J1584" s="206"/>
    </row>
    <row r="1585" spans="1:10" s="192" customFormat="1" ht="12.75">
      <c r="A1585" s="290" t="s">
        <v>3460</v>
      </c>
      <c r="B1585" s="288" t="s">
        <v>8</v>
      </c>
      <c r="C1585" s="284" t="s">
        <v>9</v>
      </c>
      <c r="D1585" s="284" t="s">
        <v>10</v>
      </c>
      <c r="E1585" s="367" t="s">
        <v>136</v>
      </c>
      <c r="F1585" s="367"/>
      <c r="G1585" s="289" t="s">
        <v>11</v>
      </c>
      <c r="H1585" s="288" t="s">
        <v>12</v>
      </c>
      <c r="I1585" s="288" t="s">
        <v>13</v>
      </c>
      <c r="J1585" s="287" t="s">
        <v>14</v>
      </c>
    </row>
    <row r="1586" spans="1:10" s="192" customFormat="1" ht="25.5">
      <c r="A1586" s="94" t="s">
        <v>137</v>
      </c>
      <c r="B1586" s="294" t="s">
        <v>3461</v>
      </c>
      <c r="C1586" s="277" t="s">
        <v>16</v>
      </c>
      <c r="D1586" s="277" t="s">
        <v>2528</v>
      </c>
      <c r="E1586" s="368">
        <v>711</v>
      </c>
      <c r="F1586" s="368"/>
      <c r="G1586" s="95" t="s">
        <v>34</v>
      </c>
      <c r="H1586" s="182">
        <v>1</v>
      </c>
      <c r="I1586" s="96">
        <v>36.619999999999997</v>
      </c>
      <c r="J1586" s="196">
        <v>36.619999999999997</v>
      </c>
    </row>
    <row r="1587" spans="1:10" s="192" customFormat="1" ht="25.5">
      <c r="A1587" s="199" t="s">
        <v>139</v>
      </c>
      <c r="B1587" s="309" t="s">
        <v>3462</v>
      </c>
      <c r="C1587" s="278" t="s">
        <v>16</v>
      </c>
      <c r="D1587" s="278" t="s">
        <v>2528</v>
      </c>
      <c r="E1587" s="362" t="s">
        <v>142</v>
      </c>
      <c r="F1587" s="362"/>
      <c r="G1587" s="186" t="s">
        <v>19</v>
      </c>
      <c r="H1587" s="187">
        <v>1</v>
      </c>
      <c r="I1587" s="188">
        <v>24</v>
      </c>
      <c r="J1587" s="200">
        <v>24</v>
      </c>
    </row>
    <row r="1588" spans="1:10" s="192" customFormat="1" ht="25.5">
      <c r="A1588" s="199" t="s">
        <v>139</v>
      </c>
      <c r="B1588" s="309" t="s">
        <v>3439</v>
      </c>
      <c r="C1588" s="278" t="s">
        <v>16</v>
      </c>
      <c r="D1588" s="278" t="s">
        <v>874</v>
      </c>
      <c r="E1588" s="362" t="s">
        <v>141</v>
      </c>
      <c r="F1588" s="362"/>
      <c r="G1588" s="186" t="s">
        <v>26</v>
      </c>
      <c r="H1588" s="187">
        <v>0.32</v>
      </c>
      <c r="I1588" s="188">
        <v>23.41</v>
      </c>
      <c r="J1588" s="200">
        <v>7.49</v>
      </c>
    </row>
    <row r="1589" spans="1:10" s="192" customFormat="1" ht="25.5">
      <c r="A1589" s="199" t="s">
        <v>139</v>
      </c>
      <c r="B1589" s="309" t="s">
        <v>3437</v>
      </c>
      <c r="C1589" s="278" t="s">
        <v>16</v>
      </c>
      <c r="D1589" s="278" t="s">
        <v>3438</v>
      </c>
      <c r="E1589" s="362" t="s">
        <v>141</v>
      </c>
      <c r="F1589" s="362"/>
      <c r="G1589" s="186" t="s">
        <v>26</v>
      </c>
      <c r="H1589" s="187">
        <v>0.32</v>
      </c>
      <c r="I1589" s="188">
        <v>16.04</v>
      </c>
      <c r="J1589" s="200">
        <v>5.13</v>
      </c>
    </row>
    <row r="1590" spans="1:10" s="192" customFormat="1" ht="12.75">
      <c r="A1590" s="201"/>
      <c r="B1590" s="279"/>
      <c r="C1590" s="279"/>
      <c r="D1590" s="279"/>
      <c r="E1590" s="279" t="s">
        <v>143</v>
      </c>
      <c r="F1590" s="203">
        <v>12.62</v>
      </c>
      <c r="G1590" s="279" t="s">
        <v>144</v>
      </c>
      <c r="H1590" s="203">
        <v>0</v>
      </c>
      <c r="I1590" s="279" t="s">
        <v>145</v>
      </c>
      <c r="J1590" s="204">
        <v>12.62</v>
      </c>
    </row>
    <row r="1591" spans="1:10" s="192" customFormat="1" ht="12.75">
      <c r="A1591" s="201"/>
      <c r="B1591" s="279"/>
      <c r="C1591" s="279"/>
      <c r="D1591" s="279"/>
      <c r="E1591" s="279" t="s">
        <v>663</v>
      </c>
      <c r="F1591" s="203">
        <v>8.2200000000000006</v>
      </c>
      <c r="G1591" s="279"/>
      <c r="H1591" s="363" t="s">
        <v>664</v>
      </c>
      <c r="I1591" s="363"/>
      <c r="J1591" s="204">
        <v>44.84</v>
      </c>
    </row>
    <row r="1592" spans="1:10" s="192" customFormat="1" ht="13.5" thickBot="1">
      <c r="A1592" s="280"/>
      <c r="B1592" s="281"/>
      <c r="C1592" s="281"/>
      <c r="D1592" s="281"/>
      <c r="E1592" s="281"/>
      <c r="F1592" s="281"/>
      <c r="G1592" s="281" t="s">
        <v>665</v>
      </c>
      <c r="H1592" s="213">
        <v>681.4</v>
      </c>
      <c r="I1592" s="281" t="s">
        <v>666</v>
      </c>
      <c r="J1592" s="207">
        <v>30553.97</v>
      </c>
    </row>
    <row r="1593" spans="1:10" s="192" customFormat="1" ht="13.5" thickTop="1">
      <c r="A1593" s="205"/>
      <c r="B1593" s="189"/>
      <c r="C1593" s="189"/>
      <c r="D1593" s="189"/>
      <c r="E1593" s="189"/>
      <c r="F1593" s="189"/>
      <c r="G1593" s="189"/>
      <c r="H1593" s="189"/>
      <c r="I1593" s="189"/>
      <c r="J1593" s="206"/>
    </row>
    <row r="1594" spans="1:10" s="192" customFormat="1" ht="12.75">
      <c r="A1594" s="290" t="s">
        <v>3463</v>
      </c>
      <c r="B1594" s="288" t="s">
        <v>8</v>
      </c>
      <c r="C1594" s="284" t="s">
        <v>9</v>
      </c>
      <c r="D1594" s="284" t="s">
        <v>10</v>
      </c>
      <c r="E1594" s="367" t="s">
        <v>136</v>
      </c>
      <c r="F1594" s="367"/>
      <c r="G1594" s="289" t="s">
        <v>11</v>
      </c>
      <c r="H1594" s="288" t="s">
        <v>12</v>
      </c>
      <c r="I1594" s="288" t="s">
        <v>13</v>
      </c>
      <c r="J1594" s="287" t="s">
        <v>14</v>
      </c>
    </row>
    <row r="1595" spans="1:10" s="192" customFormat="1" ht="25.5">
      <c r="A1595" s="94" t="s">
        <v>137</v>
      </c>
      <c r="B1595" s="294" t="s">
        <v>3464</v>
      </c>
      <c r="C1595" s="277" t="s">
        <v>16</v>
      </c>
      <c r="D1595" s="277" t="s">
        <v>2530</v>
      </c>
      <c r="E1595" s="368">
        <v>723</v>
      </c>
      <c r="F1595" s="368"/>
      <c r="G1595" s="95" t="s">
        <v>34</v>
      </c>
      <c r="H1595" s="182">
        <v>1</v>
      </c>
      <c r="I1595" s="96">
        <v>14.92</v>
      </c>
      <c r="J1595" s="196">
        <v>14.92</v>
      </c>
    </row>
    <row r="1596" spans="1:10" s="192" customFormat="1" ht="25.5">
      <c r="A1596" s="199" t="s">
        <v>139</v>
      </c>
      <c r="B1596" s="309" t="s">
        <v>3465</v>
      </c>
      <c r="C1596" s="278" t="s">
        <v>16</v>
      </c>
      <c r="D1596" s="278" t="s">
        <v>2530</v>
      </c>
      <c r="E1596" s="362" t="s">
        <v>142</v>
      </c>
      <c r="F1596" s="362"/>
      <c r="G1596" s="186" t="s">
        <v>19</v>
      </c>
      <c r="H1596" s="187">
        <v>1</v>
      </c>
      <c r="I1596" s="188">
        <v>7.04</v>
      </c>
      <c r="J1596" s="200">
        <v>7.04</v>
      </c>
    </row>
    <row r="1597" spans="1:10" s="192" customFormat="1" ht="25.5">
      <c r="A1597" s="199" t="s">
        <v>139</v>
      </c>
      <c r="B1597" s="309" t="s">
        <v>3437</v>
      </c>
      <c r="C1597" s="278" t="s">
        <v>16</v>
      </c>
      <c r="D1597" s="278" t="s">
        <v>3438</v>
      </c>
      <c r="E1597" s="362" t="s">
        <v>141</v>
      </c>
      <c r="F1597" s="362"/>
      <c r="G1597" s="186" t="s">
        <v>26</v>
      </c>
      <c r="H1597" s="187">
        <v>0.2</v>
      </c>
      <c r="I1597" s="188">
        <v>16.04</v>
      </c>
      <c r="J1597" s="200">
        <v>3.2</v>
      </c>
    </row>
    <row r="1598" spans="1:10" s="192" customFormat="1" ht="25.5">
      <c r="A1598" s="199" t="s">
        <v>139</v>
      </c>
      <c r="B1598" s="309" t="s">
        <v>3439</v>
      </c>
      <c r="C1598" s="278" t="s">
        <v>16</v>
      </c>
      <c r="D1598" s="278" t="s">
        <v>874</v>
      </c>
      <c r="E1598" s="362" t="s">
        <v>141</v>
      </c>
      <c r="F1598" s="362"/>
      <c r="G1598" s="186" t="s">
        <v>26</v>
      </c>
      <c r="H1598" s="187">
        <v>0.2</v>
      </c>
      <c r="I1598" s="188">
        <v>23.41</v>
      </c>
      <c r="J1598" s="200">
        <v>4.68</v>
      </c>
    </row>
    <row r="1599" spans="1:10" s="192" customFormat="1" ht="12.75">
      <c r="A1599" s="201"/>
      <c r="B1599" s="279"/>
      <c r="C1599" s="279"/>
      <c r="D1599" s="279"/>
      <c r="E1599" s="279" t="s">
        <v>143</v>
      </c>
      <c r="F1599" s="203">
        <v>7.88</v>
      </c>
      <c r="G1599" s="279" t="s">
        <v>144</v>
      </c>
      <c r="H1599" s="203">
        <v>0</v>
      </c>
      <c r="I1599" s="279" t="s">
        <v>145</v>
      </c>
      <c r="J1599" s="204">
        <v>7.88</v>
      </c>
    </row>
    <row r="1600" spans="1:10" s="192" customFormat="1" ht="12.75">
      <c r="A1600" s="201"/>
      <c r="B1600" s="279"/>
      <c r="C1600" s="279"/>
      <c r="D1600" s="279"/>
      <c r="E1600" s="279" t="s">
        <v>663</v>
      </c>
      <c r="F1600" s="203">
        <v>3.35</v>
      </c>
      <c r="G1600" s="279"/>
      <c r="H1600" s="363" t="s">
        <v>664</v>
      </c>
      <c r="I1600" s="363"/>
      <c r="J1600" s="204">
        <v>18.27</v>
      </c>
    </row>
    <row r="1601" spans="1:10" s="192" customFormat="1" ht="13.5" thickBot="1">
      <c r="A1601" s="280"/>
      <c r="B1601" s="281"/>
      <c r="C1601" s="281"/>
      <c r="D1601" s="281"/>
      <c r="E1601" s="281"/>
      <c r="F1601" s="281"/>
      <c r="G1601" s="281" t="s">
        <v>665</v>
      </c>
      <c r="H1601" s="213">
        <v>681.4</v>
      </c>
      <c r="I1601" s="281" t="s">
        <v>666</v>
      </c>
      <c r="J1601" s="207">
        <v>12449.17</v>
      </c>
    </row>
    <row r="1602" spans="1:10" s="192" customFormat="1" ht="13.5" thickTop="1">
      <c r="A1602" s="205"/>
      <c r="B1602" s="189"/>
      <c r="C1602" s="189"/>
      <c r="D1602" s="189"/>
      <c r="E1602" s="189"/>
      <c r="F1602" s="189"/>
      <c r="G1602" s="189"/>
      <c r="H1602" s="189"/>
      <c r="I1602" s="189"/>
      <c r="J1602" s="206"/>
    </row>
    <row r="1603" spans="1:10" s="192" customFormat="1" ht="12.75">
      <c r="A1603" s="290" t="s">
        <v>3466</v>
      </c>
      <c r="B1603" s="288" t="s">
        <v>8</v>
      </c>
      <c r="C1603" s="284" t="s">
        <v>9</v>
      </c>
      <c r="D1603" s="284" t="s">
        <v>10</v>
      </c>
      <c r="E1603" s="367" t="s">
        <v>136</v>
      </c>
      <c r="F1603" s="367"/>
      <c r="G1603" s="289" t="s">
        <v>11</v>
      </c>
      <c r="H1603" s="288" t="s">
        <v>12</v>
      </c>
      <c r="I1603" s="288" t="s">
        <v>13</v>
      </c>
      <c r="J1603" s="287" t="s">
        <v>14</v>
      </c>
    </row>
    <row r="1604" spans="1:10" s="192" customFormat="1" ht="51">
      <c r="A1604" s="94" t="s">
        <v>137</v>
      </c>
      <c r="B1604" s="294" t="s">
        <v>3467</v>
      </c>
      <c r="C1604" s="277" t="s">
        <v>21</v>
      </c>
      <c r="D1604" s="277" t="s">
        <v>2532</v>
      </c>
      <c r="E1604" s="368" t="s">
        <v>152</v>
      </c>
      <c r="F1604" s="368"/>
      <c r="G1604" s="95" t="s">
        <v>34</v>
      </c>
      <c r="H1604" s="182">
        <v>1</v>
      </c>
      <c r="I1604" s="96">
        <v>55.46</v>
      </c>
      <c r="J1604" s="196">
        <v>55.46</v>
      </c>
    </row>
    <row r="1605" spans="1:10" s="192" customFormat="1" ht="25.5">
      <c r="A1605" s="197" t="s">
        <v>146</v>
      </c>
      <c r="B1605" s="308" t="s">
        <v>1508</v>
      </c>
      <c r="C1605" s="285" t="s">
        <v>21</v>
      </c>
      <c r="D1605" s="285" t="s">
        <v>150</v>
      </c>
      <c r="E1605" s="365" t="s">
        <v>148</v>
      </c>
      <c r="F1605" s="365"/>
      <c r="G1605" s="183" t="s">
        <v>26</v>
      </c>
      <c r="H1605" s="184">
        <v>0.1711</v>
      </c>
      <c r="I1605" s="185">
        <v>21.96</v>
      </c>
      <c r="J1605" s="198">
        <v>3.75</v>
      </c>
    </row>
    <row r="1606" spans="1:10" s="192" customFormat="1" ht="25.5">
      <c r="A1606" s="197" t="s">
        <v>146</v>
      </c>
      <c r="B1606" s="308" t="s">
        <v>1509</v>
      </c>
      <c r="C1606" s="285" t="s">
        <v>21</v>
      </c>
      <c r="D1606" s="285" t="s">
        <v>151</v>
      </c>
      <c r="E1606" s="365" t="s">
        <v>148</v>
      </c>
      <c r="F1606" s="365"/>
      <c r="G1606" s="183" t="s">
        <v>26</v>
      </c>
      <c r="H1606" s="184">
        <v>0.75280000000000002</v>
      </c>
      <c r="I1606" s="185">
        <v>26.68</v>
      </c>
      <c r="J1606" s="198">
        <v>20.079999999999998</v>
      </c>
    </row>
    <row r="1607" spans="1:10" s="192" customFormat="1" ht="38.25">
      <c r="A1607" s="199" t="s">
        <v>139</v>
      </c>
      <c r="B1607" s="309" t="s">
        <v>3468</v>
      </c>
      <c r="C1607" s="278" t="s">
        <v>21</v>
      </c>
      <c r="D1607" s="278" t="s">
        <v>3469</v>
      </c>
      <c r="E1607" s="362" t="s">
        <v>142</v>
      </c>
      <c r="F1607" s="362"/>
      <c r="G1607" s="186" t="s">
        <v>45</v>
      </c>
      <c r="H1607" s="187">
        <v>7</v>
      </c>
      <c r="I1607" s="188">
        <v>1.43</v>
      </c>
      <c r="J1607" s="200">
        <v>10.01</v>
      </c>
    </row>
    <row r="1608" spans="1:10" s="192" customFormat="1" ht="25.5">
      <c r="A1608" s="199" t="s">
        <v>139</v>
      </c>
      <c r="B1608" s="309" t="s">
        <v>1553</v>
      </c>
      <c r="C1608" s="278" t="s">
        <v>21</v>
      </c>
      <c r="D1608" s="278" t="s">
        <v>914</v>
      </c>
      <c r="E1608" s="362" t="s">
        <v>142</v>
      </c>
      <c r="F1608" s="362"/>
      <c r="G1608" s="186" t="s">
        <v>45</v>
      </c>
      <c r="H1608" s="187">
        <v>2.2222</v>
      </c>
      <c r="I1608" s="188">
        <v>1.27</v>
      </c>
      <c r="J1608" s="200">
        <v>2.82</v>
      </c>
    </row>
    <row r="1609" spans="1:10" s="192" customFormat="1" ht="12.75">
      <c r="A1609" s="199" t="s">
        <v>139</v>
      </c>
      <c r="B1609" s="309" t="s">
        <v>3470</v>
      </c>
      <c r="C1609" s="278" t="s">
        <v>21</v>
      </c>
      <c r="D1609" s="278" t="s">
        <v>3471</v>
      </c>
      <c r="E1609" s="362" t="s">
        <v>142</v>
      </c>
      <c r="F1609" s="362"/>
      <c r="G1609" s="186" t="s">
        <v>34</v>
      </c>
      <c r="H1609" s="187">
        <v>0.94440000000000002</v>
      </c>
      <c r="I1609" s="188">
        <v>13.89</v>
      </c>
      <c r="J1609" s="200">
        <v>13.11</v>
      </c>
    </row>
    <row r="1610" spans="1:10" s="192" customFormat="1" ht="12.75">
      <c r="A1610" s="199" t="s">
        <v>139</v>
      </c>
      <c r="B1610" s="309" t="s">
        <v>1554</v>
      </c>
      <c r="C1610" s="278" t="s">
        <v>21</v>
      </c>
      <c r="D1610" s="278" t="s">
        <v>917</v>
      </c>
      <c r="E1610" s="362" t="s">
        <v>142</v>
      </c>
      <c r="F1610" s="362"/>
      <c r="G1610" s="186" t="s">
        <v>34</v>
      </c>
      <c r="H1610" s="187">
        <v>1.1111</v>
      </c>
      <c r="I1610" s="188">
        <v>3.11</v>
      </c>
      <c r="J1610" s="200">
        <v>3.45</v>
      </c>
    </row>
    <row r="1611" spans="1:10" s="192" customFormat="1" ht="12.75">
      <c r="A1611" s="199" t="s">
        <v>139</v>
      </c>
      <c r="B1611" s="309" t="s">
        <v>1555</v>
      </c>
      <c r="C1611" s="278" t="s">
        <v>21</v>
      </c>
      <c r="D1611" s="278" t="s">
        <v>918</v>
      </c>
      <c r="E1611" s="362" t="s">
        <v>142</v>
      </c>
      <c r="F1611" s="362"/>
      <c r="G1611" s="186" t="s">
        <v>45</v>
      </c>
      <c r="H1611" s="187">
        <v>7</v>
      </c>
      <c r="I1611" s="188">
        <v>0.32</v>
      </c>
      <c r="J1611" s="200">
        <v>2.2400000000000002</v>
      </c>
    </row>
    <row r="1612" spans="1:10" s="192" customFormat="1" ht="12.75">
      <c r="A1612" s="201"/>
      <c r="B1612" s="279"/>
      <c r="C1612" s="279"/>
      <c r="D1612" s="279"/>
      <c r="E1612" s="279" t="s">
        <v>143</v>
      </c>
      <c r="F1612" s="203">
        <v>18.899999999999999</v>
      </c>
      <c r="G1612" s="279" t="s">
        <v>144</v>
      </c>
      <c r="H1612" s="203">
        <v>0</v>
      </c>
      <c r="I1612" s="279" t="s">
        <v>145</v>
      </c>
      <c r="J1612" s="204">
        <v>18.899999999999999</v>
      </c>
    </row>
    <row r="1613" spans="1:10" s="192" customFormat="1" ht="12.75">
      <c r="A1613" s="201"/>
      <c r="B1613" s="279"/>
      <c r="C1613" s="279"/>
      <c r="D1613" s="279"/>
      <c r="E1613" s="279" t="s">
        <v>663</v>
      </c>
      <c r="F1613" s="203">
        <v>12.46</v>
      </c>
      <c r="G1613" s="279"/>
      <c r="H1613" s="363" t="s">
        <v>664</v>
      </c>
      <c r="I1613" s="363"/>
      <c r="J1613" s="204">
        <v>67.92</v>
      </c>
    </row>
    <row r="1614" spans="1:10" s="192" customFormat="1" ht="13.5" thickBot="1">
      <c r="A1614" s="280"/>
      <c r="B1614" s="281"/>
      <c r="C1614" s="281"/>
      <c r="D1614" s="281"/>
      <c r="E1614" s="281"/>
      <c r="F1614" s="281"/>
      <c r="G1614" s="281" t="s">
        <v>665</v>
      </c>
      <c r="H1614" s="213">
        <v>681.4</v>
      </c>
      <c r="I1614" s="281" t="s">
        <v>666</v>
      </c>
      <c r="J1614" s="207">
        <v>46280.68</v>
      </c>
    </row>
    <row r="1615" spans="1:10" s="192" customFormat="1" ht="13.5" thickTop="1">
      <c r="A1615" s="205"/>
      <c r="B1615" s="189"/>
      <c r="C1615" s="189"/>
      <c r="D1615" s="189"/>
      <c r="E1615" s="189"/>
      <c r="F1615" s="189"/>
      <c r="G1615" s="189"/>
      <c r="H1615" s="189"/>
      <c r="I1615" s="189"/>
      <c r="J1615" s="206"/>
    </row>
    <row r="1616" spans="1:10" s="192" customFormat="1" ht="12.75">
      <c r="A1616" s="290" t="s">
        <v>3472</v>
      </c>
      <c r="B1616" s="288" t="s">
        <v>8</v>
      </c>
      <c r="C1616" s="284" t="s">
        <v>9</v>
      </c>
      <c r="D1616" s="284" t="s">
        <v>10</v>
      </c>
      <c r="E1616" s="367" t="s">
        <v>136</v>
      </c>
      <c r="F1616" s="367"/>
      <c r="G1616" s="289" t="s">
        <v>11</v>
      </c>
      <c r="H1616" s="288" t="s">
        <v>12</v>
      </c>
      <c r="I1616" s="288" t="s">
        <v>13</v>
      </c>
      <c r="J1616" s="287" t="s">
        <v>14</v>
      </c>
    </row>
    <row r="1617" spans="1:10" s="192" customFormat="1" ht="12.75" customHeight="1">
      <c r="A1617" s="94" t="s">
        <v>137</v>
      </c>
      <c r="B1617" s="294" t="s">
        <v>3473</v>
      </c>
      <c r="C1617" s="277" t="s">
        <v>268</v>
      </c>
      <c r="D1617" s="277" t="s">
        <v>2534</v>
      </c>
      <c r="E1617" s="368" t="s">
        <v>873</v>
      </c>
      <c r="F1617" s="368"/>
      <c r="G1617" s="95" t="s">
        <v>45</v>
      </c>
      <c r="H1617" s="182">
        <v>1</v>
      </c>
      <c r="I1617" s="96">
        <v>154.99</v>
      </c>
      <c r="J1617" s="196">
        <v>154.99</v>
      </c>
    </row>
    <row r="1618" spans="1:10" s="192" customFormat="1" ht="12.75">
      <c r="A1618" s="199" t="s">
        <v>139</v>
      </c>
      <c r="B1618" s="309" t="s">
        <v>3474</v>
      </c>
      <c r="C1618" s="278" t="s">
        <v>268</v>
      </c>
      <c r="D1618" s="278" t="s">
        <v>3475</v>
      </c>
      <c r="E1618" s="362" t="s">
        <v>142</v>
      </c>
      <c r="F1618" s="362"/>
      <c r="G1618" s="186" t="s">
        <v>45</v>
      </c>
      <c r="H1618" s="187">
        <v>1</v>
      </c>
      <c r="I1618" s="188">
        <v>19.309999999999999</v>
      </c>
      <c r="J1618" s="200">
        <v>19.309999999999999</v>
      </c>
    </row>
    <row r="1619" spans="1:10" s="192" customFormat="1" ht="12.75">
      <c r="A1619" s="199" t="s">
        <v>139</v>
      </c>
      <c r="B1619" s="309" t="s">
        <v>1528</v>
      </c>
      <c r="C1619" s="278" t="s">
        <v>268</v>
      </c>
      <c r="D1619" s="278" t="s">
        <v>874</v>
      </c>
      <c r="E1619" s="362" t="s">
        <v>141</v>
      </c>
      <c r="F1619" s="362"/>
      <c r="G1619" s="186" t="s">
        <v>26</v>
      </c>
      <c r="H1619" s="187">
        <v>3.7120000000000002</v>
      </c>
      <c r="I1619" s="188">
        <v>19.37</v>
      </c>
      <c r="J1619" s="200">
        <v>71.900000000000006</v>
      </c>
    </row>
    <row r="1620" spans="1:10" s="192" customFormat="1" ht="12.75">
      <c r="A1620" s="199" t="s">
        <v>139</v>
      </c>
      <c r="B1620" s="309" t="s">
        <v>1529</v>
      </c>
      <c r="C1620" s="278" t="s">
        <v>268</v>
      </c>
      <c r="D1620" s="278" t="s">
        <v>875</v>
      </c>
      <c r="E1620" s="362" t="s">
        <v>141</v>
      </c>
      <c r="F1620" s="362"/>
      <c r="G1620" s="186" t="s">
        <v>26</v>
      </c>
      <c r="H1620" s="187">
        <v>4.2270000000000003</v>
      </c>
      <c r="I1620" s="188">
        <v>15.09</v>
      </c>
      <c r="J1620" s="200">
        <v>63.78</v>
      </c>
    </row>
    <row r="1621" spans="1:10" s="192" customFormat="1" ht="12.75">
      <c r="A1621" s="201"/>
      <c r="B1621" s="279"/>
      <c r="C1621" s="279"/>
      <c r="D1621" s="279"/>
      <c r="E1621" s="279" t="s">
        <v>143</v>
      </c>
      <c r="F1621" s="203">
        <v>135.68</v>
      </c>
      <c r="G1621" s="279" t="s">
        <v>144</v>
      </c>
      <c r="H1621" s="203">
        <v>0</v>
      </c>
      <c r="I1621" s="279" t="s">
        <v>145</v>
      </c>
      <c r="J1621" s="204">
        <v>135.68</v>
      </c>
    </row>
    <row r="1622" spans="1:10" s="192" customFormat="1" ht="12.75">
      <c r="A1622" s="201"/>
      <c r="B1622" s="279"/>
      <c r="C1622" s="279"/>
      <c r="D1622" s="279"/>
      <c r="E1622" s="279" t="s">
        <v>663</v>
      </c>
      <c r="F1622" s="203">
        <v>34.82</v>
      </c>
      <c r="G1622" s="279"/>
      <c r="H1622" s="363" t="s">
        <v>664</v>
      </c>
      <c r="I1622" s="363"/>
      <c r="J1622" s="204">
        <v>189.81</v>
      </c>
    </row>
    <row r="1623" spans="1:10" s="192" customFormat="1" ht="13.5" thickBot="1">
      <c r="A1623" s="280"/>
      <c r="B1623" s="281"/>
      <c r="C1623" s="281"/>
      <c r="D1623" s="281"/>
      <c r="E1623" s="281"/>
      <c r="F1623" s="281"/>
      <c r="G1623" s="281" t="s">
        <v>665</v>
      </c>
      <c r="H1623" s="213">
        <v>38</v>
      </c>
      <c r="I1623" s="281" t="s">
        <v>666</v>
      </c>
      <c r="J1623" s="207">
        <v>7212.78</v>
      </c>
    </row>
    <row r="1624" spans="1:10" s="192" customFormat="1" ht="13.5" thickTop="1">
      <c r="A1624" s="205"/>
      <c r="B1624" s="189"/>
      <c r="C1624" s="189"/>
      <c r="D1624" s="189"/>
      <c r="E1624" s="189"/>
      <c r="F1624" s="189"/>
      <c r="G1624" s="189"/>
      <c r="H1624" s="189"/>
      <c r="I1624" s="189"/>
      <c r="J1624" s="206"/>
    </row>
    <row r="1625" spans="1:10" s="192" customFormat="1" ht="12.75">
      <c r="A1625" s="290" t="s">
        <v>3476</v>
      </c>
      <c r="B1625" s="288" t="s">
        <v>8</v>
      </c>
      <c r="C1625" s="284" t="s">
        <v>9</v>
      </c>
      <c r="D1625" s="284" t="s">
        <v>10</v>
      </c>
      <c r="E1625" s="367" t="s">
        <v>136</v>
      </c>
      <c r="F1625" s="367"/>
      <c r="G1625" s="289" t="s">
        <v>11</v>
      </c>
      <c r="H1625" s="288" t="s">
        <v>12</v>
      </c>
      <c r="I1625" s="288" t="s">
        <v>13</v>
      </c>
      <c r="J1625" s="287" t="s">
        <v>14</v>
      </c>
    </row>
    <row r="1626" spans="1:10" s="192" customFormat="1" ht="25.5">
      <c r="A1626" s="94" t="s">
        <v>137</v>
      </c>
      <c r="B1626" s="294" t="s">
        <v>3477</v>
      </c>
      <c r="C1626" s="277" t="s">
        <v>16</v>
      </c>
      <c r="D1626" s="277" t="s">
        <v>2536</v>
      </c>
      <c r="E1626" s="368">
        <v>723</v>
      </c>
      <c r="F1626" s="368"/>
      <c r="G1626" s="95" t="s">
        <v>2070</v>
      </c>
      <c r="H1626" s="182">
        <v>1</v>
      </c>
      <c r="I1626" s="96">
        <v>29.29</v>
      </c>
      <c r="J1626" s="196">
        <v>29.29</v>
      </c>
    </row>
    <row r="1627" spans="1:10" s="192" customFormat="1" ht="25.5">
      <c r="A1627" s="199" t="s">
        <v>139</v>
      </c>
      <c r="B1627" s="309" t="s">
        <v>3478</v>
      </c>
      <c r="C1627" s="278" t="s">
        <v>16</v>
      </c>
      <c r="D1627" s="278" t="s">
        <v>2536</v>
      </c>
      <c r="E1627" s="362" t="s">
        <v>142</v>
      </c>
      <c r="F1627" s="362"/>
      <c r="G1627" s="186" t="s">
        <v>17</v>
      </c>
      <c r="H1627" s="187">
        <v>1</v>
      </c>
      <c r="I1627" s="188">
        <v>22.99</v>
      </c>
      <c r="J1627" s="200">
        <v>22.99</v>
      </c>
    </row>
    <row r="1628" spans="1:10" s="192" customFormat="1" ht="25.5">
      <c r="A1628" s="199" t="s">
        <v>139</v>
      </c>
      <c r="B1628" s="309" t="s">
        <v>3437</v>
      </c>
      <c r="C1628" s="278" t="s">
        <v>16</v>
      </c>
      <c r="D1628" s="278" t="s">
        <v>3438</v>
      </c>
      <c r="E1628" s="362" t="s">
        <v>141</v>
      </c>
      <c r="F1628" s="362"/>
      <c r="G1628" s="186" t="s">
        <v>26</v>
      </c>
      <c r="H1628" s="187">
        <v>0.16</v>
      </c>
      <c r="I1628" s="188">
        <v>16.04</v>
      </c>
      <c r="J1628" s="200">
        <v>2.56</v>
      </c>
    </row>
    <row r="1629" spans="1:10" s="192" customFormat="1" ht="25.5">
      <c r="A1629" s="199" t="s">
        <v>139</v>
      </c>
      <c r="B1629" s="309" t="s">
        <v>3439</v>
      </c>
      <c r="C1629" s="278" t="s">
        <v>16</v>
      </c>
      <c r="D1629" s="278" t="s">
        <v>874</v>
      </c>
      <c r="E1629" s="362" t="s">
        <v>141</v>
      </c>
      <c r="F1629" s="362"/>
      <c r="G1629" s="186" t="s">
        <v>26</v>
      </c>
      <c r="H1629" s="187">
        <v>0.16</v>
      </c>
      <c r="I1629" s="188">
        <v>23.41</v>
      </c>
      <c r="J1629" s="200">
        <v>3.74</v>
      </c>
    </row>
    <row r="1630" spans="1:10" s="192" customFormat="1" ht="12.75">
      <c r="A1630" s="201"/>
      <c r="B1630" s="279"/>
      <c r="C1630" s="279"/>
      <c r="D1630" s="279"/>
      <c r="E1630" s="279" t="s">
        <v>143</v>
      </c>
      <c r="F1630" s="203">
        <v>6.3</v>
      </c>
      <c r="G1630" s="279" t="s">
        <v>144</v>
      </c>
      <c r="H1630" s="203">
        <v>0</v>
      </c>
      <c r="I1630" s="279" t="s">
        <v>145</v>
      </c>
      <c r="J1630" s="204">
        <v>6.3</v>
      </c>
    </row>
    <row r="1631" spans="1:10" s="192" customFormat="1" ht="12.75">
      <c r="A1631" s="201"/>
      <c r="B1631" s="279"/>
      <c r="C1631" s="279"/>
      <c r="D1631" s="279"/>
      <c r="E1631" s="279" t="s">
        <v>663</v>
      </c>
      <c r="F1631" s="203">
        <v>6.58</v>
      </c>
      <c r="G1631" s="279"/>
      <c r="H1631" s="363" t="s">
        <v>664</v>
      </c>
      <c r="I1631" s="363"/>
      <c r="J1631" s="204">
        <v>35.869999999999997</v>
      </c>
    </row>
    <row r="1632" spans="1:10" s="192" customFormat="1" ht="13.5" thickBot="1">
      <c r="A1632" s="280"/>
      <c r="B1632" s="281"/>
      <c r="C1632" s="281"/>
      <c r="D1632" s="281"/>
      <c r="E1632" s="281"/>
      <c r="F1632" s="281"/>
      <c r="G1632" s="281" t="s">
        <v>665</v>
      </c>
      <c r="H1632" s="213">
        <v>19</v>
      </c>
      <c r="I1632" s="281" t="s">
        <v>666</v>
      </c>
      <c r="J1632" s="207">
        <v>681.53</v>
      </c>
    </row>
    <row r="1633" spans="1:10" s="192" customFormat="1" ht="13.5" thickTop="1">
      <c r="A1633" s="205"/>
      <c r="B1633" s="189"/>
      <c r="C1633" s="189"/>
      <c r="D1633" s="189"/>
      <c r="E1633" s="189"/>
      <c r="F1633" s="189"/>
      <c r="G1633" s="189"/>
      <c r="H1633" s="189"/>
      <c r="I1633" s="189"/>
      <c r="J1633" s="206"/>
    </row>
    <row r="1634" spans="1:10" s="192" customFormat="1" ht="12.75">
      <c r="A1634" s="290" t="s">
        <v>3479</v>
      </c>
      <c r="B1634" s="288" t="s">
        <v>8</v>
      </c>
      <c r="C1634" s="284" t="s">
        <v>9</v>
      </c>
      <c r="D1634" s="284" t="s">
        <v>10</v>
      </c>
      <c r="E1634" s="367" t="s">
        <v>136</v>
      </c>
      <c r="F1634" s="367"/>
      <c r="G1634" s="289" t="s">
        <v>11</v>
      </c>
      <c r="H1634" s="288" t="s">
        <v>12</v>
      </c>
      <c r="I1634" s="288" t="s">
        <v>13</v>
      </c>
      <c r="J1634" s="287" t="s">
        <v>14</v>
      </c>
    </row>
    <row r="1635" spans="1:10" s="192" customFormat="1" ht="12.75" customHeight="1">
      <c r="A1635" s="94" t="s">
        <v>137</v>
      </c>
      <c r="B1635" s="294" t="s">
        <v>3480</v>
      </c>
      <c r="C1635" s="277" t="s">
        <v>268</v>
      </c>
      <c r="D1635" s="277" t="s">
        <v>2538</v>
      </c>
      <c r="E1635" s="368" t="s">
        <v>873</v>
      </c>
      <c r="F1635" s="368"/>
      <c r="G1635" s="95" t="s">
        <v>45</v>
      </c>
      <c r="H1635" s="182">
        <v>1</v>
      </c>
      <c r="I1635" s="96">
        <v>7.89</v>
      </c>
      <c r="J1635" s="196">
        <v>7.89</v>
      </c>
    </row>
    <row r="1636" spans="1:10" s="192" customFormat="1" ht="12.75">
      <c r="A1636" s="199" t="s">
        <v>139</v>
      </c>
      <c r="B1636" s="309" t="s">
        <v>3481</v>
      </c>
      <c r="C1636" s="278" t="s">
        <v>268</v>
      </c>
      <c r="D1636" s="278" t="s">
        <v>3482</v>
      </c>
      <c r="E1636" s="362" t="s">
        <v>142</v>
      </c>
      <c r="F1636" s="362"/>
      <c r="G1636" s="186" t="s">
        <v>45</v>
      </c>
      <c r="H1636" s="187">
        <v>1</v>
      </c>
      <c r="I1636" s="188">
        <v>3.07</v>
      </c>
      <c r="J1636" s="200">
        <v>3.07</v>
      </c>
    </row>
    <row r="1637" spans="1:10" s="192" customFormat="1" ht="12.75">
      <c r="A1637" s="199" t="s">
        <v>139</v>
      </c>
      <c r="B1637" s="309" t="s">
        <v>1528</v>
      </c>
      <c r="C1637" s="278" t="s">
        <v>268</v>
      </c>
      <c r="D1637" s="278" t="s">
        <v>874</v>
      </c>
      <c r="E1637" s="362" t="s">
        <v>141</v>
      </c>
      <c r="F1637" s="362"/>
      <c r="G1637" s="186" t="s">
        <v>26</v>
      </c>
      <c r="H1637" s="187">
        <v>0.14000000000000001</v>
      </c>
      <c r="I1637" s="188">
        <v>19.37</v>
      </c>
      <c r="J1637" s="200">
        <v>2.71</v>
      </c>
    </row>
    <row r="1638" spans="1:10" s="192" customFormat="1" ht="12.75">
      <c r="A1638" s="199" t="s">
        <v>139</v>
      </c>
      <c r="B1638" s="309" t="s">
        <v>1529</v>
      </c>
      <c r="C1638" s="278" t="s">
        <v>268</v>
      </c>
      <c r="D1638" s="278" t="s">
        <v>875</v>
      </c>
      <c r="E1638" s="362" t="s">
        <v>141</v>
      </c>
      <c r="F1638" s="362"/>
      <c r="G1638" s="186" t="s">
        <v>26</v>
      </c>
      <c r="H1638" s="187">
        <v>0.14000000000000001</v>
      </c>
      <c r="I1638" s="188">
        <v>15.09</v>
      </c>
      <c r="J1638" s="200">
        <v>2.11</v>
      </c>
    </row>
    <row r="1639" spans="1:10" s="192" customFormat="1" ht="12.75">
      <c r="A1639" s="201"/>
      <c r="B1639" s="279"/>
      <c r="C1639" s="279"/>
      <c r="D1639" s="279"/>
      <c r="E1639" s="279" t="s">
        <v>143</v>
      </c>
      <c r="F1639" s="203">
        <v>4.82</v>
      </c>
      <c r="G1639" s="279" t="s">
        <v>144</v>
      </c>
      <c r="H1639" s="203">
        <v>0</v>
      </c>
      <c r="I1639" s="279" t="s">
        <v>145</v>
      </c>
      <c r="J1639" s="204">
        <v>4.82</v>
      </c>
    </row>
    <row r="1640" spans="1:10" s="192" customFormat="1" ht="12.75">
      <c r="A1640" s="201"/>
      <c r="B1640" s="279"/>
      <c r="C1640" s="279"/>
      <c r="D1640" s="279"/>
      <c r="E1640" s="279" t="s">
        <v>663</v>
      </c>
      <c r="F1640" s="203">
        <v>1.77</v>
      </c>
      <c r="G1640" s="279"/>
      <c r="H1640" s="363" t="s">
        <v>664</v>
      </c>
      <c r="I1640" s="363"/>
      <c r="J1640" s="204">
        <v>9.66</v>
      </c>
    </row>
    <row r="1641" spans="1:10" s="192" customFormat="1" ht="13.5" thickBot="1">
      <c r="A1641" s="280"/>
      <c r="B1641" s="281"/>
      <c r="C1641" s="281"/>
      <c r="D1641" s="281"/>
      <c r="E1641" s="281"/>
      <c r="F1641" s="281"/>
      <c r="G1641" s="281" t="s">
        <v>665</v>
      </c>
      <c r="H1641" s="213">
        <v>228</v>
      </c>
      <c r="I1641" s="281" t="s">
        <v>666</v>
      </c>
      <c r="J1641" s="207">
        <v>2202.48</v>
      </c>
    </row>
    <row r="1642" spans="1:10" s="192" customFormat="1" ht="13.5" thickTop="1">
      <c r="A1642" s="205"/>
      <c r="B1642" s="189"/>
      <c r="C1642" s="189"/>
      <c r="D1642" s="189"/>
      <c r="E1642" s="189"/>
      <c r="F1642" s="189"/>
      <c r="G1642" s="189"/>
      <c r="H1642" s="189"/>
      <c r="I1642" s="189"/>
      <c r="J1642" s="206"/>
    </row>
    <row r="1643" spans="1:10" s="192" customFormat="1" ht="12.75">
      <c r="A1643" s="111" t="s">
        <v>857</v>
      </c>
      <c r="B1643" s="286"/>
      <c r="C1643" s="286"/>
      <c r="D1643" s="286" t="s">
        <v>121</v>
      </c>
      <c r="E1643" s="286"/>
      <c r="F1643" s="366"/>
      <c r="G1643" s="366"/>
      <c r="H1643" s="136"/>
      <c r="I1643" s="286"/>
      <c r="J1643" s="212">
        <v>26941.61</v>
      </c>
    </row>
    <row r="1644" spans="1:10" s="192" customFormat="1" ht="12.75">
      <c r="A1644" s="290" t="s">
        <v>3483</v>
      </c>
      <c r="B1644" s="288" t="s">
        <v>8</v>
      </c>
      <c r="C1644" s="284" t="s">
        <v>9</v>
      </c>
      <c r="D1644" s="284" t="s">
        <v>10</v>
      </c>
      <c r="E1644" s="367" t="s">
        <v>136</v>
      </c>
      <c r="F1644" s="367"/>
      <c r="G1644" s="289" t="s">
        <v>11</v>
      </c>
      <c r="H1644" s="288" t="s">
        <v>12</v>
      </c>
      <c r="I1644" s="288" t="s">
        <v>13</v>
      </c>
      <c r="J1644" s="287" t="s">
        <v>14</v>
      </c>
    </row>
    <row r="1645" spans="1:10" s="192" customFormat="1" ht="38.25" customHeight="1">
      <c r="A1645" s="94" t="s">
        <v>137</v>
      </c>
      <c r="B1645" s="294" t="s">
        <v>3484</v>
      </c>
      <c r="C1645" s="277" t="s">
        <v>21</v>
      </c>
      <c r="D1645" s="277" t="s">
        <v>2540</v>
      </c>
      <c r="E1645" s="368" t="s">
        <v>182</v>
      </c>
      <c r="F1645" s="368"/>
      <c r="G1645" s="95" t="s">
        <v>45</v>
      </c>
      <c r="H1645" s="182">
        <v>1</v>
      </c>
      <c r="I1645" s="96">
        <v>670.57</v>
      </c>
      <c r="J1645" s="196">
        <v>670.57</v>
      </c>
    </row>
    <row r="1646" spans="1:10" s="192" customFormat="1" ht="38.25">
      <c r="A1646" s="197" t="s">
        <v>146</v>
      </c>
      <c r="B1646" s="308" t="s">
        <v>1548</v>
      </c>
      <c r="C1646" s="285" t="s">
        <v>21</v>
      </c>
      <c r="D1646" s="285" t="s">
        <v>907</v>
      </c>
      <c r="E1646" s="365" t="s">
        <v>148</v>
      </c>
      <c r="F1646" s="365"/>
      <c r="G1646" s="183" t="s">
        <v>2</v>
      </c>
      <c r="H1646" s="184">
        <v>1.34E-2</v>
      </c>
      <c r="I1646" s="185">
        <v>739.22</v>
      </c>
      <c r="J1646" s="198">
        <v>9.9</v>
      </c>
    </row>
    <row r="1647" spans="1:10" s="192" customFormat="1" ht="25.5">
      <c r="A1647" s="197" t="s">
        <v>146</v>
      </c>
      <c r="B1647" s="308" t="s">
        <v>1508</v>
      </c>
      <c r="C1647" s="285" t="s">
        <v>21</v>
      </c>
      <c r="D1647" s="285" t="s">
        <v>150</v>
      </c>
      <c r="E1647" s="365" t="s">
        <v>148</v>
      </c>
      <c r="F1647" s="365"/>
      <c r="G1647" s="183" t="s">
        <v>26</v>
      </c>
      <c r="H1647" s="184">
        <v>0.53349999999999997</v>
      </c>
      <c r="I1647" s="185">
        <v>21.96</v>
      </c>
      <c r="J1647" s="198">
        <v>11.71</v>
      </c>
    </row>
    <row r="1648" spans="1:10" s="192" customFormat="1" ht="25.5">
      <c r="A1648" s="197" t="s">
        <v>146</v>
      </c>
      <c r="B1648" s="308" t="s">
        <v>1509</v>
      </c>
      <c r="C1648" s="285" t="s">
        <v>21</v>
      </c>
      <c r="D1648" s="285" t="s">
        <v>151</v>
      </c>
      <c r="E1648" s="365" t="s">
        <v>148</v>
      </c>
      <c r="F1648" s="365"/>
      <c r="G1648" s="183" t="s">
        <v>26</v>
      </c>
      <c r="H1648" s="184">
        <v>0.53349999999999997</v>
      </c>
      <c r="I1648" s="185">
        <v>26.68</v>
      </c>
      <c r="J1648" s="198">
        <v>14.23</v>
      </c>
    </row>
    <row r="1649" spans="1:10" s="192" customFormat="1" ht="38.25">
      <c r="A1649" s="199" t="s">
        <v>139</v>
      </c>
      <c r="B1649" s="309" t="s">
        <v>3485</v>
      </c>
      <c r="C1649" s="278" t="s">
        <v>21</v>
      </c>
      <c r="D1649" s="278" t="s">
        <v>3486</v>
      </c>
      <c r="E1649" s="362" t="s">
        <v>142</v>
      </c>
      <c r="F1649" s="362"/>
      <c r="G1649" s="186" t="s">
        <v>45</v>
      </c>
      <c r="H1649" s="187">
        <v>1</v>
      </c>
      <c r="I1649" s="188">
        <v>634.73</v>
      </c>
      <c r="J1649" s="200">
        <v>634.73</v>
      </c>
    </row>
    <row r="1650" spans="1:10" s="192" customFormat="1" ht="12.75">
      <c r="A1650" s="201"/>
      <c r="B1650" s="279"/>
      <c r="C1650" s="279"/>
      <c r="D1650" s="279"/>
      <c r="E1650" s="279" t="s">
        <v>143</v>
      </c>
      <c r="F1650" s="203">
        <v>22.509999999999998</v>
      </c>
      <c r="G1650" s="279" t="s">
        <v>144</v>
      </c>
      <c r="H1650" s="203">
        <v>0</v>
      </c>
      <c r="I1650" s="279" t="s">
        <v>145</v>
      </c>
      <c r="J1650" s="204">
        <v>22.509999999999998</v>
      </c>
    </row>
    <row r="1651" spans="1:10" s="192" customFormat="1" ht="12.75">
      <c r="A1651" s="201"/>
      <c r="B1651" s="279"/>
      <c r="C1651" s="279"/>
      <c r="D1651" s="279"/>
      <c r="E1651" s="279" t="s">
        <v>663</v>
      </c>
      <c r="F1651" s="203">
        <v>150.66999999999999</v>
      </c>
      <c r="G1651" s="279"/>
      <c r="H1651" s="363" t="s">
        <v>664</v>
      </c>
      <c r="I1651" s="363"/>
      <c r="J1651" s="204">
        <v>821.24</v>
      </c>
    </row>
    <row r="1652" spans="1:10" s="192" customFormat="1" ht="13.5" thickBot="1">
      <c r="A1652" s="280"/>
      <c r="B1652" s="281"/>
      <c r="C1652" s="281"/>
      <c r="D1652" s="281"/>
      <c r="E1652" s="281"/>
      <c r="F1652" s="281"/>
      <c r="G1652" s="281" t="s">
        <v>665</v>
      </c>
      <c r="H1652" s="213">
        <v>4</v>
      </c>
      <c r="I1652" s="281" t="s">
        <v>666</v>
      </c>
      <c r="J1652" s="207">
        <v>3284.96</v>
      </c>
    </row>
    <row r="1653" spans="1:10" s="192" customFormat="1" ht="13.5" thickTop="1">
      <c r="A1653" s="205"/>
      <c r="B1653" s="189"/>
      <c r="C1653" s="189"/>
      <c r="D1653" s="189"/>
      <c r="E1653" s="189"/>
      <c r="F1653" s="189"/>
      <c r="G1653" s="189"/>
      <c r="H1653" s="189"/>
      <c r="I1653" s="189"/>
      <c r="J1653" s="206"/>
    </row>
    <row r="1654" spans="1:10" s="192" customFormat="1" ht="12.75">
      <c r="A1654" s="290" t="s">
        <v>3487</v>
      </c>
      <c r="B1654" s="288" t="s">
        <v>8</v>
      </c>
      <c r="C1654" s="284" t="s">
        <v>9</v>
      </c>
      <c r="D1654" s="284" t="s">
        <v>10</v>
      </c>
      <c r="E1654" s="367" t="s">
        <v>136</v>
      </c>
      <c r="F1654" s="367"/>
      <c r="G1654" s="289" t="s">
        <v>11</v>
      </c>
      <c r="H1654" s="288" t="s">
        <v>12</v>
      </c>
      <c r="I1654" s="288" t="s">
        <v>13</v>
      </c>
      <c r="J1654" s="287" t="s">
        <v>14</v>
      </c>
    </row>
    <row r="1655" spans="1:10" s="192" customFormat="1" ht="38.25" customHeight="1">
      <c r="A1655" s="94" t="s">
        <v>137</v>
      </c>
      <c r="B1655" s="294" t="s">
        <v>1248</v>
      </c>
      <c r="C1655" s="277" t="s">
        <v>21</v>
      </c>
      <c r="D1655" s="277" t="s">
        <v>246</v>
      </c>
      <c r="E1655" s="368" t="s">
        <v>182</v>
      </c>
      <c r="F1655" s="368"/>
      <c r="G1655" s="95" t="s">
        <v>45</v>
      </c>
      <c r="H1655" s="182">
        <v>1</v>
      </c>
      <c r="I1655" s="96">
        <v>703.67</v>
      </c>
      <c r="J1655" s="196">
        <v>703.67</v>
      </c>
    </row>
    <row r="1656" spans="1:10" s="192" customFormat="1" ht="38.25">
      <c r="A1656" s="197" t="s">
        <v>146</v>
      </c>
      <c r="B1656" s="308" t="s">
        <v>1548</v>
      </c>
      <c r="C1656" s="285" t="s">
        <v>21</v>
      </c>
      <c r="D1656" s="285" t="s">
        <v>907</v>
      </c>
      <c r="E1656" s="365" t="s">
        <v>148</v>
      </c>
      <c r="F1656" s="365"/>
      <c r="G1656" s="183" t="s">
        <v>2</v>
      </c>
      <c r="H1656" s="184">
        <v>1.44E-2</v>
      </c>
      <c r="I1656" s="185">
        <v>739.22</v>
      </c>
      <c r="J1656" s="198">
        <v>10.64</v>
      </c>
    </row>
    <row r="1657" spans="1:10" s="192" customFormat="1" ht="25.5">
      <c r="A1657" s="197" t="s">
        <v>146</v>
      </c>
      <c r="B1657" s="308" t="s">
        <v>1508</v>
      </c>
      <c r="C1657" s="285" t="s">
        <v>21</v>
      </c>
      <c r="D1657" s="285" t="s">
        <v>150</v>
      </c>
      <c r="E1657" s="365" t="s">
        <v>148</v>
      </c>
      <c r="F1657" s="365"/>
      <c r="G1657" s="183" t="s">
        <v>26</v>
      </c>
      <c r="H1657" s="184">
        <v>0.53459999999999996</v>
      </c>
      <c r="I1657" s="185">
        <v>21.96</v>
      </c>
      <c r="J1657" s="198">
        <v>11.73</v>
      </c>
    </row>
    <row r="1658" spans="1:10" s="192" customFormat="1" ht="25.5">
      <c r="A1658" s="197" t="s">
        <v>146</v>
      </c>
      <c r="B1658" s="308" t="s">
        <v>1509</v>
      </c>
      <c r="C1658" s="285" t="s">
        <v>21</v>
      </c>
      <c r="D1658" s="285" t="s">
        <v>151</v>
      </c>
      <c r="E1658" s="365" t="s">
        <v>148</v>
      </c>
      <c r="F1658" s="365"/>
      <c r="G1658" s="183" t="s">
        <v>26</v>
      </c>
      <c r="H1658" s="184">
        <v>0.53459999999999996</v>
      </c>
      <c r="I1658" s="185">
        <v>26.68</v>
      </c>
      <c r="J1658" s="198">
        <v>14.26</v>
      </c>
    </row>
    <row r="1659" spans="1:10" s="192" customFormat="1" ht="38.25">
      <c r="A1659" s="199" t="s">
        <v>139</v>
      </c>
      <c r="B1659" s="309" t="s">
        <v>1549</v>
      </c>
      <c r="C1659" s="278" t="s">
        <v>21</v>
      </c>
      <c r="D1659" s="278" t="s">
        <v>908</v>
      </c>
      <c r="E1659" s="362" t="s">
        <v>142</v>
      </c>
      <c r="F1659" s="362"/>
      <c r="G1659" s="186" t="s">
        <v>45</v>
      </c>
      <c r="H1659" s="187">
        <v>1</v>
      </c>
      <c r="I1659" s="188">
        <v>667.04</v>
      </c>
      <c r="J1659" s="200">
        <v>667.04</v>
      </c>
    </row>
    <row r="1660" spans="1:10" s="192" customFormat="1" ht="12.75">
      <c r="A1660" s="201"/>
      <c r="B1660" s="279"/>
      <c r="C1660" s="279"/>
      <c r="D1660" s="279"/>
      <c r="E1660" s="279" t="s">
        <v>143</v>
      </c>
      <c r="F1660" s="203">
        <v>22.720000000000002</v>
      </c>
      <c r="G1660" s="279" t="s">
        <v>144</v>
      </c>
      <c r="H1660" s="203">
        <v>0</v>
      </c>
      <c r="I1660" s="279" t="s">
        <v>145</v>
      </c>
      <c r="J1660" s="204">
        <v>22.720000000000002</v>
      </c>
    </row>
    <row r="1661" spans="1:10" s="192" customFormat="1" ht="12.75">
      <c r="A1661" s="201"/>
      <c r="B1661" s="279"/>
      <c r="C1661" s="279"/>
      <c r="D1661" s="279"/>
      <c r="E1661" s="279" t="s">
        <v>663</v>
      </c>
      <c r="F1661" s="203">
        <v>158.11000000000001</v>
      </c>
      <c r="G1661" s="279"/>
      <c r="H1661" s="363" t="s">
        <v>664</v>
      </c>
      <c r="I1661" s="363"/>
      <c r="J1661" s="204">
        <v>861.78</v>
      </c>
    </row>
    <row r="1662" spans="1:10" s="192" customFormat="1" ht="13.5" thickBot="1">
      <c r="A1662" s="280"/>
      <c r="B1662" s="281"/>
      <c r="C1662" s="281"/>
      <c r="D1662" s="281"/>
      <c r="E1662" s="281"/>
      <c r="F1662" s="281"/>
      <c r="G1662" s="281" t="s">
        <v>665</v>
      </c>
      <c r="H1662" s="213">
        <v>1</v>
      </c>
      <c r="I1662" s="281" t="s">
        <v>666</v>
      </c>
      <c r="J1662" s="207">
        <v>861.78</v>
      </c>
    </row>
    <row r="1663" spans="1:10" s="192" customFormat="1" ht="13.5" thickTop="1">
      <c r="A1663" s="205"/>
      <c r="B1663" s="189"/>
      <c r="C1663" s="189"/>
      <c r="D1663" s="189"/>
      <c r="E1663" s="189"/>
      <c r="F1663" s="189"/>
      <c r="G1663" s="189"/>
      <c r="H1663" s="189"/>
      <c r="I1663" s="189"/>
      <c r="J1663" s="206"/>
    </row>
    <row r="1664" spans="1:10" s="192" customFormat="1" ht="12.75">
      <c r="A1664" s="290" t="s">
        <v>3488</v>
      </c>
      <c r="B1664" s="288" t="s">
        <v>8</v>
      </c>
      <c r="C1664" s="284" t="s">
        <v>9</v>
      </c>
      <c r="D1664" s="284" t="s">
        <v>10</v>
      </c>
      <c r="E1664" s="367" t="s">
        <v>136</v>
      </c>
      <c r="F1664" s="367"/>
      <c r="G1664" s="289" t="s">
        <v>11</v>
      </c>
      <c r="H1664" s="288" t="s">
        <v>12</v>
      </c>
      <c r="I1664" s="288" t="s">
        <v>13</v>
      </c>
      <c r="J1664" s="287" t="s">
        <v>14</v>
      </c>
    </row>
    <row r="1665" spans="1:10" s="192" customFormat="1" ht="38.25" customHeight="1">
      <c r="A1665" s="94" t="s">
        <v>137</v>
      </c>
      <c r="B1665" s="294" t="s">
        <v>1266</v>
      </c>
      <c r="C1665" s="277" t="s">
        <v>21</v>
      </c>
      <c r="D1665" s="277" t="s">
        <v>323</v>
      </c>
      <c r="E1665" s="368" t="s">
        <v>182</v>
      </c>
      <c r="F1665" s="368"/>
      <c r="G1665" s="95" t="s">
        <v>45</v>
      </c>
      <c r="H1665" s="182">
        <v>1</v>
      </c>
      <c r="I1665" s="96">
        <v>809.96</v>
      </c>
      <c r="J1665" s="196">
        <v>809.96</v>
      </c>
    </row>
    <row r="1666" spans="1:10" s="192" customFormat="1" ht="38.25">
      <c r="A1666" s="197" t="s">
        <v>146</v>
      </c>
      <c r="B1666" s="308" t="s">
        <v>1548</v>
      </c>
      <c r="C1666" s="285" t="s">
        <v>21</v>
      </c>
      <c r="D1666" s="285" t="s">
        <v>907</v>
      </c>
      <c r="E1666" s="365" t="s">
        <v>148</v>
      </c>
      <c r="F1666" s="365"/>
      <c r="G1666" s="183" t="s">
        <v>2</v>
      </c>
      <c r="H1666" s="184">
        <v>1.9199999999999998E-2</v>
      </c>
      <c r="I1666" s="185">
        <v>739.22</v>
      </c>
      <c r="J1666" s="198">
        <v>14.19</v>
      </c>
    </row>
    <row r="1667" spans="1:10" s="192" customFormat="1" ht="25.5">
      <c r="A1667" s="197" t="s">
        <v>146</v>
      </c>
      <c r="B1667" s="308" t="s">
        <v>1508</v>
      </c>
      <c r="C1667" s="285" t="s">
        <v>21</v>
      </c>
      <c r="D1667" s="285" t="s">
        <v>150</v>
      </c>
      <c r="E1667" s="365" t="s">
        <v>148</v>
      </c>
      <c r="F1667" s="365"/>
      <c r="G1667" s="183" t="s">
        <v>26</v>
      </c>
      <c r="H1667" s="184">
        <v>0.63370000000000004</v>
      </c>
      <c r="I1667" s="185">
        <v>21.96</v>
      </c>
      <c r="J1667" s="198">
        <v>13.91</v>
      </c>
    </row>
    <row r="1668" spans="1:10" s="192" customFormat="1" ht="25.5">
      <c r="A1668" s="197" t="s">
        <v>146</v>
      </c>
      <c r="B1668" s="308" t="s">
        <v>1509</v>
      </c>
      <c r="C1668" s="285" t="s">
        <v>21</v>
      </c>
      <c r="D1668" s="285" t="s">
        <v>151</v>
      </c>
      <c r="E1668" s="365" t="s">
        <v>148</v>
      </c>
      <c r="F1668" s="365"/>
      <c r="G1668" s="183" t="s">
        <v>26</v>
      </c>
      <c r="H1668" s="184">
        <v>0.63370000000000004</v>
      </c>
      <c r="I1668" s="185">
        <v>26.68</v>
      </c>
      <c r="J1668" s="198">
        <v>16.899999999999999</v>
      </c>
    </row>
    <row r="1669" spans="1:10" s="192" customFormat="1" ht="38.25">
      <c r="A1669" s="199" t="s">
        <v>139</v>
      </c>
      <c r="B1669" s="309" t="s">
        <v>1550</v>
      </c>
      <c r="C1669" s="278" t="s">
        <v>21</v>
      </c>
      <c r="D1669" s="278" t="s">
        <v>909</v>
      </c>
      <c r="E1669" s="362" t="s">
        <v>142</v>
      </c>
      <c r="F1669" s="362"/>
      <c r="G1669" s="186" t="s">
        <v>45</v>
      </c>
      <c r="H1669" s="187">
        <v>1</v>
      </c>
      <c r="I1669" s="188">
        <v>764.96</v>
      </c>
      <c r="J1669" s="200">
        <v>764.96</v>
      </c>
    </row>
    <row r="1670" spans="1:10" s="192" customFormat="1" ht="12.75">
      <c r="A1670" s="201"/>
      <c r="B1670" s="279"/>
      <c r="C1670" s="279"/>
      <c r="D1670" s="279"/>
      <c r="E1670" s="279" t="s">
        <v>143</v>
      </c>
      <c r="F1670" s="203">
        <v>27.3</v>
      </c>
      <c r="G1670" s="279" t="s">
        <v>144</v>
      </c>
      <c r="H1670" s="203">
        <v>0</v>
      </c>
      <c r="I1670" s="279" t="s">
        <v>145</v>
      </c>
      <c r="J1670" s="204">
        <v>27.3</v>
      </c>
    </row>
    <row r="1671" spans="1:10" s="192" customFormat="1" ht="12.75">
      <c r="A1671" s="201"/>
      <c r="B1671" s="279"/>
      <c r="C1671" s="279"/>
      <c r="D1671" s="279"/>
      <c r="E1671" s="279" t="s">
        <v>663</v>
      </c>
      <c r="F1671" s="203">
        <v>181.99</v>
      </c>
      <c r="G1671" s="279"/>
      <c r="H1671" s="363" t="s">
        <v>664</v>
      </c>
      <c r="I1671" s="363"/>
      <c r="J1671" s="204">
        <v>991.95</v>
      </c>
    </row>
    <row r="1672" spans="1:10" s="192" customFormat="1" ht="13.5" thickBot="1">
      <c r="A1672" s="280"/>
      <c r="B1672" s="281"/>
      <c r="C1672" s="281"/>
      <c r="D1672" s="281"/>
      <c r="E1672" s="281"/>
      <c r="F1672" s="281"/>
      <c r="G1672" s="281" t="s">
        <v>665</v>
      </c>
      <c r="H1672" s="213">
        <v>4</v>
      </c>
      <c r="I1672" s="281" t="s">
        <v>666</v>
      </c>
      <c r="J1672" s="207">
        <v>3967.8</v>
      </c>
    </row>
    <row r="1673" spans="1:10" s="192" customFormat="1" ht="13.5" thickTop="1">
      <c r="A1673" s="205"/>
      <c r="B1673" s="189"/>
      <c r="C1673" s="189"/>
      <c r="D1673" s="189"/>
      <c r="E1673" s="189"/>
      <c r="F1673" s="189"/>
      <c r="G1673" s="189"/>
      <c r="H1673" s="189"/>
      <c r="I1673" s="189"/>
      <c r="J1673" s="206"/>
    </row>
    <row r="1674" spans="1:10" s="192" customFormat="1" ht="12.75">
      <c r="A1674" s="290" t="s">
        <v>3489</v>
      </c>
      <c r="B1674" s="288" t="s">
        <v>8</v>
      </c>
      <c r="C1674" s="284" t="s">
        <v>9</v>
      </c>
      <c r="D1674" s="284" t="s">
        <v>10</v>
      </c>
      <c r="E1674" s="367" t="s">
        <v>136</v>
      </c>
      <c r="F1674" s="367"/>
      <c r="G1674" s="289" t="s">
        <v>11</v>
      </c>
      <c r="H1674" s="288" t="s">
        <v>12</v>
      </c>
      <c r="I1674" s="288" t="s">
        <v>13</v>
      </c>
      <c r="J1674" s="287" t="s">
        <v>14</v>
      </c>
    </row>
    <row r="1675" spans="1:10" s="192" customFormat="1" ht="38.25" customHeight="1">
      <c r="A1675" s="94" t="s">
        <v>137</v>
      </c>
      <c r="B1675" s="294" t="s">
        <v>1253</v>
      </c>
      <c r="C1675" s="277" t="s">
        <v>21</v>
      </c>
      <c r="D1675" s="277" t="s">
        <v>324</v>
      </c>
      <c r="E1675" s="368" t="s">
        <v>182</v>
      </c>
      <c r="F1675" s="368"/>
      <c r="G1675" s="95" t="s">
        <v>45</v>
      </c>
      <c r="H1675" s="182">
        <v>1</v>
      </c>
      <c r="I1675" s="96">
        <v>1167.47</v>
      </c>
      <c r="J1675" s="196">
        <v>1167.47</v>
      </c>
    </row>
    <row r="1676" spans="1:10" s="192" customFormat="1" ht="38.25">
      <c r="A1676" s="197" t="s">
        <v>146</v>
      </c>
      <c r="B1676" s="308" t="s">
        <v>1548</v>
      </c>
      <c r="C1676" s="285" t="s">
        <v>21</v>
      </c>
      <c r="D1676" s="285" t="s">
        <v>907</v>
      </c>
      <c r="E1676" s="365" t="s">
        <v>148</v>
      </c>
      <c r="F1676" s="365"/>
      <c r="G1676" s="183" t="s">
        <v>2</v>
      </c>
      <c r="H1676" s="184">
        <v>1.89E-2</v>
      </c>
      <c r="I1676" s="185">
        <v>739.22</v>
      </c>
      <c r="J1676" s="198">
        <v>13.97</v>
      </c>
    </row>
    <row r="1677" spans="1:10" s="192" customFormat="1" ht="25.5">
      <c r="A1677" s="197" t="s">
        <v>146</v>
      </c>
      <c r="B1677" s="308" t="s">
        <v>1508</v>
      </c>
      <c r="C1677" s="285" t="s">
        <v>21</v>
      </c>
      <c r="D1677" s="285" t="s">
        <v>150</v>
      </c>
      <c r="E1677" s="365" t="s">
        <v>148</v>
      </c>
      <c r="F1677" s="365"/>
      <c r="G1677" s="183" t="s">
        <v>26</v>
      </c>
      <c r="H1677" s="184">
        <v>0.63839999999999997</v>
      </c>
      <c r="I1677" s="185">
        <v>21.96</v>
      </c>
      <c r="J1677" s="198">
        <v>14.01</v>
      </c>
    </row>
    <row r="1678" spans="1:10" s="192" customFormat="1" ht="25.5">
      <c r="A1678" s="197" t="s">
        <v>146</v>
      </c>
      <c r="B1678" s="308" t="s">
        <v>1509</v>
      </c>
      <c r="C1678" s="285" t="s">
        <v>21</v>
      </c>
      <c r="D1678" s="285" t="s">
        <v>151</v>
      </c>
      <c r="E1678" s="365" t="s">
        <v>148</v>
      </c>
      <c r="F1678" s="365"/>
      <c r="G1678" s="183" t="s">
        <v>26</v>
      </c>
      <c r="H1678" s="184">
        <v>0.63839999999999997</v>
      </c>
      <c r="I1678" s="185">
        <v>26.68</v>
      </c>
      <c r="J1678" s="198">
        <v>17.03</v>
      </c>
    </row>
    <row r="1679" spans="1:10" s="192" customFormat="1" ht="38.25">
      <c r="A1679" s="199" t="s">
        <v>139</v>
      </c>
      <c r="B1679" s="309" t="s">
        <v>1551</v>
      </c>
      <c r="C1679" s="278" t="s">
        <v>21</v>
      </c>
      <c r="D1679" s="278" t="s">
        <v>910</v>
      </c>
      <c r="E1679" s="362" t="s">
        <v>142</v>
      </c>
      <c r="F1679" s="362"/>
      <c r="G1679" s="186" t="s">
        <v>45</v>
      </c>
      <c r="H1679" s="187">
        <v>1</v>
      </c>
      <c r="I1679" s="188">
        <v>1122.46</v>
      </c>
      <c r="J1679" s="200">
        <v>1122.46</v>
      </c>
    </row>
    <row r="1680" spans="1:10" s="192" customFormat="1" ht="12.75">
      <c r="A1680" s="201"/>
      <c r="B1680" s="279"/>
      <c r="C1680" s="279"/>
      <c r="D1680" s="279"/>
      <c r="E1680" s="279" t="s">
        <v>143</v>
      </c>
      <c r="F1680" s="203">
        <v>27.43</v>
      </c>
      <c r="G1680" s="279" t="s">
        <v>144</v>
      </c>
      <c r="H1680" s="203">
        <v>0</v>
      </c>
      <c r="I1680" s="279" t="s">
        <v>145</v>
      </c>
      <c r="J1680" s="204">
        <v>27.43</v>
      </c>
    </row>
    <row r="1681" spans="1:10" s="192" customFormat="1" ht="12.75">
      <c r="A1681" s="201"/>
      <c r="B1681" s="279"/>
      <c r="C1681" s="279"/>
      <c r="D1681" s="279"/>
      <c r="E1681" s="279" t="s">
        <v>663</v>
      </c>
      <c r="F1681" s="203">
        <v>262.33</v>
      </c>
      <c r="G1681" s="279"/>
      <c r="H1681" s="363" t="s">
        <v>664</v>
      </c>
      <c r="I1681" s="363"/>
      <c r="J1681" s="204">
        <v>1429.8</v>
      </c>
    </row>
    <row r="1682" spans="1:10" s="192" customFormat="1" ht="13.5" thickBot="1">
      <c r="A1682" s="280"/>
      <c r="B1682" s="281"/>
      <c r="C1682" s="281"/>
      <c r="D1682" s="281"/>
      <c r="E1682" s="281"/>
      <c r="F1682" s="281"/>
      <c r="G1682" s="281" t="s">
        <v>665</v>
      </c>
      <c r="H1682" s="213">
        <v>4</v>
      </c>
      <c r="I1682" s="281" t="s">
        <v>666</v>
      </c>
      <c r="J1682" s="207">
        <v>5719.2</v>
      </c>
    </row>
    <row r="1683" spans="1:10" s="192" customFormat="1" ht="13.5" thickTop="1">
      <c r="A1683" s="205"/>
      <c r="B1683" s="189"/>
      <c r="C1683" s="189"/>
      <c r="D1683" s="189"/>
      <c r="E1683" s="189"/>
      <c r="F1683" s="189"/>
      <c r="G1683" s="189"/>
      <c r="H1683" s="189"/>
      <c r="I1683" s="189"/>
      <c r="J1683" s="206"/>
    </row>
    <row r="1684" spans="1:10" s="192" customFormat="1" ht="12.75">
      <c r="A1684" s="290" t="s">
        <v>3490</v>
      </c>
      <c r="B1684" s="288" t="s">
        <v>8</v>
      </c>
      <c r="C1684" s="284" t="s">
        <v>9</v>
      </c>
      <c r="D1684" s="284" t="s">
        <v>10</v>
      </c>
      <c r="E1684" s="367" t="s">
        <v>136</v>
      </c>
      <c r="F1684" s="367"/>
      <c r="G1684" s="289" t="s">
        <v>11</v>
      </c>
      <c r="H1684" s="288" t="s">
        <v>12</v>
      </c>
      <c r="I1684" s="288" t="s">
        <v>13</v>
      </c>
      <c r="J1684" s="287" t="s">
        <v>14</v>
      </c>
    </row>
    <row r="1685" spans="1:10" s="192" customFormat="1" ht="12.75" customHeight="1">
      <c r="A1685" s="94" t="s">
        <v>137</v>
      </c>
      <c r="B1685" s="294" t="s">
        <v>3491</v>
      </c>
      <c r="C1685" s="277" t="s">
        <v>44</v>
      </c>
      <c r="D1685" s="277" t="s">
        <v>2546</v>
      </c>
      <c r="E1685" s="368" t="s">
        <v>182</v>
      </c>
      <c r="F1685" s="368"/>
      <c r="G1685" s="95" t="s">
        <v>1</v>
      </c>
      <c r="H1685" s="182">
        <v>1</v>
      </c>
      <c r="I1685" s="96">
        <v>2485.1</v>
      </c>
      <c r="J1685" s="196">
        <v>2485.1</v>
      </c>
    </row>
    <row r="1686" spans="1:10" s="192" customFormat="1" ht="25.5">
      <c r="A1686" s="197" t="s">
        <v>146</v>
      </c>
      <c r="B1686" s="308" t="s">
        <v>1509</v>
      </c>
      <c r="C1686" s="285" t="s">
        <v>21</v>
      </c>
      <c r="D1686" s="285" t="s">
        <v>151</v>
      </c>
      <c r="E1686" s="365" t="s">
        <v>148</v>
      </c>
      <c r="F1686" s="365"/>
      <c r="G1686" s="183" t="s">
        <v>26</v>
      </c>
      <c r="H1686" s="184">
        <v>10</v>
      </c>
      <c r="I1686" s="185">
        <v>26.68</v>
      </c>
      <c r="J1686" s="198">
        <v>266.8</v>
      </c>
    </row>
    <row r="1687" spans="1:10" s="192" customFormat="1" ht="25.5">
      <c r="A1687" s="197" t="s">
        <v>146</v>
      </c>
      <c r="B1687" s="308" t="s">
        <v>1508</v>
      </c>
      <c r="C1687" s="285" t="s">
        <v>21</v>
      </c>
      <c r="D1687" s="285" t="s">
        <v>150</v>
      </c>
      <c r="E1687" s="365" t="s">
        <v>148</v>
      </c>
      <c r="F1687" s="365"/>
      <c r="G1687" s="183" t="s">
        <v>26</v>
      </c>
      <c r="H1687" s="184">
        <v>10</v>
      </c>
      <c r="I1687" s="185">
        <v>21.96</v>
      </c>
      <c r="J1687" s="198">
        <v>219.6</v>
      </c>
    </row>
    <row r="1688" spans="1:10" s="192" customFormat="1" ht="25.5">
      <c r="A1688" s="199" t="s">
        <v>139</v>
      </c>
      <c r="B1688" s="309" t="s">
        <v>3492</v>
      </c>
      <c r="C1688" s="278" t="s">
        <v>21</v>
      </c>
      <c r="D1688" s="278" t="s">
        <v>3493</v>
      </c>
      <c r="E1688" s="362" t="s">
        <v>142</v>
      </c>
      <c r="F1688" s="362"/>
      <c r="G1688" s="186" t="s">
        <v>34</v>
      </c>
      <c r="H1688" s="187">
        <v>2</v>
      </c>
      <c r="I1688" s="188">
        <v>9.86</v>
      </c>
      <c r="J1688" s="200">
        <v>19.72</v>
      </c>
    </row>
    <row r="1689" spans="1:10" s="192" customFormat="1" ht="25.5">
      <c r="A1689" s="199" t="s">
        <v>139</v>
      </c>
      <c r="B1689" s="309" t="s">
        <v>3494</v>
      </c>
      <c r="C1689" s="278" t="s">
        <v>21</v>
      </c>
      <c r="D1689" s="278" t="s">
        <v>3495</v>
      </c>
      <c r="E1689" s="362" t="s">
        <v>142</v>
      </c>
      <c r="F1689" s="362"/>
      <c r="G1689" s="186" t="s">
        <v>45</v>
      </c>
      <c r="H1689" s="187">
        <v>6</v>
      </c>
      <c r="I1689" s="188">
        <v>45.96</v>
      </c>
      <c r="J1689" s="200">
        <v>275.76</v>
      </c>
    </row>
    <row r="1690" spans="1:10" s="192" customFormat="1" ht="12.75">
      <c r="A1690" s="199" t="s">
        <v>139</v>
      </c>
      <c r="B1690" s="309" t="s">
        <v>3496</v>
      </c>
      <c r="C1690" s="278" t="s">
        <v>21</v>
      </c>
      <c r="D1690" s="278" t="s">
        <v>3497</v>
      </c>
      <c r="E1690" s="362" t="s">
        <v>142</v>
      </c>
      <c r="F1690" s="362"/>
      <c r="G1690" s="186" t="s">
        <v>38</v>
      </c>
      <c r="H1690" s="187">
        <v>6</v>
      </c>
      <c r="I1690" s="188">
        <v>137.41</v>
      </c>
      <c r="J1690" s="200">
        <v>824.46</v>
      </c>
    </row>
    <row r="1691" spans="1:10" s="192" customFormat="1" ht="12.75">
      <c r="A1691" s="199" t="s">
        <v>139</v>
      </c>
      <c r="B1691" s="309" t="s">
        <v>3498</v>
      </c>
      <c r="C1691" s="278" t="s">
        <v>21</v>
      </c>
      <c r="D1691" s="278" t="s">
        <v>3499</v>
      </c>
      <c r="E1691" s="362" t="s">
        <v>142</v>
      </c>
      <c r="F1691" s="362"/>
      <c r="G1691" s="186" t="s">
        <v>38</v>
      </c>
      <c r="H1691" s="187">
        <v>2</v>
      </c>
      <c r="I1691" s="188">
        <v>13.19</v>
      </c>
      <c r="J1691" s="200">
        <v>26.38</v>
      </c>
    </row>
    <row r="1692" spans="1:10" s="192" customFormat="1" ht="25.5">
      <c r="A1692" s="199" t="s">
        <v>139</v>
      </c>
      <c r="B1692" s="309" t="s">
        <v>3500</v>
      </c>
      <c r="C1692" s="278" t="s">
        <v>21</v>
      </c>
      <c r="D1692" s="278" t="s">
        <v>3501</v>
      </c>
      <c r="E1692" s="362" t="s">
        <v>142</v>
      </c>
      <c r="F1692" s="362"/>
      <c r="G1692" s="186" t="s">
        <v>45</v>
      </c>
      <c r="H1692" s="187">
        <v>6</v>
      </c>
      <c r="I1692" s="188">
        <v>10.86</v>
      </c>
      <c r="J1692" s="200">
        <v>65.16</v>
      </c>
    </row>
    <row r="1693" spans="1:10" s="192" customFormat="1" ht="25.5">
      <c r="A1693" s="199" t="s">
        <v>139</v>
      </c>
      <c r="B1693" s="309" t="s">
        <v>3502</v>
      </c>
      <c r="C1693" s="278" t="s">
        <v>16</v>
      </c>
      <c r="D1693" s="278" t="s">
        <v>3503</v>
      </c>
      <c r="E1693" s="362" t="s">
        <v>142</v>
      </c>
      <c r="F1693" s="362"/>
      <c r="G1693" s="186" t="s">
        <v>17</v>
      </c>
      <c r="H1693" s="187">
        <v>1</v>
      </c>
      <c r="I1693" s="188">
        <v>787.22</v>
      </c>
      <c r="J1693" s="200">
        <v>787.22</v>
      </c>
    </row>
    <row r="1694" spans="1:10" s="192" customFormat="1" ht="12.75">
      <c r="A1694" s="201"/>
      <c r="B1694" s="279"/>
      <c r="C1694" s="279"/>
      <c r="D1694" s="279"/>
      <c r="E1694" s="279" t="s">
        <v>143</v>
      </c>
      <c r="F1694" s="203">
        <v>379.6</v>
      </c>
      <c r="G1694" s="279" t="s">
        <v>144</v>
      </c>
      <c r="H1694" s="203">
        <v>0</v>
      </c>
      <c r="I1694" s="279" t="s">
        <v>145</v>
      </c>
      <c r="J1694" s="204">
        <v>379.6</v>
      </c>
    </row>
    <row r="1695" spans="1:10" s="192" customFormat="1" ht="12.75">
      <c r="A1695" s="201"/>
      <c r="B1695" s="279"/>
      <c r="C1695" s="279"/>
      <c r="D1695" s="279"/>
      <c r="E1695" s="279" t="s">
        <v>663</v>
      </c>
      <c r="F1695" s="203">
        <v>558.4</v>
      </c>
      <c r="G1695" s="279"/>
      <c r="H1695" s="363" t="s">
        <v>664</v>
      </c>
      <c r="I1695" s="363"/>
      <c r="J1695" s="204">
        <v>3043.5</v>
      </c>
    </row>
    <row r="1696" spans="1:10" s="192" customFormat="1" ht="13.5" thickBot="1">
      <c r="A1696" s="280"/>
      <c r="B1696" s="281"/>
      <c r="C1696" s="281"/>
      <c r="D1696" s="281"/>
      <c r="E1696" s="281"/>
      <c r="F1696" s="281"/>
      <c r="G1696" s="281" t="s">
        <v>665</v>
      </c>
      <c r="H1696" s="213">
        <v>3</v>
      </c>
      <c r="I1696" s="281" t="s">
        <v>666</v>
      </c>
      <c r="J1696" s="207">
        <v>9130.5</v>
      </c>
    </row>
    <row r="1697" spans="1:10" s="192" customFormat="1" ht="13.5" thickTop="1">
      <c r="A1697" s="205"/>
      <c r="B1697" s="189"/>
      <c r="C1697" s="189"/>
      <c r="D1697" s="189"/>
      <c r="E1697" s="189"/>
      <c r="F1697" s="189"/>
      <c r="G1697" s="189"/>
      <c r="H1697" s="189"/>
      <c r="I1697" s="189"/>
      <c r="J1697" s="206"/>
    </row>
    <row r="1698" spans="1:10" s="192" customFormat="1" ht="12.75">
      <c r="A1698" s="290" t="s">
        <v>3504</v>
      </c>
      <c r="B1698" s="288" t="s">
        <v>8</v>
      </c>
      <c r="C1698" s="284" t="s">
        <v>9</v>
      </c>
      <c r="D1698" s="284" t="s">
        <v>10</v>
      </c>
      <c r="E1698" s="367" t="s">
        <v>136</v>
      </c>
      <c r="F1698" s="367"/>
      <c r="G1698" s="289" t="s">
        <v>11</v>
      </c>
      <c r="H1698" s="288" t="s">
        <v>12</v>
      </c>
      <c r="I1698" s="288" t="s">
        <v>13</v>
      </c>
      <c r="J1698" s="287" t="s">
        <v>14</v>
      </c>
    </row>
    <row r="1699" spans="1:10" s="192" customFormat="1" ht="12.75" customHeight="1">
      <c r="A1699" s="94" t="s">
        <v>137</v>
      </c>
      <c r="B1699" s="294" t="s">
        <v>3505</v>
      </c>
      <c r="C1699" s="277" t="s">
        <v>44</v>
      </c>
      <c r="D1699" s="277" t="s">
        <v>2549</v>
      </c>
      <c r="E1699" s="368" t="s">
        <v>182</v>
      </c>
      <c r="F1699" s="368"/>
      <c r="G1699" s="95" t="s">
        <v>1</v>
      </c>
      <c r="H1699" s="182">
        <v>1</v>
      </c>
      <c r="I1699" s="96">
        <v>3247.63</v>
      </c>
      <c r="J1699" s="196">
        <v>3247.63</v>
      </c>
    </row>
    <row r="1700" spans="1:10" s="192" customFormat="1" ht="25.5">
      <c r="A1700" s="197" t="s">
        <v>146</v>
      </c>
      <c r="B1700" s="308" t="s">
        <v>1509</v>
      </c>
      <c r="C1700" s="285" t="s">
        <v>21</v>
      </c>
      <c r="D1700" s="285" t="s">
        <v>151</v>
      </c>
      <c r="E1700" s="365" t="s">
        <v>148</v>
      </c>
      <c r="F1700" s="365"/>
      <c r="G1700" s="183" t="s">
        <v>26</v>
      </c>
      <c r="H1700" s="184">
        <v>10</v>
      </c>
      <c r="I1700" s="185">
        <v>26.68</v>
      </c>
      <c r="J1700" s="198">
        <v>266.8</v>
      </c>
    </row>
    <row r="1701" spans="1:10" s="192" customFormat="1" ht="25.5">
      <c r="A1701" s="197" t="s">
        <v>146</v>
      </c>
      <c r="B1701" s="308" t="s">
        <v>1508</v>
      </c>
      <c r="C1701" s="285" t="s">
        <v>21</v>
      </c>
      <c r="D1701" s="285" t="s">
        <v>150</v>
      </c>
      <c r="E1701" s="365" t="s">
        <v>148</v>
      </c>
      <c r="F1701" s="365"/>
      <c r="G1701" s="183" t="s">
        <v>26</v>
      </c>
      <c r="H1701" s="184">
        <v>10</v>
      </c>
      <c r="I1701" s="185">
        <v>21.96</v>
      </c>
      <c r="J1701" s="198">
        <v>219.6</v>
      </c>
    </row>
    <row r="1702" spans="1:10" s="192" customFormat="1" ht="25.5">
      <c r="A1702" s="199" t="s">
        <v>139</v>
      </c>
      <c r="B1702" s="309" t="s">
        <v>3492</v>
      </c>
      <c r="C1702" s="278" t="s">
        <v>21</v>
      </c>
      <c r="D1702" s="278" t="s">
        <v>3493</v>
      </c>
      <c r="E1702" s="362" t="s">
        <v>142</v>
      </c>
      <c r="F1702" s="362"/>
      <c r="G1702" s="186" t="s">
        <v>34</v>
      </c>
      <c r="H1702" s="187">
        <v>2</v>
      </c>
      <c r="I1702" s="188">
        <v>9.86</v>
      </c>
      <c r="J1702" s="200">
        <v>19.72</v>
      </c>
    </row>
    <row r="1703" spans="1:10" s="192" customFormat="1" ht="25.5">
      <c r="A1703" s="199" t="s">
        <v>139</v>
      </c>
      <c r="B1703" s="309" t="s">
        <v>3494</v>
      </c>
      <c r="C1703" s="278" t="s">
        <v>21</v>
      </c>
      <c r="D1703" s="278" t="s">
        <v>3495</v>
      </c>
      <c r="E1703" s="362" t="s">
        <v>142</v>
      </c>
      <c r="F1703" s="362"/>
      <c r="G1703" s="186" t="s">
        <v>45</v>
      </c>
      <c r="H1703" s="187">
        <v>6</v>
      </c>
      <c r="I1703" s="188">
        <v>45.96</v>
      </c>
      <c r="J1703" s="200">
        <v>275.76</v>
      </c>
    </row>
    <row r="1704" spans="1:10" s="192" customFormat="1" ht="12.75">
      <c r="A1704" s="199" t="s">
        <v>139</v>
      </c>
      <c r="B1704" s="309" t="s">
        <v>3496</v>
      </c>
      <c r="C1704" s="278" t="s">
        <v>21</v>
      </c>
      <c r="D1704" s="278" t="s">
        <v>3497</v>
      </c>
      <c r="E1704" s="362" t="s">
        <v>142</v>
      </c>
      <c r="F1704" s="362"/>
      <c r="G1704" s="186" t="s">
        <v>38</v>
      </c>
      <c r="H1704" s="187">
        <v>8</v>
      </c>
      <c r="I1704" s="188">
        <v>137.41</v>
      </c>
      <c r="J1704" s="200">
        <v>1099.28</v>
      </c>
    </row>
    <row r="1705" spans="1:10" s="192" customFormat="1" ht="12.75">
      <c r="A1705" s="199" t="s">
        <v>139</v>
      </c>
      <c r="B1705" s="309" t="s">
        <v>3498</v>
      </c>
      <c r="C1705" s="278" t="s">
        <v>21</v>
      </c>
      <c r="D1705" s="278" t="s">
        <v>3499</v>
      </c>
      <c r="E1705" s="362" t="s">
        <v>142</v>
      </c>
      <c r="F1705" s="362"/>
      <c r="G1705" s="186" t="s">
        <v>38</v>
      </c>
      <c r="H1705" s="187">
        <v>2</v>
      </c>
      <c r="I1705" s="188">
        <v>13.19</v>
      </c>
      <c r="J1705" s="200">
        <v>26.38</v>
      </c>
    </row>
    <row r="1706" spans="1:10" s="192" customFormat="1" ht="25.5">
      <c r="A1706" s="199" t="s">
        <v>139</v>
      </c>
      <c r="B1706" s="309" t="s">
        <v>3500</v>
      </c>
      <c r="C1706" s="278" t="s">
        <v>21</v>
      </c>
      <c r="D1706" s="278" t="s">
        <v>3501</v>
      </c>
      <c r="E1706" s="362" t="s">
        <v>142</v>
      </c>
      <c r="F1706" s="362"/>
      <c r="G1706" s="186" t="s">
        <v>45</v>
      </c>
      <c r="H1706" s="187">
        <v>6</v>
      </c>
      <c r="I1706" s="188">
        <v>10.86</v>
      </c>
      <c r="J1706" s="200">
        <v>65.16</v>
      </c>
    </row>
    <row r="1707" spans="1:10" s="192" customFormat="1" ht="25.5">
      <c r="A1707" s="199" t="s">
        <v>139</v>
      </c>
      <c r="B1707" s="309" t="s">
        <v>3506</v>
      </c>
      <c r="C1707" s="278" t="s">
        <v>16</v>
      </c>
      <c r="D1707" s="278" t="s">
        <v>3507</v>
      </c>
      <c r="E1707" s="362" t="s">
        <v>142</v>
      </c>
      <c r="F1707" s="362"/>
      <c r="G1707" s="186" t="s">
        <v>17</v>
      </c>
      <c r="H1707" s="187">
        <v>1</v>
      </c>
      <c r="I1707" s="188">
        <v>1274.93</v>
      </c>
      <c r="J1707" s="200">
        <v>1274.93</v>
      </c>
    </row>
    <row r="1708" spans="1:10" s="192" customFormat="1" ht="12.75">
      <c r="A1708" s="201"/>
      <c r="B1708" s="279"/>
      <c r="C1708" s="279"/>
      <c r="D1708" s="279"/>
      <c r="E1708" s="279" t="s">
        <v>143</v>
      </c>
      <c r="F1708" s="203">
        <v>379.6</v>
      </c>
      <c r="G1708" s="279" t="s">
        <v>144</v>
      </c>
      <c r="H1708" s="203">
        <v>0</v>
      </c>
      <c r="I1708" s="279" t="s">
        <v>145</v>
      </c>
      <c r="J1708" s="204">
        <v>379.6</v>
      </c>
    </row>
    <row r="1709" spans="1:10" s="192" customFormat="1" ht="12.75">
      <c r="A1709" s="201"/>
      <c r="B1709" s="279"/>
      <c r="C1709" s="279"/>
      <c r="D1709" s="279"/>
      <c r="E1709" s="279" t="s">
        <v>663</v>
      </c>
      <c r="F1709" s="203">
        <v>729.74</v>
      </c>
      <c r="G1709" s="279"/>
      <c r="H1709" s="363" t="s">
        <v>664</v>
      </c>
      <c r="I1709" s="363"/>
      <c r="J1709" s="204">
        <v>3977.37</v>
      </c>
    </row>
    <row r="1710" spans="1:10" s="192" customFormat="1" ht="13.5" thickBot="1">
      <c r="A1710" s="280"/>
      <c r="B1710" s="281"/>
      <c r="C1710" s="281"/>
      <c r="D1710" s="281"/>
      <c r="E1710" s="281"/>
      <c r="F1710" s="281"/>
      <c r="G1710" s="281" t="s">
        <v>665</v>
      </c>
      <c r="H1710" s="213">
        <v>1</v>
      </c>
      <c r="I1710" s="281" t="s">
        <v>666</v>
      </c>
      <c r="J1710" s="207">
        <v>3977.37</v>
      </c>
    </row>
    <row r="1711" spans="1:10" s="192" customFormat="1" ht="13.5" thickTop="1">
      <c r="A1711" s="205"/>
      <c r="B1711" s="189"/>
      <c r="C1711" s="189"/>
      <c r="D1711" s="189"/>
      <c r="E1711" s="189"/>
      <c r="F1711" s="189"/>
      <c r="G1711" s="189"/>
      <c r="H1711" s="189"/>
      <c r="I1711" s="189"/>
      <c r="J1711" s="206"/>
    </row>
    <row r="1712" spans="1:10" s="192" customFormat="1" ht="12.75">
      <c r="A1712" s="111" t="s">
        <v>858</v>
      </c>
      <c r="B1712" s="286"/>
      <c r="C1712" s="286"/>
      <c r="D1712" s="286" t="s">
        <v>2550</v>
      </c>
      <c r="E1712" s="286"/>
      <c r="F1712" s="366"/>
      <c r="G1712" s="366"/>
      <c r="H1712" s="136"/>
      <c r="I1712" s="286"/>
      <c r="J1712" s="212">
        <v>393473.18</v>
      </c>
    </row>
    <row r="1713" spans="1:10" s="192" customFormat="1" ht="12.75">
      <c r="A1713" s="111" t="s">
        <v>4646</v>
      </c>
      <c r="B1713" s="286"/>
      <c r="C1713" s="286"/>
      <c r="D1713" s="286" t="s">
        <v>293</v>
      </c>
      <c r="E1713" s="286"/>
      <c r="F1713" s="366"/>
      <c r="G1713" s="366"/>
      <c r="H1713" s="136"/>
      <c r="I1713" s="286"/>
      <c r="J1713" s="212">
        <v>4884.6499999999996</v>
      </c>
    </row>
    <row r="1714" spans="1:10" s="192" customFormat="1" ht="12.75">
      <c r="A1714" s="290" t="s">
        <v>4647</v>
      </c>
      <c r="B1714" s="288" t="s">
        <v>8</v>
      </c>
      <c r="C1714" s="284" t="s">
        <v>9</v>
      </c>
      <c r="D1714" s="284" t="s">
        <v>10</v>
      </c>
      <c r="E1714" s="367" t="s">
        <v>136</v>
      </c>
      <c r="F1714" s="367"/>
      <c r="G1714" s="289" t="s">
        <v>11</v>
      </c>
      <c r="H1714" s="288" t="s">
        <v>12</v>
      </c>
      <c r="I1714" s="288" t="s">
        <v>13</v>
      </c>
      <c r="J1714" s="287" t="s">
        <v>14</v>
      </c>
    </row>
    <row r="1715" spans="1:10" s="192" customFormat="1" ht="12.75" customHeight="1">
      <c r="A1715" s="94" t="s">
        <v>137</v>
      </c>
      <c r="B1715" s="294" t="s">
        <v>1175</v>
      </c>
      <c r="C1715" s="277" t="s">
        <v>21</v>
      </c>
      <c r="D1715" s="277" t="s">
        <v>2320</v>
      </c>
      <c r="E1715" s="368" t="s">
        <v>178</v>
      </c>
      <c r="F1715" s="368"/>
      <c r="G1715" s="95" t="s">
        <v>2</v>
      </c>
      <c r="H1715" s="182">
        <v>1</v>
      </c>
      <c r="I1715" s="96">
        <v>80.38</v>
      </c>
      <c r="J1715" s="196">
        <v>80.38</v>
      </c>
    </row>
    <row r="1716" spans="1:10" s="192" customFormat="1" ht="25.5">
      <c r="A1716" s="197" t="s">
        <v>146</v>
      </c>
      <c r="B1716" s="308" t="s">
        <v>1345</v>
      </c>
      <c r="C1716" s="285" t="s">
        <v>21</v>
      </c>
      <c r="D1716" s="285" t="s">
        <v>147</v>
      </c>
      <c r="E1716" s="365" t="s">
        <v>148</v>
      </c>
      <c r="F1716" s="365"/>
      <c r="G1716" s="183" t="s">
        <v>26</v>
      </c>
      <c r="H1716" s="184">
        <v>3.9557666999999999</v>
      </c>
      <c r="I1716" s="185">
        <v>20.32</v>
      </c>
      <c r="J1716" s="198">
        <v>80.38</v>
      </c>
    </row>
    <row r="1717" spans="1:10" s="192" customFormat="1" ht="12.75">
      <c r="A1717" s="201"/>
      <c r="B1717" s="279"/>
      <c r="C1717" s="279"/>
      <c r="D1717" s="279"/>
      <c r="E1717" s="279" t="s">
        <v>143</v>
      </c>
      <c r="F1717" s="203">
        <v>59.69</v>
      </c>
      <c r="G1717" s="279" t="s">
        <v>144</v>
      </c>
      <c r="H1717" s="203">
        <v>0</v>
      </c>
      <c r="I1717" s="279" t="s">
        <v>145</v>
      </c>
      <c r="J1717" s="204">
        <v>59.69</v>
      </c>
    </row>
    <row r="1718" spans="1:10" s="192" customFormat="1" ht="12.75">
      <c r="A1718" s="201"/>
      <c r="B1718" s="279"/>
      <c r="C1718" s="279"/>
      <c r="D1718" s="279"/>
      <c r="E1718" s="279" t="s">
        <v>663</v>
      </c>
      <c r="F1718" s="203">
        <v>18.059999999999999</v>
      </c>
      <c r="G1718" s="279"/>
      <c r="H1718" s="363" t="s">
        <v>664</v>
      </c>
      <c r="I1718" s="363"/>
      <c r="J1718" s="204">
        <v>98.44</v>
      </c>
    </row>
    <row r="1719" spans="1:10" s="192" customFormat="1" ht="13.5" thickBot="1">
      <c r="A1719" s="280"/>
      <c r="B1719" s="281"/>
      <c r="C1719" s="281"/>
      <c r="D1719" s="281"/>
      <c r="E1719" s="281"/>
      <c r="F1719" s="281"/>
      <c r="G1719" s="281" t="s">
        <v>665</v>
      </c>
      <c r="H1719" s="213">
        <v>22.5</v>
      </c>
      <c r="I1719" s="281" t="s">
        <v>666</v>
      </c>
      <c r="J1719" s="207">
        <v>2214.9</v>
      </c>
    </row>
    <row r="1720" spans="1:10" s="192" customFormat="1" ht="13.5" thickTop="1">
      <c r="A1720" s="205"/>
      <c r="B1720" s="189"/>
      <c r="C1720" s="189"/>
      <c r="D1720" s="189"/>
      <c r="E1720" s="189"/>
      <c r="F1720" s="189"/>
      <c r="G1720" s="189"/>
      <c r="H1720" s="189"/>
      <c r="I1720" s="189"/>
      <c r="J1720" s="206"/>
    </row>
    <row r="1721" spans="1:10" s="192" customFormat="1" ht="12.75">
      <c r="A1721" s="290" t="s">
        <v>859</v>
      </c>
      <c r="B1721" s="288" t="s">
        <v>8</v>
      </c>
      <c r="C1721" s="284" t="s">
        <v>9</v>
      </c>
      <c r="D1721" s="284" t="s">
        <v>10</v>
      </c>
      <c r="E1721" s="367" t="s">
        <v>136</v>
      </c>
      <c r="F1721" s="367"/>
      <c r="G1721" s="289" t="s">
        <v>11</v>
      </c>
      <c r="H1721" s="288" t="s">
        <v>12</v>
      </c>
      <c r="I1721" s="288" t="s">
        <v>13</v>
      </c>
      <c r="J1721" s="287" t="s">
        <v>14</v>
      </c>
    </row>
    <row r="1722" spans="1:10" s="192" customFormat="1" ht="25.5">
      <c r="A1722" s="94" t="s">
        <v>137</v>
      </c>
      <c r="B1722" s="294" t="s">
        <v>1268</v>
      </c>
      <c r="C1722" s="277" t="s">
        <v>21</v>
      </c>
      <c r="D1722" s="277" t="s">
        <v>295</v>
      </c>
      <c r="E1722" s="368" t="s">
        <v>178</v>
      </c>
      <c r="F1722" s="368"/>
      <c r="G1722" s="95" t="s">
        <v>2</v>
      </c>
      <c r="H1722" s="182">
        <v>1</v>
      </c>
      <c r="I1722" s="96">
        <v>23.64</v>
      </c>
      <c r="J1722" s="196">
        <v>23.64</v>
      </c>
    </row>
    <row r="1723" spans="1:10" s="192" customFormat="1" ht="51">
      <c r="A1723" s="197" t="s">
        <v>146</v>
      </c>
      <c r="B1723" s="308" t="s">
        <v>1376</v>
      </c>
      <c r="C1723" s="285" t="s">
        <v>21</v>
      </c>
      <c r="D1723" s="285" t="s">
        <v>747</v>
      </c>
      <c r="E1723" s="365" t="s">
        <v>155</v>
      </c>
      <c r="F1723" s="365"/>
      <c r="G1723" s="183" t="s">
        <v>156</v>
      </c>
      <c r="H1723" s="184">
        <v>5.4000000000000003E-3</v>
      </c>
      <c r="I1723" s="185">
        <v>321.94</v>
      </c>
      <c r="J1723" s="198">
        <v>1.73</v>
      </c>
    </row>
    <row r="1724" spans="1:10" s="192" customFormat="1" ht="51">
      <c r="A1724" s="197" t="s">
        <v>146</v>
      </c>
      <c r="B1724" s="308" t="s">
        <v>1377</v>
      </c>
      <c r="C1724" s="285" t="s">
        <v>21</v>
      </c>
      <c r="D1724" s="285" t="s">
        <v>748</v>
      </c>
      <c r="E1724" s="365" t="s">
        <v>155</v>
      </c>
      <c r="F1724" s="365"/>
      <c r="G1724" s="183" t="s">
        <v>249</v>
      </c>
      <c r="H1724" s="184">
        <v>5.9999999999999995E-4</v>
      </c>
      <c r="I1724" s="185">
        <v>76.400000000000006</v>
      </c>
      <c r="J1724" s="198">
        <v>0.04</v>
      </c>
    </row>
    <row r="1725" spans="1:10" s="192" customFormat="1" ht="25.5">
      <c r="A1725" s="197" t="s">
        <v>146</v>
      </c>
      <c r="B1725" s="308" t="s">
        <v>1345</v>
      </c>
      <c r="C1725" s="285" t="s">
        <v>21</v>
      </c>
      <c r="D1725" s="285" t="s">
        <v>147</v>
      </c>
      <c r="E1725" s="365" t="s">
        <v>148</v>
      </c>
      <c r="F1725" s="365"/>
      <c r="G1725" s="183" t="s">
        <v>26</v>
      </c>
      <c r="H1725" s="184">
        <v>0.78659999999999997</v>
      </c>
      <c r="I1725" s="185">
        <v>20.32</v>
      </c>
      <c r="J1725" s="198">
        <v>15.98</v>
      </c>
    </row>
    <row r="1726" spans="1:10" s="192" customFormat="1" ht="25.5" customHeight="1">
      <c r="A1726" s="197" t="s">
        <v>146</v>
      </c>
      <c r="B1726" s="308" t="s">
        <v>1378</v>
      </c>
      <c r="C1726" s="285" t="s">
        <v>21</v>
      </c>
      <c r="D1726" s="285" t="s">
        <v>749</v>
      </c>
      <c r="E1726" s="365" t="s">
        <v>155</v>
      </c>
      <c r="F1726" s="365"/>
      <c r="G1726" s="183" t="s">
        <v>156</v>
      </c>
      <c r="H1726" s="184">
        <v>0.19620000000000001</v>
      </c>
      <c r="I1726" s="185">
        <v>30.06</v>
      </c>
      <c r="J1726" s="198">
        <v>5.89</v>
      </c>
    </row>
    <row r="1727" spans="1:10" s="192" customFormat="1" ht="12.75">
      <c r="A1727" s="201"/>
      <c r="B1727" s="279"/>
      <c r="C1727" s="279"/>
      <c r="D1727" s="279"/>
      <c r="E1727" s="279" t="s">
        <v>143</v>
      </c>
      <c r="F1727" s="203">
        <v>15.45</v>
      </c>
      <c r="G1727" s="279" t="s">
        <v>144</v>
      </c>
      <c r="H1727" s="203">
        <v>0</v>
      </c>
      <c r="I1727" s="279" t="s">
        <v>145</v>
      </c>
      <c r="J1727" s="204">
        <v>15.45</v>
      </c>
    </row>
    <row r="1728" spans="1:10" s="192" customFormat="1" ht="12.75">
      <c r="A1728" s="201"/>
      <c r="B1728" s="279"/>
      <c r="C1728" s="279"/>
      <c r="D1728" s="279"/>
      <c r="E1728" s="279" t="s">
        <v>663</v>
      </c>
      <c r="F1728" s="203">
        <v>5.31</v>
      </c>
      <c r="G1728" s="279"/>
      <c r="H1728" s="363" t="s">
        <v>664</v>
      </c>
      <c r="I1728" s="363"/>
      <c r="J1728" s="204">
        <v>28.95</v>
      </c>
    </row>
    <row r="1729" spans="1:10" s="192" customFormat="1" ht="13.5" thickBot="1">
      <c r="A1729" s="280"/>
      <c r="B1729" s="281"/>
      <c r="C1729" s="281"/>
      <c r="D1729" s="281"/>
      <c r="E1729" s="281"/>
      <c r="F1729" s="281"/>
      <c r="G1729" s="281" t="s">
        <v>665</v>
      </c>
      <c r="H1729" s="213">
        <v>20.25</v>
      </c>
      <c r="I1729" s="281" t="s">
        <v>666</v>
      </c>
      <c r="J1729" s="207">
        <v>586.23</v>
      </c>
    </row>
    <row r="1730" spans="1:10" s="192" customFormat="1" ht="13.5" thickTop="1">
      <c r="A1730" s="205"/>
      <c r="B1730" s="189"/>
      <c r="C1730" s="189"/>
      <c r="D1730" s="189"/>
      <c r="E1730" s="189"/>
      <c r="F1730" s="189"/>
      <c r="G1730" s="189"/>
      <c r="H1730" s="189"/>
      <c r="I1730" s="189"/>
      <c r="J1730" s="206"/>
    </row>
    <row r="1731" spans="1:10" s="192" customFormat="1" ht="12.75">
      <c r="A1731" s="290" t="s">
        <v>860</v>
      </c>
      <c r="B1731" s="288" t="s">
        <v>8</v>
      </c>
      <c r="C1731" s="284" t="s">
        <v>9</v>
      </c>
      <c r="D1731" s="284" t="s">
        <v>10</v>
      </c>
      <c r="E1731" s="367" t="s">
        <v>136</v>
      </c>
      <c r="F1731" s="367"/>
      <c r="G1731" s="289" t="s">
        <v>11</v>
      </c>
      <c r="H1731" s="288" t="s">
        <v>12</v>
      </c>
      <c r="I1731" s="288" t="s">
        <v>13</v>
      </c>
      <c r="J1731" s="287" t="s">
        <v>14</v>
      </c>
    </row>
    <row r="1732" spans="1:10" s="192" customFormat="1" ht="25.5">
      <c r="A1732" s="94" t="s">
        <v>137</v>
      </c>
      <c r="B1732" s="294" t="s">
        <v>3508</v>
      </c>
      <c r="C1732" s="277" t="s">
        <v>16</v>
      </c>
      <c r="D1732" s="277" t="s">
        <v>2551</v>
      </c>
      <c r="E1732" s="368">
        <v>707</v>
      </c>
      <c r="F1732" s="368"/>
      <c r="G1732" s="95" t="s">
        <v>2070</v>
      </c>
      <c r="H1732" s="182">
        <v>1</v>
      </c>
      <c r="I1732" s="96">
        <v>425.32</v>
      </c>
      <c r="J1732" s="196">
        <v>425.32</v>
      </c>
    </row>
    <row r="1733" spans="1:10" s="192" customFormat="1" ht="25.5">
      <c r="A1733" s="199" t="s">
        <v>139</v>
      </c>
      <c r="B1733" s="309" t="s">
        <v>3509</v>
      </c>
      <c r="C1733" s="278" t="s">
        <v>16</v>
      </c>
      <c r="D1733" s="278" t="s">
        <v>3510</v>
      </c>
      <c r="E1733" s="362" t="s">
        <v>142</v>
      </c>
      <c r="F1733" s="362"/>
      <c r="G1733" s="186" t="s">
        <v>36</v>
      </c>
      <c r="H1733" s="187">
        <v>0.17419999999999999</v>
      </c>
      <c r="I1733" s="188">
        <v>6.86</v>
      </c>
      <c r="J1733" s="200">
        <v>1.19</v>
      </c>
    </row>
    <row r="1734" spans="1:10" s="192" customFormat="1" ht="25.5">
      <c r="A1734" s="199" t="s">
        <v>139</v>
      </c>
      <c r="B1734" s="309" t="s">
        <v>3511</v>
      </c>
      <c r="C1734" s="278" t="s">
        <v>16</v>
      </c>
      <c r="D1734" s="278" t="s">
        <v>3512</v>
      </c>
      <c r="E1734" s="362" t="s">
        <v>142</v>
      </c>
      <c r="F1734" s="362"/>
      <c r="G1734" s="186" t="s">
        <v>36</v>
      </c>
      <c r="H1734" s="187">
        <v>4.1200000000000001E-2</v>
      </c>
      <c r="I1734" s="188">
        <v>14.28</v>
      </c>
      <c r="J1734" s="200">
        <v>0.57999999999999996</v>
      </c>
    </row>
    <row r="1735" spans="1:10" s="192" customFormat="1" ht="25.5">
      <c r="A1735" s="199" t="s">
        <v>139</v>
      </c>
      <c r="B1735" s="309" t="s">
        <v>3513</v>
      </c>
      <c r="C1735" s="278" t="s">
        <v>16</v>
      </c>
      <c r="D1735" s="278" t="s">
        <v>3514</v>
      </c>
      <c r="E1735" s="362" t="s">
        <v>142</v>
      </c>
      <c r="F1735" s="362"/>
      <c r="G1735" s="186" t="s">
        <v>2</v>
      </c>
      <c r="H1735" s="187">
        <v>0.1081</v>
      </c>
      <c r="I1735" s="188">
        <v>172.18</v>
      </c>
      <c r="J1735" s="200">
        <v>18.61</v>
      </c>
    </row>
    <row r="1736" spans="1:10" s="192" customFormat="1" ht="25.5">
      <c r="A1736" s="199" t="s">
        <v>139</v>
      </c>
      <c r="B1736" s="309" t="s">
        <v>3515</v>
      </c>
      <c r="C1736" s="278" t="s">
        <v>16</v>
      </c>
      <c r="D1736" s="278" t="s">
        <v>3516</v>
      </c>
      <c r="E1736" s="362" t="s">
        <v>142</v>
      </c>
      <c r="F1736" s="362"/>
      <c r="G1736" s="186" t="s">
        <v>36</v>
      </c>
      <c r="H1736" s="187">
        <v>16.1843</v>
      </c>
      <c r="I1736" s="188">
        <v>0.99</v>
      </c>
      <c r="J1736" s="200">
        <v>16.02</v>
      </c>
    </row>
    <row r="1737" spans="1:10" s="192" customFormat="1" ht="25.5">
      <c r="A1737" s="199" t="s">
        <v>139</v>
      </c>
      <c r="B1737" s="309" t="s">
        <v>3517</v>
      </c>
      <c r="C1737" s="278" t="s">
        <v>16</v>
      </c>
      <c r="D1737" s="278" t="s">
        <v>3518</v>
      </c>
      <c r="E1737" s="362" t="s">
        <v>142</v>
      </c>
      <c r="F1737" s="362"/>
      <c r="G1737" s="186" t="s">
        <v>36</v>
      </c>
      <c r="H1737" s="187">
        <v>2.0922999999999998</v>
      </c>
      <c r="I1737" s="188">
        <v>8.81</v>
      </c>
      <c r="J1737" s="200">
        <v>18.43</v>
      </c>
    </row>
    <row r="1738" spans="1:10" s="192" customFormat="1" ht="25.5">
      <c r="A1738" s="199" t="s">
        <v>139</v>
      </c>
      <c r="B1738" s="309" t="s">
        <v>3519</v>
      </c>
      <c r="C1738" s="278" t="s">
        <v>16</v>
      </c>
      <c r="D1738" s="278" t="s">
        <v>3520</v>
      </c>
      <c r="E1738" s="362" t="s">
        <v>142</v>
      </c>
      <c r="F1738" s="362"/>
      <c r="G1738" s="186" t="s">
        <v>2</v>
      </c>
      <c r="H1738" s="187">
        <v>2.1700000000000001E-2</v>
      </c>
      <c r="I1738" s="188">
        <v>152.69</v>
      </c>
      <c r="J1738" s="200">
        <v>3.31</v>
      </c>
    </row>
    <row r="1739" spans="1:10" s="192" customFormat="1" ht="25.5">
      <c r="A1739" s="199" t="s">
        <v>139</v>
      </c>
      <c r="B1739" s="309" t="s">
        <v>3521</v>
      </c>
      <c r="C1739" s="278" t="s">
        <v>16</v>
      </c>
      <c r="D1739" s="278" t="s">
        <v>3522</v>
      </c>
      <c r="E1739" s="362" t="s">
        <v>142</v>
      </c>
      <c r="F1739" s="362"/>
      <c r="G1739" s="186" t="s">
        <v>2</v>
      </c>
      <c r="H1739" s="187">
        <v>2.7400000000000001E-2</v>
      </c>
      <c r="I1739" s="188">
        <v>149.94999999999999</v>
      </c>
      <c r="J1739" s="200">
        <v>4.0999999999999996</v>
      </c>
    </row>
    <row r="1740" spans="1:10" s="192" customFormat="1" ht="25.5">
      <c r="A1740" s="199" t="s">
        <v>139</v>
      </c>
      <c r="B1740" s="309" t="s">
        <v>3523</v>
      </c>
      <c r="C1740" s="278" t="s">
        <v>16</v>
      </c>
      <c r="D1740" s="278" t="s">
        <v>3524</v>
      </c>
      <c r="E1740" s="362" t="s">
        <v>142</v>
      </c>
      <c r="F1740" s="362"/>
      <c r="G1740" s="186" t="s">
        <v>2</v>
      </c>
      <c r="H1740" s="187">
        <v>3.8600000000000002E-2</v>
      </c>
      <c r="I1740" s="188">
        <v>148.97999999999999</v>
      </c>
      <c r="J1740" s="200">
        <v>5.75</v>
      </c>
    </row>
    <row r="1741" spans="1:10" s="192" customFormat="1" ht="25.5">
      <c r="A1741" s="199" t="s">
        <v>139</v>
      </c>
      <c r="B1741" s="309" t="s">
        <v>3525</v>
      </c>
      <c r="C1741" s="278" t="s">
        <v>16</v>
      </c>
      <c r="D1741" s="278" t="s">
        <v>3526</v>
      </c>
      <c r="E1741" s="362" t="s">
        <v>142</v>
      </c>
      <c r="F1741" s="362"/>
      <c r="G1741" s="186" t="s">
        <v>36</v>
      </c>
      <c r="H1741" s="187">
        <v>38.984499999999997</v>
      </c>
      <c r="I1741" s="188">
        <v>0.65</v>
      </c>
      <c r="J1741" s="200">
        <v>25.33</v>
      </c>
    </row>
    <row r="1742" spans="1:10" s="192" customFormat="1" ht="25.5">
      <c r="A1742" s="199" t="s">
        <v>139</v>
      </c>
      <c r="B1742" s="309" t="s">
        <v>3527</v>
      </c>
      <c r="C1742" s="278" t="s">
        <v>16</v>
      </c>
      <c r="D1742" s="278" t="s">
        <v>3528</v>
      </c>
      <c r="E1742" s="362" t="s">
        <v>142</v>
      </c>
      <c r="F1742" s="362"/>
      <c r="G1742" s="186" t="s">
        <v>3</v>
      </c>
      <c r="H1742" s="187">
        <v>0.1148</v>
      </c>
      <c r="I1742" s="188">
        <v>34.090000000000003</v>
      </c>
      <c r="J1742" s="200">
        <v>3.91</v>
      </c>
    </row>
    <row r="1743" spans="1:10" s="192" customFormat="1" ht="25.5">
      <c r="A1743" s="199" t="s">
        <v>139</v>
      </c>
      <c r="B1743" s="309" t="s">
        <v>3529</v>
      </c>
      <c r="C1743" s="278" t="s">
        <v>16</v>
      </c>
      <c r="D1743" s="278" t="s">
        <v>3530</v>
      </c>
      <c r="E1743" s="362" t="s">
        <v>142</v>
      </c>
      <c r="F1743" s="362"/>
      <c r="G1743" s="186" t="s">
        <v>36</v>
      </c>
      <c r="H1743" s="187">
        <v>6.6E-3</v>
      </c>
      <c r="I1743" s="188">
        <v>21.99</v>
      </c>
      <c r="J1743" s="200">
        <v>0.14000000000000001</v>
      </c>
    </row>
    <row r="1744" spans="1:10" s="192" customFormat="1" ht="25.5">
      <c r="A1744" s="199" t="s">
        <v>139</v>
      </c>
      <c r="B1744" s="309" t="s">
        <v>3531</v>
      </c>
      <c r="C1744" s="278" t="s">
        <v>16</v>
      </c>
      <c r="D1744" s="278" t="s">
        <v>3532</v>
      </c>
      <c r="E1744" s="362" t="s">
        <v>142</v>
      </c>
      <c r="F1744" s="362"/>
      <c r="G1744" s="186" t="s">
        <v>17</v>
      </c>
      <c r="H1744" s="187">
        <v>158.76</v>
      </c>
      <c r="I1744" s="188">
        <v>0.51</v>
      </c>
      <c r="J1744" s="200">
        <v>80.959999999999994</v>
      </c>
    </row>
    <row r="1745" spans="1:10" s="192" customFormat="1" ht="25.5">
      <c r="A1745" s="199" t="s">
        <v>139</v>
      </c>
      <c r="B1745" s="309" t="s">
        <v>3533</v>
      </c>
      <c r="C1745" s="278" t="s">
        <v>16</v>
      </c>
      <c r="D1745" s="278" t="s">
        <v>3534</v>
      </c>
      <c r="E1745" s="362" t="s">
        <v>142</v>
      </c>
      <c r="F1745" s="362"/>
      <c r="G1745" s="186" t="s">
        <v>19</v>
      </c>
      <c r="H1745" s="187">
        <v>0.13550000000000001</v>
      </c>
      <c r="I1745" s="188">
        <v>12.8</v>
      </c>
      <c r="J1745" s="200">
        <v>1.73</v>
      </c>
    </row>
    <row r="1746" spans="1:10" s="192" customFormat="1" ht="25.5">
      <c r="A1746" s="199" t="s">
        <v>139</v>
      </c>
      <c r="B1746" s="309" t="s">
        <v>3535</v>
      </c>
      <c r="C1746" s="278" t="s">
        <v>16</v>
      </c>
      <c r="D1746" s="278" t="s">
        <v>3536</v>
      </c>
      <c r="E1746" s="362" t="s">
        <v>141</v>
      </c>
      <c r="F1746" s="362"/>
      <c r="G1746" s="186" t="s">
        <v>26</v>
      </c>
      <c r="H1746" s="187">
        <v>0.15090000000000001</v>
      </c>
      <c r="I1746" s="188">
        <v>17.559999999999999</v>
      </c>
      <c r="J1746" s="200">
        <v>2.64</v>
      </c>
    </row>
    <row r="1747" spans="1:10" s="192" customFormat="1" ht="25.5">
      <c r="A1747" s="199" t="s">
        <v>139</v>
      </c>
      <c r="B1747" s="309" t="s">
        <v>1688</v>
      </c>
      <c r="C1747" s="278" t="s">
        <v>16</v>
      </c>
      <c r="D1747" s="278" t="s">
        <v>140</v>
      </c>
      <c r="E1747" s="362" t="s">
        <v>141</v>
      </c>
      <c r="F1747" s="362"/>
      <c r="G1747" s="186" t="s">
        <v>26</v>
      </c>
      <c r="H1747" s="187">
        <v>8.2015999999999991</v>
      </c>
      <c r="I1747" s="188">
        <v>14.62</v>
      </c>
      <c r="J1747" s="200">
        <v>119.9</v>
      </c>
    </row>
    <row r="1748" spans="1:10" s="192" customFormat="1" ht="25.5">
      <c r="A1748" s="199" t="s">
        <v>139</v>
      </c>
      <c r="B1748" s="309" t="s">
        <v>3437</v>
      </c>
      <c r="C1748" s="278" t="s">
        <v>16</v>
      </c>
      <c r="D1748" s="278" t="s">
        <v>3438</v>
      </c>
      <c r="E1748" s="362" t="s">
        <v>141</v>
      </c>
      <c r="F1748" s="362"/>
      <c r="G1748" s="186" t="s">
        <v>26</v>
      </c>
      <c r="H1748" s="187">
        <v>0.18290000000000001</v>
      </c>
      <c r="I1748" s="188">
        <v>16.04</v>
      </c>
      <c r="J1748" s="200">
        <v>2.93</v>
      </c>
    </row>
    <row r="1749" spans="1:10" s="192" customFormat="1" ht="25.5">
      <c r="A1749" s="199" t="s">
        <v>139</v>
      </c>
      <c r="B1749" s="309" t="s">
        <v>3537</v>
      </c>
      <c r="C1749" s="278" t="s">
        <v>16</v>
      </c>
      <c r="D1749" s="278" t="s">
        <v>3538</v>
      </c>
      <c r="E1749" s="362" t="s">
        <v>141</v>
      </c>
      <c r="F1749" s="362"/>
      <c r="G1749" s="186" t="s">
        <v>26</v>
      </c>
      <c r="H1749" s="187">
        <v>3.5499999999999997E-2</v>
      </c>
      <c r="I1749" s="188">
        <v>23.41</v>
      </c>
      <c r="J1749" s="200">
        <v>0.83</v>
      </c>
    </row>
    <row r="1750" spans="1:10" s="192" customFormat="1" ht="25.5">
      <c r="A1750" s="199" t="s">
        <v>139</v>
      </c>
      <c r="B1750" s="309" t="s">
        <v>3539</v>
      </c>
      <c r="C1750" s="278" t="s">
        <v>16</v>
      </c>
      <c r="D1750" s="278" t="s">
        <v>3540</v>
      </c>
      <c r="E1750" s="362" t="s">
        <v>141</v>
      </c>
      <c r="F1750" s="362"/>
      <c r="G1750" s="186" t="s">
        <v>26</v>
      </c>
      <c r="H1750" s="187">
        <v>1.72E-2</v>
      </c>
      <c r="I1750" s="188">
        <v>23.41</v>
      </c>
      <c r="J1750" s="200">
        <v>0.4</v>
      </c>
    </row>
    <row r="1751" spans="1:10" s="192" customFormat="1" ht="25.5">
      <c r="A1751" s="199" t="s">
        <v>139</v>
      </c>
      <c r="B1751" s="309" t="s">
        <v>3541</v>
      </c>
      <c r="C1751" s="278" t="s">
        <v>16</v>
      </c>
      <c r="D1751" s="278" t="s">
        <v>3542</v>
      </c>
      <c r="E1751" s="362" t="s">
        <v>141</v>
      </c>
      <c r="F1751" s="362"/>
      <c r="G1751" s="186" t="s">
        <v>26</v>
      </c>
      <c r="H1751" s="187">
        <v>0.14580000000000001</v>
      </c>
      <c r="I1751" s="188">
        <v>23.41</v>
      </c>
      <c r="J1751" s="200">
        <v>3.41</v>
      </c>
    </row>
    <row r="1752" spans="1:10" s="192" customFormat="1" ht="25.5">
      <c r="A1752" s="199" t="s">
        <v>139</v>
      </c>
      <c r="B1752" s="309" t="s">
        <v>3543</v>
      </c>
      <c r="C1752" s="278" t="s">
        <v>16</v>
      </c>
      <c r="D1752" s="278" t="s">
        <v>849</v>
      </c>
      <c r="E1752" s="362" t="s">
        <v>141</v>
      </c>
      <c r="F1752" s="362"/>
      <c r="G1752" s="186" t="s">
        <v>26</v>
      </c>
      <c r="H1752" s="187">
        <v>4.9191000000000003</v>
      </c>
      <c r="I1752" s="188">
        <v>23.41</v>
      </c>
      <c r="J1752" s="200">
        <v>115.15</v>
      </c>
    </row>
    <row r="1753" spans="1:10" s="192" customFormat="1" ht="12.75">
      <c r="A1753" s="201"/>
      <c r="B1753" s="279"/>
      <c r="C1753" s="279"/>
      <c r="D1753" s="279"/>
      <c r="E1753" s="279" t="s">
        <v>143</v>
      </c>
      <c r="F1753" s="203">
        <v>245.26</v>
      </c>
      <c r="G1753" s="279" t="s">
        <v>144</v>
      </c>
      <c r="H1753" s="203">
        <v>0</v>
      </c>
      <c r="I1753" s="279" t="s">
        <v>145</v>
      </c>
      <c r="J1753" s="204">
        <v>245.26</v>
      </c>
    </row>
    <row r="1754" spans="1:10" s="192" customFormat="1" ht="12.75">
      <c r="A1754" s="201"/>
      <c r="B1754" s="279"/>
      <c r="C1754" s="279"/>
      <c r="D1754" s="279"/>
      <c r="E1754" s="279" t="s">
        <v>663</v>
      </c>
      <c r="F1754" s="203">
        <v>95.56</v>
      </c>
      <c r="G1754" s="279"/>
      <c r="H1754" s="363" t="s">
        <v>664</v>
      </c>
      <c r="I1754" s="363"/>
      <c r="J1754" s="204">
        <v>520.88</v>
      </c>
    </row>
    <row r="1755" spans="1:10" s="192" customFormat="1" ht="13.5" thickBot="1">
      <c r="A1755" s="280"/>
      <c r="B1755" s="281"/>
      <c r="C1755" s="281"/>
      <c r="D1755" s="281"/>
      <c r="E1755" s="281"/>
      <c r="F1755" s="281"/>
      <c r="G1755" s="281" t="s">
        <v>665</v>
      </c>
      <c r="H1755" s="213">
        <v>4</v>
      </c>
      <c r="I1755" s="281" t="s">
        <v>666</v>
      </c>
      <c r="J1755" s="207">
        <v>2083.52</v>
      </c>
    </row>
    <row r="1756" spans="1:10" s="192" customFormat="1" ht="13.5" thickTop="1">
      <c r="A1756" s="205"/>
      <c r="B1756" s="189"/>
      <c r="C1756" s="189"/>
      <c r="D1756" s="189"/>
      <c r="E1756" s="189"/>
      <c r="F1756" s="189"/>
      <c r="G1756" s="189"/>
      <c r="H1756" s="189"/>
      <c r="I1756" s="189"/>
      <c r="J1756" s="206"/>
    </row>
    <row r="1757" spans="1:10" s="192" customFormat="1" ht="12.75">
      <c r="A1757" s="111" t="s">
        <v>4648</v>
      </c>
      <c r="B1757" s="286"/>
      <c r="C1757" s="286"/>
      <c r="D1757" s="286" t="s">
        <v>2552</v>
      </c>
      <c r="E1757" s="286"/>
      <c r="F1757" s="366"/>
      <c r="G1757" s="366"/>
      <c r="H1757" s="136"/>
      <c r="I1757" s="286"/>
      <c r="J1757" s="212">
        <v>149280.71</v>
      </c>
    </row>
    <row r="1758" spans="1:10" s="192" customFormat="1" ht="12.75">
      <c r="A1758" s="290" t="s">
        <v>524</v>
      </c>
      <c r="B1758" s="288" t="s">
        <v>8</v>
      </c>
      <c r="C1758" s="284" t="s">
        <v>9</v>
      </c>
      <c r="D1758" s="284" t="s">
        <v>10</v>
      </c>
      <c r="E1758" s="367" t="s">
        <v>136</v>
      </c>
      <c r="F1758" s="367"/>
      <c r="G1758" s="289" t="s">
        <v>11</v>
      </c>
      <c r="H1758" s="288" t="s">
        <v>12</v>
      </c>
      <c r="I1758" s="288" t="s">
        <v>13</v>
      </c>
      <c r="J1758" s="287" t="s">
        <v>14</v>
      </c>
    </row>
    <row r="1759" spans="1:10" s="192" customFormat="1" ht="25.5" customHeight="1">
      <c r="A1759" s="94" t="s">
        <v>137</v>
      </c>
      <c r="B1759" s="294" t="s">
        <v>3544</v>
      </c>
      <c r="C1759" s="277" t="s">
        <v>44</v>
      </c>
      <c r="D1759" s="277" t="s">
        <v>2554</v>
      </c>
      <c r="E1759" s="368" t="s">
        <v>182</v>
      </c>
      <c r="F1759" s="368"/>
      <c r="G1759" s="95" t="s">
        <v>45</v>
      </c>
      <c r="H1759" s="182">
        <v>1</v>
      </c>
      <c r="I1759" s="96">
        <v>3898.38</v>
      </c>
      <c r="J1759" s="196">
        <v>3898.38</v>
      </c>
    </row>
    <row r="1760" spans="1:10" s="192" customFormat="1" ht="25.5">
      <c r="A1760" s="197" t="s">
        <v>146</v>
      </c>
      <c r="B1760" s="308" t="s">
        <v>1508</v>
      </c>
      <c r="C1760" s="285" t="s">
        <v>21</v>
      </c>
      <c r="D1760" s="285" t="s">
        <v>150</v>
      </c>
      <c r="E1760" s="365" t="s">
        <v>148</v>
      </c>
      <c r="F1760" s="365"/>
      <c r="G1760" s="183" t="s">
        <v>26</v>
      </c>
      <c r="H1760" s="184">
        <v>6.2</v>
      </c>
      <c r="I1760" s="185">
        <v>21.96</v>
      </c>
      <c r="J1760" s="198">
        <v>136.15</v>
      </c>
    </row>
    <row r="1761" spans="1:10" s="192" customFormat="1" ht="25.5">
      <c r="A1761" s="197" t="s">
        <v>146</v>
      </c>
      <c r="B1761" s="308" t="s">
        <v>1509</v>
      </c>
      <c r="C1761" s="285" t="s">
        <v>21</v>
      </c>
      <c r="D1761" s="285" t="s">
        <v>151</v>
      </c>
      <c r="E1761" s="365" t="s">
        <v>148</v>
      </c>
      <c r="F1761" s="365"/>
      <c r="G1761" s="183" t="s">
        <v>26</v>
      </c>
      <c r="H1761" s="184">
        <v>6.2</v>
      </c>
      <c r="I1761" s="185">
        <v>26.68</v>
      </c>
      <c r="J1761" s="198">
        <v>165.41</v>
      </c>
    </row>
    <row r="1762" spans="1:10" s="192" customFormat="1" ht="12.75">
      <c r="A1762" s="199" t="s">
        <v>139</v>
      </c>
      <c r="B1762" s="309" t="s">
        <v>3545</v>
      </c>
      <c r="C1762" s="278" t="s">
        <v>487</v>
      </c>
      <c r="D1762" s="278" t="s">
        <v>3546</v>
      </c>
      <c r="E1762" s="362" t="s">
        <v>142</v>
      </c>
      <c r="F1762" s="362"/>
      <c r="G1762" s="186" t="s">
        <v>17</v>
      </c>
      <c r="H1762" s="187">
        <v>1</v>
      </c>
      <c r="I1762" s="188">
        <v>3596.82</v>
      </c>
      <c r="J1762" s="200">
        <v>3596.82</v>
      </c>
    </row>
    <row r="1763" spans="1:10" s="192" customFormat="1" ht="12.75">
      <c r="A1763" s="201"/>
      <c r="B1763" s="279"/>
      <c r="C1763" s="279"/>
      <c r="D1763" s="279"/>
      <c r="E1763" s="279" t="s">
        <v>143</v>
      </c>
      <c r="F1763" s="203">
        <v>235.34</v>
      </c>
      <c r="G1763" s="279" t="s">
        <v>144</v>
      </c>
      <c r="H1763" s="203">
        <v>0</v>
      </c>
      <c r="I1763" s="279" t="s">
        <v>145</v>
      </c>
      <c r="J1763" s="204">
        <v>235.34</v>
      </c>
    </row>
    <row r="1764" spans="1:10" s="192" customFormat="1" ht="12.75">
      <c r="A1764" s="201"/>
      <c r="B1764" s="279"/>
      <c r="C1764" s="279"/>
      <c r="D1764" s="279"/>
      <c r="E1764" s="279" t="s">
        <v>663</v>
      </c>
      <c r="F1764" s="203">
        <v>875.96</v>
      </c>
      <c r="G1764" s="279"/>
      <c r="H1764" s="363" t="s">
        <v>664</v>
      </c>
      <c r="I1764" s="363"/>
      <c r="J1764" s="204">
        <v>4774.34</v>
      </c>
    </row>
    <row r="1765" spans="1:10" s="192" customFormat="1" ht="13.5" thickBot="1">
      <c r="A1765" s="280"/>
      <c r="B1765" s="281"/>
      <c r="C1765" s="281"/>
      <c r="D1765" s="281"/>
      <c r="E1765" s="281"/>
      <c r="F1765" s="281"/>
      <c r="G1765" s="281" t="s">
        <v>665</v>
      </c>
      <c r="H1765" s="213">
        <v>18</v>
      </c>
      <c r="I1765" s="281" t="s">
        <v>666</v>
      </c>
      <c r="J1765" s="207">
        <v>85938.12</v>
      </c>
    </row>
    <row r="1766" spans="1:10" s="192" customFormat="1" ht="13.5" thickTop="1">
      <c r="A1766" s="205"/>
      <c r="B1766" s="189"/>
      <c r="C1766" s="189"/>
      <c r="D1766" s="189"/>
      <c r="E1766" s="189"/>
      <c r="F1766" s="189"/>
      <c r="G1766" s="189"/>
      <c r="H1766" s="189"/>
      <c r="I1766" s="189"/>
      <c r="J1766" s="206"/>
    </row>
    <row r="1767" spans="1:10" s="192" customFormat="1" ht="12.75">
      <c r="A1767" s="290" t="s">
        <v>525</v>
      </c>
      <c r="B1767" s="288" t="s">
        <v>8</v>
      </c>
      <c r="C1767" s="284" t="s">
        <v>9</v>
      </c>
      <c r="D1767" s="284" t="s">
        <v>10</v>
      </c>
      <c r="E1767" s="367" t="s">
        <v>136</v>
      </c>
      <c r="F1767" s="367"/>
      <c r="G1767" s="289" t="s">
        <v>11</v>
      </c>
      <c r="H1767" s="288" t="s">
        <v>12</v>
      </c>
      <c r="I1767" s="288" t="s">
        <v>13</v>
      </c>
      <c r="J1767" s="287" t="s">
        <v>14</v>
      </c>
    </row>
    <row r="1768" spans="1:10" s="192" customFormat="1" ht="25.5">
      <c r="A1768" s="94" t="s">
        <v>137</v>
      </c>
      <c r="B1768" s="294" t="s">
        <v>3547</v>
      </c>
      <c r="C1768" s="277" t="s">
        <v>21</v>
      </c>
      <c r="D1768" s="277" t="s">
        <v>2555</v>
      </c>
      <c r="E1768" s="368" t="s">
        <v>528</v>
      </c>
      <c r="F1768" s="368"/>
      <c r="G1768" s="95" t="s">
        <v>45</v>
      </c>
      <c r="H1768" s="182">
        <v>1</v>
      </c>
      <c r="I1768" s="96">
        <v>1024.24</v>
      </c>
      <c r="J1768" s="196">
        <v>1024.24</v>
      </c>
    </row>
    <row r="1769" spans="1:10" s="192" customFormat="1" ht="25.5">
      <c r="A1769" s="197" t="s">
        <v>146</v>
      </c>
      <c r="B1769" s="308" t="s">
        <v>1508</v>
      </c>
      <c r="C1769" s="285" t="s">
        <v>21</v>
      </c>
      <c r="D1769" s="285" t="s">
        <v>150</v>
      </c>
      <c r="E1769" s="365" t="s">
        <v>148</v>
      </c>
      <c r="F1769" s="365"/>
      <c r="G1769" s="183" t="s">
        <v>26</v>
      </c>
      <c r="H1769" s="184">
        <v>6.2007000000000003</v>
      </c>
      <c r="I1769" s="185">
        <v>21.96</v>
      </c>
      <c r="J1769" s="198">
        <v>136.16</v>
      </c>
    </row>
    <row r="1770" spans="1:10" s="192" customFormat="1" ht="25.5">
      <c r="A1770" s="197" t="s">
        <v>146</v>
      </c>
      <c r="B1770" s="308" t="s">
        <v>1509</v>
      </c>
      <c r="C1770" s="285" t="s">
        <v>21</v>
      </c>
      <c r="D1770" s="285" t="s">
        <v>151</v>
      </c>
      <c r="E1770" s="365" t="s">
        <v>148</v>
      </c>
      <c r="F1770" s="365"/>
      <c r="G1770" s="183" t="s">
        <v>26</v>
      </c>
      <c r="H1770" s="184">
        <v>6.2007000000000003</v>
      </c>
      <c r="I1770" s="185">
        <v>26.68</v>
      </c>
      <c r="J1770" s="198">
        <v>165.43</v>
      </c>
    </row>
    <row r="1771" spans="1:10" s="192" customFormat="1" ht="25.5">
      <c r="A1771" s="199" t="s">
        <v>139</v>
      </c>
      <c r="B1771" s="309" t="s">
        <v>3548</v>
      </c>
      <c r="C1771" s="278" t="s">
        <v>21</v>
      </c>
      <c r="D1771" s="278" t="s">
        <v>3549</v>
      </c>
      <c r="E1771" s="362" t="s">
        <v>142</v>
      </c>
      <c r="F1771" s="362"/>
      <c r="G1771" s="186" t="s">
        <v>45</v>
      </c>
      <c r="H1771" s="187">
        <v>1</v>
      </c>
      <c r="I1771" s="188">
        <v>722.65</v>
      </c>
      <c r="J1771" s="200">
        <v>722.65</v>
      </c>
    </row>
    <row r="1772" spans="1:10" s="192" customFormat="1" ht="12.75">
      <c r="A1772" s="201"/>
      <c r="B1772" s="279"/>
      <c r="C1772" s="279"/>
      <c r="D1772" s="279"/>
      <c r="E1772" s="279" t="s">
        <v>143</v>
      </c>
      <c r="F1772" s="203">
        <v>235.37</v>
      </c>
      <c r="G1772" s="279" t="s">
        <v>144</v>
      </c>
      <c r="H1772" s="203">
        <v>0</v>
      </c>
      <c r="I1772" s="279" t="s">
        <v>145</v>
      </c>
      <c r="J1772" s="204">
        <v>235.37</v>
      </c>
    </row>
    <row r="1773" spans="1:10" s="192" customFormat="1" ht="12.75">
      <c r="A1773" s="201"/>
      <c r="B1773" s="279"/>
      <c r="C1773" s="279"/>
      <c r="D1773" s="279"/>
      <c r="E1773" s="279" t="s">
        <v>663</v>
      </c>
      <c r="F1773" s="203">
        <v>230.14</v>
      </c>
      <c r="G1773" s="279"/>
      <c r="H1773" s="363" t="s">
        <v>664</v>
      </c>
      <c r="I1773" s="363"/>
      <c r="J1773" s="204">
        <v>1254.3800000000001</v>
      </c>
    </row>
    <row r="1774" spans="1:10" s="192" customFormat="1" ht="13.5" thickBot="1">
      <c r="A1774" s="280"/>
      <c r="B1774" s="281"/>
      <c r="C1774" s="281"/>
      <c r="D1774" s="281"/>
      <c r="E1774" s="281"/>
      <c r="F1774" s="281"/>
      <c r="G1774" s="281" t="s">
        <v>665</v>
      </c>
      <c r="H1774" s="213">
        <v>18</v>
      </c>
      <c r="I1774" s="281" t="s">
        <v>666</v>
      </c>
      <c r="J1774" s="207">
        <v>22578.84</v>
      </c>
    </row>
    <row r="1775" spans="1:10" s="192" customFormat="1" ht="13.5" thickTop="1">
      <c r="A1775" s="205"/>
      <c r="B1775" s="189"/>
      <c r="C1775" s="189"/>
      <c r="D1775" s="189"/>
      <c r="E1775" s="189"/>
      <c r="F1775" s="189"/>
      <c r="G1775" s="189"/>
      <c r="H1775" s="189"/>
      <c r="I1775" s="189"/>
      <c r="J1775" s="206"/>
    </row>
    <row r="1776" spans="1:10" s="192" customFormat="1" ht="12.75">
      <c r="A1776" s="290" t="s">
        <v>526</v>
      </c>
      <c r="B1776" s="288" t="s">
        <v>8</v>
      </c>
      <c r="C1776" s="284" t="s">
        <v>9</v>
      </c>
      <c r="D1776" s="284" t="s">
        <v>10</v>
      </c>
      <c r="E1776" s="367" t="s">
        <v>136</v>
      </c>
      <c r="F1776" s="367"/>
      <c r="G1776" s="289" t="s">
        <v>11</v>
      </c>
      <c r="H1776" s="288" t="s">
        <v>12</v>
      </c>
      <c r="I1776" s="288" t="s">
        <v>13</v>
      </c>
      <c r="J1776" s="287" t="s">
        <v>14</v>
      </c>
    </row>
    <row r="1777" spans="1:10" s="192" customFormat="1" ht="12.75" customHeight="1">
      <c r="A1777" s="94" t="s">
        <v>137</v>
      </c>
      <c r="B1777" s="294" t="s">
        <v>3550</v>
      </c>
      <c r="C1777" s="277" t="s">
        <v>21</v>
      </c>
      <c r="D1777" s="277" t="s">
        <v>2556</v>
      </c>
      <c r="E1777" s="368" t="s">
        <v>528</v>
      </c>
      <c r="F1777" s="368"/>
      <c r="G1777" s="95" t="s">
        <v>45</v>
      </c>
      <c r="H1777" s="182">
        <v>1</v>
      </c>
      <c r="I1777" s="96">
        <v>42.34</v>
      </c>
      <c r="J1777" s="196">
        <v>42.34</v>
      </c>
    </row>
    <row r="1778" spans="1:10" s="192" customFormat="1" ht="25.5">
      <c r="A1778" s="197" t="s">
        <v>146</v>
      </c>
      <c r="B1778" s="308" t="s">
        <v>1508</v>
      </c>
      <c r="C1778" s="285" t="s">
        <v>21</v>
      </c>
      <c r="D1778" s="285" t="s">
        <v>150</v>
      </c>
      <c r="E1778" s="365" t="s">
        <v>148</v>
      </c>
      <c r="F1778" s="365"/>
      <c r="G1778" s="183" t="s">
        <v>26</v>
      </c>
      <c r="H1778" s="184">
        <v>0.20619999999999999</v>
      </c>
      <c r="I1778" s="185">
        <v>21.96</v>
      </c>
      <c r="J1778" s="198">
        <v>4.5199999999999996</v>
      </c>
    </row>
    <row r="1779" spans="1:10" s="192" customFormat="1" ht="25.5">
      <c r="A1779" s="197" t="s">
        <v>146</v>
      </c>
      <c r="B1779" s="308" t="s">
        <v>1509</v>
      </c>
      <c r="C1779" s="285" t="s">
        <v>21</v>
      </c>
      <c r="D1779" s="285" t="s">
        <v>151</v>
      </c>
      <c r="E1779" s="365" t="s">
        <v>148</v>
      </c>
      <c r="F1779" s="365"/>
      <c r="G1779" s="183" t="s">
        <v>26</v>
      </c>
      <c r="H1779" s="184">
        <v>0.20619999999999999</v>
      </c>
      <c r="I1779" s="185">
        <v>26.68</v>
      </c>
      <c r="J1779" s="198">
        <v>5.5</v>
      </c>
    </row>
    <row r="1780" spans="1:10" s="192" customFormat="1" ht="25.5">
      <c r="A1780" s="199" t="s">
        <v>139</v>
      </c>
      <c r="B1780" s="309" t="s">
        <v>3551</v>
      </c>
      <c r="C1780" s="278" t="s">
        <v>21</v>
      </c>
      <c r="D1780" s="278" t="s">
        <v>3552</v>
      </c>
      <c r="E1780" s="362" t="s">
        <v>142</v>
      </c>
      <c r="F1780" s="362"/>
      <c r="G1780" s="186" t="s">
        <v>45</v>
      </c>
      <c r="H1780" s="187">
        <v>1</v>
      </c>
      <c r="I1780" s="188">
        <v>32.32</v>
      </c>
      <c r="J1780" s="200">
        <v>32.32</v>
      </c>
    </row>
    <row r="1781" spans="1:10" s="192" customFormat="1" ht="12.75">
      <c r="A1781" s="201"/>
      <c r="B1781" s="279"/>
      <c r="C1781" s="279"/>
      <c r="D1781" s="279"/>
      <c r="E1781" s="279" t="s">
        <v>143</v>
      </c>
      <c r="F1781" s="203">
        <v>7.82</v>
      </c>
      <c r="G1781" s="279" t="s">
        <v>144</v>
      </c>
      <c r="H1781" s="203">
        <v>0</v>
      </c>
      <c r="I1781" s="279" t="s">
        <v>145</v>
      </c>
      <c r="J1781" s="204">
        <v>7.82</v>
      </c>
    </row>
    <row r="1782" spans="1:10" s="192" customFormat="1" ht="12.75">
      <c r="A1782" s="201"/>
      <c r="B1782" s="279"/>
      <c r="C1782" s="279"/>
      <c r="D1782" s="279"/>
      <c r="E1782" s="279" t="s">
        <v>663</v>
      </c>
      <c r="F1782" s="203">
        <v>9.51</v>
      </c>
      <c r="G1782" s="279"/>
      <c r="H1782" s="363" t="s">
        <v>664</v>
      </c>
      <c r="I1782" s="363"/>
      <c r="J1782" s="204">
        <v>51.85</v>
      </c>
    </row>
    <row r="1783" spans="1:10" s="192" customFormat="1" ht="13.5" thickBot="1">
      <c r="A1783" s="280"/>
      <c r="B1783" s="281"/>
      <c r="C1783" s="281"/>
      <c r="D1783" s="281"/>
      <c r="E1783" s="281"/>
      <c r="F1783" s="281"/>
      <c r="G1783" s="281" t="s">
        <v>665</v>
      </c>
      <c r="H1783" s="213">
        <v>157</v>
      </c>
      <c r="I1783" s="281" t="s">
        <v>666</v>
      </c>
      <c r="J1783" s="207">
        <v>8140.45</v>
      </c>
    </row>
    <row r="1784" spans="1:10" s="192" customFormat="1" ht="13.5" thickTop="1">
      <c r="A1784" s="205"/>
      <c r="B1784" s="189"/>
      <c r="C1784" s="189"/>
      <c r="D1784" s="189"/>
      <c r="E1784" s="189"/>
      <c r="F1784" s="189"/>
      <c r="G1784" s="189"/>
      <c r="H1784" s="189"/>
      <c r="I1784" s="189"/>
      <c r="J1784" s="206"/>
    </row>
    <row r="1785" spans="1:10" s="192" customFormat="1" ht="12.75">
      <c r="A1785" s="290" t="s">
        <v>3553</v>
      </c>
      <c r="B1785" s="288" t="s">
        <v>8</v>
      </c>
      <c r="C1785" s="284" t="s">
        <v>9</v>
      </c>
      <c r="D1785" s="284" t="s">
        <v>10</v>
      </c>
      <c r="E1785" s="367" t="s">
        <v>136</v>
      </c>
      <c r="F1785" s="367"/>
      <c r="G1785" s="289" t="s">
        <v>11</v>
      </c>
      <c r="H1785" s="288" t="s">
        <v>12</v>
      </c>
      <c r="I1785" s="288" t="s">
        <v>13</v>
      </c>
      <c r="J1785" s="287" t="s">
        <v>14</v>
      </c>
    </row>
    <row r="1786" spans="1:10" s="192" customFormat="1" ht="12.75" customHeight="1">
      <c r="A1786" s="94" t="s">
        <v>137</v>
      </c>
      <c r="B1786" s="294" t="s">
        <v>3554</v>
      </c>
      <c r="C1786" s="277" t="s">
        <v>44</v>
      </c>
      <c r="D1786" s="277" t="s">
        <v>2559</v>
      </c>
      <c r="E1786" s="368" t="s">
        <v>182</v>
      </c>
      <c r="F1786" s="368"/>
      <c r="G1786" s="95" t="s">
        <v>45</v>
      </c>
      <c r="H1786" s="182">
        <v>1</v>
      </c>
      <c r="I1786" s="96">
        <v>52</v>
      </c>
      <c r="J1786" s="196">
        <v>52</v>
      </c>
    </row>
    <row r="1787" spans="1:10" s="192" customFormat="1" ht="25.5">
      <c r="A1787" s="197" t="s">
        <v>146</v>
      </c>
      <c r="B1787" s="308" t="s">
        <v>1508</v>
      </c>
      <c r="C1787" s="285" t="s">
        <v>21</v>
      </c>
      <c r="D1787" s="285" t="s">
        <v>150</v>
      </c>
      <c r="E1787" s="365" t="s">
        <v>148</v>
      </c>
      <c r="F1787" s="365"/>
      <c r="G1787" s="183" t="s">
        <v>26</v>
      </c>
      <c r="H1787" s="184">
        <v>0.15</v>
      </c>
      <c r="I1787" s="185">
        <v>21.96</v>
      </c>
      <c r="J1787" s="198">
        <v>3.29</v>
      </c>
    </row>
    <row r="1788" spans="1:10" s="192" customFormat="1" ht="25.5">
      <c r="A1788" s="197" t="s">
        <v>146</v>
      </c>
      <c r="B1788" s="308" t="s">
        <v>1509</v>
      </c>
      <c r="C1788" s="285" t="s">
        <v>21</v>
      </c>
      <c r="D1788" s="285" t="s">
        <v>151</v>
      </c>
      <c r="E1788" s="365" t="s">
        <v>148</v>
      </c>
      <c r="F1788" s="365"/>
      <c r="G1788" s="183" t="s">
        <v>26</v>
      </c>
      <c r="H1788" s="184">
        <v>0.15</v>
      </c>
      <c r="I1788" s="185">
        <v>26.68</v>
      </c>
      <c r="J1788" s="198">
        <v>4</v>
      </c>
    </row>
    <row r="1789" spans="1:10" s="192" customFormat="1" ht="12.75">
      <c r="A1789" s="199" t="s">
        <v>139</v>
      </c>
      <c r="B1789" s="309" t="s">
        <v>3555</v>
      </c>
      <c r="C1789" s="278" t="s">
        <v>21</v>
      </c>
      <c r="D1789" s="278" t="s">
        <v>3556</v>
      </c>
      <c r="E1789" s="362" t="s">
        <v>142</v>
      </c>
      <c r="F1789" s="362"/>
      <c r="G1789" s="186" t="s">
        <v>45</v>
      </c>
      <c r="H1789" s="187">
        <v>1</v>
      </c>
      <c r="I1789" s="188">
        <v>44.71</v>
      </c>
      <c r="J1789" s="200">
        <v>44.71</v>
      </c>
    </row>
    <row r="1790" spans="1:10" s="192" customFormat="1" ht="12.75">
      <c r="A1790" s="201"/>
      <c r="B1790" s="279"/>
      <c r="C1790" s="279"/>
      <c r="D1790" s="279"/>
      <c r="E1790" s="279" t="s">
        <v>143</v>
      </c>
      <c r="F1790" s="203">
        <v>5.69</v>
      </c>
      <c r="G1790" s="279" t="s">
        <v>144</v>
      </c>
      <c r="H1790" s="203">
        <v>0</v>
      </c>
      <c r="I1790" s="279" t="s">
        <v>145</v>
      </c>
      <c r="J1790" s="204">
        <v>5.69</v>
      </c>
    </row>
    <row r="1791" spans="1:10" s="192" customFormat="1" ht="12.75">
      <c r="A1791" s="201"/>
      <c r="B1791" s="279"/>
      <c r="C1791" s="279"/>
      <c r="D1791" s="279"/>
      <c r="E1791" s="279" t="s">
        <v>663</v>
      </c>
      <c r="F1791" s="203">
        <v>11.68</v>
      </c>
      <c r="G1791" s="279"/>
      <c r="H1791" s="363" t="s">
        <v>664</v>
      </c>
      <c r="I1791" s="363"/>
      <c r="J1791" s="204">
        <v>63.68</v>
      </c>
    </row>
    <row r="1792" spans="1:10" s="192" customFormat="1" ht="13.5" thickBot="1">
      <c r="A1792" s="280"/>
      <c r="B1792" s="281"/>
      <c r="C1792" s="281"/>
      <c r="D1792" s="281"/>
      <c r="E1792" s="281"/>
      <c r="F1792" s="281"/>
      <c r="G1792" s="281" t="s">
        <v>665</v>
      </c>
      <c r="H1792" s="213">
        <v>278</v>
      </c>
      <c r="I1792" s="281" t="s">
        <v>666</v>
      </c>
      <c r="J1792" s="207">
        <v>17703.04</v>
      </c>
    </row>
    <row r="1793" spans="1:10" s="192" customFormat="1" ht="13.5" thickTop="1">
      <c r="A1793" s="205"/>
      <c r="B1793" s="189"/>
      <c r="C1793" s="189"/>
      <c r="D1793" s="189"/>
      <c r="E1793" s="189"/>
      <c r="F1793" s="189"/>
      <c r="G1793" s="189"/>
      <c r="H1793" s="189"/>
      <c r="I1793" s="189"/>
      <c r="J1793" s="206"/>
    </row>
    <row r="1794" spans="1:10" s="192" customFormat="1" ht="12.75">
      <c r="A1794" s="290" t="s">
        <v>3557</v>
      </c>
      <c r="B1794" s="288" t="s">
        <v>8</v>
      </c>
      <c r="C1794" s="284" t="s">
        <v>9</v>
      </c>
      <c r="D1794" s="284" t="s">
        <v>10</v>
      </c>
      <c r="E1794" s="367" t="s">
        <v>136</v>
      </c>
      <c r="F1794" s="367"/>
      <c r="G1794" s="289" t="s">
        <v>11</v>
      </c>
      <c r="H1794" s="288" t="s">
        <v>12</v>
      </c>
      <c r="I1794" s="288" t="s">
        <v>13</v>
      </c>
      <c r="J1794" s="287" t="s">
        <v>14</v>
      </c>
    </row>
    <row r="1795" spans="1:10" s="192" customFormat="1" ht="12.75" customHeight="1">
      <c r="A1795" s="94" t="s">
        <v>137</v>
      </c>
      <c r="B1795" s="294" t="s">
        <v>3558</v>
      </c>
      <c r="C1795" s="277" t="s">
        <v>44</v>
      </c>
      <c r="D1795" s="277" t="s">
        <v>2562</v>
      </c>
      <c r="E1795" s="368" t="s">
        <v>182</v>
      </c>
      <c r="F1795" s="368"/>
      <c r="G1795" s="95" t="s">
        <v>45</v>
      </c>
      <c r="H1795" s="182">
        <v>1</v>
      </c>
      <c r="I1795" s="96">
        <v>12.05</v>
      </c>
      <c r="J1795" s="196">
        <v>12.05</v>
      </c>
    </row>
    <row r="1796" spans="1:10" s="192" customFormat="1" ht="25.5">
      <c r="A1796" s="197" t="s">
        <v>146</v>
      </c>
      <c r="B1796" s="308" t="s">
        <v>1508</v>
      </c>
      <c r="C1796" s="285" t="s">
        <v>21</v>
      </c>
      <c r="D1796" s="285" t="s">
        <v>150</v>
      </c>
      <c r="E1796" s="365" t="s">
        <v>148</v>
      </c>
      <c r="F1796" s="365"/>
      <c r="G1796" s="183" t="s">
        <v>26</v>
      </c>
      <c r="H1796" s="184">
        <v>0.15</v>
      </c>
      <c r="I1796" s="185">
        <v>21.96</v>
      </c>
      <c r="J1796" s="198">
        <v>3.29</v>
      </c>
    </row>
    <row r="1797" spans="1:10" s="192" customFormat="1" ht="25.5">
      <c r="A1797" s="197" t="s">
        <v>146</v>
      </c>
      <c r="B1797" s="308" t="s">
        <v>1509</v>
      </c>
      <c r="C1797" s="285" t="s">
        <v>21</v>
      </c>
      <c r="D1797" s="285" t="s">
        <v>151</v>
      </c>
      <c r="E1797" s="365" t="s">
        <v>148</v>
      </c>
      <c r="F1797" s="365"/>
      <c r="G1797" s="183" t="s">
        <v>26</v>
      </c>
      <c r="H1797" s="184">
        <v>0.15</v>
      </c>
      <c r="I1797" s="185">
        <v>26.68</v>
      </c>
      <c r="J1797" s="198">
        <v>4</v>
      </c>
    </row>
    <row r="1798" spans="1:10" s="192" customFormat="1" ht="12.75">
      <c r="A1798" s="199" t="s">
        <v>139</v>
      </c>
      <c r="B1798" s="309" t="s">
        <v>3559</v>
      </c>
      <c r="C1798" s="278" t="s">
        <v>21</v>
      </c>
      <c r="D1798" s="278" t="s">
        <v>3560</v>
      </c>
      <c r="E1798" s="362" t="s">
        <v>142</v>
      </c>
      <c r="F1798" s="362"/>
      <c r="G1798" s="186" t="s">
        <v>45</v>
      </c>
      <c r="H1798" s="187">
        <v>1</v>
      </c>
      <c r="I1798" s="188">
        <v>4.76</v>
      </c>
      <c r="J1798" s="200">
        <v>4.76</v>
      </c>
    </row>
    <row r="1799" spans="1:10" s="192" customFormat="1" ht="12.75">
      <c r="A1799" s="201"/>
      <c r="B1799" s="279"/>
      <c r="C1799" s="279"/>
      <c r="D1799" s="279"/>
      <c r="E1799" s="279" t="s">
        <v>143</v>
      </c>
      <c r="F1799" s="203">
        <v>5.69</v>
      </c>
      <c r="G1799" s="279" t="s">
        <v>144</v>
      </c>
      <c r="H1799" s="203">
        <v>0</v>
      </c>
      <c r="I1799" s="279" t="s">
        <v>145</v>
      </c>
      <c r="J1799" s="204">
        <v>5.69</v>
      </c>
    </row>
    <row r="1800" spans="1:10" s="192" customFormat="1" ht="12.75">
      <c r="A1800" s="201"/>
      <c r="B1800" s="279"/>
      <c r="C1800" s="279"/>
      <c r="D1800" s="279"/>
      <c r="E1800" s="279" t="s">
        <v>663</v>
      </c>
      <c r="F1800" s="203">
        <v>2.7</v>
      </c>
      <c r="G1800" s="279"/>
      <c r="H1800" s="363" t="s">
        <v>664</v>
      </c>
      <c r="I1800" s="363"/>
      <c r="J1800" s="204">
        <v>14.75</v>
      </c>
    </row>
    <row r="1801" spans="1:10" s="192" customFormat="1" ht="13.5" thickBot="1">
      <c r="A1801" s="280"/>
      <c r="B1801" s="281"/>
      <c r="C1801" s="281"/>
      <c r="D1801" s="281"/>
      <c r="E1801" s="281"/>
      <c r="F1801" s="281"/>
      <c r="G1801" s="281" t="s">
        <v>665</v>
      </c>
      <c r="H1801" s="213">
        <v>278</v>
      </c>
      <c r="I1801" s="281" t="s">
        <v>666</v>
      </c>
      <c r="J1801" s="207">
        <v>4100.5</v>
      </c>
    </row>
    <row r="1802" spans="1:10" s="192" customFormat="1" ht="13.5" thickTop="1">
      <c r="A1802" s="205"/>
      <c r="B1802" s="189"/>
      <c r="C1802" s="189"/>
      <c r="D1802" s="189"/>
      <c r="E1802" s="189"/>
      <c r="F1802" s="189"/>
      <c r="G1802" s="189"/>
      <c r="H1802" s="189"/>
      <c r="I1802" s="189"/>
      <c r="J1802" s="206"/>
    </row>
    <row r="1803" spans="1:10" s="192" customFormat="1" ht="12.75">
      <c r="A1803" s="290" t="s">
        <v>3561</v>
      </c>
      <c r="B1803" s="288" t="s">
        <v>8</v>
      </c>
      <c r="C1803" s="284" t="s">
        <v>9</v>
      </c>
      <c r="D1803" s="284" t="s">
        <v>10</v>
      </c>
      <c r="E1803" s="367" t="s">
        <v>136</v>
      </c>
      <c r="F1803" s="367"/>
      <c r="G1803" s="289" t="s">
        <v>11</v>
      </c>
      <c r="H1803" s="288" t="s">
        <v>12</v>
      </c>
      <c r="I1803" s="288" t="s">
        <v>13</v>
      </c>
      <c r="J1803" s="287" t="s">
        <v>14</v>
      </c>
    </row>
    <row r="1804" spans="1:10" s="192" customFormat="1" ht="25.5">
      <c r="A1804" s="94" t="s">
        <v>137</v>
      </c>
      <c r="B1804" s="294" t="s">
        <v>3562</v>
      </c>
      <c r="C1804" s="277" t="s">
        <v>16</v>
      </c>
      <c r="D1804" s="277" t="s">
        <v>2564</v>
      </c>
      <c r="E1804" s="368">
        <v>718</v>
      </c>
      <c r="F1804" s="368"/>
      <c r="G1804" s="95" t="s">
        <v>17</v>
      </c>
      <c r="H1804" s="182">
        <v>1</v>
      </c>
      <c r="I1804" s="96">
        <v>31.78</v>
      </c>
      <c r="J1804" s="196">
        <v>31.78</v>
      </c>
    </row>
    <row r="1805" spans="1:10" s="192" customFormat="1" ht="25.5">
      <c r="A1805" s="199" t="s">
        <v>139</v>
      </c>
      <c r="B1805" s="309" t="s">
        <v>3563</v>
      </c>
      <c r="C1805" s="278" t="s">
        <v>16</v>
      </c>
      <c r="D1805" s="278" t="s">
        <v>3564</v>
      </c>
      <c r="E1805" s="362" t="s">
        <v>142</v>
      </c>
      <c r="F1805" s="362"/>
      <c r="G1805" s="186" t="s">
        <v>17</v>
      </c>
      <c r="H1805" s="187">
        <v>1</v>
      </c>
      <c r="I1805" s="188">
        <v>26.66</v>
      </c>
      <c r="J1805" s="200">
        <v>26.66</v>
      </c>
    </row>
    <row r="1806" spans="1:10" s="192" customFormat="1" ht="25.5">
      <c r="A1806" s="199" t="s">
        <v>139</v>
      </c>
      <c r="B1806" s="309" t="s">
        <v>3437</v>
      </c>
      <c r="C1806" s="278" t="s">
        <v>16</v>
      </c>
      <c r="D1806" s="278" t="s">
        <v>3438</v>
      </c>
      <c r="E1806" s="362" t="s">
        <v>141</v>
      </c>
      <c r="F1806" s="362"/>
      <c r="G1806" s="186" t="s">
        <v>26</v>
      </c>
      <c r="H1806" s="187">
        <v>0.13</v>
      </c>
      <c r="I1806" s="188">
        <v>16.04</v>
      </c>
      <c r="J1806" s="200">
        <v>2.08</v>
      </c>
    </row>
    <row r="1807" spans="1:10" s="192" customFormat="1" ht="25.5">
      <c r="A1807" s="199" t="s">
        <v>139</v>
      </c>
      <c r="B1807" s="309" t="s">
        <v>3439</v>
      </c>
      <c r="C1807" s="278" t="s">
        <v>16</v>
      </c>
      <c r="D1807" s="278" t="s">
        <v>874</v>
      </c>
      <c r="E1807" s="362" t="s">
        <v>141</v>
      </c>
      <c r="F1807" s="362"/>
      <c r="G1807" s="186" t="s">
        <v>26</v>
      </c>
      <c r="H1807" s="187">
        <v>0.13</v>
      </c>
      <c r="I1807" s="188">
        <v>23.41</v>
      </c>
      <c r="J1807" s="200">
        <v>3.04</v>
      </c>
    </row>
    <row r="1808" spans="1:10" s="192" customFormat="1" ht="12.75">
      <c r="A1808" s="201"/>
      <c r="B1808" s="279"/>
      <c r="C1808" s="279"/>
      <c r="D1808" s="279"/>
      <c r="E1808" s="279" t="s">
        <v>143</v>
      </c>
      <c r="F1808" s="203">
        <v>5.12</v>
      </c>
      <c r="G1808" s="279" t="s">
        <v>144</v>
      </c>
      <c r="H1808" s="203">
        <v>0</v>
      </c>
      <c r="I1808" s="279" t="s">
        <v>145</v>
      </c>
      <c r="J1808" s="204">
        <v>5.12</v>
      </c>
    </row>
    <row r="1809" spans="1:10" s="192" customFormat="1" ht="12.75">
      <c r="A1809" s="201"/>
      <c r="B1809" s="279"/>
      <c r="C1809" s="279"/>
      <c r="D1809" s="279"/>
      <c r="E1809" s="279" t="s">
        <v>663</v>
      </c>
      <c r="F1809" s="203">
        <v>7.14</v>
      </c>
      <c r="G1809" s="279"/>
      <c r="H1809" s="363" t="s">
        <v>664</v>
      </c>
      <c r="I1809" s="363"/>
      <c r="J1809" s="204">
        <v>38.92</v>
      </c>
    </row>
    <row r="1810" spans="1:10" s="192" customFormat="1" ht="13.5" thickBot="1">
      <c r="A1810" s="280"/>
      <c r="B1810" s="281"/>
      <c r="C1810" s="281"/>
      <c r="D1810" s="281"/>
      <c r="E1810" s="281"/>
      <c r="F1810" s="281"/>
      <c r="G1810" s="281" t="s">
        <v>665</v>
      </c>
      <c r="H1810" s="213">
        <v>278</v>
      </c>
      <c r="I1810" s="281" t="s">
        <v>666</v>
      </c>
      <c r="J1810" s="207">
        <v>10819.76</v>
      </c>
    </row>
    <row r="1811" spans="1:10" s="192" customFormat="1" ht="13.5" thickTop="1">
      <c r="A1811" s="205"/>
      <c r="B1811" s="189"/>
      <c r="C1811" s="189"/>
      <c r="D1811" s="189"/>
      <c r="E1811" s="189"/>
      <c r="F1811" s="189"/>
      <c r="G1811" s="189"/>
      <c r="H1811" s="189"/>
      <c r="I1811" s="189"/>
      <c r="J1811" s="206"/>
    </row>
    <row r="1812" spans="1:10" s="192" customFormat="1" ht="12.75">
      <c r="A1812" s="111" t="s">
        <v>4649</v>
      </c>
      <c r="B1812" s="286"/>
      <c r="C1812" s="286"/>
      <c r="D1812" s="286" t="s">
        <v>2565</v>
      </c>
      <c r="E1812" s="286"/>
      <c r="F1812" s="366"/>
      <c r="G1812" s="366"/>
      <c r="H1812" s="136"/>
      <c r="I1812" s="286"/>
      <c r="J1812" s="212">
        <v>2674.59</v>
      </c>
    </row>
    <row r="1813" spans="1:10" s="192" customFormat="1" ht="12.75">
      <c r="A1813" s="290" t="s">
        <v>862</v>
      </c>
      <c r="B1813" s="288" t="s">
        <v>8</v>
      </c>
      <c r="C1813" s="284" t="s">
        <v>9</v>
      </c>
      <c r="D1813" s="284" t="s">
        <v>10</v>
      </c>
      <c r="E1813" s="367" t="s">
        <v>136</v>
      </c>
      <c r="F1813" s="367"/>
      <c r="G1813" s="289" t="s">
        <v>11</v>
      </c>
      <c r="H1813" s="288" t="s">
        <v>12</v>
      </c>
      <c r="I1813" s="288" t="s">
        <v>13</v>
      </c>
      <c r="J1813" s="287" t="s">
        <v>14</v>
      </c>
    </row>
    <row r="1814" spans="1:10" s="192" customFormat="1" ht="25.5">
      <c r="A1814" s="94" t="s">
        <v>137</v>
      </c>
      <c r="B1814" s="294" t="s">
        <v>3565</v>
      </c>
      <c r="C1814" s="277" t="s">
        <v>16</v>
      </c>
      <c r="D1814" s="277" t="s">
        <v>2566</v>
      </c>
      <c r="E1814" s="368">
        <v>717</v>
      </c>
      <c r="F1814" s="368"/>
      <c r="G1814" s="95" t="s">
        <v>2070</v>
      </c>
      <c r="H1814" s="182">
        <v>1</v>
      </c>
      <c r="I1814" s="96">
        <v>34.11</v>
      </c>
      <c r="J1814" s="196">
        <v>34.11</v>
      </c>
    </row>
    <row r="1815" spans="1:10" s="192" customFormat="1" ht="25.5">
      <c r="A1815" s="199" t="s">
        <v>139</v>
      </c>
      <c r="B1815" s="309" t="s">
        <v>3566</v>
      </c>
      <c r="C1815" s="278" t="s">
        <v>16</v>
      </c>
      <c r="D1815" s="278" t="s">
        <v>3567</v>
      </c>
      <c r="E1815" s="362" t="s">
        <v>142</v>
      </c>
      <c r="F1815" s="362"/>
      <c r="G1815" s="186" t="s">
        <v>17</v>
      </c>
      <c r="H1815" s="187">
        <v>1</v>
      </c>
      <c r="I1815" s="188">
        <v>28.2</v>
      </c>
      <c r="J1815" s="200">
        <v>28.2</v>
      </c>
    </row>
    <row r="1816" spans="1:10" s="192" customFormat="1" ht="25.5">
      <c r="A1816" s="199" t="s">
        <v>139</v>
      </c>
      <c r="B1816" s="309" t="s">
        <v>3439</v>
      </c>
      <c r="C1816" s="278" t="s">
        <v>16</v>
      </c>
      <c r="D1816" s="278" t="s">
        <v>874</v>
      </c>
      <c r="E1816" s="362" t="s">
        <v>141</v>
      </c>
      <c r="F1816" s="362"/>
      <c r="G1816" s="186" t="s">
        <v>26</v>
      </c>
      <c r="H1816" s="187">
        <v>0.15</v>
      </c>
      <c r="I1816" s="188">
        <v>23.41</v>
      </c>
      <c r="J1816" s="200">
        <v>3.51</v>
      </c>
    </row>
    <row r="1817" spans="1:10" s="192" customFormat="1" ht="25.5">
      <c r="A1817" s="199" t="s">
        <v>139</v>
      </c>
      <c r="B1817" s="309" t="s">
        <v>3437</v>
      </c>
      <c r="C1817" s="278" t="s">
        <v>16</v>
      </c>
      <c r="D1817" s="278" t="s">
        <v>3438</v>
      </c>
      <c r="E1817" s="362" t="s">
        <v>141</v>
      </c>
      <c r="F1817" s="362"/>
      <c r="G1817" s="186" t="s">
        <v>26</v>
      </c>
      <c r="H1817" s="187">
        <v>0.15</v>
      </c>
      <c r="I1817" s="188">
        <v>16.04</v>
      </c>
      <c r="J1817" s="200">
        <v>2.4</v>
      </c>
    </row>
    <row r="1818" spans="1:10" s="192" customFormat="1" ht="12.75">
      <c r="A1818" s="201"/>
      <c r="B1818" s="279"/>
      <c r="C1818" s="279"/>
      <c r="D1818" s="279"/>
      <c r="E1818" s="279" t="s">
        <v>143</v>
      </c>
      <c r="F1818" s="203">
        <v>5.91</v>
      </c>
      <c r="G1818" s="279" t="s">
        <v>144</v>
      </c>
      <c r="H1818" s="203">
        <v>0</v>
      </c>
      <c r="I1818" s="279" t="s">
        <v>145</v>
      </c>
      <c r="J1818" s="204">
        <v>5.91</v>
      </c>
    </row>
    <row r="1819" spans="1:10" s="192" customFormat="1" ht="12.75">
      <c r="A1819" s="201"/>
      <c r="B1819" s="279"/>
      <c r="C1819" s="279"/>
      <c r="D1819" s="279"/>
      <c r="E1819" s="279" t="s">
        <v>663</v>
      </c>
      <c r="F1819" s="203">
        <v>7.66</v>
      </c>
      <c r="G1819" s="279"/>
      <c r="H1819" s="363" t="s">
        <v>664</v>
      </c>
      <c r="I1819" s="363"/>
      <c r="J1819" s="204">
        <v>41.77</v>
      </c>
    </row>
    <row r="1820" spans="1:10" s="192" customFormat="1" ht="13.5" thickBot="1">
      <c r="A1820" s="280"/>
      <c r="B1820" s="281"/>
      <c r="C1820" s="281"/>
      <c r="D1820" s="281"/>
      <c r="E1820" s="281"/>
      <c r="F1820" s="281"/>
      <c r="G1820" s="281" t="s">
        <v>665</v>
      </c>
      <c r="H1820" s="213">
        <v>15</v>
      </c>
      <c r="I1820" s="281" t="s">
        <v>666</v>
      </c>
      <c r="J1820" s="207">
        <v>626.54999999999995</v>
      </c>
    </row>
    <row r="1821" spans="1:10" s="192" customFormat="1" ht="13.5" thickTop="1">
      <c r="A1821" s="205"/>
      <c r="B1821" s="189"/>
      <c r="C1821" s="189"/>
      <c r="D1821" s="189"/>
      <c r="E1821" s="189"/>
      <c r="F1821" s="189"/>
      <c r="G1821" s="189"/>
      <c r="H1821" s="189"/>
      <c r="I1821" s="189"/>
      <c r="J1821" s="206"/>
    </row>
    <row r="1822" spans="1:10" s="192" customFormat="1" ht="12.75">
      <c r="A1822" s="290" t="s">
        <v>864</v>
      </c>
      <c r="B1822" s="288" t="s">
        <v>8</v>
      </c>
      <c r="C1822" s="284" t="s">
        <v>9</v>
      </c>
      <c r="D1822" s="284" t="s">
        <v>10</v>
      </c>
      <c r="E1822" s="367" t="s">
        <v>136</v>
      </c>
      <c r="F1822" s="367"/>
      <c r="G1822" s="289" t="s">
        <v>11</v>
      </c>
      <c r="H1822" s="288" t="s">
        <v>12</v>
      </c>
      <c r="I1822" s="288" t="s">
        <v>13</v>
      </c>
      <c r="J1822" s="287" t="s">
        <v>14</v>
      </c>
    </row>
    <row r="1823" spans="1:10" s="192" customFormat="1" ht="12.75" customHeight="1">
      <c r="A1823" s="94" t="s">
        <v>137</v>
      </c>
      <c r="B1823" s="294" t="s">
        <v>3568</v>
      </c>
      <c r="C1823" s="277" t="s">
        <v>268</v>
      </c>
      <c r="D1823" s="277" t="s">
        <v>2567</v>
      </c>
      <c r="E1823" s="368" t="s">
        <v>3569</v>
      </c>
      <c r="F1823" s="368"/>
      <c r="G1823" s="95" t="s">
        <v>45</v>
      </c>
      <c r="H1823" s="182">
        <v>1</v>
      </c>
      <c r="I1823" s="96">
        <v>92.91</v>
      </c>
      <c r="J1823" s="196">
        <v>92.91</v>
      </c>
    </row>
    <row r="1824" spans="1:10" s="192" customFormat="1" ht="12.75">
      <c r="A1824" s="199" t="s">
        <v>139</v>
      </c>
      <c r="B1824" s="309" t="s">
        <v>1529</v>
      </c>
      <c r="C1824" s="278" t="s">
        <v>268</v>
      </c>
      <c r="D1824" s="278" t="s">
        <v>875</v>
      </c>
      <c r="E1824" s="362" t="s">
        <v>141</v>
      </c>
      <c r="F1824" s="362"/>
      <c r="G1824" s="186" t="s">
        <v>26</v>
      </c>
      <c r="H1824" s="187">
        <v>0.2</v>
      </c>
      <c r="I1824" s="188">
        <v>15.09</v>
      </c>
      <c r="J1824" s="200">
        <v>3.01</v>
      </c>
    </row>
    <row r="1825" spans="1:10" s="192" customFormat="1" ht="12.75">
      <c r="A1825" s="199" t="s">
        <v>139</v>
      </c>
      <c r="B1825" s="309" t="s">
        <v>3570</v>
      </c>
      <c r="C1825" s="278" t="s">
        <v>268</v>
      </c>
      <c r="D1825" s="278" t="s">
        <v>3571</v>
      </c>
      <c r="E1825" s="362" t="s">
        <v>142</v>
      </c>
      <c r="F1825" s="362"/>
      <c r="G1825" s="186" t="s">
        <v>45</v>
      </c>
      <c r="H1825" s="187">
        <v>1</v>
      </c>
      <c r="I1825" s="188">
        <v>89.9</v>
      </c>
      <c r="J1825" s="200">
        <v>89.9</v>
      </c>
    </row>
    <row r="1826" spans="1:10" s="192" customFormat="1" ht="12.75">
      <c r="A1826" s="201"/>
      <c r="B1826" s="279"/>
      <c r="C1826" s="279"/>
      <c r="D1826" s="279"/>
      <c r="E1826" s="279" t="s">
        <v>143</v>
      </c>
      <c r="F1826" s="203">
        <v>3.01</v>
      </c>
      <c r="G1826" s="279" t="s">
        <v>144</v>
      </c>
      <c r="H1826" s="203">
        <v>0</v>
      </c>
      <c r="I1826" s="279" t="s">
        <v>145</v>
      </c>
      <c r="J1826" s="204">
        <v>3.01</v>
      </c>
    </row>
    <row r="1827" spans="1:10" s="192" customFormat="1" ht="12.75">
      <c r="A1827" s="201"/>
      <c r="B1827" s="279"/>
      <c r="C1827" s="279"/>
      <c r="D1827" s="279"/>
      <c r="E1827" s="279" t="s">
        <v>663</v>
      </c>
      <c r="F1827" s="203">
        <v>20.87</v>
      </c>
      <c r="G1827" s="279"/>
      <c r="H1827" s="363" t="s">
        <v>664</v>
      </c>
      <c r="I1827" s="363"/>
      <c r="J1827" s="204">
        <v>113.78</v>
      </c>
    </row>
    <row r="1828" spans="1:10" s="192" customFormat="1" ht="13.5" thickBot="1">
      <c r="A1828" s="280"/>
      <c r="B1828" s="281"/>
      <c r="C1828" s="281"/>
      <c r="D1828" s="281"/>
      <c r="E1828" s="281"/>
      <c r="F1828" s="281"/>
      <c r="G1828" s="281" t="s">
        <v>665</v>
      </c>
      <c r="H1828" s="213">
        <v>18</v>
      </c>
      <c r="I1828" s="281" t="s">
        <v>666</v>
      </c>
      <c r="J1828" s="207">
        <v>2048.04</v>
      </c>
    </row>
    <row r="1829" spans="1:10" s="192" customFormat="1" ht="13.5" thickTop="1">
      <c r="A1829" s="205"/>
      <c r="B1829" s="189"/>
      <c r="C1829" s="189"/>
      <c r="D1829" s="189"/>
      <c r="E1829" s="189"/>
      <c r="F1829" s="189"/>
      <c r="G1829" s="189"/>
      <c r="H1829" s="189"/>
      <c r="I1829" s="189"/>
      <c r="J1829" s="206"/>
    </row>
    <row r="1830" spans="1:10" s="192" customFormat="1" ht="12.75">
      <c r="A1830" s="111" t="s">
        <v>4650</v>
      </c>
      <c r="B1830" s="286"/>
      <c r="C1830" s="286"/>
      <c r="D1830" s="286" t="s">
        <v>2568</v>
      </c>
      <c r="E1830" s="286"/>
      <c r="F1830" s="366"/>
      <c r="G1830" s="366"/>
      <c r="H1830" s="136"/>
      <c r="I1830" s="286"/>
      <c r="J1830" s="212">
        <v>13416</v>
      </c>
    </row>
    <row r="1831" spans="1:10" s="192" customFormat="1" ht="12.75">
      <c r="A1831" s="290" t="s">
        <v>868</v>
      </c>
      <c r="B1831" s="288" t="s">
        <v>8</v>
      </c>
      <c r="C1831" s="284" t="s">
        <v>9</v>
      </c>
      <c r="D1831" s="284" t="s">
        <v>10</v>
      </c>
      <c r="E1831" s="367" t="s">
        <v>136</v>
      </c>
      <c r="F1831" s="367"/>
      <c r="G1831" s="289" t="s">
        <v>11</v>
      </c>
      <c r="H1831" s="288" t="s">
        <v>12</v>
      </c>
      <c r="I1831" s="288" t="s">
        <v>13</v>
      </c>
      <c r="J1831" s="287" t="s">
        <v>14</v>
      </c>
    </row>
    <row r="1832" spans="1:10" s="192" customFormat="1" ht="25.5" customHeight="1">
      <c r="A1832" s="94" t="s">
        <v>137</v>
      </c>
      <c r="B1832" s="294" t="s">
        <v>1215</v>
      </c>
      <c r="C1832" s="277" t="s">
        <v>21</v>
      </c>
      <c r="D1832" s="277" t="s">
        <v>2457</v>
      </c>
      <c r="E1832" s="368" t="s">
        <v>182</v>
      </c>
      <c r="F1832" s="368"/>
      <c r="G1832" s="95" t="s">
        <v>45</v>
      </c>
      <c r="H1832" s="182">
        <v>1</v>
      </c>
      <c r="I1832" s="96">
        <v>36.520000000000003</v>
      </c>
      <c r="J1832" s="196">
        <v>36.520000000000003</v>
      </c>
    </row>
    <row r="1833" spans="1:10" s="192" customFormat="1" ht="25.5">
      <c r="A1833" s="197" t="s">
        <v>146</v>
      </c>
      <c r="B1833" s="308" t="s">
        <v>1508</v>
      </c>
      <c r="C1833" s="285" t="s">
        <v>21</v>
      </c>
      <c r="D1833" s="285" t="s">
        <v>150</v>
      </c>
      <c r="E1833" s="365" t="s">
        <v>148</v>
      </c>
      <c r="F1833" s="365"/>
      <c r="G1833" s="183" t="s">
        <v>26</v>
      </c>
      <c r="H1833" s="184">
        <v>0.40079999999999999</v>
      </c>
      <c r="I1833" s="185">
        <v>21.96</v>
      </c>
      <c r="J1833" s="198">
        <v>8.8000000000000007</v>
      </c>
    </row>
    <row r="1834" spans="1:10" s="192" customFormat="1" ht="25.5">
      <c r="A1834" s="197" t="s">
        <v>146</v>
      </c>
      <c r="B1834" s="308" t="s">
        <v>1509</v>
      </c>
      <c r="C1834" s="285" t="s">
        <v>21</v>
      </c>
      <c r="D1834" s="285" t="s">
        <v>151</v>
      </c>
      <c r="E1834" s="365" t="s">
        <v>148</v>
      </c>
      <c r="F1834" s="365"/>
      <c r="G1834" s="183" t="s">
        <v>26</v>
      </c>
      <c r="H1834" s="184">
        <v>0.40079999999999999</v>
      </c>
      <c r="I1834" s="185">
        <v>26.68</v>
      </c>
      <c r="J1834" s="198">
        <v>10.69</v>
      </c>
    </row>
    <row r="1835" spans="1:10" s="192" customFormat="1" ht="25.5">
      <c r="A1835" s="199" t="s">
        <v>139</v>
      </c>
      <c r="B1835" s="309" t="s">
        <v>1519</v>
      </c>
      <c r="C1835" s="278" t="s">
        <v>21</v>
      </c>
      <c r="D1835" s="278" t="s">
        <v>863</v>
      </c>
      <c r="E1835" s="362" t="s">
        <v>142</v>
      </c>
      <c r="F1835" s="362"/>
      <c r="G1835" s="186" t="s">
        <v>45</v>
      </c>
      <c r="H1835" s="187">
        <v>1</v>
      </c>
      <c r="I1835" s="188">
        <v>16.63</v>
      </c>
      <c r="J1835" s="200">
        <v>16.63</v>
      </c>
    </row>
    <row r="1836" spans="1:10" s="192" customFormat="1" ht="38.25">
      <c r="A1836" s="199" t="s">
        <v>139</v>
      </c>
      <c r="B1836" s="309" t="s">
        <v>1520</v>
      </c>
      <c r="C1836" s="278" t="s">
        <v>21</v>
      </c>
      <c r="D1836" s="278" t="s">
        <v>129</v>
      </c>
      <c r="E1836" s="362" t="s">
        <v>142</v>
      </c>
      <c r="F1836" s="362"/>
      <c r="G1836" s="186" t="s">
        <v>45</v>
      </c>
      <c r="H1836" s="187">
        <v>2</v>
      </c>
      <c r="I1836" s="188">
        <v>0.2</v>
      </c>
      <c r="J1836" s="200">
        <v>0.4</v>
      </c>
    </row>
    <row r="1837" spans="1:10" s="192" customFormat="1" ht="12.75">
      <c r="A1837" s="201"/>
      <c r="B1837" s="279"/>
      <c r="C1837" s="279"/>
      <c r="D1837" s="279"/>
      <c r="E1837" s="279" t="s">
        <v>143</v>
      </c>
      <c r="F1837" s="203">
        <v>15.21</v>
      </c>
      <c r="G1837" s="279" t="s">
        <v>144</v>
      </c>
      <c r="H1837" s="203">
        <v>0</v>
      </c>
      <c r="I1837" s="279" t="s">
        <v>145</v>
      </c>
      <c r="J1837" s="204">
        <v>15.21</v>
      </c>
    </row>
    <row r="1838" spans="1:10" s="192" customFormat="1" ht="12.75">
      <c r="A1838" s="201"/>
      <c r="B1838" s="279"/>
      <c r="C1838" s="279"/>
      <c r="D1838" s="279"/>
      <c r="E1838" s="279" t="s">
        <v>663</v>
      </c>
      <c r="F1838" s="203">
        <v>8.1999999999999993</v>
      </c>
      <c r="G1838" s="279"/>
      <c r="H1838" s="363" t="s">
        <v>664</v>
      </c>
      <c r="I1838" s="363"/>
      <c r="J1838" s="204">
        <v>44.72</v>
      </c>
    </row>
    <row r="1839" spans="1:10" s="192" customFormat="1" ht="13.5" thickBot="1">
      <c r="A1839" s="280"/>
      <c r="B1839" s="281"/>
      <c r="C1839" s="281"/>
      <c r="D1839" s="281"/>
      <c r="E1839" s="281"/>
      <c r="F1839" s="281"/>
      <c r="G1839" s="281" t="s">
        <v>665</v>
      </c>
      <c r="H1839" s="213">
        <v>300</v>
      </c>
      <c r="I1839" s="281" t="s">
        <v>666</v>
      </c>
      <c r="J1839" s="207">
        <v>13416</v>
      </c>
    </row>
    <row r="1840" spans="1:10" s="192" customFormat="1" ht="13.5" thickTop="1">
      <c r="A1840" s="205"/>
      <c r="B1840" s="189"/>
      <c r="C1840" s="189"/>
      <c r="D1840" s="189"/>
      <c r="E1840" s="189"/>
      <c r="F1840" s="189"/>
      <c r="G1840" s="189"/>
      <c r="H1840" s="189"/>
      <c r="I1840" s="189"/>
      <c r="J1840" s="206"/>
    </row>
    <row r="1841" spans="1:10" s="192" customFormat="1" ht="12.75">
      <c r="A1841" s="111" t="s">
        <v>4651</v>
      </c>
      <c r="B1841" s="286"/>
      <c r="C1841" s="286"/>
      <c r="D1841" s="286" t="s">
        <v>2569</v>
      </c>
      <c r="E1841" s="286"/>
      <c r="F1841" s="366"/>
      <c r="G1841" s="366"/>
      <c r="H1841" s="136"/>
      <c r="I1841" s="286"/>
      <c r="J1841" s="212">
        <v>69409.440000000002</v>
      </c>
    </row>
    <row r="1842" spans="1:10" s="192" customFormat="1" ht="12.75">
      <c r="A1842" s="290" t="s">
        <v>876</v>
      </c>
      <c r="B1842" s="288" t="s">
        <v>8</v>
      </c>
      <c r="C1842" s="284" t="s">
        <v>9</v>
      </c>
      <c r="D1842" s="284" t="s">
        <v>10</v>
      </c>
      <c r="E1842" s="367" t="s">
        <v>136</v>
      </c>
      <c r="F1842" s="367"/>
      <c r="G1842" s="289" t="s">
        <v>11</v>
      </c>
      <c r="H1842" s="288" t="s">
        <v>12</v>
      </c>
      <c r="I1842" s="288" t="s">
        <v>13</v>
      </c>
      <c r="J1842" s="287" t="s">
        <v>14</v>
      </c>
    </row>
    <row r="1843" spans="1:10" s="192" customFormat="1" ht="25.5">
      <c r="A1843" s="94" t="s">
        <v>137</v>
      </c>
      <c r="B1843" s="294" t="s">
        <v>3572</v>
      </c>
      <c r="C1843" s="277" t="s">
        <v>16</v>
      </c>
      <c r="D1843" s="277" t="s">
        <v>2570</v>
      </c>
      <c r="E1843" s="368">
        <v>706</v>
      </c>
      <c r="F1843" s="368"/>
      <c r="G1843" s="95" t="s">
        <v>34</v>
      </c>
      <c r="H1843" s="182">
        <v>1</v>
      </c>
      <c r="I1843" s="96">
        <v>5.58</v>
      </c>
      <c r="J1843" s="196">
        <v>5.58</v>
      </c>
    </row>
    <row r="1844" spans="1:10" s="192" customFormat="1" ht="25.5">
      <c r="A1844" s="199" t="s">
        <v>139</v>
      </c>
      <c r="B1844" s="309" t="s">
        <v>3573</v>
      </c>
      <c r="C1844" s="278" t="s">
        <v>16</v>
      </c>
      <c r="D1844" s="278" t="s">
        <v>3574</v>
      </c>
      <c r="E1844" s="362" t="s">
        <v>142</v>
      </c>
      <c r="F1844" s="362"/>
      <c r="G1844" s="186" t="s">
        <v>19</v>
      </c>
      <c r="H1844" s="187">
        <v>1.02</v>
      </c>
      <c r="I1844" s="188">
        <v>2.97</v>
      </c>
      <c r="J1844" s="200">
        <v>3.02</v>
      </c>
    </row>
    <row r="1845" spans="1:10" s="192" customFormat="1" ht="25.5">
      <c r="A1845" s="199" t="s">
        <v>139</v>
      </c>
      <c r="B1845" s="309" t="s">
        <v>3437</v>
      </c>
      <c r="C1845" s="278" t="s">
        <v>16</v>
      </c>
      <c r="D1845" s="278" t="s">
        <v>3438</v>
      </c>
      <c r="E1845" s="362" t="s">
        <v>141</v>
      </c>
      <c r="F1845" s="362"/>
      <c r="G1845" s="186" t="s">
        <v>26</v>
      </c>
      <c r="H1845" s="187">
        <v>6.5000000000000002E-2</v>
      </c>
      <c r="I1845" s="188">
        <v>16.04</v>
      </c>
      <c r="J1845" s="200">
        <v>1.04</v>
      </c>
    </row>
    <row r="1846" spans="1:10" s="192" customFormat="1" ht="25.5">
      <c r="A1846" s="199" t="s">
        <v>139</v>
      </c>
      <c r="B1846" s="309" t="s">
        <v>3439</v>
      </c>
      <c r="C1846" s="278" t="s">
        <v>16</v>
      </c>
      <c r="D1846" s="278" t="s">
        <v>874</v>
      </c>
      <c r="E1846" s="362" t="s">
        <v>141</v>
      </c>
      <c r="F1846" s="362"/>
      <c r="G1846" s="186" t="s">
        <v>26</v>
      </c>
      <c r="H1846" s="187">
        <v>6.5000000000000002E-2</v>
      </c>
      <c r="I1846" s="188">
        <v>23.41</v>
      </c>
      <c r="J1846" s="200">
        <v>1.52</v>
      </c>
    </row>
    <row r="1847" spans="1:10" s="192" customFormat="1" ht="12.75">
      <c r="A1847" s="201"/>
      <c r="B1847" s="279"/>
      <c r="C1847" s="279"/>
      <c r="D1847" s="279"/>
      <c r="E1847" s="279" t="s">
        <v>143</v>
      </c>
      <c r="F1847" s="203">
        <v>2.56</v>
      </c>
      <c r="G1847" s="279" t="s">
        <v>144</v>
      </c>
      <c r="H1847" s="203">
        <v>0</v>
      </c>
      <c r="I1847" s="279" t="s">
        <v>145</v>
      </c>
      <c r="J1847" s="204">
        <v>2.56</v>
      </c>
    </row>
    <row r="1848" spans="1:10" s="192" customFormat="1" ht="12.75">
      <c r="A1848" s="201"/>
      <c r="B1848" s="279"/>
      <c r="C1848" s="279"/>
      <c r="D1848" s="279"/>
      <c r="E1848" s="279" t="s">
        <v>663</v>
      </c>
      <c r="F1848" s="203">
        <v>1.25</v>
      </c>
      <c r="G1848" s="279"/>
      <c r="H1848" s="363" t="s">
        <v>664</v>
      </c>
      <c r="I1848" s="363"/>
      <c r="J1848" s="204">
        <v>6.83</v>
      </c>
    </row>
    <row r="1849" spans="1:10" s="192" customFormat="1" ht="13.5" thickBot="1">
      <c r="A1849" s="280"/>
      <c r="B1849" s="281"/>
      <c r="C1849" s="281"/>
      <c r="D1849" s="281"/>
      <c r="E1849" s="281"/>
      <c r="F1849" s="281"/>
      <c r="G1849" s="281" t="s">
        <v>665</v>
      </c>
      <c r="H1849" s="213">
        <v>7925.1</v>
      </c>
      <c r="I1849" s="281" t="s">
        <v>666</v>
      </c>
      <c r="J1849" s="207">
        <v>54128.43</v>
      </c>
    </row>
    <row r="1850" spans="1:10" s="192" customFormat="1" ht="13.5" thickTop="1">
      <c r="A1850" s="205"/>
      <c r="B1850" s="189"/>
      <c r="C1850" s="189"/>
      <c r="D1850" s="189"/>
      <c r="E1850" s="189"/>
      <c r="F1850" s="189"/>
      <c r="G1850" s="189"/>
      <c r="H1850" s="189"/>
      <c r="I1850" s="189"/>
      <c r="J1850" s="206"/>
    </row>
    <row r="1851" spans="1:10" s="192" customFormat="1" ht="12.75">
      <c r="A1851" s="290" t="s">
        <v>878</v>
      </c>
      <c r="B1851" s="288" t="s">
        <v>8</v>
      </c>
      <c r="C1851" s="284" t="s">
        <v>9</v>
      </c>
      <c r="D1851" s="284" t="s">
        <v>10</v>
      </c>
      <c r="E1851" s="367" t="s">
        <v>136</v>
      </c>
      <c r="F1851" s="367"/>
      <c r="G1851" s="289" t="s">
        <v>11</v>
      </c>
      <c r="H1851" s="288" t="s">
        <v>12</v>
      </c>
      <c r="I1851" s="288" t="s">
        <v>13</v>
      </c>
      <c r="J1851" s="287" t="s">
        <v>14</v>
      </c>
    </row>
    <row r="1852" spans="1:10" s="192" customFormat="1" ht="12.75">
      <c r="A1852" s="94" t="s">
        <v>137</v>
      </c>
      <c r="B1852" s="294" t="s">
        <v>3575</v>
      </c>
      <c r="C1852" s="277" t="s">
        <v>44</v>
      </c>
      <c r="D1852" s="277" t="s">
        <v>2572</v>
      </c>
      <c r="E1852" s="368">
        <v>59</v>
      </c>
      <c r="F1852" s="368"/>
      <c r="G1852" s="95" t="s">
        <v>34</v>
      </c>
      <c r="H1852" s="182">
        <v>1</v>
      </c>
      <c r="I1852" s="96">
        <v>23.8</v>
      </c>
      <c r="J1852" s="196">
        <v>23.8</v>
      </c>
    </row>
    <row r="1853" spans="1:10" s="192" customFormat="1" ht="25.5">
      <c r="A1853" s="197" t="s">
        <v>146</v>
      </c>
      <c r="B1853" s="308" t="s">
        <v>1509</v>
      </c>
      <c r="C1853" s="285" t="s">
        <v>21</v>
      </c>
      <c r="D1853" s="285" t="s">
        <v>151</v>
      </c>
      <c r="E1853" s="365" t="s">
        <v>148</v>
      </c>
      <c r="F1853" s="365"/>
      <c r="G1853" s="183" t="s">
        <v>26</v>
      </c>
      <c r="H1853" s="184">
        <v>0.11700000000000001</v>
      </c>
      <c r="I1853" s="185">
        <v>26.68</v>
      </c>
      <c r="J1853" s="198">
        <v>3.12</v>
      </c>
    </row>
    <row r="1854" spans="1:10" s="192" customFormat="1" ht="25.5">
      <c r="A1854" s="197" t="s">
        <v>146</v>
      </c>
      <c r="B1854" s="308" t="s">
        <v>1508</v>
      </c>
      <c r="C1854" s="285" t="s">
        <v>21</v>
      </c>
      <c r="D1854" s="285" t="s">
        <v>150</v>
      </c>
      <c r="E1854" s="365" t="s">
        <v>148</v>
      </c>
      <c r="F1854" s="365"/>
      <c r="G1854" s="183" t="s">
        <v>26</v>
      </c>
      <c r="H1854" s="184">
        <v>0.11700000000000001</v>
      </c>
      <c r="I1854" s="185">
        <v>21.96</v>
      </c>
      <c r="J1854" s="198">
        <v>2.56</v>
      </c>
    </row>
    <row r="1855" spans="1:10" s="192" customFormat="1" ht="25.5">
      <c r="A1855" s="199" t="s">
        <v>139</v>
      </c>
      <c r="B1855" s="309" t="s">
        <v>3576</v>
      </c>
      <c r="C1855" s="278" t="s">
        <v>268</v>
      </c>
      <c r="D1855" s="278" t="s">
        <v>3577</v>
      </c>
      <c r="E1855" s="362" t="s">
        <v>142</v>
      </c>
      <c r="F1855" s="362"/>
      <c r="G1855" s="186" t="s">
        <v>34</v>
      </c>
      <c r="H1855" s="187">
        <v>1.02</v>
      </c>
      <c r="I1855" s="188">
        <v>17.77</v>
      </c>
      <c r="J1855" s="200">
        <v>18.12</v>
      </c>
    </row>
    <row r="1856" spans="1:10" s="192" customFormat="1" ht="12.75">
      <c r="A1856" s="201"/>
      <c r="B1856" s="279"/>
      <c r="C1856" s="279"/>
      <c r="D1856" s="279"/>
      <c r="E1856" s="279" t="s">
        <v>143</v>
      </c>
      <c r="F1856" s="203">
        <v>4.43</v>
      </c>
      <c r="G1856" s="279" t="s">
        <v>144</v>
      </c>
      <c r="H1856" s="203">
        <v>0</v>
      </c>
      <c r="I1856" s="279" t="s">
        <v>145</v>
      </c>
      <c r="J1856" s="204">
        <v>4.43</v>
      </c>
    </row>
    <row r="1857" spans="1:10" s="192" customFormat="1" ht="12.75">
      <c r="A1857" s="201"/>
      <c r="B1857" s="279"/>
      <c r="C1857" s="279"/>
      <c r="D1857" s="279"/>
      <c r="E1857" s="279" t="s">
        <v>663</v>
      </c>
      <c r="F1857" s="203">
        <v>5.34</v>
      </c>
      <c r="G1857" s="279"/>
      <c r="H1857" s="363" t="s">
        <v>664</v>
      </c>
      <c r="I1857" s="363"/>
      <c r="J1857" s="204">
        <v>29.14</v>
      </c>
    </row>
    <row r="1858" spans="1:10" s="192" customFormat="1" ht="13.5" thickBot="1">
      <c r="A1858" s="280"/>
      <c r="B1858" s="281"/>
      <c r="C1858" s="281"/>
      <c r="D1858" s="281"/>
      <c r="E1858" s="281"/>
      <c r="F1858" s="281"/>
      <c r="G1858" s="281" t="s">
        <v>665</v>
      </c>
      <c r="H1858" s="213">
        <v>524.4</v>
      </c>
      <c r="I1858" s="281" t="s">
        <v>666</v>
      </c>
      <c r="J1858" s="207">
        <v>15281.01</v>
      </c>
    </row>
    <row r="1859" spans="1:10" s="192" customFormat="1" ht="13.5" thickTop="1">
      <c r="A1859" s="205"/>
      <c r="B1859" s="189"/>
      <c r="C1859" s="189"/>
      <c r="D1859" s="189"/>
      <c r="E1859" s="189"/>
      <c r="F1859" s="189"/>
      <c r="G1859" s="189"/>
      <c r="H1859" s="189"/>
      <c r="I1859" s="189"/>
      <c r="J1859" s="206"/>
    </row>
    <row r="1860" spans="1:10" s="192" customFormat="1" ht="12.75">
      <c r="A1860" s="111" t="s">
        <v>4652</v>
      </c>
      <c r="B1860" s="286"/>
      <c r="C1860" s="286"/>
      <c r="D1860" s="286" t="s">
        <v>2573</v>
      </c>
      <c r="E1860" s="286"/>
      <c r="F1860" s="366"/>
      <c r="G1860" s="366"/>
      <c r="H1860" s="136"/>
      <c r="I1860" s="286"/>
      <c r="J1860" s="212">
        <v>146072.46</v>
      </c>
    </row>
    <row r="1861" spans="1:10" s="192" customFormat="1" ht="12.75">
      <c r="A1861" s="290" t="s">
        <v>882</v>
      </c>
      <c r="B1861" s="288" t="s">
        <v>8</v>
      </c>
      <c r="C1861" s="284" t="s">
        <v>9</v>
      </c>
      <c r="D1861" s="284" t="s">
        <v>10</v>
      </c>
      <c r="E1861" s="367" t="s">
        <v>136</v>
      </c>
      <c r="F1861" s="367"/>
      <c r="G1861" s="289" t="s">
        <v>11</v>
      </c>
      <c r="H1861" s="288" t="s">
        <v>12</v>
      </c>
      <c r="I1861" s="288" t="s">
        <v>13</v>
      </c>
      <c r="J1861" s="287" t="s">
        <v>14</v>
      </c>
    </row>
    <row r="1862" spans="1:10" s="192" customFormat="1" ht="25.5">
      <c r="A1862" s="94" t="s">
        <v>137</v>
      </c>
      <c r="B1862" s="294" t="s">
        <v>3461</v>
      </c>
      <c r="C1862" s="277" t="s">
        <v>16</v>
      </c>
      <c r="D1862" s="277" t="s">
        <v>2528</v>
      </c>
      <c r="E1862" s="368">
        <v>711</v>
      </c>
      <c r="F1862" s="368"/>
      <c r="G1862" s="95" t="s">
        <v>34</v>
      </c>
      <c r="H1862" s="182">
        <v>1</v>
      </c>
      <c r="I1862" s="96">
        <v>36.619999999999997</v>
      </c>
      <c r="J1862" s="196">
        <v>36.619999999999997</v>
      </c>
    </row>
    <row r="1863" spans="1:10" s="192" customFormat="1" ht="25.5">
      <c r="A1863" s="199" t="s">
        <v>139</v>
      </c>
      <c r="B1863" s="309" t="s">
        <v>3462</v>
      </c>
      <c r="C1863" s="278" t="s">
        <v>16</v>
      </c>
      <c r="D1863" s="278" t="s">
        <v>2528</v>
      </c>
      <c r="E1863" s="362" t="s">
        <v>142</v>
      </c>
      <c r="F1863" s="362"/>
      <c r="G1863" s="186" t="s">
        <v>19</v>
      </c>
      <c r="H1863" s="187">
        <v>1</v>
      </c>
      <c r="I1863" s="188">
        <v>24</v>
      </c>
      <c r="J1863" s="200">
        <v>24</v>
      </c>
    </row>
    <row r="1864" spans="1:10" s="192" customFormat="1" ht="25.5">
      <c r="A1864" s="199" t="s">
        <v>139</v>
      </c>
      <c r="B1864" s="309" t="s">
        <v>3439</v>
      </c>
      <c r="C1864" s="278" t="s">
        <v>16</v>
      </c>
      <c r="D1864" s="278" t="s">
        <v>874</v>
      </c>
      <c r="E1864" s="362" t="s">
        <v>141</v>
      </c>
      <c r="F1864" s="362"/>
      <c r="G1864" s="186" t="s">
        <v>26</v>
      </c>
      <c r="H1864" s="187">
        <v>0.32</v>
      </c>
      <c r="I1864" s="188">
        <v>23.41</v>
      </c>
      <c r="J1864" s="200">
        <v>7.49</v>
      </c>
    </row>
    <row r="1865" spans="1:10" s="192" customFormat="1" ht="25.5">
      <c r="A1865" s="199" t="s">
        <v>139</v>
      </c>
      <c r="B1865" s="309" t="s">
        <v>3437</v>
      </c>
      <c r="C1865" s="278" t="s">
        <v>16</v>
      </c>
      <c r="D1865" s="278" t="s">
        <v>3438</v>
      </c>
      <c r="E1865" s="362" t="s">
        <v>141</v>
      </c>
      <c r="F1865" s="362"/>
      <c r="G1865" s="186" t="s">
        <v>26</v>
      </c>
      <c r="H1865" s="187">
        <v>0.32</v>
      </c>
      <c r="I1865" s="188">
        <v>16.04</v>
      </c>
      <c r="J1865" s="200">
        <v>5.13</v>
      </c>
    </row>
    <row r="1866" spans="1:10" s="192" customFormat="1" ht="12.75">
      <c r="A1866" s="201"/>
      <c r="B1866" s="279"/>
      <c r="C1866" s="279"/>
      <c r="D1866" s="279"/>
      <c r="E1866" s="279" t="s">
        <v>143</v>
      </c>
      <c r="F1866" s="203">
        <v>12.62</v>
      </c>
      <c r="G1866" s="279" t="s">
        <v>144</v>
      </c>
      <c r="H1866" s="203">
        <v>0</v>
      </c>
      <c r="I1866" s="279" t="s">
        <v>145</v>
      </c>
      <c r="J1866" s="204">
        <v>12.62</v>
      </c>
    </row>
    <row r="1867" spans="1:10" s="192" customFormat="1" ht="12.75">
      <c r="A1867" s="201"/>
      <c r="B1867" s="279"/>
      <c r="C1867" s="279"/>
      <c r="D1867" s="279"/>
      <c r="E1867" s="279" t="s">
        <v>663</v>
      </c>
      <c r="F1867" s="203">
        <v>8.2200000000000006</v>
      </c>
      <c r="G1867" s="279"/>
      <c r="H1867" s="363" t="s">
        <v>664</v>
      </c>
      <c r="I1867" s="363"/>
      <c r="J1867" s="204">
        <v>44.84</v>
      </c>
    </row>
    <row r="1868" spans="1:10" s="192" customFormat="1" ht="13.5" thickBot="1">
      <c r="A1868" s="280"/>
      <c r="B1868" s="281"/>
      <c r="C1868" s="281"/>
      <c r="D1868" s="281"/>
      <c r="E1868" s="281"/>
      <c r="F1868" s="281"/>
      <c r="G1868" s="281" t="s">
        <v>665</v>
      </c>
      <c r="H1868" s="213">
        <v>548.20000000000005</v>
      </c>
      <c r="I1868" s="281" t="s">
        <v>666</v>
      </c>
      <c r="J1868" s="207">
        <v>24581.279999999999</v>
      </c>
    </row>
    <row r="1869" spans="1:10" s="192" customFormat="1" ht="13.5" thickTop="1">
      <c r="A1869" s="205"/>
      <c r="B1869" s="189"/>
      <c r="C1869" s="189"/>
      <c r="D1869" s="189"/>
      <c r="E1869" s="189"/>
      <c r="F1869" s="189"/>
      <c r="G1869" s="189"/>
      <c r="H1869" s="189"/>
      <c r="I1869" s="189"/>
      <c r="J1869" s="206"/>
    </row>
    <row r="1870" spans="1:10" s="192" customFormat="1" ht="12.75">
      <c r="A1870" s="290" t="s">
        <v>885</v>
      </c>
      <c r="B1870" s="288" t="s">
        <v>8</v>
      </c>
      <c r="C1870" s="284" t="s">
        <v>9</v>
      </c>
      <c r="D1870" s="284" t="s">
        <v>10</v>
      </c>
      <c r="E1870" s="367" t="s">
        <v>136</v>
      </c>
      <c r="F1870" s="367"/>
      <c r="G1870" s="289" t="s">
        <v>11</v>
      </c>
      <c r="H1870" s="288" t="s">
        <v>12</v>
      </c>
      <c r="I1870" s="288" t="s">
        <v>13</v>
      </c>
      <c r="J1870" s="287" t="s">
        <v>14</v>
      </c>
    </row>
    <row r="1871" spans="1:10" s="192" customFormat="1" ht="25.5">
      <c r="A1871" s="94" t="s">
        <v>137</v>
      </c>
      <c r="B1871" s="294" t="s">
        <v>3464</v>
      </c>
      <c r="C1871" s="277" t="s">
        <v>16</v>
      </c>
      <c r="D1871" s="277" t="s">
        <v>2530</v>
      </c>
      <c r="E1871" s="368">
        <v>723</v>
      </c>
      <c r="F1871" s="368"/>
      <c r="G1871" s="95" t="s">
        <v>34</v>
      </c>
      <c r="H1871" s="182">
        <v>1</v>
      </c>
      <c r="I1871" s="96">
        <v>14.92</v>
      </c>
      <c r="J1871" s="196">
        <v>14.92</v>
      </c>
    </row>
    <row r="1872" spans="1:10" s="192" customFormat="1" ht="25.5">
      <c r="A1872" s="199" t="s">
        <v>139</v>
      </c>
      <c r="B1872" s="309" t="s">
        <v>3465</v>
      </c>
      <c r="C1872" s="278" t="s">
        <v>16</v>
      </c>
      <c r="D1872" s="278" t="s">
        <v>2530</v>
      </c>
      <c r="E1872" s="362" t="s">
        <v>142</v>
      </c>
      <c r="F1872" s="362"/>
      <c r="G1872" s="186" t="s">
        <v>19</v>
      </c>
      <c r="H1872" s="187">
        <v>1</v>
      </c>
      <c r="I1872" s="188">
        <v>7.04</v>
      </c>
      <c r="J1872" s="200">
        <v>7.04</v>
      </c>
    </row>
    <row r="1873" spans="1:10" s="192" customFormat="1" ht="25.5">
      <c r="A1873" s="199" t="s">
        <v>139</v>
      </c>
      <c r="B1873" s="309" t="s">
        <v>3437</v>
      </c>
      <c r="C1873" s="278" t="s">
        <v>16</v>
      </c>
      <c r="D1873" s="278" t="s">
        <v>3438</v>
      </c>
      <c r="E1873" s="362" t="s">
        <v>141</v>
      </c>
      <c r="F1873" s="362"/>
      <c r="G1873" s="186" t="s">
        <v>26</v>
      </c>
      <c r="H1873" s="187">
        <v>0.2</v>
      </c>
      <c r="I1873" s="188">
        <v>16.04</v>
      </c>
      <c r="J1873" s="200">
        <v>3.2</v>
      </c>
    </row>
    <row r="1874" spans="1:10" s="192" customFormat="1" ht="25.5">
      <c r="A1874" s="199" t="s">
        <v>139</v>
      </c>
      <c r="B1874" s="309" t="s">
        <v>3439</v>
      </c>
      <c r="C1874" s="278" t="s">
        <v>16</v>
      </c>
      <c r="D1874" s="278" t="s">
        <v>874</v>
      </c>
      <c r="E1874" s="362" t="s">
        <v>141</v>
      </c>
      <c r="F1874" s="362"/>
      <c r="G1874" s="186" t="s">
        <v>26</v>
      </c>
      <c r="H1874" s="187">
        <v>0.2</v>
      </c>
      <c r="I1874" s="188">
        <v>23.41</v>
      </c>
      <c r="J1874" s="200">
        <v>4.68</v>
      </c>
    </row>
    <row r="1875" spans="1:10" s="192" customFormat="1" ht="12.75">
      <c r="A1875" s="201"/>
      <c r="B1875" s="279"/>
      <c r="C1875" s="279"/>
      <c r="D1875" s="279"/>
      <c r="E1875" s="279" t="s">
        <v>143</v>
      </c>
      <c r="F1875" s="203">
        <v>7.88</v>
      </c>
      <c r="G1875" s="279" t="s">
        <v>144</v>
      </c>
      <c r="H1875" s="203">
        <v>0</v>
      </c>
      <c r="I1875" s="279" t="s">
        <v>145</v>
      </c>
      <c r="J1875" s="204">
        <v>7.88</v>
      </c>
    </row>
    <row r="1876" spans="1:10" s="192" customFormat="1" ht="12.75">
      <c r="A1876" s="201"/>
      <c r="B1876" s="279"/>
      <c r="C1876" s="279"/>
      <c r="D1876" s="279"/>
      <c r="E1876" s="279" t="s">
        <v>663</v>
      </c>
      <c r="F1876" s="203">
        <v>3.35</v>
      </c>
      <c r="G1876" s="279"/>
      <c r="H1876" s="363" t="s">
        <v>664</v>
      </c>
      <c r="I1876" s="363"/>
      <c r="J1876" s="204">
        <v>18.27</v>
      </c>
    </row>
    <row r="1877" spans="1:10" s="192" customFormat="1" ht="13.5" thickBot="1">
      <c r="A1877" s="280"/>
      <c r="B1877" s="281"/>
      <c r="C1877" s="281"/>
      <c r="D1877" s="281"/>
      <c r="E1877" s="281"/>
      <c r="F1877" s="281"/>
      <c r="G1877" s="281" t="s">
        <v>665</v>
      </c>
      <c r="H1877" s="213">
        <v>548.20000000000005</v>
      </c>
      <c r="I1877" s="281" t="s">
        <v>666</v>
      </c>
      <c r="J1877" s="207">
        <v>10015.61</v>
      </c>
    </row>
    <row r="1878" spans="1:10" s="192" customFormat="1" ht="13.5" thickTop="1">
      <c r="A1878" s="205"/>
      <c r="B1878" s="189"/>
      <c r="C1878" s="189"/>
      <c r="D1878" s="189"/>
      <c r="E1878" s="189"/>
      <c r="F1878" s="189"/>
      <c r="G1878" s="189"/>
      <c r="H1878" s="189"/>
      <c r="I1878" s="189"/>
      <c r="J1878" s="206"/>
    </row>
    <row r="1879" spans="1:10" s="192" customFormat="1" ht="12.75">
      <c r="A1879" s="290" t="s">
        <v>887</v>
      </c>
      <c r="B1879" s="288" t="s">
        <v>8</v>
      </c>
      <c r="C1879" s="284" t="s">
        <v>9</v>
      </c>
      <c r="D1879" s="284" t="s">
        <v>10</v>
      </c>
      <c r="E1879" s="367" t="s">
        <v>136</v>
      </c>
      <c r="F1879" s="367"/>
      <c r="G1879" s="289" t="s">
        <v>11</v>
      </c>
      <c r="H1879" s="288" t="s">
        <v>12</v>
      </c>
      <c r="I1879" s="288" t="s">
        <v>13</v>
      </c>
      <c r="J1879" s="287" t="s">
        <v>14</v>
      </c>
    </row>
    <row r="1880" spans="1:10" s="192" customFormat="1" ht="51">
      <c r="A1880" s="94" t="s">
        <v>137</v>
      </c>
      <c r="B1880" s="294" t="s">
        <v>3467</v>
      </c>
      <c r="C1880" s="277" t="s">
        <v>21</v>
      </c>
      <c r="D1880" s="277" t="s">
        <v>2532</v>
      </c>
      <c r="E1880" s="368" t="s">
        <v>152</v>
      </c>
      <c r="F1880" s="368"/>
      <c r="G1880" s="95" t="s">
        <v>34</v>
      </c>
      <c r="H1880" s="182">
        <v>1</v>
      </c>
      <c r="I1880" s="96">
        <v>55.46</v>
      </c>
      <c r="J1880" s="196">
        <v>55.46</v>
      </c>
    </row>
    <row r="1881" spans="1:10" s="192" customFormat="1" ht="25.5">
      <c r="A1881" s="197" t="s">
        <v>146</v>
      </c>
      <c r="B1881" s="308" t="s">
        <v>1508</v>
      </c>
      <c r="C1881" s="285" t="s">
        <v>21</v>
      </c>
      <c r="D1881" s="285" t="s">
        <v>150</v>
      </c>
      <c r="E1881" s="365" t="s">
        <v>148</v>
      </c>
      <c r="F1881" s="365"/>
      <c r="G1881" s="183" t="s">
        <v>26</v>
      </c>
      <c r="H1881" s="184">
        <v>0.1711</v>
      </c>
      <c r="I1881" s="185">
        <v>21.96</v>
      </c>
      <c r="J1881" s="198">
        <v>3.75</v>
      </c>
    </row>
    <row r="1882" spans="1:10" s="192" customFormat="1" ht="25.5">
      <c r="A1882" s="197" t="s">
        <v>146</v>
      </c>
      <c r="B1882" s="308" t="s">
        <v>1509</v>
      </c>
      <c r="C1882" s="285" t="s">
        <v>21</v>
      </c>
      <c r="D1882" s="285" t="s">
        <v>151</v>
      </c>
      <c r="E1882" s="365" t="s">
        <v>148</v>
      </c>
      <c r="F1882" s="365"/>
      <c r="G1882" s="183" t="s">
        <v>26</v>
      </c>
      <c r="H1882" s="184">
        <v>0.75280000000000002</v>
      </c>
      <c r="I1882" s="185">
        <v>26.68</v>
      </c>
      <c r="J1882" s="198">
        <v>20.079999999999998</v>
      </c>
    </row>
    <row r="1883" spans="1:10" s="192" customFormat="1" ht="38.25">
      <c r="A1883" s="199" t="s">
        <v>139</v>
      </c>
      <c r="B1883" s="309" t="s">
        <v>3468</v>
      </c>
      <c r="C1883" s="278" t="s">
        <v>21</v>
      </c>
      <c r="D1883" s="278" t="s">
        <v>3469</v>
      </c>
      <c r="E1883" s="362" t="s">
        <v>142</v>
      </c>
      <c r="F1883" s="362"/>
      <c r="G1883" s="186" t="s">
        <v>45</v>
      </c>
      <c r="H1883" s="187">
        <v>7</v>
      </c>
      <c r="I1883" s="188">
        <v>1.43</v>
      </c>
      <c r="J1883" s="200">
        <v>10.01</v>
      </c>
    </row>
    <row r="1884" spans="1:10" s="192" customFormat="1" ht="25.5">
      <c r="A1884" s="199" t="s">
        <v>139</v>
      </c>
      <c r="B1884" s="309" t="s">
        <v>1553</v>
      </c>
      <c r="C1884" s="278" t="s">
        <v>21</v>
      </c>
      <c r="D1884" s="278" t="s">
        <v>914</v>
      </c>
      <c r="E1884" s="362" t="s">
        <v>142</v>
      </c>
      <c r="F1884" s="362"/>
      <c r="G1884" s="186" t="s">
        <v>45</v>
      </c>
      <c r="H1884" s="187">
        <v>2.2222</v>
      </c>
      <c r="I1884" s="188">
        <v>1.27</v>
      </c>
      <c r="J1884" s="200">
        <v>2.82</v>
      </c>
    </row>
    <row r="1885" spans="1:10" s="192" customFormat="1" ht="12.75">
      <c r="A1885" s="199" t="s">
        <v>139</v>
      </c>
      <c r="B1885" s="309" t="s">
        <v>3470</v>
      </c>
      <c r="C1885" s="278" t="s">
        <v>21</v>
      </c>
      <c r="D1885" s="278" t="s">
        <v>3471</v>
      </c>
      <c r="E1885" s="362" t="s">
        <v>142</v>
      </c>
      <c r="F1885" s="362"/>
      <c r="G1885" s="186" t="s">
        <v>34</v>
      </c>
      <c r="H1885" s="187">
        <v>0.94440000000000002</v>
      </c>
      <c r="I1885" s="188">
        <v>13.89</v>
      </c>
      <c r="J1885" s="200">
        <v>13.11</v>
      </c>
    </row>
    <row r="1886" spans="1:10" s="192" customFormat="1" ht="12.75">
      <c r="A1886" s="199" t="s">
        <v>139</v>
      </c>
      <c r="B1886" s="309" t="s">
        <v>1554</v>
      </c>
      <c r="C1886" s="278" t="s">
        <v>21</v>
      </c>
      <c r="D1886" s="278" t="s">
        <v>917</v>
      </c>
      <c r="E1886" s="362" t="s">
        <v>142</v>
      </c>
      <c r="F1886" s="362"/>
      <c r="G1886" s="186" t="s">
        <v>34</v>
      </c>
      <c r="H1886" s="187">
        <v>1.1111</v>
      </c>
      <c r="I1886" s="188">
        <v>3.11</v>
      </c>
      <c r="J1886" s="200">
        <v>3.45</v>
      </c>
    </row>
    <row r="1887" spans="1:10" s="192" customFormat="1" ht="12.75">
      <c r="A1887" s="199" t="s">
        <v>139</v>
      </c>
      <c r="B1887" s="309" t="s">
        <v>1555</v>
      </c>
      <c r="C1887" s="278" t="s">
        <v>21</v>
      </c>
      <c r="D1887" s="278" t="s">
        <v>918</v>
      </c>
      <c r="E1887" s="362" t="s">
        <v>142</v>
      </c>
      <c r="F1887" s="362"/>
      <c r="G1887" s="186" t="s">
        <v>45</v>
      </c>
      <c r="H1887" s="187">
        <v>7</v>
      </c>
      <c r="I1887" s="188">
        <v>0.32</v>
      </c>
      <c r="J1887" s="200">
        <v>2.2400000000000002</v>
      </c>
    </row>
    <row r="1888" spans="1:10" s="192" customFormat="1" ht="12.75">
      <c r="A1888" s="201"/>
      <c r="B1888" s="279"/>
      <c r="C1888" s="279"/>
      <c r="D1888" s="279"/>
      <c r="E1888" s="279" t="s">
        <v>143</v>
      </c>
      <c r="F1888" s="203">
        <v>18.899999999999999</v>
      </c>
      <c r="G1888" s="279" t="s">
        <v>144</v>
      </c>
      <c r="H1888" s="203">
        <v>0</v>
      </c>
      <c r="I1888" s="279" t="s">
        <v>145</v>
      </c>
      <c r="J1888" s="204">
        <v>18.899999999999999</v>
      </c>
    </row>
    <row r="1889" spans="1:10" s="192" customFormat="1" ht="12.75">
      <c r="A1889" s="201"/>
      <c r="B1889" s="279"/>
      <c r="C1889" s="279"/>
      <c r="D1889" s="279"/>
      <c r="E1889" s="279" t="s">
        <v>663</v>
      </c>
      <c r="F1889" s="203">
        <v>12.46</v>
      </c>
      <c r="G1889" s="279"/>
      <c r="H1889" s="363" t="s">
        <v>664</v>
      </c>
      <c r="I1889" s="363"/>
      <c r="J1889" s="204">
        <v>67.92</v>
      </c>
    </row>
    <row r="1890" spans="1:10" s="192" customFormat="1" ht="13.5" thickBot="1">
      <c r="A1890" s="280"/>
      <c r="B1890" s="281"/>
      <c r="C1890" s="281"/>
      <c r="D1890" s="281"/>
      <c r="E1890" s="281"/>
      <c r="F1890" s="281"/>
      <c r="G1890" s="281" t="s">
        <v>665</v>
      </c>
      <c r="H1890" s="213">
        <v>548.20000000000005</v>
      </c>
      <c r="I1890" s="281" t="s">
        <v>666</v>
      </c>
      <c r="J1890" s="207">
        <v>37233.74</v>
      </c>
    </row>
    <row r="1891" spans="1:10" s="192" customFormat="1" ht="13.5" thickTop="1">
      <c r="A1891" s="205"/>
      <c r="B1891" s="189"/>
      <c r="C1891" s="189"/>
      <c r="D1891" s="189"/>
      <c r="E1891" s="189"/>
      <c r="F1891" s="189"/>
      <c r="G1891" s="189"/>
      <c r="H1891" s="189"/>
      <c r="I1891" s="189"/>
      <c r="J1891" s="206"/>
    </row>
    <row r="1892" spans="1:10" s="192" customFormat="1" ht="12.75">
      <c r="A1892" s="290" t="s">
        <v>888</v>
      </c>
      <c r="B1892" s="288" t="s">
        <v>8</v>
      </c>
      <c r="C1892" s="284" t="s">
        <v>9</v>
      </c>
      <c r="D1892" s="284" t="s">
        <v>10</v>
      </c>
      <c r="E1892" s="367" t="s">
        <v>136</v>
      </c>
      <c r="F1892" s="367"/>
      <c r="G1892" s="289" t="s">
        <v>11</v>
      </c>
      <c r="H1892" s="288" t="s">
        <v>12</v>
      </c>
      <c r="I1892" s="288" t="s">
        <v>13</v>
      </c>
      <c r="J1892" s="287" t="s">
        <v>14</v>
      </c>
    </row>
    <row r="1893" spans="1:10" s="192" customFormat="1" ht="12.75" customHeight="1">
      <c r="A1893" s="94" t="s">
        <v>137</v>
      </c>
      <c r="B1893" s="294" t="s">
        <v>3578</v>
      </c>
      <c r="C1893" s="277" t="s">
        <v>268</v>
      </c>
      <c r="D1893" s="277" t="s">
        <v>2574</v>
      </c>
      <c r="E1893" s="368" t="s">
        <v>873</v>
      </c>
      <c r="F1893" s="368"/>
      <c r="G1893" s="95" t="s">
        <v>45</v>
      </c>
      <c r="H1893" s="182">
        <v>1</v>
      </c>
      <c r="I1893" s="96">
        <v>301.29000000000002</v>
      </c>
      <c r="J1893" s="196">
        <v>301.29000000000002</v>
      </c>
    </row>
    <row r="1894" spans="1:10" s="192" customFormat="1" ht="12.75">
      <c r="A1894" s="199" t="s">
        <v>139</v>
      </c>
      <c r="B1894" s="309" t="s">
        <v>3579</v>
      </c>
      <c r="C1894" s="278" t="s">
        <v>268</v>
      </c>
      <c r="D1894" s="278" t="s">
        <v>3580</v>
      </c>
      <c r="E1894" s="362" t="s">
        <v>142</v>
      </c>
      <c r="F1894" s="362"/>
      <c r="G1894" s="186" t="s">
        <v>45</v>
      </c>
      <c r="H1894" s="187">
        <v>1</v>
      </c>
      <c r="I1894" s="188">
        <v>278.89999999999998</v>
      </c>
      <c r="J1894" s="200">
        <v>278.89999999999998</v>
      </c>
    </row>
    <row r="1895" spans="1:10" s="192" customFormat="1" ht="12.75">
      <c r="A1895" s="199" t="s">
        <v>139</v>
      </c>
      <c r="B1895" s="309" t="s">
        <v>1528</v>
      </c>
      <c r="C1895" s="278" t="s">
        <v>268</v>
      </c>
      <c r="D1895" s="278" t="s">
        <v>874</v>
      </c>
      <c r="E1895" s="362" t="s">
        <v>141</v>
      </c>
      <c r="F1895" s="362"/>
      <c r="G1895" s="186" t="s">
        <v>26</v>
      </c>
      <c r="H1895" s="187">
        <v>0.65</v>
      </c>
      <c r="I1895" s="188">
        <v>19.37</v>
      </c>
      <c r="J1895" s="200">
        <v>12.59</v>
      </c>
    </row>
    <row r="1896" spans="1:10" s="192" customFormat="1" ht="12.75">
      <c r="A1896" s="199" t="s">
        <v>139</v>
      </c>
      <c r="B1896" s="309" t="s">
        <v>1529</v>
      </c>
      <c r="C1896" s="278" t="s">
        <v>268</v>
      </c>
      <c r="D1896" s="278" t="s">
        <v>875</v>
      </c>
      <c r="E1896" s="362" t="s">
        <v>141</v>
      </c>
      <c r="F1896" s="362"/>
      <c r="G1896" s="186" t="s">
        <v>26</v>
      </c>
      <c r="H1896" s="187">
        <v>0.65</v>
      </c>
      <c r="I1896" s="188">
        <v>15.09</v>
      </c>
      <c r="J1896" s="200">
        <v>9.8000000000000007</v>
      </c>
    </row>
    <row r="1897" spans="1:10" s="192" customFormat="1" ht="12.75">
      <c r="A1897" s="201"/>
      <c r="B1897" s="279"/>
      <c r="C1897" s="279"/>
      <c r="D1897" s="279"/>
      <c r="E1897" s="279" t="s">
        <v>143</v>
      </c>
      <c r="F1897" s="203">
        <v>22.39</v>
      </c>
      <c r="G1897" s="279" t="s">
        <v>144</v>
      </c>
      <c r="H1897" s="203">
        <v>0</v>
      </c>
      <c r="I1897" s="279" t="s">
        <v>145</v>
      </c>
      <c r="J1897" s="204">
        <v>22.39</v>
      </c>
    </row>
    <row r="1898" spans="1:10" s="192" customFormat="1" ht="12.75">
      <c r="A1898" s="201"/>
      <c r="B1898" s="279"/>
      <c r="C1898" s="279"/>
      <c r="D1898" s="279"/>
      <c r="E1898" s="279" t="s">
        <v>663</v>
      </c>
      <c r="F1898" s="203">
        <v>67.69</v>
      </c>
      <c r="G1898" s="279"/>
      <c r="H1898" s="363" t="s">
        <v>664</v>
      </c>
      <c r="I1898" s="363"/>
      <c r="J1898" s="204">
        <v>368.98</v>
      </c>
    </row>
    <row r="1899" spans="1:10" s="192" customFormat="1" ht="13.5" thickBot="1">
      <c r="A1899" s="280"/>
      <c r="B1899" s="281"/>
      <c r="C1899" s="281"/>
      <c r="D1899" s="281"/>
      <c r="E1899" s="281"/>
      <c r="F1899" s="281"/>
      <c r="G1899" s="281" t="s">
        <v>665</v>
      </c>
      <c r="H1899" s="213">
        <v>18</v>
      </c>
      <c r="I1899" s="281" t="s">
        <v>666</v>
      </c>
      <c r="J1899" s="207">
        <v>6641.64</v>
      </c>
    </row>
    <row r="1900" spans="1:10" s="192" customFormat="1" ht="13.5" thickTop="1">
      <c r="A1900" s="205"/>
      <c r="B1900" s="189"/>
      <c r="C1900" s="189"/>
      <c r="D1900" s="189"/>
      <c r="E1900" s="189"/>
      <c r="F1900" s="189"/>
      <c r="G1900" s="189"/>
      <c r="H1900" s="189"/>
      <c r="I1900" s="189"/>
      <c r="J1900" s="206"/>
    </row>
    <row r="1901" spans="1:10" s="192" customFormat="1" ht="12.75">
      <c r="A1901" s="290" t="s">
        <v>890</v>
      </c>
      <c r="B1901" s="288" t="s">
        <v>8</v>
      </c>
      <c r="C1901" s="284" t="s">
        <v>9</v>
      </c>
      <c r="D1901" s="284" t="s">
        <v>10</v>
      </c>
      <c r="E1901" s="367" t="s">
        <v>136</v>
      </c>
      <c r="F1901" s="367"/>
      <c r="G1901" s="289" t="s">
        <v>11</v>
      </c>
      <c r="H1901" s="288" t="s">
        <v>12</v>
      </c>
      <c r="I1901" s="288" t="s">
        <v>13</v>
      </c>
      <c r="J1901" s="287" t="s">
        <v>14</v>
      </c>
    </row>
    <row r="1902" spans="1:10" s="192" customFormat="1" ht="25.5">
      <c r="A1902" s="94" t="s">
        <v>137</v>
      </c>
      <c r="B1902" s="294" t="s">
        <v>3477</v>
      </c>
      <c r="C1902" s="277" t="s">
        <v>16</v>
      </c>
      <c r="D1902" s="277" t="s">
        <v>2536</v>
      </c>
      <c r="E1902" s="368">
        <v>723</v>
      </c>
      <c r="F1902" s="368"/>
      <c r="G1902" s="95" t="s">
        <v>2070</v>
      </c>
      <c r="H1902" s="182">
        <v>1</v>
      </c>
      <c r="I1902" s="96">
        <v>29.29</v>
      </c>
      <c r="J1902" s="196">
        <v>29.29</v>
      </c>
    </row>
    <row r="1903" spans="1:10" s="192" customFormat="1" ht="25.5">
      <c r="A1903" s="199" t="s">
        <v>139</v>
      </c>
      <c r="B1903" s="309" t="s">
        <v>3478</v>
      </c>
      <c r="C1903" s="278" t="s">
        <v>16</v>
      </c>
      <c r="D1903" s="278" t="s">
        <v>2536</v>
      </c>
      <c r="E1903" s="362" t="s">
        <v>142</v>
      </c>
      <c r="F1903" s="362"/>
      <c r="G1903" s="186" t="s">
        <v>17</v>
      </c>
      <c r="H1903" s="187">
        <v>1</v>
      </c>
      <c r="I1903" s="188">
        <v>22.99</v>
      </c>
      <c r="J1903" s="200">
        <v>22.99</v>
      </c>
    </row>
    <row r="1904" spans="1:10" s="192" customFormat="1" ht="25.5">
      <c r="A1904" s="199" t="s">
        <v>139</v>
      </c>
      <c r="B1904" s="309" t="s">
        <v>3437</v>
      </c>
      <c r="C1904" s="278" t="s">
        <v>16</v>
      </c>
      <c r="D1904" s="278" t="s">
        <v>3438</v>
      </c>
      <c r="E1904" s="362" t="s">
        <v>141</v>
      </c>
      <c r="F1904" s="362"/>
      <c r="G1904" s="186" t="s">
        <v>26</v>
      </c>
      <c r="H1904" s="187">
        <v>0.16</v>
      </c>
      <c r="I1904" s="188">
        <v>16.04</v>
      </c>
      <c r="J1904" s="200">
        <v>2.56</v>
      </c>
    </row>
    <row r="1905" spans="1:10" s="192" customFormat="1" ht="25.5">
      <c r="A1905" s="199" t="s">
        <v>139</v>
      </c>
      <c r="B1905" s="309" t="s">
        <v>3439</v>
      </c>
      <c r="C1905" s="278" t="s">
        <v>16</v>
      </c>
      <c r="D1905" s="278" t="s">
        <v>874</v>
      </c>
      <c r="E1905" s="362" t="s">
        <v>141</v>
      </c>
      <c r="F1905" s="362"/>
      <c r="G1905" s="186" t="s">
        <v>26</v>
      </c>
      <c r="H1905" s="187">
        <v>0.16</v>
      </c>
      <c r="I1905" s="188">
        <v>23.41</v>
      </c>
      <c r="J1905" s="200">
        <v>3.74</v>
      </c>
    </row>
    <row r="1906" spans="1:10" s="192" customFormat="1" ht="12.75">
      <c r="A1906" s="201"/>
      <c r="B1906" s="279"/>
      <c r="C1906" s="279"/>
      <c r="D1906" s="279"/>
      <c r="E1906" s="279" t="s">
        <v>143</v>
      </c>
      <c r="F1906" s="203">
        <v>6.3</v>
      </c>
      <c r="G1906" s="279" t="s">
        <v>144</v>
      </c>
      <c r="H1906" s="203">
        <v>0</v>
      </c>
      <c r="I1906" s="279" t="s">
        <v>145</v>
      </c>
      <c r="J1906" s="204">
        <v>6.3</v>
      </c>
    </row>
    <row r="1907" spans="1:10" s="192" customFormat="1" ht="12.75">
      <c r="A1907" s="201"/>
      <c r="B1907" s="279"/>
      <c r="C1907" s="279"/>
      <c r="D1907" s="279"/>
      <c r="E1907" s="279" t="s">
        <v>663</v>
      </c>
      <c r="F1907" s="203">
        <v>6.58</v>
      </c>
      <c r="G1907" s="279"/>
      <c r="H1907" s="363" t="s">
        <v>664</v>
      </c>
      <c r="I1907" s="363"/>
      <c r="J1907" s="204">
        <v>35.869999999999997</v>
      </c>
    </row>
    <row r="1908" spans="1:10" s="192" customFormat="1" ht="13.5" thickBot="1">
      <c r="A1908" s="280"/>
      <c r="B1908" s="281"/>
      <c r="C1908" s="281"/>
      <c r="D1908" s="281"/>
      <c r="E1908" s="281"/>
      <c r="F1908" s="281"/>
      <c r="G1908" s="281" t="s">
        <v>665</v>
      </c>
      <c r="H1908" s="213">
        <v>14</v>
      </c>
      <c r="I1908" s="281" t="s">
        <v>666</v>
      </c>
      <c r="J1908" s="207">
        <v>502.18</v>
      </c>
    </row>
    <row r="1909" spans="1:10" s="192" customFormat="1" ht="13.5" thickTop="1">
      <c r="A1909" s="205"/>
      <c r="B1909" s="189"/>
      <c r="C1909" s="189"/>
      <c r="D1909" s="189"/>
      <c r="E1909" s="189"/>
      <c r="F1909" s="189"/>
      <c r="G1909" s="189"/>
      <c r="H1909" s="189"/>
      <c r="I1909" s="189"/>
      <c r="J1909" s="206"/>
    </row>
    <row r="1910" spans="1:10" s="192" customFormat="1" ht="12.75">
      <c r="A1910" s="290" t="s">
        <v>892</v>
      </c>
      <c r="B1910" s="288" t="s">
        <v>8</v>
      </c>
      <c r="C1910" s="284" t="s">
        <v>9</v>
      </c>
      <c r="D1910" s="284" t="s">
        <v>10</v>
      </c>
      <c r="E1910" s="367" t="s">
        <v>136</v>
      </c>
      <c r="F1910" s="367"/>
      <c r="G1910" s="289" t="s">
        <v>11</v>
      </c>
      <c r="H1910" s="288" t="s">
        <v>12</v>
      </c>
      <c r="I1910" s="288" t="s">
        <v>13</v>
      </c>
      <c r="J1910" s="287" t="s">
        <v>14</v>
      </c>
    </row>
    <row r="1911" spans="1:10" s="192" customFormat="1" ht="12.75" customHeight="1">
      <c r="A1911" s="94" t="s">
        <v>137</v>
      </c>
      <c r="B1911" s="294" t="s">
        <v>3480</v>
      </c>
      <c r="C1911" s="277" t="s">
        <v>268</v>
      </c>
      <c r="D1911" s="277" t="s">
        <v>2538</v>
      </c>
      <c r="E1911" s="368" t="s">
        <v>873</v>
      </c>
      <c r="F1911" s="368"/>
      <c r="G1911" s="95" t="s">
        <v>45</v>
      </c>
      <c r="H1911" s="182">
        <v>1</v>
      </c>
      <c r="I1911" s="96">
        <v>7.89</v>
      </c>
      <c r="J1911" s="196">
        <v>7.89</v>
      </c>
    </row>
    <row r="1912" spans="1:10" s="192" customFormat="1" ht="12.75">
      <c r="A1912" s="199" t="s">
        <v>139</v>
      </c>
      <c r="B1912" s="309" t="s">
        <v>3481</v>
      </c>
      <c r="C1912" s="278" t="s">
        <v>268</v>
      </c>
      <c r="D1912" s="278" t="s">
        <v>3482</v>
      </c>
      <c r="E1912" s="362" t="s">
        <v>142</v>
      </c>
      <c r="F1912" s="362"/>
      <c r="G1912" s="186" t="s">
        <v>45</v>
      </c>
      <c r="H1912" s="187">
        <v>1</v>
      </c>
      <c r="I1912" s="188">
        <v>3.07</v>
      </c>
      <c r="J1912" s="200">
        <v>3.07</v>
      </c>
    </row>
    <row r="1913" spans="1:10" s="192" customFormat="1" ht="12.75">
      <c r="A1913" s="199" t="s">
        <v>139</v>
      </c>
      <c r="B1913" s="309" t="s">
        <v>1528</v>
      </c>
      <c r="C1913" s="278" t="s">
        <v>268</v>
      </c>
      <c r="D1913" s="278" t="s">
        <v>874</v>
      </c>
      <c r="E1913" s="362" t="s">
        <v>141</v>
      </c>
      <c r="F1913" s="362"/>
      <c r="G1913" s="186" t="s">
        <v>26</v>
      </c>
      <c r="H1913" s="187">
        <v>0.14000000000000001</v>
      </c>
      <c r="I1913" s="188">
        <v>19.37</v>
      </c>
      <c r="J1913" s="200">
        <v>2.71</v>
      </c>
    </row>
    <row r="1914" spans="1:10" s="192" customFormat="1" ht="12.75">
      <c r="A1914" s="199" t="s">
        <v>139</v>
      </c>
      <c r="B1914" s="309" t="s">
        <v>1529</v>
      </c>
      <c r="C1914" s="278" t="s">
        <v>268</v>
      </c>
      <c r="D1914" s="278" t="s">
        <v>875</v>
      </c>
      <c r="E1914" s="362" t="s">
        <v>141</v>
      </c>
      <c r="F1914" s="362"/>
      <c r="G1914" s="186" t="s">
        <v>26</v>
      </c>
      <c r="H1914" s="187">
        <v>0.14000000000000001</v>
      </c>
      <c r="I1914" s="188">
        <v>15.09</v>
      </c>
      <c r="J1914" s="200">
        <v>2.11</v>
      </c>
    </row>
    <row r="1915" spans="1:10" s="192" customFormat="1" ht="12.75">
      <c r="A1915" s="201"/>
      <c r="B1915" s="279"/>
      <c r="C1915" s="279"/>
      <c r="D1915" s="279"/>
      <c r="E1915" s="279" t="s">
        <v>143</v>
      </c>
      <c r="F1915" s="203">
        <v>4.82</v>
      </c>
      <c r="G1915" s="279" t="s">
        <v>144</v>
      </c>
      <c r="H1915" s="203">
        <v>0</v>
      </c>
      <c r="I1915" s="279" t="s">
        <v>145</v>
      </c>
      <c r="J1915" s="204">
        <v>4.82</v>
      </c>
    </row>
    <row r="1916" spans="1:10" s="192" customFormat="1" ht="12.75">
      <c r="A1916" s="201"/>
      <c r="B1916" s="279"/>
      <c r="C1916" s="279"/>
      <c r="D1916" s="279"/>
      <c r="E1916" s="279" t="s">
        <v>663</v>
      </c>
      <c r="F1916" s="203">
        <v>1.77</v>
      </c>
      <c r="G1916" s="279"/>
      <c r="H1916" s="363" t="s">
        <v>664</v>
      </c>
      <c r="I1916" s="363"/>
      <c r="J1916" s="204">
        <v>9.66</v>
      </c>
    </row>
    <row r="1917" spans="1:10" s="192" customFormat="1" ht="13.5" thickBot="1">
      <c r="A1917" s="280"/>
      <c r="B1917" s="281"/>
      <c r="C1917" s="281"/>
      <c r="D1917" s="281"/>
      <c r="E1917" s="281"/>
      <c r="F1917" s="281"/>
      <c r="G1917" s="281" t="s">
        <v>665</v>
      </c>
      <c r="H1917" s="213">
        <v>182</v>
      </c>
      <c r="I1917" s="281" t="s">
        <v>666</v>
      </c>
      <c r="J1917" s="207">
        <v>1758.12</v>
      </c>
    </row>
    <row r="1918" spans="1:10" s="192" customFormat="1" ht="13.5" thickTop="1">
      <c r="A1918" s="205"/>
      <c r="B1918" s="189"/>
      <c r="C1918" s="189"/>
      <c r="D1918" s="189"/>
      <c r="E1918" s="189"/>
      <c r="F1918" s="189"/>
      <c r="G1918" s="189"/>
      <c r="H1918" s="189"/>
      <c r="I1918" s="189"/>
      <c r="J1918" s="206"/>
    </row>
    <row r="1919" spans="1:10" s="192" customFormat="1" ht="12.75">
      <c r="A1919" s="290" t="s">
        <v>893</v>
      </c>
      <c r="B1919" s="288" t="s">
        <v>8</v>
      </c>
      <c r="C1919" s="284" t="s">
        <v>9</v>
      </c>
      <c r="D1919" s="284" t="s">
        <v>10</v>
      </c>
      <c r="E1919" s="367" t="s">
        <v>136</v>
      </c>
      <c r="F1919" s="367"/>
      <c r="G1919" s="289" t="s">
        <v>11</v>
      </c>
      <c r="H1919" s="288" t="s">
        <v>12</v>
      </c>
      <c r="I1919" s="288" t="s">
        <v>13</v>
      </c>
      <c r="J1919" s="287" t="s">
        <v>14</v>
      </c>
    </row>
    <row r="1920" spans="1:10" s="192" customFormat="1" ht="25.5">
      <c r="A1920" s="94" t="s">
        <v>137</v>
      </c>
      <c r="B1920" s="294" t="s">
        <v>3454</v>
      </c>
      <c r="C1920" s="277" t="s">
        <v>16</v>
      </c>
      <c r="D1920" s="277" t="s">
        <v>2523</v>
      </c>
      <c r="E1920" s="368">
        <v>712</v>
      </c>
      <c r="F1920" s="368"/>
      <c r="G1920" s="95" t="s">
        <v>34</v>
      </c>
      <c r="H1920" s="182">
        <v>1</v>
      </c>
      <c r="I1920" s="96">
        <v>46.22</v>
      </c>
      <c r="J1920" s="196">
        <v>46.22</v>
      </c>
    </row>
    <row r="1921" spans="1:10" s="192" customFormat="1" ht="25.5">
      <c r="A1921" s="199" t="s">
        <v>139</v>
      </c>
      <c r="B1921" s="309" t="s">
        <v>3455</v>
      </c>
      <c r="C1921" s="278" t="s">
        <v>16</v>
      </c>
      <c r="D1921" s="278" t="s">
        <v>2523</v>
      </c>
      <c r="E1921" s="362" t="s">
        <v>142</v>
      </c>
      <c r="F1921" s="362"/>
      <c r="G1921" s="186" t="s">
        <v>19</v>
      </c>
      <c r="H1921" s="187">
        <v>1</v>
      </c>
      <c r="I1921" s="188">
        <v>34.39</v>
      </c>
      <c r="J1921" s="200">
        <v>34.39</v>
      </c>
    </row>
    <row r="1922" spans="1:10" s="192" customFormat="1" ht="25.5">
      <c r="A1922" s="199" t="s">
        <v>139</v>
      </c>
      <c r="B1922" s="309" t="s">
        <v>3437</v>
      </c>
      <c r="C1922" s="278" t="s">
        <v>16</v>
      </c>
      <c r="D1922" s="278" t="s">
        <v>3438</v>
      </c>
      <c r="E1922" s="362" t="s">
        <v>141</v>
      </c>
      <c r="F1922" s="362"/>
      <c r="G1922" s="186" t="s">
        <v>26</v>
      </c>
      <c r="H1922" s="187">
        <v>0.3</v>
      </c>
      <c r="I1922" s="188">
        <v>16.04</v>
      </c>
      <c r="J1922" s="200">
        <v>4.8099999999999996</v>
      </c>
    </row>
    <row r="1923" spans="1:10" s="192" customFormat="1" ht="25.5">
      <c r="A1923" s="199" t="s">
        <v>139</v>
      </c>
      <c r="B1923" s="309" t="s">
        <v>3439</v>
      </c>
      <c r="C1923" s="278" t="s">
        <v>16</v>
      </c>
      <c r="D1923" s="278" t="s">
        <v>874</v>
      </c>
      <c r="E1923" s="362" t="s">
        <v>141</v>
      </c>
      <c r="F1923" s="362"/>
      <c r="G1923" s="186" t="s">
        <v>26</v>
      </c>
      <c r="H1923" s="187">
        <v>0.3</v>
      </c>
      <c r="I1923" s="188">
        <v>23.41</v>
      </c>
      <c r="J1923" s="200">
        <v>7.02</v>
      </c>
    </row>
    <row r="1924" spans="1:10" s="192" customFormat="1" ht="12.75">
      <c r="A1924" s="201"/>
      <c r="B1924" s="279"/>
      <c r="C1924" s="279"/>
      <c r="D1924" s="279"/>
      <c r="E1924" s="279" t="s">
        <v>143</v>
      </c>
      <c r="F1924" s="203">
        <v>11.83</v>
      </c>
      <c r="G1924" s="279" t="s">
        <v>144</v>
      </c>
      <c r="H1924" s="203">
        <v>0</v>
      </c>
      <c r="I1924" s="279" t="s">
        <v>145</v>
      </c>
      <c r="J1924" s="204">
        <v>11.83</v>
      </c>
    </row>
    <row r="1925" spans="1:10" s="192" customFormat="1" ht="12.75">
      <c r="A1925" s="201"/>
      <c r="B1925" s="279"/>
      <c r="C1925" s="279"/>
      <c r="D1925" s="279"/>
      <c r="E1925" s="279" t="s">
        <v>663</v>
      </c>
      <c r="F1925" s="203">
        <v>10.38</v>
      </c>
      <c r="G1925" s="279"/>
      <c r="H1925" s="363" t="s">
        <v>664</v>
      </c>
      <c r="I1925" s="363"/>
      <c r="J1925" s="204">
        <v>56.6</v>
      </c>
    </row>
    <row r="1926" spans="1:10" s="192" customFormat="1" ht="13.5" thickBot="1">
      <c r="A1926" s="280"/>
      <c r="B1926" s="281"/>
      <c r="C1926" s="281"/>
      <c r="D1926" s="281"/>
      <c r="E1926" s="281"/>
      <c r="F1926" s="281"/>
      <c r="G1926" s="281" t="s">
        <v>665</v>
      </c>
      <c r="H1926" s="213">
        <v>828</v>
      </c>
      <c r="I1926" s="281" t="s">
        <v>666</v>
      </c>
      <c r="J1926" s="207">
        <v>46864.800000000003</v>
      </c>
    </row>
    <row r="1927" spans="1:10" s="192" customFormat="1" ht="13.5" thickTop="1">
      <c r="A1927" s="205"/>
      <c r="B1927" s="189"/>
      <c r="C1927" s="189"/>
      <c r="D1927" s="189"/>
      <c r="E1927" s="189"/>
      <c r="F1927" s="189"/>
      <c r="G1927" s="189"/>
      <c r="H1927" s="189"/>
      <c r="I1927" s="189"/>
      <c r="J1927" s="206"/>
    </row>
    <row r="1928" spans="1:10" s="192" customFormat="1" ht="12.75">
      <c r="A1928" s="290" t="s">
        <v>896</v>
      </c>
      <c r="B1928" s="288" t="s">
        <v>8</v>
      </c>
      <c r="C1928" s="284" t="s">
        <v>9</v>
      </c>
      <c r="D1928" s="284" t="s">
        <v>10</v>
      </c>
      <c r="E1928" s="367" t="s">
        <v>136</v>
      </c>
      <c r="F1928" s="367"/>
      <c r="G1928" s="289" t="s">
        <v>11</v>
      </c>
      <c r="H1928" s="288" t="s">
        <v>12</v>
      </c>
      <c r="I1928" s="288" t="s">
        <v>13</v>
      </c>
      <c r="J1928" s="287" t="s">
        <v>14</v>
      </c>
    </row>
    <row r="1929" spans="1:10" s="192" customFormat="1" ht="25.5">
      <c r="A1929" s="94" t="s">
        <v>137</v>
      </c>
      <c r="B1929" s="294" t="s">
        <v>3581</v>
      </c>
      <c r="C1929" s="277" t="s">
        <v>16</v>
      </c>
      <c r="D1929" s="277" t="s">
        <v>2575</v>
      </c>
      <c r="E1929" s="368">
        <v>712</v>
      </c>
      <c r="F1929" s="368"/>
      <c r="G1929" s="95" t="s">
        <v>34</v>
      </c>
      <c r="H1929" s="182">
        <v>1</v>
      </c>
      <c r="I1929" s="96">
        <v>46.51</v>
      </c>
      <c r="J1929" s="196">
        <v>46.51</v>
      </c>
    </row>
    <row r="1930" spans="1:10" s="192" customFormat="1" ht="25.5">
      <c r="A1930" s="199" t="s">
        <v>139</v>
      </c>
      <c r="B1930" s="309" t="s">
        <v>3582</v>
      </c>
      <c r="C1930" s="278" t="s">
        <v>16</v>
      </c>
      <c r="D1930" s="278" t="s">
        <v>2575</v>
      </c>
      <c r="E1930" s="362" t="s">
        <v>142</v>
      </c>
      <c r="F1930" s="362"/>
      <c r="G1930" s="186" t="s">
        <v>19</v>
      </c>
      <c r="H1930" s="187">
        <v>1</v>
      </c>
      <c r="I1930" s="188">
        <v>30.74</v>
      </c>
      <c r="J1930" s="200">
        <v>30.74</v>
      </c>
    </row>
    <row r="1931" spans="1:10" s="192" customFormat="1" ht="25.5">
      <c r="A1931" s="199" t="s">
        <v>139</v>
      </c>
      <c r="B1931" s="309" t="s">
        <v>3437</v>
      </c>
      <c r="C1931" s="278" t="s">
        <v>16</v>
      </c>
      <c r="D1931" s="278" t="s">
        <v>3438</v>
      </c>
      <c r="E1931" s="362" t="s">
        <v>141</v>
      </c>
      <c r="F1931" s="362"/>
      <c r="G1931" s="186" t="s">
        <v>26</v>
      </c>
      <c r="H1931" s="187">
        <v>0.4</v>
      </c>
      <c r="I1931" s="188">
        <v>16.04</v>
      </c>
      <c r="J1931" s="200">
        <v>6.41</v>
      </c>
    </row>
    <row r="1932" spans="1:10" s="192" customFormat="1" ht="25.5">
      <c r="A1932" s="199" t="s">
        <v>139</v>
      </c>
      <c r="B1932" s="309" t="s">
        <v>3439</v>
      </c>
      <c r="C1932" s="278" t="s">
        <v>16</v>
      </c>
      <c r="D1932" s="278" t="s">
        <v>874</v>
      </c>
      <c r="E1932" s="362" t="s">
        <v>141</v>
      </c>
      <c r="F1932" s="362"/>
      <c r="G1932" s="186" t="s">
        <v>26</v>
      </c>
      <c r="H1932" s="187">
        <v>0.4</v>
      </c>
      <c r="I1932" s="188">
        <v>23.41</v>
      </c>
      <c r="J1932" s="200">
        <v>9.36</v>
      </c>
    </row>
    <row r="1933" spans="1:10" s="192" customFormat="1" ht="12.75">
      <c r="A1933" s="201"/>
      <c r="B1933" s="279"/>
      <c r="C1933" s="279"/>
      <c r="D1933" s="279"/>
      <c r="E1933" s="279" t="s">
        <v>143</v>
      </c>
      <c r="F1933" s="203">
        <v>15.77</v>
      </c>
      <c r="G1933" s="279" t="s">
        <v>144</v>
      </c>
      <c r="H1933" s="203">
        <v>0</v>
      </c>
      <c r="I1933" s="279" t="s">
        <v>145</v>
      </c>
      <c r="J1933" s="204">
        <v>15.77</v>
      </c>
    </row>
    <row r="1934" spans="1:10" s="192" customFormat="1" ht="12.75">
      <c r="A1934" s="201"/>
      <c r="B1934" s="279"/>
      <c r="C1934" s="279"/>
      <c r="D1934" s="279"/>
      <c r="E1934" s="279" t="s">
        <v>663</v>
      </c>
      <c r="F1934" s="203">
        <v>10.45</v>
      </c>
      <c r="G1934" s="279"/>
      <c r="H1934" s="363" t="s">
        <v>664</v>
      </c>
      <c r="I1934" s="363"/>
      <c r="J1934" s="204">
        <v>56.96</v>
      </c>
    </row>
    <row r="1935" spans="1:10" s="192" customFormat="1" ht="13.5" thickBot="1">
      <c r="A1935" s="280"/>
      <c r="B1935" s="281"/>
      <c r="C1935" s="281"/>
      <c r="D1935" s="281"/>
      <c r="E1935" s="281"/>
      <c r="F1935" s="281"/>
      <c r="G1935" s="281" t="s">
        <v>665</v>
      </c>
      <c r="H1935" s="213">
        <v>120.8</v>
      </c>
      <c r="I1935" s="281" t="s">
        <v>666</v>
      </c>
      <c r="J1935" s="207">
        <v>6880.76</v>
      </c>
    </row>
    <row r="1936" spans="1:10" s="192" customFormat="1" ht="13.5" thickTop="1">
      <c r="A1936" s="205"/>
      <c r="B1936" s="189"/>
      <c r="C1936" s="189"/>
      <c r="D1936" s="189"/>
      <c r="E1936" s="189"/>
      <c r="F1936" s="189"/>
      <c r="G1936" s="189"/>
      <c r="H1936" s="189"/>
      <c r="I1936" s="189"/>
      <c r="J1936" s="206"/>
    </row>
    <row r="1937" spans="1:10" s="192" customFormat="1" ht="12.75">
      <c r="A1937" s="290" t="s">
        <v>527</v>
      </c>
      <c r="B1937" s="288" t="s">
        <v>8</v>
      </c>
      <c r="C1937" s="284" t="s">
        <v>9</v>
      </c>
      <c r="D1937" s="284" t="s">
        <v>10</v>
      </c>
      <c r="E1937" s="367" t="s">
        <v>136</v>
      </c>
      <c r="F1937" s="367"/>
      <c r="G1937" s="289" t="s">
        <v>11</v>
      </c>
      <c r="H1937" s="288" t="s">
        <v>12</v>
      </c>
      <c r="I1937" s="288" t="s">
        <v>13</v>
      </c>
      <c r="J1937" s="287" t="s">
        <v>14</v>
      </c>
    </row>
    <row r="1938" spans="1:10" s="192" customFormat="1" ht="51">
      <c r="A1938" s="94" t="s">
        <v>137</v>
      </c>
      <c r="B1938" s="294" t="s">
        <v>1324</v>
      </c>
      <c r="C1938" s="277" t="s">
        <v>21</v>
      </c>
      <c r="D1938" s="277" t="s">
        <v>644</v>
      </c>
      <c r="E1938" s="368" t="s">
        <v>152</v>
      </c>
      <c r="F1938" s="368"/>
      <c r="G1938" s="95" t="s">
        <v>34</v>
      </c>
      <c r="H1938" s="182">
        <v>1</v>
      </c>
      <c r="I1938" s="96">
        <v>9.98</v>
      </c>
      <c r="J1938" s="196">
        <v>9.98</v>
      </c>
    </row>
    <row r="1939" spans="1:10" s="192" customFormat="1" ht="25.5">
      <c r="A1939" s="197" t="s">
        <v>146</v>
      </c>
      <c r="B1939" s="308" t="s">
        <v>1559</v>
      </c>
      <c r="C1939" s="285" t="s">
        <v>21</v>
      </c>
      <c r="D1939" s="285" t="s">
        <v>153</v>
      </c>
      <c r="E1939" s="365" t="s">
        <v>148</v>
      </c>
      <c r="F1939" s="365"/>
      <c r="G1939" s="183" t="s">
        <v>26</v>
      </c>
      <c r="H1939" s="184">
        <v>4.8000000000000001E-2</v>
      </c>
      <c r="I1939" s="185">
        <v>20.92</v>
      </c>
      <c r="J1939" s="198">
        <v>1</v>
      </c>
    </row>
    <row r="1940" spans="1:10" s="192" customFormat="1" ht="25.5">
      <c r="A1940" s="197" t="s">
        <v>146</v>
      </c>
      <c r="B1940" s="308" t="s">
        <v>1560</v>
      </c>
      <c r="C1940" s="285" t="s">
        <v>21</v>
      </c>
      <c r="D1940" s="285" t="s">
        <v>154</v>
      </c>
      <c r="E1940" s="365" t="s">
        <v>148</v>
      </c>
      <c r="F1940" s="365"/>
      <c r="G1940" s="183" t="s">
        <v>26</v>
      </c>
      <c r="H1940" s="184">
        <v>0.2114</v>
      </c>
      <c r="I1940" s="185">
        <v>25.55</v>
      </c>
      <c r="J1940" s="198">
        <v>5.4</v>
      </c>
    </row>
    <row r="1941" spans="1:10" s="192" customFormat="1" ht="25.5">
      <c r="A1941" s="199" t="s">
        <v>139</v>
      </c>
      <c r="B1941" s="309" t="s">
        <v>1574</v>
      </c>
      <c r="C1941" s="278" t="s">
        <v>21</v>
      </c>
      <c r="D1941" s="278" t="s">
        <v>125</v>
      </c>
      <c r="E1941" s="362" t="s">
        <v>142</v>
      </c>
      <c r="F1941" s="362"/>
      <c r="G1941" s="186" t="s">
        <v>45</v>
      </c>
      <c r="H1941" s="187">
        <v>1.7857000000000001</v>
      </c>
      <c r="I1941" s="188">
        <v>2.0099999999999998</v>
      </c>
      <c r="J1941" s="200">
        <v>3.58</v>
      </c>
    </row>
    <row r="1942" spans="1:10" s="192" customFormat="1" ht="12.75">
      <c r="A1942" s="201"/>
      <c r="B1942" s="279"/>
      <c r="C1942" s="279"/>
      <c r="D1942" s="279"/>
      <c r="E1942" s="279" t="s">
        <v>143</v>
      </c>
      <c r="F1942" s="203">
        <v>5.19</v>
      </c>
      <c r="G1942" s="279" t="s">
        <v>144</v>
      </c>
      <c r="H1942" s="203">
        <v>0</v>
      </c>
      <c r="I1942" s="279" t="s">
        <v>145</v>
      </c>
      <c r="J1942" s="204">
        <v>5.19</v>
      </c>
    </row>
    <row r="1943" spans="1:10" s="192" customFormat="1" ht="12.75">
      <c r="A1943" s="201"/>
      <c r="B1943" s="279"/>
      <c r="C1943" s="279"/>
      <c r="D1943" s="279"/>
      <c r="E1943" s="279" t="s">
        <v>663</v>
      </c>
      <c r="F1943" s="203">
        <v>2.2400000000000002</v>
      </c>
      <c r="G1943" s="279"/>
      <c r="H1943" s="363" t="s">
        <v>664</v>
      </c>
      <c r="I1943" s="363"/>
      <c r="J1943" s="204">
        <v>12.22</v>
      </c>
    </row>
    <row r="1944" spans="1:10" s="192" customFormat="1" ht="13.5" thickBot="1">
      <c r="A1944" s="280"/>
      <c r="B1944" s="281"/>
      <c r="C1944" s="281"/>
      <c r="D1944" s="281"/>
      <c r="E1944" s="281"/>
      <c r="F1944" s="281"/>
      <c r="G1944" s="281" t="s">
        <v>665</v>
      </c>
      <c r="H1944" s="213">
        <v>948.8</v>
      </c>
      <c r="I1944" s="281" t="s">
        <v>666</v>
      </c>
      <c r="J1944" s="207">
        <v>11594.33</v>
      </c>
    </row>
    <row r="1945" spans="1:10" s="192" customFormat="1" ht="13.5" thickTop="1">
      <c r="A1945" s="205"/>
      <c r="B1945" s="189"/>
      <c r="C1945" s="189"/>
      <c r="D1945" s="189"/>
      <c r="E1945" s="189"/>
      <c r="F1945" s="189"/>
      <c r="G1945" s="189"/>
      <c r="H1945" s="189"/>
      <c r="I1945" s="189"/>
      <c r="J1945" s="206"/>
    </row>
    <row r="1946" spans="1:10" s="192" customFormat="1" ht="12.75">
      <c r="A1946" s="111" t="s">
        <v>4653</v>
      </c>
      <c r="B1946" s="286"/>
      <c r="C1946" s="286"/>
      <c r="D1946" s="286" t="s">
        <v>2576</v>
      </c>
      <c r="E1946" s="286"/>
      <c r="F1946" s="366"/>
      <c r="G1946" s="366"/>
      <c r="H1946" s="136"/>
      <c r="I1946" s="286"/>
      <c r="J1946" s="212">
        <v>7735.33</v>
      </c>
    </row>
    <row r="1947" spans="1:10" s="192" customFormat="1" ht="12.75">
      <c r="A1947" s="290" t="s">
        <v>902</v>
      </c>
      <c r="B1947" s="288" t="s">
        <v>8</v>
      </c>
      <c r="C1947" s="284" t="s">
        <v>9</v>
      </c>
      <c r="D1947" s="284" t="s">
        <v>10</v>
      </c>
      <c r="E1947" s="367" t="s">
        <v>136</v>
      </c>
      <c r="F1947" s="367"/>
      <c r="G1947" s="289" t="s">
        <v>11</v>
      </c>
      <c r="H1947" s="288" t="s">
        <v>12</v>
      </c>
      <c r="I1947" s="288" t="s">
        <v>13</v>
      </c>
      <c r="J1947" s="287" t="s">
        <v>14</v>
      </c>
    </row>
    <row r="1948" spans="1:10" s="192" customFormat="1" ht="25.5">
      <c r="A1948" s="94" t="s">
        <v>137</v>
      </c>
      <c r="B1948" s="294" t="s">
        <v>3583</v>
      </c>
      <c r="C1948" s="277" t="s">
        <v>16</v>
      </c>
      <c r="D1948" s="277" t="s">
        <v>2577</v>
      </c>
      <c r="E1948" s="368">
        <v>722</v>
      </c>
      <c r="F1948" s="368"/>
      <c r="G1948" s="95" t="s">
        <v>17</v>
      </c>
      <c r="H1948" s="182">
        <v>1</v>
      </c>
      <c r="I1948" s="96">
        <v>741.57</v>
      </c>
      <c r="J1948" s="196">
        <v>741.57</v>
      </c>
    </row>
    <row r="1949" spans="1:10" s="192" customFormat="1" ht="25.5">
      <c r="A1949" s="199" t="s">
        <v>139</v>
      </c>
      <c r="B1949" s="309" t="s">
        <v>3584</v>
      </c>
      <c r="C1949" s="278" t="s">
        <v>16</v>
      </c>
      <c r="D1949" s="278" t="s">
        <v>3585</v>
      </c>
      <c r="E1949" s="362" t="s">
        <v>142</v>
      </c>
      <c r="F1949" s="362"/>
      <c r="G1949" s="186" t="s">
        <v>17</v>
      </c>
      <c r="H1949" s="187">
        <v>1</v>
      </c>
      <c r="I1949" s="188">
        <v>735</v>
      </c>
      <c r="J1949" s="200">
        <v>735</v>
      </c>
    </row>
    <row r="1950" spans="1:10" s="192" customFormat="1" ht="25.5">
      <c r="A1950" s="199" t="s">
        <v>139</v>
      </c>
      <c r="B1950" s="309" t="s">
        <v>3439</v>
      </c>
      <c r="C1950" s="278" t="s">
        <v>16</v>
      </c>
      <c r="D1950" s="278" t="s">
        <v>874</v>
      </c>
      <c r="E1950" s="362" t="s">
        <v>141</v>
      </c>
      <c r="F1950" s="362"/>
      <c r="G1950" s="186" t="s">
        <v>26</v>
      </c>
      <c r="H1950" s="187">
        <v>0.16669999999999999</v>
      </c>
      <c r="I1950" s="188">
        <v>23.41</v>
      </c>
      <c r="J1950" s="200">
        <v>3.9</v>
      </c>
    </row>
    <row r="1951" spans="1:10" s="192" customFormat="1" ht="25.5">
      <c r="A1951" s="199" t="s">
        <v>139</v>
      </c>
      <c r="B1951" s="309" t="s">
        <v>3437</v>
      </c>
      <c r="C1951" s="278" t="s">
        <v>16</v>
      </c>
      <c r="D1951" s="278" t="s">
        <v>3438</v>
      </c>
      <c r="E1951" s="362" t="s">
        <v>141</v>
      </c>
      <c r="F1951" s="362"/>
      <c r="G1951" s="186" t="s">
        <v>26</v>
      </c>
      <c r="H1951" s="187">
        <v>0.16669999999999999</v>
      </c>
      <c r="I1951" s="188">
        <v>16.04</v>
      </c>
      <c r="J1951" s="200">
        <v>2.67</v>
      </c>
    </row>
    <row r="1952" spans="1:10" s="192" customFormat="1" ht="12.75">
      <c r="A1952" s="201"/>
      <c r="B1952" s="279"/>
      <c r="C1952" s="279"/>
      <c r="D1952" s="279"/>
      <c r="E1952" s="279" t="s">
        <v>143</v>
      </c>
      <c r="F1952" s="203">
        <v>6.57</v>
      </c>
      <c r="G1952" s="279" t="s">
        <v>144</v>
      </c>
      <c r="H1952" s="203">
        <v>0</v>
      </c>
      <c r="I1952" s="279" t="s">
        <v>145</v>
      </c>
      <c r="J1952" s="204">
        <v>6.57</v>
      </c>
    </row>
    <row r="1953" spans="1:10" s="192" customFormat="1" ht="12.75">
      <c r="A1953" s="201"/>
      <c r="B1953" s="279"/>
      <c r="C1953" s="279"/>
      <c r="D1953" s="279"/>
      <c r="E1953" s="279" t="s">
        <v>663</v>
      </c>
      <c r="F1953" s="203">
        <v>166.63</v>
      </c>
      <c r="G1953" s="279"/>
      <c r="H1953" s="363" t="s">
        <v>664</v>
      </c>
      <c r="I1953" s="363"/>
      <c r="J1953" s="204">
        <v>908.2</v>
      </c>
    </row>
    <row r="1954" spans="1:10" s="192" customFormat="1" ht="13.5" thickBot="1">
      <c r="A1954" s="280"/>
      <c r="B1954" s="281"/>
      <c r="C1954" s="281"/>
      <c r="D1954" s="281"/>
      <c r="E1954" s="281"/>
      <c r="F1954" s="281"/>
      <c r="G1954" s="281" t="s">
        <v>665</v>
      </c>
      <c r="H1954" s="213">
        <v>5</v>
      </c>
      <c r="I1954" s="281" t="s">
        <v>666</v>
      </c>
      <c r="J1954" s="207">
        <v>4541</v>
      </c>
    </row>
    <row r="1955" spans="1:10" s="192" customFormat="1" ht="13.5" thickTop="1">
      <c r="A1955" s="205"/>
      <c r="B1955" s="189"/>
      <c r="C1955" s="189"/>
      <c r="D1955" s="189"/>
      <c r="E1955" s="189"/>
      <c r="F1955" s="189"/>
      <c r="G1955" s="189"/>
      <c r="H1955" s="189"/>
      <c r="I1955" s="189"/>
      <c r="J1955" s="206"/>
    </row>
    <row r="1956" spans="1:10" s="192" customFormat="1" ht="12.75">
      <c r="A1956" s="290" t="s">
        <v>904</v>
      </c>
      <c r="B1956" s="288" t="s">
        <v>8</v>
      </c>
      <c r="C1956" s="284" t="s">
        <v>9</v>
      </c>
      <c r="D1956" s="284" t="s">
        <v>10</v>
      </c>
      <c r="E1956" s="367" t="s">
        <v>136</v>
      </c>
      <c r="F1956" s="367"/>
      <c r="G1956" s="289" t="s">
        <v>11</v>
      </c>
      <c r="H1956" s="288" t="s">
        <v>12</v>
      </c>
      <c r="I1956" s="288" t="s">
        <v>13</v>
      </c>
      <c r="J1956" s="287" t="s">
        <v>14</v>
      </c>
    </row>
    <row r="1957" spans="1:10" s="192" customFormat="1" ht="25.5">
      <c r="A1957" s="94" t="s">
        <v>137</v>
      </c>
      <c r="B1957" s="294" t="s">
        <v>3586</v>
      </c>
      <c r="C1957" s="277" t="s">
        <v>16</v>
      </c>
      <c r="D1957" s="277" t="s">
        <v>2578</v>
      </c>
      <c r="E1957" s="368">
        <v>722</v>
      </c>
      <c r="F1957" s="368"/>
      <c r="G1957" s="95" t="s">
        <v>17</v>
      </c>
      <c r="H1957" s="182">
        <v>1</v>
      </c>
      <c r="I1957" s="96">
        <v>2608.2600000000002</v>
      </c>
      <c r="J1957" s="196">
        <v>2608.2600000000002</v>
      </c>
    </row>
    <row r="1958" spans="1:10" s="192" customFormat="1" ht="25.5">
      <c r="A1958" s="199" t="s">
        <v>139</v>
      </c>
      <c r="B1958" s="309" t="s">
        <v>3587</v>
      </c>
      <c r="C1958" s="278" t="s">
        <v>16</v>
      </c>
      <c r="D1958" s="278" t="s">
        <v>3588</v>
      </c>
      <c r="E1958" s="362" t="s">
        <v>142</v>
      </c>
      <c r="F1958" s="362"/>
      <c r="G1958" s="186" t="s">
        <v>17</v>
      </c>
      <c r="H1958" s="187">
        <v>1</v>
      </c>
      <c r="I1958" s="188">
        <v>2604.98</v>
      </c>
      <c r="J1958" s="200">
        <v>2604.98</v>
      </c>
    </row>
    <row r="1959" spans="1:10" s="192" customFormat="1" ht="25.5">
      <c r="A1959" s="199" t="s">
        <v>139</v>
      </c>
      <c r="B1959" s="309" t="s">
        <v>3439</v>
      </c>
      <c r="C1959" s="278" t="s">
        <v>16</v>
      </c>
      <c r="D1959" s="278" t="s">
        <v>874</v>
      </c>
      <c r="E1959" s="362" t="s">
        <v>141</v>
      </c>
      <c r="F1959" s="362"/>
      <c r="G1959" s="186" t="s">
        <v>26</v>
      </c>
      <c r="H1959" s="187">
        <v>8.3299999999999999E-2</v>
      </c>
      <c r="I1959" s="188">
        <v>23.41</v>
      </c>
      <c r="J1959" s="200">
        <v>1.95</v>
      </c>
    </row>
    <row r="1960" spans="1:10" s="192" customFormat="1" ht="25.5">
      <c r="A1960" s="199" t="s">
        <v>139</v>
      </c>
      <c r="B1960" s="309" t="s">
        <v>3437</v>
      </c>
      <c r="C1960" s="278" t="s">
        <v>16</v>
      </c>
      <c r="D1960" s="278" t="s">
        <v>3438</v>
      </c>
      <c r="E1960" s="362" t="s">
        <v>141</v>
      </c>
      <c r="F1960" s="362"/>
      <c r="G1960" s="186" t="s">
        <v>26</v>
      </c>
      <c r="H1960" s="187">
        <v>8.3299999999999999E-2</v>
      </c>
      <c r="I1960" s="188">
        <v>16.04</v>
      </c>
      <c r="J1960" s="200">
        <v>1.33</v>
      </c>
    </row>
    <row r="1961" spans="1:10" s="192" customFormat="1" ht="12.75">
      <c r="A1961" s="201"/>
      <c r="B1961" s="279"/>
      <c r="C1961" s="279"/>
      <c r="D1961" s="279"/>
      <c r="E1961" s="279" t="s">
        <v>143</v>
      </c>
      <c r="F1961" s="203">
        <v>3.28</v>
      </c>
      <c r="G1961" s="279" t="s">
        <v>144</v>
      </c>
      <c r="H1961" s="203">
        <v>0</v>
      </c>
      <c r="I1961" s="279" t="s">
        <v>145</v>
      </c>
      <c r="J1961" s="204">
        <v>3.28</v>
      </c>
    </row>
    <row r="1962" spans="1:10" s="192" customFormat="1" ht="12.75">
      <c r="A1962" s="201"/>
      <c r="B1962" s="279"/>
      <c r="C1962" s="279"/>
      <c r="D1962" s="279"/>
      <c r="E1962" s="279" t="s">
        <v>663</v>
      </c>
      <c r="F1962" s="203">
        <v>586.07000000000005</v>
      </c>
      <c r="G1962" s="279"/>
      <c r="H1962" s="363" t="s">
        <v>664</v>
      </c>
      <c r="I1962" s="363"/>
      <c r="J1962" s="204">
        <v>3194.33</v>
      </c>
    </row>
    <row r="1963" spans="1:10" s="192" customFormat="1" ht="13.5" thickBot="1">
      <c r="A1963" s="280"/>
      <c r="B1963" s="281"/>
      <c r="C1963" s="281"/>
      <c r="D1963" s="281"/>
      <c r="E1963" s="281"/>
      <c r="F1963" s="281"/>
      <c r="G1963" s="281" t="s">
        <v>665</v>
      </c>
      <c r="H1963" s="213">
        <v>1</v>
      </c>
      <c r="I1963" s="281" t="s">
        <v>666</v>
      </c>
      <c r="J1963" s="207">
        <v>3194.33</v>
      </c>
    </row>
    <row r="1964" spans="1:10" s="192" customFormat="1" ht="13.5" thickTop="1">
      <c r="A1964" s="205"/>
      <c r="B1964" s="189"/>
      <c r="C1964" s="189"/>
      <c r="D1964" s="189"/>
      <c r="E1964" s="189"/>
      <c r="F1964" s="189"/>
      <c r="G1964" s="189"/>
      <c r="H1964" s="189"/>
      <c r="I1964" s="189"/>
      <c r="J1964" s="206"/>
    </row>
    <row r="1965" spans="1:10" s="192" customFormat="1" ht="12.75">
      <c r="A1965" s="111" t="s">
        <v>911</v>
      </c>
      <c r="B1965" s="286"/>
      <c r="C1965" s="286"/>
      <c r="D1965" s="286" t="s">
        <v>634</v>
      </c>
      <c r="E1965" s="286"/>
      <c r="F1965" s="366"/>
      <c r="G1965" s="366"/>
      <c r="H1965" s="136"/>
      <c r="I1965" s="286"/>
      <c r="J1965" s="212">
        <v>265871.82</v>
      </c>
    </row>
    <row r="1966" spans="1:10" s="192" customFormat="1" ht="12.75">
      <c r="A1966" s="111" t="s">
        <v>4654</v>
      </c>
      <c r="B1966" s="286"/>
      <c r="C1966" s="286"/>
      <c r="D1966" s="286" t="s">
        <v>4</v>
      </c>
      <c r="E1966" s="286"/>
      <c r="F1966" s="366"/>
      <c r="G1966" s="366"/>
      <c r="H1966" s="136"/>
      <c r="I1966" s="286"/>
      <c r="J1966" s="212">
        <v>260292.27</v>
      </c>
    </row>
    <row r="1967" spans="1:10" s="192" customFormat="1" ht="12.75">
      <c r="A1967" s="290" t="s">
        <v>912</v>
      </c>
      <c r="B1967" s="288" t="s">
        <v>8</v>
      </c>
      <c r="C1967" s="284" t="s">
        <v>9</v>
      </c>
      <c r="D1967" s="284" t="s">
        <v>10</v>
      </c>
      <c r="E1967" s="367" t="s">
        <v>136</v>
      </c>
      <c r="F1967" s="367"/>
      <c r="G1967" s="289" t="s">
        <v>11</v>
      </c>
      <c r="H1967" s="288" t="s">
        <v>12</v>
      </c>
      <c r="I1967" s="288" t="s">
        <v>13</v>
      </c>
      <c r="J1967" s="287" t="s">
        <v>14</v>
      </c>
    </row>
    <row r="1968" spans="1:10" s="192" customFormat="1" ht="51">
      <c r="A1968" s="94" t="s">
        <v>137</v>
      </c>
      <c r="B1968" s="294" t="s">
        <v>1158</v>
      </c>
      <c r="C1968" s="277" t="s">
        <v>21</v>
      </c>
      <c r="D1968" s="277" t="s">
        <v>486</v>
      </c>
      <c r="E1968" s="368" t="s">
        <v>181</v>
      </c>
      <c r="F1968" s="368"/>
      <c r="G1968" s="95" t="s">
        <v>38</v>
      </c>
      <c r="H1968" s="182">
        <v>1</v>
      </c>
      <c r="I1968" s="96">
        <v>12.63</v>
      </c>
      <c r="J1968" s="196">
        <v>12.63</v>
      </c>
    </row>
    <row r="1969" spans="1:10" s="192" customFormat="1" ht="25.5">
      <c r="A1969" s="197" t="s">
        <v>146</v>
      </c>
      <c r="B1969" s="308" t="s">
        <v>1715</v>
      </c>
      <c r="C1969" s="285" t="s">
        <v>21</v>
      </c>
      <c r="D1969" s="285" t="s">
        <v>1132</v>
      </c>
      <c r="E1969" s="365" t="s">
        <v>643</v>
      </c>
      <c r="F1969" s="365"/>
      <c r="G1969" s="183" t="s">
        <v>3</v>
      </c>
      <c r="H1969" s="184">
        <v>7.8887499999999999E-2</v>
      </c>
      <c r="I1969" s="185">
        <v>25.98</v>
      </c>
      <c r="J1969" s="198">
        <v>2.04</v>
      </c>
    </row>
    <row r="1970" spans="1:10" s="192" customFormat="1" ht="38.25">
      <c r="A1970" s="197" t="s">
        <v>146</v>
      </c>
      <c r="B1970" s="308" t="s">
        <v>1716</v>
      </c>
      <c r="C1970" s="285" t="s">
        <v>21</v>
      </c>
      <c r="D1970" s="285" t="s">
        <v>1133</v>
      </c>
      <c r="E1970" s="365" t="s">
        <v>643</v>
      </c>
      <c r="F1970" s="365"/>
      <c r="G1970" s="183" t="s">
        <v>3</v>
      </c>
      <c r="H1970" s="184">
        <v>7.8887499999999999E-2</v>
      </c>
      <c r="I1970" s="185">
        <v>9.75</v>
      </c>
      <c r="J1970" s="198">
        <v>0.76</v>
      </c>
    </row>
    <row r="1971" spans="1:10" s="192" customFormat="1" ht="25.5">
      <c r="A1971" s="197" t="s">
        <v>146</v>
      </c>
      <c r="B1971" s="308" t="s">
        <v>1717</v>
      </c>
      <c r="C1971" s="285" t="s">
        <v>21</v>
      </c>
      <c r="D1971" s="285" t="s">
        <v>1134</v>
      </c>
      <c r="E1971" s="365" t="s">
        <v>148</v>
      </c>
      <c r="F1971" s="365"/>
      <c r="G1971" s="183" t="s">
        <v>26</v>
      </c>
      <c r="H1971" s="184">
        <v>8.3620000000000005E-4</v>
      </c>
      <c r="I1971" s="185">
        <v>20.309999999999999</v>
      </c>
      <c r="J1971" s="198">
        <v>0.01</v>
      </c>
    </row>
    <row r="1972" spans="1:10" s="192" customFormat="1" ht="25.5">
      <c r="A1972" s="197" t="s">
        <v>146</v>
      </c>
      <c r="B1972" s="308" t="s">
        <v>1448</v>
      </c>
      <c r="C1972" s="285" t="s">
        <v>21</v>
      </c>
      <c r="D1972" s="285" t="s">
        <v>813</v>
      </c>
      <c r="E1972" s="365" t="s">
        <v>148</v>
      </c>
      <c r="F1972" s="365"/>
      <c r="G1972" s="183" t="s">
        <v>26</v>
      </c>
      <c r="H1972" s="184">
        <v>2.3666E-3</v>
      </c>
      <c r="I1972" s="185">
        <v>22.44</v>
      </c>
      <c r="J1972" s="198">
        <v>0.05</v>
      </c>
    </row>
    <row r="1973" spans="1:10" s="192" customFormat="1" ht="25.5">
      <c r="A1973" s="197" t="s">
        <v>146</v>
      </c>
      <c r="B1973" s="308" t="s">
        <v>1485</v>
      </c>
      <c r="C1973" s="285" t="s">
        <v>21</v>
      </c>
      <c r="D1973" s="285" t="s">
        <v>510</v>
      </c>
      <c r="E1973" s="365" t="s">
        <v>148</v>
      </c>
      <c r="F1973" s="365"/>
      <c r="G1973" s="183" t="s">
        <v>26</v>
      </c>
      <c r="H1973" s="184">
        <v>4.9857E-3</v>
      </c>
      <c r="I1973" s="185">
        <v>26.36</v>
      </c>
      <c r="J1973" s="198">
        <v>0.13</v>
      </c>
    </row>
    <row r="1974" spans="1:10" s="192" customFormat="1" ht="38.25" customHeight="1">
      <c r="A1974" s="197" t="s">
        <v>146</v>
      </c>
      <c r="B1974" s="308" t="s">
        <v>1605</v>
      </c>
      <c r="C1974" s="285" t="s">
        <v>21</v>
      </c>
      <c r="D1974" s="285" t="s">
        <v>983</v>
      </c>
      <c r="E1974" s="365" t="s">
        <v>155</v>
      </c>
      <c r="F1974" s="365"/>
      <c r="G1974" s="183" t="s">
        <v>156</v>
      </c>
      <c r="H1974" s="184">
        <v>6.6270000000000001E-4</v>
      </c>
      <c r="I1974" s="185">
        <v>350.51</v>
      </c>
      <c r="J1974" s="198">
        <v>0.23</v>
      </c>
    </row>
    <row r="1975" spans="1:10" s="192" customFormat="1" ht="38.25" customHeight="1">
      <c r="A1975" s="197" t="s">
        <v>146</v>
      </c>
      <c r="B1975" s="308" t="s">
        <v>1606</v>
      </c>
      <c r="C1975" s="285" t="s">
        <v>21</v>
      </c>
      <c r="D1975" s="285" t="s">
        <v>984</v>
      </c>
      <c r="E1975" s="365" t="s">
        <v>155</v>
      </c>
      <c r="F1975" s="365"/>
      <c r="G1975" s="183" t="s">
        <v>249</v>
      </c>
      <c r="H1975" s="184">
        <v>5.2070000000000003E-4</v>
      </c>
      <c r="I1975" s="185">
        <v>175.18</v>
      </c>
      <c r="J1975" s="198">
        <v>0.09</v>
      </c>
    </row>
    <row r="1976" spans="1:10" s="192" customFormat="1" ht="12.75">
      <c r="A1976" s="199" t="s">
        <v>139</v>
      </c>
      <c r="B1976" s="309" t="s">
        <v>1718</v>
      </c>
      <c r="C1976" s="278" t="s">
        <v>21</v>
      </c>
      <c r="D1976" s="278" t="s">
        <v>1135</v>
      </c>
      <c r="E1976" s="362" t="s">
        <v>142</v>
      </c>
      <c r="F1976" s="362"/>
      <c r="G1976" s="186" t="s">
        <v>38</v>
      </c>
      <c r="H1976" s="187">
        <v>1.8177E-3</v>
      </c>
      <c r="I1976" s="188">
        <v>12.08</v>
      </c>
      <c r="J1976" s="200">
        <v>0.02</v>
      </c>
    </row>
    <row r="1977" spans="1:10" s="192" customFormat="1" ht="12.75">
      <c r="A1977" s="199" t="s">
        <v>139</v>
      </c>
      <c r="B1977" s="309" t="s">
        <v>1719</v>
      </c>
      <c r="C1977" s="278" t="s">
        <v>21</v>
      </c>
      <c r="D1977" s="278" t="s">
        <v>1136</v>
      </c>
      <c r="E1977" s="362" t="s">
        <v>142</v>
      </c>
      <c r="F1977" s="362"/>
      <c r="G1977" s="186" t="s">
        <v>38</v>
      </c>
      <c r="H1977" s="187">
        <v>6.424E-3</v>
      </c>
      <c r="I1977" s="188">
        <v>11.89</v>
      </c>
      <c r="J1977" s="200">
        <v>7.0000000000000007E-2</v>
      </c>
    </row>
    <row r="1978" spans="1:10" s="192" customFormat="1" ht="25.5">
      <c r="A1978" s="199" t="s">
        <v>139</v>
      </c>
      <c r="B1978" s="309" t="s">
        <v>1720</v>
      </c>
      <c r="C1978" s="278" t="s">
        <v>21</v>
      </c>
      <c r="D1978" s="278" t="s">
        <v>1137</v>
      </c>
      <c r="E1978" s="362" t="s">
        <v>142</v>
      </c>
      <c r="F1978" s="362"/>
      <c r="G1978" s="186" t="s">
        <v>38</v>
      </c>
      <c r="H1978" s="187">
        <v>0.51673250000000004</v>
      </c>
      <c r="I1978" s="188">
        <v>7.96</v>
      </c>
      <c r="J1978" s="200">
        <v>4.1100000000000003</v>
      </c>
    </row>
    <row r="1979" spans="1:10" s="192" customFormat="1" ht="25.5">
      <c r="A1979" s="199" t="s">
        <v>139</v>
      </c>
      <c r="B1979" s="309" t="s">
        <v>1721</v>
      </c>
      <c r="C1979" s="278" t="s">
        <v>21</v>
      </c>
      <c r="D1979" s="278" t="s">
        <v>1138</v>
      </c>
      <c r="E1979" s="362" t="s">
        <v>142</v>
      </c>
      <c r="F1979" s="362"/>
      <c r="G1979" s="186" t="s">
        <v>38</v>
      </c>
      <c r="H1979" s="187">
        <v>0.56602580000000002</v>
      </c>
      <c r="I1979" s="188">
        <v>9.0500000000000007</v>
      </c>
      <c r="J1979" s="200">
        <v>5.12</v>
      </c>
    </row>
    <row r="1980" spans="1:10" s="192" customFormat="1" ht="12.75">
      <c r="A1980" s="201"/>
      <c r="B1980" s="279"/>
      <c r="C1980" s="279"/>
      <c r="D1980" s="279"/>
      <c r="E1980" s="279" t="s">
        <v>143</v>
      </c>
      <c r="F1980" s="203">
        <v>0.44</v>
      </c>
      <c r="G1980" s="279" t="s">
        <v>144</v>
      </c>
      <c r="H1980" s="203">
        <v>0</v>
      </c>
      <c r="I1980" s="279" t="s">
        <v>145</v>
      </c>
      <c r="J1980" s="204">
        <v>0.44</v>
      </c>
    </row>
    <row r="1981" spans="1:10" s="192" customFormat="1" ht="12.75">
      <c r="A1981" s="201"/>
      <c r="B1981" s="279"/>
      <c r="C1981" s="279"/>
      <c r="D1981" s="279"/>
      <c r="E1981" s="279" t="s">
        <v>663</v>
      </c>
      <c r="F1981" s="203">
        <v>2.83</v>
      </c>
      <c r="G1981" s="279"/>
      <c r="H1981" s="363" t="s">
        <v>664</v>
      </c>
      <c r="I1981" s="363"/>
      <c r="J1981" s="204">
        <v>15.46</v>
      </c>
    </row>
    <row r="1982" spans="1:10" s="192" customFormat="1" ht="13.5" thickBot="1">
      <c r="A1982" s="280"/>
      <c r="B1982" s="281"/>
      <c r="C1982" s="281"/>
      <c r="D1982" s="281"/>
      <c r="E1982" s="281"/>
      <c r="F1982" s="281"/>
      <c r="G1982" s="281" t="s">
        <v>665</v>
      </c>
      <c r="H1982" s="213">
        <v>15191.9</v>
      </c>
      <c r="I1982" s="281" t="s">
        <v>666</v>
      </c>
      <c r="J1982" s="207">
        <v>234866.77</v>
      </c>
    </row>
    <row r="1983" spans="1:10" s="192" customFormat="1" ht="13.5" thickTop="1">
      <c r="A1983" s="205"/>
      <c r="B1983" s="189"/>
      <c r="C1983" s="189"/>
      <c r="D1983" s="189"/>
      <c r="E1983" s="189"/>
      <c r="F1983" s="189"/>
      <c r="G1983" s="189"/>
      <c r="H1983" s="189"/>
      <c r="I1983" s="189"/>
      <c r="J1983" s="206"/>
    </row>
    <row r="1984" spans="1:10" s="192" customFormat="1" ht="12.75">
      <c r="A1984" s="290" t="s">
        <v>916</v>
      </c>
      <c r="B1984" s="288" t="s">
        <v>8</v>
      </c>
      <c r="C1984" s="284" t="s">
        <v>9</v>
      </c>
      <c r="D1984" s="284" t="s">
        <v>10</v>
      </c>
      <c r="E1984" s="367" t="s">
        <v>136</v>
      </c>
      <c r="F1984" s="367"/>
      <c r="G1984" s="289" t="s">
        <v>11</v>
      </c>
      <c r="H1984" s="288" t="s">
        <v>12</v>
      </c>
      <c r="I1984" s="288" t="s">
        <v>13</v>
      </c>
      <c r="J1984" s="287" t="s">
        <v>14</v>
      </c>
    </row>
    <row r="1985" spans="1:10" s="192" customFormat="1" ht="38.25">
      <c r="A1985" s="94" t="s">
        <v>137</v>
      </c>
      <c r="B1985" s="294" t="s">
        <v>1194</v>
      </c>
      <c r="C1985" s="277" t="s">
        <v>21</v>
      </c>
      <c r="D1985" s="277" t="s">
        <v>636</v>
      </c>
      <c r="E1985" s="368" t="s">
        <v>643</v>
      </c>
      <c r="F1985" s="368"/>
      <c r="G1985" s="95" t="s">
        <v>3</v>
      </c>
      <c r="H1985" s="182">
        <v>1</v>
      </c>
      <c r="I1985" s="96">
        <v>12.71</v>
      </c>
      <c r="J1985" s="196">
        <v>12.71</v>
      </c>
    </row>
    <row r="1986" spans="1:10" s="192" customFormat="1" ht="25.5">
      <c r="A1986" s="197" t="s">
        <v>146</v>
      </c>
      <c r="B1986" s="308" t="s">
        <v>1409</v>
      </c>
      <c r="C1986" s="285" t="s">
        <v>21</v>
      </c>
      <c r="D1986" s="285" t="s">
        <v>782</v>
      </c>
      <c r="E1986" s="365" t="s">
        <v>148</v>
      </c>
      <c r="F1986" s="365"/>
      <c r="G1986" s="183" t="s">
        <v>26</v>
      </c>
      <c r="H1986" s="184">
        <v>0.21490000000000001</v>
      </c>
      <c r="I1986" s="185">
        <v>27.11</v>
      </c>
      <c r="J1986" s="198">
        <v>5.82</v>
      </c>
    </row>
    <row r="1987" spans="1:10" s="192" customFormat="1" ht="12.75">
      <c r="A1987" s="199" t="s">
        <v>139</v>
      </c>
      <c r="B1987" s="309" t="s">
        <v>1514</v>
      </c>
      <c r="C1987" s="278" t="s">
        <v>21</v>
      </c>
      <c r="D1987" s="278" t="s">
        <v>856</v>
      </c>
      <c r="E1987" s="362" t="s">
        <v>142</v>
      </c>
      <c r="F1987" s="362"/>
      <c r="G1987" s="186" t="s">
        <v>547</v>
      </c>
      <c r="H1987" s="187">
        <v>1.7600000000000001E-2</v>
      </c>
      <c r="I1987" s="188">
        <v>19.5</v>
      </c>
      <c r="J1987" s="200">
        <v>0.34</v>
      </c>
    </row>
    <row r="1988" spans="1:10" s="192" customFormat="1" ht="25.5">
      <c r="A1988" s="199" t="s">
        <v>139</v>
      </c>
      <c r="B1988" s="309" t="s">
        <v>1722</v>
      </c>
      <c r="C1988" s="278" t="s">
        <v>21</v>
      </c>
      <c r="D1988" s="278" t="s">
        <v>1140</v>
      </c>
      <c r="E1988" s="362" t="s">
        <v>142</v>
      </c>
      <c r="F1988" s="362"/>
      <c r="G1988" s="186" t="s">
        <v>547</v>
      </c>
      <c r="H1988" s="187">
        <v>0.17630000000000001</v>
      </c>
      <c r="I1988" s="188">
        <v>37.18</v>
      </c>
      <c r="J1988" s="200">
        <v>6.55</v>
      </c>
    </row>
    <row r="1989" spans="1:10" s="192" customFormat="1" ht="12.75">
      <c r="A1989" s="201"/>
      <c r="B1989" s="279"/>
      <c r="C1989" s="279"/>
      <c r="D1989" s="279"/>
      <c r="E1989" s="279" t="s">
        <v>143</v>
      </c>
      <c r="F1989" s="203">
        <v>4.32</v>
      </c>
      <c r="G1989" s="279" t="s">
        <v>144</v>
      </c>
      <c r="H1989" s="203">
        <v>0</v>
      </c>
      <c r="I1989" s="279" t="s">
        <v>145</v>
      </c>
      <c r="J1989" s="204">
        <v>4.32</v>
      </c>
    </row>
    <row r="1990" spans="1:10" s="192" customFormat="1" ht="12.75">
      <c r="A1990" s="201"/>
      <c r="B1990" s="279"/>
      <c r="C1990" s="279"/>
      <c r="D1990" s="279"/>
      <c r="E1990" s="279" t="s">
        <v>663</v>
      </c>
      <c r="F1990" s="203">
        <v>2.85</v>
      </c>
      <c r="G1990" s="279"/>
      <c r="H1990" s="363" t="s">
        <v>664</v>
      </c>
      <c r="I1990" s="363"/>
      <c r="J1990" s="204">
        <v>15.56</v>
      </c>
    </row>
    <row r="1991" spans="1:10" s="192" customFormat="1" ht="13.5" thickBot="1">
      <c r="A1991" s="280"/>
      <c r="B1991" s="281"/>
      <c r="C1991" s="281"/>
      <c r="D1991" s="281"/>
      <c r="E1991" s="281"/>
      <c r="F1991" s="281"/>
      <c r="G1991" s="281" t="s">
        <v>665</v>
      </c>
      <c r="H1991" s="213">
        <v>1634.03</v>
      </c>
      <c r="I1991" s="281" t="s">
        <v>666</v>
      </c>
      <c r="J1991" s="207">
        <v>25425.5</v>
      </c>
    </row>
    <row r="1992" spans="1:10" s="192" customFormat="1" ht="13.5" thickTop="1">
      <c r="A1992" s="205"/>
      <c r="B1992" s="189"/>
      <c r="C1992" s="189"/>
      <c r="D1992" s="189"/>
      <c r="E1992" s="189"/>
      <c r="F1992" s="189"/>
      <c r="G1992" s="189"/>
      <c r="H1992" s="189"/>
      <c r="I1992" s="189"/>
      <c r="J1992" s="206"/>
    </row>
    <row r="1993" spans="1:10" s="192" customFormat="1" ht="12.75">
      <c r="A1993" s="111" t="s">
        <v>4655</v>
      </c>
      <c r="B1993" s="286"/>
      <c r="C1993" s="286"/>
      <c r="D1993" s="286" t="s">
        <v>2579</v>
      </c>
      <c r="E1993" s="286"/>
      <c r="F1993" s="366"/>
      <c r="G1993" s="366"/>
      <c r="H1993" s="136"/>
      <c r="I1993" s="286"/>
      <c r="J1993" s="212">
        <v>5579.55</v>
      </c>
    </row>
    <row r="1994" spans="1:10" s="192" customFormat="1" ht="12.75">
      <c r="A1994" s="290" t="s">
        <v>920</v>
      </c>
      <c r="B1994" s="288" t="s">
        <v>8</v>
      </c>
      <c r="C1994" s="284" t="s">
        <v>9</v>
      </c>
      <c r="D1994" s="284" t="s">
        <v>10</v>
      </c>
      <c r="E1994" s="367" t="s">
        <v>136</v>
      </c>
      <c r="F1994" s="367"/>
      <c r="G1994" s="289" t="s">
        <v>11</v>
      </c>
      <c r="H1994" s="288" t="s">
        <v>12</v>
      </c>
      <c r="I1994" s="288" t="s">
        <v>13</v>
      </c>
      <c r="J1994" s="287" t="s">
        <v>14</v>
      </c>
    </row>
    <row r="1995" spans="1:10" s="192" customFormat="1" ht="51">
      <c r="A1995" s="94" t="s">
        <v>137</v>
      </c>
      <c r="B1995" s="294" t="s">
        <v>1158</v>
      </c>
      <c r="C1995" s="277" t="s">
        <v>21</v>
      </c>
      <c r="D1995" s="277" t="s">
        <v>486</v>
      </c>
      <c r="E1995" s="368" t="s">
        <v>181</v>
      </c>
      <c r="F1995" s="368"/>
      <c r="G1995" s="95" t="s">
        <v>38</v>
      </c>
      <c r="H1995" s="182">
        <v>1</v>
      </c>
      <c r="I1995" s="96">
        <v>12.63</v>
      </c>
      <c r="J1995" s="196">
        <v>12.63</v>
      </c>
    </row>
    <row r="1996" spans="1:10" s="192" customFormat="1" ht="25.5">
      <c r="A1996" s="197" t="s">
        <v>146</v>
      </c>
      <c r="B1996" s="308" t="s">
        <v>1715</v>
      </c>
      <c r="C1996" s="285" t="s">
        <v>21</v>
      </c>
      <c r="D1996" s="285" t="s">
        <v>1132</v>
      </c>
      <c r="E1996" s="365" t="s">
        <v>643</v>
      </c>
      <c r="F1996" s="365"/>
      <c r="G1996" s="183" t="s">
        <v>3</v>
      </c>
      <c r="H1996" s="184">
        <v>7.8887499999999999E-2</v>
      </c>
      <c r="I1996" s="185">
        <v>25.98</v>
      </c>
      <c r="J1996" s="198">
        <v>2.04</v>
      </c>
    </row>
    <row r="1997" spans="1:10" s="192" customFormat="1" ht="38.25">
      <c r="A1997" s="197" t="s">
        <v>146</v>
      </c>
      <c r="B1997" s="308" t="s">
        <v>1716</v>
      </c>
      <c r="C1997" s="285" t="s">
        <v>21</v>
      </c>
      <c r="D1997" s="285" t="s">
        <v>1133</v>
      </c>
      <c r="E1997" s="365" t="s">
        <v>643</v>
      </c>
      <c r="F1997" s="365"/>
      <c r="G1997" s="183" t="s">
        <v>3</v>
      </c>
      <c r="H1997" s="184">
        <v>7.8887499999999999E-2</v>
      </c>
      <c r="I1997" s="185">
        <v>9.75</v>
      </c>
      <c r="J1997" s="198">
        <v>0.76</v>
      </c>
    </row>
    <row r="1998" spans="1:10" s="192" customFormat="1" ht="25.5">
      <c r="A1998" s="197" t="s">
        <v>146</v>
      </c>
      <c r="B1998" s="308" t="s">
        <v>1717</v>
      </c>
      <c r="C1998" s="285" t="s">
        <v>21</v>
      </c>
      <c r="D1998" s="285" t="s">
        <v>1134</v>
      </c>
      <c r="E1998" s="365" t="s">
        <v>148</v>
      </c>
      <c r="F1998" s="365"/>
      <c r="G1998" s="183" t="s">
        <v>26</v>
      </c>
      <c r="H1998" s="184">
        <v>8.3620000000000005E-4</v>
      </c>
      <c r="I1998" s="185">
        <v>20.309999999999999</v>
      </c>
      <c r="J1998" s="198">
        <v>0.01</v>
      </c>
    </row>
    <row r="1999" spans="1:10" s="192" customFormat="1" ht="25.5">
      <c r="A1999" s="197" t="s">
        <v>146</v>
      </c>
      <c r="B1999" s="308" t="s">
        <v>1448</v>
      </c>
      <c r="C1999" s="285" t="s">
        <v>21</v>
      </c>
      <c r="D1999" s="285" t="s">
        <v>813</v>
      </c>
      <c r="E1999" s="365" t="s">
        <v>148</v>
      </c>
      <c r="F1999" s="365"/>
      <c r="G1999" s="183" t="s">
        <v>26</v>
      </c>
      <c r="H1999" s="184">
        <v>2.3666E-3</v>
      </c>
      <c r="I1999" s="185">
        <v>22.44</v>
      </c>
      <c r="J1999" s="198">
        <v>0.05</v>
      </c>
    </row>
    <row r="2000" spans="1:10" s="192" customFormat="1" ht="25.5">
      <c r="A2000" s="197" t="s">
        <v>146</v>
      </c>
      <c r="B2000" s="308" t="s">
        <v>1485</v>
      </c>
      <c r="C2000" s="285" t="s">
        <v>21</v>
      </c>
      <c r="D2000" s="285" t="s">
        <v>510</v>
      </c>
      <c r="E2000" s="365" t="s">
        <v>148</v>
      </c>
      <c r="F2000" s="365"/>
      <c r="G2000" s="183" t="s">
        <v>26</v>
      </c>
      <c r="H2000" s="184">
        <v>4.9857E-3</v>
      </c>
      <c r="I2000" s="185">
        <v>26.36</v>
      </c>
      <c r="J2000" s="198">
        <v>0.13</v>
      </c>
    </row>
    <row r="2001" spans="1:10" s="192" customFormat="1" ht="38.25" customHeight="1">
      <c r="A2001" s="197" t="s">
        <v>146</v>
      </c>
      <c r="B2001" s="308" t="s">
        <v>1605</v>
      </c>
      <c r="C2001" s="285" t="s">
        <v>21</v>
      </c>
      <c r="D2001" s="285" t="s">
        <v>983</v>
      </c>
      <c r="E2001" s="365" t="s">
        <v>155</v>
      </c>
      <c r="F2001" s="365"/>
      <c r="G2001" s="183" t="s">
        <v>156</v>
      </c>
      <c r="H2001" s="184">
        <v>6.6270000000000001E-4</v>
      </c>
      <c r="I2001" s="185">
        <v>350.51</v>
      </c>
      <c r="J2001" s="198">
        <v>0.23</v>
      </c>
    </row>
    <row r="2002" spans="1:10" s="192" customFormat="1" ht="38.25" customHeight="1">
      <c r="A2002" s="197" t="s">
        <v>146</v>
      </c>
      <c r="B2002" s="308" t="s">
        <v>1606</v>
      </c>
      <c r="C2002" s="285" t="s">
        <v>21</v>
      </c>
      <c r="D2002" s="285" t="s">
        <v>984</v>
      </c>
      <c r="E2002" s="365" t="s">
        <v>155</v>
      </c>
      <c r="F2002" s="365"/>
      <c r="G2002" s="183" t="s">
        <v>249</v>
      </c>
      <c r="H2002" s="184">
        <v>5.2070000000000003E-4</v>
      </c>
      <c r="I2002" s="185">
        <v>175.18</v>
      </c>
      <c r="J2002" s="198">
        <v>0.09</v>
      </c>
    </row>
    <row r="2003" spans="1:10" s="192" customFormat="1" ht="12.75">
      <c r="A2003" s="199" t="s">
        <v>139</v>
      </c>
      <c r="B2003" s="309" t="s">
        <v>1718</v>
      </c>
      <c r="C2003" s="278" t="s">
        <v>21</v>
      </c>
      <c r="D2003" s="278" t="s">
        <v>1135</v>
      </c>
      <c r="E2003" s="362" t="s">
        <v>142</v>
      </c>
      <c r="F2003" s="362"/>
      <c r="G2003" s="186" t="s">
        <v>38</v>
      </c>
      <c r="H2003" s="187">
        <v>1.8177E-3</v>
      </c>
      <c r="I2003" s="188">
        <v>12.08</v>
      </c>
      <c r="J2003" s="200">
        <v>0.02</v>
      </c>
    </row>
    <row r="2004" spans="1:10" s="192" customFormat="1" ht="12.75">
      <c r="A2004" s="199" t="s">
        <v>139</v>
      </c>
      <c r="B2004" s="309" t="s">
        <v>1719</v>
      </c>
      <c r="C2004" s="278" t="s">
        <v>21</v>
      </c>
      <c r="D2004" s="278" t="s">
        <v>1136</v>
      </c>
      <c r="E2004" s="362" t="s">
        <v>142</v>
      </c>
      <c r="F2004" s="362"/>
      <c r="G2004" s="186" t="s">
        <v>38</v>
      </c>
      <c r="H2004" s="187">
        <v>6.424E-3</v>
      </c>
      <c r="I2004" s="188">
        <v>11.89</v>
      </c>
      <c r="J2004" s="200">
        <v>7.0000000000000007E-2</v>
      </c>
    </row>
    <row r="2005" spans="1:10" s="192" customFormat="1" ht="25.5">
      <c r="A2005" s="199" t="s">
        <v>139</v>
      </c>
      <c r="B2005" s="309" t="s">
        <v>1720</v>
      </c>
      <c r="C2005" s="278" t="s">
        <v>21</v>
      </c>
      <c r="D2005" s="278" t="s">
        <v>1137</v>
      </c>
      <c r="E2005" s="362" t="s">
        <v>142</v>
      </c>
      <c r="F2005" s="362"/>
      <c r="G2005" s="186" t="s">
        <v>38</v>
      </c>
      <c r="H2005" s="187">
        <v>0.51673250000000004</v>
      </c>
      <c r="I2005" s="188">
        <v>7.96</v>
      </c>
      <c r="J2005" s="200">
        <v>4.1100000000000003</v>
      </c>
    </row>
    <row r="2006" spans="1:10" s="192" customFormat="1" ht="25.5">
      <c r="A2006" s="199" t="s">
        <v>139</v>
      </c>
      <c r="B2006" s="309" t="s">
        <v>1721</v>
      </c>
      <c r="C2006" s="278" t="s">
        <v>21</v>
      </c>
      <c r="D2006" s="278" t="s">
        <v>1138</v>
      </c>
      <c r="E2006" s="362" t="s">
        <v>142</v>
      </c>
      <c r="F2006" s="362"/>
      <c r="G2006" s="186" t="s">
        <v>38</v>
      </c>
      <c r="H2006" s="187">
        <v>0.56602580000000002</v>
      </c>
      <c r="I2006" s="188">
        <v>9.0500000000000007</v>
      </c>
      <c r="J2006" s="200">
        <v>5.12</v>
      </c>
    </row>
    <row r="2007" spans="1:10" s="192" customFormat="1" ht="12.75">
      <c r="A2007" s="201"/>
      <c r="B2007" s="279"/>
      <c r="C2007" s="279"/>
      <c r="D2007" s="279"/>
      <c r="E2007" s="279" t="s">
        <v>143</v>
      </c>
      <c r="F2007" s="203">
        <v>0.44</v>
      </c>
      <c r="G2007" s="279" t="s">
        <v>144</v>
      </c>
      <c r="H2007" s="203">
        <v>0</v>
      </c>
      <c r="I2007" s="279" t="s">
        <v>145</v>
      </c>
      <c r="J2007" s="204">
        <v>0.44</v>
      </c>
    </row>
    <row r="2008" spans="1:10" s="192" customFormat="1" ht="12.75">
      <c r="A2008" s="201"/>
      <c r="B2008" s="279"/>
      <c r="C2008" s="279"/>
      <c r="D2008" s="279"/>
      <c r="E2008" s="279" t="s">
        <v>663</v>
      </c>
      <c r="F2008" s="203">
        <v>2.83</v>
      </c>
      <c r="G2008" s="279"/>
      <c r="H2008" s="363" t="s">
        <v>664</v>
      </c>
      <c r="I2008" s="363"/>
      <c r="J2008" s="204">
        <v>15.46</v>
      </c>
    </row>
    <row r="2009" spans="1:10" s="192" customFormat="1" ht="13.5" thickBot="1">
      <c r="A2009" s="280"/>
      <c r="B2009" s="281"/>
      <c r="C2009" s="281"/>
      <c r="D2009" s="281"/>
      <c r="E2009" s="281"/>
      <c r="F2009" s="281"/>
      <c r="G2009" s="281" t="s">
        <v>665</v>
      </c>
      <c r="H2009" s="213">
        <v>346.5</v>
      </c>
      <c r="I2009" s="281" t="s">
        <v>666</v>
      </c>
      <c r="J2009" s="207">
        <v>5356.89</v>
      </c>
    </row>
    <row r="2010" spans="1:10" s="192" customFormat="1" ht="13.5" thickTop="1">
      <c r="A2010" s="205"/>
      <c r="B2010" s="189"/>
      <c r="C2010" s="189"/>
      <c r="D2010" s="189"/>
      <c r="E2010" s="189"/>
      <c r="F2010" s="189"/>
      <c r="G2010" s="189"/>
      <c r="H2010" s="189"/>
      <c r="I2010" s="189"/>
      <c r="J2010" s="206"/>
    </row>
    <row r="2011" spans="1:10" s="192" customFormat="1" ht="12.75">
      <c r="A2011" s="290" t="s">
        <v>924</v>
      </c>
      <c r="B2011" s="288" t="s">
        <v>8</v>
      </c>
      <c r="C2011" s="284" t="s">
        <v>9</v>
      </c>
      <c r="D2011" s="284" t="s">
        <v>10</v>
      </c>
      <c r="E2011" s="367" t="s">
        <v>136</v>
      </c>
      <c r="F2011" s="367"/>
      <c r="G2011" s="289" t="s">
        <v>11</v>
      </c>
      <c r="H2011" s="288" t="s">
        <v>12</v>
      </c>
      <c r="I2011" s="288" t="s">
        <v>13</v>
      </c>
      <c r="J2011" s="287" t="s">
        <v>14</v>
      </c>
    </row>
    <row r="2012" spans="1:10" s="192" customFormat="1" ht="38.25">
      <c r="A2012" s="94" t="s">
        <v>137</v>
      </c>
      <c r="B2012" s="294" t="s">
        <v>1194</v>
      </c>
      <c r="C2012" s="277" t="s">
        <v>21</v>
      </c>
      <c r="D2012" s="277" t="s">
        <v>636</v>
      </c>
      <c r="E2012" s="368" t="s">
        <v>643</v>
      </c>
      <c r="F2012" s="368"/>
      <c r="G2012" s="95" t="s">
        <v>3</v>
      </c>
      <c r="H2012" s="182">
        <v>1</v>
      </c>
      <c r="I2012" s="96">
        <v>12.71</v>
      </c>
      <c r="J2012" s="196">
        <v>12.71</v>
      </c>
    </row>
    <row r="2013" spans="1:10" s="192" customFormat="1" ht="25.5">
      <c r="A2013" s="197" t="s">
        <v>146</v>
      </c>
      <c r="B2013" s="308" t="s">
        <v>1409</v>
      </c>
      <c r="C2013" s="285" t="s">
        <v>21</v>
      </c>
      <c r="D2013" s="285" t="s">
        <v>782</v>
      </c>
      <c r="E2013" s="365" t="s">
        <v>148</v>
      </c>
      <c r="F2013" s="365"/>
      <c r="G2013" s="183" t="s">
        <v>26</v>
      </c>
      <c r="H2013" s="184">
        <v>0.21490000000000001</v>
      </c>
      <c r="I2013" s="185">
        <v>27.11</v>
      </c>
      <c r="J2013" s="198">
        <v>5.82</v>
      </c>
    </row>
    <row r="2014" spans="1:10" s="192" customFormat="1" ht="12.75">
      <c r="A2014" s="199" t="s">
        <v>139</v>
      </c>
      <c r="B2014" s="309" t="s">
        <v>1514</v>
      </c>
      <c r="C2014" s="278" t="s">
        <v>21</v>
      </c>
      <c r="D2014" s="278" t="s">
        <v>856</v>
      </c>
      <c r="E2014" s="362" t="s">
        <v>142</v>
      </c>
      <c r="F2014" s="362"/>
      <c r="G2014" s="186" t="s">
        <v>547</v>
      </c>
      <c r="H2014" s="187">
        <v>1.7600000000000001E-2</v>
      </c>
      <c r="I2014" s="188">
        <v>19.5</v>
      </c>
      <c r="J2014" s="200">
        <v>0.34</v>
      </c>
    </row>
    <row r="2015" spans="1:10" s="192" customFormat="1" ht="25.5">
      <c r="A2015" s="199" t="s">
        <v>139</v>
      </c>
      <c r="B2015" s="309" t="s">
        <v>1722</v>
      </c>
      <c r="C2015" s="278" t="s">
        <v>21</v>
      </c>
      <c r="D2015" s="278" t="s">
        <v>1140</v>
      </c>
      <c r="E2015" s="362" t="s">
        <v>142</v>
      </c>
      <c r="F2015" s="362"/>
      <c r="G2015" s="186" t="s">
        <v>547</v>
      </c>
      <c r="H2015" s="187">
        <v>0.17630000000000001</v>
      </c>
      <c r="I2015" s="188">
        <v>37.18</v>
      </c>
      <c r="J2015" s="200">
        <v>6.55</v>
      </c>
    </row>
    <row r="2016" spans="1:10" s="192" customFormat="1" ht="12.75">
      <c r="A2016" s="201"/>
      <c r="B2016" s="279"/>
      <c r="C2016" s="279"/>
      <c r="D2016" s="279"/>
      <c r="E2016" s="279" t="s">
        <v>143</v>
      </c>
      <c r="F2016" s="203">
        <v>4.32</v>
      </c>
      <c r="G2016" s="279" t="s">
        <v>144</v>
      </c>
      <c r="H2016" s="203">
        <v>0</v>
      </c>
      <c r="I2016" s="279" t="s">
        <v>145</v>
      </c>
      <c r="J2016" s="204">
        <v>4.32</v>
      </c>
    </row>
    <row r="2017" spans="1:10" s="192" customFormat="1" ht="12.75">
      <c r="A2017" s="201"/>
      <c r="B2017" s="279"/>
      <c r="C2017" s="279"/>
      <c r="D2017" s="279"/>
      <c r="E2017" s="279" t="s">
        <v>663</v>
      </c>
      <c r="F2017" s="203">
        <v>2.85</v>
      </c>
      <c r="G2017" s="279"/>
      <c r="H2017" s="363" t="s">
        <v>664</v>
      </c>
      <c r="I2017" s="363"/>
      <c r="J2017" s="204">
        <v>15.56</v>
      </c>
    </row>
    <row r="2018" spans="1:10" s="192" customFormat="1" ht="13.5" thickBot="1">
      <c r="A2018" s="280"/>
      <c r="B2018" s="281"/>
      <c r="C2018" s="281"/>
      <c r="D2018" s="281"/>
      <c r="E2018" s="281"/>
      <c r="F2018" s="281"/>
      <c r="G2018" s="281" t="s">
        <v>665</v>
      </c>
      <c r="H2018" s="213">
        <v>14.31</v>
      </c>
      <c r="I2018" s="281" t="s">
        <v>666</v>
      </c>
      <c r="J2018" s="207">
        <v>222.66</v>
      </c>
    </row>
    <row r="2019" spans="1:10" s="192" customFormat="1" ht="13.5" thickTop="1">
      <c r="A2019" s="205"/>
      <c r="B2019" s="189"/>
      <c r="C2019" s="189"/>
      <c r="D2019" s="189"/>
      <c r="E2019" s="189"/>
      <c r="F2019" s="189"/>
      <c r="G2019" s="189"/>
      <c r="H2019" s="189"/>
      <c r="I2019" s="189"/>
      <c r="J2019" s="206"/>
    </row>
    <row r="2020" spans="1:10" s="192" customFormat="1" ht="12.75">
      <c r="A2020" s="111" t="s">
        <v>930</v>
      </c>
      <c r="B2020" s="286"/>
      <c r="C2020" s="286"/>
      <c r="D2020" s="286" t="s">
        <v>2580</v>
      </c>
      <c r="E2020" s="286"/>
      <c r="F2020" s="366"/>
      <c r="G2020" s="366"/>
      <c r="H2020" s="136"/>
      <c r="I2020" s="286"/>
      <c r="J2020" s="212">
        <v>62870.31</v>
      </c>
    </row>
    <row r="2021" spans="1:10" s="192" customFormat="1" ht="12.75">
      <c r="A2021" s="111" t="s">
        <v>4656</v>
      </c>
      <c r="B2021" s="286"/>
      <c r="C2021" s="286"/>
      <c r="D2021" s="286" t="s">
        <v>2581</v>
      </c>
      <c r="E2021" s="286"/>
      <c r="F2021" s="366"/>
      <c r="G2021" s="366"/>
      <c r="H2021" s="136"/>
      <c r="I2021" s="286"/>
      <c r="J2021" s="212">
        <v>10712.64</v>
      </c>
    </row>
    <row r="2022" spans="1:10" s="192" customFormat="1" ht="12.75">
      <c r="A2022" s="290" t="s">
        <v>3589</v>
      </c>
      <c r="B2022" s="288" t="s">
        <v>8</v>
      </c>
      <c r="C2022" s="284" t="s">
        <v>9</v>
      </c>
      <c r="D2022" s="284" t="s">
        <v>10</v>
      </c>
      <c r="E2022" s="367" t="s">
        <v>136</v>
      </c>
      <c r="F2022" s="367"/>
      <c r="G2022" s="289" t="s">
        <v>11</v>
      </c>
      <c r="H2022" s="288" t="s">
        <v>12</v>
      </c>
      <c r="I2022" s="288" t="s">
        <v>13</v>
      </c>
      <c r="J2022" s="287" t="s">
        <v>14</v>
      </c>
    </row>
    <row r="2023" spans="1:10" s="192" customFormat="1" ht="12.75" customHeight="1">
      <c r="A2023" s="94" t="s">
        <v>137</v>
      </c>
      <c r="B2023" s="294" t="s">
        <v>3590</v>
      </c>
      <c r="C2023" s="277" t="s">
        <v>268</v>
      </c>
      <c r="D2023" s="277" t="s">
        <v>2582</v>
      </c>
      <c r="E2023" s="368" t="s">
        <v>3569</v>
      </c>
      <c r="F2023" s="368"/>
      <c r="G2023" s="95" t="s">
        <v>105</v>
      </c>
      <c r="H2023" s="182">
        <v>1</v>
      </c>
      <c r="I2023" s="96">
        <v>7.88</v>
      </c>
      <c r="J2023" s="196">
        <v>7.88</v>
      </c>
    </row>
    <row r="2024" spans="1:10" s="192" customFormat="1" ht="12.75">
      <c r="A2024" s="199" t="s">
        <v>139</v>
      </c>
      <c r="B2024" s="309" t="s">
        <v>3591</v>
      </c>
      <c r="C2024" s="278" t="s">
        <v>268</v>
      </c>
      <c r="D2024" s="278" t="s">
        <v>3592</v>
      </c>
      <c r="E2024" s="362" t="s">
        <v>142</v>
      </c>
      <c r="F2024" s="362"/>
      <c r="G2024" s="186" t="s">
        <v>105</v>
      </c>
      <c r="H2024" s="187">
        <v>1</v>
      </c>
      <c r="I2024" s="188">
        <v>2.5499999999999998</v>
      </c>
      <c r="J2024" s="200">
        <v>2.5499999999999998</v>
      </c>
    </row>
    <row r="2025" spans="1:10" s="192" customFormat="1" ht="12.75">
      <c r="A2025" s="199" t="s">
        <v>139</v>
      </c>
      <c r="B2025" s="309" t="s">
        <v>1528</v>
      </c>
      <c r="C2025" s="278" t="s">
        <v>268</v>
      </c>
      <c r="D2025" s="278" t="s">
        <v>874</v>
      </c>
      <c r="E2025" s="362" t="s">
        <v>141</v>
      </c>
      <c r="F2025" s="362"/>
      <c r="G2025" s="186" t="s">
        <v>26</v>
      </c>
      <c r="H2025" s="187">
        <v>0.155</v>
      </c>
      <c r="I2025" s="188">
        <v>19.37</v>
      </c>
      <c r="J2025" s="200">
        <v>3</v>
      </c>
    </row>
    <row r="2026" spans="1:10" s="192" customFormat="1" ht="12.75">
      <c r="A2026" s="199" t="s">
        <v>139</v>
      </c>
      <c r="B2026" s="309" t="s">
        <v>1529</v>
      </c>
      <c r="C2026" s="278" t="s">
        <v>268</v>
      </c>
      <c r="D2026" s="278" t="s">
        <v>875</v>
      </c>
      <c r="E2026" s="362" t="s">
        <v>141</v>
      </c>
      <c r="F2026" s="362"/>
      <c r="G2026" s="186" t="s">
        <v>26</v>
      </c>
      <c r="H2026" s="187">
        <v>0.155</v>
      </c>
      <c r="I2026" s="188">
        <v>15.09</v>
      </c>
      <c r="J2026" s="200">
        <v>2.33</v>
      </c>
    </row>
    <row r="2027" spans="1:10" s="192" customFormat="1" ht="12.75">
      <c r="A2027" s="201"/>
      <c r="B2027" s="279"/>
      <c r="C2027" s="279"/>
      <c r="D2027" s="279"/>
      <c r="E2027" s="279" t="s">
        <v>143</v>
      </c>
      <c r="F2027" s="203">
        <v>5.33</v>
      </c>
      <c r="G2027" s="279" t="s">
        <v>144</v>
      </c>
      <c r="H2027" s="203">
        <v>0</v>
      </c>
      <c r="I2027" s="279" t="s">
        <v>145</v>
      </c>
      <c r="J2027" s="204">
        <v>5.33</v>
      </c>
    </row>
    <row r="2028" spans="1:10" s="192" customFormat="1" ht="12.75">
      <c r="A2028" s="201"/>
      <c r="B2028" s="279"/>
      <c r="C2028" s="279"/>
      <c r="D2028" s="279"/>
      <c r="E2028" s="279" t="s">
        <v>663</v>
      </c>
      <c r="F2028" s="203">
        <v>1.77</v>
      </c>
      <c r="G2028" s="279"/>
      <c r="H2028" s="363" t="s">
        <v>664</v>
      </c>
      <c r="I2028" s="363"/>
      <c r="J2028" s="204">
        <v>9.65</v>
      </c>
    </row>
    <row r="2029" spans="1:10" s="192" customFormat="1" ht="13.5" thickBot="1">
      <c r="A2029" s="280"/>
      <c r="B2029" s="281"/>
      <c r="C2029" s="281"/>
      <c r="D2029" s="281"/>
      <c r="E2029" s="281"/>
      <c r="F2029" s="281"/>
      <c r="G2029" s="281" t="s">
        <v>665</v>
      </c>
      <c r="H2029" s="213">
        <v>82</v>
      </c>
      <c r="I2029" s="281" t="s">
        <v>666</v>
      </c>
      <c r="J2029" s="207">
        <v>791.3</v>
      </c>
    </row>
    <row r="2030" spans="1:10" s="192" customFormat="1" ht="13.5" thickTop="1">
      <c r="A2030" s="205"/>
      <c r="B2030" s="189"/>
      <c r="C2030" s="189"/>
      <c r="D2030" s="189"/>
      <c r="E2030" s="189"/>
      <c r="F2030" s="189"/>
      <c r="G2030" s="189"/>
      <c r="H2030" s="189"/>
      <c r="I2030" s="189"/>
      <c r="J2030" s="206"/>
    </row>
    <row r="2031" spans="1:10" s="192" customFormat="1" ht="12.75">
      <c r="A2031" s="290" t="s">
        <v>3593</v>
      </c>
      <c r="B2031" s="288" t="s">
        <v>8</v>
      </c>
      <c r="C2031" s="284" t="s">
        <v>9</v>
      </c>
      <c r="D2031" s="284" t="s">
        <v>10</v>
      </c>
      <c r="E2031" s="367" t="s">
        <v>136</v>
      </c>
      <c r="F2031" s="367"/>
      <c r="G2031" s="289" t="s">
        <v>11</v>
      </c>
      <c r="H2031" s="288" t="s">
        <v>12</v>
      </c>
      <c r="I2031" s="288" t="s">
        <v>13</v>
      </c>
      <c r="J2031" s="287" t="s">
        <v>14</v>
      </c>
    </row>
    <row r="2032" spans="1:10" s="192" customFormat="1" ht="38.25" customHeight="1">
      <c r="A2032" s="94" t="s">
        <v>137</v>
      </c>
      <c r="B2032" s="294" t="s">
        <v>3594</v>
      </c>
      <c r="C2032" s="277" t="s">
        <v>21</v>
      </c>
      <c r="D2032" s="277" t="s">
        <v>2583</v>
      </c>
      <c r="E2032" s="368" t="s">
        <v>182</v>
      </c>
      <c r="F2032" s="368"/>
      <c r="G2032" s="95" t="s">
        <v>45</v>
      </c>
      <c r="H2032" s="182">
        <v>1</v>
      </c>
      <c r="I2032" s="96">
        <v>13.2</v>
      </c>
      <c r="J2032" s="196">
        <v>13.2</v>
      </c>
    </row>
    <row r="2033" spans="1:10" s="192" customFormat="1" ht="25.5">
      <c r="A2033" s="197" t="s">
        <v>146</v>
      </c>
      <c r="B2033" s="308" t="s">
        <v>1508</v>
      </c>
      <c r="C2033" s="285" t="s">
        <v>21</v>
      </c>
      <c r="D2033" s="285" t="s">
        <v>150</v>
      </c>
      <c r="E2033" s="365" t="s">
        <v>148</v>
      </c>
      <c r="F2033" s="365"/>
      <c r="G2033" s="183" t="s">
        <v>26</v>
      </c>
      <c r="H2033" s="184">
        <v>0.20599999999999999</v>
      </c>
      <c r="I2033" s="185">
        <v>21.96</v>
      </c>
      <c r="J2033" s="198">
        <v>4.5199999999999996</v>
      </c>
    </row>
    <row r="2034" spans="1:10" s="192" customFormat="1" ht="25.5">
      <c r="A2034" s="197" t="s">
        <v>146</v>
      </c>
      <c r="B2034" s="308" t="s">
        <v>1509</v>
      </c>
      <c r="C2034" s="285" t="s">
        <v>21</v>
      </c>
      <c r="D2034" s="285" t="s">
        <v>151</v>
      </c>
      <c r="E2034" s="365" t="s">
        <v>148</v>
      </c>
      <c r="F2034" s="365"/>
      <c r="G2034" s="183" t="s">
        <v>26</v>
      </c>
      <c r="H2034" s="184">
        <v>0.20599999999999999</v>
      </c>
      <c r="I2034" s="185">
        <v>26.68</v>
      </c>
      <c r="J2034" s="198">
        <v>5.49</v>
      </c>
    </row>
    <row r="2035" spans="1:10" s="192" customFormat="1" ht="25.5">
      <c r="A2035" s="199" t="s">
        <v>139</v>
      </c>
      <c r="B2035" s="309" t="s">
        <v>3595</v>
      </c>
      <c r="C2035" s="278" t="s">
        <v>21</v>
      </c>
      <c r="D2035" s="278" t="s">
        <v>3596</v>
      </c>
      <c r="E2035" s="362" t="s">
        <v>142</v>
      </c>
      <c r="F2035" s="362"/>
      <c r="G2035" s="186" t="s">
        <v>45</v>
      </c>
      <c r="H2035" s="187">
        <v>1</v>
      </c>
      <c r="I2035" s="188">
        <v>3.19</v>
      </c>
      <c r="J2035" s="200">
        <v>3.19</v>
      </c>
    </row>
    <row r="2036" spans="1:10" s="192" customFormat="1" ht="12.75">
      <c r="A2036" s="201"/>
      <c r="B2036" s="279"/>
      <c r="C2036" s="279"/>
      <c r="D2036" s="279"/>
      <c r="E2036" s="279" t="s">
        <v>143</v>
      </c>
      <c r="F2036" s="203">
        <v>7.81</v>
      </c>
      <c r="G2036" s="279" t="s">
        <v>144</v>
      </c>
      <c r="H2036" s="203">
        <v>0</v>
      </c>
      <c r="I2036" s="279" t="s">
        <v>145</v>
      </c>
      <c r="J2036" s="204">
        <v>7.81</v>
      </c>
    </row>
    <row r="2037" spans="1:10" s="192" customFormat="1" ht="12.75">
      <c r="A2037" s="201"/>
      <c r="B2037" s="279"/>
      <c r="C2037" s="279"/>
      <c r="D2037" s="279"/>
      <c r="E2037" s="279" t="s">
        <v>663</v>
      </c>
      <c r="F2037" s="203">
        <v>2.96</v>
      </c>
      <c r="G2037" s="279"/>
      <c r="H2037" s="363" t="s">
        <v>664</v>
      </c>
      <c r="I2037" s="363"/>
      <c r="J2037" s="204">
        <v>16.16</v>
      </c>
    </row>
    <row r="2038" spans="1:10" s="192" customFormat="1" ht="13.5" thickBot="1">
      <c r="A2038" s="280"/>
      <c r="B2038" s="281"/>
      <c r="C2038" s="281"/>
      <c r="D2038" s="281"/>
      <c r="E2038" s="281"/>
      <c r="F2038" s="281"/>
      <c r="G2038" s="281" t="s">
        <v>665</v>
      </c>
      <c r="H2038" s="213">
        <v>210</v>
      </c>
      <c r="I2038" s="281" t="s">
        <v>666</v>
      </c>
      <c r="J2038" s="207">
        <v>3393.6</v>
      </c>
    </row>
    <row r="2039" spans="1:10" s="192" customFormat="1" ht="13.5" thickTop="1">
      <c r="A2039" s="205"/>
      <c r="B2039" s="189"/>
      <c r="C2039" s="189"/>
      <c r="D2039" s="189"/>
      <c r="E2039" s="189"/>
      <c r="F2039" s="189"/>
      <c r="G2039" s="189"/>
      <c r="H2039" s="189"/>
      <c r="I2039" s="189"/>
      <c r="J2039" s="206"/>
    </row>
    <row r="2040" spans="1:10" s="192" customFormat="1" ht="12.75">
      <c r="A2040" s="290" t="s">
        <v>3597</v>
      </c>
      <c r="B2040" s="288" t="s">
        <v>8</v>
      </c>
      <c r="C2040" s="284" t="s">
        <v>9</v>
      </c>
      <c r="D2040" s="284" t="s">
        <v>10</v>
      </c>
      <c r="E2040" s="367" t="s">
        <v>136</v>
      </c>
      <c r="F2040" s="367"/>
      <c r="G2040" s="289" t="s">
        <v>11</v>
      </c>
      <c r="H2040" s="288" t="s">
        <v>12</v>
      </c>
      <c r="I2040" s="288" t="s">
        <v>13</v>
      </c>
      <c r="J2040" s="287" t="s">
        <v>14</v>
      </c>
    </row>
    <row r="2041" spans="1:10" s="192" customFormat="1" ht="38.25" customHeight="1">
      <c r="A2041" s="94" t="s">
        <v>137</v>
      </c>
      <c r="B2041" s="294" t="s">
        <v>3598</v>
      </c>
      <c r="C2041" s="277" t="s">
        <v>21</v>
      </c>
      <c r="D2041" s="277" t="s">
        <v>2585</v>
      </c>
      <c r="E2041" s="368" t="s">
        <v>182</v>
      </c>
      <c r="F2041" s="368"/>
      <c r="G2041" s="95" t="s">
        <v>34</v>
      </c>
      <c r="H2041" s="182">
        <v>1</v>
      </c>
      <c r="I2041" s="96">
        <v>11.22</v>
      </c>
      <c r="J2041" s="196">
        <v>11.22</v>
      </c>
    </row>
    <row r="2042" spans="1:10" s="192" customFormat="1" ht="25.5">
      <c r="A2042" s="197" t="s">
        <v>146</v>
      </c>
      <c r="B2042" s="308" t="s">
        <v>1508</v>
      </c>
      <c r="C2042" s="285" t="s">
        <v>21</v>
      </c>
      <c r="D2042" s="285" t="s">
        <v>150</v>
      </c>
      <c r="E2042" s="365" t="s">
        <v>148</v>
      </c>
      <c r="F2042" s="365"/>
      <c r="G2042" s="183" t="s">
        <v>26</v>
      </c>
      <c r="H2042" s="184">
        <v>0.11899999999999999</v>
      </c>
      <c r="I2042" s="185">
        <v>21.96</v>
      </c>
      <c r="J2042" s="198">
        <v>2.61</v>
      </c>
    </row>
    <row r="2043" spans="1:10" s="192" customFormat="1" ht="25.5">
      <c r="A2043" s="197" t="s">
        <v>146</v>
      </c>
      <c r="B2043" s="308" t="s">
        <v>1509</v>
      </c>
      <c r="C2043" s="285" t="s">
        <v>21</v>
      </c>
      <c r="D2043" s="285" t="s">
        <v>151</v>
      </c>
      <c r="E2043" s="365" t="s">
        <v>148</v>
      </c>
      <c r="F2043" s="365"/>
      <c r="G2043" s="183" t="s">
        <v>26</v>
      </c>
      <c r="H2043" s="184">
        <v>0.11899999999999999</v>
      </c>
      <c r="I2043" s="185">
        <v>26.68</v>
      </c>
      <c r="J2043" s="198">
        <v>3.17</v>
      </c>
    </row>
    <row r="2044" spans="1:10" s="192" customFormat="1" ht="12.75">
      <c r="A2044" s="199" t="s">
        <v>139</v>
      </c>
      <c r="B2044" s="309" t="s">
        <v>1585</v>
      </c>
      <c r="C2044" s="278" t="s">
        <v>21</v>
      </c>
      <c r="D2044" s="278" t="s">
        <v>943</v>
      </c>
      <c r="E2044" s="362" t="s">
        <v>142</v>
      </c>
      <c r="F2044" s="362"/>
      <c r="G2044" s="186" t="s">
        <v>34</v>
      </c>
      <c r="H2044" s="187">
        <v>1.0169999999999999</v>
      </c>
      <c r="I2044" s="188">
        <v>5.35</v>
      </c>
      <c r="J2044" s="200">
        <v>5.44</v>
      </c>
    </row>
    <row r="2045" spans="1:10" s="192" customFormat="1" ht="12.75">
      <c r="A2045" s="201"/>
      <c r="B2045" s="279"/>
      <c r="C2045" s="279"/>
      <c r="D2045" s="279"/>
      <c r="E2045" s="279" t="s">
        <v>143</v>
      </c>
      <c r="F2045" s="203">
        <v>4.5</v>
      </c>
      <c r="G2045" s="279" t="s">
        <v>144</v>
      </c>
      <c r="H2045" s="203">
        <v>0</v>
      </c>
      <c r="I2045" s="279" t="s">
        <v>145</v>
      </c>
      <c r="J2045" s="204">
        <v>4.5</v>
      </c>
    </row>
    <row r="2046" spans="1:10" s="192" customFormat="1" ht="12.75">
      <c r="A2046" s="201"/>
      <c r="B2046" s="279"/>
      <c r="C2046" s="279"/>
      <c r="D2046" s="279"/>
      <c r="E2046" s="279" t="s">
        <v>663</v>
      </c>
      <c r="F2046" s="203">
        <v>2.52</v>
      </c>
      <c r="G2046" s="279"/>
      <c r="H2046" s="363" t="s">
        <v>664</v>
      </c>
      <c r="I2046" s="363"/>
      <c r="J2046" s="204">
        <v>13.74</v>
      </c>
    </row>
    <row r="2047" spans="1:10" s="192" customFormat="1" ht="13.5" thickBot="1">
      <c r="A2047" s="280"/>
      <c r="B2047" s="281"/>
      <c r="C2047" s="281"/>
      <c r="D2047" s="281"/>
      <c r="E2047" s="281"/>
      <c r="F2047" s="281"/>
      <c r="G2047" s="281" t="s">
        <v>665</v>
      </c>
      <c r="H2047" s="213">
        <v>210</v>
      </c>
      <c r="I2047" s="281" t="s">
        <v>666</v>
      </c>
      <c r="J2047" s="207">
        <v>2885.4</v>
      </c>
    </row>
    <row r="2048" spans="1:10" s="192" customFormat="1" ht="13.5" thickTop="1">
      <c r="A2048" s="205"/>
      <c r="B2048" s="189"/>
      <c r="C2048" s="189"/>
      <c r="D2048" s="189"/>
      <c r="E2048" s="189"/>
      <c r="F2048" s="189"/>
      <c r="G2048" s="189"/>
      <c r="H2048" s="189"/>
      <c r="I2048" s="189"/>
      <c r="J2048" s="206"/>
    </row>
    <row r="2049" spans="1:10" s="192" customFormat="1" ht="12.75">
      <c r="A2049" s="290" t="s">
        <v>3599</v>
      </c>
      <c r="B2049" s="288" t="s">
        <v>8</v>
      </c>
      <c r="C2049" s="284" t="s">
        <v>9</v>
      </c>
      <c r="D2049" s="284" t="s">
        <v>10</v>
      </c>
      <c r="E2049" s="367" t="s">
        <v>136</v>
      </c>
      <c r="F2049" s="367"/>
      <c r="G2049" s="289" t="s">
        <v>11</v>
      </c>
      <c r="H2049" s="288" t="s">
        <v>12</v>
      </c>
      <c r="I2049" s="288" t="s">
        <v>13</v>
      </c>
      <c r="J2049" s="287" t="s">
        <v>14</v>
      </c>
    </row>
    <row r="2050" spans="1:10" s="192" customFormat="1" ht="12.75" customHeight="1">
      <c r="A2050" s="94" t="s">
        <v>137</v>
      </c>
      <c r="B2050" s="294" t="s">
        <v>3600</v>
      </c>
      <c r="C2050" s="277" t="s">
        <v>487</v>
      </c>
      <c r="D2050" s="277" t="s">
        <v>2587</v>
      </c>
      <c r="E2050" s="368" t="s">
        <v>3601</v>
      </c>
      <c r="F2050" s="368"/>
      <c r="G2050" s="95" t="s">
        <v>17</v>
      </c>
      <c r="H2050" s="182">
        <v>1</v>
      </c>
      <c r="I2050" s="96">
        <v>13.61</v>
      </c>
      <c r="J2050" s="196">
        <v>13.61</v>
      </c>
    </row>
    <row r="2051" spans="1:10" s="192" customFormat="1" ht="25.5">
      <c r="A2051" s="197" t="s">
        <v>146</v>
      </c>
      <c r="B2051" s="308" t="s">
        <v>1706</v>
      </c>
      <c r="C2051" s="285" t="s">
        <v>487</v>
      </c>
      <c r="D2051" s="285" t="s">
        <v>1119</v>
      </c>
      <c r="E2051" s="365" t="s">
        <v>1120</v>
      </c>
      <c r="F2051" s="365"/>
      <c r="G2051" s="183" t="s">
        <v>1121</v>
      </c>
      <c r="H2051" s="184">
        <v>0.2</v>
      </c>
      <c r="I2051" s="185">
        <v>3.8</v>
      </c>
      <c r="J2051" s="198">
        <v>0.76</v>
      </c>
    </row>
    <row r="2052" spans="1:10" s="192" customFormat="1" ht="25.5">
      <c r="A2052" s="197" t="s">
        <v>146</v>
      </c>
      <c r="B2052" s="308" t="s">
        <v>2297</v>
      </c>
      <c r="C2052" s="285" t="s">
        <v>487</v>
      </c>
      <c r="D2052" s="285" t="s">
        <v>2298</v>
      </c>
      <c r="E2052" s="365" t="s">
        <v>1120</v>
      </c>
      <c r="F2052" s="365"/>
      <c r="G2052" s="183" t="s">
        <v>1121</v>
      </c>
      <c r="H2052" s="184">
        <v>0.2</v>
      </c>
      <c r="I2052" s="185">
        <v>3.66</v>
      </c>
      <c r="J2052" s="198">
        <v>0.73</v>
      </c>
    </row>
    <row r="2053" spans="1:10" s="192" customFormat="1" ht="12.75">
      <c r="A2053" s="199" t="s">
        <v>139</v>
      </c>
      <c r="B2053" s="309" t="s">
        <v>2299</v>
      </c>
      <c r="C2053" s="278" t="s">
        <v>487</v>
      </c>
      <c r="D2053" s="278" t="s">
        <v>2300</v>
      </c>
      <c r="E2053" s="362" t="s">
        <v>141</v>
      </c>
      <c r="F2053" s="362"/>
      <c r="G2053" s="186" t="s">
        <v>1121</v>
      </c>
      <c r="H2053" s="187">
        <v>0.2</v>
      </c>
      <c r="I2053" s="188">
        <v>19.13</v>
      </c>
      <c r="J2053" s="200">
        <v>3.82</v>
      </c>
    </row>
    <row r="2054" spans="1:10" s="192" customFormat="1" ht="12.75">
      <c r="A2054" s="199" t="s">
        <v>139</v>
      </c>
      <c r="B2054" s="309" t="s">
        <v>1707</v>
      </c>
      <c r="C2054" s="278" t="s">
        <v>487</v>
      </c>
      <c r="D2054" s="278" t="s">
        <v>1122</v>
      </c>
      <c r="E2054" s="362" t="s">
        <v>141</v>
      </c>
      <c r="F2054" s="362"/>
      <c r="G2054" s="186" t="s">
        <v>1121</v>
      </c>
      <c r="H2054" s="187">
        <v>0.2</v>
      </c>
      <c r="I2054" s="188">
        <v>13.65</v>
      </c>
      <c r="J2054" s="200">
        <v>2.73</v>
      </c>
    </row>
    <row r="2055" spans="1:10" s="192" customFormat="1" ht="12.75">
      <c r="A2055" s="199" t="s">
        <v>139</v>
      </c>
      <c r="B2055" s="309" t="s">
        <v>3602</v>
      </c>
      <c r="C2055" s="278" t="s">
        <v>487</v>
      </c>
      <c r="D2055" s="278" t="s">
        <v>3603</v>
      </c>
      <c r="E2055" s="362" t="s">
        <v>142</v>
      </c>
      <c r="F2055" s="362"/>
      <c r="G2055" s="186" t="s">
        <v>17</v>
      </c>
      <c r="H2055" s="187">
        <v>1</v>
      </c>
      <c r="I2055" s="188">
        <v>5.57</v>
      </c>
      <c r="J2055" s="200">
        <v>5.57</v>
      </c>
    </row>
    <row r="2056" spans="1:10" s="192" customFormat="1" ht="12.75">
      <c r="A2056" s="201"/>
      <c r="B2056" s="279"/>
      <c r="C2056" s="279"/>
      <c r="D2056" s="279"/>
      <c r="E2056" s="279" t="s">
        <v>143</v>
      </c>
      <c r="F2056" s="203">
        <v>6.55</v>
      </c>
      <c r="G2056" s="279" t="s">
        <v>144</v>
      </c>
      <c r="H2056" s="203">
        <v>0</v>
      </c>
      <c r="I2056" s="279" t="s">
        <v>145</v>
      </c>
      <c r="J2056" s="204">
        <v>6.55</v>
      </c>
    </row>
    <row r="2057" spans="1:10" s="192" customFormat="1" ht="12.75">
      <c r="A2057" s="201"/>
      <c r="B2057" s="279"/>
      <c r="C2057" s="279"/>
      <c r="D2057" s="279"/>
      <c r="E2057" s="279" t="s">
        <v>663</v>
      </c>
      <c r="F2057" s="203">
        <v>3.05</v>
      </c>
      <c r="G2057" s="279"/>
      <c r="H2057" s="363" t="s">
        <v>664</v>
      </c>
      <c r="I2057" s="363"/>
      <c r="J2057" s="204">
        <v>16.66</v>
      </c>
    </row>
    <row r="2058" spans="1:10" s="192" customFormat="1" ht="13.5" thickBot="1">
      <c r="A2058" s="280"/>
      <c r="B2058" s="281"/>
      <c r="C2058" s="281"/>
      <c r="D2058" s="281"/>
      <c r="E2058" s="281"/>
      <c r="F2058" s="281"/>
      <c r="G2058" s="281" t="s">
        <v>665</v>
      </c>
      <c r="H2058" s="213">
        <v>2</v>
      </c>
      <c r="I2058" s="281" t="s">
        <v>666</v>
      </c>
      <c r="J2058" s="207">
        <v>33.32</v>
      </c>
    </row>
    <row r="2059" spans="1:10" s="192" customFormat="1" ht="13.5" thickTop="1">
      <c r="A2059" s="205"/>
      <c r="B2059" s="189"/>
      <c r="C2059" s="189"/>
      <c r="D2059" s="189"/>
      <c r="E2059" s="189"/>
      <c r="F2059" s="189"/>
      <c r="G2059" s="189"/>
      <c r="H2059" s="189"/>
      <c r="I2059" s="189"/>
      <c r="J2059" s="206"/>
    </row>
    <row r="2060" spans="1:10" s="192" customFormat="1" ht="12.75">
      <c r="A2060" s="290" t="s">
        <v>3604</v>
      </c>
      <c r="B2060" s="288" t="s">
        <v>8</v>
      </c>
      <c r="C2060" s="284" t="s">
        <v>9</v>
      </c>
      <c r="D2060" s="284" t="s">
        <v>10</v>
      </c>
      <c r="E2060" s="367" t="s">
        <v>136</v>
      </c>
      <c r="F2060" s="367"/>
      <c r="G2060" s="289" t="s">
        <v>11</v>
      </c>
      <c r="H2060" s="288" t="s">
        <v>12</v>
      </c>
      <c r="I2060" s="288" t="s">
        <v>13</v>
      </c>
      <c r="J2060" s="287" t="s">
        <v>14</v>
      </c>
    </row>
    <row r="2061" spans="1:10" s="192" customFormat="1" ht="12.75" customHeight="1">
      <c r="A2061" s="94" t="s">
        <v>137</v>
      </c>
      <c r="B2061" s="294" t="s">
        <v>3605</v>
      </c>
      <c r="C2061" s="277" t="s">
        <v>487</v>
      </c>
      <c r="D2061" s="277" t="s">
        <v>2589</v>
      </c>
      <c r="E2061" s="368" t="s">
        <v>3601</v>
      </c>
      <c r="F2061" s="368"/>
      <c r="G2061" s="95" t="s">
        <v>17</v>
      </c>
      <c r="H2061" s="182">
        <v>1</v>
      </c>
      <c r="I2061" s="96">
        <v>18.29</v>
      </c>
      <c r="J2061" s="196">
        <v>18.29</v>
      </c>
    </row>
    <row r="2062" spans="1:10" s="192" customFormat="1" ht="25.5">
      <c r="A2062" s="197" t="s">
        <v>146</v>
      </c>
      <c r="B2062" s="308" t="s">
        <v>1706</v>
      </c>
      <c r="C2062" s="285" t="s">
        <v>487</v>
      </c>
      <c r="D2062" s="285" t="s">
        <v>1119</v>
      </c>
      <c r="E2062" s="365" t="s">
        <v>1120</v>
      </c>
      <c r="F2062" s="365"/>
      <c r="G2062" s="183" t="s">
        <v>1121</v>
      </c>
      <c r="H2062" s="184">
        <v>0.2</v>
      </c>
      <c r="I2062" s="185">
        <v>3.8</v>
      </c>
      <c r="J2062" s="198">
        <v>0.76</v>
      </c>
    </row>
    <row r="2063" spans="1:10" s="192" customFormat="1" ht="25.5">
      <c r="A2063" s="197" t="s">
        <v>146</v>
      </c>
      <c r="B2063" s="308" t="s">
        <v>2297</v>
      </c>
      <c r="C2063" s="285" t="s">
        <v>487</v>
      </c>
      <c r="D2063" s="285" t="s">
        <v>2298</v>
      </c>
      <c r="E2063" s="365" t="s">
        <v>1120</v>
      </c>
      <c r="F2063" s="365"/>
      <c r="G2063" s="183" t="s">
        <v>1121</v>
      </c>
      <c r="H2063" s="184">
        <v>0.2</v>
      </c>
      <c r="I2063" s="185">
        <v>3.66</v>
      </c>
      <c r="J2063" s="198">
        <v>0.73</v>
      </c>
    </row>
    <row r="2064" spans="1:10" s="192" customFormat="1" ht="12.75">
      <c r="A2064" s="199" t="s">
        <v>139</v>
      </c>
      <c r="B2064" s="309" t="s">
        <v>2299</v>
      </c>
      <c r="C2064" s="278" t="s">
        <v>487</v>
      </c>
      <c r="D2064" s="278" t="s">
        <v>2300</v>
      </c>
      <c r="E2064" s="362" t="s">
        <v>141</v>
      </c>
      <c r="F2064" s="362"/>
      <c r="G2064" s="186" t="s">
        <v>1121</v>
      </c>
      <c r="H2064" s="187">
        <v>0.2</v>
      </c>
      <c r="I2064" s="188">
        <v>19.13</v>
      </c>
      <c r="J2064" s="200">
        <v>3.82</v>
      </c>
    </row>
    <row r="2065" spans="1:10" s="192" customFormat="1" ht="12.75">
      <c r="A2065" s="199" t="s">
        <v>139</v>
      </c>
      <c r="B2065" s="309" t="s">
        <v>1707</v>
      </c>
      <c r="C2065" s="278" t="s">
        <v>487</v>
      </c>
      <c r="D2065" s="278" t="s">
        <v>1122</v>
      </c>
      <c r="E2065" s="362" t="s">
        <v>141</v>
      </c>
      <c r="F2065" s="362"/>
      <c r="G2065" s="186" t="s">
        <v>1121</v>
      </c>
      <c r="H2065" s="187">
        <v>0.2</v>
      </c>
      <c r="I2065" s="188">
        <v>13.65</v>
      </c>
      <c r="J2065" s="200">
        <v>2.73</v>
      </c>
    </row>
    <row r="2066" spans="1:10" s="192" customFormat="1" ht="12.75">
      <c r="A2066" s="199" t="s">
        <v>139</v>
      </c>
      <c r="B2066" s="309" t="s">
        <v>3606</v>
      </c>
      <c r="C2066" s="278" t="s">
        <v>487</v>
      </c>
      <c r="D2066" s="278" t="s">
        <v>3607</v>
      </c>
      <c r="E2066" s="362" t="s">
        <v>142</v>
      </c>
      <c r="F2066" s="362"/>
      <c r="G2066" s="186" t="s">
        <v>17</v>
      </c>
      <c r="H2066" s="187">
        <v>1</v>
      </c>
      <c r="I2066" s="188">
        <v>10.25</v>
      </c>
      <c r="J2066" s="200">
        <v>10.25</v>
      </c>
    </row>
    <row r="2067" spans="1:10" s="192" customFormat="1" ht="12.75">
      <c r="A2067" s="201"/>
      <c r="B2067" s="279"/>
      <c r="C2067" s="279"/>
      <c r="D2067" s="279"/>
      <c r="E2067" s="279" t="s">
        <v>143</v>
      </c>
      <c r="F2067" s="203">
        <v>6.55</v>
      </c>
      <c r="G2067" s="279" t="s">
        <v>144</v>
      </c>
      <c r="H2067" s="203">
        <v>0</v>
      </c>
      <c r="I2067" s="279" t="s">
        <v>145</v>
      </c>
      <c r="J2067" s="204">
        <v>6.55</v>
      </c>
    </row>
    <row r="2068" spans="1:10" s="192" customFormat="1" ht="12.75">
      <c r="A2068" s="201"/>
      <c r="B2068" s="279"/>
      <c r="C2068" s="279"/>
      <c r="D2068" s="279"/>
      <c r="E2068" s="279" t="s">
        <v>663</v>
      </c>
      <c r="F2068" s="203">
        <v>4.0999999999999996</v>
      </c>
      <c r="G2068" s="279"/>
      <c r="H2068" s="363" t="s">
        <v>664</v>
      </c>
      <c r="I2068" s="363"/>
      <c r="J2068" s="204">
        <v>22.39</v>
      </c>
    </row>
    <row r="2069" spans="1:10" s="192" customFormat="1" ht="13.5" thickBot="1">
      <c r="A2069" s="280"/>
      <c r="B2069" s="281"/>
      <c r="C2069" s="281"/>
      <c r="D2069" s="281"/>
      <c r="E2069" s="281"/>
      <c r="F2069" s="281"/>
      <c r="G2069" s="281" t="s">
        <v>665</v>
      </c>
      <c r="H2069" s="213">
        <v>2</v>
      </c>
      <c r="I2069" s="281" t="s">
        <v>666</v>
      </c>
      <c r="J2069" s="207">
        <v>44.78</v>
      </c>
    </row>
    <row r="2070" spans="1:10" s="192" customFormat="1" ht="13.5" thickTop="1">
      <c r="A2070" s="205"/>
      <c r="B2070" s="189"/>
      <c r="C2070" s="189"/>
      <c r="D2070" s="189"/>
      <c r="E2070" s="189"/>
      <c r="F2070" s="189"/>
      <c r="G2070" s="189"/>
      <c r="H2070" s="189"/>
      <c r="I2070" s="189"/>
      <c r="J2070" s="206"/>
    </row>
    <row r="2071" spans="1:10" s="192" customFormat="1" ht="12.75">
      <c r="A2071" s="290" t="s">
        <v>3608</v>
      </c>
      <c r="B2071" s="288" t="s">
        <v>8</v>
      </c>
      <c r="C2071" s="284" t="s">
        <v>9</v>
      </c>
      <c r="D2071" s="284" t="s">
        <v>10</v>
      </c>
      <c r="E2071" s="367" t="s">
        <v>136</v>
      </c>
      <c r="F2071" s="367"/>
      <c r="G2071" s="289" t="s">
        <v>11</v>
      </c>
      <c r="H2071" s="288" t="s">
        <v>12</v>
      </c>
      <c r="I2071" s="288" t="s">
        <v>13</v>
      </c>
      <c r="J2071" s="287" t="s">
        <v>14</v>
      </c>
    </row>
    <row r="2072" spans="1:10" s="192" customFormat="1" ht="38.25" customHeight="1">
      <c r="A2072" s="94" t="s">
        <v>137</v>
      </c>
      <c r="B2072" s="294" t="s">
        <v>3609</v>
      </c>
      <c r="C2072" s="277" t="s">
        <v>21</v>
      </c>
      <c r="D2072" s="277" t="s">
        <v>2591</v>
      </c>
      <c r="E2072" s="368" t="s">
        <v>182</v>
      </c>
      <c r="F2072" s="368"/>
      <c r="G2072" s="95" t="s">
        <v>45</v>
      </c>
      <c r="H2072" s="182">
        <v>1</v>
      </c>
      <c r="I2072" s="96">
        <v>8.0299999999999994</v>
      </c>
      <c r="J2072" s="196">
        <v>8.0299999999999994</v>
      </c>
    </row>
    <row r="2073" spans="1:10" s="192" customFormat="1" ht="25.5">
      <c r="A2073" s="197" t="s">
        <v>146</v>
      </c>
      <c r="B2073" s="308" t="s">
        <v>1508</v>
      </c>
      <c r="C2073" s="285" t="s">
        <v>21</v>
      </c>
      <c r="D2073" s="285" t="s">
        <v>150</v>
      </c>
      <c r="E2073" s="365" t="s">
        <v>148</v>
      </c>
      <c r="F2073" s="365"/>
      <c r="G2073" s="183" t="s">
        <v>26</v>
      </c>
      <c r="H2073" s="184">
        <v>0.13700000000000001</v>
      </c>
      <c r="I2073" s="185">
        <v>21.96</v>
      </c>
      <c r="J2073" s="198">
        <v>3</v>
      </c>
    </row>
    <row r="2074" spans="1:10" s="192" customFormat="1" ht="25.5">
      <c r="A2074" s="197" t="s">
        <v>146</v>
      </c>
      <c r="B2074" s="308" t="s">
        <v>1509</v>
      </c>
      <c r="C2074" s="285" t="s">
        <v>21</v>
      </c>
      <c r="D2074" s="285" t="s">
        <v>151</v>
      </c>
      <c r="E2074" s="365" t="s">
        <v>148</v>
      </c>
      <c r="F2074" s="365"/>
      <c r="G2074" s="183" t="s">
        <v>26</v>
      </c>
      <c r="H2074" s="184">
        <v>0.13700000000000001</v>
      </c>
      <c r="I2074" s="185">
        <v>26.68</v>
      </c>
      <c r="J2074" s="198">
        <v>3.65</v>
      </c>
    </row>
    <row r="2075" spans="1:10" s="192" customFormat="1" ht="12.75">
      <c r="A2075" s="199" t="s">
        <v>139</v>
      </c>
      <c r="B2075" s="309" t="s">
        <v>3610</v>
      </c>
      <c r="C2075" s="278" t="s">
        <v>21</v>
      </c>
      <c r="D2075" s="278" t="s">
        <v>3611</v>
      </c>
      <c r="E2075" s="362" t="s">
        <v>142</v>
      </c>
      <c r="F2075" s="362"/>
      <c r="G2075" s="186" t="s">
        <v>45</v>
      </c>
      <c r="H2075" s="187">
        <v>1</v>
      </c>
      <c r="I2075" s="188">
        <v>1.38</v>
      </c>
      <c r="J2075" s="200">
        <v>1.38</v>
      </c>
    </row>
    <row r="2076" spans="1:10" s="192" customFormat="1" ht="12.75">
      <c r="A2076" s="201"/>
      <c r="B2076" s="279"/>
      <c r="C2076" s="279"/>
      <c r="D2076" s="279"/>
      <c r="E2076" s="279" t="s">
        <v>143</v>
      </c>
      <c r="F2076" s="203">
        <v>5.19</v>
      </c>
      <c r="G2076" s="279" t="s">
        <v>144</v>
      </c>
      <c r="H2076" s="203">
        <v>0</v>
      </c>
      <c r="I2076" s="279" t="s">
        <v>145</v>
      </c>
      <c r="J2076" s="204">
        <v>5.19</v>
      </c>
    </row>
    <row r="2077" spans="1:10" s="192" customFormat="1" ht="12.75">
      <c r="A2077" s="201"/>
      <c r="B2077" s="279"/>
      <c r="C2077" s="279"/>
      <c r="D2077" s="279"/>
      <c r="E2077" s="279" t="s">
        <v>663</v>
      </c>
      <c r="F2077" s="203">
        <v>1.8</v>
      </c>
      <c r="G2077" s="279"/>
      <c r="H2077" s="363" t="s">
        <v>664</v>
      </c>
      <c r="I2077" s="363"/>
      <c r="J2077" s="204">
        <v>9.83</v>
      </c>
    </row>
    <row r="2078" spans="1:10" s="192" customFormat="1" ht="13.5" thickBot="1">
      <c r="A2078" s="280"/>
      <c r="B2078" s="281"/>
      <c r="C2078" s="281"/>
      <c r="D2078" s="281"/>
      <c r="E2078" s="281"/>
      <c r="F2078" s="281"/>
      <c r="G2078" s="281" t="s">
        <v>665</v>
      </c>
      <c r="H2078" s="213">
        <v>70</v>
      </c>
      <c r="I2078" s="281" t="s">
        <v>666</v>
      </c>
      <c r="J2078" s="207">
        <v>688.1</v>
      </c>
    </row>
    <row r="2079" spans="1:10" s="192" customFormat="1" ht="13.5" thickTop="1">
      <c r="A2079" s="205"/>
      <c r="B2079" s="189"/>
      <c r="C2079" s="189"/>
      <c r="D2079" s="189"/>
      <c r="E2079" s="189"/>
      <c r="F2079" s="189"/>
      <c r="G2079" s="189"/>
      <c r="H2079" s="189"/>
      <c r="I2079" s="189"/>
      <c r="J2079" s="206"/>
    </row>
    <row r="2080" spans="1:10" s="192" customFormat="1" ht="12.75">
      <c r="A2080" s="290" t="s">
        <v>3612</v>
      </c>
      <c r="B2080" s="288" t="s">
        <v>8</v>
      </c>
      <c r="C2080" s="284" t="s">
        <v>9</v>
      </c>
      <c r="D2080" s="284" t="s">
        <v>10</v>
      </c>
      <c r="E2080" s="367" t="s">
        <v>136</v>
      </c>
      <c r="F2080" s="367"/>
      <c r="G2080" s="289" t="s">
        <v>11</v>
      </c>
      <c r="H2080" s="288" t="s">
        <v>12</v>
      </c>
      <c r="I2080" s="288" t="s">
        <v>13</v>
      </c>
      <c r="J2080" s="287" t="s">
        <v>14</v>
      </c>
    </row>
    <row r="2081" spans="1:10" s="192" customFormat="1" ht="12.75" customHeight="1">
      <c r="A2081" s="94" t="s">
        <v>137</v>
      </c>
      <c r="B2081" s="294" t="s">
        <v>3613</v>
      </c>
      <c r="C2081" s="277" t="s">
        <v>268</v>
      </c>
      <c r="D2081" s="277" t="s">
        <v>2593</v>
      </c>
      <c r="E2081" s="368" t="s">
        <v>873</v>
      </c>
      <c r="F2081" s="368"/>
      <c r="G2081" s="95" t="s">
        <v>45</v>
      </c>
      <c r="H2081" s="182">
        <v>1</v>
      </c>
      <c r="I2081" s="96">
        <v>9.4700000000000006</v>
      </c>
      <c r="J2081" s="196">
        <v>9.4700000000000006</v>
      </c>
    </row>
    <row r="2082" spans="1:10" s="192" customFormat="1" ht="25.5">
      <c r="A2082" s="199" t="s">
        <v>139</v>
      </c>
      <c r="B2082" s="309" t="s">
        <v>3614</v>
      </c>
      <c r="C2082" s="278" t="s">
        <v>268</v>
      </c>
      <c r="D2082" s="278" t="s">
        <v>3615</v>
      </c>
      <c r="E2082" s="362" t="s">
        <v>142</v>
      </c>
      <c r="F2082" s="362"/>
      <c r="G2082" s="186" t="s">
        <v>45</v>
      </c>
      <c r="H2082" s="187">
        <v>1</v>
      </c>
      <c r="I2082" s="188">
        <v>4.28</v>
      </c>
      <c r="J2082" s="200">
        <v>4.28</v>
      </c>
    </row>
    <row r="2083" spans="1:10" s="192" customFormat="1" ht="12.75">
      <c r="A2083" s="199" t="s">
        <v>139</v>
      </c>
      <c r="B2083" s="309" t="s">
        <v>1528</v>
      </c>
      <c r="C2083" s="278" t="s">
        <v>268</v>
      </c>
      <c r="D2083" s="278" t="s">
        <v>874</v>
      </c>
      <c r="E2083" s="362" t="s">
        <v>141</v>
      </c>
      <c r="F2083" s="362"/>
      <c r="G2083" s="186" t="s">
        <v>26</v>
      </c>
      <c r="H2083" s="187">
        <v>0.151</v>
      </c>
      <c r="I2083" s="188">
        <v>19.37</v>
      </c>
      <c r="J2083" s="200">
        <v>2.92</v>
      </c>
    </row>
    <row r="2084" spans="1:10" s="192" customFormat="1" ht="12.75">
      <c r="A2084" s="199" t="s">
        <v>139</v>
      </c>
      <c r="B2084" s="309" t="s">
        <v>1529</v>
      </c>
      <c r="C2084" s="278" t="s">
        <v>268</v>
      </c>
      <c r="D2084" s="278" t="s">
        <v>875</v>
      </c>
      <c r="E2084" s="362" t="s">
        <v>141</v>
      </c>
      <c r="F2084" s="362"/>
      <c r="G2084" s="186" t="s">
        <v>26</v>
      </c>
      <c r="H2084" s="187">
        <v>0.151</v>
      </c>
      <c r="I2084" s="188">
        <v>15.09</v>
      </c>
      <c r="J2084" s="200">
        <v>2.27</v>
      </c>
    </row>
    <row r="2085" spans="1:10" s="192" customFormat="1" ht="12.75">
      <c r="A2085" s="201"/>
      <c r="B2085" s="279"/>
      <c r="C2085" s="279"/>
      <c r="D2085" s="279"/>
      <c r="E2085" s="279" t="s">
        <v>143</v>
      </c>
      <c r="F2085" s="203">
        <v>5.19</v>
      </c>
      <c r="G2085" s="279" t="s">
        <v>144</v>
      </c>
      <c r="H2085" s="203">
        <v>0</v>
      </c>
      <c r="I2085" s="279" t="s">
        <v>145</v>
      </c>
      <c r="J2085" s="204">
        <v>5.19</v>
      </c>
    </row>
    <row r="2086" spans="1:10" s="192" customFormat="1" ht="12.75">
      <c r="A2086" s="201"/>
      <c r="B2086" s="279"/>
      <c r="C2086" s="279"/>
      <c r="D2086" s="279"/>
      <c r="E2086" s="279" t="s">
        <v>663</v>
      </c>
      <c r="F2086" s="203">
        <v>2.12</v>
      </c>
      <c r="G2086" s="279"/>
      <c r="H2086" s="363" t="s">
        <v>664</v>
      </c>
      <c r="I2086" s="363"/>
      <c r="J2086" s="204">
        <v>11.59</v>
      </c>
    </row>
    <row r="2087" spans="1:10" s="192" customFormat="1" ht="13.5" thickBot="1">
      <c r="A2087" s="280"/>
      <c r="B2087" s="281"/>
      <c r="C2087" s="281"/>
      <c r="D2087" s="281"/>
      <c r="E2087" s="281"/>
      <c r="F2087" s="281"/>
      <c r="G2087" s="281" t="s">
        <v>665</v>
      </c>
      <c r="H2087" s="213">
        <v>2</v>
      </c>
      <c r="I2087" s="281" t="s">
        <v>666</v>
      </c>
      <c r="J2087" s="207">
        <v>23.18</v>
      </c>
    </row>
    <row r="2088" spans="1:10" s="192" customFormat="1" ht="13.5" thickTop="1">
      <c r="A2088" s="205"/>
      <c r="B2088" s="189"/>
      <c r="C2088" s="189"/>
      <c r="D2088" s="189"/>
      <c r="E2088" s="189"/>
      <c r="F2088" s="189"/>
      <c r="G2088" s="189"/>
      <c r="H2088" s="189"/>
      <c r="I2088" s="189"/>
      <c r="J2088" s="206"/>
    </row>
    <row r="2089" spans="1:10" s="192" customFormat="1" ht="12.75">
      <c r="A2089" s="290" t="s">
        <v>3616</v>
      </c>
      <c r="B2089" s="288" t="s">
        <v>8</v>
      </c>
      <c r="C2089" s="284" t="s">
        <v>9</v>
      </c>
      <c r="D2089" s="284" t="s">
        <v>10</v>
      </c>
      <c r="E2089" s="367" t="s">
        <v>136</v>
      </c>
      <c r="F2089" s="367"/>
      <c r="G2089" s="289" t="s">
        <v>11</v>
      </c>
      <c r="H2089" s="288" t="s">
        <v>12</v>
      </c>
      <c r="I2089" s="288" t="s">
        <v>13</v>
      </c>
      <c r="J2089" s="287" t="s">
        <v>14</v>
      </c>
    </row>
    <row r="2090" spans="1:10" s="192" customFormat="1" ht="12.75" customHeight="1">
      <c r="A2090" s="94" t="s">
        <v>137</v>
      </c>
      <c r="B2090" s="294" t="s">
        <v>3617</v>
      </c>
      <c r="C2090" s="277" t="s">
        <v>268</v>
      </c>
      <c r="D2090" s="277" t="s">
        <v>2595</v>
      </c>
      <c r="E2090" s="368" t="s">
        <v>3618</v>
      </c>
      <c r="F2090" s="368"/>
      <c r="G2090" s="95" t="s">
        <v>45</v>
      </c>
      <c r="H2090" s="182">
        <v>1</v>
      </c>
      <c r="I2090" s="96">
        <v>1441.4</v>
      </c>
      <c r="J2090" s="196">
        <v>1441.4</v>
      </c>
    </row>
    <row r="2091" spans="1:10" s="192" customFormat="1" ht="12.75">
      <c r="A2091" s="199" t="s">
        <v>139</v>
      </c>
      <c r="B2091" s="309" t="s">
        <v>3619</v>
      </c>
      <c r="C2091" s="278" t="s">
        <v>268</v>
      </c>
      <c r="D2091" s="278" t="s">
        <v>3620</v>
      </c>
      <c r="E2091" s="362" t="s">
        <v>142</v>
      </c>
      <c r="F2091" s="362"/>
      <c r="G2091" s="186" t="s">
        <v>45</v>
      </c>
      <c r="H2091" s="187">
        <v>1</v>
      </c>
      <c r="I2091" s="188">
        <v>1389.79</v>
      </c>
      <c r="J2091" s="200">
        <v>1389.79</v>
      </c>
    </row>
    <row r="2092" spans="1:10" s="192" customFormat="1" ht="12.75">
      <c r="A2092" s="199" t="s">
        <v>139</v>
      </c>
      <c r="B2092" s="309" t="s">
        <v>3621</v>
      </c>
      <c r="C2092" s="278" t="s">
        <v>268</v>
      </c>
      <c r="D2092" s="278" t="s">
        <v>3622</v>
      </c>
      <c r="E2092" s="362" t="s">
        <v>141</v>
      </c>
      <c r="F2092" s="362"/>
      <c r="G2092" s="186" t="s">
        <v>26</v>
      </c>
      <c r="H2092" s="187">
        <v>1.169</v>
      </c>
      <c r="I2092" s="188">
        <v>29.06</v>
      </c>
      <c r="J2092" s="200">
        <v>33.97</v>
      </c>
    </row>
    <row r="2093" spans="1:10" s="192" customFormat="1" ht="12.75">
      <c r="A2093" s="199" t="s">
        <v>139</v>
      </c>
      <c r="B2093" s="309" t="s">
        <v>3623</v>
      </c>
      <c r="C2093" s="278" t="s">
        <v>268</v>
      </c>
      <c r="D2093" s="278" t="s">
        <v>3624</v>
      </c>
      <c r="E2093" s="362" t="s">
        <v>141</v>
      </c>
      <c r="F2093" s="362"/>
      <c r="G2093" s="186" t="s">
        <v>26</v>
      </c>
      <c r="H2093" s="187">
        <v>1.169</v>
      </c>
      <c r="I2093" s="188">
        <v>15.09</v>
      </c>
      <c r="J2093" s="200">
        <v>17.64</v>
      </c>
    </row>
    <row r="2094" spans="1:10" s="192" customFormat="1" ht="12.75">
      <c r="A2094" s="201"/>
      <c r="B2094" s="279"/>
      <c r="C2094" s="279"/>
      <c r="D2094" s="279"/>
      <c r="E2094" s="279" t="s">
        <v>143</v>
      </c>
      <c r="F2094" s="203">
        <v>51.61</v>
      </c>
      <c r="G2094" s="279" t="s">
        <v>144</v>
      </c>
      <c r="H2094" s="203">
        <v>0</v>
      </c>
      <c r="I2094" s="279" t="s">
        <v>145</v>
      </c>
      <c r="J2094" s="204">
        <v>51.61</v>
      </c>
    </row>
    <row r="2095" spans="1:10" s="192" customFormat="1" ht="12.75">
      <c r="A2095" s="201"/>
      <c r="B2095" s="279"/>
      <c r="C2095" s="279"/>
      <c r="D2095" s="279"/>
      <c r="E2095" s="279" t="s">
        <v>663</v>
      </c>
      <c r="F2095" s="203">
        <v>323.88</v>
      </c>
      <c r="G2095" s="279"/>
      <c r="H2095" s="363" t="s">
        <v>664</v>
      </c>
      <c r="I2095" s="363"/>
      <c r="J2095" s="204">
        <v>1765.28</v>
      </c>
    </row>
    <row r="2096" spans="1:10" s="192" customFormat="1" ht="13.5" thickBot="1">
      <c r="A2096" s="280"/>
      <c r="B2096" s="281"/>
      <c r="C2096" s="281"/>
      <c r="D2096" s="281"/>
      <c r="E2096" s="281"/>
      <c r="F2096" s="281"/>
      <c r="G2096" s="281" t="s">
        <v>665</v>
      </c>
      <c r="H2096" s="213">
        <v>1</v>
      </c>
      <c r="I2096" s="281" t="s">
        <v>666</v>
      </c>
      <c r="J2096" s="207">
        <v>1765.28</v>
      </c>
    </row>
    <row r="2097" spans="1:10" s="192" customFormat="1" ht="13.5" thickTop="1">
      <c r="A2097" s="205"/>
      <c r="B2097" s="189"/>
      <c r="C2097" s="189"/>
      <c r="D2097" s="189"/>
      <c r="E2097" s="189"/>
      <c r="F2097" s="189"/>
      <c r="G2097" s="189"/>
      <c r="H2097" s="189"/>
      <c r="I2097" s="189"/>
      <c r="J2097" s="206"/>
    </row>
    <row r="2098" spans="1:10" s="192" customFormat="1" ht="12.75">
      <c r="A2098" s="290" t="s">
        <v>3625</v>
      </c>
      <c r="B2098" s="288" t="s">
        <v>8</v>
      </c>
      <c r="C2098" s="284" t="s">
        <v>9</v>
      </c>
      <c r="D2098" s="284" t="s">
        <v>10</v>
      </c>
      <c r="E2098" s="367" t="s">
        <v>136</v>
      </c>
      <c r="F2098" s="367"/>
      <c r="G2098" s="289" t="s">
        <v>11</v>
      </c>
      <c r="H2098" s="288" t="s">
        <v>12</v>
      </c>
      <c r="I2098" s="288" t="s">
        <v>13</v>
      </c>
      <c r="J2098" s="287" t="s">
        <v>14</v>
      </c>
    </row>
    <row r="2099" spans="1:10" s="192" customFormat="1" ht="12.75" customHeight="1">
      <c r="A2099" s="94" t="s">
        <v>137</v>
      </c>
      <c r="B2099" s="294" t="s">
        <v>3626</v>
      </c>
      <c r="C2099" s="277" t="s">
        <v>44</v>
      </c>
      <c r="D2099" s="277" t="s">
        <v>2598</v>
      </c>
      <c r="E2099" s="368" t="s">
        <v>3627</v>
      </c>
      <c r="F2099" s="368"/>
      <c r="G2099" s="95" t="s">
        <v>34</v>
      </c>
      <c r="H2099" s="182">
        <v>1</v>
      </c>
      <c r="I2099" s="96">
        <v>55.51</v>
      </c>
      <c r="J2099" s="196">
        <v>55.51</v>
      </c>
    </row>
    <row r="2100" spans="1:10" s="192" customFormat="1" ht="25.5">
      <c r="A2100" s="197" t="s">
        <v>146</v>
      </c>
      <c r="B2100" s="308" t="s">
        <v>1509</v>
      </c>
      <c r="C2100" s="285" t="s">
        <v>21</v>
      </c>
      <c r="D2100" s="285" t="s">
        <v>151</v>
      </c>
      <c r="E2100" s="365" t="s">
        <v>148</v>
      </c>
      <c r="F2100" s="365"/>
      <c r="G2100" s="183" t="s">
        <v>26</v>
      </c>
      <c r="H2100" s="184">
        <v>0.9</v>
      </c>
      <c r="I2100" s="185">
        <v>26.68</v>
      </c>
      <c r="J2100" s="198">
        <v>24.01</v>
      </c>
    </row>
    <row r="2101" spans="1:10" s="192" customFormat="1" ht="25.5">
      <c r="A2101" s="197" t="s">
        <v>146</v>
      </c>
      <c r="B2101" s="308" t="s">
        <v>1508</v>
      </c>
      <c r="C2101" s="285" t="s">
        <v>21</v>
      </c>
      <c r="D2101" s="285" t="s">
        <v>150</v>
      </c>
      <c r="E2101" s="365" t="s">
        <v>148</v>
      </c>
      <c r="F2101" s="365"/>
      <c r="G2101" s="183" t="s">
        <v>26</v>
      </c>
      <c r="H2101" s="184">
        <v>0.9</v>
      </c>
      <c r="I2101" s="185">
        <v>21.96</v>
      </c>
      <c r="J2101" s="198">
        <v>19.760000000000002</v>
      </c>
    </row>
    <row r="2102" spans="1:10" s="192" customFormat="1" ht="12.75">
      <c r="A2102" s="199" t="s">
        <v>139</v>
      </c>
      <c r="B2102" s="309" t="s">
        <v>3628</v>
      </c>
      <c r="C2102" s="278" t="s">
        <v>3629</v>
      </c>
      <c r="D2102" s="278" t="s">
        <v>3630</v>
      </c>
      <c r="E2102" s="362" t="s">
        <v>142</v>
      </c>
      <c r="F2102" s="362"/>
      <c r="G2102" s="186" t="s">
        <v>34</v>
      </c>
      <c r="H2102" s="187">
        <v>1</v>
      </c>
      <c r="I2102" s="188">
        <v>11.74</v>
      </c>
      <c r="J2102" s="200">
        <v>11.74</v>
      </c>
    </row>
    <row r="2103" spans="1:10" s="192" customFormat="1" ht="12.75">
      <c r="A2103" s="201"/>
      <c r="B2103" s="279"/>
      <c r="C2103" s="279"/>
      <c r="D2103" s="279"/>
      <c r="E2103" s="279" t="s">
        <v>143</v>
      </c>
      <c r="F2103" s="203">
        <v>34.15</v>
      </c>
      <c r="G2103" s="279" t="s">
        <v>144</v>
      </c>
      <c r="H2103" s="203">
        <v>0</v>
      </c>
      <c r="I2103" s="279" t="s">
        <v>145</v>
      </c>
      <c r="J2103" s="204">
        <v>34.15</v>
      </c>
    </row>
    <row r="2104" spans="1:10" s="192" customFormat="1" ht="12.75">
      <c r="A2104" s="201"/>
      <c r="B2104" s="279"/>
      <c r="C2104" s="279"/>
      <c r="D2104" s="279"/>
      <c r="E2104" s="279" t="s">
        <v>663</v>
      </c>
      <c r="F2104" s="203">
        <v>12.47</v>
      </c>
      <c r="G2104" s="279"/>
      <c r="H2104" s="363" t="s">
        <v>664</v>
      </c>
      <c r="I2104" s="363"/>
      <c r="J2104" s="204">
        <v>67.98</v>
      </c>
    </row>
    <row r="2105" spans="1:10" s="192" customFormat="1" ht="13.5" thickBot="1">
      <c r="A2105" s="280"/>
      <c r="B2105" s="281"/>
      <c r="C2105" s="281"/>
      <c r="D2105" s="281"/>
      <c r="E2105" s="281"/>
      <c r="F2105" s="281"/>
      <c r="G2105" s="281" t="s">
        <v>665</v>
      </c>
      <c r="H2105" s="213">
        <v>16</v>
      </c>
      <c r="I2105" s="281" t="s">
        <v>666</v>
      </c>
      <c r="J2105" s="207">
        <v>1087.68</v>
      </c>
    </row>
    <row r="2106" spans="1:10" s="192" customFormat="1" ht="13.5" thickTop="1">
      <c r="A2106" s="205"/>
      <c r="B2106" s="189"/>
      <c r="C2106" s="189"/>
      <c r="D2106" s="189"/>
      <c r="E2106" s="189"/>
      <c r="F2106" s="189"/>
      <c r="G2106" s="189"/>
      <c r="H2106" s="189"/>
      <c r="I2106" s="189"/>
      <c r="J2106" s="206"/>
    </row>
    <row r="2107" spans="1:10" s="192" customFormat="1" ht="12.75">
      <c r="A2107" s="111" t="s">
        <v>4657</v>
      </c>
      <c r="B2107" s="286"/>
      <c r="C2107" s="286"/>
      <c r="D2107" s="286" t="s">
        <v>2599</v>
      </c>
      <c r="E2107" s="286"/>
      <c r="F2107" s="366"/>
      <c r="G2107" s="366"/>
      <c r="H2107" s="136"/>
      <c r="I2107" s="286"/>
      <c r="J2107" s="212">
        <v>52157.67</v>
      </c>
    </row>
    <row r="2108" spans="1:10" s="192" customFormat="1" ht="12.75">
      <c r="A2108" s="290" t="s">
        <v>936</v>
      </c>
      <c r="B2108" s="288" t="s">
        <v>8</v>
      </c>
      <c r="C2108" s="284" t="s">
        <v>9</v>
      </c>
      <c r="D2108" s="284" t="s">
        <v>10</v>
      </c>
      <c r="E2108" s="367" t="s">
        <v>136</v>
      </c>
      <c r="F2108" s="367"/>
      <c r="G2108" s="289" t="s">
        <v>11</v>
      </c>
      <c r="H2108" s="288" t="s">
        <v>12</v>
      </c>
      <c r="I2108" s="288" t="s">
        <v>13</v>
      </c>
      <c r="J2108" s="287" t="s">
        <v>14</v>
      </c>
    </row>
    <row r="2109" spans="1:10" s="192" customFormat="1" ht="12.75" customHeight="1">
      <c r="A2109" s="94" t="s">
        <v>137</v>
      </c>
      <c r="B2109" s="294" t="s">
        <v>3631</v>
      </c>
      <c r="C2109" s="277" t="s">
        <v>268</v>
      </c>
      <c r="D2109" s="277" t="s">
        <v>2600</v>
      </c>
      <c r="E2109" s="368" t="s">
        <v>3618</v>
      </c>
      <c r="F2109" s="368"/>
      <c r="G2109" s="95" t="s">
        <v>34</v>
      </c>
      <c r="H2109" s="182">
        <v>1</v>
      </c>
      <c r="I2109" s="96">
        <v>8.56</v>
      </c>
      <c r="J2109" s="196">
        <v>8.56</v>
      </c>
    </row>
    <row r="2110" spans="1:10" s="192" customFormat="1" ht="12.75">
      <c r="A2110" s="199" t="s">
        <v>139</v>
      </c>
      <c r="B2110" s="309" t="s">
        <v>3632</v>
      </c>
      <c r="C2110" s="278" t="s">
        <v>268</v>
      </c>
      <c r="D2110" s="278" t="s">
        <v>3633</v>
      </c>
      <c r="E2110" s="362" t="s">
        <v>142</v>
      </c>
      <c r="F2110" s="362"/>
      <c r="G2110" s="186" t="s">
        <v>34</v>
      </c>
      <c r="H2110" s="187">
        <v>1</v>
      </c>
      <c r="I2110" s="188">
        <v>7.53</v>
      </c>
      <c r="J2110" s="200">
        <v>7.53</v>
      </c>
    </row>
    <row r="2111" spans="1:10" s="192" customFormat="1" ht="12.75">
      <c r="A2111" s="199" t="s">
        <v>139</v>
      </c>
      <c r="B2111" s="309" t="s">
        <v>1528</v>
      </c>
      <c r="C2111" s="278" t="s">
        <v>268</v>
      </c>
      <c r="D2111" s="278" t="s">
        <v>874</v>
      </c>
      <c r="E2111" s="362" t="s">
        <v>141</v>
      </c>
      <c r="F2111" s="362"/>
      <c r="G2111" s="186" t="s">
        <v>26</v>
      </c>
      <c r="H2111" s="187">
        <v>0.03</v>
      </c>
      <c r="I2111" s="188">
        <v>19.37</v>
      </c>
      <c r="J2111" s="200">
        <v>0.57999999999999996</v>
      </c>
    </row>
    <row r="2112" spans="1:10" s="192" customFormat="1" ht="12.75">
      <c r="A2112" s="199" t="s">
        <v>139</v>
      </c>
      <c r="B2112" s="309" t="s">
        <v>1529</v>
      </c>
      <c r="C2112" s="278" t="s">
        <v>268</v>
      </c>
      <c r="D2112" s="278" t="s">
        <v>875</v>
      </c>
      <c r="E2112" s="362" t="s">
        <v>141</v>
      </c>
      <c r="F2112" s="362"/>
      <c r="G2112" s="186" t="s">
        <v>26</v>
      </c>
      <c r="H2112" s="187">
        <v>0.03</v>
      </c>
      <c r="I2112" s="188">
        <v>15.09</v>
      </c>
      <c r="J2112" s="200">
        <v>0.45</v>
      </c>
    </row>
    <row r="2113" spans="1:10" s="192" customFormat="1" ht="12.75">
      <c r="A2113" s="201"/>
      <c r="B2113" s="279"/>
      <c r="C2113" s="279"/>
      <c r="D2113" s="279"/>
      <c r="E2113" s="279" t="s">
        <v>143</v>
      </c>
      <c r="F2113" s="203">
        <v>1.03</v>
      </c>
      <c r="G2113" s="279" t="s">
        <v>144</v>
      </c>
      <c r="H2113" s="203">
        <v>0</v>
      </c>
      <c r="I2113" s="279" t="s">
        <v>145</v>
      </c>
      <c r="J2113" s="204">
        <v>1.03</v>
      </c>
    </row>
    <row r="2114" spans="1:10" s="192" customFormat="1" ht="12.75">
      <c r="A2114" s="201"/>
      <c r="B2114" s="279"/>
      <c r="C2114" s="279"/>
      <c r="D2114" s="279"/>
      <c r="E2114" s="279" t="s">
        <v>663</v>
      </c>
      <c r="F2114" s="203">
        <v>1.3</v>
      </c>
      <c r="G2114" s="279"/>
      <c r="H2114" s="363" t="s">
        <v>664</v>
      </c>
      <c r="I2114" s="363"/>
      <c r="J2114" s="204">
        <v>9.86</v>
      </c>
    </row>
    <row r="2115" spans="1:10" s="192" customFormat="1" ht="13.5" thickBot="1">
      <c r="A2115" s="280"/>
      <c r="B2115" s="281"/>
      <c r="C2115" s="281"/>
      <c r="D2115" s="281"/>
      <c r="E2115" s="281"/>
      <c r="F2115" s="281"/>
      <c r="G2115" s="281" t="s">
        <v>665</v>
      </c>
      <c r="H2115" s="213">
        <v>721</v>
      </c>
      <c r="I2115" s="281" t="s">
        <v>666</v>
      </c>
      <c r="J2115" s="207">
        <v>7109.06</v>
      </c>
    </row>
    <row r="2116" spans="1:10" s="192" customFormat="1" ht="13.5" thickTop="1">
      <c r="A2116" s="205"/>
      <c r="B2116" s="189"/>
      <c r="C2116" s="189"/>
      <c r="D2116" s="189"/>
      <c r="E2116" s="189"/>
      <c r="F2116" s="189"/>
      <c r="G2116" s="189"/>
      <c r="H2116" s="189"/>
      <c r="I2116" s="189"/>
      <c r="J2116" s="206"/>
    </row>
    <row r="2117" spans="1:10" s="192" customFormat="1" ht="12.75">
      <c r="A2117" s="290" t="s">
        <v>938</v>
      </c>
      <c r="B2117" s="288" t="s">
        <v>8</v>
      </c>
      <c r="C2117" s="284" t="s">
        <v>9</v>
      </c>
      <c r="D2117" s="284" t="s">
        <v>10</v>
      </c>
      <c r="E2117" s="367" t="s">
        <v>136</v>
      </c>
      <c r="F2117" s="367"/>
      <c r="G2117" s="289" t="s">
        <v>11</v>
      </c>
      <c r="H2117" s="288" t="s">
        <v>12</v>
      </c>
      <c r="I2117" s="288" t="s">
        <v>13</v>
      </c>
      <c r="J2117" s="287" t="s">
        <v>14</v>
      </c>
    </row>
    <row r="2118" spans="1:10" s="192" customFormat="1" ht="12.75">
      <c r="A2118" s="94" t="s">
        <v>137</v>
      </c>
      <c r="B2118" s="294" t="s">
        <v>3634</v>
      </c>
      <c r="C2118" s="277" t="s">
        <v>487</v>
      </c>
      <c r="D2118" s="277" t="s">
        <v>2601</v>
      </c>
      <c r="E2118" s="368" t="s">
        <v>3293</v>
      </c>
      <c r="F2118" s="368"/>
      <c r="G2118" s="95" t="s">
        <v>17</v>
      </c>
      <c r="H2118" s="182">
        <v>1</v>
      </c>
      <c r="I2118" s="96">
        <v>3169.94</v>
      </c>
      <c r="J2118" s="196">
        <v>3169.94</v>
      </c>
    </row>
    <row r="2119" spans="1:10" s="192" customFormat="1" ht="25.5">
      <c r="A2119" s="197" t="s">
        <v>146</v>
      </c>
      <c r="B2119" s="308" t="s">
        <v>3635</v>
      </c>
      <c r="C2119" s="285" t="s">
        <v>487</v>
      </c>
      <c r="D2119" s="285" t="s">
        <v>3636</v>
      </c>
      <c r="E2119" s="365" t="s">
        <v>1120</v>
      </c>
      <c r="F2119" s="365"/>
      <c r="G2119" s="183" t="s">
        <v>1121</v>
      </c>
      <c r="H2119" s="184">
        <v>2</v>
      </c>
      <c r="I2119" s="185">
        <v>3.66</v>
      </c>
      <c r="J2119" s="198">
        <v>7.32</v>
      </c>
    </row>
    <row r="2120" spans="1:10" s="192" customFormat="1" ht="12.75">
      <c r="A2120" s="199" t="s">
        <v>139</v>
      </c>
      <c r="B2120" s="309" t="s">
        <v>3637</v>
      </c>
      <c r="C2120" s="278" t="s">
        <v>487</v>
      </c>
      <c r="D2120" s="278" t="s">
        <v>2601</v>
      </c>
      <c r="E2120" s="362" t="s">
        <v>142</v>
      </c>
      <c r="F2120" s="362"/>
      <c r="G2120" s="186" t="s">
        <v>17</v>
      </c>
      <c r="H2120" s="187">
        <v>1</v>
      </c>
      <c r="I2120" s="188">
        <v>3076.08</v>
      </c>
      <c r="J2120" s="200">
        <v>3076.08</v>
      </c>
    </row>
    <row r="2121" spans="1:10" s="192" customFormat="1" ht="12.75">
      <c r="A2121" s="199" t="s">
        <v>139</v>
      </c>
      <c r="B2121" s="309" t="s">
        <v>3638</v>
      </c>
      <c r="C2121" s="278" t="s">
        <v>487</v>
      </c>
      <c r="D2121" s="278" t="s">
        <v>3639</v>
      </c>
      <c r="E2121" s="362" t="s">
        <v>141</v>
      </c>
      <c r="F2121" s="362"/>
      <c r="G2121" s="186" t="s">
        <v>1121</v>
      </c>
      <c r="H2121" s="187">
        <v>2</v>
      </c>
      <c r="I2121" s="188">
        <v>19.13</v>
      </c>
      <c r="J2121" s="200">
        <v>38.26</v>
      </c>
    </row>
    <row r="2122" spans="1:10" s="192" customFormat="1" ht="12.75">
      <c r="A2122" s="199" t="s">
        <v>139</v>
      </c>
      <c r="B2122" s="309" t="s">
        <v>3640</v>
      </c>
      <c r="C2122" s="278" t="s">
        <v>487</v>
      </c>
      <c r="D2122" s="278" t="s">
        <v>3641</v>
      </c>
      <c r="E2122" s="362" t="s">
        <v>141</v>
      </c>
      <c r="F2122" s="362"/>
      <c r="G2122" s="186" t="s">
        <v>1121</v>
      </c>
      <c r="H2122" s="187">
        <v>2</v>
      </c>
      <c r="I2122" s="188">
        <v>24.14</v>
      </c>
      <c r="J2122" s="200">
        <v>48.28</v>
      </c>
    </row>
    <row r="2123" spans="1:10" s="192" customFormat="1" ht="12.75">
      <c r="A2123" s="201"/>
      <c r="B2123" s="279"/>
      <c r="C2123" s="279"/>
      <c r="D2123" s="279"/>
      <c r="E2123" s="279" t="s">
        <v>143</v>
      </c>
      <c r="F2123" s="203">
        <v>86.54</v>
      </c>
      <c r="G2123" s="279" t="s">
        <v>144</v>
      </c>
      <c r="H2123" s="203">
        <v>0</v>
      </c>
      <c r="I2123" s="279" t="s">
        <v>145</v>
      </c>
      <c r="J2123" s="204">
        <v>86.54</v>
      </c>
    </row>
    <row r="2124" spans="1:10" s="192" customFormat="1" ht="12.75">
      <c r="A2124" s="201"/>
      <c r="B2124" s="279"/>
      <c r="C2124" s="279"/>
      <c r="D2124" s="279"/>
      <c r="E2124" s="279" t="s">
        <v>663</v>
      </c>
      <c r="F2124" s="203">
        <v>484.36</v>
      </c>
      <c r="G2124" s="279"/>
      <c r="H2124" s="363" t="s">
        <v>664</v>
      </c>
      <c r="I2124" s="363"/>
      <c r="J2124" s="204">
        <v>3654.3</v>
      </c>
    </row>
    <row r="2125" spans="1:10" s="192" customFormat="1" ht="13.5" thickBot="1">
      <c r="A2125" s="280"/>
      <c r="B2125" s="281"/>
      <c r="C2125" s="281"/>
      <c r="D2125" s="281"/>
      <c r="E2125" s="281"/>
      <c r="F2125" s="281"/>
      <c r="G2125" s="281" t="s">
        <v>665</v>
      </c>
      <c r="H2125" s="213">
        <v>3</v>
      </c>
      <c r="I2125" s="281" t="s">
        <v>666</v>
      </c>
      <c r="J2125" s="207">
        <v>10962.9</v>
      </c>
    </row>
    <row r="2126" spans="1:10" s="192" customFormat="1" ht="13.5" thickTop="1">
      <c r="A2126" s="205"/>
      <c r="B2126" s="189"/>
      <c r="C2126" s="189"/>
      <c r="D2126" s="189"/>
      <c r="E2126" s="189"/>
      <c r="F2126" s="189"/>
      <c r="G2126" s="189"/>
      <c r="H2126" s="189"/>
      <c r="I2126" s="189"/>
      <c r="J2126" s="206"/>
    </row>
    <row r="2127" spans="1:10" s="192" customFormat="1" ht="12.75">
      <c r="A2127" s="290" t="s">
        <v>941</v>
      </c>
      <c r="B2127" s="288" t="s">
        <v>8</v>
      </c>
      <c r="C2127" s="284" t="s">
        <v>9</v>
      </c>
      <c r="D2127" s="284" t="s">
        <v>10</v>
      </c>
      <c r="E2127" s="367" t="s">
        <v>136</v>
      </c>
      <c r="F2127" s="367"/>
      <c r="G2127" s="289" t="s">
        <v>11</v>
      </c>
      <c r="H2127" s="288" t="s">
        <v>12</v>
      </c>
      <c r="I2127" s="288" t="s">
        <v>13</v>
      </c>
      <c r="J2127" s="287" t="s">
        <v>14</v>
      </c>
    </row>
    <row r="2128" spans="1:10" s="192" customFormat="1" ht="12.75" customHeight="1">
      <c r="A2128" s="94" t="s">
        <v>137</v>
      </c>
      <c r="B2128" s="294" t="s">
        <v>3642</v>
      </c>
      <c r="C2128" s="277" t="s">
        <v>268</v>
      </c>
      <c r="D2128" s="277" t="s">
        <v>2602</v>
      </c>
      <c r="E2128" s="368" t="s">
        <v>3618</v>
      </c>
      <c r="F2128" s="368"/>
      <c r="G2128" s="95" t="s">
        <v>45</v>
      </c>
      <c r="H2128" s="182">
        <v>1</v>
      </c>
      <c r="I2128" s="96">
        <v>168.06</v>
      </c>
      <c r="J2128" s="196">
        <v>168.06</v>
      </c>
    </row>
    <row r="2129" spans="1:10" s="192" customFormat="1" ht="12.75">
      <c r="A2129" s="199" t="s">
        <v>139</v>
      </c>
      <c r="B2129" s="309" t="s">
        <v>3643</v>
      </c>
      <c r="C2129" s="278" t="s">
        <v>268</v>
      </c>
      <c r="D2129" s="278" t="s">
        <v>3644</v>
      </c>
      <c r="E2129" s="362" t="s">
        <v>142</v>
      </c>
      <c r="F2129" s="362"/>
      <c r="G2129" s="186" t="s">
        <v>45</v>
      </c>
      <c r="H2129" s="187">
        <v>1</v>
      </c>
      <c r="I2129" s="188">
        <v>108.56</v>
      </c>
      <c r="J2129" s="200">
        <v>108.56</v>
      </c>
    </row>
    <row r="2130" spans="1:10" s="192" customFormat="1" ht="12.75">
      <c r="A2130" s="199" t="s">
        <v>139</v>
      </c>
      <c r="B2130" s="309" t="s">
        <v>3621</v>
      </c>
      <c r="C2130" s="278" t="s">
        <v>268</v>
      </c>
      <c r="D2130" s="278" t="s">
        <v>3622</v>
      </c>
      <c r="E2130" s="362" t="s">
        <v>141</v>
      </c>
      <c r="F2130" s="362"/>
      <c r="G2130" s="186" t="s">
        <v>26</v>
      </c>
      <c r="H2130" s="187">
        <v>1.2749999999999999</v>
      </c>
      <c r="I2130" s="188">
        <v>29.06</v>
      </c>
      <c r="J2130" s="200">
        <v>37.049999999999997</v>
      </c>
    </row>
    <row r="2131" spans="1:10" s="192" customFormat="1" ht="12.75">
      <c r="A2131" s="199" t="s">
        <v>139</v>
      </c>
      <c r="B2131" s="309" t="s">
        <v>3623</v>
      </c>
      <c r="C2131" s="278" t="s">
        <v>268</v>
      </c>
      <c r="D2131" s="278" t="s">
        <v>3624</v>
      </c>
      <c r="E2131" s="362" t="s">
        <v>141</v>
      </c>
      <c r="F2131" s="362"/>
      <c r="G2131" s="186" t="s">
        <v>26</v>
      </c>
      <c r="H2131" s="187">
        <v>1.488</v>
      </c>
      <c r="I2131" s="188">
        <v>15.09</v>
      </c>
      <c r="J2131" s="200">
        <v>22.45</v>
      </c>
    </row>
    <row r="2132" spans="1:10" s="192" customFormat="1" ht="12.75">
      <c r="A2132" s="201"/>
      <c r="B2132" s="279"/>
      <c r="C2132" s="279"/>
      <c r="D2132" s="279"/>
      <c r="E2132" s="279" t="s">
        <v>143</v>
      </c>
      <c r="F2132" s="203">
        <v>59.5</v>
      </c>
      <c r="G2132" s="279" t="s">
        <v>144</v>
      </c>
      <c r="H2132" s="203">
        <v>0</v>
      </c>
      <c r="I2132" s="279" t="s">
        <v>145</v>
      </c>
      <c r="J2132" s="204">
        <v>59.5</v>
      </c>
    </row>
    <row r="2133" spans="1:10" s="192" customFormat="1" ht="12.75">
      <c r="A2133" s="201"/>
      <c r="B2133" s="279"/>
      <c r="C2133" s="279"/>
      <c r="D2133" s="279"/>
      <c r="E2133" s="279" t="s">
        <v>663</v>
      </c>
      <c r="F2133" s="203">
        <v>25.67</v>
      </c>
      <c r="G2133" s="279"/>
      <c r="H2133" s="363" t="s">
        <v>664</v>
      </c>
      <c r="I2133" s="363"/>
      <c r="J2133" s="204">
        <v>193.73</v>
      </c>
    </row>
    <row r="2134" spans="1:10" s="192" customFormat="1" ht="13.5" thickBot="1">
      <c r="A2134" s="280"/>
      <c r="B2134" s="281"/>
      <c r="C2134" s="281"/>
      <c r="D2134" s="281"/>
      <c r="E2134" s="281"/>
      <c r="F2134" s="281"/>
      <c r="G2134" s="281" t="s">
        <v>665</v>
      </c>
      <c r="H2134" s="213">
        <v>4</v>
      </c>
      <c r="I2134" s="281" t="s">
        <v>666</v>
      </c>
      <c r="J2134" s="207">
        <v>774.92</v>
      </c>
    </row>
    <row r="2135" spans="1:10" s="192" customFormat="1" ht="13.5" thickTop="1">
      <c r="A2135" s="205"/>
      <c r="B2135" s="189"/>
      <c r="C2135" s="189"/>
      <c r="D2135" s="189"/>
      <c r="E2135" s="189"/>
      <c r="F2135" s="189"/>
      <c r="G2135" s="189"/>
      <c r="H2135" s="189"/>
      <c r="I2135" s="189"/>
      <c r="J2135" s="206"/>
    </row>
    <row r="2136" spans="1:10" s="192" customFormat="1" ht="12.75">
      <c r="A2136" s="290" t="s">
        <v>529</v>
      </c>
      <c r="B2136" s="288" t="s">
        <v>8</v>
      </c>
      <c r="C2136" s="284" t="s">
        <v>9</v>
      </c>
      <c r="D2136" s="284" t="s">
        <v>10</v>
      </c>
      <c r="E2136" s="367" t="s">
        <v>136</v>
      </c>
      <c r="F2136" s="367"/>
      <c r="G2136" s="289" t="s">
        <v>11</v>
      </c>
      <c r="H2136" s="288" t="s">
        <v>12</v>
      </c>
      <c r="I2136" s="288" t="s">
        <v>13</v>
      </c>
      <c r="J2136" s="287" t="s">
        <v>14</v>
      </c>
    </row>
    <row r="2137" spans="1:10" s="192" customFormat="1" ht="12.75" customHeight="1">
      <c r="A2137" s="94" t="s">
        <v>137</v>
      </c>
      <c r="B2137" s="294" t="s">
        <v>3645</v>
      </c>
      <c r="C2137" s="277" t="s">
        <v>44</v>
      </c>
      <c r="D2137" s="277" t="s">
        <v>2604</v>
      </c>
      <c r="E2137" s="368" t="s">
        <v>148</v>
      </c>
      <c r="F2137" s="368"/>
      <c r="G2137" s="95" t="s">
        <v>1</v>
      </c>
      <c r="H2137" s="182">
        <v>1</v>
      </c>
      <c r="I2137" s="96">
        <v>1108.5999999999999</v>
      </c>
      <c r="J2137" s="196">
        <v>1108.5999999999999</v>
      </c>
    </row>
    <row r="2138" spans="1:10" s="192" customFormat="1" ht="25.5">
      <c r="A2138" s="197" t="s">
        <v>146</v>
      </c>
      <c r="B2138" s="308" t="s">
        <v>1439</v>
      </c>
      <c r="C2138" s="285" t="s">
        <v>21</v>
      </c>
      <c r="D2138" s="285" t="s">
        <v>508</v>
      </c>
      <c r="E2138" s="365" t="s">
        <v>148</v>
      </c>
      <c r="F2138" s="365"/>
      <c r="G2138" s="183" t="s">
        <v>26</v>
      </c>
      <c r="H2138" s="184">
        <v>0.5</v>
      </c>
      <c r="I2138" s="185">
        <v>21.21</v>
      </c>
      <c r="J2138" s="198">
        <v>10.6</v>
      </c>
    </row>
    <row r="2139" spans="1:10" s="192" customFormat="1" ht="25.5">
      <c r="A2139" s="199" t="s">
        <v>139</v>
      </c>
      <c r="B2139" s="309" t="s">
        <v>3646</v>
      </c>
      <c r="C2139" s="278" t="s">
        <v>268</v>
      </c>
      <c r="D2139" s="278" t="s">
        <v>3647</v>
      </c>
      <c r="E2139" s="362" t="s">
        <v>142</v>
      </c>
      <c r="F2139" s="362"/>
      <c r="G2139" s="186" t="s">
        <v>45</v>
      </c>
      <c r="H2139" s="187">
        <v>1</v>
      </c>
      <c r="I2139" s="188">
        <v>1098</v>
      </c>
      <c r="J2139" s="200">
        <v>1098</v>
      </c>
    </row>
    <row r="2140" spans="1:10" s="192" customFormat="1" ht="12.75">
      <c r="A2140" s="201"/>
      <c r="B2140" s="279"/>
      <c r="C2140" s="279"/>
      <c r="D2140" s="279"/>
      <c r="E2140" s="279" t="s">
        <v>143</v>
      </c>
      <c r="F2140" s="203">
        <v>7.99</v>
      </c>
      <c r="G2140" s="279" t="s">
        <v>144</v>
      </c>
      <c r="H2140" s="203">
        <v>0</v>
      </c>
      <c r="I2140" s="279" t="s">
        <v>145</v>
      </c>
      <c r="J2140" s="204">
        <v>7.99</v>
      </c>
    </row>
    <row r="2141" spans="1:10" s="192" customFormat="1" ht="12.75">
      <c r="A2141" s="201"/>
      <c r="B2141" s="279"/>
      <c r="C2141" s="279"/>
      <c r="D2141" s="279"/>
      <c r="E2141" s="279" t="s">
        <v>663</v>
      </c>
      <c r="F2141" s="203">
        <v>169.39</v>
      </c>
      <c r="G2141" s="279"/>
      <c r="H2141" s="363" t="s">
        <v>664</v>
      </c>
      <c r="I2141" s="363"/>
      <c r="J2141" s="204">
        <v>1277.99</v>
      </c>
    </row>
    <row r="2142" spans="1:10" s="192" customFormat="1" ht="13.5" thickBot="1">
      <c r="A2142" s="280"/>
      <c r="B2142" s="281"/>
      <c r="C2142" s="281"/>
      <c r="D2142" s="281"/>
      <c r="E2142" s="281"/>
      <c r="F2142" s="281"/>
      <c r="G2142" s="281" t="s">
        <v>665</v>
      </c>
      <c r="H2142" s="213">
        <v>6</v>
      </c>
      <c r="I2142" s="281" t="s">
        <v>666</v>
      </c>
      <c r="J2142" s="207">
        <v>7667.94</v>
      </c>
    </row>
    <row r="2143" spans="1:10" s="192" customFormat="1" ht="13.5" thickTop="1">
      <c r="A2143" s="205"/>
      <c r="B2143" s="189"/>
      <c r="C2143" s="189"/>
      <c r="D2143" s="189"/>
      <c r="E2143" s="189"/>
      <c r="F2143" s="189"/>
      <c r="G2143" s="189"/>
      <c r="H2143" s="189"/>
      <c r="I2143" s="189"/>
      <c r="J2143" s="206"/>
    </row>
    <row r="2144" spans="1:10" s="192" customFormat="1" ht="12.75">
      <c r="A2144" s="290" t="s">
        <v>530</v>
      </c>
      <c r="B2144" s="288" t="s">
        <v>8</v>
      </c>
      <c r="C2144" s="284" t="s">
        <v>9</v>
      </c>
      <c r="D2144" s="284" t="s">
        <v>10</v>
      </c>
      <c r="E2144" s="367" t="s">
        <v>136</v>
      </c>
      <c r="F2144" s="367"/>
      <c r="G2144" s="289" t="s">
        <v>11</v>
      </c>
      <c r="H2144" s="288" t="s">
        <v>12</v>
      </c>
      <c r="I2144" s="288" t="s">
        <v>13</v>
      </c>
      <c r="J2144" s="287" t="s">
        <v>14</v>
      </c>
    </row>
    <row r="2145" spans="1:10" s="192" customFormat="1" ht="25.5">
      <c r="A2145" s="94" t="s">
        <v>137</v>
      </c>
      <c r="B2145" s="294" t="s">
        <v>3648</v>
      </c>
      <c r="C2145" s="277" t="s">
        <v>44</v>
      </c>
      <c r="D2145" s="277" t="s">
        <v>2606</v>
      </c>
      <c r="E2145" s="368" t="s">
        <v>148</v>
      </c>
      <c r="F2145" s="368"/>
      <c r="G2145" s="95" t="s">
        <v>1</v>
      </c>
      <c r="H2145" s="182">
        <v>1</v>
      </c>
      <c r="I2145" s="96">
        <v>168.51</v>
      </c>
      <c r="J2145" s="196">
        <v>168.51</v>
      </c>
    </row>
    <row r="2146" spans="1:10" s="192" customFormat="1" ht="25.5">
      <c r="A2146" s="197" t="s">
        <v>146</v>
      </c>
      <c r="B2146" s="308" t="s">
        <v>1509</v>
      </c>
      <c r="C2146" s="285" t="s">
        <v>21</v>
      </c>
      <c r="D2146" s="285" t="s">
        <v>151</v>
      </c>
      <c r="E2146" s="365" t="s">
        <v>148</v>
      </c>
      <c r="F2146" s="365"/>
      <c r="G2146" s="183" t="s">
        <v>26</v>
      </c>
      <c r="H2146" s="184">
        <v>0.5</v>
      </c>
      <c r="I2146" s="185">
        <v>26.68</v>
      </c>
      <c r="J2146" s="198">
        <v>13.34</v>
      </c>
    </row>
    <row r="2147" spans="1:10" s="192" customFormat="1" ht="25.5">
      <c r="A2147" s="197" t="s">
        <v>146</v>
      </c>
      <c r="B2147" s="308" t="s">
        <v>1508</v>
      </c>
      <c r="C2147" s="285" t="s">
        <v>21</v>
      </c>
      <c r="D2147" s="285" t="s">
        <v>150</v>
      </c>
      <c r="E2147" s="365" t="s">
        <v>148</v>
      </c>
      <c r="F2147" s="365"/>
      <c r="G2147" s="183" t="s">
        <v>26</v>
      </c>
      <c r="H2147" s="184">
        <v>0.5</v>
      </c>
      <c r="I2147" s="185">
        <v>21.96</v>
      </c>
      <c r="J2147" s="198">
        <v>10.98</v>
      </c>
    </row>
    <row r="2148" spans="1:10" s="192" customFormat="1" ht="38.25">
      <c r="A2148" s="199" t="s">
        <v>139</v>
      </c>
      <c r="B2148" s="309" t="s">
        <v>3649</v>
      </c>
      <c r="C2148" s="278" t="s">
        <v>568</v>
      </c>
      <c r="D2148" s="278" t="s">
        <v>3650</v>
      </c>
      <c r="E2148" s="362" t="s">
        <v>142</v>
      </c>
      <c r="F2148" s="362"/>
      <c r="G2148" s="186" t="s">
        <v>45</v>
      </c>
      <c r="H2148" s="187">
        <v>1</v>
      </c>
      <c r="I2148" s="188">
        <v>144.19</v>
      </c>
      <c r="J2148" s="200">
        <v>144.19</v>
      </c>
    </row>
    <row r="2149" spans="1:10" s="192" customFormat="1" ht="12.75">
      <c r="A2149" s="201"/>
      <c r="B2149" s="279"/>
      <c r="C2149" s="279"/>
      <c r="D2149" s="279"/>
      <c r="E2149" s="279" t="s">
        <v>143</v>
      </c>
      <c r="F2149" s="203">
        <v>18.98</v>
      </c>
      <c r="G2149" s="279" t="s">
        <v>144</v>
      </c>
      <c r="H2149" s="203">
        <v>0</v>
      </c>
      <c r="I2149" s="279" t="s">
        <v>145</v>
      </c>
      <c r="J2149" s="204">
        <v>18.98</v>
      </c>
    </row>
    <row r="2150" spans="1:10" s="192" customFormat="1" ht="12.75">
      <c r="A2150" s="201"/>
      <c r="B2150" s="279"/>
      <c r="C2150" s="279"/>
      <c r="D2150" s="279"/>
      <c r="E2150" s="279" t="s">
        <v>663</v>
      </c>
      <c r="F2150" s="203">
        <v>25.74</v>
      </c>
      <c r="G2150" s="279"/>
      <c r="H2150" s="363" t="s">
        <v>664</v>
      </c>
      <c r="I2150" s="363"/>
      <c r="J2150" s="204">
        <v>194.25</v>
      </c>
    </row>
    <row r="2151" spans="1:10" s="192" customFormat="1" ht="13.5" thickBot="1">
      <c r="A2151" s="280"/>
      <c r="B2151" s="281"/>
      <c r="C2151" s="281"/>
      <c r="D2151" s="281"/>
      <c r="E2151" s="281"/>
      <c r="F2151" s="281"/>
      <c r="G2151" s="281" t="s">
        <v>665</v>
      </c>
      <c r="H2151" s="213">
        <v>20</v>
      </c>
      <c r="I2151" s="281" t="s">
        <v>666</v>
      </c>
      <c r="J2151" s="207">
        <v>3885</v>
      </c>
    </row>
    <row r="2152" spans="1:10" s="192" customFormat="1" ht="13.5" thickTop="1">
      <c r="A2152" s="205"/>
      <c r="B2152" s="189"/>
      <c r="C2152" s="189"/>
      <c r="D2152" s="189"/>
      <c r="E2152" s="189"/>
      <c r="F2152" s="189"/>
      <c r="G2152" s="189"/>
      <c r="H2152" s="189"/>
      <c r="I2152" s="189"/>
      <c r="J2152" s="206"/>
    </row>
    <row r="2153" spans="1:10" s="192" customFormat="1" ht="12.75">
      <c r="A2153" s="290" t="s">
        <v>531</v>
      </c>
      <c r="B2153" s="288" t="s">
        <v>8</v>
      </c>
      <c r="C2153" s="284" t="s">
        <v>9</v>
      </c>
      <c r="D2153" s="284" t="s">
        <v>10</v>
      </c>
      <c r="E2153" s="367" t="s">
        <v>136</v>
      </c>
      <c r="F2153" s="367"/>
      <c r="G2153" s="289" t="s">
        <v>11</v>
      </c>
      <c r="H2153" s="288" t="s">
        <v>12</v>
      </c>
      <c r="I2153" s="288" t="s">
        <v>13</v>
      </c>
      <c r="J2153" s="287" t="s">
        <v>14</v>
      </c>
    </row>
    <row r="2154" spans="1:10" s="192" customFormat="1" ht="12.75" customHeight="1">
      <c r="A2154" s="94" t="s">
        <v>137</v>
      </c>
      <c r="B2154" s="294" t="s">
        <v>3651</v>
      </c>
      <c r="C2154" s="277" t="s">
        <v>44</v>
      </c>
      <c r="D2154" s="277" t="s">
        <v>2608</v>
      </c>
      <c r="E2154" s="368" t="s">
        <v>148</v>
      </c>
      <c r="F2154" s="368"/>
      <c r="G2154" s="95" t="s">
        <v>1</v>
      </c>
      <c r="H2154" s="182">
        <v>1</v>
      </c>
      <c r="I2154" s="96">
        <v>4242.42</v>
      </c>
      <c r="J2154" s="196">
        <v>4242.42</v>
      </c>
    </row>
    <row r="2155" spans="1:10" s="192" customFormat="1" ht="25.5">
      <c r="A2155" s="197" t="s">
        <v>146</v>
      </c>
      <c r="B2155" s="308" t="s">
        <v>1439</v>
      </c>
      <c r="C2155" s="285" t="s">
        <v>21</v>
      </c>
      <c r="D2155" s="285" t="s">
        <v>508</v>
      </c>
      <c r="E2155" s="365" t="s">
        <v>148</v>
      </c>
      <c r="F2155" s="365"/>
      <c r="G2155" s="183" t="s">
        <v>26</v>
      </c>
      <c r="H2155" s="184">
        <v>2</v>
      </c>
      <c r="I2155" s="185">
        <v>21.21</v>
      </c>
      <c r="J2155" s="198">
        <v>42.42</v>
      </c>
    </row>
    <row r="2156" spans="1:10" s="192" customFormat="1" ht="12.75">
      <c r="A2156" s="199" t="s">
        <v>139</v>
      </c>
      <c r="B2156" s="309" t="s">
        <v>3652</v>
      </c>
      <c r="C2156" s="278" t="s">
        <v>268</v>
      </c>
      <c r="D2156" s="278" t="s">
        <v>3653</v>
      </c>
      <c r="E2156" s="362" t="s">
        <v>142</v>
      </c>
      <c r="F2156" s="362"/>
      <c r="G2156" s="186" t="s">
        <v>45</v>
      </c>
      <c r="H2156" s="187">
        <v>1</v>
      </c>
      <c r="I2156" s="188">
        <v>4200</v>
      </c>
      <c r="J2156" s="200">
        <v>4200</v>
      </c>
    </row>
    <row r="2157" spans="1:10" s="192" customFormat="1" ht="12.75">
      <c r="A2157" s="201"/>
      <c r="B2157" s="279"/>
      <c r="C2157" s="279"/>
      <c r="D2157" s="279"/>
      <c r="E2157" s="279" t="s">
        <v>143</v>
      </c>
      <c r="F2157" s="203">
        <v>31.96</v>
      </c>
      <c r="G2157" s="279" t="s">
        <v>144</v>
      </c>
      <c r="H2157" s="203">
        <v>0</v>
      </c>
      <c r="I2157" s="279" t="s">
        <v>145</v>
      </c>
      <c r="J2157" s="204">
        <v>31.96</v>
      </c>
    </row>
    <row r="2158" spans="1:10" s="192" customFormat="1" ht="12.75">
      <c r="A2158" s="201"/>
      <c r="B2158" s="279"/>
      <c r="C2158" s="279"/>
      <c r="D2158" s="279"/>
      <c r="E2158" s="279" t="s">
        <v>663</v>
      </c>
      <c r="F2158" s="203">
        <v>648.24</v>
      </c>
      <c r="G2158" s="279"/>
      <c r="H2158" s="363" t="s">
        <v>664</v>
      </c>
      <c r="I2158" s="363"/>
      <c r="J2158" s="204">
        <v>4890.66</v>
      </c>
    </row>
    <row r="2159" spans="1:10" s="192" customFormat="1" ht="13.5" thickBot="1">
      <c r="A2159" s="280"/>
      <c r="B2159" s="281"/>
      <c r="C2159" s="281"/>
      <c r="D2159" s="281"/>
      <c r="E2159" s="281"/>
      <c r="F2159" s="281"/>
      <c r="G2159" s="281" t="s">
        <v>665</v>
      </c>
      <c r="H2159" s="213">
        <v>1</v>
      </c>
      <c r="I2159" s="281" t="s">
        <v>666</v>
      </c>
      <c r="J2159" s="207">
        <v>4890.66</v>
      </c>
    </row>
    <row r="2160" spans="1:10" s="192" customFormat="1" ht="13.5" thickTop="1">
      <c r="A2160" s="205"/>
      <c r="B2160" s="189"/>
      <c r="C2160" s="189"/>
      <c r="D2160" s="189"/>
      <c r="E2160" s="189"/>
      <c r="F2160" s="189"/>
      <c r="G2160" s="189"/>
      <c r="H2160" s="189"/>
      <c r="I2160" s="189"/>
      <c r="J2160" s="206"/>
    </row>
    <row r="2161" spans="1:10" s="192" customFormat="1" ht="12.75">
      <c r="A2161" s="290" t="s">
        <v>3654</v>
      </c>
      <c r="B2161" s="288" t="s">
        <v>8</v>
      </c>
      <c r="C2161" s="284" t="s">
        <v>9</v>
      </c>
      <c r="D2161" s="284" t="s">
        <v>10</v>
      </c>
      <c r="E2161" s="367" t="s">
        <v>136</v>
      </c>
      <c r="F2161" s="367"/>
      <c r="G2161" s="289" t="s">
        <v>11</v>
      </c>
      <c r="H2161" s="288" t="s">
        <v>12</v>
      </c>
      <c r="I2161" s="288" t="s">
        <v>13</v>
      </c>
      <c r="J2161" s="287" t="s">
        <v>14</v>
      </c>
    </row>
    <row r="2162" spans="1:10" s="192" customFormat="1" ht="12.75" customHeight="1">
      <c r="A2162" s="94" t="s">
        <v>137</v>
      </c>
      <c r="B2162" s="294" t="s">
        <v>3655</v>
      </c>
      <c r="C2162" s="277" t="s">
        <v>44</v>
      </c>
      <c r="D2162" s="277" t="s">
        <v>2611</v>
      </c>
      <c r="E2162" s="368" t="s">
        <v>148</v>
      </c>
      <c r="F2162" s="368"/>
      <c r="G2162" s="95" t="s">
        <v>1</v>
      </c>
      <c r="H2162" s="182">
        <v>1</v>
      </c>
      <c r="I2162" s="96">
        <v>3106.19</v>
      </c>
      <c r="J2162" s="196">
        <v>3106.19</v>
      </c>
    </row>
    <row r="2163" spans="1:10" s="192" customFormat="1" ht="25.5">
      <c r="A2163" s="197" t="s">
        <v>146</v>
      </c>
      <c r="B2163" s="308" t="s">
        <v>1439</v>
      </c>
      <c r="C2163" s="285" t="s">
        <v>21</v>
      </c>
      <c r="D2163" s="285" t="s">
        <v>508</v>
      </c>
      <c r="E2163" s="365" t="s">
        <v>148</v>
      </c>
      <c r="F2163" s="365"/>
      <c r="G2163" s="183" t="s">
        <v>26</v>
      </c>
      <c r="H2163" s="184">
        <v>0.5</v>
      </c>
      <c r="I2163" s="185">
        <v>21.21</v>
      </c>
      <c r="J2163" s="198">
        <v>10.6</v>
      </c>
    </row>
    <row r="2164" spans="1:10" s="192" customFormat="1" ht="25.5">
      <c r="A2164" s="199" t="s">
        <v>139</v>
      </c>
      <c r="B2164" s="309" t="s">
        <v>3656</v>
      </c>
      <c r="C2164" s="278" t="s">
        <v>3629</v>
      </c>
      <c r="D2164" s="278" t="s">
        <v>3657</v>
      </c>
      <c r="E2164" s="362" t="s">
        <v>142</v>
      </c>
      <c r="F2164" s="362"/>
      <c r="G2164" s="186" t="s">
        <v>45</v>
      </c>
      <c r="H2164" s="187">
        <v>1</v>
      </c>
      <c r="I2164" s="188">
        <v>3095.59</v>
      </c>
      <c r="J2164" s="200">
        <v>3095.59</v>
      </c>
    </row>
    <row r="2165" spans="1:10" s="192" customFormat="1" ht="12.75">
      <c r="A2165" s="201"/>
      <c r="B2165" s="279"/>
      <c r="C2165" s="279"/>
      <c r="D2165" s="279"/>
      <c r="E2165" s="279" t="s">
        <v>143</v>
      </c>
      <c r="F2165" s="203">
        <v>7.99</v>
      </c>
      <c r="G2165" s="279" t="s">
        <v>144</v>
      </c>
      <c r="H2165" s="203">
        <v>0</v>
      </c>
      <c r="I2165" s="279" t="s">
        <v>145</v>
      </c>
      <c r="J2165" s="204">
        <v>7.99</v>
      </c>
    </row>
    <row r="2166" spans="1:10" s="192" customFormat="1" ht="12.75">
      <c r="A2166" s="201"/>
      <c r="B2166" s="279"/>
      <c r="C2166" s="279"/>
      <c r="D2166" s="279"/>
      <c r="E2166" s="279" t="s">
        <v>663</v>
      </c>
      <c r="F2166" s="203">
        <v>474.62</v>
      </c>
      <c r="G2166" s="279"/>
      <c r="H2166" s="363" t="s">
        <v>664</v>
      </c>
      <c r="I2166" s="363"/>
      <c r="J2166" s="204">
        <v>3580.81</v>
      </c>
    </row>
    <row r="2167" spans="1:10" s="192" customFormat="1" ht="13.5" thickBot="1">
      <c r="A2167" s="280"/>
      <c r="B2167" s="281"/>
      <c r="C2167" s="281"/>
      <c r="D2167" s="281"/>
      <c r="E2167" s="281"/>
      <c r="F2167" s="281"/>
      <c r="G2167" s="281" t="s">
        <v>665</v>
      </c>
      <c r="H2167" s="213">
        <v>2</v>
      </c>
      <c r="I2167" s="281" t="s">
        <v>666</v>
      </c>
      <c r="J2167" s="207">
        <v>7161.62</v>
      </c>
    </row>
    <row r="2168" spans="1:10" s="192" customFormat="1" ht="13.5" thickTop="1">
      <c r="A2168" s="205"/>
      <c r="B2168" s="189"/>
      <c r="C2168" s="189"/>
      <c r="D2168" s="189"/>
      <c r="E2168" s="189"/>
      <c r="F2168" s="189"/>
      <c r="G2168" s="189"/>
      <c r="H2168" s="189"/>
      <c r="I2168" s="189"/>
      <c r="J2168" s="206"/>
    </row>
    <row r="2169" spans="1:10" s="192" customFormat="1" ht="12.75">
      <c r="A2169" s="290" t="s">
        <v>3658</v>
      </c>
      <c r="B2169" s="288" t="s">
        <v>8</v>
      </c>
      <c r="C2169" s="284" t="s">
        <v>9</v>
      </c>
      <c r="D2169" s="284" t="s">
        <v>10</v>
      </c>
      <c r="E2169" s="367" t="s">
        <v>136</v>
      </c>
      <c r="F2169" s="367"/>
      <c r="G2169" s="289" t="s">
        <v>11</v>
      </c>
      <c r="H2169" s="288" t="s">
        <v>12</v>
      </c>
      <c r="I2169" s="288" t="s">
        <v>13</v>
      </c>
      <c r="J2169" s="287" t="s">
        <v>14</v>
      </c>
    </row>
    <row r="2170" spans="1:10" s="192" customFormat="1" ht="25.5">
      <c r="A2170" s="94" t="s">
        <v>137</v>
      </c>
      <c r="B2170" s="294" t="s">
        <v>3659</v>
      </c>
      <c r="C2170" s="277" t="s">
        <v>44</v>
      </c>
      <c r="D2170" s="277" t="s">
        <v>2614</v>
      </c>
      <c r="E2170" s="368" t="s">
        <v>148</v>
      </c>
      <c r="F2170" s="368"/>
      <c r="G2170" s="95" t="s">
        <v>1</v>
      </c>
      <c r="H2170" s="182">
        <v>1</v>
      </c>
      <c r="I2170" s="96">
        <v>188.6</v>
      </c>
      <c r="J2170" s="196">
        <v>188.6</v>
      </c>
    </row>
    <row r="2171" spans="1:10" s="192" customFormat="1" ht="25.5">
      <c r="A2171" s="197" t="s">
        <v>146</v>
      </c>
      <c r="B2171" s="308" t="s">
        <v>1439</v>
      </c>
      <c r="C2171" s="285" t="s">
        <v>21</v>
      </c>
      <c r="D2171" s="285" t="s">
        <v>508</v>
      </c>
      <c r="E2171" s="365" t="s">
        <v>148</v>
      </c>
      <c r="F2171" s="365"/>
      <c r="G2171" s="183" t="s">
        <v>26</v>
      </c>
      <c r="H2171" s="184">
        <v>0.5</v>
      </c>
      <c r="I2171" s="185">
        <v>21.21</v>
      </c>
      <c r="J2171" s="198">
        <v>10.6</v>
      </c>
    </row>
    <row r="2172" spans="1:10" s="192" customFormat="1" ht="12.75">
      <c r="A2172" s="199" t="s">
        <v>139</v>
      </c>
      <c r="B2172" s="309" t="s">
        <v>3660</v>
      </c>
      <c r="C2172" s="278" t="s">
        <v>487</v>
      </c>
      <c r="D2172" s="278" t="s">
        <v>3661</v>
      </c>
      <c r="E2172" s="362" t="s">
        <v>142</v>
      </c>
      <c r="F2172" s="362"/>
      <c r="G2172" s="186" t="s">
        <v>17</v>
      </c>
      <c r="H2172" s="187">
        <v>1</v>
      </c>
      <c r="I2172" s="188">
        <v>178</v>
      </c>
      <c r="J2172" s="200">
        <v>178</v>
      </c>
    </row>
    <row r="2173" spans="1:10" s="192" customFormat="1" ht="12.75">
      <c r="A2173" s="201"/>
      <c r="B2173" s="279"/>
      <c r="C2173" s="279"/>
      <c r="D2173" s="279"/>
      <c r="E2173" s="279" t="s">
        <v>143</v>
      </c>
      <c r="F2173" s="203">
        <v>7.99</v>
      </c>
      <c r="G2173" s="279" t="s">
        <v>144</v>
      </c>
      <c r="H2173" s="203">
        <v>0</v>
      </c>
      <c r="I2173" s="279" t="s">
        <v>145</v>
      </c>
      <c r="J2173" s="204">
        <v>7.99</v>
      </c>
    </row>
    <row r="2174" spans="1:10" s="192" customFormat="1" ht="12.75">
      <c r="A2174" s="201"/>
      <c r="B2174" s="279"/>
      <c r="C2174" s="279"/>
      <c r="D2174" s="279"/>
      <c r="E2174" s="279" t="s">
        <v>663</v>
      </c>
      <c r="F2174" s="203">
        <v>28.81</v>
      </c>
      <c r="G2174" s="279"/>
      <c r="H2174" s="363" t="s">
        <v>664</v>
      </c>
      <c r="I2174" s="363"/>
      <c r="J2174" s="204">
        <v>217.41</v>
      </c>
    </row>
    <row r="2175" spans="1:10" s="192" customFormat="1" ht="13.5" thickBot="1">
      <c r="A2175" s="280"/>
      <c r="B2175" s="281"/>
      <c r="C2175" s="281"/>
      <c r="D2175" s="281"/>
      <c r="E2175" s="281"/>
      <c r="F2175" s="281"/>
      <c r="G2175" s="281" t="s">
        <v>665</v>
      </c>
      <c r="H2175" s="213">
        <v>1</v>
      </c>
      <c r="I2175" s="281" t="s">
        <v>666</v>
      </c>
      <c r="J2175" s="207">
        <v>217.41</v>
      </c>
    </row>
    <row r="2176" spans="1:10" s="192" customFormat="1" ht="13.5" thickTop="1">
      <c r="A2176" s="205"/>
      <c r="B2176" s="189"/>
      <c r="C2176" s="189"/>
      <c r="D2176" s="189"/>
      <c r="E2176" s="189"/>
      <c r="F2176" s="189"/>
      <c r="G2176" s="189"/>
      <c r="H2176" s="189"/>
      <c r="I2176" s="189"/>
      <c r="J2176" s="206"/>
    </row>
    <row r="2177" spans="1:10" s="192" customFormat="1" ht="12.75">
      <c r="A2177" s="290" t="s">
        <v>3662</v>
      </c>
      <c r="B2177" s="288" t="s">
        <v>8</v>
      </c>
      <c r="C2177" s="284" t="s">
        <v>9</v>
      </c>
      <c r="D2177" s="284" t="s">
        <v>10</v>
      </c>
      <c r="E2177" s="367" t="s">
        <v>136</v>
      </c>
      <c r="F2177" s="367"/>
      <c r="G2177" s="289" t="s">
        <v>11</v>
      </c>
      <c r="H2177" s="288" t="s">
        <v>12</v>
      </c>
      <c r="I2177" s="288" t="s">
        <v>13</v>
      </c>
      <c r="J2177" s="287" t="s">
        <v>14</v>
      </c>
    </row>
    <row r="2178" spans="1:10" s="192" customFormat="1" ht="12.75" customHeight="1">
      <c r="A2178" s="94" t="s">
        <v>137</v>
      </c>
      <c r="B2178" s="294" t="s">
        <v>3663</v>
      </c>
      <c r="C2178" s="277" t="s">
        <v>44</v>
      </c>
      <c r="D2178" s="277" t="s">
        <v>2617</v>
      </c>
      <c r="E2178" s="368" t="s">
        <v>148</v>
      </c>
      <c r="F2178" s="368"/>
      <c r="G2178" s="95" t="s">
        <v>1</v>
      </c>
      <c r="H2178" s="182">
        <v>1</v>
      </c>
      <c r="I2178" s="96">
        <v>1371.76</v>
      </c>
      <c r="J2178" s="196">
        <v>1371.76</v>
      </c>
    </row>
    <row r="2179" spans="1:10" s="192" customFormat="1" ht="25.5">
      <c r="A2179" s="197" t="s">
        <v>146</v>
      </c>
      <c r="B2179" s="308" t="s">
        <v>1439</v>
      </c>
      <c r="C2179" s="285" t="s">
        <v>21</v>
      </c>
      <c r="D2179" s="285" t="s">
        <v>508</v>
      </c>
      <c r="E2179" s="365" t="s">
        <v>148</v>
      </c>
      <c r="F2179" s="365"/>
      <c r="G2179" s="183" t="s">
        <v>26</v>
      </c>
      <c r="H2179" s="184">
        <v>0.5</v>
      </c>
      <c r="I2179" s="185">
        <v>21.21</v>
      </c>
      <c r="J2179" s="198">
        <v>10.6</v>
      </c>
    </row>
    <row r="2180" spans="1:10" s="192" customFormat="1" ht="25.5">
      <c r="A2180" s="199" t="s">
        <v>139</v>
      </c>
      <c r="B2180" s="309" t="s">
        <v>3664</v>
      </c>
      <c r="C2180" s="278" t="s">
        <v>487</v>
      </c>
      <c r="D2180" s="278" t="s">
        <v>3665</v>
      </c>
      <c r="E2180" s="362" t="s">
        <v>142</v>
      </c>
      <c r="F2180" s="362"/>
      <c r="G2180" s="186" t="s">
        <v>17</v>
      </c>
      <c r="H2180" s="187">
        <v>1</v>
      </c>
      <c r="I2180" s="188">
        <v>1361.16</v>
      </c>
      <c r="J2180" s="200">
        <v>1361.16</v>
      </c>
    </row>
    <row r="2181" spans="1:10" s="192" customFormat="1" ht="12.75">
      <c r="A2181" s="201"/>
      <c r="B2181" s="279"/>
      <c r="C2181" s="279"/>
      <c r="D2181" s="279"/>
      <c r="E2181" s="279" t="s">
        <v>143</v>
      </c>
      <c r="F2181" s="203">
        <v>7.99</v>
      </c>
      <c r="G2181" s="279" t="s">
        <v>144</v>
      </c>
      <c r="H2181" s="203">
        <v>0</v>
      </c>
      <c r="I2181" s="279" t="s">
        <v>145</v>
      </c>
      <c r="J2181" s="204">
        <v>7.99</v>
      </c>
    </row>
    <row r="2182" spans="1:10" s="192" customFormat="1" ht="12.75">
      <c r="A2182" s="201"/>
      <c r="B2182" s="279"/>
      <c r="C2182" s="279"/>
      <c r="D2182" s="279"/>
      <c r="E2182" s="279" t="s">
        <v>663</v>
      </c>
      <c r="F2182" s="203">
        <v>209.6</v>
      </c>
      <c r="G2182" s="279"/>
      <c r="H2182" s="363" t="s">
        <v>664</v>
      </c>
      <c r="I2182" s="363"/>
      <c r="J2182" s="204">
        <v>1581.36</v>
      </c>
    </row>
    <row r="2183" spans="1:10" s="192" customFormat="1" ht="13.5" thickBot="1">
      <c r="A2183" s="280"/>
      <c r="B2183" s="281"/>
      <c r="C2183" s="281"/>
      <c r="D2183" s="281"/>
      <c r="E2183" s="281"/>
      <c r="F2183" s="281"/>
      <c r="G2183" s="281" t="s">
        <v>665</v>
      </c>
      <c r="H2183" s="213">
        <v>6</v>
      </c>
      <c r="I2183" s="281" t="s">
        <v>666</v>
      </c>
      <c r="J2183" s="207">
        <v>9488.16</v>
      </c>
    </row>
    <row r="2184" spans="1:10" s="192" customFormat="1" ht="13.5" thickTop="1">
      <c r="A2184" s="205"/>
      <c r="B2184" s="189"/>
      <c r="C2184" s="189"/>
      <c r="D2184" s="189"/>
      <c r="E2184" s="189"/>
      <c r="F2184" s="189"/>
      <c r="G2184" s="189"/>
      <c r="H2184" s="189"/>
      <c r="I2184" s="189"/>
      <c r="J2184" s="206"/>
    </row>
    <row r="2185" spans="1:10" s="192" customFormat="1" ht="12.75">
      <c r="A2185" s="111" t="s">
        <v>945</v>
      </c>
      <c r="B2185" s="286"/>
      <c r="C2185" s="286"/>
      <c r="D2185" s="286" t="s">
        <v>2618</v>
      </c>
      <c r="E2185" s="286"/>
      <c r="F2185" s="366"/>
      <c r="G2185" s="366"/>
      <c r="H2185" s="136"/>
      <c r="I2185" s="286"/>
      <c r="J2185" s="212">
        <v>568847.64</v>
      </c>
    </row>
    <row r="2186" spans="1:10" s="192" customFormat="1" ht="12.75">
      <c r="A2186" s="111" t="s">
        <v>4658</v>
      </c>
      <c r="B2186" s="286"/>
      <c r="C2186" s="286"/>
      <c r="D2186" s="286" t="s">
        <v>101</v>
      </c>
      <c r="E2186" s="286"/>
      <c r="F2186" s="366"/>
      <c r="G2186" s="366"/>
      <c r="H2186" s="136"/>
      <c r="I2186" s="286"/>
      <c r="J2186" s="212">
        <v>41817.19</v>
      </c>
    </row>
    <row r="2187" spans="1:10" s="192" customFormat="1" ht="12.75">
      <c r="A2187" s="290" t="s">
        <v>946</v>
      </c>
      <c r="B2187" s="288" t="s">
        <v>8</v>
      </c>
      <c r="C2187" s="284" t="s">
        <v>9</v>
      </c>
      <c r="D2187" s="284" t="s">
        <v>10</v>
      </c>
      <c r="E2187" s="367" t="s">
        <v>136</v>
      </c>
      <c r="F2187" s="367"/>
      <c r="G2187" s="289" t="s">
        <v>11</v>
      </c>
      <c r="H2187" s="288" t="s">
        <v>12</v>
      </c>
      <c r="I2187" s="288" t="s">
        <v>13</v>
      </c>
      <c r="J2187" s="287" t="s">
        <v>14</v>
      </c>
    </row>
    <row r="2188" spans="1:10" s="192" customFormat="1" ht="25.5">
      <c r="A2188" s="94" t="s">
        <v>137</v>
      </c>
      <c r="B2188" s="294" t="s">
        <v>1217</v>
      </c>
      <c r="C2188" s="277" t="s">
        <v>21</v>
      </c>
      <c r="D2188" s="277" t="s">
        <v>2619</v>
      </c>
      <c r="E2188" s="368" t="s">
        <v>152</v>
      </c>
      <c r="F2188" s="368"/>
      <c r="G2188" s="95" t="s">
        <v>34</v>
      </c>
      <c r="H2188" s="182">
        <v>1</v>
      </c>
      <c r="I2188" s="96">
        <v>21.96</v>
      </c>
      <c r="J2188" s="196">
        <v>21.96</v>
      </c>
    </row>
    <row r="2189" spans="1:10" s="192" customFormat="1" ht="25.5">
      <c r="A2189" s="197" t="s">
        <v>146</v>
      </c>
      <c r="B2189" s="308" t="s">
        <v>1559</v>
      </c>
      <c r="C2189" s="285" t="s">
        <v>21</v>
      </c>
      <c r="D2189" s="285" t="s">
        <v>153</v>
      </c>
      <c r="E2189" s="365" t="s">
        <v>148</v>
      </c>
      <c r="F2189" s="365"/>
      <c r="G2189" s="183" t="s">
        <v>26</v>
      </c>
      <c r="H2189" s="184">
        <v>0.38</v>
      </c>
      <c r="I2189" s="185">
        <v>20.92</v>
      </c>
      <c r="J2189" s="198">
        <v>7.94</v>
      </c>
    </row>
    <row r="2190" spans="1:10" s="192" customFormat="1" ht="25.5">
      <c r="A2190" s="197" t="s">
        <v>146</v>
      </c>
      <c r="B2190" s="308" t="s">
        <v>1560</v>
      </c>
      <c r="C2190" s="285" t="s">
        <v>21</v>
      </c>
      <c r="D2190" s="285" t="s">
        <v>154</v>
      </c>
      <c r="E2190" s="365" t="s">
        <v>148</v>
      </c>
      <c r="F2190" s="365"/>
      <c r="G2190" s="183" t="s">
        <v>26</v>
      </c>
      <c r="H2190" s="184">
        <v>0.38</v>
      </c>
      <c r="I2190" s="185">
        <v>25.55</v>
      </c>
      <c r="J2190" s="198">
        <v>9.6999999999999993</v>
      </c>
    </row>
    <row r="2191" spans="1:10" s="192" customFormat="1" ht="12.75">
      <c r="A2191" s="199" t="s">
        <v>139</v>
      </c>
      <c r="B2191" s="309" t="s">
        <v>1563</v>
      </c>
      <c r="C2191" s="278" t="s">
        <v>21</v>
      </c>
      <c r="D2191" s="278" t="s">
        <v>927</v>
      </c>
      <c r="E2191" s="362" t="s">
        <v>142</v>
      </c>
      <c r="F2191" s="362"/>
      <c r="G2191" s="186" t="s">
        <v>34</v>
      </c>
      <c r="H2191" s="187">
        <v>1.0492999999999999</v>
      </c>
      <c r="I2191" s="188">
        <v>3.9</v>
      </c>
      <c r="J2191" s="200">
        <v>4.09</v>
      </c>
    </row>
    <row r="2192" spans="1:10" s="192" customFormat="1" ht="12.75">
      <c r="A2192" s="199" t="s">
        <v>139</v>
      </c>
      <c r="B2192" s="309" t="s">
        <v>1564</v>
      </c>
      <c r="C2192" s="278" t="s">
        <v>21</v>
      </c>
      <c r="D2192" s="278" t="s">
        <v>165</v>
      </c>
      <c r="E2192" s="362" t="s">
        <v>142</v>
      </c>
      <c r="F2192" s="362"/>
      <c r="G2192" s="186" t="s">
        <v>45</v>
      </c>
      <c r="H2192" s="187">
        <v>8.8599999999999998E-2</v>
      </c>
      <c r="I2192" s="188">
        <v>2.62</v>
      </c>
      <c r="J2192" s="200">
        <v>0.23</v>
      </c>
    </row>
    <row r="2193" spans="1:10" s="192" customFormat="1" ht="12.75">
      <c r="A2193" s="201"/>
      <c r="B2193" s="279"/>
      <c r="C2193" s="279"/>
      <c r="D2193" s="279"/>
      <c r="E2193" s="279" t="s">
        <v>143</v>
      </c>
      <c r="F2193" s="203">
        <v>14.1</v>
      </c>
      <c r="G2193" s="279" t="s">
        <v>144</v>
      </c>
      <c r="H2193" s="203">
        <v>0</v>
      </c>
      <c r="I2193" s="279" t="s">
        <v>145</v>
      </c>
      <c r="J2193" s="204">
        <v>14.1</v>
      </c>
    </row>
    <row r="2194" spans="1:10" s="192" customFormat="1" ht="12.75">
      <c r="A2194" s="201"/>
      <c r="B2194" s="279"/>
      <c r="C2194" s="279"/>
      <c r="D2194" s="279"/>
      <c r="E2194" s="279" t="s">
        <v>663</v>
      </c>
      <c r="F2194" s="203">
        <v>4.93</v>
      </c>
      <c r="G2194" s="279"/>
      <c r="H2194" s="363" t="s">
        <v>664</v>
      </c>
      <c r="I2194" s="363"/>
      <c r="J2194" s="204">
        <v>26.89</v>
      </c>
    </row>
    <row r="2195" spans="1:10" s="192" customFormat="1" ht="13.5" thickBot="1">
      <c r="A2195" s="280"/>
      <c r="B2195" s="281"/>
      <c r="C2195" s="281"/>
      <c r="D2195" s="281"/>
      <c r="E2195" s="281"/>
      <c r="F2195" s="281"/>
      <c r="G2195" s="281" t="s">
        <v>665</v>
      </c>
      <c r="H2195" s="213">
        <v>650.83000000000004</v>
      </c>
      <c r="I2195" s="281" t="s">
        <v>666</v>
      </c>
      <c r="J2195" s="207">
        <v>17500.810000000001</v>
      </c>
    </row>
    <row r="2196" spans="1:10" s="192" customFormat="1" ht="13.5" thickTop="1">
      <c r="A2196" s="205"/>
      <c r="B2196" s="189"/>
      <c r="C2196" s="189"/>
      <c r="D2196" s="189"/>
      <c r="E2196" s="189"/>
      <c r="F2196" s="189"/>
      <c r="G2196" s="189"/>
      <c r="H2196" s="189"/>
      <c r="I2196" s="189"/>
      <c r="J2196" s="206"/>
    </row>
    <row r="2197" spans="1:10" s="192" customFormat="1" ht="12.75">
      <c r="A2197" s="290" t="s">
        <v>947</v>
      </c>
      <c r="B2197" s="288" t="s">
        <v>8</v>
      </c>
      <c r="C2197" s="284" t="s">
        <v>9</v>
      </c>
      <c r="D2197" s="284" t="s">
        <v>10</v>
      </c>
      <c r="E2197" s="367" t="s">
        <v>136</v>
      </c>
      <c r="F2197" s="367"/>
      <c r="G2197" s="289" t="s">
        <v>11</v>
      </c>
      <c r="H2197" s="288" t="s">
        <v>12</v>
      </c>
      <c r="I2197" s="288" t="s">
        <v>13</v>
      </c>
      <c r="J2197" s="287" t="s">
        <v>14</v>
      </c>
    </row>
    <row r="2198" spans="1:10" s="192" customFormat="1" ht="25.5">
      <c r="A2198" s="94" t="s">
        <v>137</v>
      </c>
      <c r="B2198" s="294" t="s">
        <v>1247</v>
      </c>
      <c r="C2198" s="277" t="s">
        <v>21</v>
      </c>
      <c r="D2198" s="277" t="s">
        <v>2620</v>
      </c>
      <c r="E2198" s="368" t="s">
        <v>152</v>
      </c>
      <c r="F2198" s="368"/>
      <c r="G2198" s="95" t="s">
        <v>34</v>
      </c>
      <c r="H2198" s="182">
        <v>1</v>
      </c>
      <c r="I2198" s="96">
        <v>30.14</v>
      </c>
      <c r="J2198" s="196">
        <v>30.14</v>
      </c>
    </row>
    <row r="2199" spans="1:10" s="192" customFormat="1" ht="25.5">
      <c r="A2199" s="197" t="s">
        <v>146</v>
      </c>
      <c r="B2199" s="308" t="s">
        <v>1559</v>
      </c>
      <c r="C2199" s="285" t="s">
        <v>21</v>
      </c>
      <c r="D2199" s="285" t="s">
        <v>153</v>
      </c>
      <c r="E2199" s="365" t="s">
        <v>148</v>
      </c>
      <c r="F2199" s="365"/>
      <c r="G2199" s="183" t="s">
        <v>26</v>
      </c>
      <c r="H2199" s="184">
        <v>0.45300000000000001</v>
      </c>
      <c r="I2199" s="185">
        <v>20.92</v>
      </c>
      <c r="J2199" s="198">
        <v>9.4700000000000006</v>
      </c>
    </row>
    <row r="2200" spans="1:10" s="192" customFormat="1" ht="25.5">
      <c r="A2200" s="197" t="s">
        <v>146</v>
      </c>
      <c r="B2200" s="308" t="s">
        <v>1560</v>
      </c>
      <c r="C2200" s="285" t="s">
        <v>21</v>
      </c>
      <c r="D2200" s="285" t="s">
        <v>154</v>
      </c>
      <c r="E2200" s="365" t="s">
        <v>148</v>
      </c>
      <c r="F2200" s="365"/>
      <c r="G2200" s="183" t="s">
        <v>26</v>
      </c>
      <c r="H2200" s="184">
        <v>0.45300000000000001</v>
      </c>
      <c r="I2200" s="185">
        <v>25.55</v>
      </c>
      <c r="J2200" s="198">
        <v>11.57</v>
      </c>
    </row>
    <row r="2201" spans="1:10" s="192" customFormat="1" ht="12.75">
      <c r="A2201" s="199" t="s">
        <v>139</v>
      </c>
      <c r="B2201" s="309" t="s">
        <v>1590</v>
      </c>
      <c r="C2201" s="278" t="s">
        <v>21</v>
      </c>
      <c r="D2201" s="278" t="s">
        <v>948</v>
      </c>
      <c r="E2201" s="362" t="s">
        <v>142</v>
      </c>
      <c r="F2201" s="362"/>
      <c r="G2201" s="186" t="s">
        <v>34</v>
      </c>
      <c r="H2201" s="187">
        <v>1.0492999999999999</v>
      </c>
      <c r="I2201" s="188">
        <v>8.42</v>
      </c>
      <c r="J2201" s="200">
        <v>8.83</v>
      </c>
    </row>
    <row r="2202" spans="1:10" s="192" customFormat="1" ht="12.75">
      <c r="A2202" s="199" t="s">
        <v>139</v>
      </c>
      <c r="B2202" s="309" t="s">
        <v>1564</v>
      </c>
      <c r="C2202" s="278" t="s">
        <v>21</v>
      </c>
      <c r="D2202" s="278" t="s">
        <v>165</v>
      </c>
      <c r="E2202" s="362" t="s">
        <v>142</v>
      </c>
      <c r="F2202" s="362"/>
      <c r="G2202" s="186" t="s">
        <v>45</v>
      </c>
      <c r="H2202" s="187">
        <v>0.1056</v>
      </c>
      <c r="I2202" s="188">
        <v>2.62</v>
      </c>
      <c r="J2202" s="200">
        <v>0.27</v>
      </c>
    </row>
    <row r="2203" spans="1:10" s="192" customFormat="1" ht="12.75">
      <c r="A2203" s="201"/>
      <c r="B2203" s="279"/>
      <c r="C2203" s="279"/>
      <c r="D2203" s="279"/>
      <c r="E2203" s="279" t="s">
        <v>143</v>
      </c>
      <c r="F2203" s="203">
        <v>16.82</v>
      </c>
      <c r="G2203" s="279" t="s">
        <v>144</v>
      </c>
      <c r="H2203" s="203">
        <v>0</v>
      </c>
      <c r="I2203" s="279" t="s">
        <v>145</v>
      </c>
      <c r="J2203" s="204">
        <v>16.82</v>
      </c>
    </row>
    <row r="2204" spans="1:10" s="192" customFormat="1" ht="12.75">
      <c r="A2204" s="201"/>
      <c r="B2204" s="279"/>
      <c r="C2204" s="279"/>
      <c r="D2204" s="279"/>
      <c r="E2204" s="279" t="s">
        <v>663</v>
      </c>
      <c r="F2204" s="203">
        <v>6.77</v>
      </c>
      <c r="G2204" s="279"/>
      <c r="H2204" s="363" t="s">
        <v>664</v>
      </c>
      <c r="I2204" s="363"/>
      <c r="J2204" s="204">
        <v>36.909999999999997</v>
      </c>
    </row>
    <row r="2205" spans="1:10" s="192" customFormat="1" ht="13.5" thickBot="1">
      <c r="A2205" s="280"/>
      <c r="B2205" s="281"/>
      <c r="C2205" s="281"/>
      <c r="D2205" s="281"/>
      <c r="E2205" s="281"/>
      <c r="F2205" s="281"/>
      <c r="G2205" s="281" t="s">
        <v>665</v>
      </c>
      <c r="H2205" s="213">
        <v>3.67</v>
      </c>
      <c r="I2205" s="281" t="s">
        <v>666</v>
      </c>
      <c r="J2205" s="207">
        <v>135.44999999999999</v>
      </c>
    </row>
    <row r="2206" spans="1:10" s="192" customFormat="1" ht="13.5" thickTop="1">
      <c r="A2206" s="205"/>
      <c r="B2206" s="189"/>
      <c r="C2206" s="189"/>
      <c r="D2206" s="189"/>
      <c r="E2206" s="189"/>
      <c r="F2206" s="189"/>
      <c r="G2206" s="189"/>
      <c r="H2206" s="189"/>
      <c r="I2206" s="189"/>
      <c r="J2206" s="206"/>
    </row>
    <row r="2207" spans="1:10" s="192" customFormat="1" ht="12.75">
      <c r="A2207" s="290" t="s">
        <v>949</v>
      </c>
      <c r="B2207" s="288" t="s">
        <v>8</v>
      </c>
      <c r="C2207" s="284" t="s">
        <v>9</v>
      </c>
      <c r="D2207" s="284" t="s">
        <v>10</v>
      </c>
      <c r="E2207" s="367" t="s">
        <v>136</v>
      </c>
      <c r="F2207" s="367"/>
      <c r="G2207" s="289" t="s">
        <v>11</v>
      </c>
      <c r="H2207" s="288" t="s">
        <v>12</v>
      </c>
      <c r="I2207" s="288" t="s">
        <v>13</v>
      </c>
      <c r="J2207" s="287" t="s">
        <v>14</v>
      </c>
    </row>
    <row r="2208" spans="1:10" s="192" customFormat="1" ht="25.5">
      <c r="A2208" s="94" t="s">
        <v>137</v>
      </c>
      <c r="B2208" s="294" t="s">
        <v>1275</v>
      </c>
      <c r="C2208" s="277" t="s">
        <v>21</v>
      </c>
      <c r="D2208" s="277" t="s">
        <v>2621</v>
      </c>
      <c r="E2208" s="368" t="s">
        <v>152</v>
      </c>
      <c r="F2208" s="368"/>
      <c r="G2208" s="95" t="s">
        <v>34</v>
      </c>
      <c r="H2208" s="182">
        <v>1</v>
      </c>
      <c r="I2208" s="96">
        <v>16.8</v>
      </c>
      <c r="J2208" s="196">
        <v>16.8</v>
      </c>
    </row>
    <row r="2209" spans="1:10" s="192" customFormat="1" ht="25.5">
      <c r="A2209" s="197" t="s">
        <v>146</v>
      </c>
      <c r="B2209" s="308" t="s">
        <v>1559</v>
      </c>
      <c r="C2209" s="285" t="s">
        <v>21</v>
      </c>
      <c r="D2209" s="285" t="s">
        <v>153</v>
      </c>
      <c r="E2209" s="365" t="s">
        <v>148</v>
      </c>
      <c r="F2209" s="365"/>
      <c r="G2209" s="183" t="s">
        <v>26</v>
      </c>
      <c r="H2209" s="184">
        <v>3.4099999999999998E-2</v>
      </c>
      <c r="I2209" s="185">
        <v>20.92</v>
      </c>
      <c r="J2209" s="198">
        <v>0.71</v>
      </c>
    </row>
    <row r="2210" spans="1:10" s="192" customFormat="1" ht="25.5">
      <c r="A2210" s="197" t="s">
        <v>146</v>
      </c>
      <c r="B2210" s="308" t="s">
        <v>1560</v>
      </c>
      <c r="C2210" s="285" t="s">
        <v>21</v>
      </c>
      <c r="D2210" s="285" t="s">
        <v>154</v>
      </c>
      <c r="E2210" s="365" t="s">
        <v>148</v>
      </c>
      <c r="F2210" s="365"/>
      <c r="G2210" s="183" t="s">
        <v>26</v>
      </c>
      <c r="H2210" s="184">
        <v>3.4099999999999998E-2</v>
      </c>
      <c r="I2210" s="185">
        <v>25.55</v>
      </c>
      <c r="J2210" s="198">
        <v>0.87</v>
      </c>
    </row>
    <row r="2211" spans="1:10" s="192" customFormat="1" ht="12.75">
      <c r="A2211" s="199" t="s">
        <v>139</v>
      </c>
      <c r="B2211" s="309" t="s">
        <v>1591</v>
      </c>
      <c r="C2211" s="278" t="s">
        <v>21</v>
      </c>
      <c r="D2211" s="278" t="s">
        <v>950</v>
      </c>
      <c r="E2211" s="362" t="s">
        <v>142</v>
      </c>
      <c r="F2211" s="362"/>
      <c r="G2211" s="186" t="s">
        <v>34</v>
      </c>
      <c r="H2211" s="187">
        <v>1.0492999999999999</v>
      </c>
      <c r="I2211" s="188">
        <v>14.49</v>
      </c>
      <c r="J2211" s="200">
        <v>15.2</v>
      </c>
    </row>
    <row r="2212" spans="1:10" s="192" customFormat="1" ht="12.75">
      <c r="A2212" s="199" t="s">
        <v>139</v>
      </c>
      <c r="B2212" s="309" t="s">
        <v>1564</v>
      </c>
      <c r="C2212" s="278" t="s">
        <v>21</v>
      </c>
      <c r="D2212" s="278" t="s">
        <v>165</v>
      </c>
      <c r="E2212" s="362" t="s">
        <v>142</v>
      </c>
      <c r="F2212" s="362"/>
      <c r="G2212" s="186" t="s">
        <v>45</v>
      </c>
      <c r="H2212" s="187">
        <v>8.0000000000000002E-3</v>
      </c>
      <c r="I2212" s="188">
        <v>2.62</v>
      </c>
      <c r="J2212" s="200">
        <v>0.02</v>
      </c>
    </row>
    <row r="2213" spans="1:10" s="192" customFormat="1" ht="12.75">
      <c r="A2213" s="201"/>
      <c r="B2213" s="279"/>
      <c r="C2213" s="279"/>
      <c r="D2213" s="279"/>
      <c r="E2213" s="279" t="s">
        <v>143</v>
      </c>
      <c r="F2213" s="203">
        <v>1.26</v>
      </c>
      <c r="G2213" s="279" t="s">
        <v>144</v>
      </c>
      <c r="H2213" s="203">
        <v>0</v>
      </c>
      <c r="I2213" s="279" t="s">
        <v>145</v>
      </c>
      <c r="J2213" s="204">
        <v>1.26</v>
      </c>
    </row>
    <row r="2214" spans="1:10" s="192" customFormat="1" ht="12.75">
      <c r="A2214" s="201"/>
      <c r="B2214" s="279"/>
      <c r="C2214" s="279"/>
      <c r="D2214" s="279"/>
      <c r="E2214" s="279" t="s">
        <v>663</v>
      </c>
      <c r="F2214" s="203">
        <v>3.77</v>
      </c>
      <c r="G2214" s="279"/>
      <c r="H2214" s="363" t="s">
        <v>664</v>
      </c>
      <c r="I2214" s="363"/>
      <c r="J2214" s="204">
        <v>20.57</v>
      </c>
    </row>
    <row r="2215" spans="1:10" s="192" customFormat="1" ht="13.5" thickBot="1">
      <c r="A2215" s="280"/>
      <c r="B2215" s="281"/>
      <c r="C2215" s="281"/>
      <c r="D2215" s="281"/>
      <c r="E2215" s="281"/>
      <c r="F2215" s="281"/>
      <c r="G2215" s="281" t="s">
        <v>665</v>
      </c>
      <c r="H2215" s="213">
        <v>179.62</v>
      </c>
      <c r="I2215" s="281" t="s">
        <v>666</v>
      </c>
      <c r="J2215" s="207">
        <v>3694.78</v>
      </c>
    </row>
    <row r="2216" spans="1:10" s="192" customFormat="1" ht="13.5" thickTop="1">
      <c r="A2216" s="205"/>
      <c r="B2216" s="189"/>
      <c r="C2216" s="189"/>
      <c r="D2216" s="189"/>
      <c r="E2216" s="189"/>
      <c r="F2216" s="189"/>
      <c r="G2216" s="189"/>
      <c r="H2216" s="189"/>
      <c r="I2216" s="189"/>
      <c r="J2216" s="206"/>
    </row>
    <row r="2217" spans="1:10" s="192" customFormat="1" ht="12.75">
      <c r="A2217" s="290" t="s">
        <v>951</v>
      </c>
      <c r="B2217" s="288" t="s">
        <v>8</v>
      </c>
      <c r="C2217" s="284" t="s">
        <v>9</v>
      </c>
      <c r="D2217" s="284" t="s">
        <v>10</v>
      </c>
      <c r="E2217" s="367" t="s">
        <v>136</v>
      </c>
      <c r="F2217" s="367"/>
      <c r="G2217" s="289" t="s">
        <v>11</v>
      </c>
      <c r="H2217" s="288" t="s">
        <v>12</v>
      </c>
      <c r="I2217" s="288" t="s">
        <v>13</v>
      </c>
      <c r="J2217" s="287" t="s">
        <v>14</v>
      </c>
    </row>
    <row r="2218" spans="1:10" s="192" customFormat="1" ht="25.5">
      <c r="A2218" s="94" t="s">
        <v>137</v>
      </c>
      <c r="B2218" s="294" t="s">
        <v>1254</v>
      </c>
      <c r="C2218" s="277" t="s">
        <v>21</v>
      </c>
      <c r="D2218" s="277" t="s">
        <v>2622</v>
      </c>
      <c r="E2218" s="368" t="s">
        <v>152</v>
      </c>
      <c r="F2218" s="368"/>
      <c r="G2218" s="95" t="s">
        <v>34</v>
      </c>
      <c r="H2218" s="182">
        <v>1</v>
      </c>
      <c r="I2218" s="96">
        <v>26.89</v>
      </c>
      <c r="J2218" s="196">
        <v>26.89</v>
      </c>
    </row>
    <row r="2219" spans="1:10" s="192" customFormat="1" ht="25.5">
      <c r="A2219" s="197" t="s">
        <v>146</v>
      </c>
      <c r="B2219" s="308" t="s">
        <v>1559</v>
      </c>
      <c r="C2219" s="285" t="s">
        <v>21</v>
      </c>
      <c r="D2219" s="285" t="s">
        <v>153</v>
      </c>
      <c r="E2219" s="365" t="s">
        <v>148</v>
      </c>
      <c r="F2219" s="365"/>
      <c r="G2219" s="183" t="s">
        <v>26</v>
      </c>
      <c r="H2219" s="184">
        <v>0.04</v>
      </c>
      <c r="I2219" s="185">
        <v>20.92</v>
      </c>
      <c r="J2219" s="198">
        <v>0.83</v>
      </c>
    </row>
    <row r="2220" spans="1:10" s="192" customFormat="1" ht="25.5">
      <c r="A2220" s="197" t="s">
        <v>146</v>
      </c>
      <c r="B2220" s="308" t="s">
        <v>1560</v>
      </c>
      <c r="C2220" s="285" t="s">
        <v>21</v>
      </c>
      <c r="D2220" s="285" t="s">
        <v>154</v>
      </c>
      <c r="E2220" s="365" t="s">
        <v>148</v>
      </c>
      <c r="F2220" s="365"/>
      <c r="G2220" s="183" t="s">
        <v>26</v>
      </c>
      <c r="H2220" s="184">
        <v>0.04</v>
      </c>
      <c r="I2220" s="185">
        <v>25.55</v>
      </c>
      <c r="J2220" s="198">
        <v>1.02</v>
      </c>
    </row>
    <row r="2221" spans="1:10" s="192" customFormat="1" ht="12.75">
      <c r="A2221" s="199" t="s">
        <v>139</v>
      </c>
      <c r="B2221" s="309" t="s">
        <v>1592</v>
      </c>
      <c r="C2221" s="278" t="s">
        <v>21</v>
      </c>
      <c r="D2221" s="278" t="s">
        <v>952</v>
      </c>
      <c r="E2221" s="362" t="s">
        <v>142</v>
      </c>
      <c r="F2221" s="362"/>
      <c r="G2221" s="186" t="s">
        <v>34</v>
      </c>
      <c r="H2221" s="187">
        <v>1.0492999999999999</v>
      </c>
      <c r="I2221" s="188">
        <v>23.85</v>
      </c>
      <c r="J2221" s="200">
        <v>25.02</v>
      </c>
    </row>
    <row r="2222" spans="1:10" s="192" customFormat="1" ht="12.75">
      <c r="A2222" s="199" t="s">
        <v>139</v>
      </c>
      <c r="B2222" s="309" t="s">
        <v>1564</v>
      </c>
      <c r="C2222" s="278" t="s">
        <v>21</v>
      </c>
      <c r="D2222" s="278" t="s">
        <v>165</v>
      </c>
      <c r="E2222" s="362" t="s">
        <v>142</v>
      </c>
      <c r="F2222" s="362"/>
      <c r="G2222" s="186" t="s">
        <v>45</v>
      </c>
      <c r="H2222" s="187">
        <v>9.2999999999999992E-3</v>
      </c>
      <c r="I2222" s="188">
        <v>2.62</v>
      </c>
      <c r="J2222" s="200">
        <v>0.02</v>
      </c>
    </row>
    <row r="2223" spans="1:10" s="192" customFormat="1" ht="12.75">
      <c r="A2223" s="201"/>
      <c r="B2223" s="279"/>
      <c r="C2223" s="279"/>
      <c r="D2223" s="279"/>
      <c r="E2223" s="279" t="s">
        <v>143</v>
      </c>
      <c r="F2223" s="203">
        <v>1.48</v>
      </c>
      <c r="G2223" s="279" t="s">
        <v>144</v>
      </c>
      <c r="H2223" s="203">
        <v>0</v>
      </c>
      <c r="I2223" s="279" t="s">
        <v>145</v>
      </c>
      <c r="J2223" s="204">
        <v>1.48</v>
      </c>
    </row>
    <row r="2224" spans="1:10" s="192" customFormat="1" ht="12.75">
      <c r="A2224" s="201"/>
      <c r="B2224" s="279"/>
      <c r="C2224" s="279"/>
      <c r="D2224" s="279"/>
      <c r="E2224" s="279" t="s">
        <v>663</v>
      </c>
      <c r="F2224" s="203">
        <v>6.04</v>
      </c>
      <c r="G2224" s="279"/>
      <c r="H2224" s="363" t="s">
        <v>664</v>
      </c>
      <c r="I2224" s="363"/>
      <c r="J2224" s="204">
        <v>32.93</v>
      </c>
    </row>
    <row r="2225" spans="1:10" s="192" customFormat="1" ht="13.5" thickBot="1">
      <c r="A2225" s="280"/>
      <c r="B2225" s="281"/>
      <c r="C2225" s="281"/>
      <c r="D2225" s="281"/>
      <c r="E2225" s="281"/>
      <c r="F2225" s="281"/>
      <c r="G2225" s="281" t="s">
        <v>665</v>
      </c>
      <c r="H2225" s="213">
        <v>14.79</v>
      </c>
      <c r="I2225" s="281" t="s">
        <v>666</v>
      </c>
      <c r="J2225" s="207">
        <v>487.03</v>
      </c>
    </row>
    <row r="2226" spans="1:10" s="192" customFormat="1" ht="13.5" thickTop="1">
      <c r="A2226" s="205"/>
      <c r="B2226" s="189"/>
      <c r="C2226" s="189"/>
      <c r="D2226" s="189"/>
      <c r="E2226" s="189"/>
      <c r="F2226" s="189"/>
      <c r="G2226" s="189"/>
      <c r="H2226" s="189"/>
      <c r="I2226" s="189"/>
      <c r="J2226" s="206"/>
    </row>
    <row r="2227" spans="1:10" s="192" customFormat="1" ht="12.75">
      <c r="A2227" s="290" t="s">
        <v>953</v>
      </c>
      <c r="B2227" s="288" t="s">
        <v>8</v>
      </c>
      <c r="C2227" s="284" t="s">
        <v>9</v>
      </c>
      <c r="D2227" s="284" t="s">
        <v>10</v>
      </c>
      <c r="E2227" s="367" t="s">
        <v>136</v>
      </c>
      <c r="F2227" s="367"/>
      <c r="G2227" s="289" t="s">
        <v>11</v>
      </c>
      <c r="H2227" s="288" t="s">
        <v>12</v>
      </c>
      <c r="I2227" s="288" t="s">
        <v>13</v>
      </c>
      <c r="J2227" s="287" t="s">
        <v>14</v>
      </c>
    </row>
    <row r="2228" spans="1:10" s="192" customFormat="1" ht="25.5">
      <c r="A2228" s="94" t="s">
        <v>137</v>
      </c>
      <c r="B2228" s="294" t="s">
        <v>1301</v>
      </c>
      <c r="C2228" s="277" t="s">
        <v>21</v>
      </c>
      <c r="D2228" s="277" t="s">
        <v>348</v>
      </c>
      <c r="E2228" s="368" t="s">
        <v>152</v>
      </c>
      <c r="F2228" s="368"/>
      <c r="G2228" s="95" t="s">
        <v>45</v>
      </c>
      <c r="H2228" s="182">
        <v>1</v>
      </c>
      <c r="I2228" s="96">
        <v>7.38</v>
      </c>
      <c r="J2228" s="196">
        <v>7.38</v>
      </c>
    </row>
    <row r="2229" spans="1:10" s="192" customFormat="1" ht="25.5">
      <c r="A2229" s="197" t="s">
        <v>146</v>
      </c>
      <c r="B2229" s="308" t="s">
        <v>1559</v>
      </c>
      <c r="C2229" s="285" t="s">
        <v>21</v>
      </c>
      <c r="D2229" s="285" t="s">
        <v>153</v>
      </c>
      <c r="E2229" s="365" t="s">
        <v>148</v>
      </c>
      <c r="F2229" s="365"/>
      <c r="G2229" s="183" t="s">
        <v>26</v>
      </c>
      <c r="H2229" s="184">
        <v>9.4100000000000003E-2</v>
      </c>
      <c r="I2229" s="185">
        <v>20.92</v>
      </c>
      <c r="J2229" s="198">
        <v>1.96</v>
      </c>
    </row>
    <row r="2230" spans="1:10" s="192" customFormat="1" ht="25.5">
      <c r="A2230" s="197" t="s">
        <v>146</v>
      </c>
      <c r="B2230" s="308" t="s">
        <v>1560</v>
      </c>
      <c r="C2230" s="285" t="s">
        <v>21</v>
      </c>
      <c r="D2230" s="285" t="s">
        <v>154</v>
      </c>
      <c r="E2230" s="365" t="s">
        <v>148</v>
      </c>
      <c r="F2230" s="365"/>
      <c r="G2230" s="183" t="s">
        <v>26</v>
      </c>
      <c r="H2230" s="184">
        <v>9.4100000000000003E-2</v>
      </c>
      <c r="I2230" s="185">
        <v>25.55</v>
      </c>
      <c r="J2230" s="198">
        <v>2.4</v>
      </c>
    </row>
    <row r="2231" spans="1:10" s="192" customFormat="1" ht="12.75">
      <c r="A2231" s="199" t="s">
        <v>139</v>
      </c>
      <c r="B2231" s="309" t="s">
        <v>1565</v>
      </c>
      <c r="C2231" s="278" t="s">
        <v>21</v>
      </c>
      <c r="D2231" s="278" t="s">
        <v>164</v>
      </c>
      <c r="E2231" s="362" t="s">
        <v>142</v>
      </c>
      <c r="F2231" s="362"/>
      <c r="G2231" s="186" t="s">
        <v>45</v>
      </c>
      <c r="H2231" s="187">
        <v>1.06E-2</v>
      </c>
      <c r="I2231" s="188">
        <v>76.94</v>
      </c>
      <c r="J2231" s="200">
        <v>0.81</v>
      </c>
    </row>
    <row r="2232" spans="1:10" s="192" customFormat="1" ht="25.5">
      <c r="A2232" s="199" t="s">
        <v>139</v>
      </c>
      <c r="B2232" s="309" t="s">
        <v>1593</v>
      </c>
      <c r="C2232" s="278" t="s">
        <v>21</v>
      </c>
      <c r="D2232" s="278" t="s">
        <v>954</v>
      </c>
      <c r="E2232" s="362" t="s">
        <v>142</v>
      </c>
      <c r="F2232" s="362"/>
      <c r="G2232" s="186" t="s">
        <v>45</v>
      </c>
      <c r="H2232" s="187">
        <v>1</v>
      </c>
      <c r="I2232" s="188">
        <v>1.1299999999999999</v>
      </c>
      <c r="J2232" s="200">
        <v>1.1299999999999999</v>
      </c>
    </row>
    <row r="2233" spans="1:10" s="192" customFormat="1" ht="25.5">
      <c r="A2233" s="199" t="s">
        <v>139</v>
      </c>
      <c r="B2233" s="309" t="s">
        <v>1567</v>
      </c>
      <c r="C2233" s="278" t="s">
        <v>21</v>
      </c>
      <c r="D2233" s="278" t="s">
        <v>166</v>
      </c>
      <c r="E2233" s="362" t="s">
        <v>142</v>
      </c>
      <c r="F2233" s="362"/>
      <c r="G2233" s="186" t="s">
        <v>45</v>
      </c>
      <c r="H2233" s="187">
        <v>1.2E-2</v>
      </c>
      <c r="I2233" s="188">
        <v>87.17</v>
      </c>
      <c r="J2233" s="200">
        <v>1.04</v>
      </c>
    </row>
    <row r="2234" spans="1:10" s="192" customFormat="1" ht="12.75">
      <c r="A2234" s="199" t="s">
        <v>139</v>
      </c>
      <c r="B2234" s="309" t="s">
        <v>1564</v>
      </c>
      <c r="C2234" s="278" t="s">
        <v>21</v>
      </c>
      <c r="D2234" s="278" t="s">
        <v>165</v>
      </c>
      <c r="E2234" s="362" t="s">
        <v>142</v>
      </c>
      <c r="F2234" s="362"/>
      <c r="G2234" s="186" t="s">
        <v>45</v>
      </c>
      <c r="H2234" s="187">
        <v>1.6199999999999999E-2</v>
      </c>
      <c r="I2234" s="188">
        <v>2.62</v>
      </c>
      <c r="J2234" s="200">
        <v>0.04</v>
      </c>
    </row>
    <row r="2235" spans="1:10" s="192" customFormat="1" ht="12.75">
      <c r="A2235" s="201"/>
      <c r="B2235" s="279"/>
      <c r="C2235" s="279"/>
      <c r="D2235" s="279"/>
      <c r="E2235" s="279" t="s">
        <v>143</v>
      </c>
      <c r="F2235" s="203">
        <v>3.49</v>
      </c>
      <c r="G2235" s="279" t="s">
        <v>144</v>
      </c>
      <c r="H2235" s="203">
        <v>0</v>
      </c>
      <c r="I2235" s="279" t="s">
        <v>145</v>
      </c>
      <c r="J2235" s="204">
        <v>3.49</v>
      </c>
    </row>
    <row r="2236" spans="1:10" s="192" customFormat="1" ht="12.75">
      <c r="A2236" s="201"/>
      <c r="B2236" s="279"/>
      <c r="C2236" s="279"/>
      <c r="D2236" s="279"/>
      <c r="E2236" s="279" t="s">
        <v>663</v>
      </c>
      <c r="F2236" s="203">
        <v>1.65</v>
      </c>
      <c r="G2236" s="279"/>
      <c r="H2236" s="363" t="s">
        <v>664</v>
      </c>
      <c r="I2236" s="363"/>
      <c r="J2236" s="204">
        <v>9.0299999999999994</v>
      </c>
    </row>
    <row r="2237" spans="1:10" s="192" customFormat="1" ht="13.5" thickBot="1">
      <c r="A2237" s="280"/>
      <c r="B2237" s="281"/>
      <c r="C2237" s="281"/>
      <c r="D2237" s="281"/>
      <c r="E2237" s="281"/>
      <c r="F2237" s="281"/>
      <c r="G2237" s="281" t="s">
        <v>665</v>
      </c>
      <c r="H2237" s="213">
        <v>166</v>
      </c>
      <c r="I2237" s="281" t="s">
        <v>666</v>
      </c>
      <c r="J2237" s="207">
        <v>1498.98</v>
      </c>
    </row>
    <row r="2238" spans="1:10" s="192" customFormat="1" ht="13.5" thickTop="1">
      <c r="A2238" s="205"/>
      <c r="B2238" s="189"/>
      <c r="C2238" s="189"/>
      <c r="D2238" s="189"/>
      <c r="E2238" s="189"/>
      <c r="F2238" s="189"/>
      <c r="G2238" s="189"/>
      <c r="H2238" s="189"/>
      <c r="I2238" s="189"/>
      <c r="J2238" s="206"/>
    </row>
    <row r="2239" spans="1:10" s="192" customFormat="1" ht="12.75">
      <c r="A2239" s="290" t="s">
        <v>955</v>
      </c>
      <c r="B2239" s="288" t="s">
        <v>8</v>
      </c>
      <c r="C2239" s="284" t="s">
        <v>9</v>
      </c>
      <c r="D2239" s="284" t="s">
        <v>10</v>
      </c>
      <c r="E2239" s="367" t="s">
        <v>136</v>
      </c>
      <c r="F2239" s="367"/>
      <c r="G2239" s="289" t="s">
        <v>11</v>
      </c>
      <c r="H2239" s="288" t="s">
        <v>12</v>
      </c>
      <c r="I2239" s="288" t="s">
        <v>13</v>
      </c>
      <c r="J2239" s="287" t="s">
        <v>14</v>
      </c>
    </row>
    <row r="2240" spans="1:10" s="192" customFormat="1" ht="25.5">
      <c r="A2240" s="94" t="s">
        <v>137</v>
      </c>
      <c r="B2240" s="294" t="s">
        <v>1303</v>
      </c>
      <c r="C2240" s="277" t="s">
        <v>21</v>
      </c>
      <c r="D2240" s="277" t="s">
        <v>351</v>
      </c>
      <c r="E2240" s="368" t="s">
        <v>152</v>
      </c>
      <c r="F2240" s="368"/>
      <c r="G2240" s="95" t="s">
        <v>45</v>
      </c>
      <c r="H2240" s="182">
        <v>1</v>
      </c>
      <c r="I2240" s="96">
        <v>21.75</v>
      </c>
      <c r="J2240" s="196">
        <v>21.75</v>
      </c>
    </row>
    <row r="2241" spans="1:10" s="192" customFormat="1" ht="25.5">
      <c r="A2241" s="197" t="s">
        <v>146</v>
      </c>
      <c r="B2241" s="308" t="s">
        <v>1559</v>
      </c>
      <c r="C2241" s="285" t="s">
        <v>21</v>
      </c>
      <c r="D2241" s="285" t="s">
        <v>153</v>
      </c>
      <c r="E2241" s="365" t="s">
        <v>148</v>
      </c>
      <c r="F2241" s="365"/>
      <c r="G2241" s="183" t="s">
        <v>26</v>
      </c>
      <c r="H2241" s="184">
        <v>0.1694</v>
      </c>
      <c r="I2241" s="185">
        <v>20.92</v>
      </c>
      <c r="J2241" s="198">
        <v>3.54</v>
      </c>
    </row>
    <row r="2242" spans="1:10" s="192" customFormat="1" ht="25.5">
      <c r="A2242" s="197" t="s">
        <v>146</v>
      </c>
      <c r="B2242" s="308" t="s">
        <v>1560</v>
      </c>
      <c r="C2242" s="285" t="s">
        <v>21</v>
      </c>
      <c r="D2242" s="285" t="s">
        <v>154</v>
      </c>
      <c r="E2242" s="365" t="s">
        <v>148</v>
      </c>
      <c r="F2242" s="365"/>
      <c r="G2242" s="183" t="s">
        <v>26</v>
      </c>
      <c r="H2242" s="184">
        <v>0.1694</v>
      </c>
      <c r="I2242" s="185">
        <v>25.55</v>
      </c>
      <c r="J2242" s="198">
        <v>4.32</v>
      </c>
    </row>
    <row r="2243" spans="1:10" s="192" customFormat="1" ht="12.75">
      <c r="A2243" s="199" t="s">
        <v>139</v>
      </c>
      <c r="B2243" s="309" t="s">
        <v>1565</v>
      </c>
      <c r="C2243" s="278" t="s">
        <v>21</v>
      </c>
      <c r="D2243" s="278" t="s">
        <v>164</v>
      </c>
      <c r="E2243" s="362" t="s">
        <v>142</v>
      </c>
      <c r="F2243" s="362"/>
      <c r="G2243" s="186" t="s">
        <v>45</v>
      </c>
      <c r="H2243" s="187">
        <v>2.47E-2</v>
      </c>
      <c r="I2243" s="188">
        <v>76.94</v>
      </c>
      <c r="J2243" s="200">
        <v>1.9</v>
      </c>
    </row>
    <row r="2244" spans="1:10" s="192" customFormat="1" ht="25.5">
      <c r="A2244" s="199" t="s">
        <v>139</v>
      </c>
      <c r="B2244" s="309" t="s">
        <v>1594</v>
      </c>
      <c r="C2244" s="278" t="s">
        <v>21</v>
      </c>
      <c r="D2244" s="278" t="s">
        <v>957</v>
      </c>
      <c r="E2244" s="362" t="s">
        <v>142</v>
      </c>
      <c r="F2244" s="362"/>
      <c r="G2244" s="186" t="s">
        <v>45</v>
      </c>
      <c r="H2244" s="187">
        <v>1</v>
      </c>
      <c r="I2244" s="188">
        <v>9.0500000000000007</v>
      </c>
      <c r="J2244" s="200">
        <v>9.0500000000000007</v>
      </c>
    </row>
    <row r="2245" spans="1:10" s="192" customFormat="1" ht="25.5">
      <c r="A2245" s="199" t="s">
        <v>139</v>
      </c>
      <c r="B2245" s="309" t="s">
        <v>1567</v>
      </c>
      <c r="C2245" s="278" t="s">
        <v>21</v>
      </c>
      <c r="D2245" s="278" t="s">
        <v>166</v>
      </c>
      <c r="E2245" s="362" t="s">
        <v>142</v>
      </c>
      <c r="F2245" s="362"/>
      <c r="G2245" s="186" t="s">
        <v>45</v>
      </c>
      <c r="H2245" s="187">
        <v>3.3000000000000002E-2</v>
      </c>
      <c r="I2245" s="188">
        <v>87.17</v>
      </c>
      <c r="J2245" s="200">
        <v>2.87</v>
      </c>
    </row>
    <row r="2246" spans="1:10" s="192" customFormat="1" ht="12.75">
      <c r="A2246" s="199" t="s">
        <v>139</v>
      </c>
      <c r="B2246" s="309" t="s">
        <v>1564</v>
      </c>
      <c r="C2246" s="278" t="s">
        <v>21</v>
      </c>
      <c r="D2246" s="278" t="s">
        <v>165</v>
      </c>
      <c r="E2246" s="362" t="s">
        <v>142</v>
      </c>
      <c r="F2246" s="362"/>
      <c r="G2246" s="186" t="s">
        <v>45</v>
      </c>
      <c r="H2246" s="187">
        <v>2.8500000000000001E-2</v>
      </c>
      <c r="I2246" s="188">
        <v>2.62</v>
      </c>
      <c r="J2246" s="200">
        <v>7.0000000000000007E-2</v>
      </c>
    </row>
    <row r="2247" spans="1:10" s="192" customFormat="1" ht="12.75">
      <c r="A2247" s="201"/>
      <c r="B2247" s="279"/>
      <c r="C2247" s="279"/>
      <c r="D2247" s="279"/>
      <c r="E2247" s="279" t="s">
        <v>143</v>
      </c>
      <c r="F2247" s="203">
        <v>6.28</v>
      </c>
      <c r="G2247" s="279" t="s">
        <v>144</v>
      </c>
      <c r="H2247" s="203">
        <v>0</v>
      </c>
      <c r="I2247" s="279" t="s">
        <v>145</v>
      </c>
      <c r="J2247" s="204">
        <v>6.28</v>
      </c>
    </row>
    <row r="2248" spans="1:10" s="192" customFormat="1" ht="12.75">
      <c r="A2248" s="201"/>
      <c r="B2248" s="279"/>
      <c r="C2248" s="279"/>
      <c r="D2248" s="279"/>
      <c r="E2248" s="279" t="s">
        <v>663</v>
      </c>
      <c r="F2248" s="203">
        <v>4.88</v>
      </c>
      <c r="G2248" s="279"/>
      <c r="H2248" s="363" t="s">
        <v>664</v>
      </c>
      <c r="I2248" s="363"/>
      <c r="J2248" s="204">
        <v>26.63</v>
      </c>
    </row>
    <row r="2249" spans="1:10" s="192" customFormat="1" ht="13.5" thickBot="1">
      <c r="A2249" s="280"/>
      <c r="B2249" s="281"/>
      <c r="C2249" s="281"/>
      <c r="D2249" s="281"/>
      <c r="E2249" s="281"/>
      <c r="F2249" s="281"/>
      <c r="G2249" s="281" t="s">
        <v>665</v>
      </c>
      <c r="H2249" s="213">
        <v>5</v>
      </c>
      <c r="I2249" s="281" t="s">
        <v>666</v>
      </c>
      <c r="J2249" s="207">
        <v>133.15</v>
      </c>
    </row>
    <row r="2250" spans="1:10" s="192" customFormat="1" ht="13.5" thickTop="1">
      <c r="A2250" s="205"/>
      <c r="B2250" s="189"/>
      <c r="C2250" s="189"/>
      <c r="D2250" s="189"/>
      <c r="E2250" s="189"/>
      <c r="F2250" s="189"/>
      <c r="G2250" s="189"/>
      <c r="H2250" s="189"/>
      <c r="I2250" s="189"/>
      <c r="J2250" s="206"/>
    </row>
    <row r="2251" spans="1:10" s="192" customFormat="1" ht="12.75">
      <c r="A2251" s="290" t="s">
        <v>956</v>
      </c>
      <c r="B2251" s="288" t="s">
        <v>8</v>
      </c>
      <c r="C2251" s="284" t="s">
        <v>9</v>
      </c>
      <c r="D2251" s="284" t="s">
        <v>10</v>
      </c>
      <c r="E2251" s="367" t="s">
        <v>136</v>
      </c>
      <c r="F2251" s="367"/>
      <c r="G2251" s="289" t="s">
        <v>11</v>
      </c>
      <c r="H2251" s="288" t="s">
        <v>12</v>
      </c>
      <c r="I2251" s="288" t="s">
        <v>13</v>
      </c>
      <c r="J2251" s="287" t="s">
        <v>14</v>
      </c>
    </row>
    <row r="2252" spans="1:10" s="192" customFormat="1" ht="25.5">
      <c r="A2252" s="94" t="s">
        <v>137</v>
      </c>
      <c r="B2252" s="294" t="s">
        <v>1289</v>
      </c>
      <c r="C2252" s="277" t="s">
        <v>21</v>
      </c>
      <c r="D2252" s="277" t="s">
        <v>353</v>
      </c>
      <c r="E2252" s="368" t="s">
        <v>152</v>
      </c>
      <c r="F2252" s="368"/>
      <c r="G2252" s="95" t="s">
        <v>45</v>
      </c>
      <c r="H2252" s="182">
        <v>1</v>
      </c>
      <c r="I2252" s="96">
        <v>44.8</v>
      </c>
      <c r="J2252" s="196">
        <v>44.8</v>
      </c>
    </row>
    <row r="2253" spans="1:10" s="192" customFormat="1" ht="25.5">
      <c r="A2253" s="197" t="s">
        <v>146</v>
      </c>
      <c r="B2253" s="308" t="s">
        <v>1559</v>
      </c>
      <c r="C2253" s="285" t="s">
        <v>21</v>
      </c>
      <c r="D2253" s="285" t="s">
        <v>153</v>
      </c>
      <c r="E2253" s="365" t="s">
        <v>148</v>
      </c>
      <c r="F2253" s="365"/>
      <c r="G2253" s="183" t="s">
        <v>26</v>
      </c>
      <c r="H2253" s="184">
        <v>0.2</v>
      </c>
      <c r="I2253" s="185">
        <v>20.92</v>
      </c>
      <c r="J2253" s="198">
        <v>4.18</v>
      </c>
    </row>
    <row r="2254" spans="1:10" s="192" customFormat="1" ht="25.5">
      <c r="A2254" s="197" t="s">
        <v>146</v>
      </c>
      <c r="B2254" s="308" t="s">
        <v>1560</v>
      </c>
      <c r="C2254" s="285" t="s">
        <v>21</v>
      </c>
      <c r="D2254" s="285" t="s">
        <v>154</v>
      </c>
      <c r="E2254" s="365" t="s">
        <v>148</v>
      </c>
      <c r="F2254" s="365"/>
      <c r="G2254" s="183" t="s">
        <v>26</v>
      </c>
      <c r="H2254" s="184">
        <v>0.2</v>
      </c>
      <c r="I2254" s="185">
        <v>25.55</v>
      </c>
      <c r="J2254" s="198">
        <v>5.1100000000000003</v>
      </c>
    </row>
    <row r="2255" spans="1:10" s="192" customFormat="1" ht="12.75">
      <c r="A2255" s="199" t="s">
        <v>139</v>
      </c>
      <c r="B2255" s="309" t="s">
        <v>1565</v>
      </c>
      <c r="C2255" s="278" t="s">
        <v>21</v>
      </c>
      <c r="D2255" s="278" t="s">
        <v>164</v>
      </c>
      <c r="E2255" s="362" t="s">
        <v>142</v>
      </c>
      <c r="F2255" s="362"/>
      <c r="G2255" s="186" t="s">
        <v>45</v>
      </c>
      <c r="H2255" s="187">
        <v>3.1800000000000002E-2</v>
      </c>
      <c r="I2255" s="188">
        <v>76.94</v>
      </c>
      <c r="J2255" s="200">
        <v>2.44</v>
      </c>
    </row>
    <row r="2256" spans="1:10" s="192" customFormat="1" ht="25.5">
      <c r="A2256" s="199" t="s">
        <v>139</v>
      </c>
      <c r="B2256" s="309" t="s">
        <v>1595</v>
      </c>
      <c r="C2256" s="278" t="s">
        <v>21</v>
      </c>
      <c r="D2256" s="278" t="s">
        <v>959</v>
      </c>
      <c r="E2256" s="362" t="s">
        <v>142</v>
      </c>
      <c r="F2256" s="362"/>
      <c r="G2256" s="186" t="s">
        <v>45</v>
      </c>
      <c r="H2256" s="187">
        <v>1</v>
      </c>
      <c r="I2256" s="188">
        <v>29.07</v>
      </c>
      <c r="J2256" s="200">
        <v>29.07</v>
      </c>
    </row>
    <row r="2257" spans="1:10" s="192" customFormat="1" ht="25.5">
      <c r="A2257" s="199" t="s">
        <v>139</v>
      </c>
      <c r="B2257" s="309" t="s">
        <v>1567</v>
      </c>
      <c r="C2257" s="278" t="s">
        <v>21</v>
      </c>
      <c r="D2257" s="278" t="s">
        <v>166</v>
      </c>
      <c r="E2257" s="362" t="s">
        <v>142</v>
      </c>
      <c r="F2257" s="362"/>
      <c r="G2257" s="186" t="s">
        <v>45</v>
      </c>
      <c r="H2257" s="187">
        <v>4.4999999999999998E-2</v>
      </c>
      <c r="I2257" s="188">
        <v>87.17</v>
      </c>
      <c r="J2257" s="200">
        <v>3.92</v>
      </c>
    </row>
    <row r="2258" spans="1:10" s="192" customFormat="1" ht="12.75">
      <c r="A2258" s="199" t="s">
        <v>139</v>
      </c>
      <c r="B2258" s="309" t="s">
        <v>1564</v>
      </c>
      <c r="C2258" s="278" t="s">
        <v>21</v>
      </c>
      <c r="D2258" s="278" t="s">
        <v>165</v>
      </c>
      <c r="E2258" s="362" t="s">
        <v>142</v>
      </c>
      <c r="F2258" s="362"/>
      <c r="G2258" s="186" t="s">
        <v>45</v>
      </c>
      <c r="H2258" s="187">
        <v>3.3300000000000003E-2</v>
      </c>
      <c r="I2258" s="188">
        <v>2.62</v>
      </c>
      <c r="J2258" s="200">
        <v>0.08</v>
      </c>
    </row>
    <row r="2259" spans="1:10" s="192" customFormat="1" ht="12.75">
      <c r="A2259" s="201"/>
      <c r="B2259" s="279"/>
      <c r="C2259" s="279"/>
      <c r="D2259" s="279"/>
      <c r="E2259" s="279" t="s">
        <v>143</v>
      </c>
      <c r="F2259" s="203">
        <v>7.42</v>
      </c>
      <c r="G2259" s="279" t="s">
        <v>144</v>
      </c>
      <c r="H2259" s="203">
        <v>0</v>
      </c>
      <c r="I2259" s="279" t="s">
        <v>145</v>
      </c>
      <c r="J2259" s="204">
        <v>7.42</v>
      </c>
    </row>
    <row r="2260" spans="1:10" s="192" customFormat="1" ht="12.75">
      <c r="A2260" s="201"/>
      <c r="B2260" s="279"/>
      <c r="C2260" s="279"/>
      <c r="D2260" s="279"/>
      <c r="E2260" s="279" t="s">
        <v>663</v>
      </c>
      <c r="F2260" s="203">
        <v>10.06</v>
      </c>
      <c r="G2260" s="279"/>
      <c r="H2260" s="363" t="s">
        <v>664</v>
      </c>
      <c r="I2260" s="363"/>
      <c r="J2260" s="204">
        <v>54.86</v>
      </c>
    </row>
    <row r="2261" spans="1:10" s="192" customFormat="1" ht="13.5" thickBot="1">
      <c r="A2261" s="280"/>
      <c r="B2261" s="281"/>
      <c r="C2261" s="281"/>
      <c r="D2261" s="281"/>
      <c r="E2261" s="281"/>
      <c r="F2261" s="281"/>
      <c r="G2261" s="281" t="s">
        <v>665</v>
      </c>
      <c r="H2261" s="213">
        <v>1</v>
      </c>
      <c r="I2261" s="281" t="s">
        <v>666</v>
      </c>
      <c r="J2261" s="207">
        <v>54.86</v>
      </c>
    </row>
    <row r="2262" spans="1:10" s="192" customFormat="1" ht="13.5" thickTop="1">
      <c r="A2262" s="205"/>
      <c r="B2262" s="189"/>
      <c r="C2262" s="189"/>
      <c r="D2262" s="189"/>
      <c r="E2262" s="189"/>
      <c r="F2262" s="189"/>
      <c r="G2262" s="189"/>
      <c r="H2262" s="189"/>
      <c r="I2262" s="189"/>
      <c r="J2262" s="206"/>
    </row>
    <row r="2263" spans="1:10" s="192" customFormat="1" ht="12.75">
      <c r="A2263" s="290" t="s">
        <v>958</v>
      </c>
      <c r="B2263" s="288" t="s">
        <v>8</v>
      </c>
      <c r="C2263" s="284" t="s">
        <v>9</v>
      </c>
      <c r="D2263" s="284" t="s">
        <v>10</v>
      </c>
      <c r="E2263" s="367" t="s">
        <v>136</v>
      </c>
      <c r="F2263" s="367"/>
      <c r="G2263" s="289" t="s">
        <v>11</v>
      </c>
      <c r="H2263" s="288" t="s">
        <v>12</v>
      </c>
      <c r="I2263" s="288" t="s">
        <v>13</v>
      </c>
      <c r="J2263" s="287" t="s">
        <v>14</v>
      </c>
    </row>
    <row r="2264" spans="1:10" s="192" customFormat="1" ht="25.5">
      <c r="A2264" s="94" t="s">
        <v>137</v>
      </c>
      <c r="B2264" s="294" t="s">
        <v>1316</v>
      </c>
      <c r="C2264" s="277" t="s">
        <v>21</v>
      </c>
      <c r="D2264" s="277" t="s">
        <v>356</v>
      </c>
      <c r="E2264" s="368" t="s">
        <v>152</v>
      </c>
      <c r="F2264" s="368"/>
      <c r="G2264" s="95" t="s">
        <v>45</v>
      </c>
      <c r="H2264" s="182">
        <v>1</v>
      </c>
      <c r="I2264" s="96">
        <v>19.04</v>
      </c>
      <c r="J2264" s="196">
        <v>19.04</v>
      </c>
    </row>
    <row r="2265" spans="1:10" s="192" customFormat="1" ht="25.5">
      <c r="A2265" s="197" t="s">
        <v>146</v>
      </c>
      <c r="B2265" s="308" t="s">
        <v>1559</v>
      </c>
      <c r="C2265" s="285" t="s">
        <v>21</v>
      </c>
      <c r="D2265" s="285" t="s">
        <v>153</v>
      </c>
      <c r="E2265" s="365" t="s">
        <v>148</v>
      </c>
      <c r="F2265" s="365"/>
      <c r="G2265" s="183" t="s">
        <v>26</v>
      </c>
      <c r="H2265" s="184">
        <v>0.1318</v>
      </c>
      <c r="I2265" s="185">
        <v>20.92</v>
      </c>
      <c r="J2265" s="198">
        <v>2.75</v>
      </c>
    </row>
    <row r="2266" spans="1:10" s="192" customFormat="1" ht="25.5">
      <c r="A2266" s="197" t="s">
        <v>146</v>
      </c>
      <c r="B2266" s="308" t="s">
        <v>1560</v>
      </c>
      <c r="C2266" s="285" t="s">
        <v>21</v>
      </c>
      <c r="D2266" s="285" t="s">
        <v>154</v>
      </c>
      <c r="E2266" s="365" t="s">
        <v>148</v>
      </c>
      <c r="F2266" s="365"/>
      <c r="G2266" s="183" t="s">
        <v>26</v>
      </c>
      <c r="H2266" s="184">
        <v>0.1318</v>
      </c>
      <c r="I2266" s="185">
        <v>25.55</v>
      </c>
      <c r="J2266" s="198">
        <v>3.36</v>
      </c>
    </row>
    <row r="2267" spans="1:10" s="192" customFormat="1" ht="12.75">
      <c r="A2267" s="199" t="s">
        <v>139</v>
      </c>
      <c r="B2267" s="309" t="s">
        <v>1565</v>
      </c>
      <c r="C2267" s="278" t="s">
        <v>21</v>
      </c>
      <c r="D2267" s="278" t="s">
        <v>164</v>
      </c>
      <c r="E2267" s="362" t="s">
        <v>142</v>
      </c>
      <c r="F2267" s="362"/>
      <c r="G2267" s="186" t="s">
        <v>45</v>
      </c>
      <c r="H2267" s="187">
        <v>1.7600000000000001E-2</v>
      </c>
      <c r="I2267" s="188">
        <v>76.94</v>
      </c>
      <c r="J2267" s="200">
        <v>1.35</v>
      </c>
    </row>
    <row r="2268" spans="1:10" s="192" customFormat="1" ht="25.5">
      <c r="A2268" s="199" t="s">
        <v>139</v>
      </c>
      <c r="B2268" s="309" t="s">
        <v>1596</v>
      </c>
      <c r="C2268" s="278" t="s">
        <v>21</v>
      </c>
      <c r="D2268" s="278" t="s">
        <v>962</v>
      </c>
      <c r="E2268" s="362" t="s">
        <v>142</v>
      </c>
      <c r="F2268" s="362"/>
      <c r="G2268" s="186" t="s">
        <v>45</v>
      </c>
      <c r="H2268" s="187">
        <v>1</v>
      </c>
      <c r="I2268" s="188">
        <v>9.56</v>
      </c>
      <c r="J2268" s="200">
        <v>9.56</v>
      </c>
    </row>
    <row r="2269" spans="1:10" s="192" customFormat="1" ht="25.5">
      <c r="A2269" s="199" t="s">
        <v>139</v>
      </c>
      <c r="B2269" s="309" t="s">
        <v>1567</v>
      </c>
      <c r="C2269" s="278" t="s">
        <v>21</v>
      </c>
      <c r="D2269" s="278" t="s">
        <v>166</v>
      </c>
      <c r="E2269" s="362" t="s">
        <v>142</v>
      </c>
      <c r="F2269" s="362"/>
      <c r="G2269" s="186" t="s">
        <v>45</v>
      </c>
      <c r="H2269" s="187">
        <v>2.2499999999999999E-2</v>
      </c>
      <c r="I2269" s="188">
        <v>87.17</v>
      </c>
      <c r="J2269" s="200">
        <v>1.96</v>
      </c>
    </row>
    <row r="2270" spans="1:10" s="192" customFormat="1" ht="12.75">
      <c r="A2270" s="199" t="s">
        <v>139</v>
      </c>
      <c r="B2270" s="309" t="s">
        <v>1564</v>
      </c>
      <c r="C2270" s="278" t="s">
        <v>21</v>
      </c>
      <c r="D2270" s="278" t="s">
        <v>165</v>
      </c>
      <c r="E2270" s="362" t="s">
        <v>142</v>
      </c>
      <c r="F2270" s="362"/>
      <c r="G2270" s="186" t="s">
        <v>45</v>
      </c>
      <c r="H2270" s="187">
        <v>2.4400000000000002E-2</v>
      </c>
      <c r="I2270" s="188">
        <v>2.62</v>
      </c>
      <c r="J2270" s="200">
        <v>0.06</v>
      </c>
    </row>
    <row r="2271" spans="1:10" s="192" customFormat="1" ht="12.75">
      <c r="A2271" s="201"/>
      <c r="B2271" s="279"/>
      <c r="C2271" s="279"/>
      <c r="D2271" s="279"/>
      <c r="E2271" s="279" t="s">
        <v>143</v>
      </c>
      <c r="F2271" s="203">
        <v>4.8899999999999997</v>
      </c>
      <c r="G2271" s="279" t="s">
        <v>144</v>
      </c>
      <c r="H2271" s="203">
        <v>0</v>
      </c>
      <c r="I2271" s="279" t="s">
        <v>145</v>
      </c>
      <c r="J2271" s="204">
        <v>4.8899999999999997</v>
      </c>
    </row>
    <row r="2272" spans="1:10" s="192" customFormat="1" ht="12.75">
      <c r="A2272" s="201"/>
      <c r="B2272" s="279"/>
      <c r="C2272" s="279"/>
      <c r="D2272" s="279"/>
      <c r="E2272" s="279" t="s">
        <v>663</v>
      </c>
      <c r="F2272" s="203">
        <v>4.2699999999999996</v>
      </c>
      <c r="G2272" s="279"/>
      <c r="H2272" s="363" t="s">
        <v>664</v>
      </c>
      <c r="I2272" s="363"/>
      <c r="J2272" s="204">
        <v>23.31</v>
      </c>
    </row>
    <row r="2273" spans="1:10" s="192" customFormat="1" ht="13.5" thickBot="1">
      <c r="A2273" s="280"/>
      <c r="B2273" s="281"/>
      <c r="C2273" s="281"/>
      <c r="D2273" s="281"/>
      <c r="E2273" s="281"/>
      <c r="F2273" s="281"/>
      <c r="G2273" s="281" t="s">
        <v>665</v>
      </c>
      <c r="H2273" s="213">
        <v>14</v>
      </c>
      <c r="I2273" s="281" t="s">
        <v>666</v>
      </c>
      <c r="J2273" s="207">
        <v>326.33999999999997</v>
      </c>
    </row>
    <row r="2274" spans="1:10" s="192" customFormat="1" ht="13.5" thickTop="1">
      <c r="A2274" s="205"/>
      <c r="B2274" s="189"/>
      <c r="C2274" s="189"/>
      <c r="D2274" s="189"/>
      <c r="E2274" s="189"/>
      <c r="F2274" s="189"/>
      <c r="G2274" s="189"/>
      <c r="H2274" s="189"/>
      <c r="I2274" s="189"/>
      <c r="J2274" s="206"/>
    </row>
    <row r="2275" spans="1:10" s="192" customFormat="1" ht="12.75">
      <c r="A2275" s="290" t="s">
        <v>960</v>
      </c>
      <c r="B2275" s="288" t="s">
        <v>8</v>
      </c>
      <c r="C2275" s="284" t="s">
        <v>9</v>
      </c>
      <c r="D2275" s="284" t="s">
        <v>10</v>
      </c>
      <c r="E2275" s="367" t="s">
        <v>136</v>
      </c>
      <c r="F2275" s="367"/>
      <c r="G2275" s="289" t="s">
        <v>11</v>
      </c>
      <c r="H2275" s="288" t="s">
        <v>12</v>
      </c>
      <c r="I2275" s="288" t="s">
        <v>13</v>
      </c>
      <c r="J2275" s="287" t="s">
        <v>14</v>
      </c>
    </row>
    <row r="2276" spans="1:10" s="192" customFormat="1" ht="25.5">
      <c r="A2276" s="94" t="s">
        <v>137</v>
      </c>
      <c r="B2276" s="294" t="s">
        <v>3666</v>
      </c>
      <c r="C2276" s="277" t="s">
        <v>21</v>
      </c>
      <c r="D2276" s="277" t="s">
        <v>2623</v>
      </c>
      <c r="E2276" s="368" t="s">
        <v>152</v>
      </c>
      <c r="F2276" s="368"/>
      <c r="G2276" s="95" t="s">
        <v>45</v>
      </c>
      <c r="H2276" s="182">
        <v>1</v>
      </c>
      <c r="I2276" s="96">
        <v>9.0399999999999991</v>
      </c>
      <c r="J2276" s="196">
        <v>9.0399999999999991</v>
      </c>
    </row>
    <row r="2277" spans="1:10" s="192" customFormat="1" ht="25.5">
      <c r="A2277" s="197" t="s">
        <v>146</v>
      </c>
      <c r="B2277" s="308" t="s">
        <v>1559</v>
      </c>
      <c r="C2277" s="285" t="s">
        <v>21</v>
      </c>
      <c r="D2277" s="285" t="s">
        <v>153</v>
      </c>
      <c r="E2277" s="365" t="s">
        <v>148</v>
      </c>
      <c r="F2277" s="365"/>
      <c r="G2277" s="183" t="s">
        <v>26</v>
      </c>
      <c r="H2277" s="184">
        <v>0.152</v>
      </c>
      <c r="I2277" s="185">
        <v>20.92</v>
      </c>
      <c r="J2277" s="198">
        <v>3.17</v>
      </c>
    </row>
    <row r="2278" spans="1:10" s="192" customFormat="1" ht="25.5">
      <c r="A2278" s="197" t="s">
        <v>146</v>
      </c>
      <c r="B2278" s="308" t="s">
        <v>1560</v>
      </c>
      <c r="C2278" s="285" t="s">
        <v>21</v>
      </c>
      <c r="D2278" s="285" t="s">
        <v>154</v>
      </c>
      <c r="E2278" s="365" t="s">
        <v>148</v>
      </c>
      <c r="F2278" s="365"/>
      <c r="G2278" s="183" t="s">
        <v>26</v>
      </c>
      <c r="H2278" s="184">
        <v>0.152</v>
      </c>
      <c r="I2278" s="185">
        <v>25.55</v>
      </c>
      <c r="J2278" s="198">
        <v>3.88</v>
      </c>
    </row>
    <row r="2279" spans="1:10" s="192" customFormat="1" ht="12.75">
      <c r="A2279" s="199" t="s">
        <v>139</v>
      </c>
      <c r="B2279" s="309" t="s">
        <v>1565</v>
      </c>
      <c r="C2279" s="278" t="s">
        <v>21</v>
      </c>
      <c r="D2279" s="278" t="s">
        <v>164</v>
      </c>
      <c r="E2279" s="362" t="s">
        <v>142</v>
      </c>
      <c r="F2279" s="362"/>
      <c r="G2279" s="186" t="s">
        <v>45</v>
      </c>
      <c r="H2279" s="187">
        <v>7.1000000000000004E-3</v>
      </c>
      <c r="I2279" s="188">
        <v>76.94</v>
      </c>
      <c r="J2279" s="200">
        <v>0.54</v>
      </c>
    </row>
    <row r="2280" spans="1:10" s="192" customFormat="1" ht="25.5">
      <c r="A2280" s="199" t="s">
        <v>139</v>
      </c>
      <c r="B2280" s="309" t="s">
        <v>1566</v>
      </c>
      <c r="C2280" s="278" t="s">
        <v>21</v>
      </c>
      <c r="D2280" s="278" t="s">
        <v>928</v>
      </c>
      <c r="E2280" s="362" t="s">
        <v>142</v>
      </c>
      <c r="F2280" s="362"/>
      <c r="G2280" s="186" t="s">
        <v>45</v>
      </c>
      <c r="H2280" s="187">
        <v>1</v>
      </c>
      <c r="I2280" s="188">
        <v>0.68</v>
      </c>
      <c r="J2280" s="200">
        <v>0.68</v>
      </c>
    </row>
    <row r="2281" spans="1:10" s="192" customFormat="1" ht="25.5">
      <c r="A2281" s="199" t="s">
        <v>139</v>
      </c>
      <c r="B2281" s="309" t="s">
        <v>1567</v>
      </c>
      <c r="C2281" s="278" t="s">
        <v>21</v>
      </c>
      <c r="D2281" s="278" t="s">
        <v>166</v>
      </c>
      <c r="E2281" s="362" t="s">
        <v>142</v>
      </c>
      <c r="F2281" s="362"/>
      <c r="G2281" s="186" t="s">
        <v>45</v>
      </c>
      <c r="H2281" s="187">
        <v>8.0000000000000002E-3</v>
      </c>
      <c r="I2281" s="188">
        <v>87.17</v>
      </c>
      <c r="J2281" s="200">
        <v>0.69</v>
      </c>
    </row>
    <row r="2282" spans="1:10" s="192" customFormat="1" ht="12.75">
      <c r="A2282" s="199" t="s">
        <v>139</v>
      </c>
      <c r="B2282" s="309" t="s">
        <v>1564</v>
      </c>
      <c r="C2282" s="278" t="s">
        <v>21</v>
      </c>
      <c r="D2282" s="278" t="s">
        <v>165</v>
      </c>
      <c r="E2282" s="362" t="s">
        <v>142</v>
      </c>
      <c r="F2282" s="362"/>
      <c r="G2282" s="186" t="s">
        <v>45</v>
      </c>
      <c r="H2282" s="187">
        <v>3.3799999999999997E-2</v>
      </c>
      <c r="I2282" s="188">
        <v>2.62</v>
      </c>
      <c r="J2282" s="200">
        <v>0.08</v>
      </c>
    </row>
    <row r="2283" spans="1:10" s="192" customFormat="1" ht="12.75">
      <c r="A2283" s="201"/>
      <c r="B2283" s="279"/>
      <c r="C2283" s="279"/>
      <c r="D2283" s="279"/>
      <c r="E2283" s="279" t="s">
        <v>143</v>
      </c>
      <c r="F2283" s="203">
        <v>5.64</v>
      </c>
      <c r="G2283" s="279" t="s">
        <v>144</v>
      </c>
      <c r="H2283" s="203">
        <v>0</v>
      </c>
      <c r="I2283" s="279" t="s">
        <v>145</v>
      </c>
      <c r="J2283" s="204">
        <v>5.64</v>
      </c>
    </row>
    <row r="2284" spans="1:10" s="192" customFormat="1" ht="12.75">
      <c r="A2284" s="201"/>
      <c r="B2284" s="279"/>
      <c r="C2284" s="279"/>
      <c r="D2284" s="279"/>
      <c r="E2284" s="279" t="s">
        <v>663</v>
      </c>
      <c r="F2284" s="203">
        <v>2.0299999999999998</v>
      </c>
      <c r="G2284" s="279"/>
      <c r="H2284" s="363" t="s">
        <v>664</v>
      </c>
      <c r="I2284" s="363"/>
      <c r="J2284" s="204">
        <v>11.07</v>
      </c>
    </row>
    <row r="2285" spans="1:10" s="192" customFormat="1" ht="13.5" thickBot="1">
      <c r="A2285" s="280"/>
      <c r="B2285" s="281"/>
      <c r="C2285" s="281"/>
      <c r="D2285" s="281"/>
      <c r="E2285" s="281"/>
      <c r="F2285" s="281"/>
      <c r="G2285" s="281" t="s">
        <v>665</v>
      </c>
      <c r="H2285" s="213">
        <v>261</v>
      </c>
      <c r="I2285" s="281" t="s">
        <v>666</v>
      </c>
      <c r="J2285" s="207">
        <v>2889.27</v>
      </c>
    </row>
    <row r="2286" spans="1:10" s="192" customFormat="1" ht="13.5" thickTop="1">
      <c r="A2286" s="205"/>
      <c r="B2286" s="189"/>
      <c r="C2286" s="189"/>
      <c r="D2286" s="189"/>
      <c r="E2286" s="189"/>
      <c r="F2286" s="189"/>
      <c r="G2286" s="189"/>
      <c r="H2286" s="189"/>
      <c r="I2286" s="189"/>
      <c r="J2286" s="206"/>
    </row>
    <row r="2287" spans="1:10" s="192" customFormat="1" ht="12.75">
      <c r="A2287" s="290" t="s">
        <v>961</v>
      </c>
      <c r="B2287" s="288" t="s">
        <v>8</v>
      </c>
      <c r="C2287" s="284" t="s">
        <v>9</v>
      </c>
      <c r="D2287" s="284" t="s">
        <v>10</v>
      </c>
      <c r="E2287" s="367" t="s">
        <v>136</v>
      </c>
      <c r="F2287" s="367"/>
      <c r="G2287" s="289" t="s">
        <v>11</v>
      </c>
      <c r="H2287" s="288" t="s">
        <v>12</v>
      </c>
      <c r="I2287" s="288" t="s">
        <v>13</v>
      </c>
      <c r="J2287" s="287" t="s">
        <v>14</v>
      </c>
    </row>
    <row r="2288" spans="1:10" s="192" customFormat="1" ht="25.5">
      <c r="A2288" s="94" t="s">
        <v>137</v>
      </c>
      <c r="B2288" s="294" t="s">
        <v>3667</v>
      </c>
      <c r="C2288" s="277" t="s">
        <v>21</v>
      </c>
      <c r="D2288" s="277" t="s">
        <v>2624</v>
      </c>
      <c r="E2288" s="368" t="s">
        <v>152</v>
      </c>
      <c r="F2288" s="368"/>
      <c r="G2288" s="95" t="s">
        <v>45</v>
      </c>
      <c r="H2288" s="182">
        <v>1</v>
      </c>
      <c r="I2288" s="96">
        <v>7.96</v>
      </c>
      <c r="J2288" s="196">
        <v>7.96</v>
      </c>
    </row>
    <row r="2289" spans="1:10" s="192" customFormat="1" ht="25.5">
      <c r="A2289" s="197" t="s">
        <v>146</v>
      </c>
      <c r="B2289" s="308" t="s">
        <v>1559</v>
      </c>
      <c r="C2289" s="285" t="s">
        <v>21</v>
      </c>
      <c r="D2289" s="285" t="s">
        <v>153</v>
      </c>
      <c r="E2289" s="365" t="s">
        <v>148</v>
      </c>
      <c r="F2289" s="365"/>
      <c r="G2289" s="183" t="s">
        <v>26</v>
      </c>
      <c r="H2289" s="184">
        <v>8.5900000000000004E-2</v>
      </c>
      <c r="I2289" s="185">
        <v>20.92</v>
      </c>
      <c r="J2289" s="198">
        <v>1.79</v>
      </c>
    </row>
    <row r="2290" spans="1:10" s="192" customFormat="1" ht="25.5">
      <c r="A2290" s="197" t="s">
        <v>146</v>
      </c>
      <c r="B2290" s="308" t="s">
        <v>1560</v>
      </c>
      <c r="C2290" s="285" t="s">
        <v>21</v>
      </c>
      <c r="D2290" s="285" t="s">
        <v>154</v>
      </c>
      <c r="E2290" s="365" t="s">
        <v>148</v>
      </c>
      <c r="F2290" s="365"/>
      <c r="G2290" s="183" t="s">
        <v>26</v>
      </c>
      <c r="H2290" s="184">
        <v>8.5900000000000004E-2</v>
      </c>
      <c r="I2290" s="185">
        <v>25.55</v>
      </c>
      <c r="J2290" s="198">
        <v>2.19</v>
      </c>
    </row>
    <row r="2291" spans="1:10" s="192" customFormat="1" ht="12.75">
      <c r="A2291" s="199" t="s">
        <v>139</v>
      </c>
      <c r="B2291" s="309" t="s">
        <v>1565</v>
      </c>
      <c r="C2291" s="278" t="s">
        <v>21</v>
      </c>
      <c r="D2291" s="278" t="s">
        <v>164</v>
      </c>
      <c r="E2291" s="362" t="s">
        <v>142</v>
      </c>
      <c r="F2291" s="362"/>
      <c r="G2291" s="186" t="s">
        <v>45</v>
      </c>
      <c r="H2291" s="187">
        <v>9.4000000000000004E-3</v>
      </c>
      <c r="I2291" s="188">
        <v>76.94</v>
      </c>
      <c r="J2291" s="200">
        <v>0.72</v>
      </c>
    </row>
    <row r="2292" spans="1:10" s="192" customFormat="1" ht="25.5">
      <c r="A2292" s="199" t="s">
        <v>139</v>
      </c>
      <c r="B2292" s="309" t="s">
        <v>3668</v>
      </c>
      <c r="C2292" s="278" t="s">
        <v>21</v>
      </c>
      <c r="D2292" s="278" t="s">
        <v>3669</v>
      </c>
      <c r="E2292" s="362" t="s">
        <v>142</v>
      </c>
      <c r="F2292" s="362"/>
      <c r="G2292" s="186" t="s">
        <v>45</v>
      </c>
      <c r="H2292" s="187">
        <v>1</v>
      </c>
      <c r="I2292" s="188">
        <v>2.2799999999999998</v>
      </c>
      <c r="J2292" s="200">
        <v>2.2799999999999998</v>
      </c>
    </row>
    <row r="2293" spans="1:10" s="192" customFormat="1" ht="25.5">
      <c r="A2293" s="199" t="s">
        <v>139</v>
      </c>
      <c r="B2293" s="309" t="s">
        <v>1567</v>
      </c>
      <c r="C2293" s="278" t="s">
        <v>21</v>
      </c>
      <c r="D2293" s="278" t="s">
        <v>166</v>
      </c>
      <c r="E2293" s="362" t="s">
        <v>142</v>
      </c>
      <c r="F2293" s="362"/>
      <c r="G2293" s="186" t="s">
        <v>45</v>
      </c>
      <c r="H2293" s="187">
        <v>1.0999999999999999E-2</v>
      </c>
      <c r="I2293" s="188">
        <v>87.17</v>
      </c>
      <c r="J2293" s="200">
        <v>0.95</v>
      </c>
    </row>
    <row r="2294" spans="1:10" s="192" customFormat="1" ht="12.75">
      <c r="A2294" s="199" t="s">
        <v>139</v>
      </c>
      <c r="B2294" s="309" t="s">
        <v>1564</v>
      </c>
      <c r="C2294" s="278" t="s">
        <v>21</v>
      </c>
      <c r="D2294" s="278" t="s">
        <v>165</v>
      </c>
      <c r="E2294" s="362" t="s">
        <v>142</v>
      </c>
      <c r="F2294" s="362"/>
      <c r="G2294" s="186" t="s">
        <v>45</v>
      </c>
      <c r="H2294" s="187">
        <v>1.3100000000000001E-2</v>
      </c>
      <c r="I2294" s="188">
        <v>2.62</v>
      </c>
      <c r="J2294" s="200">
        <v>0.03</v>
      </c>
    </row>
    <row r="2295" spans="1:10" s="192" customFormat="1" ht="12.75">
      <c r="A2295" s="201"/>
      <c r="B2295" s="279"/>
      <c r="C2295" s="279"/>
      <c r="D2295" s="279"/>
      <c r="E2295" s="279" t="s">
        <v>143</v>
      </c>
      <c r="F2295" s="203">
        <v>3.18</v>
      </c>
      <c r="G2295" s="279" t="s">
        <v>144</v>
      </c>
      <c r="H2295" s="203">
        <v>0</v>
      </c>
      <c r="I2295" s="279" t="s">
        <v>145</v>
      </c>
      <c r="J2295" s="204">
        <v>3.18</v>
      </c>
    </row>
    <row r="2296" spans="1:10" s="192" customFormat="1" ht="12.75">
      <c r="A2296" s="201"/>
      <c r="B2296" s="279"/>
      <c r="C2296" s="279"/>
      <c r="D2296" s="279"/>
      <c r="E2296" s="279" t="s">
        <v>663</v>
      </c>
      <c r="F2296" s="203">
        <v>1.78</v>
      </c>
      <c r="G2296" s="279"/>
      <c r="H2296" s="363" t="s">
        <v>664</v>
      </c>
      <c r="I2296" s="363"/>
      <c r="J2296" s="204">
        <v>9.74</v>
      </c>
    </row>
    <row r="2297" spans="1:10" s="192" customFormat="1" ht="13.5" thickBot="1">
      <c r="A2297" s="280"/>
      <c r="B2297" s="281"/>
      <c r="C2297" s="281"/>
      <c r="D2297" s="281"/>
      <c r="E2297" s="281"/>
      <c r="F2297" s="281"/>
      <c r="G2297" s="281" t="s">
        <v>665</v>
      </c>
      <c r="H2297" s="213">
        <v>2</v>
      </c>
      <c r="I2297" s="281" t="s">
        <v>666</v>
      </c>
      <c r="J2297" s="207">
        <v>19.48</v>
      </c>
    </row>
    <row r="2298" spans="1:10" s="192" customFormat="1" ht="13.5" thickTop="1">
      <c r="A2298" s="205"/>
      <c r="B2298" s="189"/>
      <c r="C2298" s="189"/>
      <c r="D2298" s="189"/>
      <c r="E2298" s="189"/>
      <c r="F2298" s="189"/>
      <c r="G2298" s="189"/>
      <c r="H2298" s="189"/>
      <c r="I2298" s="189"/>
      <c r="J2298" s="206"/>
    </row>
    <row r="2299" spans="1:10" s="192" customFormat="1" ht="12.75">
      <c r="A2299" s="290" t="s">
        <v>963</v>
      </c>
      <c r="B2299" s="288" t="s">
        <v>8</v>
      </c>
      <c r="C2299" s="284" t="s">
        <v>9</v>
      </c>
      <c r="D2299" s="284" t="s">
        <v>10</v>
      </c>
      <c r="E2299" s="367" t="s">
        <v>136</v>
      </c>
      <c r="F2299" s="367"/>
      <c r="G2299" s="289" t="s">
        <v>11</v>
      </c>
      <c r="H2299" s="288" t="s">
        <v>12</v>
      </c>
      <c r="I2299" s="288" t="s">
        <v>13</v>
      </c>
      <c r="J2299" s="287" t="s">
        <v>14</v>
      </c>
    </row>
    <row r="2300" spans="1:10" s="192" customFormat="1" ht="25.5">
      <c r="A2300" s="94" t="s">
        <v>137</v>
      </c>
      <c r="B2300" s="294" t="s">
        <v>1318</v>
      </c>
      <c r="C2300" s="277" t="s">
        <v>21</v>
      </c>
      <c r="D2300" s="277" t="s">
        <v>367</v>
      </c>
      <c r="E2300" s="368" t="s">
        <v>152</v>
      </c>
      <c r="F2300" s="368"/>
      <c r="G2300" s="95" t="s">
        <v>45</v>
      </c>
      <c r="H2300" s="182">
        <v>1</v>
      </c>
      <c r="I2300" s="96">
        <v>13.79</v>
      </c>
      <c r="J2300" s="196">
        <v>13.79</v>
      </c>
    </row>
    <row r="2301" spans="1:10" s="192" customFormat="1" ht="25.5">
      <c r="A2301" s="197" t="s">
        <v>146</v>
      </c>
      <c r="B2301" s="308" t="s">
        <v>1559</v>
      </c>
      <c r="C2301" s="285" t="s">
        <v>21</v>
      </c>
      <c r="D2301" s="285" t="s">
        <v>153</v>
      </c>
      <c r="E2301" s="365" t="s">
        <v>148</v>
      </c>
      <c r="F2301" s="365"/>
      <c r="G2301" s="183" t="s">
        <v>26</v>
      </c>
      <c r="H2301" s="184">
        <v>0.12709999999999999</v>
      </c>
      <c r="I2301" s="185">
        <v>20.92</v>
      </c>
      <c r="J2301" s="198">
        <v>2.65</v>
      </c>
    </row>
    <row r="2302" spans="1:10" s="192" customFormat="1" ht="25.5">
      <c r="A2302" s="197" t="s">
        <v>146</v>
      </c>
      <c r="B2302" s="308" t="s">
        <v>1560</v>
      </c>
      <c r="C2302" s="285" t="s">
        <v>21</v>
      </c>
      <c r="D2302" s="285" t="s">
        <v>154</v>
      </c>
      <c r="E2302" s="365" t="s">
        <v>148</v>
      </c>
      <c r="F2302" s="365"/>
      <c r="G2302" s="183" t="s">
        <v>26</v>
      </c>
      <c r="H2302" s="184">
        <v>0.12709999999999999</v>
      </c>
      <c r="I2302" s="185">
        <v>25.55</v>
      </c>
      <c r="J2302" s="198">
        <v>3.24</v>
      </c>
    </row>
    <row r="2303" spans="1:10" s="192" customFormat="1" ht="12.75">
      <c r="A2303" s="199" t="s">
        <v>139</v>
      </c>
      <c r="B2303" s="309" t="s">
        <v>1565</v>
      </c>
      <c r="C2303" s="278" t="s">
        <v>21</v>
      </c>
      <c r="D2303" s="278" t="s">
        <v>164</v>
      </c>
      <c r="E2303" s="362" t="s">
        <v>142</v>
      </c>
      <c r="F2303" s="362"/>
      <c r="G2303" s="186" t="s">
        <v>45</v>
      </c>
      <c r="H2303" s="187">
        <v>1.6500000000000001E-2</v>
      </c>
      <c r="I2303" s="188">
        <v>76.94</v>
      </c>
      <c r="J2303" s="200">
        <v>1.26</v>
      </c>
    </row>
    <row r="2304" spans="1:10" s="192" customFormat="1" ht="25.5">
      <c r="A2304" s="199" t="s">
        <v>139</v>
      </c>
      <c r="B2304" s="309" t="s">
        <v>1598</v>
      </c>
      <c r="C2304" s="278" t="s">
        <v>21</v>
      </c>
      <c r="D2304" s="278" t="s">
        <v>973</v>
      </c>
      <c r="E2304" s="362" t="s">
        <v>142</v>
      </c>
      <c r="F2304" s="362"/>
      <c r="G2304" s="186" t="s">
        <v>45</v>
      </c>
      <c r="H2304" s="187">
        <v>1</v>
      </c>
      <c r="I2304" s="188">
        <v>4.6900000000000004</v>
      </c>
      <c r="J2304" s="200">
        <v>4.6900000000000004</v>
      </c>
    </row>
    <row r="2305" spans="1:10" s="192" customFormat="1" ht="25.5">
      <c r="A2305" s="199" t="s">
        <v>139</v>
      </c>
      <c r="B2305" s="309" t="s">
        <v>1567</v>
      </c>
      <c r="C2305" s="278" t="s">
        <v>21</v>
      </c>
      <c r="D2305" s="278" t="s">
        <v>166</v>
      </c>
      <c r="E2305" s="362" t="s">
        <v>142</v>
      </c>
      <c r="F2305" s="362"/>
      <c r="G2305" s="186" t="s">
        <v>45</v>
      </c>
      <c r="H2305" s="187">
        <v>2.1999999999999999E-2</v>
      </c>
      <c r="I2305" s="188">
        <v>87.17</v>
      </c>
      <c r="J2305" s="200">
        <v>1.91</v>
      </c>
    </row>
    <row r="2306" spans="1:10" s="192" customFormat="1" ht="12.75">
      <c r="A2306" s="199" t="s">
        <v>139</v>
      </c>
      <c r="B2306" s="309" t="s">
        <v>1564</v>
      </c>
      <c r="C2306" s="278" t="s">
        <v>21</v>
      </c>
      <c r="D2306" s="278" t="s">
        <v>165</v>
      </c>
      <c r="E2306" s="362" t="s">
        <v>142</v>
      </c>
      <c r="F2306" s="362"/>
      <c r="G2306" s="186" t="s">
        <v>45</v>
      </c>
      <c r="H2306" s="187">
        <v>1.9E-2</v>
      </c>
      <c r="I2306" s="188">
        <v>2.62</v>
      </c>
      <c r="J2306" s="200">
        <v>0.04</v>
      </c>
    </row>
    <row r="2307" spans="1:10" s="192" customFormat="1" ht="12.75">
      <c r="A2307" s="201"/>
      <c r="B2307" s="279"/>
      <c r="C2307" s="279"/>
      <c r="D2307" s="279"/>
      <c r="E2307" s="279" t="s">
        <v>143</v>
      </c>
      <c r="F2307" s="203">
        <v>4.71</v>
      </c>
      <c r="G2307" s="279" t="s">
        <v>144</v>
      </c>
      <c r="H2307" s="203">
        <v>0</v>
      </c>
      <c r="I2307" s="279" t="s">
        <v>145</v>
      </c>
      <c r="J2307" s="204">
        <v>4.71</v>
      </c>
    </row>
    <row r="2308" spans="1:10" s="192" customFormat="1" ht="12.75">
      <c r="A2308" s="201"/>
      <c r="B2308" s="279"/>
      <c r="C2308" s="279"/>
      <c r="D2308" s="279"/>
      <c r="E2308" s="279" t="s">
        <v>663</v>
      </c>
      <c r="F2308" s="203">
        <v>3.09</v>
      </c>
      <c r="G2308" s="279"/>
      <c r="H2308" s="363" t="s">
        <v>664</v>
      </c>
      <c r="I2308" s="363"/>
      <c r="J2308" s="204">
        <v>16.88</v>
      </c>
    </row>
    <row r="2309" spans="1:10" s="192" customFormat="1" ht="13.5" thickBot="1">
      <c r="A2309" s="280"/>
      <c r="B2309" s="281"/>
      <c r="C2309" s="281"/>
      <c r="D2309" s="281"/>
      <c r="E2309" s="281"/>
      <c r="F2309" s="281"/>
      <c r="G2309" s="281" t="s">
        <v>665</v>
      </c>
      <c r="H2309" s="213">
        <v>15</v>
      </c>
      <c r="I2309" s="281" t="s">
        <v>666</v>
      </c>
      <c r="J2309" s="207">
        <v>253.2</v>
      </c>
    </row>
    <row r="2310" spans="1:10" s="192" customFormat="1" ht="13.5" thickTop="1">
      <c r="A2310" s="205"/>
      <c r="B2310" s="189"/>
      <c r="C2310" s="189"/>
      <c r="D2310" s="189"/>
      <c r="E2310" s="189"/>
      <c r="F2310" s="189"/>
      <c r="G2310" s="189"/>
      <c r="H2310" s="189"/>
      <c r="I2310" s="189"/>
      <c r="J2310" s="206"/>
    </row>
    <row r="2311" spans="1:10" s="192" customFormat="1" ht="12.75">
      <c r="A2311" s="290" t="s">
        <v>964</v>
      </c>
      <c r="B2311" s="288" t="s">
        <v>8</v>
      </c>
      <c r="C2311" s="284" t="s">
        <v>9</v>
      </c>
      <c r="D2311" s="284" t="s">
        <v>10</v>
      </c>
      <c r="E2311" s="367" t="s">
        <v>136</v>
      </c>
      <c r="F2311" s="367"/>
      <c r="G2311" s="289" t="s">
        <v>11</v>
      </c>
      <c r="H2311" s="288" t="s">
        <v>12</v>
      </c>
      <c r="I2311" s="288" t="s">
        <v>13</v>
      </c>
      <c r="J2311" s="287" t="s">
        <v>14</v>
      </c>
    </row>
    <row r="2312" spans="1:10" s="192" customFormat="1" ht="25.5">
      <c r="A2312" s="94" t="s">
        <v>137</v>
      </c>
      <c r="B2312" s="294" t="s">
        <v>1319</v>
      </c>
      <c r="C2312" s="277" t="s">
        <v>21</v>
      </c>
      <c r="D2312" s="277" t="s">
        <v>369</v>
      </c>
      <c r="E2312" s="368" t="s">
        <v>152</v>
      </c>
      <c r="F2312" s="368"/>
      <c r="G2312" s="95" t="s">
        <v>45</v>
      </c>
      <c r="H2312" s="182">
        <v>1</v>
      </c>
      <c r="I2312" s="96">
        <v>38.46</v>
      </c>
      <c r="J2312" s="196">
        <v>38.46</v>
      </c>
    </row>
    <row r="2313" spans="1:10" s="192" customFormat="1" ht="25.5">
      <c r="A2313" s="197" t="s">
        <v>146</v>
      </c>
      <c r="B2313" s="308" t="s">
        <v>1559</v>
      </c>
      <c r="C2313" s="285" t="s">
        <v>21</v>
      </c>
      <c r="D2313" s="285" t="s">
        <v>153</v>
      </c>
      <c r="E2313" s="365" t="s">
        <v>148</v>
      </c>
      <c r="F2313" s="365"/>
      <c r="G2313" s="183" t="s">
        <v>26</v>
      </c>
      <c r="H2313" s="184">
        <v>0.15060000000000001</v>
      </c>
      <c r="I2313" s="185">
        <v>20.92</v>
      </c>
      <c r="J2313" s="198">
        <v>3.15</v>
      </c>
    </row>
    <row r="2314" spans="1:10" s="192" customFormat="1" ht="25.5">
      <c r="A2314" s="197" t="s">
        <v>146</v>
      </c>
      <c r="B2314" s="308" t="s">
        <v>1560</v>
      </c>
      <c r="C2314" s="285" t="s">
        <v>21</v>
      </c>
      <c r="D2314" s="285" t="s">
        <v>154</v>
      </c>
      <c r="E2314" s="365" t="s">
        <v>148</v>
      </c>
      <c r="F2314" s="365"/>
      <c r="G2314" s="183" t="s">
        <v>26</v>
      </c>
      <c r="H2314" s="184">
        <v>0.15060000000000001</v>
      </c>
      <c r="I2314" s="185">
        <v>25.55</v>
      </c>
      <c r="J2314" s="198">
        <v>3.84</v>
      </c>
    </row>
    <row r="2315" spans="1:10" s="192" customFormat="1" ht="12.75">
      <c r="A2315" s="199" t="s">
        <v>139</v>
      </c>
      <c r="B2315" s="309" t="s">
        <v>1565</v>
      </c>
      <c r="C2315" s="278" t="s">
        <v>21</v>
      </c>
      <c r="D2315" s="278" t="s">
        <v>164</v>
      </c>
      <c r="E2315" s="362" t="s">
        <v>142</v>
      </c>
      <c r="F2315" s="362"/>
      <c r="G2315" s="186" t="s">
        <v>45</v>
      </c>
      <c r="H2315" s="187">
        <v>2.12E-2</v>
      </c>
      <c r="I2315" s="188">
        <v>76.94</v>
      </c>
      <c r="J2315" s="200">
        <v>1.63</v>
      </c>
    </row>
    <row r="2316" spans="1:10" s="192" customFormat="1" ht="25.5">
      <c r="A2316" s="199" t="s">
        <v>139</v>
      </c>
      <c r="B2316" s="309" t="s">
        <v>1599</v>
      </c>
      <c r="C2316" s="278" t="s">
        <v>21</v>
      </c>
      <c r="D2316" s="278" t="s">
        <v>975</v>
      </c>
      <c r="E2316" s="362" t="s">
        <v>142</v>
      </c>
      <c r="F2316" s="362"/>
      <c r="G2316" s="186" t="s">
        <v>45</v>
      </c>
      <c r="H2316" s="187">
        <v>1</v>
      </c>
      <c r="I2316" s="188">
        <v>27.18</v>
      </c>
      <c r="J2316" s="200">
        <v>27.18</v>
      </c>
    </row>
    <row r="2317" spans="1:10" s="192" customFormat="1" ht="25.5">
      <c r="A2317" s="199" t="s">
        <v>139</v>
      </c>
      <c r="B2317" s="309" t="s">
        <v>1567</v>
      </c>
      <c r="C2317" s="278" t="s">
        <v>21</v>
      </c>
      <c r="D2317" s="278" t="s">
        <v>166</v>
      </c>
      <c r="E2317" s="362" t="s">
        <v>142</v>
      </c>
      <c r="F2317" s="362"/>
      <c r="G2317" s="186" t="s">
        <v>45</v>
      </c>
      <c r="H2317" s="187">
        <v>0.03</v>
      </c>
      <c r="I2317" s="188">
        <v>87.17</v>
      </c>
      <c r="J2317" s="200">
        <v>2.61</v>
      </c>
    </row>
    <row r="2318" spans="1:10" s="192" customFormat="1" ht="12.75">
      <c r="A2318" s="199" t="s">
        <v>139</v>
      </c>
      <c r="B2318" s="309" t="s">
        <v>1564</v>
      </c>
      <c r="C2318" s="278" t="s">
        <v>21</v>
      </c>
      <c r="D2318" s="278" t="s">
        <v>165</v>
      </c>
      <c r="E2318" s="362" t="s">
        <v>142</v>
      </c>
      <c r="F2318" s="362"/>
      <c r="G2318" s="186" t="s">
        <v>45</v>
      </c>
      <c r="H2318" s="187">
        <v>2.2200000000000001E-2</v>
      </c>
      <c r="I2318" s="188">
        <v>2.62</v>
      </c>
      <c r="J2318" s="200">
        <v>0.05</v>
      </c>
    </row>
    <row r="2319" spans="1:10" s="192" customFormat="1" ht="12.75">
      <c r="A2319" s="201"/>
      <c r="B2319" s="279"/>
      <c r="C2319" s="279"/>
      <c r="D2319" s="279"/>
      <c r="E2319" s="279" t="s">
        <v>143</v>
      </c>
      <c r="F2319" s="203">
        <v>5.58</v>
      </c>
      <c r="G2319" s="279" t="s">
        <v>144</v>
      </c>
      <c r="H2319" s="203">
        <v>0</v>
      </c>
      <c r="I2319" s="279" t="s">
        <v>145</v>
      </c>
      <c r="J2319" s="204">
        <v>5.58</v>
      </c>
    </row>
    <row r="2320" spans="1:10" s="192" customFormat="1" ht="12.75">
      <c r="A2320" s="201"/>
      <c r="B2320" s="279"/>
      <c r="C2320" s="279"/>
      <c r="D2320" s="279"/>
      <c r="E2320" s="279" t="s">
        <v>663</v>
      </c>
      <c r="F2320" s="203">
        <v>8.64</v>
      </c>
      <c r="G2320" s="279"/>
      <c r="H2320" s="363" t="s">
        <v>664</v>
      </c>
      <c r="I2320" s="363"/>
      <c r="J2320" s="204">
        <v>47.1</v>
      </c>
    </row>
    <row r="2321" spans="1:10" s="192" customFormat="1" ht="13.5" thickBot="1">
      <c r="A2321" s="280"/>
      <c r="B2321" s="281"/>
      <c r="C2321" s="281"/>
      <c r="D2321" s="281"/>
      <c r="E2321" s="281"/>
      <c r="F2321" s="281"/>
      <c r="G2321" s="281" t="s">
        <v>665</v>
      </c>
      <c r="H2321" s="213">
        <v>4</v>
      </c>
      <c r="I2321" s="281" t="s">
        <v>666</v>
      </c>
      <c r="J2321" s="207">
        <v>188.4</v>
      </c>
    </row>
    <row r="2322" spans="1:10" s="192" customFormat="1" ht="13.5" thickTop="1">
      <c r="A2322" s="205"/>
      <c r="B2322" s="189"/>
      <c r="C2322" s="189"/>
      <c r="D2322" s="189"/>
      <c r="E2322" s="189"/>
      <c r="F2322" s="189"/>
      <c r="G2322" s="189"/>
      <c r="H2322" s="189"/>
      <c r="I2322" s="189"/>
      <c r="J2322" s="206"/>
    </row>
    <row r="2323" spans="1:10" s="192" customFormat="1" ht="12.75">
      <c r="A2323" s="290" t="s">
        <v>965</v>
      </c>
      <c r="B2323" s="288" t="s">
        <v>8</v>
      </c>
      <c r="C2323" s="284" t="s">
        <v>9</v>
      </c>
      <c r="D2323" s="284" t="s">
        <v>10</v>
      </c>
      <c r="E2323" s="367" t="s">
        <v>136</v>
      </c>
      <c r="F2323" s="367"/>
      <c r="G2323" s="289" t="s">
        <v>11</v>
      </c>
      <c r="H2323" s="288" t="s">
        <v>12</v>
      </c>
      <c r="I2323" s="288" t="s">
        <v>13</v>
      </c>
      <c r="J2323" s="287" t="s">
        <v>14</v>
      </c>
    </row>
    <row r="2324" spans="1:10" s="192" customFormat="1" ht="25.5">
      <c r="A2324" s="94" t="s">
        <v>137</v>
      </c>
      <c r="B2324" s="294" t="s">
        <v>1307</v>
      </c>
      <c r="C2324" s="277" t="s">
        <v>21</v>
      </c>
      <c r="D2324" s="277" t="s">
        <v>361</v>
      </c>
      <c r="E2324" s="368" t="s">
        <v>152</v>
      </c>
      <c r="F2324" s="368"/>
      <c r="G2324" s="95" t="s">
        <v>45</v>
      </c>
      <c r="H2324" s="182">
        <v>1</v>
      </c>
      <c r="I2324" s="96">
        <v>21.35</v>
      </c>
      <c r="J2324" s="196">
        <v>21.35</v>
      </c>
    </row>
    <row r="2325" spans="1:10" s="192" customFormat="1" ht="25.5">
      <c r="A2325" s="197" t="s">
        <v>146</v>
      </c>
      <c r="B2325" s="308" t="s">
        <v>1559</v>
      </c>
      <c r="C2325" s="285" t="s">
        <v>21</v>
      </c>
      <c r="D2325" s="285" t="s">
        <v>153</v>
      </c>
      <c r="E2325" s="365" t="s">
        <v>148</v>
      </c>
      <c r="F2325" s="365"/>
      <c r="G2325" s="183" t="s">
        <v>26</v>
      </c>
      <c r="H2325" s="184">
        <v>0.12709999999999999</v>
      </c>
      <c r="I2325" s="185">
        <v>20.92</v>
      </c>
      <c r="J2325" s="198">
        <v>2.65</v>
      </c>
    </row>
    <row r="2326" spans="1:10" s="192" customFormat="1" ht="25.5">
      <c r="A2326" s="197" t="s">
        <v>146</v>
      </c>
      <c r="B2326" s="308" t="s">
        <v>1560</v>
      </c>
      <c r="C2326" s="285" t="s">
        <v>21</v>
      </c>
      <c r="D2326" s="285" t="s">
        <v>154</v>
      </c>
      <c r="E2326" s="365" t="s">
        <v>148</v>
      </c>
      <c r="F2326" s="365"/>
      <c r="G2326" s="183" t="s">
        <v>26</v>
      </c>
      <c r="H2326" s="184">
        <v>0.12709999999999999</v>
      </c>
      <c r="I2326" s="185">
        <v>25.55</v>
      </c>
      <c r="J2326" s="198">
        <v>3.24</v>
      </c>
    </row>
    <row r="2327" spans="1:10" s="192" customFormat="1" ht="12.75">
      <c r="A2327" s="199" t="s">
        <v>139</v>
      </c>
      <c r="B2327" s="309" t="s">
        <v>1565</v>
      </c>
      <c r="C2327" s="278" t="s">
        <v>21</v>
      </c>
      <c r="D2327" s="278" t="s">
        <v>164</v>
      </c>
      <c r="E2327" s="362" t="s">
        <v>142</v>
      </c>
      <c r="F2327" s="362"/>
      <c r="G2327" s="186" t="s">
        <v>45</v>
      </c>
      <c r="H2327" s="187">
        <v>1.6500000000000001E-2</v>
      </c>
      <c r="I2327" s="188">
        <v>76.94</v>
      </c>
      <c r="J2327" s="200">
        <v>1.26</v>
      </c>
    </row>
    <row r="2328" spans="1:10" s="192" customFormat="1" ht="25.5">
      <c r="A2328" s="199" t="s">
        <v>139</v>
      </c>
      <c r="B2328" s="309" t="s">
        <v>1597</v>
      </c>
      <c r="C2328" s="278" t="s">
        <v>21</v>
      </c>
      <c r="D2328" s="278" t="s">
        <v>967</v>
      </c>
      <c r="E2328" s="362" t="s">
        <v>142</v>
      </c>
      <c r="F2328" s="362"/>
      <c r="G2328" s="186" t="s">
        <v>45</v>
      </c>
      <c r="H2328" s="187">
        <v>1</v>
      </c>
      <c r="I2328" s="188">
        <v>12.25</v>
      </c>
      <c r="J2328" s="200">
        <v>12.25</v>
      </c>
    </row>
    <row r="2329" spans="1:10" s="192" customFormat="1" ht="25.5">
      <c r="A2329" s="199" t="s">
        <v>139</v>
      </c>
      <c r="B2329" s="309" t="s">
        <v>1567</v>
      </c>
      <c r="C2329" s="278" t="s">
        <v>21</v>
      </c>
      <c r="D2329" s="278" t="s">
        <v>166</v>
      </c>
      <c r="E2329" s="362" t="s">
        <v>142</v>
      </c>
      <c r="F2329" s="362"/>
      <c r="G2329" s="186" t="s">
        <v>45</v>
      </c>
      <c r="H2329" s="187">
        <v>2.1999999999999999E-2</v>
      </c>
      <c r="I2329" s="188">
        <v>87.17</v>
      </c>
      <c r="J2329" s="200">
        <v>1.91</v>
      </c>
    </row>
    <row r="2330" spans="1:10" s="192" customFormat="1" ht="12.75">
      <c r="A2330" s="199" t="s">
        <v>139</v>
      </c>
      <c r="B2330" s="309" t="s">
        <v>1564</v>
      </c>
      <c r="C2330" s="278" t="s">
        <v>21</v>
      </c>
      <c r="D2330" s="278" t="s">
        <v>165</v>
      </c>
      <c r="E2330" s="362" t="s">
        <v>142</v>
      </c>
      <c r="F2330" s="362"/>
      <c r="G2330" s="186" t="s">
        <v>45</v>
      </c>
      <c r="H2330" s="187">
        <v>1.9E-2</v>
      </c>
      <c r="I2330" s="188">
        <v>2.62</v>
      </c>
      <c r="J2330" s="200">
        <v>0.04</v>
      </c>
    </row>
    <row r="2331" spans="1:10" s="192" customFormat="1" ht="12.75">
      <c r="A2331" s="201"/>
      <c r="B2331" s="279"/>
      <c r="C2331" s="279"/>
      <c r="D2331" s="279"/>
      <c r="E2331" s="279" t="s">
        <v>143</v>
      </c>
      <c r="F2331" s="203">
        <v>4.71</v>
      </c>
      <c r="G2331" s="279" t="s">
        <v>144</v>
      </c>
      <c r="H2331" s="203">
        <v>0</v>
      </c>
      <c r="I2331" s="279" t="s">
        <v>145</v>
      </c>
      <c r="J2331" s="204">
        <v>4.71</v>
      </c>
    </row>
    <row r="2332" spans="1:10" s="192" customFormat="1" ht="12.75">
      <c r="A2332" s="201"/>
      <c r="B2332" s="279"/>
      <c r="C2332" s="279"/>
      <c r="D2332" s="279"/>
      <c r="E2332" s="279" t="s">
        <v>663</v>
      </c>
      <c r="F2332" s="203">
        <v>4.79</v>
      </c>
      <c r="G2332" s="279"/>
      <c r="H2332" s="363" t="s">
        <v>664</v>
      </c>
      <c r="I2332" s="363"/>
      <c r="J2332" s="204">
        <v>26.14</v>
      </c>
    </row>
    <row r="2333" spans="1:10" s="192" customFormat="1" ht="13.5" thickBot="1">
      <c r="A2333" s="280"/>
      <c r="B2333" s="281"/>
      <c r="C2333" s="281"/>
      <c r="D2333" s="281"/>
      <c r="E2333" s="281"/>
      <c r="F2333" s="281"/>
      <c r="G2333" s="281" t="s">
        <v>665</v>
      </c>
      <c r="H2333" s="213">
        <v>2</v>
      </c>
      <c r="I2333" s="281" t="s">
        <v>666</v>
      </c>
      <c r="J2333" s="207">
        <v>52.28</v>
      </c>
    </row>
    <row r="2334" spans="1:10" s="192" customFormat="1" ht="13.5" thickTop="1">
      <c r="A2334" s="205"/>
      <c r="B2334" s="189"/>
      <c r="C2334" s="189"/>
      <c r="D2334" s="189"/>
      <c r="E2334" s="189"/>
      <c r="F2334" s="189"/>
      <c r="G2334" s="189"/>
      <c r="H2334" s="189"/>
      <c r="I2334" s="189"/>
      <c r="J2334" s="206"/>
    </row>
    <row r="2335" spans="1:10" s="192" customFormat="1" ht="12.75">
      <c r="A2335" s="290" t="s">
        <v>966</v>
      </c>
      <c r="B2335" s="288" t="s">
        <v>8</v>
      </c>
      <c r="C2335" s="284" t="s">
        <v>9</v>
      </c>
      <c r="D2335" s="284" t="s">
        <v>10</v>
      </c>
      <c r="E2335" s="367" t="s">
        <v>136</v>
      </c>
      <c r="F2335" s="367"/>
      <c r="G2335" s="289" t="s">
        <v>11</v>
      </c>
      <c r="H2335" s="288" t="s">
        <v>12</v>
      </c>
      <c r="I2335" s="288" t="s">
        <v>13</v>
      </c>
      <c r="J2335" s="287" t="s">
        <v>14</v>
      </c>
    </row>
    <row r="2336" spans="1:10" s="192" customFormat="1" ht="25.5">
      <c r="A2336" s="94" t="s">
        <v>137</v>
      </c>
      <c r="B2336" s="294" t="s">
        <v>3670</v>
      </c>
      <c r="C2336" s="277" t="s">
        <v>21</v>
      </c>
      <c r="D2336" s="277" t="s">
        <v>2625</v>
      </c>
      <c r="E2336" s="368" t="s">
        <v>152</v>
      </c>
      <c r="F2336" s="368"/>
      <c r="G2336" s="95" t="s">
        <v>45</v>
      </c>
      <c r="H2336" s="182">
        <v>1</v>
      </c>
      <c r="I2336" s="96">
        <v>9.77</v>
      </c>
      <c r="J2336" s="196">
        <v>9.77</v>
      </c>
    </row>
    <row r="2337" spans="1:10" s="192" customFormat="1" ht="25.5">
      <c r="A2337" s="197" t="s">
        <v>146</v>
      </c>
      <c r="B2337" s="308" t="s">
        <v>1559</v>
      </c>
      <c r="C2337" s="285" t="s">
        <v>21</v>
      </c>
      <c r="D2337" s="285" t="s">
        <v>153</v>
      </c>
      <c r="E2337" s="365" t="s">
        <v>148</v>
      </c>
      <c r="F2337" s="365"/>
      <c r="G2337" s="183" t="s">
        <v>26</v>
      </c>
      <c r="H2337" s="184">
        <v>0.152</v>
      </c>
      <c r="I2337" s="185">
        <v>20.92</v>
      </c>
      <c r="J2337" s="198">
        <v>3.17</v>
      </c>
    </row>
    <row r="2338" spans="1:10" s="192" customFormat="1" ht="25.5">
      <c r="A2338" s="197" t="s">
        <v>146</v>
      </c>
      <c r="B2338" s="308" t="s">
        <v>1560</v>
      </c>
      <c r="C2338" s="285" t="s">
        <v>21</v>
      </c>
      <c r="D2338" s="285" t="s">
        <v>154</v>
      </c>
      <c r="E2338" s="365" t="s">
        <v>148</v>
      </c>
      <c r="F2338" s="365"/>
      <c r="G2338" s="183" t="s">
        <v>26</v>
      </c>
      <c r="H2338" s="184">
        <v>0.152</v>
      </c>
      <c r="I2338" s="185">
        <v>25.55</v>
      </c>
      <c r="J2338" s="198">
        <v>3.88</v>
      </c>
    </row>
    <row r="2339" spans="1:10" s="192" customFormat="1" ht="12.75">
      <c r="A2339" s="199" t="s">
        <v>139</v>
      </c>
      <c r="B2339" s="309" t="s">
        <v>1565</v>
      </c>
      <c r="C2339" s="278" t="s">
        <v>21</v>
      </c>
      <c r="D2339" s="278" t="s">
        <v>164</v>
      </c>
      <c r="E2339" s="362" t="s">
        <v>142</v>
      </c>
      <c r="F2339" s="362"/>
      <c r="G2339" s="186" t="s">
        <v>45</v>
      </c>
      <c r="H2339" s="187">
        <v>7.1000000000000004E-3</v>
      </c>
      <c r="I2339" s="188">
        <v>76.94</v>
      </c>
      <c r="J2339" s="200">
        <v>0.54</v>
      </c>
    </row>
    <row r="2340" spans="1:10" s="192" customFormat="1" ht="25.5">
      <c r="A2340" s="199" t="s">
        <v>139</v>
      </c>
      <c r="B2340" s="309" t="s">
        <v>1568</v>
      </c>
      <c r="C2340" s="278" t="s">
        <v>21</v>
      </c>
      <c r="D2340" s="278" t="s">
        <v>929</v>
      </c>
      <c r="E2340" s="362" t="s">
        <v>142</v>
      </c>
      <c r="F2340" s="362"/>
      <c r="G2340" s="186" t="s">
        <v>45</v>
      </c>
      <c r="H2340" s="187">
        <v>1</v>
      </c>
      <c r="I2340" s="188">
        <v>1.41</v>
      </c>
      <c r="J2340" s="200">
        <v>1.41</v>
      </c>
    </row>
    <row r="2341" spans="1:10" s="192" customFormat="1" ht="25.5">
      <c r="A2341" s="199" t="s">
        <v>139</v>
      </c>
      <c r="B2341" s="309" t="s">
        <v>1567</v>
      </c>
      <c r="C2341" s="278" t="s">
        <v>21</v>
      </c>
      <c r="D2341" s="278" t="s">
        <v>166</v>
      </c>
      <c r="E2341" s="362" t="s">
        <v>142</v>
      </c>
      <c r="F2341" s="362"/>
      <c r="G2341" s="186" t="s">
        <v>45</v>
      </c>
      <c r="H2341" s="187">
        <v>8.0000000000000002E-3</v>
      </c>
      <c r="I2341" s="188">
        <v>87.17</v>
      </c>
      <c r="J2341" s="200">
        <v>0.69</v>
      </c>
    </row>
    <row r="2342" spans="1:10" s="192" customFormat="1" ht="12.75">
      <c r="A2342" s="199" t="s">
        <v>139</v>
      </c>
      <c r="B2342" s="309" t="s">
        <v>1564</v>
      </c>
      <c r="C2342" s="278" t="s">
        <v>21</v>
      </c>
      <c r="D2342" s="278" t="s">
        <v>165</v>
      </c>
      <c r="E2342" s="362" t="s">
        <v>142</v>
      </c>
      <c r="F2342" s="362"/>
      <c r="G2342" s="186" t="s">
        <v>45</v>
      </c>
      <c r="H2342" s="187">
        <v>3.3799999999999997E-2</v>
      </c>
      <c r="I2342" s="188">
        <v>2.62</v>
      </c>
      <c r="J2342" s="200">
        <v>0.08</v>
      </c>
    </row>
    <row r="2343" spans="1:10" s="192" customFormat="1" ht="12.75">
      <c r="A2343" s="201"/>
      <c r="B2343" s="279"/>
      <c r="C2343" s="279"/>
      <c r="D2343" s="279"/>
      <c r="E2343" s="279" t="s">
        <v>143</v>
      </c>
      <c r="F2343" s="203">
        <v>5.64</v>
      </c>
      <c r="G2343" s="279" t="s">
        <v>144</v>
      </c>
      <c r="H2343" s="203">
        <v>0</v>
      </c>
      <c r="I2343" s="279" t="s">
        <v>145</v>
      </c>
      <c r="J2343" s="204">
        <v>5.64</v>
      </c>
    </row>
    <row r="2344" spans="1:10" s="192" customFormat="1" ht="12.75">
      <c r="A2344" s="201"/>
      <c r="B2344" s="279"/>
      <c r="C2344" s="279"/>
      <c r="D2344" s="279"/>
      <c r="E2344" s="279" t="s">
        <v>663</v>
      </c>
      <c r="F2344" s="203">
        <v>2.19</v>
      </c>
      <c r="G2344" s="279"/>
      <c r="H2344" s="363" t="s">
        <v>664</v>
      </c>
      <c r="I2344" s="363"/>
      <c r="J2344" s="204">
        <v>11.96</v>
      </c>
    </row>
    <row r="2345" spans="1:10" s="192" customFormat="1" ht="13.5" thickBot="1">
      <c r="A2345" s="280"/>
      <c r="B2345" s="281"/>
      <c r="C2345" s="281"/>
      <c r="D2345" s="281"/>
      <c r="E2345" s="281"/>
      <c r="F2345" s="281"/>
      <c r="G2345" s="281" t="s">
        <v>665</v>
      </c>
      <c r="H2345" s="213">
        <v>14</v>
      </c>
      <c r="I2345" s="281" t="s">
        <v>666</v>
      </c>
      <c r="J2345" s="207">
        <v>167.44</v>
      </c>
    </row>
    <row r="2346" spans="1:10" s="192" customFormat="1" ht="13.5" thickTop="1">
      <c r="A2346" s="205"/>
      <c r="B2346" s="189"/>
      <c r="C2346" s="189"/>
      <c r="D2346" s="189"/>
      <c r="E2346" s="189"/>
      <c r="F2346" s="189"/>
      <c r="G2346" s="189"/>
      <c r="H2346" s="189"/>
      <c r="I2346" s="189"/>
      <c r="J2346" s="206"/>
    </row>
    <row r="2347" spans="1:10" s="192" customFormat="1" ht="12.75">
      <c r="A2347" s="290" t="s">
        <v>968</v>
      </c>
      <c r="B2347" s="288" t="s">
        <v>8</v>
      </c>
      <c r="C2347" s="284" t="s">
        <v>9</v>
      </c>
      <c r="D2347" s="284" t="s">
        <v>10</v>
      </c>
      <c r="E2347" s="367" t="s">
        <v>136</v>
      </c>
      <c r="F2347" s="367"/>
      <c r="G2347" s="289" t="s">
        <v>11</v>
      </c>
      <c r="H2347" s="288" t="s">
        <v>12</v>
      </c>
      <c r="I2347" s="288" t="s">
        <v>13</v>
      </c>
      <c r="J2347" s="287" t="s">
        <v>14</v>
      </c>
    </row>
    <row r="2348" spans="1:10" s="192" customFormat="1" ht="38.25">
      <c r="A2348" s="94" t="s">
        <v>137</v>
      </c>
      <c r="B2348" s="294" t="s">
        <v>1230</v>
      </c>
      <c r="C2348" s="277" t="s">
        <v>21</v>
      </c>
      <c r="D2348" s="277" t="s">
        <v>372</v>
      </c>
      <c r="E2348" s="368" t="s">
        <v>152</v>
      </c>
      <c r="F2348" s="368"/>
      <c r="G2348" s="95" t="s">
        <v>45</v>
      </c>
      <c r="H2348" s="182">
        <v>1</v>
      </c>
      <c r="I2348" s="96">
        <v>83.41</v>
      </c>
      <c r="J2348" s="196">
        <v>83.41</v>
      </c>
    </row>
    <row r="2349" spans="1:10" s="192" customFormat="1" ht="25.5">
      <c r="A2349" s="197" t="s">
        <v>146</v>
      </c>
      <c r="B2349" s="308" t="s">
        <v>1559</v>
      </c>
      <c r="C2349" s="285" t="s">
        <v>21</v>
      </c>
      <c r="D2349" s="285" t="s">
        <v>153</v>
      </c>
      <c r="E2349" s="365" t="s">
        <v>148</v>
      </c>
      <c r="F2349" s="365"/>
      <c r="G2349" s="183" t="s">
        <v>26</v>
      </c>
      <c r="H2349" s="184">
        <v>0.22120000000000001</v>
      </c>
      <c r="I2349" s="185">
        <v>20.92</v>
      </c>
      <c r="J2349" s="198">
        <v>4.62</v>
      </c>
    </row>
    <row r="2350" spans="1:10" s="192" customFormat="1" ht="25.5">
      <c r="A2350" s="197" t="s">
        <v>146</v>
      </c>
      <c r="B2350" s="308" t="s">
        <v>1560</v>
      </c>
      <c r="C2350" s="285" t="s">
        <v>21</v>
      </c>
      <c r="D2350" s="285" t="s">
        <v>154</v>
      </c>
      <c r="E2350" s="365" t="s">
        <v>148</v>
      </c>
      <c r="F2350" s="365"/>
      <c r="G2350" s="183" t="s">
        <v>26</v>
      </c>
      <c r="H2350" s="184">
        <v>0.22120000000000001</v>
      </c>
      <c r="I2350" s="185">
        <v>25.55</v>
      </c>
      <c r="J2350" s="198">
        <v>5.65</v>
      </c>
    </row>
    <row r="2351" spans="1:10" s="192" customFormat="1" ht="12.75">
      <c r="A2351" s="199" t="s">
        <v>139</v>
      </c>
      <c r="B2351" s="309" t="s">
        <v>1572</v>
      </c>
      <c r="C2351" s="278" t="s">
        <v>21</v>
      </c>
      <c r="D2351" s="278" t="s">
        <v>184</v>
      </c>
      <c r="E2351" s="362" t="s">
        <v>142</v>
      </c>
      <c r="F2351" s="362"/>
      <c r="G2351" s="186" t="s">
        <v>45</v>
      </c>
      <c r="H2351" s="187">
        <v>1.06E-2</v>
      </c>
      <c r="I2351" s="188">
        <v>14.56</v>
      </c>
      <c r="J2351" s="200">
        <v>0.15</v>
      </c>
    </row>
    <row r="2352" spans="1:10" s="192" customFormat="1" ht="25.5">
      <c r="A2352" s="199" t="s">
        <v>139</v>
      </c>
      <c r="B2352" s="309" t="s">
        <v>1600</v>
      </c>
      <c r="C2352" s="278" t="s">
        <v>21</v>
      </c>
      <c r="D2352" s="278" t="s">
        <v>978</v>
      </c>
      <c r="E2352" s="362" t="s">
        <v>142</v>
      </c>
      <c r="F2352" s="362"/>
      <c r="G2352" s="186" t="s">
        <v>45</v>
      </c>
      <c r="H2352" s="187">
        <v>1</v>
      </c>
      <c r="I2352" s="188">
        <v>72.989999999999995</v>
      </c>
      <c r="J2352" s="200">
        <v>72.989999999999995</v>
      </c>
    </row>
    <row r="2353" spans="1:10" s="192" customFormat="1" ht="12.75">
      <c r="A2353" s="201"/>
      <c r="B2353" s="279"/>
      <c r="C2353" s="279"/>
      <c r="D2353" s="279"/>
      <c r="E2353" s="279" t="s">
        <v>143</v>
      </c>
      <c r="F2353" s="203">
        <v>8.2100000000000009</v>
      </c>
      <c r="G2353" s="279" t="s">
        <v>144</v>
      </c>
      <c r="H2353" s="203">
        <v>0</v>
      </c>
      <c r="I2353" s="279" t="s">
        <v>145</v>
      </c>
      <c r="J2353" s="204">
        <v>8.2100000000000009</v>
      </c>
    </row>
    <row r="2354" spans="1:10" s="192" customFormat="1" ht="12.75">
      <c r="A2354" s="201"/>
      <c r="B2354" s="279"/>
      <c r="C2354" s="279"/>
      <c r="D2354" s="279"/>
      <c r="E2354" s="279" t="s">
        <v>663</v>
      </c>
      <c r="F2354" s="203">
        <v>18.739999999999998</v>
      </c>
      <c r="G2354" s="279"/>
      <c r="H2354" s="363" t="s">
        <v>664</v>
      </c>
      <c r="I2354" s="363"/>
      <c r="J2354" s="204">
        <v>102.15</v>
      </c>
    </row>
    <row r="2355" spans="1:10" s="192" customFormat="1" ht="13.5" thickBot="1">
      <c r="A2355" s="280"/>
      <c r="B2355" s="281"/>
      <c r="C2355" s="281"/>
      <c r="D2355" s="281"/>
      <c r="E2355" s="281"/>
      <c r="F2355" s="281"/>
      <c r="G2355" s="281" t="s">
        <v>665</v>
      </c>
      <c r="H2355" s="213">
        <v>47</v>
      </c>
      <c r="I2355" s="281" t="s">
        <v>666</v>
      </c>
      <c r="J2355" s="207">
        <v>4801.05</v>
      </c>
    </row>
    <row r="2356" spans="1:10" s="192" customFormat="1" ht="13.5" thickTop="1">
      <c r="A2356" s="205"/>
      <c r="B2356" s="189"/>
      <c r="C2356" s="189"/>
      <c r="D2356" s="189"/>
      <c r="E2356" s="189"/>
      <c r="F2356" s="189"/>
      <c r="G2356" s="189"/>
      <c r="H2356" s="189"/>
      <c r="I2356" s="189"/>
      <c r="J2356" s="206"/>
    </row>
    <row r="2357" spans="1:10" s="192" customFormat="1" ht="12.75">
      <c r="A2357" s="290" t="s">
        <v>969</v>
      </c>
      <c r="B2357" s="288" t="s">
        <v>8</v>
      </c>
      <c r="C2357" s="284" t="s">
        <v>9</v>
      </c>
      <c r="D2357" s="284" t="s">
        <v>10</v>
      </c>
      <c r="E2357" s="367" t="s">
        <v>136</v>
      </c>
      <c r="F2357" s="367"/>
      <c r="G2357" s="289" t="s">
        <v>11</v>
      </c>
      <c r="H2357" s="288" t="s">
        <v>12</v>
      </c>
      <c r="I2357" s="288" t="s">
        <v>13</v>
      </c>
      <c r="J2357" s="287" t="s">
        <v>14</v>
      </c>
    </row>
    <row r="2358" spans="1:10" s="192" customFormat="1" ht="25.5">
      <c r="A2358" s="94" t="s">
        <v>137</v>
      </c>
      <c r="B2358" s="294" t="s">
        <v>1293</v>
      </c>
      <c r="C2358" s="277" t="s">
        <v>21</v>
      </c>
      <c r="D2358" s="277" t="s">
        <v>374</v>
      </c>
      <c r="E2358" s="368" t="s">
        <v>152</v>
      </c>
      <c r="F2358" s="368"/>
      <c r="G2358" s="95" t="s">
        <v>45</v>
      </c>
      <c r="H2358" s="182">
        <v>1</v>
      </c>
      <c r="I2358" s="96">
        <v>56.48</v>
      </c>
      <c r="J2358" s="196">
        <v>56.48</v>
      </c>
    </row>
    <row r="2359" spans="1:10" s="192" customFormat="1" ht="25.5">
      <c r="A2359" s="197" t="s">
        <v>146</v>
      </c>
      <c r="B2359" s="308" t="s">
        <v>1559</v>
      </c>
      <c r="C2359" s="285" t="s">
        <v>21</v>
      </c>
      <c r="D2359" s="285" t="s">
        <v>153</v>
      </c>
      <c r="E2359" s="365" t="s">
        <v>148</v>
      </c>
      <c r="F2359" s="365"/>
      <c r="G2359" s="183" t="s">
        <v>26</v>
      </c>
      <c r="H2359" s="184">
        <v>0.1133</v>
      </c>
      <c r="I2359" s="185">
        <v>20.92</v>
      </c>
      <c r="J2359" s="198">
        <v>2.37</v>
      </c>
    </row>
    <row r="2360" spans="1:10" s="192" customFormat="1" ht="25.5">
      <c r="A2360" s="197" t="s">
        <v>146</v>
      </c>
      <c r="B2360" s="308" t="s">
        <v>1560</v>
      </c>
      <c r="C2360" s="285" t="s">
        <v>21</v>
      </c>
      <c r="D2360" s="285" t="s">
        <v>154</v>
      </c>
      <c r="E2360" s="365" t="s">
        <v>148</v>
      </c>
      <c r="F2360" s="365"/>
      <c r="G2360" s="183" t="s">
        <v>26</v>
      </c>
      <c r="H2360" s="184">
        <v>0.1133</v>
      </c>
      <c r="I2360" s="185">
        <v>25.55</v>
      </c>
      <c r="J2360" s="198">
        <v>2.89</v>
      </c>
    </row>
    <row r="2361" spans="1:10" s="192" customFormat="1" ht="25.5">
      <c r="A2361" s="199" t="s">
        <v>139</v>
      </c>
      <c r="B2361" s="309" t="s">
        <v>1603</v>
      </c>
      <c r="C2361" s="278" t="s">
        <v>21</v>
      </c>
      <c r="D2361" s="278" t="s">
        <v>981</v>
      </c>
      <c r="E2361" s="362" t="s">
        <v>142</v>
      </c>
      <c r="F2361" s="362"/>
      <c r="G2361" s="186" t="s">
        <v>45</v>
      </c>
      <c r="H2361" s="187">
        <v>1</v>
      </c>
      <c r="I2361" s="188">
        <v>47.85</v>
      </c>
      <c r="J2361" s="200">
        <v>47.85</v>
      </c>
    </row>
    <row r="2362" spans="1:10" s="192" customFormat="1" ht="12.75">
      <c r="A2362" s="199" t="s">
        <v>139</v>
      </c>
      <c r="B2362" s="309" t="s">
        <v>1602</v>
      </c>
      <c r="C2362" s="278" t="s">
        <v>21</v>
      </c>
      <c r="D2362" s="278" t="s">
        <v>980</v>
      </c>
      <c r="E2362" s="362" t="s">
        <v>142</v>
      </c>
      <c r="F2362" s="362"/>
      <c r="G2362" s="186" t="s">
        <v>45</v>
      </c>
      <c r="H2362" s="187">
        <v>7.1400000000000005E-2</v>
      </c>
      <c r="I2362" s="188">
        <v>25.11</v>
      </c>
      <c r="J2362" s="200">
        <v>1.79</v>
      </c>
    </row>
    <row r="2363" spans="1:10" s="192" customFormat="1" ht="25.5">
      <c r="A2363" s="199" t="s">
        <v>139</v>
      </c>
      <c r="B2363" s="309" t="s">
        <v>1567</v>
      </c>
      <c r="C2363" s="278" t="s">
        <v>21</v>
      </c>
      <c r="D2363" s="278" t="s">
        <v>166</v>
      </c>
      <c r="E2363" s="362" t="s">
        <v>142</v>
      </c>
      <c r="F2363" s="362"/>
      <c r="G2363" s="186" t="s">
        <v>45</v>
      </c>
      <c r="H2363" s="187">
        <v>1.7999999999999999E-2</v>
      </c>
      <c r="I2363" s="188">
        <v>87.17</v>
      </c>
      <c r="J2363" s="200">
        <v>1.56</v>
      </c>
    </row>
    <row r="2364" spans="1:10" s="192" customFormat="1" ht="12.75">
      <c r="A2364" s="199" t="s">
        <v>139</v>
      </c>
      <c r="B2364" s="309" t="s">
        <v>1564</v>
      </c>
      <c r="C2364" s="278" t="s">
        <v>21</v>
      </c>
      <c r="D2364" s="278" t="s">
        <v>165</v>
      </c>
      <c r="E2364" s="362" t="s">
        <v>142</v>
      </c>
      <c r="F2364" s="362"/>
      <c r="G2364" s="186" t="s">
        <v>45</v>
      </c>
      <c r="H2364" s="187">
        <v>1.14E-2</v>
      </c>
      <c r="I2364" s="188">
        <v>2.62</v>
      </c>
      <c r="J2364" s="200">
        <v>0.02</v>
      </c>
    </row>
    <row r="2365" spans="1:10" s="192" customFormat="1" ht="12.75">
      <c r="A2365" s="201"/>
      <c r="B2365" s="279"/>
      <c r="C2365" s="279"/>
      <c r="D2365" s="279"/>
      <c r="E2365" s="279" t="s">
        <v>143</v>
      </c>
      <c r="F2365" s="203">
        <v>4.2</v>
      </c>
      <c r="G2365" s="279" t="s">
        <v>144</v>
      </c>
      <c r="H2365" s="203">
        <v>0</v>
      </c>
      <c r="I2365" s="279" t="s">
        <v>145</v>
      </c>
      <c r="J2365" s="204">
        <v>4.2</v>
      </c>
    </row>
    <row r="2366" spans="1:10" s="192" customFormat="1" ht="12.75">
      <c r="A2366" s="201"/>
      <c r="B2366" s="279"/>
      <c r="C2366" s="279"/>
      <c r="D2366" s="279"/>
      <c r="E2366" s="279" t="s">
        <v>663</v>
      </c>
      <c r="F2366" s="203">
        <v>12.69</v>
      </c>
      <c r="G2366" s="279"/>
      <c r="H2366" s="363" t="s">
        <v>664</v>
      </c>
      <c r="I2366" s="363"/>
      <c r="J2366" s="204">
        <v>69.17</v>
      </c>
    </row>
    <row r="2367" spans="1:10" s="192" customFormat="1" ht="13.5" thickBot="1">
      <c r="A2367" s="280"/>
      <c r="B2367" s="281"/>
      <c r="C2367" s="281"/>
      <c r="D2367" s="281"/>
      <c r="E2367" s="281"/>
      <c r="F2367" s="281"/>
      <c r="G2367" s="281" t="s">
        <v>665</v>
      </c>
      <c r="H2367" s="213">
        <v>5</v>
      </c>
      <c r="I2367" s="281" t="s">
        <v>666</v>
      </c>
      <c r="J2367" s="207">
        <v>345.85</v>
      </c>
    </row>
    <row r="2368" spans="1:10" s="192" customFormat="1" ht="13.5" thickTop="1">
      <c r="A2368" s="205"/>
      <c r="B2368" s="189"/>
      <c r="C2368" s="189"/>
      <c r="D2368" s="189"/>
      <c r="E2368" s="189"/>
      <c r="F2368" s="189"/>
      <c r="G2368" s="189"/>
      <c r="H2368" s="189"/>
      <c r="I2368" s="189"/>
      <c r="J2368" s="206"/>
    </row>
    <row r="2369" spans="1:10" s="192" customFormat="1" ht="12.75">
      <c r="A2369" s="290" t="s">
        <v>970</v>
      </c>
      <c r="B2369" s="288" t="s">
        <v>8</v>
      </c>
      <c r="C2369" s="284" t="s">
        <v>9</v>
      </c>
      <c r="D2369" s="284" t="s">
        <v>10</v>
      </c>
      <c r="E2369" s="367" t="s">
        <v>136</v>
      </c>
      <c r="F2369" s="367"/>
      <c r="G2369" s="289" t="s">
        <v>11</v>
      </c>
      <c r="H2369" s="288" t="s">
        <v>12</v>
      </c>
      <c r="I2369" s="288" t="s">
        <v>13</v>
      </c>
      <c r="J2369" s="287" t="s">
        <v>14</v>
      </c>
    </row>
    <row r="2370" spans="1:10" s="192" customFormat="1" ht="25.5">
      <c r="A2370" s="94" t="s">
        <v>137</v>
      </c>
      <c r="B2370" s="294" t="s">
        <v>1312</v>
      </c>
      <c r="C2370" s="277" t="s">
        <v>21</v>
      </c>
      <c r="D2370" s="277" t="s">
        <v>375</v>
      </c>
      <c r="E2370" s="368" t="s">
        <v>152</v>
      </c>
      <c r="F2370" s="368"/>
      <c r="G2370" s="95" t="s">
        <v>45</v>
      </c>
      <c r="H2370" s="182">
        <v>1</v>
      </c>
      <c r="I2370" s="96">
        <v>103.65</v>
      </c>
      <c r="J2370" s="196">
        <v>103.65</v>
      </c>
    </row>
    <row r="2371" spans="1:10" s="192" customFormat="1" ht="25.5">
      <c r="A2371" s="197" t="s">
        <v>146</v>
      </c>
      <c r="B2371" s="308" t="s">
        <v>1559</v>
      </c>
      <c r="C2371" s="285" t="s">
        <v>21</v>
      </c>
      <c r="D2371" s="285" t="s">
        <v>153</v>
      </c>
      <c r="E2371" s="365" t="s">
        <v>148</v>
      </c>
      <c r="F2371" s="365"/>
      <c r="G2371" s="183" t="s">
        <v>26</v>
      </c>
      <c r="H2371" s="184">
        <v>0.18379999999999999</v>
      </c>
      <c r="I2371" s="185">
        <v>20.92</v>
      </c>
      <c r="J2371" s="198">
        <v>3.84</v>
      </c>
    </row>
    <row r="2372" spans="1:10" s="192" customFormat="1" ht="25.5">
      <c r="A2372" s="197" t="s">
        <v>146</v>
      </c>
      <c r="B2372" s="308" t="s">
        <v>1560</v>
      </c>
      <c r="C2372" s="285" t="s">
        <v>21</v>
      </c>
      <c r="D2372" s="285" t="s">
        <v>154</v>
      </c>
      <c r="E2372" s="365" t="s">
        <v>148</v>
      </c>
      <c r="F2372" s="365"/>
      <c r="G2372" s="183" t="s">
        <v>26</v>
      </c>
      <c r="H2372" s="184">
        <v>0.18379999999999999</v>
      </c>
      <c r="I2372" s="185">
        <v>25.55</v>
      </c>
      <c r="J2372" s="198">
        <v>4.6900000000000004</v>
      </c>
    </row>
    <row r="2373" spans="1:10" s="192" customFormat="1" ht="25.5">
      <c r="A2373" s="199" t="s">
        <v>139</v>
      </c>
      <c r="B2373" s="309" t="s">
        <v>1604</v>
      </c>
      <c r="C2373" s="278" t="s">
        <v>21</v>
      </c>
      <c r="D2373" s="278" t="s">
        <v>982</v>
      </c>
      <c r="E2373" s="362" t="s">
        <v>142</v>
      </c>
      <c r="F2373" s="362"/>
      <c r="G2373" s="186" t="s">
        <v>45</v>
      </c>
      <c r="H2373" s="187">
        <v>1</v>
      </c>
      <c r="I2373" s="188">
        <v>87.64</v>
      </c>
      <c r="J2373" s="200">
        <v>87.64</v>
      </c>
    </row>
    <row r="2374" spans="1:10" s="192" customFormat="1" ht="12.75">
      <c r="A2374" s="199" t="s">
        <v>139</v>
      </c>
      <c r="B2374" s="309" t="s">
        <v>1602</v>
      </c>
      <c r="C2374" s="278" t="s">
        <v>21</v>
      </c>
      <c r="D2374" s="278" t="s">
        <v>980</v>
      </c>
      <c r="E2374" s="362" t="s">
        <v>142</v>
      </c>
      <c r="F2374" s="362"/>
      <c r="G2374" s="186" t="s">
        <v>45</v>
      </c>
      <c r="H2374" s="187">
        <v>0.15429999999999999</v>
      </c>
      <c r="I2374" s="188">
        <v>25.11</v>
      </c>
      <c r="J2374" s="200">
        <v>3.87</v>
      </c>
    </row>
    <row r="2375" spans="1:10" s="192" customFormat="1" ht="25.5">
      <c r="A2375" s="199" t="s">
        <v>139</v>
      </c>
      <c r="B2375" s="309" t="s">
        <v>1567</v>
      </c>
      <c r="C2375" s="278" t="s">
        <v>21</v>
      </c>
      <c r="D2375" s="278" t="s">
        <v>166</v>
      </c>
      <c r="E2375" s="362" t="s">
        <v>142</v>
      </c>
      <c r="F2375" s="362"/>
      <c r="G2375" s="186" t="s">
        <v>45</v>
      </c>
      <c r="H2375" s="187">
        <v>4.1000000000000002E-2</v>
      </c>
      <c r="I2375" s="188">
        <v>87.17</v>
      </c>
      <c r="J2375" s="200">
        <v>3.57</v>
      </c>
    </row>
    <row r="2376" spans="1:10" s="192" customFormat="1" ht="12.75">
      <c r="A2376" s="199" t="s">
        <v>139</v>
      </c>
      <c r="B2376" s="309" t="s">
        <v>1564</v>
      </c>
      <c r="C2376" s="278" t="s">
        <v>21</v>
      </c>
      <c r="D2376" s="278" t="s">
        <v>165</v>
      </c>
      <c r="E2376" s="362" t="s">
        <v>142</v>
      </c>
      <c r="F2376" s="362"/>
      <c r="G2376" s="186" t="s">
        <v>45</v>
      </c>
      <c r="H2376" s="187">
        <v>1.84E-2</v>
      </c>
      <c r="I2376" s="188">
        <v>2.62</v>
      </c>
      <c r="J2376" s="200">
        <v>0.04</v>
      </c>
    </row>
    <row r="2377" spans="1:10" s="192" customFormat="1" ht="12.75">
      <c r="A2377" s="201"/>
      <c r="B2377" s="279"/>
      <c r="C2377" s="279"/>
      <c r="D2377" s="279"/>
      <c r="E2377" s="279" t="s">
        <v>143</v>
      </c>
      <c r="F2377" s="203">
        <v>6.81</v>
      </c>
      <c r="G2377" s="279" t="s">
        <v>144</v>
      </c>
      <c r="H2377" s="203">
        <v>0</v>
      </c>
      <c r="I2377" s="279" t="s">
        <v>145</v>
      </c>
      <c r="J2377" s="204">
        <v>6.81</v>
      </c>
    </row>
    <row r="2378" spans="1:10" s="192" customFormat="1" ht="12.75">
      <c r="A2378" s="201"/>
      <c r="B2378" s="279"/>
      <c r="C2378" s="279"/>
      <c r="D2378" s="279"/>
      <c r="E2378" s="279" t="s">
        <v>663</v>
      </c>
      <c r="F2378" s="203">
        <v>23.29</v>
      </c>
      <c r="G2378" s="279"/>
      <c r="H2378" s="363" t="s">
        <v>664</v>
      </c>
      <c r="I2378" s="363"/>
      <c r="J2378" s="204">
        <v>126.94</v>
      </c>
    </row>
    <row r="2379" spans="1:10" s="192" customFormat="1" ht="13.5" thickBot="1">
      <c r="A2379" s="280"/>
      <c r="B2379" s="281"/>
      <c r="C2379" s="281"/>
      <c r="D2379" s="281"/>
      <c r="E2379" s="281"/>
      <c r="F2379" s="281"/>
      <c r="G2379" s="281" t="s">
        <v>665</v>
      </c>
      <c r="H2379" s="213">
        <v>2</v>
      </c>
      <c r="I2379" s="281" t="s">
        <v>666</v>
      </c>
      <c r="J2379" s="207">
        <v>253.88</v>
      </c>
    </row>
    <row r="2380" spans="1:10" s="192" customFormat="1" ht="13.5" thickTop="1">
      <c r="A2380" s="205"/>
      <c r="B2380" s="189"/>
      <c r="C2380" s="189"/>
      <c r="D2380" s="189"/>
      <c r="E2380" s="189"/>
      <c r="F2380" s="189"/>
      <c r="G2380" s="189"/>
      <c r="H2380" s="189"/>
      <c r="I2380" s="189"/>
      <c r="J2380" s="206"/>
    </row>
    <row r="2381" spans="1:10" s="192" customFormat="1" ht="12.75">
      <c r="A2381" s="290" t="s">
        <v>971</v>
      </c>
      <c r="B2381" s="288" t="s">
        <v>8</v>
      </c>
      <c r="C2381" s="284" t="s">
        <v>9</v>
      </c>
      <c r="D2381" s="284" t="s">
        <v>10</v>
      </c>
      <c r="E2381" s="367" t="s">
        <v>136</v>
      </c>
      <c r="F2381" s="367"/>
      <c r="G2381" s="289" t="s">
        <v>11</v>
      </c>
      <c r="H2381" s="288" t="s">
        <v>12</v>
      </c>
      <c r="I2381" s="288" t="s">
        <v>13</v>
      </c>
      <c r="J2381" s="287" t="s">
        <v>14</v>
      </c>
    </row>
    <row r="2382" spans="1:10" s="192" customFormat="1" ht="25.5">
      <c r="A2382" s="94" t="s">
        <v>137</v>
      </c>
      <c r="B2382" s="294" t="s">
        <v>3671</v>
      </c>
      <c r="C2382" s="277" t="s">
        <v>21</v>
      </c>
      <c r="D2382" s="277" t="s">
        <v>2626</v>
      </c>
      <c r="E2382" s="368" t="s">
        <v>152</v>
      </c>
      <c r="F2382" s="368"/>
      <c r="G2382" s="95" t="s">
        <v>45</v>
      </c>
      <c r="H2382" s="182">
        <v>1</v>
      </c>
      <c r="I2382" s="96">
        <v>3592.92</v>
      </c>
      <c r="J2382" s="196">
        <v>3592.92</v>
      </c>
    </row>
    <row r="2383" spans="1:10" s="192" customFormat="1" ht="25.5">
      <c r="A2383" s="197" t="s">
        <v>146</v>
      </c>
      <c r="B2383" s="308" t="s">
        <v>1559</v>
      </c>
      <c r="C2383" s="285" t="s">
        <v>21</v>
      </c>
      <c r="D2383" s="285" t="s">
        <v>153</v>
      </c>
      <c r="E2383" s="365" t="s">
        <v>148</v>
      </c>
      <c r="F2383" s="365"/>
      <c r="G2383" s="183" t="s">
        <v>26</v>
      </c>
      <c r="H2383" s="184">
        <v>1.4821</v>
      </c>
      <c r="I2383" s="185">
        <v>20.92</v>
      </c>
      <c r="J2383" s="198">
        <v>31</v>
      </c>
    </row>
    <row r="2384" spans="1:10" s="192" customFormat="1" ht="25.5">
      <c r="A2384" s="197" t="s">
        <v>146</v>
      </c>
      <c r="B2384" s="308" t="s">
        <v>1560</v>
      </c>
      <c r="C2384" s="285" t="s">
        <v>21</v>
      </c>
      <c r="D2384" s="285" t="s">
        <v>154</v>
      </c>
      <c r="E2384" s="365" t="s">
        <v>148</v>
      </c>
      <c r="F2384" s="365"/>
      <c r="G2384" s="183" t="s">
        <v>26</v>
      </c>
      <c r="H2384" s="184">
        <v>1.4821</v>
      </c>
      <c r="I2384" s="185">
        <v>25.55</v>
      </c>
      <c r="J2384" s="198">
        <v>37.86</v>
      </c>
    </row>
    <row r="2385" spans="1:10" s="192" customFormat="1" ht="38.25" customHeight="1">
      <c r="A2385" s="197" t="s">
        <v>146</v>
      </c>
      <c r="B2385" s="308" t="s">
        <v>1605</v>
      </c>
      <c r="C2385" s="285" t="s">
        <v>21</v>
      </c>
      <c r="D2385" s="285" t="s">
        <v>983</v>
      </c>
      <c r="E2385" s="365" t="s">
        <v>155</v>
      </c>
      <c r="F2385" s="365"/>
      <c r="G2385" s="183" t="s">
        <v>156</v>
      </c>
      <c r="H2385" s="184">
        <v>0.26340000000000002</v>
      </c>
      <c r="I2385" s="185">
        <v>350.51</v>
      </c>
      <c r="J2385" s="198">
        <v>92.32</v>
      </c>
    </row>
    <row r="2386" spans="1:10" s="192" customFormat="1" ht="38.25" customHeight="1">
      <c r="A2386" s="197" t="s">
        <v>146</v>
      </c>
      <c r="B2386" s="308" t="s">
        <v>1606</v>
      </c>
      <c r="C2386" s="285" t="s">
        <v>21</v>
      </c>
      <c r="D2386" s="285" t="s">
        <v>984</v>
      </c>
      <c r="E2386" s="365" t="s">
        <v>155</v>
      </c>
      <c r="F2386" s="365"/>
      <c r="G2386" s="183" t="s">
        <v>249</v>
      </c>
      <c r="H2386" s="184">
        <v>2.3611</v>
      </c>
      <c r="I2386" s="185">
        <v>175.18</v>
      </c>
      <c r="J2386" s="198">
        <v>413.61</v>
      </c>
    </row>
    <row r="2387" spans="1:10" s="192" customFormat="1" ht="25.5">
      <c r="A2387" s="199" t="s">
        <v>139</v>
      </c>
      <c r="B2387" s="309" t="s">
        <v>3672</v>
      </c>
      <c r="C2387" s="278" t="s">
        <v>21</v>
      </c>
      <c r="D2387" s="278" t="s">
        <v>3673</v>
      </c>
      <c r="E2387" s="362" t="s">
        <v>142</v>
      </c>
      <c r="F2387" s="362"/>
      <c r="G2387" s="186" t="s">
        <v>45</v>
      </c>
      <c r="H2387" s="187">
        <v>1</v>
      </c>
      <c r="I2387" s="188">
        <v>3018.13</v>
      </c>
      <c r="J2387" s="200">
        <v>3018.13</v>
      </c>
    </row>
    <row r="2388" spans="1:10" s="192" customFormat="1" ht="12.75">
      <c r="A2388" s="201"/>
      <c r="B2388" s="279"/>
      <c r="C2388" s="279"/>
      <c r="D2388" s="279"/>
      <c r="E2388" s="279" t="s">
        <v>143</v>
      </c>
      <c r="F2388" s="203">
        <v>109.92</v>
      </c>
      <c r="G2388" s="279" t="s">
        <v>144</v>
      </c>
      <c r="H2388" s="203">
        <v>0</v>
      </c>
      <c r="I2388" s="279" t="s">
        <v>145</v>
      </c>
      <c r="J2388" s="204">
        <v>109.92</v>
      </c>
    </row>
    <row r="2389" spans="1:10" s="192" customFormat="1" ht="12.75">
      <c r="A2389" s="201"/>
      <c r="B2389" s="279"/>
      <c r="C2389" s="279"/>
      <c r="D2389" s="279"/>
      <c r="E2389" s="279" t="s">
        <v>663</v>
      </c>
      <c r="F2389" s="203">
        <v>807.32</v>
      </c>
      <c r="G2389" s="279"/>
      <c r="H2389" s="363" t="s">
        <v>664</v>
      </c>
      <c r="I2389" s="363"/>
      <c r="J2389" s="204">
        <v>4400.24</v>
      </c>
    </row>
    <row r="2390" spans="1:10" s="192" customFormat="1" ht="13.5" thickBot="1">
      <c r="A2390" s="280"/>
      <c r="B2390" s="281"/>
      <c r="C2390" s="281"/>
      <c r="D2390" s="281"/>
      <c r="E2390" s="281"/>
      <c r="F2390" s="281"/>
      <c r="G2390" s="281" t="s">
        <v>665</v>
      </c>
      <c r="H2390" s="213">
        <v>2</v>
      </c>
      <c r="I2390" s="281" t="s">
        <v>666</v>
      </c>
      <c r="J2390" s="207">
        <v>8800.48</v>
      </c>
    </row>
    <row r="2391" spans="1:10" s="192" customFormat="1" ht="13.5" thickTop="1">
      <c r="A2391" s="205"/>
      <c r="B2391" s="189"/>
      <c r="C2391" s="189"/>
      <c r="D2391" s="189"/>
      <c r="E2391" s="189"/>
      <c r="F2391" s="189"/>
      <c r="G2391" s="189"/>
      <c r="H2391" s="189"/>
      <c r="I2391" s="189"/>
      <c r="J2391" s="206"/>
    </row>
    <row r="2392" spans="1:10" s="192" customFormat="1" ht="12.75">
      <c r="A2392" s="290" t="s">
        <v>972</v>
      </c>
      <c r="B2392" s="288" t="s">
        <v>8</v>
      </c>
      <c r="C2392" s="284" t="s">
        <v>9</v>
      </c>
      <c r="D2392" s="284" t="s">
        <v>10</v>
      </c>
      <c r="E2392" s="367" t="s">
        <v>136</v>
      </c>
      <c r="F2392" s="367"/>
      <c r="G2392" s="289" t="s">
        <v>11</v>
      </c>
      <c r="H2392" s="288" t="s">
        <v>12</v>
      </c>
      <c r="I2392" s="288" t="s">
        <v>13</v>
      </c>
      <c r="J2392" s="287" t="s">
        <v>14</v>
      </c>
    </row>
    <row r="2393" spans="1:10" s="192" customFormat="1" ht="25.5">
      <c r="A2393" s="94" t="s">
        <v>137</v>
      </c>
      <c r="B2393" s="294" t="s">
        <v>3674</v>
      </c>
      <c r="C2393" s="277" t="s">
        <v>21</v>
      </c>
      <c r="D2393" s="277" t="s">
        <v>2627</v>
      </c>
      <c r="E2393" s="368" t="s">
        <v>152</v>
      </c>
      <c r="F2393" s="368"/>
      <c r="G2393" s="95" t="s">
        <v>45</v>
      </c>
      <c r="H2393" s="182">
        <v>1</v>
      </c>
      <c r="I2393" s="96">
        <v>34.86</v>
      </c>
      <c r="J2393" s="196">
        <v>34.86</v>
      </c>
    </row>
    <row r="2394" spans="1:10" s="192" customFormat="1" ht="25.5">
      <c r="A2394" s="197" t="s">
        <v>146</v>
      </c>
      <c r="B2394" s="308" t="s">
        <v>1559</v>
      </c>
      <c r="C2394" s="285" t="s">
        <v>21</v>
      </c>
      <c r="D2394" s="285" t="s">
        <v>153</v>
      </c>
      <c r="E2394" s="365" t="s">
        <v>148</v>
      </c>
      <c r="F2394" s="365"/>
      <c r="G2394" s="183" t="s">
        <v>26</v>
      </c>
      <c r="H2394" s="184">
        <v>0.1242</v>
      </c>
      <c r="I2394" s="185">
        <v>20.92</v>
      </c>
      <c r="J2394" s="198">
        <v>2.59</v>
      </c>
    </row>
    <row r="2395" spans="1:10" s="192" customFormat="1" ht="25.5">
      <c r="A2395" s="197" t="s">
        <v>146</v>
      </c>
      <c r="B2395" s="308" t="s">
        <v>1560</v>
      </c>
      <c r="C2395" s="285" t="s">
        <v>21</v>
      </c>
      <c r="D2395" s="285" t="s">
        <v>154</v>
      </c>
      <c r="E2395" s="365" t="s">
        <v>148</v>
      </c>
      <c r="F2395" s="365"/>
      <c r="G2395" s="183" t="s">
        <v>26</v>
      </c>
      <c r="H2395" s="184">
        <v>0.1242</v>
      </c>
      <c r="I2395" s="185">
        <v>25.55</v>
      </c>
      <c r="J2395" s="198">
        <v>3.17</v>
      </c>
    </row>
    <row r="2396" spans="1:10" s="192" customFormat="1" ht="12.75">
      <c r="A2396" s="199" t="s">
        <v>139</v>
      </c>
      <c r="B2396" s="309" t="s">
        <v>1572</v>
      </c>
      <c r="C2396" s="278" t="s">
        <v>21</v>
      </c>
      <c r="D2396" s="278" t="s">
        <v>184</v>
      </c>
      <c r="E2396" s="362" t="s">
        <v>142</v>
      </c>
      <c r="F2396" s="362"/>
      <c r="G2396" s="186" t="s">
        <v>45</v>
      </c>
      <c r="H2396" s="187">
        <v>4.1999999999999997E-3</v>
      </c>
      <c r="I2396" s="188">
        <v>14.56</v>
      </c>
      <c r="J2396" s="200">
        <v>0.06</v>
      </c>
    </row>
    <row r="2397" spans="1:10" s="192" customFormat="1" ht="25.5">
      <c r="A2397" s="199" t="s">
        <v>139</v>
      </c>
      <c r="B2397" s="309" t="s">
        <v>3675</v>
      </c>
      <c r="C2397" s="278" t="s">
        <v>21</v>
      </c>
      <c r="D2397" s="278" t="s">
        <v>3676</v>
      </c>
      <c r="E2397" s="362" t="s">
        <v>142</v>
      </c>
      <c r="F2397" s="362"/>
      <c r="G2397" s="186" t="s">
        <v>45</v>
      </c>
      <c r="H2397" s="187">
        <v>1</v>
      </c>
      <c r="I2397" s="188">
        <v>29.04</v>
      </c>
      <c r="J2397" s="200">
        <v>29.04</v>
      </c>
    </row>
    <row r="2398" spans="1:10" s="192" customFormat="1" ht="12.75">
      <c r="A2398" s="201"/>
      <c r="B2398" s="279"/>
      <c r="C2398" s="279"/>
      <c r="D2398" s="279"/>
      <c r="E2398" s="279" t="s">
        <v>143</v>
      </c>
      <c r="F2398" s="203">
        <v>4.5999999999999996</v>
      </c>
      <c r="G2398" s="279" t="s">
        <v>144</v>
      </c>
      <c r="H2398" s="203">
        <v>0</v>
      </c>
      <c r="I2398" s="279" t="s">
        <v>145</v>
      </c>
      <c r="J2398" s="204">
        <v>4.5999999999999996</v>
      </c>
    </row>
    <row r="2399" spans="1:10" s="192" customFormat="1" ht="12.75">
      <c r="A2399" s="201"/>
      <c r="B2399" s="279"/>
      <c r="C2399" s="279"/>
      <c r="D2399" s="279"/>
      <c r="E2399" s="279" t="s">
        <v>663</v>
      </c>
      <c r="F2399" s="203">
        <v>7.83</v>
      </c>
      <c r="G2399" s="279"/>
      <c r="H2399" s="363" t="s">
        <v>664</v>
      </c>
      <c r="I2399" s="363"/>
      <c r="J2399" s="204">
        <v>42.69</v>
      </c>
    </row>
    <row r="2400" spans="1:10" s="192" customFormat="1" ht="13.5" thickBot="1">
      <c r="A2400" s="280"/>
      <c r="B2400" s="281"/>
      <c r="C2400" s="281"/>
      <c r="D2400" s="281"/>
      <c r="E2400" s="281"/>
      <c r="F2400" s="281"/>
      <c r="G2400" s="281" t="s">
        <v>665</v>
      </c>
      <c r="H2400" s="213">
        <v>2</v>
      </c>
      <c r="I2400" s="281" t="s">
        <v>666</v>
      </c>
      <c r="J2400" s="207">
        <v>85.38</v>
      </c>
    </row>
    <row r="2401" spans="1:10" s="192" customFormat="1" ht="13.5" thickTop="1">
      <c r="A2401" s="205"/>
      <c r="B2401" s="189"/>
      <c r="C2401" s="189"/>
      <c r="D2401" s="189"/>
      <c r="E2401" s="189"/>
      <c r="F2401" s="189"/>
      <c r="G2401" s="189"/>
      <c r="H2401" s="189"/>
      <c r="I2401" s="189"/>
      <c r="J2401" s="206"/>
    </row>
    <row r="2402" spans="1:10" s="192" customFormat="1" ht="12.75">
      <c r="A2402" s="290" t="s">
        <v>974</v>
      </c>
      <c r="B2402" s="288" t="s">
        <v>8</v>
      </c>
      <c r="C2402" s="284" t="s">
        <v>9</v>
      </c>
      <c r="D2402" s="284" t="s">
        <v>10</v>
      </c>
      <c r="E2402" s="367" t="s">
        <v>136</v>
      </c>
      <c r="F2402" s="367"/>
      <c r="G2402" s="289" t="s">
        <v>11</v>
      </c>
      <c r="H2402" s="288" t="s">
        <v>12</v>
      </c>
      <c r="I2402" s="288" t="s">
        <v>13</v>
      </c>
      <c r="J2402" s="287" t="s">
        <v>14</v>
      </c>
    </row>
    <row r="2403" spans="1:10" s="192" customFormat="1" ht="12.75" customHeight="1">
      <c r="A2403" s="94" t="s">
        <v>137</v>
      </c>
      <c r="B2403" s="294" t="s">
        <v>3677</v>
      </c>
      <c r="C2403" s="277" t="s">
        <v>487</v>
      </c>
      <c r="D2403" s="277" t="s">
        <v>2628</v>
      </c>
      <c r="E2403" s="368" t="s">
        <v>3678</v>
      </c>
      <c r="F2403" s="368"/>
      <c r="G2403" s="95" t="s">
        <v>17</v>
      </c>
      <c r="H2403" s="182">
        <v>1</v>
      </c>
      <c r="I2403" s="96">
        <v>30.01</v>
      </c>
      <c r="J2403" s="196">
        <v>30.01</v>
      </c>
    </row>
    <row r="2404" spans="1:10" s="192" customFormat="1" ht="25.5">
      <c r="A2404" s="197" t="s">
        <v>146</v>
      </c>
      <c r="B2404" s="308" t="s">
        <v>1706</v>
      </c>
      <c r="C2404" s="285" t="s">
        <v>487</v>
      </c>
      <c r="D2404" s="285" t="s">
        <v>1119</v>
      </c>
      <c r="E2404" s="365" t="s">
        <v>1120</v>
      </c>
      <c r="F2404" s="365"/>
      <c r="G2404" s="183" t="s">
        <v>1121</v>
      </c>
      <c r="H2404" s="184">
        <v>0.26</v>
      </c>
      <c r="I2404" s="185">
        <v>3.8</v>
      </c>
      <c r="J2404" s="198">
        <v>0.98</v>
      </c>
    </row>
    <row r="2405" spans="1:10" s="192" customFormat="1" ht="25.5">
      <c r="A2405" s="197" t="s">
        <v>146</v>
      </c>
      <c r="B2405" s="308" t="s">
        <v>3679</v>
      </c>
      <c r="C2405" s="285" t="s">
        <v>487</v>
      </c>
      <c r="D2405" s="285" t="s">
        <v>3680</v>
      </c>
      <c r="E2405" s="365" t="s">
        <v>1120</v>
      </c>
      <c r="F2405" s="365"/>
      <c r="G2405" s="183" t="s">
        <v>1121</v>
      </c>
      <c r="H2405" s="184">
        <v>0.26</v>
      </c>
      <c r="I2405" s="185">
        <v>3.73</v>
      </c>
      <c r="J2405" s="198">
        <v>0.96</v>
      </c>
    </row>
    <row r="2406" spans="1:10" s="192" customFormat="1" ht="12.75">
      <c r="A2406" s="199" t="s">
        <v>139</v>
      </c>
      <c r="B2406" s="309" t="s">
        <v>3681</v>
      </c>
      <c r="C2406" s="278" t="s">
        <v>487</v>
      </c>
      <c r="D2406" s="278" t="s">
        <v>3682</v>
      </c>
      <c r="E2406" s="362" t="s">
        <v>141</v>
      </c>
      <c r="F2406" s="362"/>
      <c r="G2406" s="186" t="s">
        <v>1121</v>
      </c>
      <c r="H2406" s="187">
        <v>0.26</v>
      </c>
      <c r="I2406" s="188">
        <v>19.13</v>
      </c>
      <c r="J2406" s="200">
        <v>4.97</v>
      </c>
    </row>
    <row r="2407" spans="1:10" s="192" customFormat="1" ht="12.75">
      <c r="A2407" s="199" t="s">
        <v>139</v>
      </c>
      <c r="B2407" s="309" t="s">
        <v>1707</v>
      </c>
      <c r="C2407" s="278" t="s">
        <v>487</v>
      </c>
      <c r="D2407" s="278" t="s">
        <v>1122</v>
      </c>
      <c r="E2407" s="362" t="s">
        <v>141</v>
      </c>
      <c r="F2407" s="362"/>
      <c r="G2407" s="186" t="s">
        <v>1121</v>
      </c>
      <c r="H2407" s="187">
        <v>0.26</v>
      </c>
      <c r="I2407" s="188">
        <v>13.65</v>
      </c>
      <c r="J2407" s="200">
        <v>3.54</v>
      </c>
    </row>
    <row r="2408" spans="1:10" s="192" customFormat="1" ht="12.75">
      <c r="A2408" s="199" t="s">
        <v>139</v>
      </c>
      <c r="B2408" s="309" t="s">
        <v>3683</v>
      </c>
      <c r="C2408" s="278" t="s">
        <v>487</v>
      </c>
      <c r="D2408" s="278" t="s">
        <v>3684</v>
      </c>
      <c r="E2408" s="362" t="s">
        <v>142</v>
      </c>
      <c r="F2408" s="362"/>
      <c r="G2408" s="186" t="s">
        <v>1820</v>
      </c>
      <c r="H2408" s="187">
        <v>0.01</v>
      </c>
      <c r="I2408" s="188">
        <v>71.510000000000005</v>
      </c>
      <c r="J2408" s="200">
        <v>0.71</v>
      </c>
    </row>
    <row r="2409" spans="1:10" s="192" customFormat="1" ht="12.75">
      <c r="A2409" s="199" t="s">
        <v>139</v>
      </c>
      <c r="B2409" s="309" t="s">
        <v>3685</v>
      </c>
      <c r="C2409" s="278" t="s">
        <v>487</v>
      </c>
      <c r="D2409" s="278" t="s">
        <v>3686</v>
      </c>
      <c r="E2409" s="362" t="s">
        <v>142</v>
      </c>
      <c r="F2409" s="362"/>
      <c r="G2409" s="186" t="s">
        <v>3211</v>
      </c>
      <c r="H2409" s="187">
        <v>1.6E-2</v>
      </c>
      <c r="I2409" s="188">
        <v>68.86</v>
      </c>
      <c r="J2409" s="200">
        <v>1.1000000000000001</v>
      </c>
    </row>
    <row r="2410" spans="1:10" s="192" customFormat="1" ht="12.75">
      <c r="A2410" s="199" t="s">
        <v>139</v>
      </c>
      <c r="B2410" s="309" t="s">
        <v>3687</v>
      </c>
      <c r="C2410" s="278" t="s">
        <v>487</v>
      </c>
      <c r="D2410" s="278" t="s">
        <v>3688</v>
      </c>
      <c r="E2410" s="362" t="s">
        <v>142</v>
      </c>
      <c r="F2410" s="362"/>
      <c r="G2410" s="186" t="s">
        <v>17</v>
      </c>
      <c r="H2410" s="187">
        <v>1</v>
      </c>
      <c r="I2410" s="188">
        <v>17.75</v>
      </c>
      <c r="J2410" s="200">
        <v>17.75</v>
      </c>
    </row>
    <row r="2411" spans="1:10" s="192" customFormat="1" ht="12.75">
      <c r="A2411" s="201"/>
      <c r="B2411" s="279"/>
      <c r="C2411" s="279"/>
      <c r="D2411" s="279"/>
      <c r="E2411" s="279" t="s">
        <v>143</v>
      </c>
      <c r="F2411" s="203">
        <v>8.51</v>
      </c>
      <c r="G2411" s="279" t="s">
        <v>144</v>
      </c>
      <c r="H2411" s="203">
        <v>0</v>
      </c>
      <c r="I2411" s="279" t="s">
        <v>145</v>
      </c>
      <c r="J2411" s="204">
        <v>8.51</v>
      </c>
    </row>
    <row r="2412" spans="1:10" s="192" customFormat="1" ht="12.75">
      <c r="A2412" s="201"/>
      <c r="B2412" s="279"/>
      <c r="C2412" s="279"/>
      <c r="D2412" s="279"/>
      <c r="E2412" s="279" t="s">
        <v>663</v>
      </c>
      <c r="F2412" s="203">
        <v>6.74</v>
      </c>
      <c r="G2412" s="279"/>
      <c r="H2412" s="363" t="s">
        <v>664</v>
      </c>
      <c r="I2412" s="363"/>
      <c r="J2412" s="204">
        <v>36.75</v>
      </c>
    </row>
    <row r="2413" spans="1:10" s="192" customFormat="1" ht="13.5" thickBot="1">
      <c r="A2413" s="280"/>
      <c r="B2413" s="281"/>
      <c r="C2413" s="281"/>
      <c r="D2413" s="281"/>
      <c r="E2413" s="281"/>
      <c r="F2413" s="281"/>
      <c r="G2413" s="281" t="s">
        <v>665</v>
      </c>
      <c r="H2413" s="213">
        <v>1</v>
      </c>
      <c r="I2413" s="281" t="s">
        <v>666</v>
      </c>
      <c r="J2413" s="207">
        <v>36.75</v>
      </c>
    </row>
    <row r="2414" spans="1:10" s="192" customFormat="1" ht="13.5" thickTop="1">
      <c r="A2414" s="205"/>
      <c r="B2414" s="189"/>
      <c r="C2414" s="189"/>
      <c r="D2414" s="189"/>
      <c r="E2414" s="189"/>
      <c r="F2414" s="189"/>
      <c r="G2414" s="189"/>
      <c r="H2414" s="189"/>
      <c r="I2414" s="189"/>
      <c r="J2414" s="206"/>
    </row>
    <row r="2415" spans="1:10" s="192" customFormat="1" ht="12.75">
      <c r="A2415" s="290" t="s">
        <v>976</v>
      </c>
      <c r="B2415" s="288" t="s">
        <v>8</v>
      </c>
      <c r="C2415" s="284" t="s">
        <v>9</v>
      </c>
      <c r="D2415" s="284" t="s">
        <v>10</v>
      </c>
      <c r="E2415" s="367" t="s">
        <v>136</v>
      </c>
      <c r="F2415" s="367"/>
      <c r="G2415" s="289" t="s">
        <v>11</v>
      </c>
      <c r="H2415" s="288" t="s">
        <v>12</v>
      </c>
      <c r="I2415" s="288" t="s">
        <v>13</v>
      </c>
      <c r="J2415" s="287" t="s">
        <v>14</v>
      </c>
    </row>
    <row r="2416" spans="1:10" s="192" customFormat="1" ht="25.5">
      <c r="A2416" s="94" t="s">
        <v>137</v>
      </c>
      <c r="B2416" s="294" t="s">
        <v>1315</v>
      </c>
      <c r="C2416" s="277" t="s">
        <v>21</v>
      </c>
      <c r="D2416" s="277" t="s">
        <v>373</v>
      </c>
      <c r="E2416" s="368" t="s">
        <v>152</v>
      </c>
      <c r="F2416" s="368"/>
      <c r="G2416" s="95" t="s">
        <v>45</v>
      </c>
      <c r="H2416" s="182">
        <v>1</v>
      </c>
      <c r="I2416" s="96">
        <v>27.35</v>
      </c>
      <c r="J2416" s="196">
        <v>27.35</v>
      </c>
    </row>
    <row r="2417" spans="1:10" s="192" customFormat="1" ht="25.5">
      <c r="A2417" s="197" t="s">
        <v>146</v>
      </c>
      <c r="B2417" s="308" t="s">
        <v>1559</v>
      </c>
      <c r="C2417" s="285" t="s">
        <v>21</v>
      </c>
      <c r="D2417" s="285" t="s">
        <v>153</v>
      </c>
      <c r="E2417" s="365" t="s">
        <v>148</v>
      </c>
      <c r="F2417" s="365"/>
      <c r="G2417" s="183" t="s">
        <v>26</v>
      </c>
      <c r="H2417" s="184">
        <v>7.9500000000000001E-2</v>
      </c>
      <c r="I2417" s="185">
        <v>20.92</v>
      </c>
      <c r="J2417" s="198">
        <v>1.66</v>
      </c>
    </row>
    <row r="2418" spans="1:10" s="192" customFormat="1" ht="25.5">
      <c r="A2418" s="197" t="s">
        <v>146</v>
      </c>
      <c r="B2418" s="308" t="s">
        <v>1560</v>
      </c>
      <c r="C2418" s="285" t="s">
        <v>21</v>
      </c>
      <c r="D2418" s="285" t="s">
        <v>154</v>
      </c>
      <c r="E2418" s="365" t="s">
        <v>148</v>
      </c>
      <c r="F2418" s="365"/>
      <c r="G2418" s="183" t="s">
        <v>26</v>
      </c>
      <c r="H2418" s="184">
        <v>7.9500000000000001E-2</v>
      </c>
      <c r="I2418" s="185">
        <v>25.55</v>
      </c>
      <c r="J2418" s="198">
        <v>2.0299999999999998</v>
      </c>
    </row>
    <row r="2419" spans="1:10" s="192" customFormat="1" ht="25.5">
      <c r="A2419" s="199" t="s">
        <v>139</v>
      </c>
      <c r="B2419" s="309" t="s">
        <v>1601</v>
      </c>
      <c r="C2419" s="278" t="s">
        <v>21</v>
      </c>
      <c r="D2419" s="278" t="s">
        <v>979</v>
      </c>
      <c r="E2419" s="362" t="s">
        <v>142</v>
      </c>
      <c r="F2419" s="362"/>
      <c r="G2419" s="186" t="s">
        <v>45</v>
      </c>
      <c r="H2419" s="187">
        <v>1</v>
      </c>
      <c r="I2419" s="188">
        <v>21.82</v>
      </c>
      <c r="J2419" s="200">
        <v>21.82</v>
      </c>
    </row>
    <row r="2420" spans="1:10" s="192" customFormat="1" ht="12.75">
      <c r="A2420" s="199" t="s">
        <v>139</v>
      </c>
      <c r="B2420" s="309" t="s">
        <v>1602</v>
      </c>
      <c r="C2420" s="278" t="s">
        <v>21</v>
      </c>
      <c r="D2420" s="278" t="s">
        <v>980</v>
      </c>
      <c r="E2420" s="362" t="s">
        <v>142</v>
      </c>
      <c r="F2420" s="362"/>
      <c r="G2420" s="186" t="s">
        <v>45</v>
      </c>
      <c r="H2420" s="187">
        <v>0.04</v>
      </c>
      <c r="I2420" s="188">
        <v>25.11</v>
      </c>
      <c r="J2420" s="200">
        <v>1</v>
      </c>
    </row>
    <row r="2421" spans="1:10" s="192" customFormat="1" ht="25.5">
      <c r="A2421" s="199" t="s">
        <v>139</v>
      </c>
      <c r="B2421" s="309" t="s">
        <v>1567</v>
      </c>
      <c r="C2421" s="278" t="s">
        <v>21</v>
      </c>
      <c r="D2421" s="278" t="s">
        <v>166</v>
      </c>
      <c r="E2421" s="362" t="s">
        <v>142</v>
      </c>
      <c r="F2421" s="362"/>
      <c r="G2421" s="186" t="s">
        <v>45</v>
      </c>
      <c r="H2421" s="187">
        <v>9.4999999999999998E-3</v>
      </c>
      <c r="I2421" s="188">
        <v>87.17</v>
      </c>
      <c r="J2421" s="200">
        <v>0.82</v>
      </c>
    </row>
    <row r="2422" spans="1:10" s="192" customFormat="1" ht="12.75">
      <c r="A2422" s="199" t="s">
        <v>139</v>
      </c>
      <c r="B2422" s="309" t="s">
        <v>1564</v>
      </c>
      <c r="C2422" s="278" t="s">
        <v>21</v>
      </c>
      <c r="D2422" s="278" t="s">
        <v>165</v>
      </c>
      <c r="E2422" s="362" t="s">
        <v>142</v>
      </c>
      <c r="F2422" s="362"/>
      <c r="G2422" s="186" t="s">
        <v>45</v>
      </c>
      <c r="H2422" s="187">
        <v>8.0000000000000002E-3</v>
      </c>
      <c r="I2422" s="188">
        <v>2.62</v>
      </c>
      <c r="J2422" s="200">
        <v>0.02</v>
      </c>
    </row>
    <row r="2423" spans="1:10" s="192" customFormat="1" ht="12.75">
      <c r="A2423" s="201"/>
      <c r="B2423" s="279"/>
      <c r="C2423" s="279"/>
      <c r="D2423" s="279"/>
      <c r="E2423" s="279" t="s">
        <v>143</v>
      </c>
      <c r="F2423" s="203">
        <v>2.95</v>
      </c>
      <c r="G2423" s="279" t="s">
        <v>144</v>
      </c>
      <c r="H2423" s="203">
        <v>0</v>
      </c>
      <c r="I2423" s="279" t="s">
        <v>145</v>
      </c>
      <c r="J2423" s="204">
        <v>2.95</v>
      </c>
    </row>
    <row r="2424" spans="1:10" s="192" customFormat="1" ht="12.75">
      <c r="A2424" s="201"/>
      <c r="B2424" s="279"/>
      <c r="C2424" s="279"/>
      <c r="D2424" s="279"/>
      <c r="E2424" s="279" t="s">
        <v>663</v>
      </c>
      <c r="F2424" s="203">
        <v>6.14</v>
      </c>
      <c r="G2424" s="279"/>
      <c r="H2424" s="363" t="s">
        <v>664</v>
      </c>
      <c r="I2424" s="363"/>
      <c r="J2424" s="204">
        <v>33.49</v>
      </c>
    </row>
    <row r="2425" spans="1:10" s="192" customFormat="1" ht="13.5" thickBot="1">
      <c r="A2425" s="280"/>
      <c r="B2425" s="281"/>
      <c r="C2425" s="281"/>
      <c r="D2425" s="281"/>
      <c r="E2425" s="281"/>
      <c r="F2425" s="281"/>
      <c r="G2425" s="281" t="s">
        <v>665</v>
      </c>
      <c r="H2425" s="213">
        <v>2</v>
      </c>
      <c r="I2425" s="281" t="s">
        <v>666</v>
      </c>
      <c r="J2425" s="207">
        <v>66.98</v>
      </c>
    </row>
    <row r="2426" spans="1:10" s="192" customFormat="1" ht="13.5" thickTop="1">
      <c r="A2426" s="205"/>
      <c r="B2426" s="189"/>
      <c r="C2426" s="189"/>
      <c r="D2426" s="189"/>
      <c r="E2426" s="189"/>
      <c r="F2426" s="189"/>
      <c r="G2426" s="189"/>
      <c r="H2426" s="189"/>
      <c r="I2426" s="189"/>
      <c r="J2426" s="206"/>
    </row>
    <row r="2427" spans="1:10" s="192" customFormat="1" ht="12.75">
      <c r="A2427" s="290" t="s">
        <v>977</v>
      </c>
      <c r="B2427" s="288" t="s">
        <v>8</v>
      </c>
      <c r="C2427" s="284" t="s">
        <v>9</v>
      </c>
      <c r="D2427" s="284" t="s">
        <v>10</v>
      </c>
      <c r="E2427" s="367" t="s">
        <v>136</v>
      </c>
      <c r="F2427" s="367"/>
      <c r="G2427" s="289" t="s">
        <v>11</v>
      </c>
      <c r="H2427" s="288" t="s">
        <v>12</v>
      </c>
      <c r="I2427" s="288" t="s">
        <v>13</v>
      </c>
      <c r="J2427" s="287" t="s">
        <v>14</v>
      </c>
    </row>
    <row r="2428" spans="1:10" s="192" customFormat="1" ht="25.5">
      <c r="A2428" s="94" t="s">
        <v>137</v>
      </c>
      <c r="B2428" s="294" t="s">
        <v>3689</v>
      </c>
      <c r="C2428" s="277" t="s">
        <v>16</v>
      </c>
      <c r="D2428" s="277" t="s">
        <v>2629</v>
      </c>
      <c r="E2428" s="368">
        <v>815</v>
      </c>
      <c r="F2428" s="368"/>
      <c r="G2428" s="95" t="s">
        <v>2070</v>
      </c>
      <c r="H2428" s="182">
        <v>1</v>
      </c>
      <c r="I2428" s="96">
        <v>20.7</v>
      </c>
      <c r="J2428" s="196">
        <v>20.7</v>
      </c>
    </row>
    <row r="2429" spans="1:10" s="192" customFormat="1" ht="25.5">
      <c r="A2429" s="199" t="s">
        <v>139</v>
      </c>
      <c r="B2429" s="309" t="s">
        <v>3690</v>
      </c>
      <c r="C2429" s="278" t="s">
        <v>16</v>
      </c>
      <c r="D2429" s="278" t="s">
        <v>3691</v>
      </c>
      <c r="E2429" s="362" t="s">
        <v>142</v>
      </c>
      <c r="F2429" s="362"/>
      <c r="G2429" s="186" t="s">
        <v>17</v>
      </c>
      <c r="H2429" s="187">
        <v>1</v>
      </c>
      <c r="I2429" s="188">
        <v>10.45</v>
      </c>
      <c r="J2429" s="200">
        <v>10.45</v>
      </c>
    </row>
    <row r="2430" spans="1:10" s="192" customFormat="1" ht="25.5">
      <c r="A2430" s="199" t="s">
        <v>139</v>
      </c>
      <c r="B2430" s="309" t="s">
        <v>3692</v>
      </c>
      <c r="C2430" s="278" t="s">
        <v>16</v>
      </c>
      <c r="D2430" s="278" t="s">
        <v>3693</v>
      </c>
      <c r="E2430" s="362" t="s">
        <v>141</v>
      </c>
      <c r="F2430" s="362"/>
      <c r="G2430" s="186" t="s">
        <v>26</v>
      </c>
      <c r="H2430" s="187">
        <v>0.26</v>
      </c>
      <c r="I2430" s="188">
        <v>23.41</v>
      </c>
      <c r="J2430" s="200">
        <v>6.08</v>
      </c>
    </row>
    <row r="2431" spans="1:10" s="192" customFormat="1" ht="25.5">
      <c r="A2431" s="199" t="s">
        <v>139</v>
      </c>
      <c r="B2431" s="309" t="s">
        <v>3437</v>
      </c>
      <c r="C2431" s="278" t="s">
        <v>16</v>
      </c>
      <c r="D2431" s="278" t="s">
        <v>3438</v>
      </c>
      <c r="E2431" s="362" t="s">
        <v>141</v>
      </c>
      <c r="F2431" s="362"/>
      <c r="G2431" s="186" t="s">
        <v>26</v>
      </c>
      <c r="H2431" s="187">
        <v>0.26</v>
      </c>
      <c r="I2431" s="188">
        <v>16.04</v>
      </c>
      <c r="J2431" s="200">
        <v>4.17</v>
      </c>
    </row>
    <row r="2432" spans="1:10" s="192" customFormat="1" ht="12.75">
      <c r="A2432" s="201"/>
      <c r="B2432" s="279"/>
      <c r="C2432" s="279"/>
      <c r="D2432" s="279"/>
      <c r="E2432" s="279" t="s">
        <v>143</v>
      </c>
      <c r="F2432" s="203">
        <v>10.25</v>
      </c>
      <c r="G2432" s="279" t="s">
        <v>144</v>
      </c>
      <c r="H2432" s="203">
        <v>0</v>
      </c>
      <c r="I2432" s="279" t="s">
        <v>145</v>
      </c>
      <c r="J2432" s="204">
        <v>10.25</v>
      </c>
    </row>
    <row r="2433" spans="1:10" s="192" customFormat="1" ht="12.75">
      <c r="A2433" s="201"/>
      <c r="B2433" s="279"/>
      <c r="C2433" s="279"/>
      <c r="D2433" s="279"/>
      <c r="E2433" s="279" t="s">
        <v>663</v>
      </c>
      <c r="F2433" s="203">
        <v>4.6500000000000004</v>
      </c>
      <c r="G2433" s="279"/>
      <c r="H2433" s="363" t="s">
        <v>664</v>
      </c>
      <c r="I2433" s="363"/>
      <c r="J2433" s="204">
        <v>25.35</v>
      </c>
    </row>
    <row r="2434" spans="1:10" s="192" customFormat="1" ht="13.5" thickBot="1">
      <c r="A2434" s="280"/>
      <c r="B2434" s="281"/>
      <c r="C2434" s="281"/>
      <c r="D2434" s="281"/>
      <c r="E2434" s="281"/>
      <c r="F2434" s="281"/>
      <c r="G2434" s="281" t="s">
        <v>665</v>
      </c>
      <c r="H2434" s="213">
        <v>1</v>
      </c>
      <c r="I2434" s="281" t="s">
        <v>666</v>
      </c>
      <c r="J2434" s="207">
        <v>25.35</v>
      </c>
    </row>
    <row r="2435" spans="1:10" s="192" customFormat="1" ht="13.5" thickTop="1">
      <c r="A2435" s="205"/>
      <c r="B2435" s="189"/>
      <c r="C2435" s="189"/>
      <c r="D2435" s="189"/>
      <c r="E2435" s="189"/>
      <c r="F2435" s="189"/>
      <c r="G2435" s="189"/>
      <c r="H2435" s="189"/>
      <c r="I2435" s="189"/>
      <c r="J2435" s="206"/>
    </row>
    <row r="2436" spans="1:10" s="192" customFormat="1" ht="12.75">
      <c r="A2436" s="111" t="s">
        <v>4659</v>
      </c>
      <c r="B2436" s="286"/>
      <c r="C2436" s="286"/>
      <c r="D2436" s="286" t="s">
        <v>102</v>
      </c>
      <c r="E2436" s="286"/>
      <c r="F2436" s="366"/>
      <c r="G2436" s="366"/>
      <c r="H2436" s="136"/>
      <c r="I2436" s="286"/>
      <c r="J2436" s="212">
        <v>152109.04999999999</v>
      </c>
    </row>
    <row r="2437" spans="1:10" s="192" customFormat="1" ht="12.75">
      <c r="A2437" s="290" t="s">
        <v>985</v>
      </c>
      <c r="B2437" s="288" t="s">
        <v>8</v>
      </c>
      <c r="C2437" s="284" t="s">
        <v>9</v>
      </c>
      <c r="D2437" s="284" t="s">
        <v>10</v>
      </c>
      <c r="E2437" s="367" t="s">
        <v>136</v>
      </c>
      <c r="F2437" s="367"/>
      <c r="G2437" s="289" t="s">
        <v>11</v>
      </c>
      <c r="H2437" s="288" t="s">
        <v>12</v>
      </c>
      <c r="I2437" s="288" t="s">
        <v>13</v>
      </c>
      <c r="J2437" s="287" t="s">
        <v>14</v>
      </c>
    </row>
    <row r="2438" spans="1:10" s="192" customFormat="1" ht="38.25">
      <c r="A2438" s="94" t="s">
        <v>137</v>
      </c>
      <c r="B2438" s="294" t="s">
        <v>1252</v>
      </c>
      <c r="C2438" s="277" t="s">
        <v>21</v>
      </c>
      <c r="D2438" s="277" t="s">
        <v>376</v>
      </c>
      <c r="E2438" s="368" t="s">
        <v>152</v>
      </c>
      <c r="F2438" s="368"/>
      <c r="G2438" s="95" t="s">
        <v>34</v>
      </c>
      <c r="H2438" s="182">
        <v>1</v>
      </c>
      <c r="I2438" s="96">
        <v>20.54</v>
      </c>
      <c r="J2438" s="196">
        <v>20.54</v>
      </c>
    </row>
    <row r="2439" spans="1:10" s="192" customFormat="1" ht="25.5">
      <c r="A2439" s="197" t="s">
        <v>146</v>
      </c>
      <c r="B2439" s="308" t="s">
        <v>1559</v>
      </c>
      <c r="C2439" s="285" t="s">
        <v>21</v>
      </c>
      <c r="D2439" s="285" t="s">
        <v>153</v>
      </c>
      <c r="E2439" s="365" t="s">
        <v>148</v>
      </c>
      <c r="F2439" s="365"/>
      <c r="G2439" s="183" t="s">
        <v>26</v>
      </c>
      <c r="H2439" s="184">
        <v>0.29299999999999998</v>
      </c>
      <c r="I2439" s="185">
        <v>20.92</v>
      </c>
      <c r="J2439" s="198">
        <v>6.12</v>
      </c>
    </row>
    <row r="2440" spans="1:10" s="192" customFormat="1" ht="25.5">
      <c r="A2440" s="197" t="s">
        <v>146</v>
      </c>
      <c r="B2440" s="308" t="s">
        <v>1560</v>
      </c>
      <c r="C2440" s="285" t="s">
        <v>21</v>
      </c>
      <c r="D2440" s="285" t="s">
        <v>154</v>
      </c>
      <c r="E2440" s="365" t="s">
        <v>148</v>
      </c>
      <c r="F2440" s="365"/>
      <c r="G2440" s="183" t="s">
        <v>26</v>
      </c>
      <c r="H2440" s="184">
        <v>0.29299999999999998</v>
      </c>
      <c r="I2440" s="185">
        <v>25.55</v>
      </c>
      <c r="J2440" s="198">
        <v>7.48</v>
      </c>
    </row>
    <row r="2441" spans="1:10" s="192" customFormat="1" ht="25.5">
      <c r="A2441" s="199" t="s">
        <v>139</v>
      </c>
      <c r="B2441" s="309" t="s">
        <v>1607</v>
      </c>
      <c r="C2441" s="278" t="s">
        <v>21</v>
      </c>
      <c r="D2441" s="278" t="s">
        <v>986</v>
      </c>
      <c r="E2441" s="362" t="s">
        <v>142</v>
      </c>
      <c r="F2441" s="362"/>
      <c r="G2441" s="186" t="s">
        <v>34</v>
      </c>
      <c r="H2441" s="187">
        <v>1.0548999999999999</v>
      </c>
      <c r="I2441" s="188">
        <v>6.55</v>
      </c>
      <c r="J2441" s="200">
        <v>6.9</v>
      </c>
    </row>
    <row r="2442" spans="1:10" s="192" customFormat="1" ht="12.75">
      <c r="A2442" s="199" t="s">
        <v>139</v>
      </c>
      <c r="B2442" s="309" t="s">
        <v>1564</v>
      </c>
      <c r="C2442" s="278" t="s">
        <v>21</v>
      </c>
      <c r="D2442" s="278" t="s">
        <v>165</v>
      </c>
      <c r="E2442" s="362" t="s">
        <v>142</v>
      </c>
      <c r="F2442" s="362"/>
      <c r="G2442" s="186" t="s">
        <v>45</v>
      </c>
      <c r="H2442" s="187">
        <v>1.6299999999999999E-2</v>
      </c>
      <c r="I2442" s="188">
        <v>2.62</v>
      </c>
      <c r="J2442" s="200">
        <v>0.04</v>
      </c>
    </row>
    <row r="2443" spans="1:10" s="192" customFormat="1" ht="12.75">
      <c r="A2443" s="201"/>
      <c r="B2443" s="279"/>
      <c r="C2443" s="279"/>
      <c r="D2443" s="279"/>
      <c r="E2443" s="279" t="s">
        <v>143</v>
      </c>
      <c r="F2443" s="203">
        <v>10.88</v>
      </c>
      <c r="G2443" s="279" t="s">
        <v>144</v>
      </c>
      <c r="H2443" s="203">
        <v>0</v>
      </c>
      <c r="I2443" s="279" t="s">
        <v>145</v>
      </c>
      <c r="J2443" s="204">
        <v>10.88</v>
      </c>
    </row>
    <row r="2444" spans="1:10" s="192" customFormat="1" ht="12.75">
      <c r="A2444" s="201"/>
      <c r="B2444" s="279"/>
      <c r="C2444" s="279"/>
      <c r="D2444" s="279"/>
      <c r="E2444" s="279" t="s">
        <v>663</v>
      </c>
      <c r="F2444" s="203">
        <v>4.6100000000000003</v>
      </c>
      <c r="G2444" s="279"/>
      <c r="H2444" s="363" t="s">
        <v>664</v>
      </c>
      <c r="I2444" s="363"/>
      <c r="J2444" s="204">
        <v>25.15</v>
      </c>
    </row>
    <row r="2445" spans="1:10" s="192" customFormat="1" ht="13.5" thickBot="1">
      <c r="A2445" s="280"/>
      <c r="B2445" s="281"/>
      <c r="C2445" s="281"/>
      <c r="D2445" s="281"/>
      <c r="E2445" s="281"/>
      <c r="F2445" s="281"/>
      <c r="G2445" s="281" t="s">
        <v>665</v>
      </c>
      <c r="H2445" s="213">
        <v>145.80000000000001</v>
      </c>
      <c r="I2445" s="281" t="s">
        <v>666</v>
      </c>
      <c r="J2445" s="207">
        <v>3666.87</v>
      </c>
    </row>
    <row r="2446" spans="1:10" s="192" customFormat="1" ht="13.5" thickTop="1">
      <c r="A2446" s="205"/>
      <c r="B2446" s="189"/>
      <c r="C2446" s="189"/>
      <c r="D2446" s="189"/>
      <c r="E2446" s="189"/>
      <c r="F2446" s="189"/>
      <c r="G2446" s="189"/>
      <c r="H2446" s="189"/>
      <c r="I2446" s="189"/>
      <c r="J2446" s="206"/>
    </row>
    <row r="2447" spans="1:10" s="192" customFormat="1" ht="12.75">
      <c r="A2447" s="290" t="s">
        <v>987</v>
      </c>
      <c r="B2447" s="288" t="s">
        <v>8</v>
      </c>
      <c r="C2447" s="284" t="s">
        <v>9</v>
      </c>
      <c r="D2447" s="284" t="s">
        <v>10</v>
      </c>
      <c r="E2447" s="367" t="s">
        <v>136</v>
      </c>
      <c r="F2447" s="367"/>
      <c r="G2447" s="289" t="s">
        <v>11</v>
      </c>
      <c r="H2447" s="288" t="s">
        <v>12</v>
      </c>
      <c r="I2447" s="288" t="s">
        <v>13</v>
      </c>
      <c r="J2447" s="287" t="s">
        <v>14</v>
      </c>
    </row>
    <row r="2448" spans="1:10" s="192" customFormat="1" ht="38.25">
      <c r="A2448" s="94" t="s">
        <v>137</v>
      </c>
      <c r="B2448" s="294" t="s">
        <v>1221</v>
      </c>
      <c r="C2448" s="277" t="s">
        <v>21</v>
      </c>
      <c r="D2448" s="277" t="s">
        <v>378</v>
      </c>
      <c r="E2448" s="368" t="s">
        <v>152</v>
      </c>
      <c r="F2448" s="368"/>
      <c r="G2448" s="95" t="s">
        <v>34</v>
      </c>
      <c r="H2448" s="182">
        <v>1</v>
      </c>
      <c r="I2448" s="96">
        <v>26.22</v>
      </c>
      <c r="J2448" s="196">
        <v>26.22</v>
      </c>
    </row>
    <row r="2449" spans="1:10" s="192" customFormat="1" ht="25.5">
      <c r="A2449" s="197" t="s">
        <v>146</v>
      </c>
      <c r="B2449" s="308" t="s">
        <v>1559</v>
      </c>
      <c r="C2449" s="285" t="s">
        <v>21</v>
      </c>
      <c r="D2449" s="285" t="s">
        <v>153</v>
      </c>
      <c r="E2449" s="365" t="s">
        <v>148</v>
      </c>
      <c r="F2449" s="365"/>
      <c r="G2449" s="183" t="s">
        <v>26</v>
      </c>
      <c r="H2449" s="184">
        <v>0.31819999999999998</v>
      </c>
      <c r="I2449" s="185">
        <v>20.92</v>
      </c>
      <c r="J2449" s="198">
        <v>6.65</v>
      </c>
    </row>
    <row r="2450" spans="1:10" s="192" customFormat="1" ht="25.5">
      <c r="A2450" s="197" t="s">
        <v>146</v>
      </c>
      <c r="B2450" s="308" t="s">
        <v>1560</v>
      </c>
      <c r="C2450" s="285" t="s">
        <v>21</v>
      </c>
      <c r="D2450" s="285" t="s">
        <v>154</v>
      </c>
      <c r="E2450" s="365" t="s">
        <v>148</v>
      </c>
      <c r="F2450" s="365"/>
      <c r="G2450" s="183" t="s">
        <v>26</v>
      </c>
      <c r="H2450" s="184">
        <v>0.31819999999999998</v>
      </c>
      <c r="I2450" s="185">
        <v>25.55</v>
      </c>
      <c r="J2450" s="198">
        <v>8.1300000000000008</v>
      </c>
    </row>
    <row r="2451" spans="1:10" s="192" customFormat="1" ht="25.5">
      <c r="A2451" s="199" t="s">
        <v>139</v>
      </c>
      <c r="B2451" s="309" t="s">
        <v>1608</v>
      </c>
      <c r="C2451" s="278" t="s">
        <v>21</v>
      </c>
      <c r="D2451" s="278" t="s">
        <v>988</v>
      </c>
      <c r="E2451" s="362" t="s">
        <v>142</v>
      </c>
      <c r="F2451" s="362"/>
      <c r="G2451" s="186" t="s">
        <v>34</v>
      </c>
      <c r="H2451" s="187">
        <v>1.0548999999999999</v>
      </c>
      <c r="I2451" s="188">
        <v>10.81</v>
      </c>
      <c r="J2451" s="200">
        <v>11.4</v>
      </c>
    </row>
    <row r="2452" spans="1:10" s="192" customFormat="1" ht="12.75">
      <c r="A2452" s="199" t="s">
        <v>139</v>
      </c>
      <c r="B2452" s="309" t="s">
        <v>1564</v>
      </c>
      <c r="C2452" s="278" t="s">
        <v>21</v>
      </c>
      <c r="D2452" s="278" t="s">
        <v>165</v>
      </c>
      <c r="E2452" s="362" t="s">
        <v>142</v>
      </c>
      <c r="F2452" s="362"/>
      <c r="G2452" s="186" t="s">
        <v>45</v>
      </c>
      <c r="H2452" s="187">
        <v>1.77E-2</v>
      </c>
      <c r="I2452" s="188">
        <v>2.62</v>
      </c>
      <c r="J2452" s="200">
        <v>0.04</v>
      </c>
    </row>
    <row r="2453" spans="1:10" s="192" customFormat="1" ht="12.75">
      <c r="A2453" s="201"/>
      <c r="B2453" s="279"/>
      <c r="C2453" s="279"/>
      <c r="D2453" s="279"/>
      <c r="E2453" s="279" t="s">
        <v>143</v>
      </c>
      <c r="F2453" s="203">
        <v>11.81</v>
      </c>
      <c r="G2453" s="279" t="s">
        <v>144</v>
      </c>
      <c r="H2453" s="203">
        <v>0</v>
      </c>
      <c r="I2453" s="279" t="s">
        <v>145</v>
      </c>
      <c r="J2453" s="204">
        <v>11.81</v>
      </c>
    </row>
    <row r="2454" spans="1:10" s="192" customFormat="1" ht="12.75">
      <c r="A2454" s="201"/>
      <c r="B2454" s="279"/>
      <c r="C2454" s="279"/>
      <c r="D2454" s="279"/>
      <c r="E2454" s="279" t="s">
        <v>663</v>
      </c>
      <c r="F2454" s="203">
        <v>5.89</v>
      </c>
      <c r="G2454" s="279"/>
      <c r="H2454" s="363" t="s">
        <v>664</v>
      </c>
      <c r="I2454" s="363"/>
      <c r="J2454" s="204">
        <v>32.11</v>
      </c>
    </row>
    <row r="2455" spans="1:10" s="192" customFormat="1" ht="13.5" thickBot="1">
      <c r="A2455" s="280"/>
      <c r="B2455" s="281"/>
      <c r="C2455" s="281"/>
      <c r="D2455" s="281"/>
      <c r="E2455" s="281"/>
      <c r="F2455" s="281"/>
      <c r="G2455" s="281" t="s">
        <v>665</v>
      </c>
      <c r="H2455" s="213">
        <v>347.66</v>
      </c>
      <c r="I2455" s="281" t="s">
        <v>666</v>
      </c>
      <c r="J2455" s="207">
        <v>11163.36</v>
      </c>
    </row>
    <row r="2456" spans="1:10" s="192" customFormat="1" ht="13.5" thickTop="1">
      <c r="A2456" s="205"/>
      <c r="B2456" s="189"/>
      <c r="C2456" s="189"/>
      <c r="D2456" s="189"/>
      <c r="E2456" s="189"/>
      <c r="F2456" s="189"/>
      <c r="G2456" s="189"/>
      <c r="H2456" s="189"/>
      <c r="I2456" s="189"/>
      <c r="J2456" s="206"/>
    </row>
    <row r="2457" spans="1:10" s="192" customFormat="1" ht="12.75">
      <c r="A2457" s="290" t="s">
        <v>989</v>
      </c>
      <c r="B2457" s="288" t="s">
        <v>8</v>
      </c>
      <c r="C2457" s="284" t="s">
        <v>9</v>
      </c>
      <c r="D2457" s="284" t="s">
        <v>10</v>
      </c>
      <c r="E2457" s="367" t="s">
        <v>136</v>
      </c>
      <c r="F2457" s="367"/>
      <c r="G2457" s="289" t="s">
        <v>11</v>
      </c>
      <c r="H2457" s="288" t="s">
        <v>12</v>
      </c>
      <c r="I2457" s="288" t="s">
        <v>13</v>
      </c>
      <c r="J2457" s="287" t="s">
        <v>14</v>
      </c>
    </row>
    <row r="2458" spans="1:10" s="192" customFormat="1" ht="38.25">
      <c r="A2458" s="94" t="s">
        <v>137</v>
      </c>
      <c r="B2458" s="294" t="s">
        <v>1281</v>
      </c>
      <c r="C2458" s="277" t="s">
        <v>21</v>
      </c>
      <c r="D2458" s="277" t="s">
        <v>380</v>
      </c>
      <c r="E2458" s="368" t="s">
        <v>152</v>
      </c>
      <c r="F2458" s="368"/>
      <c r="G2458" s="95" t="s">
        <v>34</v>
      </c>
      <c r="H2458" s="182">
        <v>1</v>
      </c>
      <c r="I2458" s="96">
        <v>32.72</v>
      </c>
      <c r="J2458" s="196">
        <v>32.72</v>
      </c>
    </row>
    <row r="2459" spans="1:10" s="192" customFormat="1" ht="25.5">
      <c r="A2459" s="197" t="s">
        <v>146</v>
      </c>
      <c r="B2459" s="308" t="s">
        <v>1559</v>
      </c>
      <c r="C2459" s="285" t="s">
        <v>21</v>
      </c>
      <c r="D2459" s="285" t="s">
        <v>153</v>
      </c>
      <c r="E2459" s="365" t="s">
        <v>148</v>
      </c>
      <c r="F2459" s="365"/>
      <c r="G2459" s="183" t="s">
        <v>26</v>
      </c>
      <c r="H2459" s="184">
        <v>0.38129999999999997</v>
      </c>
      <c r="I2459" s="185">
        <v>20.92</v>
      </c>
      <c r="J2459" s="198">
        <v>7.97</v>
      </c>
    </row>
    <row r="2460" spans="1:10" s="192" customFormat="1" ht="25.5">
      <c r="A2460" s="197" t="s">
        <v>146</v>
      </c>
      <c r="B2460" s="308" t="s">
        <v>1560</v>
      </c>
      <c r="C2460" s="285" t="s">
        <v>21</v>
      </c>
      <c r="D2460" s="285" t="s">
        <v>154</v>
      </c>
      <c r="E2460" s="365" t="s">
        <v>148</v>
      </c>
      <c r="F2460" s="365"/>
      <c r="G2460" s="183" t="s">
        <v>26</v>
      </c>
      <c r="H2460" s="184">
        <v>0.38129999999999997</v>
      </c>
      <c r="I2460" s="185">
        <v>25.55</v>
      </c>
      <c r="J2460" s="198">
        <v>9.74</v>
      </c>
    </row>
    <row r="2461" spans="1:10" s="192" customFormat="1" ht="25.5">
      <c r="A2461" s="199" t="s">
        <v>139</v>
      </c>
      <c r="B2461" s="309" t="s">
        <v>1609</v>
      </c>
      <c r="C2461" s="278" t="s">
        <v>21</v>
      </c>
      <c r="D2461" s="278" t="s">
        <v>990</v>
      </c>
      <c r="E2461" s="362" t="s">
        <v>142</v>
      </c>
      <c r="F2461" s="362"/>
      <c r="G2461" s="186" t="s">
        <v>34</v>
      </c>
      <c r="H2461" s="187">
        <v>1.0548999999999999</v>
      </c>
      <c r="I2461" s="188">
        <v>14.19</v>
      </c>
      <c r="J2461" s="200">
        <v>14.96</v>
      </c>
    </row>
    <row r="2462" spans="1:10" s="192" customFormat="1" ht="12.75">
      <c r="A2462" s="199" t="s">
        <v>139</v>
      </c>
      <c r="B2462" s="309" t="s">
        <v>1564</v>
      </c>
      <c r="C2462" s="278" t="s">
        <v>21</v>
      </c>
      <c r="D2462" s="278" t="s">
        <v>165</v>
      </c>
      <c r="E2462" s="362" t="s">
        <v>142</v>
      </c>
      <c r="F2462" s="362"/>
      <c r="G2462" s="186" t="s">
        <v>45</v>
      </c>
      <c r="H2462" s="187">
        <v>2.12E-2</v>
      </c>
      <c r="I2462" s="188">
        <v>2.62</v>
      </c>
      <c r="J2462" s="200">
        <v>0.05</v>
      </c>
    </row>
    <row r="2463" spans="1:10" s="192" customFormat="1" ht="12.75">
      <c r="A2463" s="201"/>
      <c r="B2463" s="279"/>
      <c r="C2463" s="279"/>
      <c r="D2463" s="279"/>
      <c r="E2463" s="279" t="s">
        <v>143</v>
      </c>
      <c r="F2463" s="203">
        <v>14.15</v>
      </c>
      <c r="G2463" s="279" t="s">
        <v>144</v>
      </c>
      <c r="H2463" s="203">
        <v>0</v>
      </c>
      <c r="I2463" s="279" t="s">
        <v>145</v>
      </c>
      <c r="J2463" s="204">
        <v>14.15</v>
      </c>
    </row>
    <row r="2464" spans="1:10" s="192" customFormat="1" ht="12.75">
      <c r="A2464" s="201"/>
      <c r="B2464" s="279"/>
      <c r="C2464" s="279"/>
      <c r="D2464" s="279"/>
      <c r="E2464" s="279" t="s">
        <v>663</v>
      </c>
      <c r="F2464" s="203">
        <v>7.35</v>
      </c>
      <c r="G2464" s="279"/>
      <c r="H2464" s="363" t="s">
        <v>664</v>
      </c>
      <c r="I2464" s="363"/>
      <c r="J2464" s="204">
        <v>40.07</v>
      </c>
    </row>
    <row r="2465" spans="1:10" s="192" customFormat="1" ht="13.5" thickBot="1">
      <c r="A2465" s="280"/>
      <c r="B2465" s="281"/>
      <c r="C2465" s="281"/>
      <c r="D2465" s="281"/>
      <c r="E2465" s="281"/>
      <c r="F2465" s="281"/>
      <c r="G2465" s="281" t="s">
        <v>665</v>
      </c>
      <c r="H2465" s="213">
        <v>105.44</v>
      </c>
      <c r="I2465" s="281" t="s">
        <v>666</v>
      </c>
      <c r="J2465" s="207">
        <v>4224.9799999999996</v>
      </c>
    </row>
    <row r="2466" spans="1:10" s="192" customFormat="1" ht="13.5" thickTop="1">
      <c r="A2466" s="205"/>
      <c r="B2466" s="189"/>
      <c r="C2466" s="189"/>
      <c r="D2466" s="189"/>
      <c r="E2466" s="189"/>
      <c r="F2466" s="189"/>
      <c r="G2466" s="189"/>
      <c r="H2466" s="189"/>
      <c r="I2466" s="189"/>
      <c r="J2466" s="206"/>
    </row>
    <row r="2467" spans="1:10" s="192" customFormat="1" ht="12.75">
      <c r="A2467" s="290" t="s">
        <v>991</v>
      </c>
      <c r="B2467" s="288" t="s">
        <v>8</v>
      </c>
      <c r="C2467" s="284" t="s">
        <v>9</v>
      </c>
      <c r="D2467" s="284" t="s">
        <v>10</v>
      </c>
      <c r="E2467" s="367" t="s">
        <v>136</v>
      </c>
      <c r="F2467" s="367"/>
      <c r="G2467" s="289" t="s">
        <v>11</v>
      </c>
      <c r="H2467" s="288" t="s">
        <v>12</v>
      </c>
      <c r="I2467" s="288" t="s">
        <v>13</v>
      </c>
      <c r="J2467" s="287" t="s">
        <v>14</v>
      </c>
    </row>
    <row r="2468" spans="1:10" s="192" customFormat="1" ht="38.25">
      <c r="A2468" s="94" t="s">
        <v>137</v>
      </c>
      <c r="B2468" s="294" t="s">
        <v>1219</v>
      </c>
      <c r="C2468" s="277" t="s">
        <v>21</v>
      </c>
      <c r="D2468" s="277" t="s">
        <v>382</v>
      </c>
      <c r="E2468" s="368" t="s">
        <v>152</v>
      </c>
      <c r="F2468" s="368"/>
      <c r="G2468" s="95" t="s">
        <v>34</v>
      </c>
      <c r="H2468" s="182">
        <v>1</v>
      </c>
      <c r="I2468" s="96">
        <v>36.51</v>
      </c>
      <c r="J2468" s="196">
        <v>36.51</v>
      </c>
    </row>
    <row r="2469" spans="1:10" s="192" customFormat="1" ht="25.5">
      <c r="A2469" s="197" t="s">
        <v>146</v>
      </c>
      <c r="B2469" s="308" t="s">
        <v>1559</v>
      </c>
      <c r="C2469" s="285" t="s">
        <v>21</v>
      </c>
      <c r="D2469" s="285" t="s">
        <v>153</v>
      </c>
      <c r="E2469" s="365" t="s">
        <v>148</v>
      </c>
      <c r="F2469" s="365"/>
      <c r="G2469" s="183" t="s">
        <v>26</v>
      </c>
      <c r="H2469" s="184">
        <v>0.44440000000000002</v>
      </c>
      <c r="I2469" s="185">
        <v>20.92</v>
      </c>
      <c r="J2469" s="198">
        <v>9.2899999999999991</v>
      </c>
    </row>
    <row r="2470" spans="1:10" s="192" customFormat="1" ht="25.5">
      <c r="A2470" s="197" t="s">
        <v>146</v>
      </c>
      <c r="B2470" s="308" t="s">
        <v>1560</v>
      </c>
      <c r="C2470" s="285" t="s">
        <v>21</v>
      </c>
      <c r="D2470" s="285" t="s">
        <v>154</v>
      </c>
      <c r="E2470" s="365" t="s">
        <v>148</v>
      </c>
      <c r="F2470" s="365"/>
      <c r="G2470" s="183" t="s">
        <v>26</v>
      </c>
      <c r="H2470" s="184">
        <v>0.44440000000000002</v>
      </c>
      <c r="I2470" s="185">
        <v>25.55</v>
      </c>
      <c r="J2470" s="198">
        <v>11.35</v>
      </c>
    </row>
    <row r="2471" spans="1:10" s="192" customFormat="1" ht="25.5">
      <c r="A2471" s="199" t="s">
        <v>139</v>
      </c>
      <c r="B2471" s="309" t="s">
        <v>1610</v>
      </c>
      <c r="C2471" s="278" t="s">
        <v>21</v>
      </c>
      <c r="D2471" s="278" t="s">
        <v>992</v>
      </c>
      <c r="E2471" s="362" t="s">
        <v>142</v>
      </c>
      <c r="F2471" s="362"/>
      <c r="G2471" s="186" t="s">
        <v>34</v>
      </c>
      <c r="H2471" s="187">
        <v>1.0548999999999999</v>
      </c>
      <c r="I2471" s="188">
        <v>14.99</v>
      </c>
      <c r="J2471" s="200">
        <v>15.81</v>
      </c>
    </row>
    <row r="2472" spans="1:10" s="192" customFormat="1" ht="12.75">
      <c r="A2472" s="199" t="s">
        <v>139</v>
      </c>
      <c r="B2472" s="309" t="s">
        <v>1564</v>
      </c>
      <c r="C2472" s="278" t="s">
        <v>21</v>
      </c>
      <c r="D2472" s="278" t="s">
        <v>165</v>
      </c>
      <c r="E2472" s="362" t="s">
        <v>142</v>
      </c>
      <c r="F2472" s="362"/>
      <c r="G2472" s="186" t="s">
        <v>45</v>
      </c>
      <c r="H2472" s="187">
        <v>2.47E-2</v>
      </c>
      <c r="I2472" s="188">
        <v>2.62</v>
      </c>
      <c r="J2472" s="200">
        <v>0.06</v>
      </c>
    </row>
    <row r="2473" spans="1:10" s="192" customFormat="1" ht="12.75">
      <c r="A2473" s="201"/>
      <c r="B2473" s="279"/>
      <c r="C2473" s="279"/>
      <c r="D2473" s="279"/>
      <c r="E2473" s="279" t="s">
        <v>143</v>
      </c>
      <c r="F2473" s="203">
        <v>16.5</v>
      </c>
      <c r="G2473" s="279" t="s">
        <v>144</v>
      </c>
      <c r="H2473" s="203">
        <v>0</v>
      </c>
      <c r="I2473" s="279" t="s">
        <v>145</v>
      </c>
      <c r="J2473" s="204">
        <v>16.5</v>
      </c>
    </row>
    <row r="2474" spans="1:10" s="192" customFormat="1" ht="12.75">
      <c r="A2474" s="201"/>
      <c r="B2474" s="279"/>
      <c r="C2474" s="279"/>
      <c r="D2474" s="279"/>
      <c r="E2474" s="279" t="s">
        <v>663</v>
      </c>
      <c r="F2474" s="203">
        <v>8.1999999999999993</v>
      </c>
      <c r="G2474" s="279"/>
      <c r="H2474" s="363" t="s">
        <v>664</v>
      </c>
      <c r="I2474" s="363"/>
      <c r="J2474" s="204">
        <v>44.71</v>
      </c>
    </row>
    <row r="2475" spans="1:10" s="192" customFormat="1" ht="13.5" thickBot="1">
      <c r="A2475" s="280"/>
      <c r="B2475" s="281"/>
      <c r="C2475" s="281"/>
      <c r="D2475" s="281"/>
      <c r="E2475" s="281"/>
      <c r="F2475" s="281"/>
      <c r="G2475" s="281" t="s">
        <v>665</v>
      </c>
      <c r="H2475" s="213">
        <v>317.57</v>
      </c>
      <c r="I2475" s="281" t="s">
        <v>666</v>
      </c>
      <c r="J2475" s="207">
        <v>14198.55</v>
      </c>
    </row>
    <row r="2476" spans="1:10" s="192" customFormat="1" ht="13.5" thickTop="1">
      <c r="A2476" s="205"/>
      <c r="B2476" s="189"/>
      <c r="C2476" s="189"/>
      <c r="D2476" s="189"/>
      <c r="E2476" s="189"/>
      <c r="F2476" s="189"/>
      <c r="G2476" s="189"/>
      <c r="H2476" s="189"/>
      <c r="I2476" s="189"/>
      <c r="J2476" s="206"/>
    </row>
    <row r="2477" spans="1:10" s="192" customFormat="1" ht="12.75">
      <c r="A2477" s="290" t="s">
        <v>993</v>
      </c>
      <c r="B2477" s="288" t="s">
        <v>8</v>
      </c>
      <c r="C2477" s="284" t="s">
        <v>9</v>
      </c>
      <c r="D2477" s="284" t="s">
        <v>10</v>
      </c>
      <c r="E2477" s="367" t="s">
        <v>136</v>
      </c>
      <c r="F2477" s="367"/>
      <c r="G2477" s="289" t="s">
        <v>11</v>
      </c>
      <c r="H2477" s="288" t="s">
        <v>12</v>
      </c>
      <c r="I2477" s="288" t="s">
        <v>13</v>
      </c>
      <c r="J2477" s="287" t="s">
        <v>14</v>
      </c>
    </row>
    <row r="2478" spans="1:10" s="192" customFormat="1" ht="38.25">
      <c r="A2478" s="94" t="s">
        <v>137</v>
      </c>
      <c r="B2478" s="294" t="s">
        <v>1298</v>
      </c>
      <c r="C2478" s="277" t="s">
        <v>21</v>
      </c>
      <c r="D2478" s="277" t="s">
        <v>384</v>
      </c>
      <c r="E2478" s="368" t="s">
        <v>152</v>
      </c>
      <c r="F2478" s="368"/>
      <c r="G2478" s="95" t="s">
        <v>34</v>
      </c>
      <c r="H2478" s="182">
        <v>1</v>
      </c>
      <c r="I2478" s="96">
        <v>55.83</v>
      </c>
      <c r="J2478" s="196">
        <v>55.83</v>
      </c>
    </row>
    <row r="2479" spans="1:10" s="192" customFormat="1" ht="25.5">
      <c r="A2479" s="197" t="s">
        <v>146</v>
      </c>
      <c r="B2479" s="308" t="s">
        <v>1559</v>
      </c>
      <c r="C2479" s="285" t="s">
        <v>21</v>
      </c>
      <c r="D2479" s="285" t="s">
        <v>153</v>
      </c>
      <c r="E2479" s="365" t="s">
        <v>148</v>
      </c>
      <c r="F2479" s="365"/>
      <c r="G2479" s="183" t="s">
        <v>26</v>
      </c>
      <c r="H2479" s="184">
        <v>0.31140000000000001</v>
      </c>
      <c r="I2479" s="185">
        <v>20.92</v>
      </c>
      <c r="J2479" s="198">
        <v>6.51</v>
      </c>
    </row>
    <row r="2480" spans="1:10" s="192" customFormat="1" ht="25.5">
      <c r="A2480" s="197" t="s">
        <v>146</v>
      </c>
      <c r="B2480" s="308" t="s">
        <v>1560</v>
      </c>
      <c r="C2480" s="285" t="s">
        <v>21</v>
      </c>
      <c r="D2480" s="285" t="s">
        <v>154</v>
      </c>
      <c r="E2480" s="365" t="s">
        <v>148</v>
      </c>
      <c r="F2480" s="365"/>
      <c r="G2480" s="183" t="s">
        <v>26</v>
      </c>
      <c r="H2480" s="184">
        <v>0.31140000000000001</v>
      </c>
      <c r="I2480" s="185">
        <v>25.55</v>
      </c>
      <c r="J2480" s="198">
        <v>7.95</v>
      </c>
    </row>
    <row r="2481" spans="1:10" s="192" customFormat="1" ht="25.5">
      <c r="A2481" s="199" t="s">
        <v>139</v>
      </c>
      <c r="B2481" s="309" t="s">
        <v>1611</v>
      </c>
      <c r="C2481" s="278" t="s">
        <v>21</v>
      </c>
      <c r="D2481" s="278" t="s">
        <v>994</v>
      </c>
      <c r="E2481" s="362" t="s">
        <v>142</v>
      </c>
      <c r="F2481" s="362"/>
      <c r="G2481" s="186" t="s">
        <v>34</v>
      </c>
      <c r="H2481" s="187">
        <v>1.0548999999999999</v>
      </c>
      <c r="I2481" s="188">
        <v>39.18</v>
      </c>
      <c r="J2481" s="200">
        <v>41.33</v>
      </c>
    </row>
    <row r="2482" spans="1:10" s="192" customFormat="1" ht="12.75">
      <c r="A2482" s="199" t="s">
        <v>139</v>
      </c>
      <c r="B2482" s="309" t="s">
        <v>1564</v>
      </c>
      <c r="C2482" s="278" t="s">
        <v>21</v>
      </c>
      <c r="D2482" s="278" t="s">
        <v>165</v>
      </c>
      <c r="E2482" s="362" t="s">
        <v>142</v>
      </c>
      <c r="F2482" s="362"/>
      <c r="G2482" s="186" t="s">
        <v>45</v>
      </c>
      <c r="H2482" s="187">
        <v>1.7299999999999999E-2</v>
      </c>
      <c r="I2482" s="188">
        <v>2.62</v>
      </c>
      <c r="J2482" s="200">
        <v>0.04</v>
      </c>
    </row>
    <row r="2483" spans="1:10" s="192" customFormat="1" ht="12.75">
      <c r="A2483" s="201"/>
      <c r="B2483" s="279"/>
      <c r="C2483" s="279"/>
      <c r="D2483" s="279"/>
      <c r="E2483" s="279" t="s">
        <v>143</v>
      </c>
      <c r="F2483" s="203">
        <v>11.56</v>
      </c>
      <c r="G2483" s="279" t="s">
        <v>144</v>
      </c>
      <c r="H2483" s="203">
        <v>0</v>
      </c>
      <c r="I2483" s="279" t="s">
        <v>145</v>
      </c>
      <c r="J2483" s="204">
        <v>11.56</v>
      </c>
    </row>
    <row r="2484" spans="1:10" s="192" customFormat="1" ht="12.75">
      <c r="A2484" s="201"/>
      <c r="B2484" s="279"/>
      <c r="C2484" s="279"/>
      <c r="D2484" s="279"/>
      <c r="E2484" s="279" t="s">
        <v>663</v>
      </c>
      <c r="F2484" s="203">
        <v>12.54</v>
      </c>
      <c r="G2484" s="279"/>
      <c r="H2484" s="363" t="s">
        <v>664</v>
      </c>
      <c r="I2484" s="363"/>
      <c r="J2484" s="204">
        <v>68.37</v>
      </c>
    </row>
    <row r="2485" spans="1:10" s="192" customFormat="1" ht="13.5" thickBot="1">
      <c r="A2485" s="280"/>
      <c r="B2485" s="281"/>
      <c r="C2485" s="281"/>
      <c r="D2485" s="281"/>
      <c r="E2485" s="281"/>
      <c r="F2485" s="281"/>
      <c r="G2485" s="281" t="s">
        <v>665</v>
      </c>
      <c r="H2485" s="213">
        <v>453.73</v>
      </c>
      <c r="I2485" s="281" t="s">
        <v>666</v>
      </c>
      <c r="J2485" s="207">
        <v>31021.52</v>
      </c>
    </row>
    <row r="2486" spans="1:10" s="192" customFormat="1" ht="13.5" thickTop="1">
      <c r="A2486" s="205"/>
      <c r="B2486" s="189"/>
      <c r="C2486" s="189"/>
      <c r="D2486" s="189"/>
      <c r="E2486" s="189"/>
      <c r="F2486" s="189"/>
      <c r="G2486" s="189"/>
      <c r="H2486" s="189"/>
      <c r="I2486" s="189"/>
      <c r="J2486" s="206"/>
    </row>
    <row r="2487" spans="1:10" s="192" customFormat="1" ht="12.75">
      <c r="A2487" s="290" t="s">
        <v>995</v>
      </c>
      <c r="B2487" s="288" t="s">
        <v>8</v>
      </c>
      <c r="C2487" s="284" t="s">
        <v>9</v>
      </c>
      <c r="D2487" s="284" t="s">
        <v>10</v>
      </c>
      <c r="E2487" s="367" t="s">
        <v>136</v>
      </c>
      <c r="F2487" s="367"/>
      <c r="G2487" s="289" t="s">
        <v>11</v>
      </c>
      <c r="H2487" s="288" t="s">
        <v>12</v>
      </c>
      <c r="I2487" s="288" t="s">
        <v>13</v>
      </c>
      <c r="J2487" s="287" t="s">
        <v>14</v>
      </c>
    </row>
    <row r="2488" spans="1:10" s="192" customFormat="1" ht="38.25">
      <c r="A2488" s="94" t="s">
        <v>137</v>
      </c>
      <c r="B2488" s="294" t="s">
        <v>1306</v>
      </c>
      <c r="C2488" s="277" t="s">
        <v>21</v>
      </c>
      <c r="D2488" s="277" t="s">
        <v>387</v>
      </c>
      <c r="E2488" s="368" t="s">
        <v>152</v>
      </c>
      <c r="F2488" s="368"/>
      <c r="G2488" s="95" t="s">
        <v>45</v>
      </c>
      <c r="H2488" s="182">
        <v>1</v>
      </c>
      <c r="I2488" s="96">
        <v>14.77</v>
      </c>
      <c r="J2488" s="196">
        <v>14.77</v>
      </c>
    </row>
    <row r="2489" spans="1:10" s="192" customFormat="1" ht="25.5">
      <c r="A2489" s="197" t="s">
        <v>146</v>
      </c>
      <c r="B2489" s="308" t="s">
        <v>1559</v>
      </c>
      <c r="C2489" s="285" t="s">
        <v>21</v>
      </c>
      <c r="D2489" s="285" t="s">
        <v>153</v>
      </c>
      <c r="E2489" s="365" t="s">
        <v>148</v>
      </c>
      <c r="F2489" s="365"/>
      <c r="G2489" s="183" t="s">
        <v>26</v>
      </c>
      <c r="H2489" s="184">
        <v>0.16930000000000001</v>
      </c>
      <c r="I2489" s="185">
        <v>20.92</v>
      </c>
      <c r="J2489" s="198">
        <v>3.54</v>
      </c>
    </row>
    <row r="2490" spans="1:10" s="192" customFormat="1" ht="25.5">
      <c r="A2490" s="197" t="s">
        <v>146</v>
      </c>
      <c r="B2490" s="308" t="s">
        <v>1560</v>
      </c>
      <c r="C2490" s="285" t="s">
        <v>21</v>
      </c>
      <c r="D2490" s="285" t="s">
        <v>154</v>
      </c>
      <c r="E2490" s="365" t="s">
        <v>148</v>
      </c>
      <c r="F2490" s="365"/>
      <c r="G2490" s="183" t="s">
        <v>26</v>
      </c>
      <c r="H2490" s="184">
        <v>0.16930000000000001</v>
      </c>
      <c r="I2490" s="185">
        <v>25.55</v>
      </c>
      <c r="J2490" s="198">
        <v>4.32</v>
      </c>
    </row>
    <row r="2491" spans="1:10" s="192" customFormat="1" ht="12.75">
      <c r="A2491" s="199" t="s">
        <v>139</v>
      </c>
      <c r="B2491" s="309" t="s">
        <v>1565</v>
      </c>
      <c r="C2491" s="278" t="s">
        <v>21</v>
      </c>
      <c r="D2491" s="278" t="s">
        <v>164</v>
      </c>
      <c r="E2491" s="362" t="s">
        <v>142</v>
      </c>
      <c r="F2491" s="362"/>
      <c r="G2491" s="186" t="s">
        <v>45</v>
      </c>
      <c r="H2491" s="187">
        <v>1.4800000000000001E-2</v>
      </c>
      <c r="I2491" s="188">
        <v>76.94</v>
      </c>
      <c r="J2491" s="200">
        <v>1.1299999999999999</v>
      </c>
    </row>
    <row r="2492" spans="1:10" s="192" customFormat="1" ht="25.5">
      <c r="A2492" s="199" t="s">
        <v>139</v>
      </c>
      <c r="B2492" s="309" t="s">
        <v>1613</v>
      </c>
      <c r="C2492" s="278" t="s">
        <v>21</v>
      </c>
      <c r="D2492" s="278" t="s">
        <v>999</v>
      </c>
      <c r="E2492" s="362" t="s">
        <v>142</v>
      </c>
      <c r="F2492" s="362"/>
      <c r="G2492" s="186" t="s">
        <v>45</v>
      </c>
      <c r="H2492" s="187">
        <v>1</v>
      </c>
      <c r="I2492" s="188">
        <v>3.8</v>
      </c>
      <c r="J2492" s="200">
        <v>3.8</v>
      </c>
    </row>
    <row r="2493" spans="1:10" s="192" customFormat="1" ht="25.5">
      <c r="A2493" s="199" t="s">
        <v>139</v>
      </c>
      <c r="B2493" s="309" t="s">
        <v>1567</v>
      </c>
      <c r="C2493" s="278" t="s">
        <v>21</v>
      </c>
      <c r="D2493" s="278" t="s">
        <v>166</v>
      </c>
      <c r="E2493" s="362" t="s">
        <v>142</v>
      </c>
      <c r="F2493" s="362"/>
      <c r="G2493" s="186" t="s">
        <v>45</v>
      </c>
      <c r="H2493" s="187">
        <v>2.2499999999999999E-2</v>
      </c>
      <c r="I2493" s="188">
        <v>87.17</v>
      </c>
      <c r="J2493" s="200">
        <v>1.96</v>
      </c>
    </row>
    <row r="2494" spans="1:10" s="192" customFormat="1" ht="12.75">
      <c r="A2494" s="199" t="s">
        <v>139</v>
      </c>
      <c r="B2494" s="309" t="s">
        <v>1564</v>
      </c>
      <c r="C2494" s="278" t="s">
        <v>21</v>
      </c>
      <c r="D2494" s="278" t="s">
        <v>165</v>
      </c>
      <c r="E2494" s="362" t="s">
        <v>142</v>
      </c>
      <c r="F2494" s="362"/>
      <c r="G2494" s="186" t="s">
        <v>45</v>
      </c>
      <c r="H2494" s="187">
        <v>1.0699999999999999E-2</v>
      </c>
      <c r="I2494" s="188">
        <v>2.62</v>
      </c>
      <c r="J2494" s="200">
        <v>0.02</v>
      </c>
    </row>
    <row r="2495" spans="1:10" s="192" customFormat="1" ht="12.75">
      <c r="A2495" s="201"/>
      <c r="B2495" s="279"/>
      <c r="C2495" s="279"/>
      <c r="D2495" s="279"/>
      <c r="E2495" s="279" t="s">
        <v>143</v>
      </c>
      <c r="F2495" s="203">
        <v>6.28</v>
      </c>
      <c r="G2495" s="279" t="s">
        <v>144</v>
      </c>
      <c r="H2495" s="203">
        <v>0</v>
      </c>
      <c r="I2495" s="279" t="s">
        <v>145</v>
      </c>
      <c r="J2495" s="204">
        <v>6.28</v>
      </c>
    </row>
    <row r="2496" spans="1:10" s="192" customFormat="1" ht="12.75">
      <c r="A2496" s="201"/>
      <c r="B2496" s="279"/>
      <c r="C2496" s="279"/>
      <c r="D2496" s="279"/>
      <c r="E2496" s="279" t="s">
        <v>663</v>
      </c>
      <c r="F2496" s="203">
        <v>3.31</v>
      </c>
      <c r="G2496" s="279"/>
      <c r="H2496" s="363" t="s">
        <v>664</v>
      </c>
      <c r="I2496" s="363"/>
      <c r="J2496" s="204">
        <v>18.079999999999998</v>
      </c>
    </row>
    <row r="2497" spans="1:10" s="192" customFormat="1" ht="13.5" thickBot="1">
      <c r="A2497" s="280"/>
      <c r="B2497" s="281"/>
      <c r="C2497" s="281"/>
      <c r="D2497" s="281"/>
      <c r="E2497" s="281"/>
      <c r="F2497" s="281"/>
      <c r="G2497" s="281" t="s">
        <v>665</v>
      </c>
      <c r="H2497" s="213">
        <v>1</v>
      </c>
      <c r="I2497" s="281" t="s">
        <v>666</v>
      </c>
      <c r="J2497" s="207">
        <v>18.079999999999998</v>
      </c>
    </row>
    <row r="2498" spans="1:10" s="192" customFormat="1" ht="13.5" thickTop="1">
      <c r="A2498" s="205"/>
      <c r="B2498" s="189"/>
      <c r="C2498" s="189"/>
      <c r="D2498" s="189"/>
      <c r="E2498" s="189"/>
      <c r="F2498" s="189"/>
      <c r="G2498" s="189"/>
      <c r="H2498" s="189"/>
      <c r="I2498" s="189"/>
      <c r="J2498" s="206"/>
    </row>
    <row r="2499" spans="1:10" s="192" customFormat="1" ht="12.75">
      <c r="A2499" s="290" t="s">
        <v>998</v>
      </c>
      <c r="B2499" s="288" t="s">
        <v>8</v>
      </c>
      <c r="C2499" s="284" t="s">
        <v>9</v>
      </c>
      <c r="D2499" s="284" t="s">
        <v>10</v>
      </c>
      <c r="E2499" s="367" t="s">
        <v>136</v>
      </c>
      <c r="F2499" s="367"/>
      <c r="G2499" s="289" t="s">
        <v>11</v>
      </c>
      <c r="H2499" s="288" t="s">
        <v>12</v>
      </c>
      <c r="I2499" s="288" t="s">
        <v>13</v>
      </c>
      <c r="J2499" s="287" t="s">
        <v>14</v>
      </c>
    </row>
    <row r="2500" spans="1:10" s="192" customFormat="1" ht="38.25">
      <c r="A2500" s="94" t="s">
        <v>137</v>
      </c>
      <c r="B2500" s="294" t="s">
        <v>1283</v>
      </c>
      <c r="C2500" s="277" t="s">
        <v>21</v>
      </c>
      <c r="D2500" s="277" t="s">
        <v>389</v>
      </c>
      <c r="E2500" s="368" t="s">
        <v>152</v>
      </c>
      <c r="F2500" s="368"/>
      <c r="G2500" s="95" t="s">
        <v>45</v>
      </c>
      <c r="H2500" s="182">
        <v>1</v>
      </c>
      <c r="I2500" s="96">
        <v>26.31</v>
      </c>
      <c r="J2500" s="196">
        <v>26.31</v>
      </c>
    </row>
    <row r="2501" spans="1:10" s="192" customFormat="1" ht="25.5">
      <c r="A2501" s="197" t="s">
        <v>146</v>
      </c>
      <c r="B2501" s="308" t="s">
        <v>1559</v>
      </c>
      <c r="C2501" s="285" t="s">
        <v>21</v>
      </c>
      <c r="D2501" s="285" t="s">
        <v>153</v>
      </c>
      <c r="E2501" s="365" t="s">
        <v>148</v>
      </c>
      <c r="F2501" s="365"/>
      <c r="G2501" s="183" t="s">
        <v>26</v>
      </c>
      <c r="H2501" s="184">
        <v>0.18390000000000001</v>
      </c>
      <c r="I2501" s="185">
        <v>20.92</v>
      </c>
      <c r="J2501" s="198">
        <v>3.84</v>
      </c>
    </row>
    <row r="2502" spans="1:10" s="192" customFormat="1" ht="25.5">
      <c r="A2502" s="197" t="s">
        <v>146</v>
      </c>
      <c r="B2502" s="308" t="s">
        <v>1560</v>
      </c>
      <c r="C2502" s="285" t="s">
        <v>21</v>
      </c>
      <c r="D2502" s="285" t="s">
        <v>154</v>
      </c>
      <c r="E2502" s="365" t="s">
        <v>148</v>
      </c>
      <c r="F2502" s="365"/>
      <c r="G2502" s="183" t="s">
        <v>26</v>
      </c>
      <c r="H2502" s="184">
        <v>0.18390000000000001</v>
      </c>
      <c r="I2502" s="185">
        <v>25.55</v>
      </c>
      <c r="J2502" s="198">
        <v>4.6900000000000004</v>
      </c>
    </row>
    <row r="2503" spans="1:10" s="192" customFormat="1" ht="12.75">
      <c r="A2503" s="199" t="s">
        <v>139</v>
      </c>
      <c r="B2503" s="309" t="s">
        <v>1614</v>
      </c>
      <c r="C2503" s="278" t="s">
        <v>21</v>
      </c>
      <c r="D2503" s="278" t="s">
        <v>157</v>
      </c>
      <c r="E2503" s="362" t="s">
        <v>142</v>
      </c>
      <c r="F2503" s="362"/>
      <c r="G2503" s="186" t="s">
        <v>45</v>
      </c>
      <c r="H2503" s="187">
        <v>3</v>
      </c>
      <c r="I2503" s="188">
        <v>1.83</v>
      </c>
      <c r="J2503" s="200">
        <v>5.49</v>
      </c>
    </row>
    <row r="2504" spans="1:10" s="192" customFormat="1" ht="25.5">
      <c r="A2504" s="199" t="s">
        <v>139</v>
      </c>
      <c r="B2504" s="309" t="s">
        <v>1615</v>
      </c>
      <c r="C2504" s="278" t="s">
        <v>21</v>
      </c>
      <c r="D2504" s="278" t="s">
        <v>1001</v>
      </c>
      <c r="E2504" s="362" t="s">
        <v>142</v>
      </c>
      <c r="F2504" s="362"/>
      <c r="G2504" s="186" t="s">
        <v>45</v>
      </c>
      <c r="H2504" s="187">
        <v>1</v>
      </c>
      <c r="I2504" s="188">
        <v>9.91</v>
      </c>
      <c r="J2504" s="200">
        <v>9.91</v>
      </c>
    </row>
    <row r="2505" spans="1:10" s="192" customFormat="1" ht="38.25">
      <c r="A2505" s="199" t="s">
        <v>139</v>
      </c>
      <c r="B2505" s="309" t="s">
        <v>1616</v>
      </c>
      <c r="C2505" s="278" t="s">
        <v>21</v>
      </c>
      <c r="D2505" s="278" t="s">
        <v>158</v>
      </c>
      <c r="E2505" s="362" t="s">
        <v>142</v>
      </c>
      <c r="F2505" s="362"/>
      <c r="G2505" s="186" t="s">
        <v>45</v>
      </c>
      <c r="H2505" s="187">
        <v>7.4999999999999997E-2</v>
      </c>
      <c r="I2505" s="188">
        <v>31.75</v>
      </c>
      <c r="J2505" s="200">
        <v>2.38</v>
      </c>
    </row>
    <row r="2506" spans="1:10" s="192" customFormat="1" ht="12.75">
      <c r="A2506" s="201"/>
      <c r="B2506" s="279"/>
      <c r="C2506" s="279"/>
      <c r="D2506" s="279"/>
      <c r="E2506" s="279" t="s">
        <v>143</v>
      </c>
      <c r="F2506" s="203">
        <v>6.83</v>
      </c>
      <c r="G2506" s="279" t="s">
        <v>144</v>
      </c>
      <c r="H2506" s="203">
        <v>0</v>
      </c>
      <c r="I2506" s="279" t="s">
        <v>145</v>
      </c>
      <c r="J2506" s="204">
        <v>6.83</v>
      </c>
    </row>
    <row r="2507" spans="1:10" s="192" customFormat="1" ht="12.75">
      <c r="A2507" s="201"/>
      <c r="B2507" s="279"/>
      <c r="C2507" s="279"/>
      <c r="D2507" s="279"/>
      <c r="E2507" s="279" t="s">
        <v>663</v>
      </c>
      <c r="F2507" s="203">
        <v>5.91</v>
      </c>
      <c r="G2507" s="279"/>
      <c r="H2507" s="363" t="s">
        <v>664</v>
      </c>
      <c r="I2507" s="363"/>
      <c r="J2507" s="204">
        <v>32.22</v>
      </c>
    </row>
    <row r="2508" spans="1:10" s="192" customFormat="1" ht="13.5" thickBot="1">
      <c r="A2508" s="280"/>
      <c r="B2508" s="281"/>
      <c r="C2508" s="281"/>
      <c r="D2508" s="281"/>
      <c r="E2508" s="281"/>
      <c r="F2508" s="281"/>
      <c r="G2508" s="281" t="s">
        <v>665</v>
      </c>
      <c r="H2508" s="213">
        <v>34</v>
      </c>
      <c r="I2508" s="281" t="s">
        <v>666</v>
      </c>
      <c r="J2508" s="207">
        <v>1095.48</v>
      </c>
    </row>
    <row r="2509" spans="1:10" s="192" customFormat="1" ht="13.5" thickTop="1">
      <c r="A2509" s="205"/>
      <c r="B2509" s="189"/>
      <c r="C2509" s="189"/>
      <c r="D2509" s="189"/>
      <c r="E2509" s="189"/>
      <c r="F2509" s="189"/>
      <c r="G2509" s="189"/>
      <c r="H2509" s="189"/>
      <c r="I2509" s="189"/>
      <c r="J2509" s="206"/>
    </row>
    <row r="2510" spans="1:10" s="192" customFormat="1" ht="12.75">
      <c r="A2510" s="290" t="s">
        <v>1000</v>
      </c>
      <c r="B2510" s="288" t="s">
        <v>8</v>
      </c>
      <c r="C2510" s="284" t="s">
        <v>9</v>
      </c>
      <c r="D2510" s="284" t="s">
        <v>10</v>
      </c>
      <c r="E2510" s="367" t="s">
        <v>136</v>
      </c>
      <c r="F2510" s="367"/>
      <c r="G2510" s="289" t="s">
        <v>11</v>
      </c>
      <c r="H2510" s="288" t="s">
        <v>12</v>
      </c>
      <c r="I2510" s="288" t="s">
        <v>13</v>
      </c>
      <c r="J2510" s="287" t="s">
        <v>14</v>
      </c>
    </row>
    <row r="2511" spans="1:10" s="192" customFormat="1" ht="38.25">
      <c r="A2511" s="94" t="s">
        <v>137</v>
      </c>
      <c r="B2511" s="294" t="s">
        <v>3694</v>
      </c>
      <c r="C2511" s="277" t="s">
        <v>21</v>
      </c>
      <c r="D2511" s="277" t="s">
        <v>2630</v>
      </c>
      <c r="E2511" s="368" t="s">
        <v>152</v>
      </c>
      <c r="F2511" s="368"/>
      <c r="G2511" s="95" t="s">
        <v>45</v>
      </c>
      <c r="H2511" s="182">
        <v>1</v>
      </c>
      <c r="I2511" s="96">
        <v>40.67</v>
      </c>
      <c r="J2511" s="196">
        <v>40.67</v>
      </c>
    </row>
    <row r="2512" spans="1:10" s="192" customFormat="1" ht="25.5">
      <c r="A2512" s="197" t="s">
        <v>146</v>
      </c>
      <c r="B2512" s="308" t="s">
        <v>1559</v>
      </c>
      <c r="C2512" s="285" t="s">
        <v>21</v>
      </c>
      <c r="D2512" s="285" t="s">
        <v>153</v>
      </c>
      <c r="E2512" s="365" t="s">
        <v>148</v>
      </c>
      <c r="F2512" s="365"/>
      <c r="G2512" s="183" t="s">
        <v>26</v>
      </c>
      <c r="H2512" s="184">
        <v>0.2203</v>
      </c>
      <c r="I2512" s="185">
        <v>20.92</v>
      </c>
      <c r="J2512" s="198">
        <v>4.5999999999999996</v>
      </c>
    </row>
    <row r="2513" spans="1:10" s="192" customFormat="1" ht="25.5">
      <c r="A2513" s="197" t="s">
        <v>146</v>
      </c>
      <c r="B2513" s="308" t="s">
        <v>1560</v>
      </c>
      <c r="C2513" s="285" t="s">
        <v>21</v>
      </c>
      <c r="D2513" s="285" t="s">
        <v>154</v>
      </c>
      <c r="E2513" s="365" t="s">
        <v>148</v>
      </c>
      <c r="F2513" s="365"/>
      <c r="G2513" s="183" t="s">
        <v>26</v>
      </c>
      <c r="H2513" s="184">
        <v>0.2203</v>
      </c>
      <c r="I2513" s="185">
        <v>25.55</v>
      </c>
      <c r="J2513" s="198">
        <v>5.62</v>
      </c>
    </row>
    <row r="2514" spans="1:10" s="192" customFormat="1" ht="12.75">
      <c r="A2514" s="199" t="s">
        <v>139</v>
      </c>
      <c r="B2514" s="309" t="s">
        <v>3695</v>
      </c>
      <c r="C2514" s="278" t="s">
        <v>21</v>
      </c>
      <c r="D2514" s="278" t="s">
        <v>3696</v>
      </c>
      <c r="E2514" s="362" t="s">
        <v>142</v>
      </c>
      <c r="F2514" s="362"/>
      <c r="G2514" s="186" t="s">
        <v>45</v>
      </c>
      <c r="H2514" s="187">
        <v>3</v>
      </c>
      <c r="I2514" s="188">
        <v>2.7</v>
      </c>
      <c r="J2514" s="200">
        <v>8.1</v>
      </c>
    </row>
    <row r="2515" spans="1:10" s="192" customFormat="1" ht="25.5">
      <c r="A2515" s="199" t="s">
        <v>139</v>
      </c>
      <c r="B2515" s="309" t="s">
        <v>3697</v>
      </c>
      <c r="C2515" s="278" t="s">
        <v>21</v>
      </c>
      <c r="D2515" s="278" t="s">
        <v>3698</v>
      </c>
      <c r="E2515" s="362" t="s">
        <v>142</v>
      </c>
      <c r="F2515" s="362"/>
      <c r="G2515" s="186" t="s">
        <v>45</v>
      </c>
      <c r="H2515" s="187">
        <v>1</v>
      </c>
      <c r="I2515" s="188">
        <v>18.78</v>
      </c>
      <c r="J2515" s="200">
        <v>18.78</v>
      </c>
    </row>
    <row r="2516" spans="1:10" s="192" customFormat="1" ht="38.25">
      <c r="A2516" s="199" t="s">
        <v>139</v>
      </c>
      <c r="B2516" s="309" t="s">
        <v>1616</v>
      </c>
      <c r="C2516" s="278" t="s">
        <v>21</v>
      </c>
      <c r="D2516" s="278" t="s">
        <v>158</v>
      </c>
      <c r="E2516" s="362" t="s">
        <v>142</v>
      </c>
      <c r="F2516" s="362"/>
      <c r="G2516" s="186" t="s">
        <v>45</v>
      </c>
      <c r="H2516" s="187">
        <v>0.1125</v>
      </c>
      <c r="I2516" s="188">
        <v>31.75</v>
      </c>
      <c r="J2516" s="200">
        <v>3.57</v>
      </c>
    </row>
    <row r="2517" spans="1:10" s="192" customFormat="1" ht="12.75">
      <c r="A2517" s="201"/>
      <c r="B2517" s="279"/>
      <c r="C2517" s="279"/>
      <c r="D2517" s="279"/>
      <c r="E2517" s="279" t="s">
        <v>143</v>
      </c>
      <c r="F2517" s="203">
        <v>8.18</v>
      </c>
      <c r="G2517" s="279" t="s">
        <v>144</v>
      </c>
      <c r="H2517" s="203">
        <v>0</v>
      </c>
      <c r="I2517" s="279" t="s">
        <v>145</v>
      </c>
      <c r="J2517" s="204">
        <v>8.18</v>
      </c>
    </row>
    <row r="2518" spans="1:10" s="192" customFormat="1" ht="12.75">
      <c r="A2518" s="201"/>
      <c r="B2518" s="279"/>
      <c r="C2518" s="279"/>
      <c r="D2518" s="279"/>
      <c r="E2518" s="279" t="s">
        <v>663</v>
      </c>
      <c r="F2518" s="203">
        <v>9.1300000000000008</v>
      </c>
      <c r="G2518" s="279"/>
      <c r="H2518" s="363" t="s">
        <v>664</v>
      </c>
      <c r="I2518" s="363"/>
      <c r="J2518" s="204">
        <v>49.8</v>
      </c>
    </row>
    <row r="2519" spans="1:10" s="192" customFormat="1" ht="13.5" thickBot="1">
      <c r="A2519" s="280"/>
      <c r="B2519" s="281"/>
      <c r="C2519" s="281"/>
      <c r="D2519" s="281"/>
      <c r="E2519" s="281"/>
      <c r="F2519" s="281"/>
      <c r="G2519" s="281" t="s">
        <v>665</v>
      </c>
      <c r="H2519" s="213">
        <v>26</v>
      </c>
      <c r="I2519" s="281" t="s">
        <v>666</v>
      </c>
      <c r="J2519" s="207">
        <v>1294.8</v>
      </c>
    </row>
    <row r="2520" spans="1:10" s="192" customFormat="1" ht="13.5" thickTop="1">
      <c r="A2520" s="205"/>
      <c r="B2520" s="189"/>
      <c r="C2520" s="189"/>
      <c r="D2520" s="189"/>
      <c r="E2520" s="189"/>
      <c r="F2520" s="189"/>
      <c r="G2520" s="189"/>
      <c r="H2520" s="189"/>
      <c r="I2520" s="189"/>
      <c r="J2520" s="206"/>
    </row>
    <row r="2521" spans="1:10" s="192" customFormat="1" ht="12.75">
      <c r="A2521" s="290" t="s">
        <v>1002</v>
      </c>
      <c r="B2521" s="288" t="s">
        <v>8</v>
      </c>
      <c r="C2521" s="284" t="s">
        <v>9</v>
      </c>
      <c r="D2521" s="284" t="s">
        <v>10</v>
      </c>
      <c r="E2521" s="367" t="s">
        <v>136</v>
      </c>
      <c r="F2521" s="367"/>
      <c r="G2521" s="289" t="s">
        <v>11</v>
      </c>
      <c r="H2521" s="288" t="s">
        <v>12</v>
      </c>
      <c r="I2521" s="288" t="s">
        <v>13</v>
      </c>
      <c r="J2521" s="287" t="s">
        <v>14</v>
      </c>
    </row>
    <row r="2522" spans="1:10" s="192" customFormat="1" ht="38.25">
      <c r="A2522" s="94" t="s">
        <v>137</v>
      </c>
      <c r="B2522" s="294" t="s">
        <v>1280</v>
      </c>
      <c r="C2522" s="277" t="s">
        <v>21</v>
      </c>
      <c r="D2522" s="277" t="s">
        <v>391</v>
      </c>
      <c r="E2522" s="368" t="s">
        <v>152</v>
      </c>
      <c r="F2522" s="368"/>
      <c r="G2522" s="95" t="s">
        <v>45</v>
      </c>
      <c r="H2522" s="182">
        <v>1</v>
      </c>
      <c r="I2522" s="96">
        <v>52.82</v>
      </c>
      <c r="J2522" s="196">
        <v>52.82</v>
      </c>
    </row>
    <row r="2523" spans="1:10" s="192" customFormat="1" ht="25.5">
      <c r="A2523" s="197" t="s">
        <v>146</v>
      </c>
      <c r="B2523" s="308" t="s">
        <v>1559</v>
      </c>
      <c r="C2523" s="285" t="s">
        <v>21</v>
      </c>
      <c r="D2523" s="285" t="s">
        <v>153</v>
      </c>
      <c r="E2523" s="365" t="s">
        <v>148</v>
      </c>
      <c r="F2523" s="365"/>
      <c r="G2523" s="183" t="s">
        <v>26</v>
      </c>
      <c r="H2523" s="184">
        <v>0.28960000000000002</v>
      </c>
      <c r="I2523" s="185">
        <v>20.92</v>
      </c>
      <c r="J2523" s="198">
        <v>6.05</v>
      </c>
    </row>
    <row r="2524" spans="1:10" s="192" customFormat="1" ht="25.5">
      <c r="A2524" s="197" t="s">
        <v>146</v>
      </c>
      <c r="B2524" s="308" t="s">
        <v>1560</v>
      </c>
      <c r="C2524" s="285" t="s">
        <v>21</v>
      </c>
      <c r="D2524" s="285" t="s">
        <v>154</v>
      </c>
      <c r="E2524" s="365" t="s">
        <v>148</v>
      </c>
      <c r="F2524" s="365"/>
      <c r="G2524" s="183" t="s">
        <v>26</v>
      </c>
      <c r="H2524" s="184">
        <v>0.28960000000000002</v>
      </c>
      <c r="I2524" s="185">
        <v>25.55</v>
      </c>
      <c r="J2524" s="198">
        <v>7.39</v>
      </c>
    </row>
    <row r="2525" spans="1:10" s="192" customFormat="1" ht="12.75">
      <c r="A2525" s="199" t="s">
        <v>139</v>
      </c>
      <c r="B2525" s="309" t="s">
        <v>1617</v>
      </c>
      <c r="C2525" s="278" t="s">
        <v>21</v>
      </c>
      <c r="D2525" s="278" t="s">
        <v>1003</v>
      </c>
      <c r="E2525" s="362" t="s">
        <v>142</v>
      </c>
      <c r="F2525" s="362"/>
      <c r="G2525" s="186" t="s">
        <v>45</v>
      </c>
      <c r="H2525" s="187">
        <v>3</v>
      </c>
      <c r="I2525" s="188">
        <v>3.25</v>
      </c>
      <c r="J2525" s="200">
        <v>9.75</v>
      </c>
    </row>
    <row r="2526" spans="1:10" s="192" customFormat="1" ht="25.5">
      <c r="A2526" s="199" t="s">
        <v>139</v>
      </c>
      <c r="B2526" s="309" t="s">
        <v>1618</v>
      </c>
      <c r="C2526" s="278" t="s">
        <v>21</v>
      </c>
      <c r="D2526" s="278" t="s">
        <v>1004</v>
      </c>
      <c r="E2526" s="362" t="s">
        <v>142</v>
      </c>
      <c r="F2526" s="362"/>
      <c r="G2526" s="186" t="s">
        <v>45</v>
      </c>
      <c r="H2526" s="187">
        <v>1</v>
      </c>
      <c r="I2526" s="188">
        <v>24.16</v>
      </c>
      <c r="J2526" s="200">
        <v>24.16</v>
      </c>
    </row>
    <row r="2527" spans="1:10" s="192" customFormat="1" ht="38.25">
      <c r="A2527" s="199" t="s">
        <v>139</v>
      </c>
      <c r="B2527" s="309" t="s">
        <v>1616</v>
      </c>
      <c r="C2527" s="278" t="s">
        <v>21</v>
      </c>
      <c r="D2527" s="278" t="s">
        <v>158</v>
      </c>
      <c r="E2527" s="362" t="s">
        <v>142</v>
      </c>
      <c r="F2527" s="362"/>
      <c r="G2527" s="186" t="s">
        <v>45</v>
      </c>
      <c r="H2527" s="187">
        <v>0.17249999999999999</v>
      </c>
      <c r="I2527" s="188">
        <v>31.75</v>
      </c>
      <c r="J2527" s="200">
        <v>5.47</v>
      </c>
    </row>
    <row r="2528" spans="1:10" s="192" customFormat="1" ht="12.75">
      <c r="A2528" s="201"/>
      <c r="B2528" s="279"/>
      <c r="C2528" s="279"/>
      <c r="D2528" s="279"/>
      <c r="E2528" s="279" t="s">
        <v>143</v>
      </c>
      <c r="F2528" s="203">
        <v>10.74</v>
      </c>
      <c r="G2528" s="279" t="s">
        <v>144</v>
      </c>
      <c r="H2528" s="203">
        <v>0</v>
      </c>
      <c r="I2528" s="279" t="s">
        <v>145</v>
      </c>
      <c r="J2528" s="204">
        <v>10.74</v>
      </c>
    </row>
    <row r="2529" spans="1:10" s="192" customFormat="1" ht="12.75">
      <c r="A2529" s="201"/>
      <c r="B2529" s="279"/>
      <c r="C2529" s="279"/>
      <c r="D2529" s="279"/>
      <c r="E2529" s="279" t="s">
        <v>663</v>
      </c>
      <c r="F2529" s="203">
        <v>11.86</v>
      </c>
      <c r="G2529" s="279"/>
      <c r="H2529" s="363" t="s">
        <v>664</v>
      </c>
      <c r="I2529" s="363"/>
      <c r="J2529" s="204">
        <v>64.680000000000007</v>
      </c>
    </row>
    <row r="2530" spans="1:10" s="192" customFormat="1" ht="13.5" thickBot="1">
      <c r="A2530" s="280"/>
      <c r="B2530" s="281"/>
      <c r="C2530" s="281"/>
      <c r="D2530" s="281"/>
      <c r="E2530" s="281"/>
      <c r="F2530" s="281"/>
      <c r="G2530" s="281" t="s">
        <v>665</v>
      </c>
      <c r="H2530" s="213">
        <v>30</v>
      </c>
      <c r="I2530" s="281" t="s">
        <v>666</v>
      </c>
      <c r="J2530" s="207">
        <v>1940.4</v>
      </c>
    </row>
    <row r="2531" spans="1:10" s="192" customFormat="1" ht="13.5" thickTop="1">
      <c r="A2531" s="205"/>
      <c r="B2531" s="189"/>
      <c r="C2531" s="189"/>
      <c r="D2531" s="189"/>
      <c r="E2531" s="189"/>
      <c r="F2531" s="189"/>
      <c r="G2531" s="189"/>
      <c r="H2531" s="189"/>
      <c r="I2531" s="189"/>
      <c r="J2531" s="206"/>
    </row>
    <row r="2532" spans="1:10" s="192" customFormat="1" ht="12.75">
      <c r="A2532" s="290" t="s">
        <v>1005</v>
      </c>
      <c r="B2532" s="288" t="s">
        <v>8</v>
      </c>
      <c r="C2532" s="284" t="s">
        <v>9</v>
      </c>
      <c r="D2532" s="284" t="s">
        <v>10</v>
      </c>
      <c r="E2532" s="367" t="s">
        <v>136</v>
      </c>
      <c r="F2532" s="367"/>
      <c r="G2532" s="289" t="s">
        <v>11</v>
      </c>
      <c r="H2532" s="288" t="s">
        <v>12</v>
      </c>
      <c r="I2532" s="288" t="s">
        <v>13</v>
      </c>
      <c r="J2532" s="287" t="s">
        <v>14</v>
      </c>
    </row>
    <row r="2533" spans="1:10" s="192" customFormat="1" ht="51">
      <c r="A2533" s="94" t="s">
        <v>137</v>
      </c>
      <c r="B2533" s="294" t="s">
        <v>3699</v>
      </c>
      <c r="C2533" s="277" t="s">
        <v>21</v>
      </c>
      <c r="D2533" s="277" t="s">
        <v>2631</v>
      </c>
      <c r="E2533" s="368" t="s">
        <v>152</v>
      </c>
      <c r="F2533" s="368"/>
      <c r="G2533" s="95" t="s">
        <v>45</v>
      </c>
      <c r="H2533" s="182">
        <v>1</v>
      </c>
      <c r="I2533" s="96">
        <v>33.770000000000003</v>
      </c>
      <c r="J2533" s="196">
        <v>33.770000000000003</v>
      </c>
    </row>
    <row r="2534" spans="1:10" s="192" customFormat="1" ht="25.5">
      <c r="A2534" s="197" t="s">
        <v>146</v>
      </c>
      <c r="B2534" s="308" t="s">
        <v>1559</v>
      </c>
      <c r="C2534" s="285" t="s">
        <v>21</v>
      </c>
      <c r="D2534" s="285" t="s">
        <v>153</v>
      </c>
      <c r="E2534" s="365" t="s">
        <v>148</v>
      </c>
      <c r="F2534" s="365"/>
      <c r="G2534" s="183" t="s">
        <v>26</v>
      </c>
      <c r="H2534" s="184">
        <v>0.2082</v>
      </c>
      <c r="I2534" s="185">
        <v>20.92</v>
      </c>
      <c r="J2534" s="198">
        <v>4.3499999999999996</v>
      </c>
    </row>
    <row r="2535" spans="1:10" s="192" customFormat="1" ht="25.5">
      <c r="A2535" s="197" t="s">
        <v>146</v>
      </c>
      <c r="B2535" s="308" t="s">
        <v>1560</v>
      </c>
      <c r="C2535" s="285" t="s">
        <v>21</v>
      </c>
      <c r="D2535" s="285" t="s">
        <v>154</v>
      </c>
      <c r="E2535" s="365" t="s">
        <v>148</v>
      </c>
      <c r="F2535" s="365"/>
      <c r="G2535" s="183" t="s">
        <v>26</v>
      </c>
      <c r="H2535" s="184">
        <v>0.2082</v>
      </c>
      <c r="I2535" s="185">
        <v>25.55</v>
      </c>
      <c r="J2535" s="198">
        <v>5.31</v>
      </c>
    </row>
    <row r="2536" spans="1:10" s="192" customFormat="1" ht="12.75">
      <c r="A2536" s="199" t="s">
        <v>139</v>
      </c>
      <c r="B2536" s="309" t="s">
        <v>1614</v>
      </c>
      <c r="C2536" s="278" t="s">
        <v>21</v>
      </c>
      <c r="D2536" s="278" t="s">
        <v>157</v>
      </c>
      <c r="E2536" s="362" t="s">
        <v>142</v>
      </c>
      <c r="F2536" s="362"/>
      <c r="G2536" s="186" t="s">
        <v>45</v>
      </c>
      <c r="H2536" s="187">
        <v>1</v>
      </c>
      <c r="I2536" s="188">
        <v>1.83</v>
      </c>
      <c r="J2536" s="200">
        <v>1.83</v>
      </c>
    </row>
    <row r="2537" spans="1:10" s="192" customFormat="1" ht="12.75">
      <c r="A2537" s="199" t="s">
        <v>139</v>
      </c>
      <c r="B2537" s="309" t="s">
        <v>3695</v>
      </c>
      <c r="C2537" s="278" t="s">
        <v>21</v>
      </c>
      <c r="D2537" s="278" t="s">
        <v>3696</v>
      </c>
      <c r="E2537" s="362" t="s">
        <v>142</v>
      </c>
      <c r="F2537" s="362"/>
      <c r="G2537" s="186" t="s">
        <v>45</v>
      </c>
      <c r="H2537" s="187">
        <v>2</v>
      </c>
      <c r="I2537" s="188">
        <v>2.7</v>
      </c>
      <c r="J2537" s="200">
        <v>5.4</v>
      </c>
    </row>
    <row r="2538" spans="1:10" s="192" customFormat="1" ht="25.5">
      <c r="A2538" s="199" t="s">
        <v>139</v>
      </c>
      <c r="B2538" s="309" t="s">
        <v>3700</v>
      </c>
      <c r="C2538" s="278" t="s">
        <v>21</v>
      </c>
      <c r="D2538" s="278" t="s">
        <v>3701</v>
      </c>
      <c r="E2538" s="362" t="s">
        <v>142</v>
      </c>
      <c r="F2538" s="362"/>
      <c r="G2538" s="186" t="s">
        <v>45</v>
      </c>
      <c r="H2538" s="187">
        <v>1</v>
      </c>
      <c r="I2538" s="188">
        <v>13.71</v>
      </c>
      <c r="J2538" s="200">
        <v>13.71</v>
      </c>
    </row>
    <row r="2539" spans="1:10" s="192" customFormat="1" ht="38.25">
      <c r="A2539" s="199" t="s">
        <v>139</v>
      </c>
      <c r="B2539" s="309" t="s">
        <v>1616</v>
      </c>
      <c r="C2539" s="278" t="s">
        <v>21</v>
      </c>
      <c r="D2539" s="278" t="s">
        <v>158</v>
      </c>
      <c r="E2539" s="362" t="s">
        <v>142</v>
      </c>
      <c r="F2539" s="362"/>
      <c r="G2539" s="186" t="s">
        <v>45</v>
      </c>
      <c r="H2539" s="187">
        <v>0.1</v>
      </c>
      <c r="I2539" s="188">
        <v>31.75</v>
      </c>
      <c r="J2539" s="200">
        <v>3.17</v>
      </c>
    </row>
    <row r="2540" spans="1:10" s="192" customFormat="1" ht="12.75">
      <c r="A2540" s="201"/>
      <c r="B2540" s="279"/>
      <c r="C2540" s="279"/>
      <c r="D2540" s="279"/>
      <c r="E2540" s="279" t="s">
        <v>143</v>
      </c>
      <c r="F2540" s="203">
        <v>7.72</v>
      </c>
      <c r="G2540" s="279" t="s">
        <v>144</v>
      </c>
      <c r="H2540" s="203">
        <v>0</v>
      </c>
      <c r="I2540" s="279" t="s">
        <v>145</v>
      </c>
      <c r="J2540" s="204">
        <v>7.72</v>
      </c>
    </row>
    <row r="2541" spans="1:10" s="192" customFormat="1" ht="12.75">
      <c r="A2541" s="201"/>
      <c r="B2541" s="279"/>
      <c r="C2541" s="279"/>
      <c r="D2541" s="279"/>
      <c r="E2541" s="279" t="s">
        <v>663</v>
      </c>
      <c r="F2541" s="203">
        <v>7.58</v>
      </c>
      <c r="G2541" s="279"/>
      <c r="H2541" s="363" t="s">
        <v>664</v>
      </c>
      <c r="I2541" s="363"/>
      <c r="J2541" s="204">
        <v>41.35</v>
      </c>
    </row>
    <row r="2542" spans="1:10" s="192" customFormat="1" ht="13.5" thickBot="1">
      <c r="A2542" s="280"/>
      <c r="B2542" s="281"/>
      <c r="C2542" s="281"/>
      <c r="D2542" s="281"/>
      <c r="E2542" s="281"/>
      <c r="F2542" s="281"/>
      <c r="G2542" s="281" t="s">
        <v>665</v>
      </c>
      <c r="H2542" s="213">
        <v>3</v>
      </c>
      <c r="I2542" s="281" t="s">
        <v>666</v>
      </c>
      <c r="J2542" s="207">
        <v>124.05</v>
      </c>
    </row>
    <row r="2543" spans="1:10" s="192" customFormat="1" ht="13.5" thickTop="1">
      <c r="A2543" s="205"/>
      <c r="B2543" s="189"/>
      <c r="C2543" s="189"/>
      <c r="D2543" s="189"/>
      <c r="E2543" s="189"/>
      <c r="F2543" s="189"/>
      <c r="G2543" s="189"/>
      <c r="H2543" s="189"/>
      <c r="I2543" s="189"/>
      <c r="J2543" s="206"/>
    </row>
    <row r="2544" spans="1:10" s="192" customFormat="1" ht="12.75">
      <c r="A2544" s="290" t="s">
        <v>1007</v>
      </c>
      <c r="B2544" s="288" t="s">
        <v>8</v>
      </c>
      <c r="C2544" s="284" t="s">
        <v>9</v>
      </c>
      <c r="D2544" s="284" t="s">
        <v>10</v>
      </c>
      <c r="E2544" s="367" t="s">
        <v>136</v>
      </c>
      <c r="F2544" s="367"/>
      <c r="G2544" s="289" t="s">
        <v>11</v>
      </c>
      <c r="H2544" s="288" t="s">
        <v>12</v>
      </c>
      <c r="I2544" s="288" t="s">
        <v>13</v>
      </c>
      <c r="J2544" s="287" t="s">
        <v>14</v>
      </c>
    </row>
    <row r="2545" spans="1:10" s="192" customFormat="1" ht="51">
      <c r="A2545" s="94" t="s">
        <v>137</v>
      </c>
      <c r="B2545" s="294" t="s">
        <v>3702</v>
      </c>
      <c r="C2545" s="277" t="s">
        <v>21</v>
      </c>
      <c r="D2545" s="277" t="s">
        <v>2632</v>
      </c>
      <c r="E2545" s="368" t="s">
        <v>152</v>
      </c>
      <c r="F2545" s="368"/>
      <c r="G2545" s="95" t="s">
        <v>45</v>
      </c>
      <c r="H2545" s="182">
        <v>1</v>
      </c>
      <c r="I2545" s="96">
        <v>42.76</v>
      </c>
      <c r="J2545" s="196">
        <v>42.76</v>
      </c>
    </row>
    <row r="2546" spans="1:10" s="192" customFormat="1" ht="25.5">
      <c r="A2546" s="197" t="s">
        <v>146</v>
      </c>
      <c r="B2546" s="308" t="s">
        <v>1559</v>
      </c>
      <c r="C2546" s="285" t="s">
        <v>21</v>
      </c>
      <c r="D2546" s="285" t="s">
        <v>153</v>
      </c>
      <c r="E2546" s="365" t="s">
        <v>148</v>
      </c>
      <c r="F2546" s="365"/>
      <c r="G2546" s="183" t="s">
        <v>26</v>
      </c>
      <c r="H2546" s="184">
        <v>0.23250000000000001</v>
      </c>
      <c r="I2546" s="185">
        <v>20.92</v>
      </c>
      <c r="J2546" s="198">
        <v>4.8600000000000003</v>
      </c>
    </row>
    <row r="2547" spans="1:10" s="192" customFormat="1" ht="25.5">
      <c r="A2547" s="197" t="s">
        <v>146</v>
      </c>
      <c r="B2547" s="308" t="s">
        <v>1560</v>
      </c>
      <c r="C2547" s="285" t="s">
        <v>21</v>
      </c>
      <c r="D2547" s="285" t="s">
        <v>154</v>
      </c>
      <c r="E2547" s="365" t="s">
        <v>148</v>
      </c>
      <c r="F2547" s="365"/>
      <c r="G2547" s="183" t="s">
        <v>26</v>
      </c>
      <c r="H2547" s="184">
        <v>0.23250000000000001</v>
      </c>
      <c r="I2547" s="185">
        <v>25.55</v>
      </c>
      <c r="J2547" s="198">
        <v>5.94</v>
      </c>
    </row>
    <row r="2548" spans="1:10" s="192" customFormat="1" ht="12.75">
      <c r="A2548" s="199" t="s">
        <v>139</v>
      </c>
      <c r="B2548" s="309" t="s">
        <v>1614</v>
      </c>
      <c r="C2548" s="278" t="s">
        <v>21</v>
      </c>
      <c r="D2548" s="278" t="s">
        <v>157</v>
      </c>
      <c r="E2548" s="362" t="s">
        <v>142</v>
      </c>
      <c r="F2548" s="362"/>
      <c r="G2548" s="186" t="s">
        <v>45</v>
      </c>
      <c r="H2548" s="187">
        <v>1</v>
      </c>
      <c r="I2548" s="188">
        <v>1.83</v>
      </c>
      <c r="J2548" s="200">
        <v>1.83</v>
      </c>
    </row>
    <row r="2549" spans="1:10" s="192" customFormat="1" ht="12.75">
      <c r="A2549" s="199" t="s">
        <v>139</v>
      </c>
      <c r="B2549" s="309" t="s">
        <v>1617</v>
      </c>
      <c r="C2549" s="278" t="s">
        <v>21</v>
      </c>
      <c r="D2549" s="278" t="s">
        <v>1003</v>
      </c>
      <c r="E2549" s="362" t="s">
        <v>142</v>
      </c>
      <c r="F2549" s="362"/>
      <c r="G2549" s="186" t="s">
        <v>45</v>
      </c>
      <c r="H2549" s="187">
        <v>2</v>
      </c>
      <c r="I2549" s="188">
        <v>3.25</v>
      </c>
      <c r="J2549" s="200">
        <v>6.5</v>
      </c>
    </row>
    <row r="2550" spans="1:10" s="192" customFormat="1" ht="25.5">
      <c r="A2550" s="199" t="s">
        <v>139</v>
      </c>
      <c r="B2550" s="309" t="s">
        <v>3703</v>
      </c>
      <c r="C2550" s="278" t="s">
        <v>21</v>
      </c>
      <c r="D2550" s="278" t="s">
        <v>3704</v>
      </c>
      <c r="E2550" s="362" t="s">
        <v>142</v>
      </c>
      <c r="F2550" s="362"/>
      <c r="G2550" s="186" t="s">
        <v>45</v>
      </c>
      <c r="H2550" s="187">
        <v>1</v>
      </c>
      <c r="I2550" s="188">
        <v>19.190000000000001</v>
      </c>
      <c r="J2550" s="200">
        <v>19.190000000000001</v>
      </c>
    </row>
    <row r="2551" spans="1:10" s="192" customFormat="1" ht="38.25">
      <c r="A2551" s="199" t="s">
        <v>139</v>
      </c>
      <c r="B2551" s="309" t="s">
        <v>1616</v>
      </c>
      <c r="C2551" s="278" t="s">
        <v>21</v>
      </c>
      <c r="D2551" s="278" t="s">
        <v>158</v>
      </c>
      <c r="E2551" s="362" t="s">
        <v>142</v>
      </c>
      <c r="F2551" s="362"/>
      <c r="G2551" s="186" t="s">
        <v>45</v>
      </c>
      <c r="H2551" s="187">
        <v>0.14000000000000001</v>
      </c>
      <c r="I2551" s="188">
        <v>31.75</v>
      </c>
      <c r="J2551" s="200">
        <v>4.4400000000000004</v>
      </c>
    </row>
    <row r="2552" spans="1:10" s="192" customFormat="1" ht="12.75">
      <c r="A2552" s="201"/>
      <c r="B2552" s="279"/>
      <c r="C2552" s="279"/>
      <c r="D2552" s="279"/>
      <c r="E2552" s="279" t="s">
        <v>143</v>
      </c>
      <c r="F2552" s="203">
        <v>8.6300000000000008</v>
      </c>
      <c r="G2552" s="279" t="s">
        <v>144</v>
      </c>
      <c r="H2552" s="203">
        <v>0</v>
      </c>
      <c r="I2552" s="279" t="s">
        <v>145</v>
      </c>
      <c r="J2552" s="204">
        <v>8.6300000000000008</v>
      </c>
    </row>
    <row r="2553" spans="1:10" s="192" customFormat="1" ht="12.75">
      <c r="A2553" s="201"/>
      <c r="B2553" s="279"/>
      <c r="C2553" s="279"/>
      <c r="D2553" s="279"/>
      <c r="E2553" s="279" t="s">
        <v>663</v>
      </c>
      <c r="F2553" s="203">
        <v>9.6</v>
      </c>
      <c r="G2553" s="279"/>
      <c r="H2553" s="363" t="s">
        <v>664</v>
      </c>
      <c r="I2553" s="363"/>
      <c r="J2553" s="204">
        <v>52.36</v>
      </c>
    </row>
    <row r="2554" spans="1:10" s="192" customFormat="1" ht="13.5" thickBot="1">
      <c r="A2554" s="280"/>
      <c r="B2554" s="281"/>
      <c r="C2554" s="281"/>
      <c r="D2554" s="281"/>
      <c r="E2554" s="281"/>
      <c r="F2554" s="281"/>
      <c r="G2554" s="281" t="s">
        <v>665</v>
      </c>
      <c r="H2554" s="213">
        <v>37</v>
      </c>
      <c r="I2554" s="281" t="s">
        <v>666</v>
      </c>
      <c r="J2554" s="207">
        <v>1937.32</v>
      </c>
    </row>
    <row r="2555" spans="1:10" s="192" customFormat="1" ht="13.5" thickTop="1">
      <c r="A2555" s="205"/>
      <c r="B2555" s="189"/>
      <c r="C2555" s="189"/>
      <c r="D2555" s="189"/>
      <c r="E2555" s="189"/>
      <c r="F2555" s="189"/>
      <c r="G2555" s="189"/>
      <c r="H2555" s="189"/>
      <c r="I2555" s="189"/>
      <c r="J2555" s="206"/>
    </row>
    <row r="2556" spans="1:10" s="192" customFormat="1" ht="12.75">
      <c r="A2556" s="290" t="s">
        <v>1008</v>
      </c>
      <c r="B2556" s="288" t="s">
        <v>8</v>
      </c>
      <c r="C2556" s="284" t="s">
        <v>9</v>
      </c>
      <c r="D2556" s="284" t="s">
        <v>10</v>
      </c>
      <c r="E2556" s="367" t="s">
        <v>136</v>
      </c>
      <c r="F2556" s="367"/>
      <c r="G2556" s="289" t="s">
        <v>11</v>
      </c>
      <c r="H2556" s="288" t="s">
        <v>12</v>
      </c>
      <c r="I2556" s="288" t="s">
        <v>13</v>
      </c>
      <c r="J2556" s="287" t="s">
        <v>14</v>
      </c>
    </row>
    <row r="2557" spans="1:10" s="192" customFormat="1" ht="38.25">
      <c r="A2557" s="94" t="s">
        <v>137</v>
      </c>
      <c r="B2557" s="294" t="s">
        <v>1267</v>
      </c>
      <c r="C2557" s="277" t="s">
        <v>21</v>
      </c>
      <c r="D2557" s="277" t="s">
        <v>400</v>
      </c>
      <c r="E2557" s="368" t="s">
        <v>152</v>
      </c>
      <c r="F2557" s="368"/>
      <c r="G2557" s="95" t="s">
        <v>45</v>
      </c>
      <c r="H2557" s="182">
        <v>1</v>
      </c>
      <c r="I2557" s="96">
        <v>10.31</v>
      </c>
      <c r="J2557" s="196">
        <v>10.31</v>
      </c>
    </row>
    <row r="2558" spans="1:10" s="192" customFormat="1" ht="25.5">
      <c r="A2558" s="197" t="s">
        <v>146</v>
      </c>
      <c r="B2558" s="308" t="s">
        <v>1559</v>
      </c>
      <c r="C2558" s="285" t="s">
        <v>21</v>
      </c>
      <c r="D2558" s="285" t="s">
        <v>153</v>
      </c>
      <c r="E2558" s="365" t="s">
        <v>148</v>
      </c>
      <c r="F2558" s="365"/>
      <c r="G2558" s="183" t="s">
        <v>26</v>
      </c>
      <c r="H2558" s="184">
        <v>0.127</v>
      </c>
      <c r="I2558" s="185">
        <v>20.92</v>
      </c>
      <c r="J2558" s="198">
        <v>2.65</v>
      </c>
    </row>
    <row r="2559" spans="1:10" s="192" customFormat="1" ht="25.5">
      <c r="A2559" s="197" t="s">
        <v>146</v>
      </c>
      <c r="B2559" s="308" t="s">
        <v>1560</v>
      </c>
      <c r="C2559" s="285" t="s">
        <v>21</v>
      </c>
      <c r="D2559" s="285" t="s">
        <v>154</v>
      </c>
      <c r="E2559" s="365" t="s">
        <v>148</v>
      </c>
      <c r="F2559" s="365"/>
      <c r="G2559" s="183" t="s">
        <v>26</v>
      </c>
      <c r="H2559" s="184">
        <v>0.127</v>
      </c>
      <c r="I2559" s="185">
        <v>25.55</v>
      </c>
      <c r="J2559" s="198">
        <v>3.24</v>
      </c>
    </row>
    <row r="2560" spans="1:10" s="192" customFormat="1" ht="12.75">
      <c r="A2560" s="199" t="s">
        <v>139</v>
      </c>
      <c r="B2560" s="309" t="s">
        <v>1565</v>
      </c>
      <c r="C2560" s="278" t="s">
        <v>21</v>
      </c>
      <c r="D2560" s="278" t="s">
        <v>164</v>
      </c>
      <c r="E2560" s="362" t="s">
        <v>142</v>
      </c>
      <c r="F2560" s="362"/>
      <c r="G2560" s="186" t="s">
        <v>45</v>
      </c>
      <c r="H2560" s="187">
        <v>9.9000000000000008E-3</v>
      </c>
      <c r="I2560" s="188">
        <v>76.94</v>
      </c>
      <c r="J2560" s="200">
        <v>0.76</v>
      </c>
    </row>
    <row r="2561" spans="1:10" s="192" customFormat="1" ht="25.5">
      <c r="A2561" s="199" t="s">
        <v>139</v>
      </c>
      <c r="B2561" s="309" t="s">
        <v>1622</v>
      </c>
      <c r="C2561" s="278" t="s">
        <v>21</v>
      </c>
      <c r="D2561" s="278" t="s">
        <v>1014</v>
      </c>
      <c r="E2561" s="362" t="s">
        <v>142</v>
      </c>
      <c r="F2561" s="362"/>
      <c r="G2561" s="186" t="s">
        <v>45</v>
      </c>
      <c r="H2561" s="187">
        <v>1</v>
      </c>
      <c r="I2561" s="188">
        <v>2.35</v>
      </c>
      <c r="J2561" s="200">
        <v>2.35</v>
      </c>
    </row>
    <row r="2562" spans="1:10" s="192" customFormat="1" ht="25.5">
      <c r="A2562" s="199" t="s">
        <v>139</v>
      </c>
      <c r="B2562" s="309" t="s">
        <v>1567</v>
      </c>
      <c r="C2562" s="278" t="s">
        <v>21</v>
      </c>
      <c r="D2562" s="278" t="s">
        <v>166</v>
      </c>
      <c r="E2562" s="362" t="s">
        <v>142</v>
      </c>
      <c r="F2562" s="362"/>
      <c r="G2562" s="186" t="s">
        <v>45</v>
      </c>
      <c r="H2562" s="187">
        <v>1.4999999999999999E-2</v>
      </c>
      <c r="I2562" s="188">
        <v>87.17</v>
      </c>
      <c r="J2562" s="200">
        <v>1.3</v>
      </c>
    </row>
    <row r="2563" spans="1:10" s="192" customFormat="1" ht="12.75">
      <c r="A2563" s="199" t="s">
        <v>139</v>
      </c>
      <c r="B2563" s="309" t="s">
        <v>1564</v>
      </c>
      <c r="C2563" s="278" t="s">
        <v>21</v>
      </c>
      <c r="D2563" s="278" t="s">
        <v>165</v>
      </c>
      <c r="E2563" s="362" t="s">
        <v>142</v>
      </c>
      <c r="F2563" s="362"/>
      <c r="G2563" s="186" t="s">
        <v>45</v>
      </c>
      <c r="H2563" s="187">
        <v>7.1000000000000004E-3</v>
      </c>
      <c r="I2563" s="188">
        <v>2.62</v>
      </c>
      <c r="J2563" s="200">
        <v>0.01</v>
      </c>
    </row>
    <row r="2564" spans="1:10" s="192" customFormat="1" ht="12.75">
      <c r="A2564" s="201"/>
      <c r="B2564" s="279"/>
      <c r="C2564" s="279"/>
      <c r="D2564" s="279"/>
      <c r="E2564" s="279" t="s">
        <v>143</v>
      </c>
      <c r="F2564" s="203">
        <v>4.71</v>
      </c>
      <c r="G2564" s="279" t="s">
        <v>144</v>
      </c>
      <c r="H2564" s="203">
        <v>0</v>
      </c>
      <c r="I2564" s="279" t="s">
        <v>145</v>
      </c>
      <c r="J2564" s="204">
        <v>4.71</v>
      </c>
    </row>
    <row r="2565" spans="1:10" s="192" customFormat="1" ht="12.75">
      <c r="A2565" s="201"/>
      <c r="B2565" s="279"/>
      <c r="C2565" s="279"/>
      <c r="D2565" s="279"/>
      <c r="E2565" s="279" t="s">
        <v>663</v>
      </c>
      <c r="F2565" s="203">
        <v>2.31</v>
      </c>
      <c r="G2565" s="279"/>
      <c r="H2565" s="363" t="s">
        <v>664</v>
      </c>
      <c r="I2565" s="363"/>
      <c r="J2565" s="204">
        <v>12.62</v>
      </c>
    </row>
    <row r="2566" spans="1:10" s="192" customFormat="1" ht="13.5" thickBot="1">
      <c r="A2566" s="280"/>
      <c r="B2566" s="281"/>
      <c r="C2566" s="281"/>
      <c r="D2566" s="281"/>
      <c r="E2566" s="281"/>
      <c r="F2566" s="281"/>
      <c r="G2566" s="281" t="s">
        <v>665</v>
      </c>
      <c r="H2566" s="213">
        <v>73</v>
      </c>
      <c r="I2566" s="281" t="s">
        <v>666</v>
      </c>
      <c r="J2566" s="207">
        <v>921.26</v>
      </c>
    </row>
    <row r="2567" spans="1:10" s="192" customFormat="1" ht="13.5" thickTop="1">
      <c r="A2567" s="205"/>
      <c r="B2567" s="189"/>
      <c r="C2567" s="189"/>
      <c r="D2567" s="189"/>
      <c r="E2567" s="189"/>
      <c r="F2567" s="189"/>
      <c r="G2567" s="189"/>
      <c r="H2567" s="189"/>
      <c r="I2567" s="189"/>
      <c r="J2567" s="206"/>
    </row>
    <row r="2568" spans="1:10" s="192" customFormat="1" ht="12.75">
      <c r="A2568" s="290" t="s">
        <v>1009</v>
      </c>
      <c r="B2568" s="288" t="s">
        <v>8</v>
      </c>
      <c r="C2568" s="284" t="s">
        <v>9</v>
      </c>
      <c r="D2568" s="284" t="s">
        <v>10</v>
      </c>
      <c r="E2568" s="367" t="s">
        <v>136</v>
      </c>
      <c r="F2568" s="367"/>
      <c r="G2568" s="289" t="s">
        <v>11</v>
      </c>
      <c r="H2568" s="288" t="s">
        <v>12</v>
      </c>
      <c r="I2568" s="288" t="s">
        <v>13</v>
      </c>
      <c r="J2568" s="287" t="s">
        <v>14</v>
      </c>
    </row>
    <row r="2569" spans="1:10" s="192" customFormat="1" ht="38.25">
      <c r="A2569" s="94" t="s">
        <v>137</v>
      </c>
      <c r="B2569" s="294" t="s">
        <v>1271</v>
      </c>
      <c r="C2569" s="277" t="s">
        <v>21</v>
      </c>
      <c r="D2569" s="277" t="s">
        <v>402</v>
      </c>
      <c r="E2569" s="368" t="s">
        <v>152</v>
      </c>
      <c r="F2569" s="368"/>
      <c r="G2569" s="95" t="s">
        <v>45</v>
      </c>
      <c r="H2569" s="182">
        <v>1</v>
      </c>
      <c r="I2569" s="96">
        <v>15.45</v>
      </c>
      <c r="J2569" s="196">
        <v>15.45</v>
      </c>
    </row>
    <row r="2570" spans="1:10" s="192" customFormat="1" ht="25.5">
      <c r="A2570" s="197" t="s">
        <v>146</v>
      </c>
      <c r="B2570" s="308" t="s">
        <v>1559</v>
      </c>
      <c r="C2570" s="285" t="s">
        <v>21</v>
      </c>
      <c r="D2570" s="285" t="s">
        <v>153</v>
      </c>
      <c r="E2570" s="365" t="s">
        <v>148</v>
      </c>
      <c r="F2570" s="365"/>
      <c r="G2570" s="183" t="s">
        <v>26</v>
      </c>
      <c r="H2570" s="184">
        <v>0.13789999999999999</v>
      </c>
      <c r="I2570" s="185">
        <v>20.92</v>
      </c>
      <c r="J2570" s="198">
        <v>2.88</v>
      </c>
    </row>
    <row r="2571" spans="1:10" s="192" customFormat="1" ht="25.5">
      <c r="A2571" s="197" t="s">
        <v>146</v>
      </c>
      <c r="B2571" s="308" t="s">
        <v>1560</v>
      </c>
      <c r="C2571" s="285" t="s">
        <v>21</v>
      </c>
      <c r="D2571" s="285" t="s">
        <v>154</v>
      </c>
      <c r="E2571" s="365" t="s">
        <v>148</v>
      </c>
      <c r="F2571" s="365"/>
      <c r="G2571" s="183" t="s">
        <v>26</v>
      </c>
      <c r="H2571" s="184">
        <v>0.13789999999999999</v>
      </c>
      <c r="I2571" s="185">
        <v>25.55</v>
      </c>
      <c r="J2571" s="198">
        <v>3.52</v>
      </c>
    </row>
    <row r="2572" spans="1:10" s="192" customFormat="1" ht="12.75">
      <c r="A2572" s="199" t="s">
        <v>139</v>
      </c>
      <c r="B2572" s="309" t="s">
        <v>1614</v>
      </c>
      <c r="C2572" s="278" t="s">
        <v>21</v>
      </c>
      <c r="D2572" s="278" t="s">
        <v>157</v>
      </c>
      <c r="E2572" s="362" t="s">
        <v>142</v>
      </c>
      <c r="F2572" s="362"/>
      <c r="G2572" s="186" t="s">
        <v>45</v>
      </c>
      <c r="H2572" s="187">
        <v>2</v>
      </c>
      <c r="I2572" s="188">
        <v>1.83</v>
      </c>
      <c r="J2572" s="200">
        <v>3.66</v>
      </c>
    </row>
    <row r="2573" spans="1:10" s="192" customFormat="1" ht="25.5">
      <c r="A2573" s="199" t="s">
        <v>139</v>
      </c>
      <c r="B2573" s="309" t="s">
        <v>1623</v>
      </c>
      <c r="C2573" s="278" t="s">
        <v>21</v>
      </c>
      <c r="D2573" s="278" t="s">
        <v>1016</v>
      </c>
      <c r="E2573" s="362" t="s">
        <v>142</v>
      </c>
      <c r="F2573" s="362"/>
      <c r="G2573" s="186" t="s">
        <v>45</v>
      </c>
      <c r="H2573" s="187">
        <v>1</v>
      </c>
      <c r="I2573" s="188">
        <v>3.81</v>
      </c>
      <c r="J2573" s="200">
        <v>3.81</v>
      </c>
    </row>
    <row r="2574" spans="1:10" s="192" customFormat="1" ht="38.25">
      <c r="A2574" s="199" t="s">
        <v>139</v>
      </c>
      <c r="B2574" s="309" t="s">
        <v>1616</v>
      </c>
      <c r="C2574" s="278" t="s">
        <v>21</v>
      </c>
      <c r="D2574" s="278" t="s">
        <v>158</v>
      </c>
      <c r="E2574" s="362" t="s">
        <v>142</v>
      </c>
      <c r="F2574" s="362"/>
      <c r="G2574" s="186" t="s">
        <v>45</v>
      </c>
      <c r="H2574" s="187">
        <v>0.05</v>
      </c>
      <c r="I2574" s="188">
        <v>31.75</v>
      </c>
      <c r="J2574" s="200">
        <v>1.58</v>
      </c>
    </row>
    <row r="2575" spans="1:10" s="192" customFormat="1" ht="12.75">
      <c r="A2575" s="201"/>
      <c r="B2575" s="279"/>
      <c r="C2575" s="279"/>
      <c r="D2575" s="279"/>
      <c r="E2575" s="279" t="s">
        <v>143</v>
      </c>
      <c r="F2575" s="203">
        <v>5.12</v>
      </c>
      <c r="G2575" s="279" t="s">
        <v>144</v>
      </c>
      <c r="H2575" s="203">
        <v>0</v>
      </c>
      <c r="I2575" s="279" t="s">
        <v>145</v>
      </c>
      <c r="J2575" s="204">
        <v>5.12</v>
      </c>
    </row>
    <row r="2576" spans="1:10" s="192" customFormat="1" ht="12.75">
      <c r="A2576" s="201"/>
      <c r="B2576" s="279"/>
      <c r="C2576" s="279"/>
      <c r="D2576" s="279"/>
      <c r="E2576" s="279" t="s">
        <v>663</v>
      </c>
      <c r="F2576" s="203">
        <v>3.47</v>
      </c>
      <c r="G2576" s="279"/>
      <c r="H2576" s="363" t="s">
        <v>664</v>
      </c>
      <c r="I2576" s="363"/>
      <c r="J2576" s="204">
        <v>18.920000000000002</v>
      </c>
    </row>
    <row r="2577" spans="1:10" s="192" customFormat="1" ht="13.5" thickBot="1">
      <c r="A2577" s="280"/>
      <c r="B2577" s="281"/>
      <c r="C2577" s="281"/>
      <c r="D2577" s="281"/>
      <c r="E2577" s="281"/>
      <c r="F2577" s="281"/>
      <c r="G2577" s="281" t="s">
        <v>665</v>
      </c>
      <c r="H2577" s="213">
        <v>131</v>
      </c>
      <c r="I2577" s="281" t="s">
        <v>666</v>
      </c>
      <c r="J2577" s="207">
        <v>2478.52</v>
      </c>
    </row>
    <row r="2578" spans="1:10" s="192" customFormat="1" ht="13.5" thickTop="1">
      <c r="A2578" s="205"/>
      <c r="B2578" s="189"/>
      <c r="C2578" s="189"/>
      <c r="D2578" s="189"/>
      <c r="E2578" s="189"/>
      <c r="F2578" s="189"/>
      <c r="G2578" s="189"/>
      <c r="H2578" s="189"/>
      <c r="I2578" s="189"/>
      <c r="J2578" s="206"/>
    </row>
    <row r="2579" spans="1:10" s="192" customFormat="1" ht="12.75">
      <c r="A2579" s="290" t="s">
        <v>1010</v>
      </c>
      <c r="B2579" s="288" t="s">
        <v>8</v>
      </c>
      <c r="C2579" s="284" t="s">
        <v>9</v>
      </c>
      <c r="D2579" s="284" t="s">
        <v>10</v>
      </c>
      <c r="E2579" s="367" t="s">
        <v>136</v>
      </c>
      <c r="F2579" s="367"/>
      <c r="G2579" s="289" t="s">
        <v>11</v>
      </c>
      <c r="H2579" s="288" t="s">
        <v>12</v>
      </c>
      <c r="I2579" s="288" t="s">
        <v>13</v>
      </c>
      <c r="J2579" s="287" t="s">
        <v>14</v>
      </c>
    </row>
    <row r="2580" spans="1:10" s="192" customFormat="1" ht="38.25">
      <c r="A2580" s="94" t="s">
        <v>137</v>
      </c>
      <c r="B2580" s="294" t="s">
        <v>3705</v>
      </c>
      <c r="C2580" s="277" t="s">
        <v>21</v>
      </c>
      <c r="D2580" s="277" t="s">
        <v>2633</v>
      </c>
      <c r="E2580" s="368" t="s">
        <v>152</v>
      </c>
      <c r="F2580" s="368"/>
      <c r="G2580" s="95" t="s">
        <v>45</v>
      </c>
      <c r="H2580" s="182">
        <v>1</v>
      </c>
      <c r="I2580" s="96">
        <v>23.42</v>
      </c>
      <c r="J2580" s="196">
        <v>23.42</v>
      </c>
    </row>
    <row r="2581" spans="1:10" s="192" customFormat="1" ht="25.5">
      <c r="A2581" s="197" t="s">
        <v>146</v>
      </c>
      <c r="B2581" s="308" t="s">
        <v>1559</v>
      </c>
      <c r="C2581" s="285" t="s">
        <v>21</v>
      </c>
      <c r="D2581" s="285" t="s">
        <v>153</v>
      </c>
      <c r="E2581" s="365" t="s">
        <v>148</v>
      </c>
      <c r="F2581" s="365"/>
      <c r="G2581" s="183" t="s">
        <v>26</v>
      </c>
      <c r="H2581" s="184">
        <v>0.16520000000000001</v>
      </c>
      <c r="I2581" s="185">
        <v>20.92</v>
      </c>
      <c r="J2581" s="198">
        <v>3.45</v>
      </c>
    </row>
    <row r="2582" spans="1:10" s="192" customFormat="1" ht="25.5">
      <c r="A2582" s="197" t="s">
        <v>146</v>
      </c>
      <c r="B2582" s="308" t="s">
        <v>1560</v>
      </c>
      <c r="C2582" s="285" t="s">
        <v>21</v>
      </c>
      <c r="D2582" s="285" t="s">
        <v>154</v>
      </c>
      <c r="E2582" s="365" t="s">
        <v>148</v>
      </c>
      <c r="F2582" s="365"/>
      <c r="G2582" s="183" t="s">
        <v>26</v>
      </c>
      <c r="H2582" s="184">
        <v>0.16520000000000001</v>
      </c>
      <c r="I2582" s="185">
        <v>25.55</v>
      </c>
      <c r="J2582" s="198">
        <v>4.22</v>
      </c>
    </row>
    <row r="2583" spans="1:10" s="192" customFormat="1" ht="12.75">
      <c r="A2583" s="199" t="s">
        <v>139</v>
      </c>
      <c r="B2583" s="309" t="s">
        <v>3695</v>
      </c>
      <c r="C2583" s="278" t="s">
        <v>21</v>
      </c>
      <c r="D2583" s="278" t="s">
        <v>3696</v>
      </c>
      <c r="E2583" s="362" t="s">
        <v>142</v>
      </c>
      <c r="F2583" s="362"/>
      <c r="G2583" s="186" t="s">
        <v>45</v>
      </c>
      <c r="H2583" s="187">
        <v>2</v>
      </c>
      <c r="I2583" s="188">
        <v>2.7</v>
      </c>
      <c r="J2583" s="200">
        <v>5.4</v>
      </c>
    </row>
    <row r="2584" spans="1:10" s="192" customFormat="1" ht="25.5">
      <c r="A2584" s="199" t="s">
        <v>139</v>
      </c>
      <c r="B2584" s="309" t="s">
        <v>3706</v>
      </c>
      <c r="C2584" s="278" t="s">
        <v>21</v>
      </c>
      <c r="D2584" s="278" t="s">
        <v>3707</v>
      </c>
      <c r="E2584" s="362" t="s">
        <v>142</v>
      </c>
      <c r="F2584" s="362"/>
      <c r="G2584" s="186" t="s">
        <v>45</v>
      </c>
      <c r="H2584" s="187">
        <v>1</v>
      </c>
      <c r="I2584" s="188">
        <v>7.97</v>
      </c>
      <c r="J2584" s="200">
        <v>7.97</v>
      </c>
    </row>
    <row r="2585" spans="1:10" s="192" customFormat="1" ht="38.25">
      <c r="A2585" s="199" t="s">
        <v>139</v>
      </c>
      <c r="B2585" s="309" t="s">
        <v>1616</v>
      </c>
      <c r="C2585" s="278" t="s">
        <v>21</v>
      </c>
      <c r="D2585" s="278" t="s">
        <v>158</v>
      </c>
      <c r="E2585" s="362" t="s">
        <v>142</v>
      </c>
      <c r="F2585" s="362"/>
      <c r="G2585" s="186" t="s">
        <v>45</v>
      </c>
      <c r="H2585" s="187">
        <v>7.4999999999999997E-2</v>
      </c>
      <c r="I2585" s="188">
        <v>31.75</v>
      </c>
      <c r="J2585" s="200">
        <v>2.38</v>
      </c>
    </row>
    <row r="2586" spans="1:10" s="192" customFormat="1" ht="12.75">
      <c r="A2586" s="201"/>
      <c r="B2586" s="279"/>
      <c r="C2586" s="279"/>
      <c r="D2586" s="279"/>
      <c r="E2586" s="279" t="s">
        <v>143</v>
      </c>
      <c r="F2586" s="203">
        <v>6.13</v>
      </c>
      <c r="G2586" s="279" t="s">
        <v>144</v>
      </c>
      <c r="H2586" s="203">
        <v>0</v>
      </c>
      <c r="I2586" s="279" t="s">
        <v>145</v>
      </c>
      <c r="J2586" s="204">
        <v>6.13</v>
      </c>
    </row>
    <row r="2587" spans="1:10" s="192" customFormat="1" ht="12.75">
      <c r="A2587" s="201"/>
      <c r="B2587" s="279"/>
      <c r="C2587" s="279"/>
      <c r="D2587" s="279"/>
      <c r="E2587" s="279" t="s">
        <v>663</v>
      </c>
      <c r="F2587" s="203">
        <v>5.26</v>
      </c>
      <c r="G2587" s="279"/>
      <c r="H2587" s="363" t="s">
        <v>664</v>
      </c>
      <c r="I2587" s="363"/>
      <c r="J2587" s="204">
        <v>28.68</v>
      </c>
    </row>
    <row r="2588" spans="1:10" s="192" customFormat="1" ht="13.5" thickBot="1">
      <c r="A2588" s="280"/>
      <c r="B2588" s="281"/>
      <c r="C2588" s="281"/>
      <c r="D2588" s="281"/>
      <c r="E2588" s="281"/>
      <c r="F2588" s="281"/>
      <c r="G2588" s="281" t="s">
        <v>665</v>
      </c>
      <c r="H2588" s="213">
        <v>24</v>
      </c>
      <c r="I2588" s="281" t="s">
        <v>666</v>
      </c>
      <c r="J2588" s="207">
        <v>688.32</v>
      </c>
    </row>
    <row r="2589" spans="1:10" s="192" customFormat="1" ht="13.5" thickTop="1">
      <c r="A2589" s="205"/>
      <c r="B2589" s="189"/>
      <c r="C2589" s="189"/>
      <c r="D2589" s="189"/>
      <c r="E2589" s="189"/>
      <c r="F2589" s="189"/>
      <c r="G2589" s="189"/>
      <c r="H2589" s="189"/>
      <c r="I2589" s="189"/>
      <c r="J2589" s="206"/>
    </row>
    <row r="2590" spans="1:10" s="192" customFormat="1" ht="12.75">
      <c r="A2590" s="290" t="s">
        <v>1012</v>
      </c>
      <c r="B2590" s="288" t="s">
        <v>8</v>
      </c>
      <c r="C2590" s="284" t="s">
        <v>9</v>
      </c>
      <c r="D2590" s="284" t="s">
        <v>10</v>
      </c>
      <c r="E2590" s="367" t="s">
        <v>136</v>
      </c>
      <c r="F2590" s="367"/>
      <c r="G2590" s="289" t="s">
        <v>11</v>
      </c>
      <c r="H2590" s="288" t="s">
        <v>12</v>
      </c>
      <c r="I2590" s="288" t="s">
        <v>13</v>
      </c>
      <c r="J2590" s="287" t="s">
        <v>14</v>
      </c>
    </row>
    <row r="2591" spans="1:10" s="192" customFormat="1" ht="38.25">
      <c r="A2591" s="94" t="s">
        <v>137</v>
      </c>
      <c r="B2591" s="294" t="s">
        <v>1309</v>
      </c>
      <c r="C2591" s="277" t="s">
        <v>21</v>
      </c>
      <c r="D2591" s="277" t="s">
        <v>404</v>
      </c>
      <c r="E2591" s="368" t="s">
        <v>152</v>
      </c>
      <c r="F2591" s="368"/>
      <c r="G2591" s="95" t="s">
        <v>45</v>
      </c>
      <c r="H2591" s="182">
        <v>1</v>
      </c>
      <c r="I2591" s="96">
        <v>28.29</v>
      </c>
      <c r="J2591" s="196">
        <v>28.29</v>
      </c>
    </row>
    <row r="2592" spans="1:10" s="192" customFormat="1" ht="25.5">
      <c r="A2592" s="197" t="s">
        <v>146</v>
      </c>
      <c r="B2592" s="308" t="s">
        <v>1559</v>
      </c>
      <c r="C2592" s="285" t="s">
        <v>21</v>
      </c>
      <c r="D2592" s="285" t="s">
        <v>153</v>
      </c>
      <c r="E2592" s="365" t="s">
        <v>148</v>
      </c>
      <c r="F2592" s="365"/>
      <c r="G2592" s="183" t="s">
        <v>26</v>
      </c>
      <c r="H2592" s="184">
        <v>0.19259999999999999</v>
      </c>
      <c r="I2592" s="185">
        <v>20.92</v>
      </c>
      <c r="J2592" s="198">
        <v>4.0199999999999996</v>
      </c>
    </row>
    <row r="2593" spans="1:10" s="192" customFormat="1" ht="25.5">
      <c r="A2593" s="197" t="s">
        <v>146</v>
      </c>
      <c r="B2593" s="308" t="s">
        <v>1560</v>
      </c>
      <c r="C2593" s="285" t="s">
        <v>21</v>
      </c>
      <c r="D2593" s="285" t="s">
        <v>154</v>
      </c>
      <c r="E2593" s="365" t="s">
        <v>148</v>
      </c>
      <c r="F2593" s="365"/>
      <c r="G2593" s="183" t="s">
        <v>26</v>
      </c>
      <c r="H2593" s="184">
        <v>0.19259999999999999</v>
      </c>
      <c r="I2593" s="185">
        <v>25.55</v>
      </c>
      <c r="J2593" s="198">
        <v>4.92</v>
      </c>
    </row>
    <row r="2594" spans="1:10" s="192" customFormat="1" ht="12.75">
      <c r="A2594" s="199" t="s">
        <v>139</v>
      </c>
      <c r="B2594" s="309" t="s">
        <v>1617</v>
      </c>
      <c r="C2594" s="278" t="s">
        <v>21</v>
      </c>
      <c r="D2594" s="278" t="s">
        <v>1003</v>
      </c>
      <c r="E2594" s="362" t="s">
        <v>142</v>
      </c>
      <c r="F2594" s="362"/>
      <c r="G2594" s="186" t="s">
        <v>45</v>
      </c>
      <c r="H2594" s="187">
        <v>2</v>
      </c>
      <c r="I2594" s="188">
        <v>3.25</v>
      </c>
      <c r="J2594" s="200">
        <v>6.5</v>
      </c>
    </row>
    <row r="2595" spans="1:10" s="192" customFormat="1" ht="25.5">
      <c r="A2595" s="199" t="s">
        <v>139</v>
      </c>
      <c r="B2595" s="309" t="s">
        <v>1624</v>
      </c>
      <c r="C2595" s="278" t="s">
        <v>21</v>
      </c>
      <c r="D2595" s="278" t="s">
        <v>1018</v>
      </c>
      <c r="E2595" s="362" t="s">
        <v>142</v>
      </c>
      <c r="F2595" s="362"/>
      <c r="G2595" s="186" t="s">
        <v>45</v>
      </c>
      <c r="H2595" s="187">
        <v>1</v>
      </c>
      <c r="I2595" s="188">
        <v>9.1999999999999993</v>
      </c>
      <c r="J2595" s="200">
        <v>9.1999999999999993</v>
      </c>
    </row>
    <row r="2596" spans="1:10" s="192" customFormat="1" ht="38.25">
      <c r="A2596" s="199" t="s">
        <v>139</v>
      </c>
      <c r="B2596" s="309" t="s">
        <v>1616</v>
      </c>
      <c r="C2596" s="278" t="s">
        <v>21</v>
      </c>
      <c r="D2596" s="278" t="s">
        <v>158</v>
      </c>
      <c r="E2596" s="362" t="s">
        <v>142</v>
      </c>
      <c r="F2596" s="362"/>
      <c r="G2596" s="186" t="s">
        <v>45</v>
      </c>
      <c r="H2596" s="187">
        <v>0.115</v>
      </c>
      <c r="I2596" s="188">
        <v>31.75</v>
      </c>
      <c r="J2596" s="200">
        <v>3.65</v>
      </c>
    </row>
    <row r="2597" spans="1:10" s="192" customFormat="1" ht="12.75">
      <c r="A2597" s="201"/>
      <c r="B2597" s="279"/>
      <c r="C2597" s="279"/>
      <c r="D2597" s="279"/>
      <c r="E2597" s="279" t="s">
        <v>143</v>
      </c>
      <c r="F2597" s="203">
        <v>7.15</v>
      </c>
      <c r="G2597" s="279" t="s">
        <v>144</v>
      </c>
      <c r="H2597" s="203">
        <v>0</v>
      </c>
      <c r="I2597" s="279" t="s">
        <v>145</v>
      </c>
      <c r="J2597" s="204">
        <v>7.15</v>
      </c>
    </row>
    <row r="2598" spans="1:10" s="192" customFormat="1" ht="12.75">
      <c r="A2598" s="201"/>
      <c r="B2598" s="279"/>
      <c r="C2598" s="279"/>
      <c r="D2598" s="279"/>
      <c r="E2598" s="279" t="s">
        <v>663</v>
      </c>
      <c r="F2598" s="203">
        <v>6.35</v>
      </c>
      <c r="G2598" s="279"/>
      <c r="H2598" s="363" t="s">
        <v>664</v>
      </c>
      <c r="I2598" s="363"/>
      <c r="J2598" s="204">
        <v>34.64</v>
      </c>
    </row>
    <row r="2599" spans="1:10" s="192" customFormat="1" ht="13.5" thickBot="1">
      <c r="A2599" s="280"/>
      <c r="B2599" s="281"/>
      <c r="C2599" s="281"/>
      <c r="D2599" s="281"/>
      <c r="E2599" s="281"/>
      <c r="F2599" s="281"/>
      <c r="G2599" s="281" t="s">
        <v>665</v>
      </c>
      <c r="H2599" s="213">
        <v>65</v>
      </c>
      <c r="I2599" s="281" t="s">
        <v>666</v>
      </c>
      <c r="J2599" s="207">
        <v>2251.6</v>
      </c>
    </row>
    <row r="2600" spans="1:10" s="192" customFormat="1" ht="13.5" thickTop="1">
      <c r="A2600" s="205"/>
      <c r="B2600" s="189"/>
      <c r="C2600" s="189"/>
      <c r="D2600" s="189"/>
      <c r="E2600" s="189"/>
      <c r="F2600" s="189"/>
      <c r="G2600" s="189"/>
      <c r="H2600" s="189"/>
      <c r="I2600" s="189"/>
      <c r="J2600" s="206"/>
    </row>
    <row r="2601" spans="1:10" s="192" customFormat="1" ht="12.75">
      <c r="A2601" s="290" t="s">
        <v>1013</v>
      </c>
      <c r="B2601" s="288" t="s">
        <v>8</v>
      </c>
      <c r="C2601" s="284" t="s">
        <v>9</v>
      </c>
      <c r="D2601" s="284" t="s">
        <v>10</v>
      </c>
      <c r="E2601" s="367" t="s">
        <v>136</v>
      </c>
      <c r="F2601" s="367"/>
      <c r="G2601" s="289" t="s">
        <v>11</v>
      </c>
      <c r="H2601" s="288" t="s">
        <v>12</v>
      </c>
      <c r="I2601" s="288" t="s">
        <v>13</v>
      </c>
      <c r="J2601" s="287" t="s">
        <v>14</v>
      </c>
    </row>
    <row r="2602" spans="1:10" s="192" customFormat="1" ht="38.25">
      <c r="A2602" s="94" t="s">
        <v>137</v>
      </c>
      <c r="B2602" s="294" t="s">
        <v>1284</v>
      </c>
      <c r="C2602" s="277" t="s">
        <v>21</v>
      </c>
      <c r="D2602" s="277" t="s">
        <v>406</v>
      </c>
      <c r="E2602" s="368" t="s">
        <v>152</v>
      </c>
      <c r="F2602" s="368"/>
      <c r="G2602" s="95" t="s">
        <v>45</v>
      </c>
      <c r="H2602" s="182">
        <v>1</v>
      </c>
      <c r="I2602" s="96">
        <v>10.08</v>
      </c>
      <c r="J2602" s="196">
        <v>10.08</v>
      </c>
    </row>
    <row r="2603" spans="1:10" s="192" customFormat="1" ht="25.5">
      <c r="A2603" s="197" t="s">
        <v>146</v>
      </c>
      <c r="B2603" s="308" t="s">
        <v>1559</v>
      </c>
      <c r="C2603" s="285" t="s">
        <v>21</v>
      </c>
      <c r="D2603" s="285" t="s">
        <v>153</v>
      </c>
      <c r="E2603" s="365" t="s">
        <v>148</v>
      </c>
      <c r="F2603" s="365"/>
      <c r="G2603" s="183" t="s">
        <v>26</v>
      </c>
      <c r="H2603" s="184">
        <v>0.127</v>
      </c>
      <c r="I2603" s="185">
        <v>20.92</v>
      </c>
      <c r="J2603" s="198">
        <v>2.65</v>
      </c>
    </row>
    <row r="2604" spans="1:10" s="192" customFormat="1" ht="25.5">
      <c r="A2604" s="197" t="s">
        <v>146</v>
      </c>
      <c r="B2604" s="308" t="s">
        <v>1560</v>
      </c>
      <c r="C2604" s="285" t="s">
        <v>21</v>
      </c>
      <c r="D2604" s="285" t="s">
        <v>154</v>
      </c>
      <c r="E2604" s="365" t="s">
        <v>148</v>
      </c>
      <c r="F2604" s="365"/>
      <c r="G2604" s="183" t="s">
        <v>26</v>
      </c>
      <c r="H2604" s="184">
        <v>0.127</v>
      </c>
      <c r="I2604" s="185">
        <v>25.55</v>
      </c>
      <c r="J2604" s="198">
        <v>3.24</v>
      </c>
    </row>
    <row r="2605" spans="1:10" s="192" customFormat="1" ht="12.75">
      <c r="A2605" s="199" t="s">
        <v>139</v>
      </c>
      <c r="B2605" s="309" t="s">
        <v>1565</v>
      </c>
      <c r="C2605" s="278" t="s">
        <v>21</v>
      </c>
      <c r="D2605" s="278" t="s">
        <v>164</v>
      </c>
      <c r="E2605" s="362" t="s">
        <v>142</v>
      </c>
      <c r="F2605" s="362"/>
      <c r="G2605" s="186" t="s">
        <v>45</v>
      </c>
      <c r="H2605" s="187">
        <v>9.9000000000000008E-3</v>
      </c>
      <c r="I2605" s="188">
        <v>76.94</v>
      </c>
      <c r="J2605" s="200">
        <v>0.76</v>
      </c>
    </row>
    <row r="2606" spans="1:10" s="192" customFormat="1" ht="25.5">
      <c r="A2606" s="199" t="s">
        <v>139</v>
      </c>
      <c r="B2606" s="309" t="s">
        <v>1625</v>
      </c>
      <c r="C2606" s="278" t="s">
        <v>21</v>
      </c>
      <c r="D2606" s="278" t="s">
        <v>1020</v>
      </c>
      <c r="E2606" s="362" t="s">
        <v>142</v>
      </c>
      <c r="F2606" s="362"/>
      <c r="G2606" s="186" t="s">
        <v>45</v>
      </c>
      <c r="H2606" s="187">
        <v>1</v>
      </c>
      <c r="I2606" s="188">
        <v>2.12</v>
      </c>
      <c r="J2606" s="200">
        <v>2.12</v>
      </c>
    </row>
    <row r="2607" spans="1:10" s="192" customFormat="1" ht="25.5">
      <c r="A2607" s="199" t="s">
        <v>139</v>
      </c>
      <c r="B2607" s="309" t="s">
        <v>1567</v>
      </c>
      <c r="C2607" s="278" t="s">
        <v>21</v>
      </c>
      <c r="D2607" s="278" t="s">
        <v>166</v>
      </c>
      <c r="E2607" s="362" t="s">
        <v>142</v>
      </c>
      <c r="F2607" s="362"/>
      <c r="G2607" s="186" t="s">
        <v>45</v>
      </c>
      <c r="H2607" s="187">
        <v>1.4999999999999999E-2</v>
      </c>
      <c r="I2607" s="188">
        <v>87.17</v>
      </c>
      <c r="J2607" s="200">
        <v>1.3</v>
      </c>
    </row>
    <row r="2608" spans="1:10" s="192" customFormat="1" ht="12.75">
      <c r="A2608" s="199" t="s">
        <v>139</v>
      </c>
      <c r="B2608" s="309" t="s">
        <v>1564</v>
      </c>
      <c r="C2608" s="278" t="s">
        <v>21</v>
      </c>
      <c r="D2608" s="278" t="s">
        <v>165</v>
      </c>
      <c r="E2608" s="362" t="s">
        <v>142</v>
      </c>
      <c r="F2608" s="362"/>
      <c r="G2608" s="186" t="s">
        <v>45</v>
      </c>
      <c r="H2608" s="187">
        <v>7.1000000000000004E-3</v>
      </c>
      <c r="I2608" s="188">
        <v>2.62</v>
      </c>
      <c r="J2608" s="200">
        <v>0.01</v>
      </c>
    </row>
    <row r="2609" spans="1:10" s="192" customFormat="1" ht="12.75">
      <c r="A2609" s="201"/>
      <c r="B2609" s="279"/>
      <c r="C2609" s="279"/>
      <c r="D2609" s="279"/>
      <c r="E2609" s="279" t="s">
        <v>143</v>
      </c>
      <c r="F2609" s="203">
        <v>4.71</v>
      </c>
      <c r="G2609" s="279" t="s">
        <v>144</v>
      </c>
      <c r="H2609" s="203">
        <v>0</v>
      </c>
      <c r="I2609" s="279" t="s">
        <v>145</v>
      </c>
      <c r="J2609" s="204">
        <v>4.71</v>
      </c>
    </row>
    <row r="2610" spans="1:10" s="192" customFormat="1" ht="12.75">
      <c r="A2610" s="201"/>
      <c r="B2610" s="279"/>
      <c r="C2610" s="279"/>
      <c r="D2610" s="279"/>
      <c r="E2610" s="279" t="s">
        <v>663</v>
      </c>
      <c r="F2610" s="203">
        <v>2.2599999999999998</v>
      </c>
      <c r="G2610" s="279"/>
      <c r="H2610" s="363" t="s">
        <v>664</v>
      </c>
      <c r="I2610" s="363"/>
      <c r="J2610" s="204">
        <v>12.34</v>
      </c>
    </row>
    <row r="2611" spans="1:10" s="192" customFormat="1" ht="13.5" thickBot="1">
      <c r="A2611" s="280"/>
      <c r="B2611" s="281"/>
      <c r="C2611" s="281"/>
      <c r="D2611" s="281"/>
      <c r="E2611" s="281"/>
      <c r="F2611" s="281"/>
      <c r="G2611" s="281" t="s">
        <v>665</v>
      </c>
      <c r="H2611" s="213">
        <v>171</v>
      </c>
      <c r="I2611" s="281" t="s">
        <v>666</v>
      </c>
      <c r="J2611" s="207">
        <v>2110.14</v>
      </c>
    </row>
    <row r="2612" spans="1:10" s="192" customFormat="1" ht="13.5" thickTop="1">
      <c r="A2612" s="205"/>
      <c r="B2612" s="189"/>
      <c r="C2612" s="189"/>
      <c r="D2612" s="189"/>
      <c r="E2612" s="189"/>
      <c r="F2612" s="189"/>
      <c r="G2612" s="189"/>
      <c r="H2612" s="189"/>
      <c r="I2612" s="189"/>
      <c r="J2612" s="206"/>
    </row>
    <row r="2613" spans="1:10" s="192" customFormat="1" ht="12.75">
      <c r="A2613" s="290" t="s">
        <v>1015</v>
      </c>
      <c r="B2613" s="288" t="s">
        <v>8</v>
      </c>
      <c r="C2613" s="284" t="s">
        <v>9</v>
      </c>
      <c r="D2613" s="284" t="s">
        <v>10</v>
      </c>
      <c r="E2613" s="367" t="s">
        <v>136</v>
      </c>
      <c r="F2613" s="367"/>
      <c r="G2613" s="289" t="s">
        <v>11</v>
      </c>
      <c r="H2613" s="288" t="s">
        <v>12</v>
      </c>
      <c r="I2613" s="288" t="s">
        <v>13</v>
      </c>
      <c r="J2613" s="287" t="s">
        <v>14</v>
      </c>
    </row>
    <row r="2614" spans="1:10" s="192" customFormat="1" ht="38.25">
      <c r="A2614" s="94" t="s">
        <v>137</v>
      </c>
      <c r="B2614" s="294" t="s">
        <v>1257</v>
      </c>
      <c r="C2614" s="277" t="s">
        <v>21</v>
      </c>
      <c r="D2614" s="277" t="s">
        <v>408</v>
      </c>
      <c r="E2614" s="368" t="s">
        <v>152</v>
      </c>
      <c r="F2614" s="368"/>
      <c r="G2614" s="95" t="s">
        <v>45</v>
      </c>
      <c r="H2614" s="182">
        <v>1</v>
      </c>
      <c r="I2614" s="96">
        <v>14.72</v>
      </c>
      <c r="J2614" s="196">
        <v>14.72</v>
      </c>
    </row>
    <row r="2615" spans="1:10" s="192" customFormat="1" ht="25.5">
      <c r="A2615" s="197" t="s">
        <v>146</v>
      </c>
      <c r="B2615" s="308" t="s">
        <v>1559</v>
      </c>
      <c r="C2615" s="285" t="s">
        <v>21</v>
      </c>
      <c r="D2615" s="285" t="s">
        <v>153</v>
      </c>
      <c r="E2615" s="365" t="s">
        <v>148</v>
      </c>
      <c r="F2615" s="365"/>
      <c r="G2615" s="183" t="s">
        <v>26</v>
      </c>
      <c r="H2615" s="184">
        <v>0.13789999999999999</v>
      </c>
      <c r="I2615" s="185">
        <v>20.92</v>
      </c>
      <c r="J2615" s="198">
        <v>2.88</v>
      </c>
    </row>
    <row r="2616" spans="1:10" s="192" customFormat="1" ht="25.5">
      <c r="A2616" s="197" t="s">
        <v>146</v>
      </c>
      <c r="B2616" s="308" t="s">
        <v>1560</v>
      </c>
      <c r="C2616" s="285" t="s">
        <v>21</v>
      </c>
      <c r="D2616" s="285" t="s">
        <v>154</v>
      </c>
      <c r="E2616" s="365" t="s">
        <v>148</v>
      </c>
      <c r="F2616" s="365"/>
      <c r="G2616" s="183" t="s">
        <v>26</v>
      </c>
      <c r="H2616" s="184">
        <v>0.13789999999999999</v>
      </c>
      <c r="I2616" s="185">
        <v>25.55</v>
      </c>
      <c r="J2616" s="198">
        <v>3.52</v>
      </c>
    </row>
    <row r="2617" spans="1:10" s="192" customFormat="1" ht="12.75">
      <c r="A2617" s="199" t="s">
        <v>139</v>
      </c>
      <c r="B2617" s="309" t="s">
        <v>1614</v>
      </c>
      <c r="C2617" s="278" t="s">
        <v>21</v>
      </c>
      <c r="D2617" s="278" t="s">
        <v>157</v>
      </c>
      <c r="E2617" s="362" t="s">
        <v>142</v>
      </c>
      <c r="F2617" s="362"/>
      <c r="G2617" s="186" t="s">
        <v>45</v>
      </c>
      <c r="H2617" s="187">
        <v>2</v>
      </c>
      <c r="I2617" s="188">
        <v>1.83</v>
      </c>
      <c r="J2617" s="200">
        <v>3.66</v>
      </c>
    </row>
    <row r="2618" spans="1:10" s="192" customFormat="1" ht="25.5">
      <c r="A2618" s="199" t="s">
        <v>139</v>
      </c>
      <c r="B2618" s="309" t="s">
        <v>1626</v>
      </c>
      <c r="C2618" s="278" t="s">
        <v>21</v>
      </c>
      <c r="D2618" s="278" t="s">
        <v>1022</v>
      </c>
      <c r="E2618" s="362" t="s">
        <v>142</v>
      </c>
      <c r="F2618" s="362"/>
      <c r="G2618" s="186" t="s">
        <v>45</v>
      </c>
      <c r="H2618" s="187">
        <v>1</v>
      </c>
      <c r="I2618" s="188">
        <v>3.08</v>
      </c>
      <c r="J2618" s="200">
        <v>3.08</v>
      </c>
    </row>
    <row r="2619" spans="1:10" s="192" customFormat="1" ht="38.25">
      <c r="A2619" s="199" t="s">
        <v>139</v>
      </c>
      <c r="B2619" s="309" t="s">
        <v>1616</v>
      </c>
      <c r="C2619" s="278" t="s">
        <v>21</v>
      </c>
      <c r="D2619" s="278" t="s">
        <v>158</v>
      </c>
      <c r="E2619" s="362" t="s">
        <v>142</v>
      </c>
      <c r="F2619" s="362"/>
      <c r="G2619" s="186" t="s">
        <v>45</v>
      </c>
      <c r="H2619" s="187">
        <v>0.05</v>
      </c>
      <c r="I2619" s="188">
        <v>31.75</v>
      </c>
      <c r="J2619" s="200">
        <v>1.58</v>
      </c>
    </row>
    <row r="2620" spans="1:10" s="192" customFormat="1" ht="12.75">
      <c r="A2620" s="201"/>
      <c r="B2620" s="279"/>
      <c r="C2620" s="279"/>
      <c r="D2620" s="279"/>
      <c r="E2620" s="279" t="s">
        <v>143</v>
      </c>
      <c r="F2620" s="203">
        <v>5.12</v>
      </c>
      <c r="G2620" s="279" t="s">
        <v>144</v>
      </c>
      <c r="H2620" s="203">
        <v>0</v>
      </c>
      <c r="I2620" s="279" t="s">
        <v>145</v>
      </c>
      <c r="J2620" s="204">
        <v>5.12</v>
      </c>
    </row>
    <row r="2621" spans="1:10" s="192" customFormat="1" ht="12.75">
      <c r="A2621" s="201"/>
      <c r="B2621" s="279"/>
      <c r="C2621" s="279"/>
      <c r="D2621" s="279"/>
      <c r="E2621" s="279" t="s">
        <v>663</v>
      </c>
      <c r="F2621" s="203">
        <v>3.3</v>
      </c>
      <c r="G2621" s="279"/>
      <c r="H2621" s="363" t="s">
        <v>664</v>
      </c>
      <c r="I2621" s="363"/>
      <c r="J2621" s="204">
        <v>18.02</v>
      </c>
    </row>
    <row r="2622" spans="1:10" s="192" customFormat="1" ht="13.5" thickBot="1">
      <c r="A2622" s="280"/>
      <c r="B2622" s="281"/>
      <c r="C2622" s="281"/>
      <c r="D2622" s="281"/>
      <c r="E2622" s="281"/>
      <c r="F2622" s="281"/>
      <c r="G2622" s="281" t="s">
        <v>665</v>
      </c>
      <c r="H2622" s="213">
        <v>47</v>
      </c>
      <c r="I2622" s="281" t="s">
        <v>666</v>
      </c>
      <c r="J2622" s="207">
        <v>846.94</v>
      </c>
    </row>
    <row r="2623" spans="1:10" s="192" customFormat="1" ht="13.5" thickTop="1">
      <c r="A2623" s="205"/>
      <c r="B2623" s="189"/>
      <c r="C2623" s="189"/>
      <c r="D2623" s="189"/>
      <c r="E2623" s="189"/>
      <c r="F2623" s="189"/>
      <c r="G2623" s="189"/>
      <c r="H2623" s="189"/>
      <c r="I2623" s="189"/>
      <c r="J2623" s="206"/>
    </row>
    <row r="2624" spans="1:10" s="192" customFormat="1" ht="12.75">
      <c r="A2624" s="290" t="s">
        <v>1017</v>
      </c>
      <c r="B2624" s="288" t="s">
        <v>8</v>
      </c>
      <c r="C2624" s="284" t="s">
        <v>9</v>
      </c>
      <c r="D2624" s="284" t="s">
        <v>10</v>
      </c>
      <c r="E2624" s="367" t="s">
        <v>136</v>
      </c>
      <c r="F2624" s="367"/>
      <c r="G2624" s="289" t="s">
        <v>11</v>
      </c>
      <c r="H2624" s="288" t="s">
        <v>12</v>
      </c>
      <c r="I2624" s="288" t="s">
        <v>13</v>
      </c>
      <c r="J2624" s="287" t="s">
        <v>14</v>
      </c>
    </row>
    <row r="2625" spans="1:10" s="192" customFormat="1" ht="38.25">
      <c r="A2625" s="94" t="s">
        <v>137</v>
      </c>
      <c r="B2625" s="294" t="s">
        <v>3708</v>
      </c>
      <c r="C2625" s="277" t="s">
        <v>21</v>
      </c>
      <c r="D2625" s="277" t="s">
        <v>2634</v>
      </c>
      <c r="E2625" s="368" t="s">
        <v>152</v>
      </c>
      <c r="F2625" s="368"/>
      <c r="G2625" s="95" t="s">
        <v>45</v>
      </c>
      <c r="H2625" s="182">
        <v>1</v>
      </c>
      <c r="I2625" s="96">
        <v>22.44</v>
      </c>
      <c r="J2625" s="196">
        <v>22.44</v>
      </c>
    </row>
    <row r="2626" spans="1:10" s="192" customFormat="1" ht="25.5">
      <c r="A2626" s="197" t="s">
        <v>146</v>
      </c>
      <c r="B2626" s="308" t="s">
        <v>1559</v>
      </c>
      <c r="C2626" s="285" t="s">
        <v>21</v>
      </c>
      <c r="D2626" s="285" t="s">
        <v>153</v>
      </c>
      <c r="E2626" s="365" t="s">
        <v>148</v>
      </c>
      <c r="F2626" s="365"/>
      <c r="G2626" s="183" t="s">
        <v>26</v>
      </c>
      <c r="H2626" s="184">
        <v>0.16520000000000001</v>
      </c>
      <c r="I2626" s="185">
        <v>20.92</v>
      </c>
      <c r="J2626" s="198">
        <v>3.45</v>
      </c>
    </row>
    <row r="2627" spans="1:10" s="192" customFormat="1" ht="25.5">
      <c r="A2627" s="197" t="s">
        <v>146</v>
      </c>
      <c r="B2627" s="308" t="s">
        <v>1560</v>
      </c>
      <c r="C2627" s="285" t="s">
        <v>21</v>
      </c>
      <c r="D2627" s="285" t="s">
        <v>154</v>
      </c>
      <c r="E2627" s="365" t="s">
        <v>148</v>
      </c>
      <c r="F2627" s="365"/>
      <c r="G2627" s="183" t="s">
        <v>26</v>
      </c>
      <c r="H2627" s="184">
        <v>0.16520000000000001</v>
      </c>
      <c r="I2627" s="185">
        <v>25.55</v>
      </c>
      <c r="J2627" s="198">
        <v>4.22</v>
      </c>
    </row>
    <row r="2628" spans="1:10" s="192" customFormat="1" ht="12.75">
      <c r="A2628" s="199" t="s">
        <v>139</v>
      </c>
      <c r="B2628" s="309" t="s">
        <v>3695</v>
      </c>
      <c r="C2628" s="278" t="s">
        <v>21</v>
      </c>
      <c r="D2628" s="278" t="s">
        <v>3696</v>
      </c>
      <c r="E2628" s="362" t="s">
        <v>142</v>
      </c>
      <c r="F2628" s="362"/>
      <c r="G2628" s="186" t="s">
        <v>45</v>
      </c>
      <c r="H2628" s="187">
        <v>2</v>
      </c>
      <c r="I2628" s="188">
        <v>2.7</v>
      </c>
      <c r="J2628" s="200">
        <v>5.4</v>
      </c>
    </row>
    <row r="2629" spans="1:10" s="192" customFormat="1" ht="25.5">
      <c r="A2629" s="199" t="s">
        <v>139</v>
      </c>
      <c r="B2629" s="309" t="s">
        <v>3709</v>
      </c>
      <c r="C2629" s="278" t="s">
        <v>21</v>
      </c>
      <c r="D2629" s="278" t="s">
        <v>3710</v>
      </c>
      <c r="E2629" s="362" t="s">
        <v>142</v>
      </c>
      <c r="F2629" s="362"/>
      <c r="G2629" s="186" t="s">
        <v>45</v>
      </c>
      <c r="H2629" s="187">
        <v>1</v>
      </c>
      <c r="I2629" s="188">
        <v>6.99</v>
      </c>
      <c r="J2629" s="200">
        <v>6.99</v>
      </c>
    </row>
    <row r="2630" spans="1:10" s="192" customFormat="1" ht="38.25">
      <c r="A2630" s="199" t="s">
        <v>139</v>
      </c>
      <c r="B2630" s="309" t="s">
        <v>1616</v>
      </c>
      <c r="C2630" s="278" t="s">
        <v>21</v>
      </c>
      <c r="D2630" s="278" t="s">
        <v>158</v>
      </c>
      <c r="E2630" s="362" t="s">
        <v>142</v>
      </c>
      <c r="F2630" s="362"/>
      <c r="G2630" s="186" t="s">
        <v>45</v>
      </c>
      <c r="H2630" s="187">
        <v>7.4999999999999997E-2</v>
      </c>
      <c r="I2630" s="188">
        <v>31.75</v>
      </c>
      <c r="J2630" s="200">
        <v>2.38</v>
      </c>
    </row>
    <row r="2631" spans="1:10" s="192" customFormat="1" ht="12.75">
      <c r="A2631" s="201"/>
      <c r="B2631" s="279"/>
      <c r="C2631" s="279"/>
      <c r="D2631" s="279"/>
      <c r="E2631" s="279" t="s">
        <v>143</v>
      </c>
      <c r="F2631" s="203">
        <v>6.13</v>
      </c>
      <c r="G2631" s="279" t="s">
        <v>144</v>
      </c>
      <c r="H2631" s="203">
        <v>0</v>
      </c>
      <c r="I2631" s="279" t="s">
        <v>145</v>
      </c>
      <c r="J2631" s="204">
        <v>6.13</v>
      </c>
    </row>
    <row r="2632" spans="1:10" s="192" customFormat="1" ht="12.75">
      <c r="A2632" s="201"/>
      <c r="B2632" s="279"/>
      <c r="C2632" s="279"/>
      <c r="D2632" s="279"/>
      <c r="E2632" s="279" t="s">
        <v>663</v>
      </c>
      <c r="F2632" s="203">
        <v>5.04</v>
      </c>
      <c r="G2632" s="279"/>
      <c r="H2632" s="363" t="s">
        <v>664</v>
      </c>
      <c r="I2632" s="363"/>
      <c r="J2632" s="204">
        <v>27.48</v>
      </c>
    </row>
    <row r="2633" spans="1:10" s="192" customFormat="1" ht="13.5" thickBot="1">
      <c r="A2633" s="280"/>
      <c r="B2633" s="281"/>
      <c r="C2633" s="281"/>
      <c r="D2633" s="281"/>
      <c r="E2633" s="281"/>
      <c r="F2633" s="281"/>
      <c r="G2633" s="281" t="s">
        <v>665</v>
      </c>
      <c r="H2633" s="213">
        <v>21</v>
      </c>
      <c r="I2633" s="281" t="s">
        <v>666</v>
      </c>
      <c r="J2633" s="207">
        <v>577.08000000000004</v>
      </c>
    </row>
    <row r="2634" spans="1:10" s="192" customFormat="1" ht="13.5" thickTop="1">
      <c r="A2634" s="205"/>
      <c r="B2634" s="189"/>
      <c r="C2634" s="189"/>
      <c r="D2634" s="189"/>
      <c r="E2634" s="189"/>
      <c r="F2634" s="189"/>
      <c r="G2634" s="189"/>
      <c r="H2634" s="189"/>
      <c r="I2634" s="189"/>
      <c r="J2634" s="206"/>
    </row>
    <row r="2635" spans="1:10" s="192" customFormat="1" ht="12.75">
      <c r="A2635" s="290" t="s">
        <v>1019</v>
      </c>
      <c r="B2635" s="288" t="s">
        <v>8</v>
      </c>
      <c r="C2635" s="284" t="s">
        <v>9</v>
      </c>
      <c r="D2635" s="284" t="s">
        <v>10</v>
      </c>
      <c r="E2635" s="367" t="s">
        <v>136</v>
      </c>
      <c r="F2635" s="367"/>
      <c r="G2635" s="289" t="s">
        <v>11</v>
      </c>
      <c r="H2635" s="288" t="s">
        <v>12</v>
      </c>
      <c r="I2635" s="288" t="s">
        <v>13</v>
      </c>
      <c r="J2635" s="287" t="s">
        <v>14</v>
      </c>
    </row>
    <row r="2636" spans="1:10" s="192" customFormat="1" ht="38.25">
      <c r="A2636" s="94" t="s">
        <v>137</v>
      </c>
      <c r="B2636" s="294" t="s">
        <v>1285</v>
      </c>
      <c r="C2636" s="277" t="s">
        <v>21</v>
      </c>
      <c r="D2636" s="277" t="s">
        <v>410</v>
      </c>
      <c r="E2636" s="368" t="s">
        <v>152</v>
      </c>
      <c r="F2636" s="368"/>
      <c r="G2636" s="95" t="s">
        <v>45</v>
      </c>
      <c r="H2636" s="182">
        <v>1</v>
      </c>
      <c r="I2636" s="96">
        <v>27.45</v>
      </c>
      <c r="J2636" s="196">
        <v>27.45</v>
      </c>
    </row>
    <row r="2637" spans="1:10" s="192" customFormat="1" ht="25.5">
      <c r="A2637" s="197" t="s">
        <v>146</v>
      </c>
      <c r="B2637" s="308" t="s">
        <v>1559</v>
      </c>
      <c r="C2637" s="285" t="s">
        <v>21</v>
      </c>
      <c r="D2637" s="285" t="s">
        <v>153</v>
      </c>
      <c r="E2637" s="365" t="s">
        <v>148</v>
      </c>
      <c r="F2637" s="365"/>
      <c r="G2637" s="183" t="s">
        <v>26</v>
      </c>
      <c r="H2637" s="184">
        <v>0.19259999999999999</v>
      </c>
      <c r="I2637" s="185">
        <v>20.92</v>
      </c>
      <c r="J2637" s="198">
        <v>4.0199999999999996</v>
      </c>
    </row>
    <row r="2638" spans="1:10" s="192" customFormat="1" ht="25.5">
      <c r="A2638" s="197" t="s">
        <v>146</v>
      </c>
      <c r="B2638" s="308" t="s">
        <v>1560</v>
      </c>
      <c r="C2638" s="285" t="s">
        <v>21</v>
      </c>
      <c r="D2638" s="285" t="s">
        <v>154</v>
      </c>
      <c r="E2638" s="365" t="s">
        <v>148</v>
      </c>
      <c r="F2638" s="365"/>
      <c r="G2638" s="183" t="s">
        <v>26</v>
      </c>
      <c r="H2638" s="184">
        <v>0.19259999999999999</v>
      </c>
      <c r="I2638" s="185">
        <v>25.55</v>
      </c>
      <c r="J2638" s="198">
        <v>4.92</v>
      </c>
    </row>
    <row r="2639" spans="1:10" s="192" customFormat="1" ht="12.75">
      <c r="A2639" s="199" t="s">
        <v>139</v>
      </c>
      <c r="B2639" s="309" t="s">
        <v>1617</v>
      </c>
      <c r="C2639" s="278" t="s">
        <v>21</v>
      </c>
      <c r="D2639" s="278" t="s">
        <v>1003</v>
      </c>
      <c r="E2639" s="362" t="s">
        <v>142</v>
      </c>
      <c r="F2639" s="362"/>
      <c r="G2639" s="186" t="s">
        <v>45</v>
      </c>
      <c r="H2639" s="187">
        <v>2</v>
      </c>
      <c r="I2639" s="188">
        <v>3.25</v>
      </c>
      <c r="J2639" s="200">
        <v>6.5</v>
      </c>
    </row>
    <row r="2640" spans="1:10" s="192" customFormat="1" ht="25.5">
      <c r="A2640" s="199" t="s">
        <v>139</v>
      </c>
      <c r="B2640" s="309" t="s">
        <v>1627</v>
      </c>
      <c r="C2640" s="278" t="s">
        <v>21</v>
      </c>
      <c r="D2640" s="278" t="s">
        <v>1024</v>
      </c>
      <c r="E2640" s="362" t="s">
        <v>142</v>
      </c>
      <c r="F2640" s="362"/>
      <c r="G2640" s="186" t="s">
        <v>45</v>
      </c>
      <c r="H2640" s="187">
        <v>1</v>
      </c>
      <c r="I2640" s="188">
        <v>8.36</v>
      </c>
      <c r="J2640" s="200">
        <v>8.36</v>
      </c>
    </row>
    <row r="2641" spans="1:10" s="192" customFormat="1" ht="38.25">
      <c r="A2641" s="199" t="s">
        <v>139</v>
      </c>
      <c r="B2641" s="309" t="s">
        <v>1616</v>
      </c>
      <c r="C2641" s="278" t="s">
        <v>21</v>
      </c>
      <c r="D2641" s="278" t="s">
        <v>158</v>
      </c>
      <c r="E2641" s="362" t="s">
        <v>142</v>
      </c>
      <c r="F2641" s="362"/>
      <c r="G2641" s="186" t="s">
        <v>45</v>
      </c>
      <c r="H2641" s="187">
        <v>0.115</v>
      </c>
      <c r="I2641" s="188">
        <v>31.75</v>
      </c>
      <c r="J2641" s="200">
        <v>3.65</v>
      </c>
    </row>
    <row r="2642" spans="1:10" s="192" customFormat="1" ht="12.75">
      <c r="A2642" s="201"/>
      <c r="B2642" s="279"/>
      <c r="C2642" s="279"/>
      <c r="D2642" s="279"/>
      <c r="E2642" s="279" t="s">
        <v>143</v>
      </c>
      <c r="F2642" s="203">
        <v>7.15</v>
      </c>
      <c r="G2642" s="279" t="s">
        <v>144</v>
      </c>
      <c r="H2642" s="203">
        <v>0</v>
      </c>
      <c r="I2642" s="279" t="s">
        <v>145</v>
      </c>
      <c r="J2642" s="204">
        <v>7.15</v>
      </c>
    </row>
    <row r="2643" spans="1:10" s="192" customFormat="1" ht="12.75">
      <c r="A2643" s="201"/>
      <c r="B2643" s="279"/>
      <c r="C2643" s="279"/>
      <c r="D2643" s="279"/>
      <c r="E2643" s="279" t="s">
        <v>663</v>
      </c>
      <c r="F2643" s="203">
        <v>6.16</v>
      </c>
      <c r="G2643" s="279"/>
      <c r="H2643" s="363" t="s">
        <v>664</v>
      </c>
      <c r="I2643" s="363"/>
      <c r="J2643" s="204">
        <v>33.61</v>
      </c>
    </row>
    <row r="2644" spans="1:10" s="192" customFormat="1" ht="13.5" thickBot="1">
      <c r="A2644" s="280"/>
      <c r="B2644" s="281"/>
      <c r="C2644" s="281"/>
      <c r="D2644" s="281"/>
      <c r="E2644" s="281"/>
      <c r="F2644" s="281"/>
      <c r="G2644" s="281" t="s">
        <v>665</v>
      </c>
      <c r="H2644" s="213">
        <v>45</v>
      </c>
      <c r="I2644" s="281" t="s">
        <v>666</v>
      </c>
      <c r="J2644" s="207">
        <v>1512.45</v>
      </c>
    </row>
    <row r="2645" spans="1:10" s="192" customFormat="1" ht="13.5" thickTop="1">
      <c r="A2645" s="205"/>
      <c r="B2645" s="189"/>
      <c r="C2645" s="189"/>
      <c r="D2645" s="189"/>
      <c r="E2645" s="189"/>
      <c r="F2645" s="189"/>
      <c r="G2645" s="189"/>
      <c r="H2645" s="189"/>
      <c r="I2645" s="189"/>
      <c r="J2645" s="206"/>
    </row>
    <row r="2646" spans="1:10" s="192" customFormat="1" ht="12.75">
      <c r="A2646" s="290" t="s">
        <v>1021</v>
      </c>
      <c r="B2646" s="288" t="s">
        <v>8</v>
      </c>
      <c r="C2646" s="284" t="s">
        <v>9</v>
      </c>
      <c r="D2646" s="284" t="s">
        <v>10</v>
      </c>
      <c r="E2646" s="367" t="s">
        <v>136</v>
      </c>
      <c r="F2646" s="367"/>
      <c r="G2646" s="289" t="s">
        <v>11</v>
      </c>
      <c r="H2646" s="288" t="s">
        <v>12</v>
      </c>
      <c r="I2646" s="288" t="s">
        <v>13</v>
      </c>
      <c r="J2646" s="287" t="s">
        <v>14</v>
      </c>
    </row>
    <row r="2647" spans="1:10" s="192" customFormat="1" ht="38.25">
      <c r="A2647" s="94" t="s">
        <v>137</v>
      </c>
      <c r="B2647" s="294" t="s">
        <v>3711</v>
      </c>
      <c r="C2647" s="277" t="s">
        <v>21</v>
      </c>
      <c r="D2647" s="277" t="s">
        <v>2635</v>
      </c>
      <c r="E2647" s="368" t="s">
        <v>152</v>
      </c>
      <c r="F2647" s="368"/>
      <c r="G2647" s="95" t="s">
        <v>45</v>
      </c>
      <c r="H2647" s="182">
        <v>1</v>
      </c>
      <c r="I2647" s="96">
        <v>5.9</v>
      </c>
      <c r="J2647" s="196">
        <v>5.9</v>
      </c>
    </row>
    <row r="2648" spans="1:10" s="192" customFormat="1" ht="25.5">
      <c r="A2648" s="197" t="s">
        <v>146</v>
      </c>
      <c r="B2648" s="308" t="s">
        <v>1559</v>
      </c>
      <c r="C2648" s="285" t="s">
        <v>21</v>
      </c>
      <c r="D2648" s="285" t="s">
        <v>153</v>
      </c>
      <c r="E2648" s="365" t="s">
        <v>148</v>
      </c>
      <c r="F2648" s="365"/>
      <c r="G2648" s="183" t="s">
        <v>26</v>
      </c>
      <c r="H2648" s="184">
        <v>2.2800000000000001E-2</v>
      </c>
      <c r="I2648" s="185">
        <v>20.92</v>
      </c>
      <c r="J2648" s="198">
        <v>0.47</v>
      </c>
    </row>
    <row r="2649" spans="1:10" s="192" customFormat="1" ht="25.5">
      <c r="A2649" s="197" t="s">
        <v>146</v>
      </c>
      <c r="B2649" s="308" t="s">
        <v>1560</v>
      </c>
      <c r="C2649" s="285" t="s">
        <v>21</v>
      </c>
      <c r="D2649" s="285" t="s">
        <v>154</v>
      </c>
      <c r="E2649" s="365" t="s">
        <v>148</v>
      </c>
      <c r="F2649" s="365"/>
      <c r="G2649" s="183" t="s">
        <v>26</v>
      </c>
      <c r="H2649" s="184">
        <v>2.2800000000000001E-2</v>
      </c>
      <c r="I2649" s="185">
        <v>25.55</v>
      </c>
      <c r="J2649" s="198">
        <v>0.57999999999999996</v>
      </c>
    </row>
    <row r="2650" spans="1:10" s="192" customFormat="1" ht="12.75">
      <c r="A2650" s="199" t="s">
        <v>139</v>
      </c>
      <c r="B2650" s="309" t="s">
        <v>1565</v>
      </c>
      <c r="C2650" s="278" t="s">
        <v>21</v>
      </c>
      <c r="D2650" s="278" t="s">
        <v>164</v>
      </c>
      <c r="E2650" s="362" t="s">
        <v>142</v>
      </c>
      <c r="F2650" s="362"/>
      <c r="G2650" s="186" t="s">
        <v>45</v>
      </c>
      <c r="H2650" s="187">
        <v>7.3000000000000001E-3</v>
      </c>
      <c r="I2650" s="188">
        <v>76.94</v>
      </c>
      <c r="J2650" s="200">
        <v>0.56000000000000005</v>
      </c>
    </row>
    <row r="2651" spans="1:10" s="192" customFormat="1" ht="25.5">
      <c r="A2651" s="199" t="s">
        <v>139</v>
      </c>
      <c r="B2651" s="309" t="s">
        <v>1628</v>
      </c>
      <c r="C2651" s="278" t="s">
        <v>21</v>
      </c>
      <c r="D2651" s="278" t="s">
        <v>1026</v>
      </c>
      <c r="E2651" s="362" t="s">
        <v>142</v>
      </c>
      <c r="F2651" s="362"/>
      <c r="G2651" s="186" t="s">
        <v>45</v>
      </c>
      <c r="H2651" s="187">
        <v>1</v>
      </c>
      <c r="I2651" s="188">
        <v>3.32</v>
      </c>
      <c r="J2651" s="200">
        <v>3.32</v>
      </c>
    </row>
    <row r="2652" spans="1:10" s="192" customFormat="1" ht="25.5">
      <c r="A2652" s="199" t="s">
        <v>139</v>
      </c>
      <c r="B2652" s="309" t="s">
        <v>1567</v>
      </c>
      <c r="C2652" s="278" t="s">
        <v>21</v>
      </c>
      <c r="D2652" s="278" t="s">
        <v>166</v>
      </c>
      <c r="E2652" s="362" t="s">
        <v>142</v>
      </c>
      <c r="F2652" s="362"/>
      <c r="G2652" s="186" t="s">
        <v>45</v>
      </c>
      <c r="H2652" s="187">
        <v>1.0999999999999999E-2</v>
      </c>
      <c r="I2652" s="188">
        <v>87.17</v>
      </c>
      <c r="J2652" s="200">
        <v>0.95</v>
      </c>
    </row>
    <row r="2653" spans="1:10" s="192" customFormat="1" ht="12.75">
      <c r="A2653" s="199" t="s">
        <v>139</v>
      </c>
      <c r="B2653" s="309" t="s">
        <v>1564</v>
      </c>
      <c r="C2653" s="278" t="s">
        <v>21</v>
      </c>
      <c r="D2653" s="278" t="s">
        <v>165</v>
      </c>
      <c r="E2653" s="362" t="s">
        <v>142</v>
      </c>
      <c r="F2653" s="362"/>
      <c r="G2653" s="186" t="s">
        <v>45</v>
      </c>
      <c r="H2653" s="187">
        <v>8.0000000000000002E-3</v>
      </c>
      <c r="I2653" s="188">
        <v>2.62</v>
      </c>
      <c r="J2653" s="200">
        <v>0.02</v>
      </c>
    </row>
    <row r="2654" spans="1:10" s="192" customFormat="1" ht="12.75">
      <c r="A2654" s="201"/>
      <c r="B2654" s="279"/>
      <c r="C2654" s="279"/>
      <c r="D2654" s="279"/>
      <c r="E2654" s="279" t="s">
        <v>143</v>
      </c>
      <c r="F2654" s="203">
        <v>0.84</v>
      </c>
      <c r="G2654" s="279" t="s">
        <v>144</v>
      </c>
      <c r="H2654" s="203">
        <v>0</v>
      </c>
      <c r="I2654" s="279" t="s">
        <v>145</v>
      </c>
      <c r="J2654" s="204">
        <v>0.84</v>
      </c>
    </row>
    <row r="2655" spans="1:10" s="192" customFormat="1" ht="12.75">
      <c r="A2655" s="201"/>
      <c r="B2655" s="279"/>
      <c r="C2655" s="279"/>
      <c r="D2655" s="279"/>
      <c r="E2655" s="279" t="s">
        <v>663</v>
      </c>
      <c r="F2655" s="203">
        <v>1.32</v>
      </c>
      <c r="G2655" s="279"/>
      <c r="H2655" s="363" t="s">
        <v>664</v>
      </c>
      <c r="I2655" s="363"/>
      <c r="J2655" s="204">
        <v>7.22</v>
      </c>
    </row>
    <row r="2656" spans="1:10" s="192" customFormat="1" ht="13.5" thickBot="1">
      <c r="A2656" s="280"/>
      <c r="B2656" s="281"/>
      <c r="C2656" s="281"/>
      <c r="D2656" s="281"/>
      <c r="E2656" s="281"/>
      <c r="F2656" s="281"/>
      <c r="G2656" s="281" t="s">
        <v>665</v>
      </c>
      <c r="H2656" s="213">
        <v>246</v>
      </c>
      <c r="I2656" s="281" t="s">
        <v>666</v>
      </c>
      <c r="J2656" s="207">
        <v>1776.12</v>
      </c>
    </row>
    <row r="2657" spans="1:10" s="192" customFormat="1" ht="13.5" thickTop="1">
      <c r="A2657" s="205"/>
      <c r="B2657" s="189"/>
      <c r="C2657" s="189"/>
      <c r="D2657" s="189"/>
      <c r="E2657" s="189"/>
      <c r="F2657" s="189"/>
      <c r="G2657" s="189"/>
      <c r="H2657" s="189"/>
      <c r="I2657" s="189"/>
      <c r="J2657" s="206"/>
    </row>
    <row r="2658" spans="1:10" s="192" customFormat="1" ht="12.75">
      <c r="A2658" s="290" t="s">
        <v>1023</v>
      </c>
      <c r="B2658" s="288" t="s">
        <v>8</v>
      </c>
      <c r="C2658" s="284" t="s">
        <v>9</v>
      </c>
      <c r="D2658" s="284" t="s">
        <v>10</v>
      </c>
      <c r="E2658" s="367" t="s">
        <v>136</v>
      </c>
      <c r="F2658" s="367"/>
      <c r="G2658" s="289" t="s">
        <v>11</v>
      </c>
      <c r="H2658" s="288" t="s">
        <v>12</v>
      </c>
      <c r="I2658" s="288" t="s">
        <v>13</v>
      </c>
      <c r="J2658" s="287" t="s">
        <v>14</v>
      </c>
    </row>
    <row r="2659" spans="1:10" s="192" customFormat="1" ht="38.25">
      <c r="A2659" s="94" t="s">
        <v>137</v>
      </c>
      <c r="B2659" s="294" t="s">
        <v>3712</v>
      </c>
      <c r="C2659" s="277" t="s">
        <v>21</v>
      </c>
      <c r="D2659" s="277" t="s">
        <v>2636</v>
      </c>
      <c r="E2659" s="368" t="s">
        <v>152</v>
      </c>
      <c r="F2659" s="368"/>
      <c r="G2659" s="95" t="s">
        <v>45</v>
      </c>
      <c r="H2659" s="182">
        <v>1</v>
      </c>
      <c r="I2659" s="96">
        <v>14.26</v>
      </c>
      <c r="J2659" s="196">
        <v>14.26</v>
      </c>
    </row>
    <row r="2660" spans="1:10" s="192" customFormat="1" ht="25.5">
      <c r="A2660" s="197" t="s">
        <v>146</v>
      </c>
      <c r="B2660" s="308" t="s">
        <v>1559</v>
      </c>
      <c r="C2660" s="285" t="s">
        <v>21</v>
      </c>
      <c r="D2660" s="285" t="s">
        <v>153</v>
      </c>
      <c r="E2660" s="365" t="s">
        <v>148</v>
      </c>
      <c r="F2660" s="365"/>
      <c r="G2660" s="183" t="s">
        <v>26</v>
      </c>
      <c r="H2660" s="184">
        <v>8.3799999999999999E-2</v>
      </c>
      <c r="I2660" s="185">
        <v>20.92</v>
      </c>
      <c r="J2660" s="198">
        <v>1.75</v>
      </c>
    </row>
    <row r="2661" spans="1:10" s="192" customFormat="1" ht="25.5">
      <c r="A2661" s="197" t="s">
        <v>146</v>
      </c>
      <c r="B2661" s="308" t="s">
        <v>1560</v>
      </c>
      <c r="C2661" s="285" t="s">
        <v>21</v>
      </c>
      <c r="D2661" s="285" t="s">
        <v>154</v>
      </c>
      <c r="E2661" s="365" t="s">
        <v>148</v>
      </c>
      <c r="F2661" s="365"/>
      <c r="G2661" s="183" t="s">
        <v>26</v>
      </c>
      <c r="H2661" s="184">
        <v>8.3799999999999999E-2</v>
      </c>
      <c r="I2661" s="185">
        <v>25.55</v>
      </c>
      <c r="J2661" s="198">
        <v>2.14</v>
      </c>
    </row>
    <row r="2662" spans="1:10" s="192" customFormat="1" ht="12.75">
      <c r="A2662" s="199" t="s">
        <v>139</v>
      </c>
      <c r="B2662" s="309" t="s">
        <v>1565</v>
      </c>
      <c r="C2662" s="278" t="s">
        <v>21</v>
      </c>
      <c r="D2662" s="278" t="s">
        <v>164</v>
      </c>
      <c r="E2662" s="362" t="s">
        <v>142</v>
      </c>
      <c r="F2662" s="362"/>
      <c r="G2662" s="186" t="s">
        <v>45</v>
      </c>
      <c r="H2662" s="187">
        <v>1.67E-2</v>
      </c>
      <c r="I2662" s="188">
        <v>76.94</v>
      </c>
      <c r="J2662" s="200">
        <v>1.28</v>
      </c>
    </row>
    <row r="2663" spans="1:10" s="192" customFormat="1" ht="25.5">
      <c r="A2663" s="199" t="s">
        <v>139</v>
      </c>
      <c r="B2663" s="309" t="s">
        <v>1629</v>
      </c>
      <c r="C2663" s="278" t="s">
        <v>21</v>
      </c>
      <c r="D2663" s="278" t="s">
        <v>1028</v>
      </c>
      <c r="E2663" s="362" t="s">
        <v>142</v>
      </c>
      <c r="F2663" s="362"/>
      <c r="G2663" s="186" t="s">
        <v>45</v>
      </c>
      <c r="H2663" s="187">
        <v>1</v>
      </c>
      <c r="I2663" s="188">
        <v>6.75</v>
      </c>
      <c r="J2663" s="200">
        <v>6.75</v>
      </c>
    </row>
    <row r="2664" spans="1:10" s="192" customFormat="1" ht="25.5">
      <c r="A2664" s="199" t="s">
        <v>139</v>
      </c>
      <c r="B2664" s="309" t="s">
        <v>1567</v>
      </c>
      <c r="C2664" s="278" t="s">
        <v>21</v>
      </c>
      <c r="D2664" s="278" t="s">
        <v>166</v>
      </c>
      <c r="E2664" s="362" t="s">
        <v>142</v>
      </c>
      <c r="F2664" s="362"/>
      <c r="G2664" s="186" t="s">
        <v>45</v>
      </c>
      <c r="H2664" s="187">
        <v>2.5999999999999999E-2</v>
      </c>
      <c r="I2664" s="188">
        <v>87.17</v>
      </c>
      <c r="J2664" s="200">
        <v>2.2599999999999998</v>
      </c>
    </row>
    <row r="2665" spans="1:10" s="192" customFormat="1" ht="12.75">
      <c r="A2665" s="199" t="s">
        <v>139</v>
      </c>
      <c r="B2665" s="309" t="s">
        <v>1564</v>
      </c>
      <c r="C2665" s="278" t="s">
        <v>21</v>
      </c>
      <c r="D2665" s="278" t="s">
        <v>165</v>
      </c>
      <c r="E2665" s="362" t="s">
        <v>142</v>
      </c>
      <c r="F2665" s="362"/>
      <c r="G2665" s="186" t="s">
        <v>45</v>
      </c>
      <c r="H2665" s="187">
        <v>3.1E-2</v>
      </c>
      <c r="I2665" s="188">
        <v>2.62</v>
      </c>
      <c r="J2665" s="200">
        <v>0.08</v>
      </c>
    </row>
    <row r="2666" spans="1:10" s="192" customFormat="1" ht="12.75">
      <c r="A2666" s="201"/>
      <c r="B2666" s="279"/>
      <c r="C2666" s="279"/>
      <c r="D2666" s="279"/>
      <c r="E2666" s="279" t="s">
        <v>143</v>
      </c>
      <c r="F2666" s="203">
        <v>3.11</v>
      </c>
      <c r="G2666" s="279" t="s">
        <v>144</v>
      </c>
      <c r="H2666" s="203">
        <v>0</v>
      </c>
      <c r="I2666" s="279" t="s">
        <v>145</v>
      </c>
      <c r="J2666" s="204">
        <v>3.11</v>
      </c>
    </row>
    <row r="2667" spans="1:10" s="192" customFormat="1" ht="12.75">
      <c r="A2667" s="201"/>
      <c r="B2667" s="279"/>
      <c r="C2667" s="279"/>
      <c r="D2667" s="279"/>
      <c r="E2667" s="279" t="s">
        <v>663</v>
      </c>
      <c r="F2667" s="203">
        <v>3.2</v>
      </c>
      <c r="G2667" s="279"/>
      <c r="H2667" s="363" t="s">
        <v>664</v>
      </c>
      <c r="I2667" s="363"/>
      <c r="J2667" s="204">
        <v>17.46</v>
      </c>
    </row>
    <row r="2668" spans="1:10" s="192" customFormat="1" ht="13.5" thickBot="1">
      <c r="A2668" s="280"/>
      <c r="B2668" s="281"/>
      <c r="C2668" s="281"/>
      <c r="D2668" s="281"/>
      <c r="E2668" s="281"/>
      <c r="F2668" s="281"/>
      <c r="G2668" s="281" t="s">
        <v>665</v>
      </c>
      <c r="H2668" s="213">
        <v>91</v>
      </c>
      <c r="I2668" s="281" t="s">
        <v>666</v>
      </c>
      <c r="J2668" s="207">
        <v>1588.86</v>
      </c>
    </row>
    <row r="2669" spans="1:10" s="192" customFormat="1" ht="13.5" thickTop="1">
      <c r="A2669" s="205"/>
      <c r="B2669" s="189"/>
      <c r="C2669" s="189"/>
      <c r="D2669" s="189"/>
      <c r="E2669" s="189"/>
      <c r="F2669" s="189"/>
      <c r="G2669" s="189"/>
      <c r="H2669" s="189"/>
      <c r="I2669" s="189"/>
      <c r="J2669" s="206"/>
    </row>
    <row r="2670" spans="1:10" s="192" customFormat="1" ht="12.75">
      <c r="A2670" s="290" t="s">
        <v>533</v>
      </c>
      <c r="B2670" s="288" t="s">
        <v>8</v>
      </c>
      <c r="C2670" s="284" t="s">
        <v>9</v>
      </c>
      <c r="D2670" s="284" t="s">
        <v>10</v>
      </c>
      <c r="E2670" s="367" t="s">
        <v>136</v>
      </c>
      <c r="F2670" s="367"/>
      <c r="G2670" s="289" t="s">
        <v>11</v>
      </c>
      <c r="H2670" s="288" t="s">
        <v>12</v>
      </c>
      <c r="I2670" s="288" t="s">
        <v>13</v>
      </c>
      <c r="J2670" s="287" t="s">
        <v>14</v>
      </c>
    </row>
    <row r="2671" spans="1:10" s="192" customFormat="1" ht="38.25">
      <c r="A2671" s="94" t="s">
        <v>137</v>
      </c>
      <c r="B2671" s="294" t="s">
        <v>3713</v>
      </c>
      <c r="C2671" s="277" t="s">
        <v>21</v>
      </c>
      <c r="D2671" s="277" t="s">
        <v>2637</v>
      </c>
      <c r="E2671" s="368" t="s">
        <v>152</v>
      </c>
      <c r="F2671" s="368"/>
      <c r="G2671" s="95" t="s">
        <v>45</v>
      </c>
      <c r="H2671" s="182">
        <v>1</v>
      </c>
      <c r="I2671" s="96">
        <v>18.670000000000002</v>
      </c>
      <c r="J2671" s="196">
        <v>18.670000000000002</v>
      </c>
    </row>
    <row r="2672" spans="1:10" s="192" customFormat="1" ht="25.5">
      <c r="A2672" s="197" t="s">
        <v>146</v>
      </c>
      <c r="B2672" s="308" t="s">
        <v>1559</v>
      </c>
      <c r="C2672" s="285" t="s">
        <v>21</v>
      </c>
      <c r="D2672" s="285" t="s">
        <v>153</v>
      </c>
      <c r="E2672" s="365" t="s">
        <v>148</v>
      </c>
      <c r="F2672" s="365"/>
      <c r="G2672" s="183" t="s">
        <v>26</v>
      </c>
      <c r="H2672" s="184">
        <v>0.14480000000000001</v>
      </c>
      <c r="I2672" s="185">
        <v>20.92</v>
      </c>
      <c r="J2672" s="198">
        <v>3.02</v>
      </c>
    </row>
    <row r="2673" spans="1:10" s="192" customFormat="1" ht="25.5">
      <c r="A2673" s="197" t="s">
        <v>146</v>
      </c>
      <c r="B2673" s="308" t="s">
        <v>1560</v>
      </c>
      <c r="C2673" s="285" t="s">
        <v>21</v>
      </c>
      <c r="D2673" s="285" t="s">
        <v>154</v>
      </c>
      <c r="E2673" s="365" t="s">
        <v>148</v>
      </c>
      <c r="F2673" s="365"/>
      <c r="G2673" s="183" t="s">
        <v>26</v>
      </c>
      <c r="H2673" s="184">
        <v>0.14480000000000001</v>
      </c>
      <c r="I2673" s="185">
        <v>25.55</v>
      </c>
      <c r="J2673" s="198">
        <v>3.69</v>
      </c>
    </row>
    <row r="2674" spans="1:10" s="192" customFormat="1" ht="12.75">
      <c r="A2674" s="199" t="s">
        <v>139</v>
      </c>
      <c r="B2674" s="309" t="s">
        <v>1565</v>
      </c>
      <c r="C2674" s="278" t="s">
        <v>21</v>
      </c>
      <c r="D2674" s="278" t="s">
        <v>164</v>
      </c>
      <c r="E2674" s="362" t="s">
        <v>142</v>
      </c>
      <c r="F2674" s="362"/>
      <c r="G2674" s="186" t="s">
        <v>45</v>
      </c>
      <c r="H2674" s="187">
        <v>2.4500000000000001E-2</v>
      </c>
      <c r="I2674" s="188">
        <v>76.94</v>
      </c>
      <c r="J2674" s="200">
        <v>1.88</v>
      </c>
    </row>
    <row r="2675" spans="1:10" s="192" customFormat="1" ht="25.5">
      <c r="A2675" s="199" t="s">
        <v>139</v>
      </c>
      <c r="B2675" s="309" t="s">
        <v>1630</v>
      </c>
      <c r="C2675" s="278" t="s">
        <v>21</v>
      </c>
      <c r="D2675" s="278" t="s">
        <v>1030</v>
      </c>
      <c r="E2675" s="362" t="s">
        <v>142</v>
      </c>
      <c r="F2675" s="362"/>
      <c r="G2675" s="186" t="s">
        <v>45</v>
      </c>
      <c r="H2675" s="187">
        <v>1</v>
      </c>
      <c r="I2675" s="188">
        <v>6.59</v>
      </c>
      <c r="J2675" s="200">
        <v>6.59</v>
      </c>
    </row>
    <row r="2676" spans="1:10" s="192" customFormat="1" ht="25.5">
      <c r="A2676" s="199" t="s">
        <v>139</v>
      </c>
      <c r="B2676" s="309" t="s">
        <v>1567</v>
      </c>
      <c r="C2676" s="278" t="s">
        <v>21</v>
      </c>
      <c r="D2676" s="278" t="s">
        <v>166</v>
      </c>
      <c r="E2676" s="362" t="s">
        <v>142</v>
      </c>
      <c r="F2676" s="362"/>
      <c r="G2676" s="186" t="s">
        <v>45</v>
      </c>
      <c r="H2676" s="187">
        <v>0.04</v>
      </c>
      <c r="I2676" s="188">
        <v>87.17</v>
      </c>
      <c r="J2676" s="200">
        <v>3.48</v>
      </c>
    </row>
    <row r="2677" spans="1:10" s="192" customFormat="1" ht="12.75">
      <c r="A2677" s="199" t="s">
        <v>139</v>
      </c>
      <c r="B2677" s="309" t="s">
        <v>1564</v>
      </c>
      <c r="C2677" s="278" t="s">
        <v>21</v>
      </c>
      <c r="D2677" s="278" t="s">
        <v>165</v>
      </c>
      <c r="E2677" s="362" t="s">
        <v>142</v>
      </c>
      <c r="F2677" s="362"/>
      <c r="G2677" s="186" t="s">
        <v>45</v>
      </c>
      <c r="H2677" s="187">
        <v>5.4000000000000003E-3</v>
      </c>
      <c r="I2677" s="188">
        <v>2.62</v>
      </c>
      <c r="J2677" s="200">
        <v>0.01</v>
      </c>
    </row>
    <row r="2678" spans="1:10" s="192" customFormat="1" ht="12.75">
      <c r="A2678" s="201"/>
      <c r="B2678" s="279"/>
      <c r="C2678" s="279"/>
      <c r="D2678" s="279"/>
      <c r="E2678" s="279" t="s">
        <v>143</v>
      </c>
      <c r="F2678" s="203">
        <v>5.37</v>
      </c>
      <c r="G2678" s="279" t="s">
        <v>144</v>
      </c>
      <c r="H2678" s="203">
        <v>0</v>
      </c>
      <c r="I2678" s="279" t="s">
        <v>145</v>
      </c>
      <c r="J2678" s="204">
        <v>5.37</v>
      </c>
    </row>
    <row r="2679" spans="1:10" s="192" customFormat="1" ht="12.75">
      <c r="A2679" s="201"/>
      <c r="B2679" s="279"/>
      <c r="C2679" s="279"/>
      <c r="D2679" s="279"/>
      <c r="E2679" s="279" t="s">
        <v>663</v>
      </c>
      <c r="F2679" s="203">
        <v>4.1900000000000004</v>
      </c>
      <c r="G2679" s="279"/>
      <c r="H2679" s="363" t="s">
        <v>664</v>
      </c>
      <c r="I2679" s="363"/>
      <c r="J2679" s="204">
        <v>22.86</v>
      </c>
    </row>
    <row r="2680" spans="1:10" s="192" customFormat="1" ht="13.5" thickBot="1">
      <c r="A2680" s="280"/>
      <c r="B2680" s="281"/>
      <c r="C2680" s="281"/>
      <c r="D2680" s="281"/>
      <c r="E2680" s="281"/>
      <c r="F2680" s="281"/>
      <c r="G2680" s="281" t="s">
        <v>665</v>
      </c>
      <c r="H2680" s="213">
        <v>226</v>
      </c>
      <c r="I2680" s="281" t="s">
        <v>666</v>
      </c>
      <c r="J2680" s="207">
        <v>5166.3599999999997</v>
      </c>
    </row>
    <row r="2681" spans="1:10" s="192" customFormat="1" ht="13.5" thickTop="1">
      <c r="A2681" s="205"/>
      <c r="B2681" s="189"/>
      <c r="C2681" s="189"/>
      <c r="D2681" s="189"/>
      <c r="E2681" s="189"/>
      <c r="F2681" s="189"/>
      <c r="G2681" s="189"/>
      <c r="H2681" s="189"/>
      <c r="I2681" s="189"/>
      <c r="J2681" s="206"/>
    </row>
    <row r="2682" spans="1:10" s="192" customFormat="1" ht="12.75">
      <c r="A2682" s="290" t="s">
        <v>1025</v>
      </c>
      <c r="B2682" s="288" t="s">
        <v>8</v>
      </c>
      <c r="C2682" s="284" t="s">
        <v>9</v>
      </c>
      <c r="D2682" s="284" t="s">
        <v>10</v>
      </c>
      <c r="E2682" s="367" t="s">
        <v>136</v>
      </c>
      <c r="F2682" s="367"/>
      <c r="G2682" s="289" t="s">
        <v>11</v>
      </c>
      <c r="H2682" s="288" t="s">
        <v>12</v>
      </c>
      <c r="I2682" s="288" t="s">
        <v>13</v>
      </c>
      <c r="J2682" s="287" t="s">
        <v>14</v>
      </c>
    </row>
    <row r="2683" spans="1:10" s="192" customFormat="1" ht="38.25">
      <c r="A2683" s="94" t="s">
        <v>137</v>
      </c>
      <c r="B2683" s="294" t="s">
        <v>3714</v>
      </c>
      <c r="C2683" s="277" t="s">
        <v>21</v>
      </c>
      <c r="D2683" s="277" t="s">
        <v>2638</v>
      </c>
      <c r="E2683" s="368" t="s">
        <v>152</v>
      </c>
      <c r="F2683" s="368"/>
      <c r="G2683" s="95" t="s">
        <v>45</v>
      </c>
      <c r="H2683" s="182">
        <v>1</v>
      </c>
      <c r="I2683" s="96">
        <v>50.86</v>
      </c>
      <c r="J2683" s="196">
        <v>50.86</v>
      </c>
    </row>
    <row r="2684" spans="1:10" s="192" customFormat="1" ht="25.5">
      <c r="A2684" s="197" t="s">
        <v>146</v>
      </c>
      <c r="B2684" s="308" t="s">
        <v>1559</v>
      </c>
      <c r="C2684" s="285" t="s">
        <v>21</v>
      </c>
      <c r="D2684" s="285" t="s">
        <v>153</v>
      </c>
      <c r="E2684" s="365" t="s">
        <v>148</v>
      </c>
      <c r="F2684" s="365"/>
      <c r="G2684" s="183" t="s">
        <v>26</v>
      </c>
      <c r="H2684" s="184">
        <v>0.24030000000000001</v>
      </c>
      <c r="I2684" s="185">
        <v>20.92</v>
      </c>
      <c r="J2684" s="198">
        <v>5.0199999999999996</v>
      </c>
    </row>
    <row r="2685" spans="1:10" s="192" customFormat="1" ht="25.5">
      <c r="A2685" s="197" t="s">
        <v>146</v>
      </c>
      <c r="B2685" s="308" t="s">
        <v>1560</v>
      </c>
      <c r="C2685" s="285" t="s">
        <v>21</v>
      </c>
      <c r="D2685" s="285" t="s">
        <v>154</v>
      </c>
      <c r="E2685" s="365" t="s">
        <v>148</v>
      </c>
      <c r="F2685" s="365"/>
      <c r="G2685" s="183" t="s">
        <v>26</v>
      </c>
      <c r="H2685" s="184">
        <v>0.24030000000000001</v>
      </c>
      <c r="I2685" s="185">
        <v>25.55</v>
      </c>
      <c r="J2685" s="198">
        <v>6.13</v>
      </c>
    </row>
    <row r="2686" spans="1:10" s="192" customFormat="1" ht="12.75">
      <c r="A2686" s="199" t="s">
        <v>139</v>
      </c>
      <c r="B2686" s="309" t="s">
        <v>1565</v>
      </c>
      <c r="C2686" s="278" t="s">
        <v>21</v>
      </c>
      <c r="D2686" s="278" t="s">
        <v>164</v>
      </c>
      <c r="E2686" s="362" t="s">
        <v>142</v>
      </c>
      <c r="F2686" s="362"/>
      <c r="G2686" s="186" t="s">
        <v>45</v>
      </c>
      <c r="H2686" s="187">
        <v>3.0599999999999999E-2</v>
      </c>
      <c r="I2686" s="188">
        <v>76.94</v>
      </c>
      <c r="J2686" s="200">
        <v>2.35</v>
      </c>
    </row>
    <row r="2687" spans="1:10" s="192" customFormat="1" ht="25.5">
      <c r="A2687" s="199" t="s">
        <v>139</v>
      </c>
      <c r="B2687" s="309" t="s">
        <v>1567</v>
      </c>
      <c r="C2687" s="278" t="s">
        <v>21</v>
      </c>
      <c r="D2687" s="278" t="s">
        <v>166</v>
      </c>
      <c r="E2687" s="362" t="s">
        <v>142</v>
      </c>
      <c r="F2687" s="362"/>
      <c r="G2687" s="186" t="s">
        <v>45</v>
      </c>
      <c r="H2687" s="187">
        <v>0.05</v>
      </c>
      <c r="I2687" s="188">
        <v>87.17</v>
      </c>
      <c r="J2687" s="200">
        <v>4.3499999999999996</v>
      </c>
    </row>
    <row r="2688" spans="1:10" s="192" customFormat="1" ht="12.75">
      <c r="A2688" s="199" t="s">
        <v>139</v>
      </c>
      <c r="B2688" s="309" t="s">
        <v>1564</v>
      </c>
      <c r="C2688" s="278" t="s">
        <v>21</v>
      </c>
      <c r="D2688" s="278" t="s">
        <v>165</v>
      </c>
      <c r="E2688" s="362" t="s">
        <v>142</v>
      </c>
      <c r="F2688" s="362"/>
      <c r="G2688" s="186" t="s">
        <v>45</v>
      </c>
      <c r="H2688" s="187">
        <v>0.01</v>
      </c>
      <c r="I2688" s="188">
        <v>2.62</v>
      </c>
      <c r="J2688" s="200">
        <v>0.02</v>
      </c>
    </row>
    <row r="2689" spans="1:10" s="192" customFormat="1" ht="25.5">
      <c r="A2689" s="199" t="s">
        <v>139</v>
      </c>
      <c r="B2689" s="309" t="s">
        <v>3715</v>
      </c>
      <c r="C2689" s="278" t="s">
        <v>21</v>
      </c>
      <c r="D2689" s="278" t="s">
        <v>3716</v>
      </c>
      <c r="E2689" s="362" t="s">
        <v>142</v>
      </c>
      <c r="F2689" s="362"/>
      <c r="G2689" s="186" t="s">
        <v>45</v>
      </c>
      <c r="H2689" s="187">
        <v>1</v>
      </c>
      <c r="I2689" s="188">
        <v>32.99</v>
      </c>
      <c r="J2689" s="200">
        <v>32.99</v>
      </c>
    </row>
    <row r="2690" spans="1:10" s="192" customFormat="1" ht="12.75">
      <c r="A2690" s="201"/>
      <c r="B2690" s="279"/>
      <c r="C2690" s="279"/>
      <c r="D2690" s="279"/>
      <c r="E2690" s="279" t="s">
        <v>143</v>
      </c>
      <c r="F2690" s="203">
        <v>8.91</v>
      </c>
      <c r="G2690" s="279" t="s">
        <v>144</v>
      </c>
      <c r="H2690" s="203">
        <v>0</v>
      </c>
      <c r="I2690" s="279" t="s">
        <v>145</v>
      </c>
      <c r="J2690" s="204">
        <v>8.91</v>
      </c>
    </row>
    <row r="2691" spans="1:10" s="192" customFormat="1" ht="12.75">
      <c r="A2691" s="201"/>
      <c r="B2691" s="279"/>
      <c r="C2691" s="279"/>
      <c r="D2691" s="279"/>
      <c r="E2691" s="279" t="s">
        <v>663</v>
      </c>
      <c r="F2691" s="203">
        <v>11.42</v>
      </c>
      <c r="G2691" s="279"/>
      <c r="H2691" s="363" t="s">
        <v>664</v>
      </c>
      <c r="I2691" s="363"/>
      <c r="J2691" s="204">
        <v>62.28</v>
      </c>
    </row>
    <row r="2692" spans="1:10" s="192" customFormat="1" ht="13.5" thickBot="1">
      <c r="A2692" s="280"/>
      <c r="B2692" s="281"/>
      <c r="C2692" s="281"/>
      <c r="D2692" s="281"/>
      <c r="E2692" s="281"/>
      <c r="F2692" s="281"/>
      <c r="G2692" s="281" t="s">
        <v>665</v>
      </c>
      <c r="H2692" s="213">
        <v>76</v>
      </c>
      <c r="I2692" s="281" t="s">
        <v>666</v>
      </c>
      <c r="J2692" s="207">
        <v>4733.28</v>
      </c>
    </row>
    <row r="2693" spans="1:10" s="192" customFormat="1" ht="13.5" thickTop="1">
      <c r="A2693" s="205"/>
      <c r="B2693" s="189"/>
      <c r="C2693" s="189"/>
      <c r="D2693" s="189"/>
      <c r="E2693" s="189"/>
      <c r="F2693" s="189"/>
      <c r="G2693" s="189"/>
      <c r="H2693" s="189"/>
      <c r="I2693" s="189"/>
      <c r="J2693" s="206"/>
    </row>
    <row r="2694" spans="1:10" s="192" customFormat="1" ht="12.75">
      <c r="A2694" s="290" t="s">
        <v>1027</v>
      </c>
      <c r="B2694" s="288" t="s">
        <v>8</v>
      </c>
      <c r="C2694" s="284" t="s">
        <v>9</v>
      </c>
      <c r="D2694" s="284" t="s">
        <v>10</v>
      </c>
      <c r="E2694" s="367" t="s">
        <v>136</v>
      </c>
      <c r="F2694" s="367"/>
      <c r="G2694" s="289" t="s">
        <v>11</v>
      </c>
      <c r="H2694" s="288" t="s">
        <v>12</v>
      </c>
      <c r="I2694" s="288" t="s">
        <v>13</v>
      </c>
      <c r="J2694" s="287" t="s">
        <v>14</v>
      </c>
    </row>
    <row r="2695" spans="1:10" s="192" customFormat="1" ht="38.25">
      <c r="A2695" s="94" t="s">
        <v>137</v>
      </c>
      <c r="B2695" s="294" t="s">
        <v>3717</v>
      </c>
      <c r="C2695" s="277" t="s">
        <v>21</v>
      </c>
      <c r="D2695" s="277" t="s">
        <v>2639</v>
      </c>
      <c r="E2695" s="368" t="s">
        <v>152</v>
      </c>
      <c r="F2695" s="368"/>
      <c r="G2695" s="95" t="s">
        <v>45</v>
      </c>
      <c r="H2695" s="182">
        <v>1</v>
      </c>
      <c r="I2695" s="96">
        <v>67.98</v>
      </c>
      <c r="J2695" s="196">
        <v>67.98</v>
      </c>
    </row>
    <row r="2696" spans="1:10" s="192" customFormat="1" ht="25.5">
      <c r="A2696" s="197" t="s">
        <v>146</v>
      </c>
      <c r="B2696" s="308" t="s">
        <v>1559</v>
      </c>
      <c r="C2696" s="285" t="s">
        <v>21</v>
      </c>
      <c r="D2696" s="285" t="s">
        <v>153</v>
      </c>
      <c r="E2696" s="365" t="s">
        <v>148</v>
      </c>
      <c r="F2696" s="365"/>
      <c r="G2696" s="183" t="s">
        <v>26</v>
      </c>
      <c r="H2696" s="184">
        <v>0.2172</v>
      </c>
      <c r="I2696" s="185">
        <v>20.92</v>
      </c>
      <c r="J2696" s="198">
        <v>4.54</v>
      </c>
    </row>
    <row r="2697" spans="1:10" s="192" customFormat="1" ht="25.5">
      <c r="A2697" s="197" t="s">
        <v>146</v>
      </c>
      <c r="B2697" s="308" t="s">
        <v>1560</v>
      </c>
      <c r="C2697" s="285" t="s">
        <v>21</v>
      </c>
      <c r="D2697" s="285" t="s">
        <v>154</v>
      </c>
      <c r="E2697" s="365" t="s">
        <v>148</v>
      </c>
      <c r="F2697" s="365"/>
      <c r="G2697" s="183" t="s">
        <v>26</v>
      </c>
      <c r="H2697" s="184">
        <v>0.2172</v>
      </c>
      <c r="I2697" s="185">
        <v>25.55</v>
      </c>
      <c r="J2697" s="198">
        <v>5.54</v>
      </c>
    </row>
    <row r="2698" spans="1:10" s="192" customFormat="1" ht="12.75">
      <c r="A2698" s="199" t="s">
        <v>139</v>
      </c>
      <c r="B2698" s="309" t="s">
        <v>1617</v>
      </c>
      <c r="C2698" s="278" t="s">
        <v>21</v>
      </c>
      <c r="D2698" s="278" t="s">
        <v>1003</v>
      </c>
      <c r="E2698" s="362" t="s">
        <v>142</v>
      </c>
      <c r="F2698" s="362"/>
      <c r="G2698" s="186" t="s">
        <v>45</v>
      </c>
      <c r="H2698" s="187">
        <v>2</v>
      </c>
      <c r="I2698" s="188">
        <v>3.25</v>
      </c>
      <c r="J2698" s="200">
        <v>6.5</v>
      </c>
    </row>
    <row r="2699" spans="1:10" s="192" customFormat="1" ht="38.25">
      <c r="A2699" s="199" t="s">
        <v>139</v>
      </c>
      <c r="B2699" s="309" t="s">
        <v>1616</v>
      </c>
      <c r="C2699" s="278" t="s">
        <v>21</v>
      </c>
      <c r="D2699" s="278" t="s">
        <v>158</v>
      </c>
      <c r="E2699" s="362" t="s">
        <v>142</v>
      </c>
      <c r="F2699" s="362"/>
      <c r="G2699" s="186" t="s">
        <v>45</v>
      </c>
      <c r="H2699" s="187">
        <v>0.115</v>
      </c>
      <c r="I2699" s="188">
        <v>31.75</v>
      </c>
      <c r="J2699" s="200">
        <v>3.65</v>
      </c>
    </row>
    <row r="2700" spans="1:10" s="192" customFormat="1" ht="12.75">
      <c r="A2700" s="199" t="s">
        <v>139</v>
      </c>
      <c r="B2700" s="309" t="s">
        <v>3718</v>
      </c>
      <c r="C2700" s="278" t="s">
        <v>21</v>
      </c>
      <c r="D2700" s="278" t="s">
        <v>3719</v>
      </c>
      <c r="E2700" s="362" t="s">
        <v>142</v>
      </c>
      <c r="F2700" s="362"/>
      <c r="G2700" s="186" t="s">
        <v>45</v>
      </c>
      <c r="H2700" s="187">
        <v>1</v>
      </c>
      <c r="I2700" s="188">
        <v>47.75</v>
      </c>
      <c r="J2700" s="200">
        <v>47.75</v>
      </c>
    </row>
    <row r="2701" spans="1:10" s="192" customFormat="1" ht="12.75">
      <c r="A2701" s="201"/>
      <c r="B2701" s="279"/>
      <c r="C2701" s="279"/>
      <c r="D2701" s="279"/>
      <c r="E2701" s="279" t="s">
        <v>143</v>
      </c>
      <c r="F2701" s="203">
        <v>8.06</v>
      </c>
      <c r="G2701" s="279" t="s">
        <v>144</v>
      </c>
      <c r="H2701" s="203">
        <v>0</v>
      </c>
      <c r="I2701" s="279" t="s">
        <v>145</v>
      </c>
      <c r="J2701" s="204">
        <v>8.06</v>
      </c>
    </row>
    <row r="2702" spans="1:10" s="192" customFormat="1" ht="12.75">
      <c r="A2702" s="201"/>
      <c r="B2702" s="279"/>
      <c r="C2702" s="279"/>
      <c r="D2702" s="279"/>
      <c r="E2702" s="279" t="s">
        <v>663</v>
      </c>
      <c r="F2702" s="203">
        <v>15.27</v>
      </c>
      <c r="G2702" s="279"/>
      <c r="H2702" s="363" t="s">
        <v>664</v>
      </c>
      <c r="I2702" s="363"/>
      <c r="J2702" s="204">
        <v>83.25</v>
      </c>
    </row>
    <row r="2703" spans="1:10" s="192" customFormat="1" ht="13.5" thickBot="1">
      <c r="A2703" s="280"/>
      <c r="B2703" s="281"/>
      <c r="C2703" s="281"/>
      <c r="D2703" s="281"/>
      <c r="E2703" s="281"/>
      <c r="F2703" s="281"/>
      <c r="G2703" s="281" t="s">
        <v>665</v>
      </c>
      <c r="H2703" s="213">
        <v>2</v>
      </c>
      <c r="I2703" s="281" t="s">
        <v>666</v>
      </c>
      <c r="J2703" s="207">
        <v>166.5</v>
      </c>
    </row>
    <row r="2704" spans="1:10" s="192" customFormat="1" ht="13.5" thickTop="1">
      <c r="A2704" s="205"/>
      <c r="B2704" s="189"/>
      <c r="C2704" s="189"/>
      <c r="D2704" s="189"/>
      <c r="E2704" s="189"/>
      <c r="F2704" s="189"/>
      <c r="G2704" s="189"/>
      <c r="H2704" s="189"/>
      <c r="I2704" s="189"/>
      <c r="J2704" s="206"/>
    </row>
    <row r="2705" spans="1:10" s="192" customFormat="1" ht="12.75">
      <c r="A2705" s="290" t="s">
        <v>1029</v>
      </c>
      <c r="B2705" s="288" t="s">
        <v>8</v>
      </c>
      <c r="C2705" s="284" t="s">
        <v>9</v>
      </c>
      <c r="D2705" s="284" t="s">
        <v>10</v>
      </c>
      <c r="E2705" s="367" t="s">
        <v>136</v>
      </c>
      <c r="F2705" s="367"/>
      <c r="G2705" s="289" t="s">
        <v>11</v>
      </c>
      <c r="H2705" s="288" t="s">
        <v>12</v>
      </c>
      <c r="I2705" s="288" t="s">
        <v>13</v>
      </c>
      <c r="J2705" s="287" t="s">
        <v>14</v>
      </c>
    </row>
    <row r="2706" spans="1:10" s="192" customFormat="1" ht="38.25">
      <c r="A2706" s="94" t="s">
        <v>137</v>
      </c>
      <c r="B2706" s="294" t="s">
        <v>3720</v>
      </c>
      <c r="C2706" s="277" t="s">
        <v>21</v>
      </c>
      <c r="D2706" s="277" t="s">
        <v>2640</v>
      </c>
      <c r="E2706" s="368" t="s">
        <v>152</v>
      </c>
      <c r="F2706" s="368"/>
      <c r="G2706" s="95" t="s">
        <v>45</v>
      </c>
      <c r="H2706" s="182">
        <v>1</v>
      </c>
      <c r="I2706" s="96">
        <v>13.01</v>
      </c>
      <c r="J2706" s="196">
        <v>13.01</v>
      </c>
    </row>
    <row r="2707" spans="1:10" s="192" customFormat="1" ht="25.5">
      <c r="A2707" s="197" t="s">
        <v>146</v>
      </c>
      <c r="B2707" s="308" t="s">
        <v>1559</v>
      </c>
      <c r="C2707" s="285" t="s">
        <v>21</v>
      </c>
      <c r="D2707" s="285" t="s">
        <v>153</v>
      </c>
      <c r="E2707" s="365" t="s">
        <v>148</v>
      </c>
      <c r="F2707" s="365"/>
      <c r="G2707" s="183" t="s">
        <v>26</v>
      </c>
      <c r="H2707" s="184">
        <v>0.127</v>
      </c>
      <c r="I2707" s="185">
        <v>20.92</v>
      </c>
      <c r="J2707" s="198">
        <v>2.65</v>
      </c>
    </row>
    <row r="2708" spans="1:10" s="192" customFormat="1" ht="25.5">
      <c r="A2708" s="197" t="s">
        <v>146</v>
      </c>
      <c r="B2708" s="308" t="s">
        <v>1560</v>
      </c>
      <c r="C2708" s="285" t="s">
        <v>21</v>
      </c>
      <c r="D2708" s="285" t="s">
        <v>154</v>
      </c>
      <c r="E2708" s="365" t="s">
        <v>148</v>
      </c>
      <c r="F2708" s="365"/>
      <c r="G2708" s="183" t="s">
        <v>26</v>
      </c>
      <c r="H2708" s="184">
        <v>0.127</v>
      </c>
      <c r="I2708" s="185">
        <v>25.55</v>
      </c>
      <c r="J2708" s="198">
        <v>3.24</v>
      </c>
    </row>
    <row r="2709" spans="1:10" s="192" customFormat="1" ht="12.75">
      <c r="A2709" s="199" t="s">
        <v>139</v>
      </c>
      <c r="B2709" s="309" t="s">
        <v>1565</v>
      </c>
      <c r="C2709" s="278" t="s">
        <v>21</v>
      </c>
      <c r="D2709" s="278" t="s">
        <v>164</v>
      </c>
      <c r="E2709" s="362" t="s">
        <v>142</v>
      </c>
      <c r="F2709" s="362"/>
      <c r="G2709" s="186" t="s">
        <v>45</v>
      </c>
      <c r="H2709" s="187">
        <v>9.9000000000000008E-3</v>
      </c>
      <c r="I2709" s="188">
        <v>76.94</v>
      </c>
      <c r="J2709" s="200">
        <v>0.76</v>
      </c>
    </row>
    <row r="2710" spans="1:10" s="192" customFormat="1" ht="12.75">
      <c r="A2710" s="199" t="s">
        <v>139</v>
      </c>
      <c r="B2710" s="309" t="s">
        <v>3721</v>
      </c>
      <c r="C2710" s="278" t="s">
        <v>21</v>
      </c>
      <c r="D2710" s="278" t="s">
        <v>3722</v>
      </c>
      <c r="E2710" s="362" t="s">
        <v>142</v>
      </c>
      <c r="F2710" s="362"/>
      <c r="G2710" s="186" t="s">
        <v>45</v>
      </c>
      <c r="H2710" s="187">
        <v>1</v>
      </c>
      <c r="I2710" s="188">
        <v>5.05</v>
      </c>
      <c r="J2710" s="200">
        <v>5.05</v>
      </c>
    </row>
    <row r="2711" spans="1:10" s="192" customFormat="1" ht="25.5">
      <c r="A2711" s="199" t="s">
        <v>139</v>
      </c>
      <c r="B2711" s="309" t="s">
        <v>1567</v>
      </c>
      <c r="C2711" s="278" t="s">
        <v>21</v>
      </c>
      <c r="D2711" s="278" t="s">
        <v>166</v>
      </c>
      <c r="E2711" s="362" t="s">
        <v>142</v>
      </c>
      <c r="F2711" s="362"/>
      <c r="G2711" s="186" t="s">
        <v>45</v>
      </c>
      <c r="H2711" s="187">
        <v>1.4999999999999999E-2</v>
      </c>
      <c r="I2711" s="188">
        <v>87.17</v>
      </c>
      <c r="J2711" s="200">
        <v>1.3</v>
      </c>
    </row>
    <row r="2712" spans="1:10" s="192" customFormat="1" ht="12.75">
      <c r="A2712" s="199" t="s">
        <v>139</v>
      </c>
      <c r="B2712" s="309" t="s">
        <v>1564</v>
      </c>
      <c r="C2712" s="278" t="s">
        <v>21</v>
      </c>
      <c r="D2712" s="278" t="s">
        <v>165</v>
      </c>
      <c r="E2712" s="362" t="s">
        <v>142</v>
      </c>
      <c r="F2712" s="362"/>
      <c r="G2712" s="186" t="s">
        <v>45</v>
      </c>
      <c r="H2712" s="187">
        <v>7.1000000000000004E-3</v>
      </c>
      <c r="I2712" s="188">
        <v>2.62</v>
      </c>
      <c r="J2712" s="200">
        <v>0.01</v>
      </c>
    </row>
    <row r="2713" spans="1:10" s="192" customFormat="1" ht="12.75">
      <c r="A2713" s="201"/>
      <c r="B2713" s="279"/>
      <c r="C2713" s="279"/>
      <c r="D2713" s="279"/>
      <c r="E2713" s="279" t="s">
        <v>143</v>
      </c>
      <c r="F2713" s="203">
        <v>4.71</v>
      </c>
      <c r="G2713" s="279" t="s">
        <v>144</v>
      </c>
      <c r="H2713" s="203">
        <v>0</v>
      </c>
      <c r="I2713" s="279" t="s">
        <v>145</v>
      </c>
      <c r="J2713" s="204">
        <v>4.71</v>
      </c>
    </row>
    <row r="2714" spans="1:10" s="192" customFormat="1" ht="12.75">
      <c r="A2714" s="201"/>
      <c r="B2714" s="279"/>
      <c r="C2714" s="279"/>
      <c r="D2714" s="279"/>
      <c r="E2714" s="279" t="s">
        <v>663</v>
      </c>
      <c r="F2714" s="203">
        <v>2.92</v>
      </c>
      <c r="G2714" s="279"/>
      <c r="H2714" s="363" t="s">
        <v>664</v>
      </c>
      <c r="I2714" s="363"/>
      <c r="J2714" s="204">
        <v>15.93</v>
      </c>
    </row>
    <row r="2715" spans="1:10" s="192" customFormat="1" ht="13.5" thickBot="1">
      <c r="A2715" s="280"/>
      <c r="B2715" s="281"/>
      <c r="C2715" s="281"/>
      <c r="D2715" s="281"/>
      <c r="E2715" s="281"/>
      <c r="F2715" s="281"/>
      <c r="G2715" s="281" t="s">
        <v>665</v>
      </c>
      <c r="H2715" s="213">
        <v>36</v>
      </c>
      <c r="I2715" s="281" t="s">
        <v>666</v>
      </c>
      <c r="J2715" s="207">
        <v>573.48</v>
      </c>
    </row>
    <row r="2716" spans="1:10" s="192" customFormat="1" ht="13.5" thickTop="1">
      <c r="A2716" s="205"/>
      <c r="B2716" s="189"/>
      <c r="C2716" s="189"/>
      <c r="D2716" s="189"/>
      <c r="E2716" s="189"/>
      <c r="F2716" s="189"/>
      <c r="G2716" s="189"/>
      <c r="H2716" s="189"/>
      <c r="I2716" s="189"/>
      <c r="J2716" s="206"/>
    </row>
    <row r="2717" spans="1:10" s="192" customFormat="1" ht="12.75">
      <c r="A2717" s="290" t="s">
        <v>534</v>
      </c>
      <c r="B2717" s="288" t="s">
        <v>8</v>
      </c>
      <c r="C2717" s="284" t="s">
        <v>9</v>
      </c>
      <c r="D2717" s="284" t="s">
        <v>10</v>
      </c>
      <c r="E2717" s="367" t="s">
        <v>136</v>
      </c>
      <c r="F2717" s="367"/>
      <c r="G2717" s="289" t="s">
        <v>11</v>
      </c>
      <c r="H2717" s="288" t="s">
        <v>12</v>
      </c>
      <c r="I2717" s="288" t="s">
        <v>13</v>
      </c>
      <c r="J2717" s="287" t="s">
        <v>14</v>
      </c>
    </row>
    <row r="2718" spans="1:10" s="192" customFormat="1" ht="38.25">
      <c r="A2718" s="94" t="s">
        <v>137</v>
      </c>
      <c r="B2718" s="294" t="s">
        <v>3723</v>
      </c>
      <c r="C2718" s="277" t="s">
        <v>21</v>
      </c>
      <c r="D2718" s="277" t="s">
        <v>2641</v>
      </c>
      <c r="E2718" s="368" t="s">
        <v>152</v>
      </c>
      <c r="F2718" s="368"/>
      <c r="G2718" s="95" t="s">
        <v>45</v>
      </c>
      <c r="H2718" s="182">
        <v>1</v>
      </c>
      <c r="I2718" s="96">
        <v>42.54</v>
      </c>
      <c r="J2718" s="196">
        <v>42.54</v>
      </c>
    </row>
    <row r="2719" spans="1:10" s="192" customFormat="1" ht="25.5">
      <c r="A2719" s="197" t="s">
        <v>146</v>
      </c>
      <c r="B2719" s="308" t="s">
        <v>1559</v>
      </c>
      <c r="C2719" s="285" t="s">
        <v>21</v>
      </c>
      <c r="D2719" s="285" t="s">
        <v>153</v>
      </c>
      <c r="E2719" s="365" t="s">
        <v>148</v>
      </c>
      <c r="F2719" s="365"/>
      <c r="G2719" s="183" t="s">
        <v>26</v>
      </c>
      <c r="H2719" s="184">
        <v>0.19259999999999999</v>
      </c>
      <c r="I2719" s="185">
        <v>20.92</v>
      </c>
      <c r="J2719" s="198">
        <v>4.0199999999999996</v>
      </c>
    </row>
    <row r="2720" spans="1:10" s="192" customFormat="1" ht="25.5">
      <c r="A2720" s="197" t="s">
        <v>146</v>
      </c>
      <c r="B2720" s="308" t="s">
        <v>1560</v>
      </c>
      <c r="C2720" s="285" t="s">
        <v>21</v>
      </c>
      <c r="D2720" s="285" t="s">
        <v>154</v>
      </c>
      <c r="E2720" s="365" t="s">
        <v>148</v>
      </c>
      <c r="F2720" s="365"/>
      <c r="G2720" s="183" t="s">
        <v>26</v>
      </c>
      <c r="H2720" s="184">
        <v>0.19259999999999999</v>
      </c>
      <c r="I2720" s="185">
        <v>25.55</v>
      </c>
      <c r="J2720" s="198">
        <v>4.92</v>
      </c>
    </row>
    <row r="2721" spans="1:10" s="192" customFormat="1" ht="12.75">
      <c r="A2721" s="199" t="s">
        <v>139</v>
      </c>
      <c r="B2721" s="309" t="s">
        <v>1617</v>
      </c>
      <c r="C2721" s="278" t="s">
        <v>21</v>
      </c>
      <c r="D2721" s="278" t="s">
        <v>1003</v>
      </c>
      <c r="E2721" s="362" t="s">
        <v>142</v>
      </c>
      <c r="F2721" s="362"/>
      <c r="G2721" s="186" t="s">
        <v>45</v>
      </c>
      <c r="H2721" s="187">
        <v>2</v>
      </c>
      <c r="I2721" s="188">
        <v>3.25</v>
      </c>
      <c r="J2721" s="200">
        <v>6.5</v>
      </c>
    </row>
    <row r="2722" spans="1:10" s="192" customFormat="1" ht="12.75">
      <c r="A2722" s="199" t="s">
        <v>139</v>
      </c>
      <c r="B2722" s="309" t="s">
        <v>1684</v>
      </c>
      <c r="C2722" s="278" t="s">
        <v>21</v>
      </c>
      <c r="D2722" s="278" t="s">
        <v>1098</v>
      </c>
      <c r="E2722" s="362" t="s">
        <v>142</v>
      </c>
      <c r="F2722" s="362"/>
      <c r="G2722" s="186" t="s">
        <v>45</v>
      </c>
      <c r="H2722" s="187">
        <v>1</v>
      </c>
      <c r="I2722" s="188">
        <v>23.45</v>
      </c>
      <c r="J2722" s="200">
        <v>23.45</v>
      </c>
    </row>
    <row r="2723" spans="1:10" s="192" customFormat="1" ht="38.25">
      <c r="A2723" s="199" t="s">
        <v>139</v>
      </c>
      <c r="B2723" s="309" t="s">
        <v>1616</v>
      </c>
      <c r="C2723" s="278" t="s">
        <v>21</v>
      </c>
      <c r="D2723" s="278" t="s">
        <v>158</v>
      </c>
      <c r="E2723" s="362" t="s">
        <v>142</v>
      </c>
      <c r="F2723" s="362"/>
      <c r="G2723" s="186" t="s">
        <v>45</v>
      </c>
      <c r="H2723" s="187">
        <v>0.115</v>
      </c>
      <c r="I2723" s="188">
        <v>31.75</v>
      </c>
      <c r="J2723" s="200">
        <v>3.65</v>
      </c>
    </row>
    <row r="2724" spans="1:10" s="192" customFormat="1" ht="12.75">
      <c r="A2724" s="201"/>
      <c r="B2724" s="279"/>
      <c r="C2724" s="279"/>
      <c r="D2724" s="279"/>
      <c r="E2724" s="279" t="s">
        <v>143</v>
      </c>
      <c r="F2724" s="203">
        <v>7.15</v>
      </c>
      <c r="G2724" s="279" t="s">
        <v>144</v>
      </c>
      <c r="H2724" s="203">
        <v>0</v>
      </c>
      <c r="I2724" s="279" t="s">
        <v>145</v>
      </c>
      <c r="J2724" s="204">
        <v>7.15</v>
      </c>
    </row>
    <row r="2725" spans="1:10" s="192" customFormat="1" ht="12.75">
      <c r="A2725" s="201"/>
      <c r="B2725" s="279"/>
      <c r="C2725" s="279"/>
      <c r="D2725" s="279"/>
      <c r="E2725" s="279" t="s">
        <v>663</v>
      </c>
      <c r="F2725" s="203">
        <v>9.5500000000000007</v>
      </c>
      <c r="G2725" s="279"/>
      <c r="H2725" s="363" t="s">
        <v>664</v>
      </c>
      <c r="I2725" s="363"/>
      <c r="J2725" s="204">
        <v>52.09</v>
      </c>
    </row>
    <row r="2726" spans="1:10" s="192" customFormat="1" ht="13.5" thickBot="1">
      <c r="A2726" s="280"/>
      <c r="B2726" s="281"/>
      <c r="C2726" s="281"/>
      <c r="D2726" s="281"/>
      <c r="E2726" s="281"/>
      <c r="F2726" s="281"/>
      <c r="G2726" s="281" t="s">
        <v>665</v>
      </c>
      <c r="H2726" s="213">
        <v>1</v>
      </c>
      <c r="I2726" s="281" t="s">
        <v>666</v>
      </c>
      <c r="J2726" s="207">
        <v>52.09</v>
      </c>
    </row>
    <row r="2727" spans="1:10" s="192" customFormat="1" ht="13.5" thickTop="1">
      <c r="A2727" s="205"/>
      <c r="B2727" s="189"/>
      <c r="C2727" s="189"/>
      <c r="D2727" s="189"/>
      <c r="E2727" s="189"/>
      <c r="F2727" s="189"/>
      <c r="G2727" s="189"/>
      <c r="H2727" s="189"/>
      <c r="I2727" s="189"/>
      <c r="J2727" s="206"/>
    </row>
    <row r="2728" spans="1:10" s="192" customFormat="1" ht="12.75">
      <c r="A2728" s="290" t="s">
        <v>1031</v>
      </c>
      <c r="B2728" s="288" t="s">
        <v>8</v>
      </c>
      <c r="C2728" s="284" t="s">
        <v>9</v>
      </c>
      <c r="D2728" s="284" t="s">
        <v>10</v>
      </c>
      <c r="E2728" s="367" t="s">
        <v>136</v>
      </c>
      <c r="F2728" s="367"/>
      <c r="G2728" s="289" t="s">
        <v>11</v>
      </c>
      <c r="H2728" s="288" t="s">
        <v>12</v>
      </c>
      <c r="I2728" s="288" t="s">
        <v>13</v>
      </c>
      <c r="J2728" s="287" t="s">
        <v>14</v>
      </c>
    </row>
    <row r="2729" spans="1:10" s="192" customFormat="1" ht="38.25">
      <c r="A2729" s="94" t="s">
        <v>137</v>
      </c>
      <c r="B2729" s="294" t="s">
        <v>3724</v>
      </c>
      <c r="C2729" s="277" t="s">
        <v>21</v>
      </c>
      <c r="D2729" s="277" t="s">
        <v>2642</v>
      </c>
      <c r="E2729" s="368" t="s">
        <v>152</v>
      </c>
      <c r="F2729" s="368"/>
      <c r="G2729" s="95" t="s">
        <v>45</v>
      </c>
      <c r="H2729" s="182">
        <v>1</v>
      </c>
      <c r="I2729" s="96">
        <v>78.86</v>
      </c>
      <c r="J2729" s="196">
        <v>78.86</v>
      </c>
    </row>
    <row r="2730" spans="1:10" s="192" customFormat="1" ht="25.5">
      <c r="A2730" s="197" t="s">
        <v>146</v>
      </c>
      <c r="B2730" s="308" t="s">
        <v>1559</v>
      </c>
      <c r="C2730" s="285" t="s">
        <v>21</v>
      </c>
      <c r="D2730" s="285" t="s">
        <v>153</v>
      </c>
      <c r="E2730" s="365" t="s">
        <v>148</v>
      </c>
      <c r="F2730" s="365"/>
      <c r="G2730" s="183" t="s">
        <v>26</v>
      </c>
      <c r="H2730" s="184">
        <v>0.2172</v>
      </c>
      <c r="I2730" s="185">
        <v>20.92</v>
      </c>
      <c r="J2730" s="198">
        <v>4.54</v>
      </c>
    </row>
    <row r="2731" spans="1:10" s="192" customFormat="1" ht="25.5">
      <c r="A2731" s="197" t="s">
        <v>146</v>
      </c>
      <c r="B2731" s="308" t="s">
        <v>1560</v>
      </c>
      <c r="C2731" s="285" t="s">
        <v>21</v>
      </c>
      <c r="D2731" s="285" t="s">
        <v>154</v>
      </c>
      <c r="E2731" s="365" t="s">
        <v>148</v>
      </c>
      <c r="F2731" s="365"/>
      <c r="G2731" s="183" t="s">
        <v>26</v>
      </c>
      <c r="H2731" s="184">
        <v>0.2172</v>
      </c>
      <c r="I2731" s="185">
        <v>25.55</v>
      </c>
      <c r="J2731" s="198">
        <v>5.54</v>
      </c>
    </row>
    <row r="2732" spans="1:10" s="192" customFormat="1" ht="12.75">
      <c r="A2732" s="199" t="s">
        <v>139</v>
      </c>
      <c r="B2732" s="309" t="s">
        <v>1617</v>
      </c>
      <c r="C2732" s="278" t="s">
        <v>21</v>
      </c>
      <c r="D2732" s="278" t="s">
        <v>1003</v>
      </c>
      <c r="E2732" s="362" t="s">
        <v>142</v>
      </c>
      <c r="F2732" s="362"/>
      <c r="G2732" s="186" t="s">
        <v>45</v>
      </c>
      <c r="H2732" s="187">
        <v>2</v>
      </c>
      <c r="I2732" s="188">
        <v>3.25</v>
      </c>
      <c r="J2732" s="200">
        <v>6.5</v>
      </c>
    </row>
    <row r="2733" spans="1:10" s="192" customFormat="1" ht="12.75">
      <c r="A2733" s="199" t="s">
        <v>139</v>
      </c>
      <c r="B2733" s="309" t="s">
        <v>3725</v>
      </c>
      <c r="C2733" s="278" t="s">
        <v>21</v>
      </c>
      <c r="D2733" s="278" t="s">
        <v>3726</v>
      </c>
      <c r="E2733" s="362" t="s">
        <v>142</v>
      </c>
      <c r="F2733" s="362"/>
      <c r="G2733" s="186" t="s">
        <v>45</v>
      </c>
      <c r="H2733" s="187">
        <v>1</v>
      </c>
      <c r="I2733" s="188">
        <v>58.63</v>
      </c>
      <c r="J2733" s="200">
        <v>58.63</v>
      </c>
    </row>
    <row r="2734" spans="1:10" s="192" customFormat="1" ht="38.25">
      <c r="A2734" s="199" t="s">
        <v>139</v>
      </c>
      <c r="B2734" s="309" t="s">
        <v>1616</v>
      </c>
      <c r="C2734" s="278" t="s">
        <v>21</v>
      </c>
      <c r="D2734" s="278" t="s">
        <v>158</v>
      </c>
      <c r="E2734" s="362" t="s">
        <v>142</v>
      </c>
      <c r="F2734" s="362"/>
      <c r="G2734" s="186" t="s">
        <v>45</v>
      </c>
      <c r="H2734" s="187">
        <v>0.115</v>
      </c>
      <c r="I2734" s="188">
        <v>31.75</v>
      </c>
      <c r="J2734" s="200">
        <v>3.65</v>
      </c>
    </row>
    <row r="2735" spans="1:10" s="192" customFormat="1" ht="12.75">
      <c r="A2735" s="201"/>
      <c r="B2735" s="279"/>
      <c r="C2735" s="279"/>
      <c r="D2735" s="279"/>
      <c r="E2735" s="279" t="s">
        <v>143</v>
      </c>
      <c r="F2735" s="203">
        <v>8.06</v>
      </c>
      <c r="G2735" s="279" t="s">
        <v>144</v>
      </c>
      <c r="H2735" s="203">
        <v>0</v>
      </c>
      <c r="I2735" s="279" t="s">
        <v>145</v>
      </c>
      <c r="J2735" s="204">
        <v>8.06</v>
      </c>
    </row>
    <row r="2736" spans="1:10" s="192" customFormat="1" ht="12.75">
      <c r="A2736" s="201"/>
      <c r="B2736" s="279"/>
      <c r="C2736" s="279"/>
      <c r="D2736" s="279"/>
      <c r="E2736" s="279" t="s">
        <v>663</v>
      </c>
      <c r="F2736" s="203">
        <v>17.71</v>
      </c>
      <c r="G2736" s="279"/>
      <c r="H2736" s="363" t="s">
        <v>664</v>
      </c>
      <c r="I2736" s="363"/>
      <c r="J2736" s="204">
        <v>96.57</v>
      </c>
    </row>
    <row r="2737" spans="1:10" s="192" customFormat="1" ht="13.5" thickBot="1">
      <c r="A2737" s="280"/>
      <c r="B2737" s="281"/>
      <c r="C2737" s="281"/>
      <c r="D2737" s="281"/>
      <c r="E2737" s="281"/>
      <c r="F2737" s="281"/>
      <c r="G2737" s="281" t="s">
        <v>665</v>
      </c>
      <c r="H2737" s="213">
        <v>2</v>
      </c>
      <c r="I2737" s="281" t="s">
        <v>666</v>
      </c>
      <c r="J2737" s="207">
        <v>193.14</v>
      </c>
    </row>
    <row r="2738" spans="1:10" s="192" customFormat="1" ht="13.5" thickTop="1">
      <c r="A2738" s="205"/>
      <c r="B2738" s="189"/>
      <c r="C2738" s="189"/>
      <c r="D2738" s="189"/>
      <c r="E2738" s="189"/>
      <c r="F2738" s="189"/>
      <c r="G2738" s="189"/>
      <c r="H2738" s="189"/>
      <c r="I2738" s="189"/>
      <c r="J2738" s="206"/>
    </row>
    <row r="2739" spans="1:10" s="192" customFormat="1" ht="12.75">
      <c r="A2739" s="290" t="s">
        <v>1032</v>
      </c>
      <c r="B2739" s="288" t="s">
        <v>8</v>
      </c>
      <c r="C2739" s="284" t="s">
        <v>9</v>
      </c>
      <c r="D2739" s="284" t="s">
        <v>10</v>
      </c>
      <c r="E2739" s="367" t="s">
        <v>136</v>
      </c>
      <c r="F2739" s="367"/>
      <c r="G2739" s="289" t="s">
        <v>11</v>
      </c>
      <c r="H2739" s="288" t="s">
        <v>12</v>
      </c>
      <c r="I2739" s="288" t="s">
        <v>13</v>
      </c>
      <c r="J2739" s="287" t="s">
        <v>14</v>
      </c>
    </row>
    <row r="2740" spans="1:10" s="192" customFormat="1" ht="25.5">
      <c r="A2740" s="94" t="s">
        <v>137</v>
      </c>
      <c r="B2740" s="294" t="s">
        <v>3727</v>
      </c>
      <c r="C2740" s="277" t="s">
        <v>21</v>
      </c>
      <c r="D2740" s="277" t="s">
        <v>2643</v>
      </c>
      <c r="E2740" s="368" t="s">
        <v>152</v>
      </c>
      <c r="F2740" s="368"/>
      <c r="G2740" s="95" t="s">
        <v>45</v>
      </c>
      <c r="H2740" s="182">
        <v>1</v>
      </c>
      <c r="I2740" s="96">
        <v>370.07</v>
      </c>
      <c r="J2740" s="196">
        <v>370.07</v>
      </c>
    </row>
    <row r="2741" spans="1:10" s="192" customFormat="1" ht="25.5">
      <c r="A2741" s="197" t="s">
        <v>146</v>
      </c>
      <c r="B2741" s="308" t="s">
        <v>1652</v>
      </c>
      <c r="C2741" s="285" t="s">
        <v>21</v>
      </c>
      <c r="D2741" s="285" t="s">
        <v>1042</v>
      </c>
      <c r="E2741" s="365" t="s">
        <v>178</v>
      </c>
      <c r="F2741" s="365"/>
      <c r="G2741" s="183" t="s">
        <v>2</v>
      </c>
      <c r="H2741" s="184">
        <v>1.41E-2</v>
      </c>
      <c r="I2741" s="185">
        <v>262.83</v>
      </c>
      <c r="J2741" s="198">
        <v>3.7</v>
      </c>
    </row>
    <row r="2742" spans="1:10" s="192" customFormat="1" ht="25.5">
      <c r="A2742" s="197" t="s">
        <v>146</v>
      </c>
      <c r="B2742" s="308" t="s">
        <v>1386</v>
      </c>
      <c r="C2742" s="285" t="s">
        <v>21</v>
      </c>
      <c r="D2742" s="285" t="s">
        <v>174</v>
      </c>
      <c r="E2742" s="365" t="s">
        <v>148</v>
      </c>
      <c r="F2742" s="365"/>
      <c r="G2742" s="183" t="s">
        <v>26</v>
      </c>
      <c r="H2742" s="184">
        <v>0.28399999999999997</v>
      </c>
      <c r="I2742" s="185">
        <v>25.62</v>
      </c>
      <c r="J2742" s="198">
        <v>7.27</v>
      </c>
    </row>
    <row r="2743" spans="1:10" s="192" customFormat="1" ht="25.5">
      <c r="A2743" s="197" t="s">
        <v>146</v>
      </c>
      <c r="B2743" s="308" t="s">
        <v>1345</v>
      </c>
      <c r="C2743" s="285" t="s">
        <v>21</v>
      </c>
      <c r="D2743" s="285" t="s">
        <v>147</v>
      </c>
      <c r="E2743" s="365" t="s">
        <v>148</v>
      </c>
      <c r="F2743" s="365"/>
      <c r="G2743" s="183" t="s">
        <v>26</v>
      </c>
      <c r="H2743" s="184">
        <v>0.22309999999999999</v>
      </c>
      <c r="I2743" s="185">
        <v>20.32</v>
      </c>
      <c r="J2743" s="198">
        <v>4.53</v>
      </c>
    </row>
    <row r="2744" spans="1:10" s="192" customFormat="1" ht="38.25">
      <c r="A2744" s="199" t="s">
        <v>139</v>
      </c>
      <c r="B2744" s="309" t="s">
        <v>3728</v>
      </c>
      <c r="C2744" s="278" t="s">
        <v>21</v>
      </c>
      <c r="D2744" s="278" t="s">
        <v>3729</v>
      </c>
      <c r="E2744" s="362" t="s">
        <v>142</v>
      </c>
      <c r="F2744" s="362"/>
      <c r="G2744" s="186" t="s">
        <v>45</v>
      </c>
      <c r="H2744" s="187">
        <v>1</v>
      </c>
      <c r="I2744" s="188">
        <v>354.57</v>
      </c>
      <c r="J2744" s="200">
        <v>354.57</v>
      </c>
    </row>
    <row r="2745" spans="1:10" s="192" customFormat="1" ht="12.75">
      <c r="A2745" s="201"/>
      <c r="B2745" s="279"/>
      <c r="C2745" s="279"/>
      <c r="D2745" s="279"/>
      <c r="E2745" s="279" t="s">
        <v>143</v>
      </c>
      <c r="F2745" s="203">
        <v>10.36</v>
      </c>
      <c r="G2745" s="279" t="s">
        <v>144</v>
      </c>
      <c r="H2745" s="203">
        <v>0</v>
      </c>
      <c r="I2745" s="279" t="s">
        <v>145</v>
      </c>
      <c r="J2745" s="204">
        <v>10.36</v>
      </c>
    </row>
    <row r="2746" spans="1:10" s="192" customFormat="1" ht="12.75">
      <c r="A2746" s="201"/>
      <c r="B2746" s="279"/>
      <c r="C2746" s="279"/>
      <c r="D2746" s="279"/>
      <c r="E2746" s="279" t="s">
        <v>663</v>
      </c>
      <c r="F2746" s="203">
        <v>83.15</v>
      </c>
      <c r="G2746" s="279"/>
      <c r="H2746" s="363" t="s">
        <v>664</v>
      </c>
      <c r="I2746" s="363"/>
      <c r="J2746" s="204">
        <v>453.22</v>
      </c>
    </row>
    <row r="2747" spans="1:10" s="192" customFormat="1" ht="13.5" thickBot="1">
      <c r="A2747" s="280"/>
      <c r="B2747" s="281"/>
      <c r="C2747" s="281"/>
      <c r="D2747" s="281"/>
      <c r="E2747" s="281"/>
      <c r="F2747" s="281"/>
      <c r="G2747" s="281" t="s">
        <v>665</v>
      </c>
      <c r="H2747" s="213">
        <v>3</v>
      </c>
      <c r="I2747" s="281" t="s">
        <v>666</v>
      </c>
      <c r="J2747" s="207">
        <v>1359.66</v>
      </c>
    </row>
    <row r="2748" spans="1:10" s="192" customFormat="1" ht="13.5" thickTop="1">
      <c r="A2748" s="205"/>
      <c r="B2748" s="189"/>
      <c r="C2748" s="189"/>
      <c r="D2748" s="189"/>
      <c r="E2748" s="189"/>
      <c r="F2748" s="189"/>
      <c r="G2748" s="189"/>
      <c r="H2748" s="189"/>
      <c r="I2748" s="189"/>
      <c r="J2748" s="206"/>
    </row>
    <row r="2749" spans="1:10" s="192" customFormat="1" ht="12.75">
      <c r="A2749" s="290" t="s">
        <v>535</v>
      </c>
      <c r="B2749" s="288" t="s">
        <v>8</v>
      </c>
      <c r="C2749" s="284" t="s">
        <v>9</v>
      </c>
      <c r="D2749" s="284" t="s">
        <v>10</v>
      </c>
      <c r="E2749" s="367" t="s">
        <v>136</v>
      </c>
      <c r="F2749" s="367"/>
      <c r="G2749" s="289" t="s">
        <v>11</v>
      </c>
      <c r="H2749" s="288" t="s">
        <v>12</v>
      </c>
      <c r="I2749" s="288" t="s">
        <v>13</v>
      </c>
      <c r="J2749" s="287" t="s">
        <v>14</v>
      </c>
    </row>
    <row r="2750" spans="1:10" s="192" customFormat="1" ht="25.5">
      <c r="A2750" s="94" t="s">
        <v>137</v>
      </c>
      <c r="B2750" s="294" t="s">
        <v>1206</v>
      </c>
      <c r="C2750" s="277" t="s">
        <v>21</v>
      </c>
      <c r="D2750" s="277" t="s">
        <v>425</v>
      </c>
      <c r="E2750" s="368" t="s">
        <v>152</v>
      </c>
      <c r="F2750" s="368"/>
      <c r="G2750" s="95" t="s">
        <v>45</v>
      </c>
      <c r="H2750" s="182">
        <v>1</v>
      </c>
      <c r="I2750" s="96">
        <v>467.94</v>
      </c>
      <c r="J2750" s="196">
        <v>467.94</v>
      </c>
    </row>
    <row r="2751" spans="1:10" s="192" customFormat="1" ht="25.5">
      <c r="A2751" s="197" t="s">
        <v>146</v>
      </c>
      <c r="B2751" s="308" t="s">
        <v>1652</v>
      </c>
      <c r="C2751" s="285" t="s">
        <v>21</v>
      </c>
      <c r="D2751" s="285" t="s">
        <v>1042</v>
      </c>
      <c r="E2751" s="365" t="s">
        <v>178</v>
      </c>
      <c r="F2751" s="365"/>
      <c r="G2751" s="183" t="s">
        <v>2</v>
      </c>
      <c r="H2751" s="184">
        <v>4.0500000000000001E-2</v>
      </c>
      <c r="I2751" s="185">
        <v>262.83</v>
      </c>
      <c r="J2751" s="198">
        <v>10.64</v>
      </c>
    </row>
    <row r="2752" spans="1:10" s="192" customFormat="1" ht="51">
      <c r="A2752" s="197" t="s">
        <v>146</v>
      </c>
      <c r="B2752" s="308" t="s">
        <v>1382</v>
      </c>
      <c r="C2752" s="285" t="s">
        <v>21</v>
      </c>
      <c r="D2752" s="285" t="s">
        <v>756</v>
      </c>
      <c r="E2752" s="365" t="s">
        <v>155</v>
      </c>
      <c r="F2752" s="365"/>
      <c r="G2752" s="183" t="s">
        <v>156</v>
      </c>
      <c r="H2752" s="184">
        <v>4.36E-2</v>
      </c>
      <c r="I2752" s="185">
        <v>137.06</v>
      </c>
      <c r="J2752" s="198">
        <v>5.97</v>
      </c>
    </row>
    <row r="2753" spans="1:10" s="192" customFormat="1" ht="51">
      <c r="A2753" s="197" t="s">
        <v>146</v>
      </c>
      <c r="B2753" s="308" t="s">
        <v>1383</v>
      </c>
      <c r="C2753" s="285" t="s">
        <v>21</v>
      </c>
      <c r="D2753" s="285" t="s">
        <v>757</v>
      </c>
      <c r="E2753" s="365" t="s">
        <v>155</v>
      </c>
      <c r="F2753" s="365"/>
      <c r="G2753" s="183" t="s">
        <v>249</v>
      </c>
      <c r="H2753" s="184">
        <v>8.8800000000000004E-2</v>
      </c>
      <c r="I2753" s="185">
        <v>55.09</v>
      </c>
      <c r="J2753" s="198">
        <v>4.8899999999999997</v>
      </c>
    </row>
    <row r="2754" spans="1:10" s="192" customFormat="1" ht="25.5">
      <c r="A2754" s="197" t="s">
        <v>146</v>
      </c>
      <c r="B2754" s="308" t="s">
        <v>1386</v>
      </c>
      <c r="C2754" s="285" t="s">
        <v>21</v>
      </c>
      <c r="D2754" s="285" t="s">
        <v>174</v>
      </c>
      <c r="E2754" s="365" t="s">
        <v>148</v>
      </c>
      <c r="F2754" s="365"/>
      <c r="G2754" s="183" t="s">
        <v>26</v>
      </c>
      <c r="H2754" s="184">
        <v>8.5800000000000001E-2</v>
      </c>
      <c r="I2754" s="185">
        <v>25.62</v>
      </c>
      <c r="J2754" s="198">
        <v>2.19</v>
      </c>
    </row>
    <row r="2755" spans="1:10" s="192" customFormat="1" ht="25.5">
      <c r="A2755" s="197" t="s">
        <v>146</v>
      </c>
      <c r="B2755" s="308" t="s">
        <v>1345</v>
      </c>
      <c r="C2755" s="285" t="s">
        <v>21</v>
      </c>
      <c r="D2755" s="285" t="s">
        <v>147</v>
      </c>
      <c r="E2755" s="365" t="s">
        <v>148</v>
      </c>
      <c r="F2755" s="365"/>
      <c r="G2755" s="183" t="s">
        <v>26</v>
      </c>
      <c r="H2755" s="184">
        <v>6.7400000000000002E-2</v>
      </c>
      <c r="I2755" s="185">
        <v>20.32</v>
      </c>
      <c r="J2755" s="198">
        <v>1.36</v>
      </c>
    </row>
    <row r="2756" spans="1:10" s="192" customFormat="1" ht="25.5">
      <c r="A2756" s="199" t="s">
        <v>139</v>
      </c>
      <c r="B2756" s="309" t="s">
        <v>1653</v>
      </c>
      <c r="C2756" s="278" t="s">
        <v>21</v>
      </c>
      <c r="D2756" s="278" t="s">
        <v>1043</v>
      </c>
      <c r="E2756" s="362" t="s">
        <v>142</v>
      </c>
      <c r="F2756" s="362"/>
      <c r="G2756" s="186" t="s">
        <v>45</v>
      </c>
      <c r="H2756" s="187">
        <v>1</v>
      </c>
      <c r="I2756" s="188">
        <v>442.89</v>
      </c>
      <c r="J2756" s="200">
        <v>442.89</v>
      </c>
    </row>
    <row r="2757" spans="1:10" s="192" customFormat="1" ht="12.75">
      <c r="A2757" s="201"/>
      <c r="B2757" s="279"/>
      <c r="C2757" s="279"/>
      <c r="D2757" s="279"/>
      <c r="E2757" s="279" t="s">
        <v>143</v>
      </c>
      <c r="F2757" s="203">
        <v>9</v>
      </c>
      <c r="G2757" s="279" t="s">
        <v>144</v>
      </c>
      <c r="H2757" s="203">
        <v>0</v>
      </c>
      <c r="I2757" s="279" t="s">
        <v>145</v>
      </c>
      <c r="J2757" s="204">
        <v>9</v>
      </c>
    </row>
    <row r="2758" spans="1:10" s="192" customFormat="1" ht="12.75">
      <c r="A2758" s="201"/>
      <c r="B2758" s="279"/>
      <c r="C2758" s="279"/>
      <c r="D2758" s="279"/>
      <c r="E2758" s="279" t="s">
        <v>663</v>
      </c>
      <c r="F2758" s="203">
        <v>105.14</v>
      </c>
      <c r="G2758" s="279"/>
      <c r="H2758" s="363" t="s">
        <v>664</v>
      </c>
      <c r="I2758" s="363"/>
      <c r="J2758" s="204">
        <v>573.08000000000004</v>
      </c>
    </row>
    <row r="2759" spans="1:10" s="192" customFormat="1" ht="13.5" thickBot="1">
      <c r="A2759" s="280"/>
      <c r="B2759" s="281"/>
      <c r="C2759" s="281"/>
      <c r="D2759" s="281"/>
      <c r="E2759" s="281"/>
      <c r="F2759" s="281"/>
      <c r="G2759" s="281" t="s">
        <v>665</v>
      </c>
      <c r="H2759" s="213">
        <v>9</v>
      </c>
      <c r="I2759" s="281" t="s">
        <v>666</v>
      </c>
      <c r="J2759" s="207">
        <v>5157.72</v>
      </c>
    </row>
    <row r="2760" spans="1:10" s="192" customFormat="1" ht="13.5" thickTop="1">
      <c r="A2760" s="205"/>
      <c r="B2760" s="189"/>
      <c r="C2760" s="189"/>
      <c r="D2760" s="189"/>
      <c r="E2760" s="189"/>
      <c r="F2760" s="189"/>
      <c r="G2760" s="189"/>
      <c r="H2760" s="189"/>
      <c r="I2760" s="189"/>
      <c r="J2760" s="206"/>
    </row>
    <row r="2761" spans="1:10" s="192" customFormat="1" ht="12.75">
      <c r="A2761" s="290" t="s">
        <v>1034</v>
      </c>
      <c r="B2761" s="288" t="s">
        <v>8</v>
      </c>
      <c r="C2761" s="284" t="s">
        <v>9</v>
      </c>
      <c r="D2761" s="284" t="s">
        <v>10</v>
      </c>
      <c r="E2761" s="367" t="s">
        <v>136</v>
      </c>
      <c r="F2761" s="367"/>
      <c r="G2761" s="289" t="s">
        <v>11</v>
      </c>
      <c r="H2761" s="288" t="s">
        <v>12</v>
      </c>
      <c r="I2761" s="288" t="s">
        <v>13</v>
      </c>
      <c r="J2761" s="287" t="s">
        <v>14</v>
      </c>
    </row>
    <row r="2762" spans="1:10" s="192" customFormat="1" ht="25.5">
      <c r="A2762" s="94" t="s">
        <v>137</v>
      </c>
      <c r="B2762" s="294" t="s">
        <v>3730</v>
      </c>
      <c r="C2762" s="277" t="s">
        <v>16</v>
      </c>
      <c r="D2762" s="277" t="s">
        <v>2644</v>
      </c>
      <c r="E2762" s="368">
        <v>816</v>
      </c>
      <c r="F2762" s="368"/>
      <c r="G2762" s="95" t="s">
        <v>2070</v>
      </c>
      <c r="H2762" s="182">
        <v>1</v>
      </c>
      <c r="I2762" s="96">
        <v>30.46</v>
      </c>
      <c r="J2762" s="196">
        <v>30.46</v>
      </c>
    </row>
    <row r="2763" spans="1:10" s="192" customFormat="1" ht="25.5">
      <c r="A2763" s="199" t="s">
        <v>139</v>
      </c>
      <c r="B2763" s="309" t="s">
        <v>3731</v>
      </c>
      <c r="C2763" s="278" t="s">
        <v>16</v>
      </c>
      <c r="D2763" s="278" t="s">
        <v>3732</v>
      </c>
      <c r="E2763" s="362" t="s">
        <v>142</v>
      </c>
      <c r="F2763" s="362"/>
      <c r="G2763" s="186" t="s">
        <v>17</v>
      </c>
      <c r="H2763" s="187">
        <v>1</v>
      </c>
      <c r="I2763" s="188">
        <v>21.79</v>
      </c>
      <c r="J2763" s="200">
        <v>21.79</v>
      </c>
    </row>
    <row r="2764" spans="1:10" s="192" customFormat="1" ht="25.5">
      <c r="A2764" s="199" t="s">
        <v>139</v>
      </c>
      <c r="B2764" s="309" t="s">
        <v>3692</v>
      </c>
      <c r="C2764" s="278" t="s">
        <v>16</v>
      </c>
      <c r="D2764" s="278" t="s">
        <v>3693</v>
      </c>
      <c r="E2764" s="362" t="s">
        <v>141</v>
      </c>
      <c r="F2764" s="362"/>
      <c r="G2764" s="186" t="s">
        <v>26</v>
      </c>
      <c r="H2764" s="187">
        <v>0.22</v>
      </c>
      <c r="I2764" s="188">
        <v>23.41</v>
      </c>
      <c r="J2764" s="200">
        <v>5.15</v>
      </c>
    </row>
    <row r="2765" spans="1:10" s="192" customFormat="1" ht="25.5">
      <c r="A2765" s="199" t="s">
        <v>139</v>
      </c>
      <c r="B2765" s="309" t="s">
        <v>3437</v>
      </c>
      <c r="C2765" s="278" t="s">
        <v>16</v>
      </c>
      <c r="D2765" s="278" t="s">
        <v>3438</v>
      </c>
      <c r="E2765" s="362" t="s">
        <v>141</v>
      </c>
      <c r="F2765" s="362"/>
      <c r="G2765" s="186" t="s">
        <v>26</v>
      </c>
      <c r="H2765" s="187">
        <v>0.22</v>
      </c>
      <c r="I2765" s="188">
        <v>16.04</v>
      </c>
      <c r="J2765" s="200">
        <v>3.52</v>
      </c>
    </row>
    <row r="2766" spans="1:10" s="192" customFormat="1" ht="12.75">
      <c r="A2766" s="201"/>
      <c r="B2766" s="279"/>
      <c r="C2766" s="279"/>
      <c r="D2766" s="279"/>
      <c r="E2766" s="279" t="s">
        <v>143</v>
      </c>
      <c r="F2766" s="203">
        <v>8.67</v>
      </c>
      <c r="G2766" s="279" t="s">
        <v>144</v>
      </c>
      <c r="H2766" s="203">
        <v>0</v>
      </c>
      <c r="I2766" s="279" t="s">
        <v>145</v>
      </c>
      <c r="J2766" s="204">
        <v>8.67</v>
      </c>
    </row>
    <row r="2767" spans="1:10" s="192" customFormat="1" ht="12.75">
      <c r="A2767" s="201"/>
      <c r="B2767" s="279"/>
      <c r="C2767" s="279"/>
      <c r="D2767" s="279"/>
      <c r="E2767" s="279" t="s">
        <v>663</v>
      </c>
      <c r="F2767" s="203">
        <v>6.84</v>
      </c>
      <c r="G2767" s="279"/>
      <c r="H2767" s="363" t="s">
        <v>664</v>
      </c>
      <c r="I2767" s="363"/>
      <c r="J2767" s="204">
        <v>37.299999999999997</v>
      </c>
    </row>
    <row r="2768" spans="1:10" s="192" customFormat="1" ht="13.5" thickBot="1">
      <c r="A2768" s="280"/>
      <c r="B2768" s="281"/>
      <c r="C2768" s="281"/>
      <c r="D2768" s="281"/>
      <c r="E2768" s="281"/>
      <c r="F2768" s="281"/>
      <c r="G2768" s="281" t="s">
        <v>665</v>
      </c>
      <c r="H2768" s="213">
        <v>48</v>
      </c>
      <c r="I2768" s="281" t="s">
        <v>666</v>
      </c>
      <c r="J2768" s="207">
        <v>1790.4</v>
      </c>
    </row>
    <row r="2769" spans="1:10" s="192" customFormat="1" ht="13.5" thickTop="1">
      <c r="A2769" s="205"/>
      <c r="B2769" s="189"/>
      <c r="C2769" s="189"/>
      <c r="D2769" s="189"/>
      <c r="E2769" s="189"/>
      <c r="F2769" s="189"/>
      <c r="G2769" s="189"/>
      <c r="H2769" s="189"/>
      <c r="I2769" s="189"/>
      <c r="J2769" s="206"/>
    </row>
    <row r="2770" spans="1:10" s="192" customFormat="1" ht="12.75">
      <c r="A2770" s="290" t="s">
        <v>537</v>
      </c>
      <c r="B2770" s="288" t="s">
        <v>8</v>
      </c>
      <c r="C2770" s="284" t="s">
        <v>9</v>
      </c>
      <c r="D2770" s="284" t="s">
        <v>10</v>
      </c>
      <c r="E2770" s="367" t="s">
        <v>136</v>
      </c>
      <c r="F2770" s="367"/>
      <c r="G2770" s="289" t="s">
        <v>11</v>
      </c>
      <c r="H2770" s="288" t="s">
        <v>12</v>
      </c>
      <c r="I2770" s="288" t="s">
        <v>13</v>
      </c>
      <c r="J2770" s="287" t="s">
        <v>14</v>
      </c>
    </row>
    <row r="2771" spans="1:10" s="192" customFormat="1" ht="12.75" customHeight="1">
      <c r="A2771" s="94" t="s">
        <v>137</v>
      </c>
      <c r="B2771" s="294" t="s">
        <v>3733</v>
      </c>
      <c r="C2771" s="277" t="s">
        <v>268</v>
      </c>
      <c r="D2771" s="277" t="s">
        <v>2645</v>
      </c>
      <c r="E2771" s="368" t="s">
        <v>931</v>
      </c>
      <c r="F2771" s="368"/>
      <c r="G2771" s="95" t="s">
        <v>45</v>
      </c>
      <c r="H2771" s="182">
        <v>1</v>
      </c>
      <c r="I2771" s="96">
        <v>15.94</v>
      </c>
      <c r="J2771" s="196">
        <v>15.94</v>
      </c>
    </row>
    <row r="2772" spans="1:10" s="192" customFormat="1" ht="12.75">
      <c r="A2772" s="199" t="s">
        <v>139</v>
      </c>
      <c r="B2772" s="309" t="s">
        <v>1620</v>
      </c>
      <c r="C2772" s="278" t="s">
        <v>268</v>
      </c>
      <c r="D2772" s="278" t="s">
        <v>3734</v>
      </c>
      <c r="E2772" s="362" t="s">
        <v>142</v>
      </c>
      <c r="F2772" s="362"/>
      <c r="G2772" s="186" t="s">
        <v>45</v>
      </c>
      <c r="H2772" s="187">
        <v>0.12</v>
      </c>
      <c r="I2772" s="188">
        <v>9.9</v>
      </c>
      <c r="J2772" s="200">
        <v>1.18</v>
      </c>
    </row>
    <row r="2773" spans="1:10" s="192" customFormat="1" ht="12.75">
      <c r="A2773" s="199" t="s">
        <v>139</v>
      </c>
      <c r="B2773" s="309" t="s">
        <v>3735</v>
      </c>
      <c r="C2773" s="278" t="s">
        <v>268</v>
      </c>
      <c r="D2773" s="278" t="s">
        <v>3736</v>
      </c>
      <c r="E2773" s="362" t="s">
        <v>142</v>
      </c>
      <c r="F2773" s="362"/>
      <c r="G2773" s="186" t="s">
        <v>45</v>
      </c>
      <c r="H2773" s="187">
        <v>0.01</v>
      </c>
      <c r="I2773" s="188">
        <v>1.1200000000000001</v>
      </c>
      <c r="J2773" s="200">
        <v>0.01</v>
      </c>
    </row>
    <row r="2774" spans="1:10" s="192" customFormat="1" ht="12.75">
      <c r="A2774" s="199" t="s">
        <v>139</v>
      </c>
      <c r="B2774" s="309" t="s">
        <v>3737</v>
      </c>
      <c r="C2774" s="278" t="s">
        <v>268</v>
      </c>
      <c r="D2774" s="278" t="s">
        <v>3738</v>
      </c>
      <c r="E2774" s="362" t="s">
        <v>142</v>
      </c>
      <c r="F2774" s="362"/>
      <c r="G2774" s="186" t="s">
        <v>45</v>
      </c>
      <c r="H2774" s="187">
        <v>1.4E-2</v>
      </c>
      <c r="I2774" s="188">
        <v>61.37</v>
      </c>
      <c r="J2774" s="200">
        <v>0.85</v>
      </c>
    </row>
    <row r="2775" spans="1:10" s="192" customFormat="1" ht="12.75">
      <c r="A2775" s="199" t="s">
        <v>139</v>
      </c>
      <c r="B2775" s="309" t="s">
        <v>3739</v>
      </c>
      <c r="C2775" s="278" t="s">
        <v>268</v>
      </c>
      <c r="D2775" s="278" t="s">
        <v>3740</v>
      </c>
      <c r="E2775" s="362" t="s">
        <v>142</v>
      </c>
      <c r="F2775" s="362"/>
      <c r="G2775" s="186" t="s">
        <v>45</v>
      </c>
      <c r="H2775" s="187">
        <v>1</v>
      </c>
      <c r="I2775" s="188">
        <v>5.5</v>
      </c>
      <c r="J2775" s="200">
        <v>5.5</v>
      </c>
    </row>
    <row r="2776" spans="1:10" s="192" customFormat="1" ht="12.75">
      <c r="A2776" s="199" t="s">
        <v>139</v>
      </c>
      <c r="B2776" s="309" t="s">
        <v>1570</v>
      </c>
      <c r="C2776" s="278" t="s">
        <v>268</v>
      </c>
      <c r="D2776" s="278" t="s">
        <v>933</v>
      </c>
      <c r="E2776" s="362" t="s">
        <v>141</v>
      </c>
      <c r="F2776" s="362"/>
      <c r="G2776" s="186" t="s">
        <v>26</v>
      </c>
      <c r="H2776" s="187">
        <v>0.24399999999999999</v>
      </c>
      <c r="I2776" s="188">
        <v>15.09</v>
      </c>
      <c r="J2776" s="200">
        <v>3.68</v>
      </c>
    </row>
    <row r="2777" spans="1:10" s="192" customFormat="1" ht="12.75">
      <c r="A2777" s="199" t="s">
        <v>139</v>
      </c>
      <c r="B2777" s="309" t="s">
        <v>1571</v>
      </c>
      <c r="C2777" s="278" t="s">
        <v>268</v>
      </c>
      <c r="D2777" s="278" t="s">
        <v>934</v>
      </c>
      <c r="E2777" s="362" t="s">
        <v>141</v>
      </c>
      <c r="F2777" s="362"/>
      <c r="G2777" s="186" t="s">
        <v>26</v>
      </c>
      <c r="H2777" s="187">
        <v>0.24399999999999999</v>
      </c>
      <c r="I2777" s="188">
        <v>19.37</v>
      </c>
      <c r="J2777" s="200">
        <v>4.72</v>
      </c>
    </row>
    <row r="2778" spans="1:10" s="192" customFormat="1" ht="12.75">
      <c r="A2778" s="201"/>
      <c r="B2778" s="279"/>
      <c r="C2778" s="279"/>
      <c r="D2778" s="279"/>
      <c r="E2778" s="279" t="s">
        <v>143</v>
      </c>
      <c r="F2778" s="203">
        <v>8.4</v>
      </c>
      <c r="G2778" s="279" t="s">
        <v>144</v>
      </c>
      <c r="H2778" s="203">
        <v>0</v>
      </c>
      <c r="I2778" s="279" t="s">
        <v>145</v>
      </c>
      <c r="J2778" s="204">
        <v>8.4</v>
      </c>
    </row>
    <row r="2779" spans="1:10" s="192" customFormat="1" ht="12.75">
      <c r="A2779" s="201"/>
      <c r="B2779" s="279"/>
      <c r="C2779" s="279"/>
      <c r="D2779" s="279"/>
      <c r="E2779" s="279" t="s">
        <v>663</v>
      </c>
      <c r="F2779" s="203">
        <v>3.58</v>
      </c>
      <c r="G2779" s="279"/>
      <c r="H2779" s="363" t="s">
        <v>664</v>
      </c>
      <c r="I2779" s="363"/>
      <c r="J2779" s="204">
        <v>19.52</v>
      </c>
    </row>
    <row r="2780" spans="1:10" s="192" customFormat="1" ht="13.5" thickBot="1">
      <c r="A2780" s="280"/>
      <c r="B2780" s="281"/>
      <c r="C2780" s="281"/>
      <c r="D2780" s="281"/>
      <c r="E2780" s="281"/>
      <c r="F2780" s="281"/>
      <c r="G2780" s="281" t="s">
        <v>665</v>
      </c>
      <c r="H2780" s="213">
        <v>6</v>
      </c>
      <c r="I2780" s="281" t="s">
        <v>666</v>
      </c>
      <c r="J2780" s="207">
        <v>117.12</v>
      </c>
    </row>
    <row r="2781" spans="1:10" s="192" customFormat="1" ht="13.5" thickTop="1">
      <c r="A2781" s="205"/>
      <c r="B2781" s="189"/>
      <c r="C2781" s="189"/>
      <c r="D2781" s="189"/>
      <c r="E2781" s="189"/>
      <c r="F2781" s="189"/>
      <c r="G2781" s="189"/>
      <c r="H2781" s="189"/>
      <c r="I2781" s="189"/>
      <c r="J2781" s="206"/>
    </row>
    <row r="2782" spans="1:10" s="192" customFormat="1" ht="12.75">
      <c r="A2782" s="290" t="s">
        <v>1035</v>
      </c>
      <c r="B2782" s="288" t="s">
        <v>8</v>
      </c>
      <c r="C2782" s="284" t="s">
        <v>9</v>
      </c>
      <c r="D2782" s="284" t="s">
        <v>10</v>
      </c>
      <c r="E2782" s="367" t="s">
        <v>136</v>
      </c>
      <c r="F2782" s="367"/>
      <c r="G2782" s="289" t="s">
        <v>11</v>
      </c>
      <c r="H2782" s="288" t="s">
        <v>12</v>
      </c>
      <c r="I2782" s="288" t="s">
        <v>13</v>
      </c>
      <c r="J2782" s="287" t="s">
        <v>14</v>
      </c>
    </row>
    <row r="2783" spans="1:10" s="192" customFormat="1" ht="12.75" customHeight="1">
      <c r="A2783" s="94" t="s">
        <v>137</v>
      </c>
      <c r="B2783" s="294" t="s">
        <v>3741</v>
      </c>
      <c r="C2783" s="277" t="s">
        <v>487</v>
      </c>
      <c r="D2783" s="277" t="s">
        <v>2646</v>
      </c>
      <c r="E2783" s="368" t="s">
        <v>3678</v>
      </c>
      <c r="F2783" s="368"/>
      <c r="G2783" s="95" t="s">
        <v>17</v>
      </c>
      <c r="H2783" s="182">
        <v>1</v>
      </c>
      <c r="I2783" s="96">
        <v>73.150000000000006</v>
      </c>
      <c r="J2783" s="196">
        <v>73.150000000000006</v>
      </c>
    </row>
    <row r="2784" spans="1:10" s="192" customFormat="1" ht="25.5">
      <c r="A2784" s="197" t="s">
        <v>146</v>
      </c>
      <c r="B2784" s="308" t="s">
        <v>1706</v>
      </c>
      <c r="C2784" s="285" t="s">
        <v>487</v>
      </c>
      <c r="D2784" s="285" t="s">
        <v>1119</v>
      </c>
      <c r="E2784" s="365" t="s">
        <v>1120</v>
      </c>
      <c r="F2784" s="365"/>
      <c r="G2784" s="183" t="s">
        <v>1121</v>
      </c>
      <c r="H2784" s="184">
        <v>0.22</v>
      </c>
      <c r="I2784" s="185">
        <v>3.8</v>
      </c>
      <c r="J2784" s="198">
        <v>0.83</v>
      </c>
    </row>
    <row r="2785" spans="1:10" s="192" customFormat="1" ht="25.5">
      <c r="A2785" s="197" t="s">
        <v>146</v>
      </c>
      <c r="B2785" s="308" t="s">
        <v>3679</v>
      </c>
      <c r="C2785" s="285" t="s">
        <v>487</v>
      </c>
      <c r="D2785" s="285" t="s">
        <v>3680</v>
      </c>
      <c r="E2785" s="365" t="s">
        <v>1120</v>
      </c>
      <c r="F2785" s="365"/>
      <c r="G2785" s="183" t="s">
        <v>1121</v>
      </c>
      <c r="H2785" s="184">
        <v>0.22</v>
      </c>
      <c r="I2785" s="185">
        <v>3.73</v>
      </c>
      <c r="J2785" s="198">
        <v>0.82</v>
      </c>
    </row>
    <row r="2786" spans="1:10" s="192" customFormat="1" ht="12.75">
      <c r="A2786" s="199" t="s">
        <v>139</v>
      </c>
      <c r="B2786" s="309" t="s">
        <v>3681</v>
      </c>
      <c r="C2786" s="278" t="s">
        <v>487</v>
      </c>
      <c r="D2786" s="278" t="s">
        <v>3682</v>
      </c>
      <c r="E2786" s="362" t="s">
        <v>141</v>
      </c>
      <c r="F2786" s="362"/>
      <c r="G2786" s="186" t="s">
        <v>1121</v>
      </c>
      <c r="H2786" s="187">
        <v>0.22</v>
      </c>
      <c r="I2786" s="188">
        <v>19.13</v>
      </c>
      <c r="J2786" s="200">
        <v>4.2</v>
      </c>
    </row>
    <row r="2787" spans="1:10" s="192" customFormat="1" ht="12.75">
      <c r="A2787" s="199" t="s">
        <v>139</v>
      </c>
      <c r="B2787" s="309" t="s">
        <v>1707</v>
      </c>
      <c r="C2787" s="278" t="s">
        <v>487</v>
      </c>
      <c r="D2787" s="278" t="s">
        <v>1122</v>
      </c>
      <c r="E2787" s="362" t="s">
        <v>141</v>
      </c>
      <c r="F2787" s="362"/>
      <c r="G2787" s="186" t="s">
        <v>1121</v>
      </c>
      <c r="H2787" s="187">
        <v>0.22</v>
      </c>
      <c r="I2787" s="188">
        <v>13.65</v>
      </c>
      <c r="J2787" s="200">
        <v>3</v>
      </c>
    </row>
    <row r="2788" spans="1:10" s="192" customFormat="1" ht="12.75">
      <c r="A2788" s="199" t="s">
        <v>139</v>
      </c>
      <c r="B2788" s="309" t="s">
        <v>3683</v>
      </c>
      <c r="C2788" s="278" t="s">
        <v>487</v>
      </c>
      <c r="D2788" s="278" t="s">
        <v>3684</v>
      </c>
      <c r="E2788" s="362" t="s">
        <v>142</v>
      </c>
      <c r="F2788" s="362"/>
      <c r="G2788" s="186" t="s">
        <v>1820</v>
      </c>
      <c r="H2788" s="187">
        <v>5.8299999999999998E-2</v>
      </c>
      <c r="I2788" s="188">
        <v>71.510000000000005</v>
      </c>
      <c r="J2788" s="200">
        <v>4.16</v>
      </c>
    </row>
    <row r="2789" spans="1:10" s="192" customFormat="1" ht="12.75">
      <c r="A2789" s="199" t="s">
        <v>139</v>
      </c>
      <c r="B2789" s="309" t="s">
        <v>3685</v>
      </c>
      <c r="C2789" s="278" t="s">
        <v>487</v>
      </c>
      <c r="D2789" s="278" t="s">
        <v>3686</v>
      </c>
      <c r="E2789" s="362" t="s">
        <v>142</v>
      </c>
      <c r="F2789" s="362"/>
      <c r="G2789" s="186" t="s">
        <v>3211</v>
      </c>
      <c r="H2789" s="187">
        <v>8.7999999999999995E-2</v>
      </c>
      <c r="I2789" s="188">
        <v>68.86</v>
      </c>
      <c r="J2789" s="200">
        <v>6.05</v>
      </c>
    </row>
    <row r="2790" spans="1:10" s="192" customFormat="1" ht="12.75">
      <c r="A2790" s="199" t="s">
        <v>139</v>
      </c>
      <c r="B2790" s="309" t="s">
        <v>3742</v>
      </c>
      <c r="C2790" s="278" t="s">
        <v>487</v>
      </c>
      <c r="D2790" s="278" t="s">
        <v>3743</v>
      </c>
      <c r="E2790" s="362" t="s">
        <v>142</v>
      </c>
      <c r="F2790" s="362"/>
      <c r="G2790" s="186" t="s">
        <v>17</v>
      </c>
      <c r="H2790" s="187">
        <v>1</v>
      </c>
      <c r="I2790" s="188">
        <v>54.09</v>
      </c>
      <c r="J2790" s="200">
        <v>54.09</v>
      </c>
    </row>
    <row r="2791" spans="1:10" s="192" customFormat="1" ht="12.75">
      <c r="A2791" s="201"/>
      <c r="B2791" s="279"/>
      <c r="C2791" s="279"/>
      <c r="D2791" s="279"/>
      <c r="E2791" s="279" t="s">
        <v>143</v>
      </c>
      <c r="F2791" s="203">
        <v>7.2</v>
      </c>
      <c r="G2791" s="279" t="s">
        <v>144</v>
      </c>
      <c r="H2791" s="203">
        <v>0</v>
      </c>
      <c r="I2791" s="279" t="s">
        <v>145</v>
      </c>
      <c r="J2791" s="204">
        <v>7.2</v>
      </c>
    </row>
    <row r="2792" spans="1:10" s="192" customFormat="1" ht="12.75">
      <c r="A2792" s="201"/>
      <c r="B2792" s="279"/>
      <c r="C2792" s="279"/>
      <c r="D2792" s="279"/>
      <c r="E2792" s="279" t="s">
        <v>663</v>
      </c>
      <c r="F2792" s="203">
        <v>16.43</v>
      </c>
      <c r="G2792" s="279"/>
      <c r="H2792" s="363" t="s">
        <v>664</v>
      </c>
      <c r="I2792" s="363"/>
      <c r="J2792" s="204">
        <v>89.58</v>
      </c>
    </row>
    <row r="2793" spans="1:10" s="192" customFormat="1" ht="13.5" thickBot="1">
      <c r="A2793" s="280"/>
      <c r="B2793" s="281"/>
      <c r="C2793" s="281"/>
      <c r="D2793" s="281"/>
      <c r="E2793" s="281"/>
      <c r="F2793" s="281"/>
      <c r="G2793" s="281" t="s">
        <v>665</v>
      </c>
      <c r="H2793" s="213">
        <v>2</v>
      </c>
      <c r="I2793" s="281" t="s">
        <v>666</v>
      </c>
      <c r="J2793" s="207">
        <v>179.16</v>
      </c>
    </row>
    <row r="2794" spans="1:10" s="192" customFormat="1" ht="13.5" thickTop="1">
      <c r="A2794" s="205"/>
      <c r="B2794" s="189"/>
      <c r="C2794" s="189"/>
      <c r="D2794" s="189"/>
      <c r="E2794" s="189"/>
      <c r="F2794" s="189"/>
      <c r="G2794" s="189"/>
      <c r="H2794" s="189"/>
      <c r="I2794" s="189"/>
      <c r="J2794" s="206"/>
    </row>
    <row r="2795" spans="1:10" s="192" customFormat="1" ht="12.75">
      <c r="A2795" s="290" t="s">
        <v>1040</v>
      </c>
      <c r="B2795" s="288" t="s">
        <v>8</v>
      </c>
      <c r="C2795" s="284" t="s">
        <v>9</v>
      </c>
      <c r="D2795" s="284" t="s">
        <v>10</v>
      </c>
      <c r="E2795" s="367" t="s">
        <v>136</v>
      </c>
      <c r="F2795" s="367"/>
      <c r="G2795" s="289" t="s">
        <v>11</v>
      </c>
      <c r="H2795" s="288" t="s">
        <v>12</v>
      </c>
      <c r="I2795" s="288" t="s">
        <v>13</v>
      </c>
      <c r="J2795" s="287" t="s">
        <v>14</v>
      </c>
    </row>
    <row r="2796" spans="1:10" s="192" customFormat="1" ht="38.25">
      <c r="A2796" s="94" t="s">
        <v>137</v>
      </c>
      <c r="B2796" s="294" t="s">
        <v>3744</v>
      </c>
      <c r="C2796" s="277" t="s">
        <v>21</v>
      </c>
      <c r="D2796" s="277" t="s">
        <v>2647</v>
      </c>
      <c r="E2796" s="368" t="s">
        <v>152</v>
      </c>
      <c r="F2796" s="368"/>
      <c r="G2796" s="95" t="s">
        <v>45</v>
      </c>
      <c r="H2796" s="182">
        <v>1</v>
      </c>
      <c r="I2796" s="96">
        <v>19.07</v>
      </c>
      <c r="J2796" s="196">
        <v>19.07</v>
      </c>
    </row>
    <row r="2797" spans="1:10" s="192" customFormat="1" ht="25.5">
      <c r="A2797" s="197" t="s">
        <v>146</v>
      </c>
      <c r="B2797" s="308" t="s">
        <v>1559</v>
      </c>
      <c r="C2797" s="285" t="s">
        <v>21</v>
      </c>
      <c r="D2797" s="285" t="s">
        <v>153</v>
      </c>
      <c r="E2797" s="365" t="s">
        <v>148</v>
      </c>
      <c r="F2797" s="365"/>
      <c r="G2797" s="183" t="s">
        <v>26</v>
      </c>
      <c r="H2797" s="184">
        <v>9.2499999999999999E-2</v>
      </c>
      <c r="I2797" s="185">
        <v>20.92</v>
      </c>
      <c r="J2797" s="198">
        <v>1.93</v>
      </c>
    </row>
    <row r="2798" spans="1:10" s="192" customFormat="1" ht="25.5">
      <c r="A2798" s="197" t="s">
        <v>146</v>
      </c>
      <c r="B2798" s="308" t="s">
        <v>1560</v>
      </c>
      <c r="C2798" s="285" t="s">
        <v>21</v>
      </c>
      <c r="D2798" s="285" t="s">
        <v>154</v>
      </c>
      <c r="E2798" s="365" t="s">
        <v>148</v>
      </c>
      <c r="F2798" s="365"/>
      <c r="G2798" s="183" t="s">
        <v>26</v>
      </c>
      <c r="H2798" s="184">
        <v>9.2499999999999999E-2</v>
      </c>
      <c r="I2798" s="185">
        <v>25.55</v>
      </c>
      <c r="J2798" s="198">
        <v>2.36</v>
      </c>
    </row>
    <row r="2799" spans="1:10" s="192" customFormat="1" ht="12.75">
      <c r="A2799" s="199" t="s">
        <v>139</v>
      </c>
      <c r="B2799" s="309" t="s">
        <v>1617</v>
      </c>
      <c r="C2799" s="278" t="s">
        <v>21</v>
      </c>
      <c r="D2799" s="278" t="s">
        <v>1003</v>
      </c>
      <c r="E2799" s="362" t="s">
        <v>142</v>
      </c>
      <c r="F2799" s="362"/>
      <c r="G2799" s="186" t="s">
        <v>45</v>
      </c>
      <c r="H2799" s="187">
        <v>1</v>
      </c>
      <c r="I2799" s="188">
        <v>3.25</v>
      </c>
      <c r="J2799" s="200">
        <v>3.25</v>
      </c>
    </row>
    <row r="2800" spans="1:10" s="192" customFormat="1" ht="25.5">
      <c r="A2800" s="199" t="s">
        <v>139</v>
      </c>
      <c r="B2800" s="309" t="s">
        <v>3745</v>
      </c>
      <c r="C2800" s="278" t="s">
        <v>21</v>
      </c>
      <c r="D2800" s="278" t="s">
        <v>3746</v>
      </c>
      <c r="E2800" s="362" t="s">
        <v>142</v>
      </c>
      <c r="F2800" s="362"/>
      <c r="G2800" s="186" t="s">
        <v>45</v>
      </c>
      <c r="H2800" s="187">
        <v>1</v>
      </c>
      <c r="I2800" s="188">
        <v>9.7100000000000009</v>
      </c>
      <c r="J2800" s="200">
        <v>9.7100000000000009</v>
      </c>
    </row>
    <row r="2801" spans="1:10" s="192" customFormat="1" ht="38.25">
      <c r="A2801" s="199" t="s">
        <v>139</v>
      </c>
      <c r="B2801" s="309" t="s">
        <v>1616</v>
      </c>
      <c r="C2801" s="278" t="s">
        <v>21</v>
      </c>
      <c r="D2801" s="278" t="s">
        <v>158</v>
      </c>
      <c r="E2801" s="362" t="s">
        <v>142</v>
      </c>
      <c r="F2801" s="362"/>
      <c r="G2801" s="186" t="s">
        <v>45</v>
      </c>
      <c r="H2801" s="187">
        <v>5.7500000000000002E-2</v>
      </c>
      <c r="I2801" s="188">
        <v>31.75</v>
      </c>
      <c r="J2801" s="200">
        <v>1.82</v>
      </c>
    </row>
    <row r="2802" spans="1:10" s="192" customFormat="1" ht="12.75">
      <c r="A2802" s="201"/>
      <c r="B2802" s="279"/>
      <c r="C2802" s="279"/>
      <c r="D2802" s="279"/>
      <c r="E2802" s="279" t="s">
        <v>143</v>
      </c>
      <c r="F2802" s="203">
        <v>3.43</v>
      </c>
      <c r="G2802" s="279" t="s">
        <v>144</v>
      </c>
      <c r="H2802" s="203">
        <v>0</v>
      </c>
      <c r="I2802" s="279" t="s">
        <v>145</v>
      </c>
      <c r="J2802" s="204">
        <v>3.43</v>
      </c>
    </row>
    <row r="2803" spans="1:10" s="192" customFormat="1" ht="12.75">
      <c r="A2803" s="201"/>
      <c r="B2803" s="279"/>
      <c r="C2803" s="279"/>
      <c r="D2803" s="279"/>
      <c r="E2803" s="279" t="s">
        <v>663</v>
      </c>
      <c r="F2803" s="203">
        <v>4.28</v>
      </c>
      <c r="G2803" s="279"/>
      <c r="H2803" s="363" t="s">
        <v>664</v>
      </c>
      <c r="I2803" s="363"/>
      <c r="J2803" s="204">
        <v>23.35</v>
      </c>
    </row>
    <row r="2804" spans="1:10" s="192" customFormat="1" ht="13.5" thickBot="1">
      <c r="A2804" s="280"/>
      <c r="B2804" s="281"/>
      <c r="C2804" s="281"/>
      <c r="D2804" s="281"/>
      <c r="E2804" s="281"/>
      <c r="F2804" s="281"/>
      <c r="G2804" s="281" t="s">
        <v>665</v>
      </c>
      <c r="H2804" s="213">
        <v>1</v>
      </c>
      <c r="I2804" s="281" t="s">
        <v>666</v>
      </c>
      <c r="J2804" s="207">
        <v>23.35</v>
      </c>
    </row>
    <row r="2805" spans="1:10" s="192" customFormat="1" ht="13.5" thickTop="1">
      <c r="A2805" s="205"/>
      <c r="B2805" s="189"/>
      <c r="C2805" s="189"/>
      <c r="D2805" s="189"/>
      <c r="E2805" s="189"/>
      <c r="F2805" s="189"/>
      <c r="G2805" s="189"/>
      <c r="H2805" s="189"/>
      <c r="I2805" s="189"/>
      <c r="J2805" s="206"/>
    </row>
    <row r="2806" spans="1:10" s="192" customFormat="1" ht="12.75">
      <c r="A2806" s="290" t="s">
        <v>1041</v>
      </c>
      <c r="B2806" s="288" t="s">
        <v>8</v>
      </c>
      <c r="C2806" s="284" t="s">
        <v>9</v>
      </c>
      <c r="D2806" s="284" t="s">
        <v>10</v>
      </c>
      <c r="E2806" s="367" t="s">
        <v>136</v>
      </c>
      <c r="F2806" s="367"/>
      <c r="G2806" s="289" t="s">
        <v>11</v>
      </c>
      <c r="H2806" s="288" t="s">
        <v>12</v>
      </c>
      <c r="I2806" s="288" t="s">
        <v>13</v>
      </c>
      <c r="J2806" s="287" t="s">
        <v>14</v>
      </c>
    </row>
    <row r="2807" spans="1:10" s="192" customFormat="1" ht="25.5" customHeight="1">
      <c r="A2807" s="94" t="s">
        <v>137</v>
      </c>
      <c r="B2807" s="294" t="s">
        <v>3747</v>
      </c>
      <c r="C2807" s="277" t="s">
        <v>21</v>
      </c>
      <c r="D2807" s="277" t="s">
        <v>2648</v>
      </c>
      <c r="E2807" s="368" t="s">
        <v>1099</v>
      </c>
      <c r="F2807" s="368"/>
      <c r="G2807" s="95" t="s">
        <v>45</v>
      </c>
      <c r="H2807" s="182">
        <v>1</v>
      </c>
      <c r="I2807" s="96">
        <v>81.08</v>
      </c>
      <c r="J2807" s="196">
        <v>81.08</v>
      </c>
    </row>
    <row r="2808" spans="1:10" s="192" customFormat="1" ht="25.5">
      <c r="A2808" s="197" t="s">
        <v>146</v>
      </c>
      <c r="B2808" s="308" t="s">
        <v>1682</v>
      </c>
      <c r="C2808" s="285" t="s">
        <v>21</v>
      </c>
      <c r="D2808" s="285" t="s">
        <v>1096</v>
      </c>
      <c r="E2808" s="365" t="s">
        <v>148</v>
      </c>
      <c r="F2808" s="365"/>
      <c r="G2808" s="183" t="s">
        <v>26</v>
      </c>
      <c r="H2808" s="184">
        <v>0.13159999999999999</v>
      </c>
      <c r="I2808" s="185">
        <v>14.31</v>
      </c>
      <c r="J2808" s="198">
        <v>1.88</v>
      </c>
    </row>
    <row r="2809" spans="1:10" s="192" customFormat="1" ht="25.5">
      <c r="A2809" s="197" t="s">
        <v>146</v>
      </c>
      <c r="B2809" s="308" t="s">
        <v>1345</v>
      </c>
      <c r="C2809" s="285" t="s">
        <v>21</v>
      </c>
      <c r="D2809" s="285" t="s">
        <v>147</v>
      </c>
      <c r="E2809" s="365" t="s">
        <v>148</v>
      </c>
      <c r="F2809" s="365"/>
      <c r="G2809" s="183" t="s">
        <v>26</v>
      </c>
      <c r="H2809" s="184">
        <v>4.2099999999999999E-2</v>
      </c>
      <c r="I2809" s="185">
        <v>20.32</v>
      </c>
      <c r="J2809" s="198">
        <v>0.85</v>
      </c>
    </row>
    <row r="2810" spans="1:10" s="192" customFormat="1" ht="25.5">
      <c r="A2810" s="199" t="s">
        <v>139</v>
      </c>
      <c r="B2810" s="309" t="s">
        <v>3748</v>
      </c>
      <c r="C2810" s="278" t="s">
        <v>21</v>
      </c>
      <c r="D2810" s="278" t="s">
        <v>3749</v>
      </c>
      <c r="E2810" s="362" t="s">
        <v>142</v>
      </c>
      <c r="F2810" s="362"/>
      <c r="G2810" s="186" t="s">
        <v>45</v>
      </c>
      <c r="H2810" s="187">
        <v>1</v>
      </c>
      <c r="I2810" s="188">
        <v>11.32</v>
      </c>
      <c r="J2810" s="200">
        <v>11.32</v>
      </c>
    </row>
    <row r="2811" spans="1:10" s="192" customFormat="1" ht="38.25">
      <c r="A2811" s="199" t="s">
        <v>139</v>
      </c>
      <c r="B2811" s="309" t="s">
        <v>1616</v>
      </c>
      <c r="C2811" s="278" t="s">
        <v>21</v>
      </c>
      <c r="D2811" s="278" t="s">
        <v>158</v>
      </c>
      <c r="E2811" s="362" t="s">
        <v>142</v>
      </c>
      <c r="F2811" s="362"/>
      <c r="G2811" s="186" t="s">
        <v>45</v>
      </c>
      <c r="H2811" s="187">
        <v>4.3799999999999999E-2</v>
      </c>
      <c r="I2811" s="188">
        <v>31.75</v>
      </c>
      <c r="J2811" s="200">
        <v>1.39</v>
      </c>
    </row>
    <row r="2812" spans="1:10" s="192" customFormat="1" ht="25.5">
      <c r="A2812" s="199" t="s">
        <v>139</v>
      </c>
      <c r="B2812" s="309" t="s">
        <v>3750</v>
      </c>
      <c r="C2812" s="278" t="s">
        <v>21</v>
      </c>
      <c r="D2812" s="278" t="s">
        <v>3751</v>
      </c>
      <c r="E2812" s="362" t="s">
        <v>142</v>
      </c>
      <c r="F2812" s="362"/>
      <c r="G2812" s="186" t="s">
        <v>45</v>
      </c>
      <c r="H2812" s="187">
        <v>1</v>
      </c>
      <c r="I2812" s="188">
        <v>65.64</v>
      </c>
      <c r="J2812" s="200">
        <v>65.64</v>
      </c>
    </row>
    <row r="2813" spans="1:10" s="192" customFormat="1" ht="12.75">
      <c r="A2813" s="201"/>
      <c r="B2813" s="279"/>
      <c r="C2813" s="279"/>
      <c r="D2813" s="279"/>
      <c r="E2813" s="279" t="s">
        <v>143</v>
      </c>
      <c r="F2813" s="203">
        <v>1.96</v>
      </c>
      <c r="G2813" s="279" t="s">
        <v>144</v>
      </c>
      <c r="H2813" s="203">
        <v>0</v>
      </c>
      <c r="I2813" s="279" t="s">
        <v>145</v>
      </c>
      <c r="J2813" s="204">
        <v>1.96</v>
      </c>
    </row>
    <row r="2814" spans="1:10" s="192" customFormat="1" ht="12.75">
      <c r="A2814" s="201"/>
      <c r="B2814" s="279"/>
      <c r="C2814" s="279"/>
      <c r="D2814" s="279"/>
      <c r="E2814" s="279" t="s">
        <v>663</v>
      </c>
      <c r="F2814" s="203">
        <v>18.21</v>
      </c>
      <c r="G2814" s="279"/>
      <c r="H2814" s="363" t="s">
        <v>664</v>
      </c>
      <c r="I2814" s="363"/>
      <c r="J2814" s="204">
        <v>99.29</v>
      </c>
    </row>
    <row r="2815" spans="1:10" s="192" customFormat="1" ht="13.5" thickBot="1">
      <c r="A2815" s="280"/>
      <c r="B2815" s="281"/>
      <c r="C2815" s="281"/>
      <c r="D2815" s="281"/>
      <c r="E2815" s="281"/>
      <c r="F2815" s="281"/>
      <c r="G2815" s="281" t="s">
        <v>665</v>
      </c>
      <c r="H2815" s="213">
        <v>1</v>
      </c>
      <c r="I2815" s="281" t="s">
        <v>666</v>
      </c>
      <c r="J2815" s="207">
        <v>99.29</v>
      </c>
    </row>
    <row r="2816" spans="1:10" s="192" customFormat="1" ht="13.5" thickTop="1">
      <c r="A2816" s="205"/>
      <c r="B2816" s="189"/>
      <c r="C2816" s="189"/>
      <c r="D2816" s="189"/>
      <c r="E2816" s="189"/>
      <c r="F2816" s="189"/>
      <c r="G2816" s="189"/>
      <c r="H2816" s="189"/>
      <c r="I2816" s="189"/>
      <c r="J2816" s="206"/>
    </row>
    <row r="2817" spans="1:10" s="192" customFormat="1" ht="12.75">
      <c r="A2817" s="290" t="s">
        <v>1044</v>
      </c>
      <c r="B2817" s="288" t="s">
        <v>8</v>
      </c>
      <c r="C2817" s="284" t="s">
        <v>9</v>
      </c>
      <c r="D2817" s="284" t="s">
        <v>10</v>
      </c>
      <c r="E2817" s="367" t="s">
        <v>136</v>
      </c>
      <c r="F2817" s="367"/>
      <c r="G2817" s="289" t="s">
        <v>11</v>
      </c>
      <c r="H2817" s="288" t="s">
        <v>12</v>
      </c>
      <c r="I2817" s="288" t="s">
        <v>13</v>
      </c>
      <c r="J2817" s="287" t="s">
        <v>14</v>
      </c>
    </row>
    <row r="2818" spans="1:10" s="192" customFormat="1" ht="12.75" customHeight="1">
      <c r="A2818" s="94" t="s">
        <v>137</v>
      </c>
      <c r="B2818" s="294" t="s">
        <v>3752</v>
      </c>
      <c r="C2818" s="277" t="s">
        <v>44</v>
      </c>
      <c r="D2818" s="277" t="s">
        <v>2650</v>
      </c>
      <c r="E2818" s="368" t="s">
        <v>152</v>
      </c>
      <c r="F2818" s="368"/>
      <c r="G2818" s="95" t="s">
        <v>45</v>
      </c>
      <c r="H2818" s="182">
        <v>1</v>
      </c>
      <c r="I2818" s="96">
        <v>23.25</v>
      </c>
      <c r="J2818" s="196">
        <v>23.25</v>
      </c>
    </row>
    <row r="2819" spans="1:10" s="192" customFormat="1" ht="25.5">
      <c r="A2819" s="197" t="s">
        <v>146</v>
      </c>
      <c r="B2819" s="308" t="s">
        <v>1559</v>
      </c>
      <c r="C2819" s="285" t="s">
        <v>21</v>
      </c>
      <c r="D2819" s="285" t="s">
        <v>153</v>
      </c>
      <c r="E2819" s="365" t="s">
        <v>148</v>
      </c>
      <c r="F2819" s="365"/>
      <c r="G2819" s="183" t="s">
        <v>26</v>
      </c>
      <c r="H2819" s="184">
        <v>0.25</v>
      </c>
      <c r="I2819" s="185">
        <v>20.92</v>
      </c>
      <c r="J2819" s="198">
        <v>5.23</v>
      </c>
    </row>
    <row r="2820" spans="1:10" s="192" customFormat="1" ht="25.5">
      <c r="A2820" s="197" t="s">
        <v>146</v>
      </c>
      <c r="B2820" s="308" t="s">
        <v>1560</v>
      </c>
      <c r="C2820" s="285" t="s">
        <v>21</v>
      </c>
      <c r="D2820" s="285" t="s">
        <v>154</v>
      </c>
      <c r="E2820" s="365" t="s">
        <v>148</v>
      </c>
      <c r="F2820" s="365"/>
      <c r="G2820" s="183" t="s">
        <v>26</v>
      </c>
      <c r="H2820" s="184">
        <v>0.25</v>
      </c>
      <c r="I2820" s="185">
        <v>25.55</v>
      </c>
      <c r="J2820" s="198">
        <v>6.38</v>
      </c>
    </row>
    <row r="2821" spans="1:10" s="192" customFormat="1" ht="12.75">
      <c r="A2821" s="199" t="s">
        <v>139</v>
      </c>
      <c r="B2821" s="309" t="s">
        <v>1631</v>
      </c>
      <c r="C2821" s="278" t="s">
        <v>21</v>
      </c>
      <c r="D2821" s="278" t="s">
        <v>1033</v>
      </c>
      <c r="E2821" s="362" t="s">
        <v>142</v>
      </c>
      <c r="F2821" s="362"/>
      <c r="G2821" s="186" t="s">
        <v>45</v>
      </c>
      <c r="H2821" s="187">
        <v>1</v>
      </c>
      <c r="I2821" s="188">
        <v>9.18</v>
      </c>
      <c r="J2821" s="200">
        <v>9.18</v>
      </c>
    </row>
    <row r="2822" spans="1:10" s="192" customFormat="1" ht="12.75">
      <c r="A2822" s="199" t="s">
        <v>139</v>
      </c>
      <c r="B2822" s="309" t="s">
        <v>1614</v>
      </c>
      <c r="C2822" s="278" t="s">
        <v>21</v>
      </c>
      <c r="D2822" s="278" t="s">
        <v>157</v>
      </c>
      <c r="E2822" s="362" t="s">
        <v>142</v>
      </c>
      <c r="F2822" s="362"/>
      <c r="G2822" s="186" t="s">
        <v>45</v>
      </c>
      <c r="H2822" s="187">
        <v>1</v>
      </c>
      <c r="I2822" s="188">
        <v>1.83</v>
      </c>
      <c r="J2822" s="200">
        <v>1.83</v>
      </c>
    </row>
    <row r="2823" spans="1:10" s="192" customFormat="1" ht="38.25">
      <c r="A2823" s="199" t="s">
        <v>139</v>
      </c>
      <c r="B2823" s="309" t="s">
        <v>1616</v>
      </c>
      <c r="C2823" s="278" t="s">
        <v>21</v>
      </c>
      <c r="D2823" s="278" t="s">
        <v>158</v>
      </c>
      <c r="E2823" s="362" t="s">
        <v>142</v>
      </c>
      <c r="F2823" s="362"/>
      <c r="G2823" s="186" t="s">
        <v>45</v>
      </c>
      <c r="H2823" s="187">
        <v>0.02</v>
      </c>
      <c r="I2823" s="188">
        <v>31.75</v>
      </c>
      <c r="J2823" s="200">
        <v>0.63</v>
      </c>
    </row>
    <row r="2824" spans="1:10" s="192" customFormat="1" ht="12.75">
      <c r="A2824" s="201"/>
      <c r="B2824" s="279"/>
      <c r="C2824" s="279"/>
      <c r="D2824" s="279"/>
      <c r="E2824" s="279" t="s">
        <v>143</v>
      </c>
      <c r="F2824" s="203">
        <v>9.2799999999999994</v>
      </c>
      <c r="G2824" s="279" t="s">
        <v>144</v>
      </c>
      <c r="H2824" s="203">
        <v>0</v>
      </c>
      <c r="I2824" s="279" t="s">
        <v>145</v>
      </c>
      <c r="J2824" s="204">
        <v>9.2799999999999994</v>
      </c>
    </row>
    <row r="2825" spans="1:10" s="192" customFormat="1" ht="12.75">
      <c r="A2825" s="201"/>
      <c r="B2825" s="279"/>
      <c r="C2825" s="279"/>
      <c r="D2825" s="279"/>
      <c r="E2825" s="279" t="s">
        <v>663</v>
      </c>
      <c r="F2825" s="203">
        <v>5.22</v>
      </c>
      <c r="G2825" s="279"/>
      <c r="H2825" s="363" t="s">
        <v>664</v>
      </c>
      <c r="I2825" s="363"/>
      <c r="J2825" s="204">
        <v>28.47</v>
      </c>
    </row>
    <row r="2826" spans="1:10" s="192" customFormat="1" ht="13.5" thickBot="1">
      <c r="A2826" s="280"/>
      <c r="B2826" s="281"/>
      <c r="C2826" s="281"/>
      <c r="D2826" s="281"/>
      <c r="E2826" s="281"/>
      <c r="F2826" s="281"/>
      <c r="G2826" s="281" t="s">
        <v>665</v>
      </c>
      <c r="H2826" s="213">
        <v>3</v>
      </c>
      <c r="I2826" s="281" t="s">
        <v>666</v>
      </c>
      <c r="J2826" s="207">
        <v>85.41</v>
      </c>
    </row>
    <row r="2827" spans="1:10" s="192" customFormat="1" ht="13.5" thickTop="1">
      <c r="A2827" s="205"/>
      <c r="B2827" s="189"/>
      <c r="C2827" s="189"/>
      <c r="D2827" s="189"/>
      <c r="E2827" s="189"/>
      <c r="F2827" s="189"/>
      <c r="G2827" s="189"/>
      <c r="H2827" s="189"/>
      <c r="I2827" s="189"/>
      <c r="J2827" s="206"/>
    </row>
    <row r="2828" spans="1:10" s="192" customFormat="1" ht="12.75">
      <c r="A2828" s="290" t="s">
        <v>549</v>
      </c>
      <c r="B2828" s="288" t="s">
        <v>8</v>
      </c>
      <c r="C2828" s="284" t="s">
        <v>9</v>
      </c>
      <c r="D2828" s="284" t="s">
        <v>10</v>
      </c>
      <c r="E2828" s="367" t="s">
        <v>136</v>
      </c>
      <c r="F2828" s="367"/>
      <c r="G2828" s="289" t="s">
        <v>11</v>
      </c>
      <c r="H2828" s="288" t="s">
        <v>12</v>
      </c>
      <c r="I2828" s="288" t="s">
        <v>13</v>
      </c>
      <c r="J2828" s="287" t="s">
        <v>14</v>
      </c>
    </row>
    <row r="2829" spans="1:10" s="192" customFormat="1" ht="12.75" customHeight="1">
      <c r="A2829" s="94" t="s">
        <v>137</v>
      </c>
      <c r="B2829" s="294" t="s">
        <v>3753</v>
      </c>
      <c r="C2829" s="277" t="s">
        <v>44</v>
      </c>
      <c r="D2829" s="277" t="s">
        <v>2652</v>
      </c>
      <c r="E2829" s="368" t="s">
        <v>152</v>
      </c>
      <c r="F2829" s="368"/>
      <c r="G2829" s="95" t="s">
        <v>1</v>
      </c>
      <c r="H2829" s="182">
        <v>1</v>
      </c>
      <c r="I2829" s="96">
        <v>32.590000000000003</v>
      </c>
      <c r="J2829" s="196">
        <v>32.590000000000003</v>
      </c>
    </row>
    <row r="2830" spans="1:10" s="192" customFormat="1" ht="25.5">
      <c r="A2830" s="197" t="s">
        <v>146</v>
      </c>
      <c r="B2830" s="308" t="s">
        <v>1559</v>
      </c>
      <c r="C2830" s="285" t="s">
        <v>21</v>
      </c>
      <c r="D2830" s="285" t="s">
        <v>153</v>
      </c>
      <c r="E2830" s="365" t="s">
        <v>148</v>
      </c>
      <c r="F2830" s="365"/>
      <c r="G2830" s="183" t="s">
        <v>26</v>
      </c>
      <c r="H2830" s="184">
        <v>0.25</v>
      </c>
      <c r="I2830" s="185">
        <v>20.92</v>
      </c>
      <c r="J2830" s="198">
        <v>5.23</v>
      </c>
    </row>
    <row r="2831" spans="1:10" s="192" customFormat="1" ht="25.5">
      <c r="A2831" s="197" t="s">
        <v>146</v>
      </c>
      <c r="B2831" s="308" t="s">
        <v>1560</v>
      </c>
      <c r="C2831" s="285" t="s">
        <v>21</v>
      </c>
      <c r="D2831" s="285" t="s">
        <v>154</v>
      </c>
      <c r="E2831" s="365" t="s">
        <v>148</v>
      </c>
      <c r="F2831" s="365"/>
      <c r="G2831" s="183" t="s">
        <v>26</v>
      </c>
      <c r="H2831" s="184">
        <v>0.25</v>
      </c>
      <c r="I2831" s="185">
        <v>25.55</v>
      </c>
      <c r="J2831" s="198">
        <v>6.38</v>
      </c>
    </row>
    <row r="2832" spans="1:10" s="192" customFormat="1" ht="12.75">
      <c r="A2832" s="199" t="s">
        <v>139</v>
      </c>
      <c r="B2832" s="309" t="s">
        <v>3754</v>
      </c>
      <c r="C2832" s="278" t="s">
        <v>21</v>
      </c>
      <c r="D2832" s="278" t="s">
        <v>3755</v>
      </c>
      <c r="E2832" s="362" t="s">
        <v>142</v>
      </c>
      <c r="F2832" s="362"/>
      <c r="G2832" s="186" t="s">
        <v>45</v>
      </c>
      <c r="H2832" s="187">
        <v>1</v>
      </c>
      <c r="I2832" s="188">
        <v>17.649999999999999</v>
      </c>
      <c r="J2832" s="200">
        <v>17.649999999999999</v>
      </c>
    </row>
    <row r="2833" spans="1:10" s="192" customFormat="1" ht="12.75">
      <c r="A2833" s="199" t="s">
        <v>139</v>
      </c>
      <c r="B2833" s="309" t="s">
        <v>3695</v>
      </c>
      <c r="C2833" s="278" t="s">
        <v>21</v>
      </c>
      <c r="D2833" s="278" t="s">
        <v>3696</v>
      </c>
      <c r="E2833" s="362" t="s">
        <v>142</v>
      </c>
      <c r="F2833" s="362"/>
      <c r="G2833" s="186" t="s">
        <v>45</v>
      </c>
      <c r="H2833" s="187">
        <v>1</v>
      </c>
      <c r="I2833" s="188">
        <v>2.7</v>
      </c>
      <c r="J2833" s="200">
        <v>2.7</v>
      </c>
    </row>
    <row r="2834" spans="1:10" s="192" customFormat="1" ht="38.25">
      <c r="A2834" s="199" t="s">
        <v>139</v>
      </c>
      <c r="B2834" s="309" t="s">
        <v>1616</v>
      </c>
      <c r="C2834" s="278" t="s">
        <v>21</v>
      </c>
      <c r="D2834" s="278" t="s">
        <v>158</v>
      </c>
      <c r="E2834" s="362" t="s">
        <v>142</v>
      </c>
      <c r="F2834" s="362"/>
      <c r="G2834" s="186" t="s">
        <v>45</v>
      </c>
      <c r="H2834" s="187">
        <v>0.02</v>
      </c>
      <c r="I2834" s="188">
        <v>31.75</v>
      </c>
      <c r="J2834" s="200">
        <v>0.63</v>
      </c>
    </row>
    <row r="2835" spans="1:10" s="192" customFormat="1" ht="12.75">
      <c r="A2835" s="201"/>
      <c r="B2835" s="279"/>
      <c r="C2835" s="279"/>
      <c r="D2835" s="279"/>
      <c r="E2835" s="279" t="s">
        <v>143</v>
      </c>
      <c r="F2835" s="203">
        <v>9.2799999999999994</v>
      </c>
      <c r="G2835" s="279" t="s">
        <v>144</v>
      </c>
      <c r="H2835" s="203">
        <v>0</v>
      </c>
      <c r="I2835" s="279" t="s">
        <v>145</v>
      </c>
      <c r="J2835" s="204">
        <v>9.2799999999999994</v>
      </c>
    </row>
    <row r="2836" spans="1:10" s="192" customFormat="1" ht="12.75">
      <c r="A2836" s="201"/>
      <c r="B2836" s="279"/>
      <c r="C2836" s="279"/>
      <c r="D2836" s="279"/>
      <c r="E2836" s="279" t="s">
        <v>663</v>
      </c>
      <c r="F2836" s="203">
        <v>7.32</v>
      </c>
      <c r="G2836" s="279"/>
      <c r="H2836" s="363" t="s">
        <v>664</v>
      </c>
      <c r="I2836" s="363"/>
      <c r="J2836" s="204">
        <v>39.909999999999997</v>
      </c>
    </row>
    <row r="2837" spans="1:10" s="192" customFormat="1" ht="13.5" thickBot="1">
      <c r="A2837" s="280"/>
      <c r="B2837" s="281"/>
      <c r="C2837" s="281"/>
      <c r="D2837" s="281"/>
      <c r="E2837" s="281"/>
      <c r="F2837" s="281"/>
      <c r="G2837" s="281" t="s">
        <v>665</v>
      </c>
      <c r="H2837" s="213">
        <v>2</v>
      </c>
      <c r="I2837" s="281" t="s">
        <v>666</v>
      </c>
      <c r="J2837" s="207">
        <v>79.819999999999993</v>
      </c>
    </row>
    <row r="2838" spans="1:10" s="192" customFormat="1" ht="13.5" thickTop="1">
      <c r="A2838" s="205"/>
      <c r="B2838" s="189"/>
      <c r="C2838" s="189"/>
      <c r="D2838" s="189"/>
      <c r="E2838" s="189"/>
      <c r="F2838" s="189"/>
      <c r="G2838" s="189"/>
      <c r="H2838" s="189"/>
      <c r="I2838" s="189"/>
      <c r="J2838" s="206"/>
    </row>
    <row r="2839" spans="1:10" s="192" customFormat="1" ht="12.75">
      <c r="A2839" s="290" t="s">
        <v>1045</v>
      </c>
      <c r="B2839" s="288" t="s">
        <v>8</v>
      </c>
      <c r="C2839" s="284" t="s">
        <v>9</v>
      </c>
      <c r="D2839" s="284" t="s">
        <v>10</v>
      </c>
      <c r="E2839" s="367" t="s">
        <v>136</v>
      </c>
      <c r="F2839" s="367"/>
      <c r="G2839" s="289" t="s">
        <v>11</v>
      </c>
      <c r="H2839" s="288" t="s">
        <v>12</v>
      </c>
      <c r="I2839" s="288" t="s">
        <v>13</v>
      </c>
      <c r="J2839" s="287" t="s">
        <v>14</v>
      </c>
    </row>
    <row r="2840" spans="1:10" s="192" customFormat="1" ht="38.25">
      <c r="A2840" s="94" t="s">
        <v>137</v>
      </c>
      <c r="B2840" s="294" t="s">
        <v>1299</v>
      </c>
      <c r="C2840" s="277" t="s">
        <v>21</v>
      </c>
      <c r="D2840" s="277" t="s">
        <v>397</v>
      </c>
      <c r="E2840" s="368" t="s">
        <v>152</v>
      </c>
      <c r="F2840" s="368"/>
      <c r="G2840" s="95" t="s">
        <v>45</v>
      </c>
      <c r="H2840" s="182">
        <v>1</v>
      </c>
      <c r="I2840" s="96">
        <v>43.24</v>
      </c>
      <c r="J2840" s="196">
        <v>43.24</v>
      </c>
    </row>
    <row r="2841" spans="1:10" s="192" customFormat="1" ht="25.5">
      <c r="A2841" s="197" t="s">
        <v>146</v>
      </c>
      <c r="B2841" s="308" t="s">
        <v>1559</v>
      </c>
      <c r="C2841" s="285" t="s">
        <v>21</v>
      </c>
      <c r="D2841" s="285" t="s">
        <v>153</v>
      </c>
      <c r="E2841" s="365" t="s">
        <v>148</v>
      </c>
      <c r="F2841" s="365"/>
      <c r="G2841" s="183" t="s">
        <v>26</v>
      </c>
      <c r="H2841" s="184">
        <v>0.25679999999999997</v>
      </c>
      <c r="I2841" s="185">
        <v>20.92</v>
      </c>
      <c r="J2841" s="198">
        <v>5.37</v>
      </c>
    </row>
    <row r="2842" spans="1:10" s="192" customFormat="1" ht="25.5">
      <c r="A2842" s="197" t="s">
        <v>146</v>
      </c>
      <c r="B2842" s="308" t="s">
        <v>1560</v>
      </c>
      <c r="C2842" s="285" t="s">
        <v>21</v>
      </c>
      <c r="D2842" s="285" t="s">
        <v>154</v>
      </c>
      <c r="E2842" s="365" t="s">
        <v>148</v>
      </c>
      <c r="F2842" s="365"/>
      <c r="G2842" s="183" t="s">
        <v>26</v>
      </c>
      <c r="H2842" s="184">
        <v>0.25679999999999997</v>
      </c>
      <c r="I2842" s="185">
        <v>25.55</v>
      </c>
      <c r="J2842" s="198">
        <v>6.56</v>
      </c>
    </row>
    <row r="2843" spans="1:10" s="192" customFormat="1" ht="12.75">
      <c r="A2843" s="199" t="s">
        <v>139</v>
      </c>
      <c r="B2843" s="309" t="s">
        <v>1617</v>
      </c>
      <c r="C2843" s="278" t="s">
        <v>21</v>
      </c>
      <c r="D2843" s="278" t="s">
        <v>1003</v>
      </c>
      <c r="E2843" s="362" t="s">
        <v>142</v>
      </c>
      <c r="F2843" s="362"/>
      <c r="G2843" s="186" t="s">
        <v>45</v>
      </c>
      <c r="H2843" s="187">
        <v>3</v>
      </c>
      <c r="I2843" s="188">
        <v>3.25</v>
      </c>
      <c r="J2843" s="200">
        <v>9.75</v>
      </c>
    </row>
    <row r="2844" spans="1:10" s="192" customFormat="1" ht="25.5">
      <c r="A2844" s="199" t="s">
        <v>139</v>
      </c>
      <c r="B2844" s="309" t="s">
        <v>1621</v>
      </c>
      <c r="C2844" s="278" t="s">
        <v>21</v>
      </c>
      <c r="D2844" s="278" t="s">
        <v>1011</v>
      </c>
      <c r="E2844" s="362" t="s">
        <v>142</v>
      </c>
      <c r="F2844" s="362"/>
      <c r="G2844" s="186" t="s">
        <v>45</v>
      </c>
      <c r="H2844" s="187">
        <v>1</v>
      </c>
      <c r="I2844" s="188">
        <v>16.09</v>
      </c>
      <c r="J2844" s="200">
        <v>16.09</v>
      </c>
    </row>
    <row r="2845" spans="1:10" s="192" customFormat="1" ht="38.25">
      <c r="A2845" s="199" t="s">
        <v>139</v>
      </c>
      <c r="B2845" s="309" t="s">
        <v>1616</v>
      </c>
      <c r="C2845" s="278" t="s">
        <v>21</v>
      </c>
      <c r="D2845" s="278" t="s">
        <v>158</v>
      </c>
      <c r="E2845" s="362" t="s">
        <v>142</v>
      </c>
      <c r="F2845" s="362"/>
      <c r="G2845" s="186" t="s">
        <v>45</v>
      </c>
      <c r="H2845" s="187">
        <v>0.17249999999999999</v>
      </c>
      <c r="I2845" s="188">
        <v>31.75</v>
      </c>
      <c r="J2845" s="200">
        <v>5.47</v>
      </c>
    </row>
    <row r="2846" spans="1:10" s="192" customFormat="1" ht="12.75">
      <c r="A2846" s="201"/>
      <c r="B2846" s="279"/>
      <c r="C2846" s="279"/>
      <c r="D2846" s="279"/>
      <c r="E2846" s="279" t="s">
        <v>143</v>
      </c>
      <c r="F2846" s="203">
        <v>9.5299999999999994</v>
      </c>
      <c r="G2846" s="279" t="s">
        <v>144</v>
      </c>
      <c r="H2846" s="203">
        <v>0</v>
      </c>
      <c r="I2846" s="279" t="s">
        <v>145</v>
      </c>
      <c r="J2846" s="204">
        <v>9.5299999999999994</v>
      </c>
    </row>
    <row r="2847" spans="1:10" s="192" customFormat="1" ht="12.75">
      <c r="A2847" s="201"/>
      <c r="B2847" s="279"/>
      <c r="C2847" s="279"/>
      <c r="D2847" s="279"/>
      <c r="E2847" s="279" t="s">
        <v>663</v>
      </c>
      <c r="F2847" s="203">
        <v>9.7100000000000009</v>
      </c>
      <c r="G2847" s="279"/>
      <c r="H2847" s="363" t="s">
        <v>664</v>
      </c>
      <c r="I2847" s="363"/>
      <c r="J2847" s="204">
        <v>52.95</v>
      </c>
    </row>
    <row r="2848" spans="1:10" s="192" customFormat="1" ht="13.5" thickBot="1">
      <c r="A2848" s="280"/>
      <c r="B2848" s="281"/>
      <c r="C2848" s="281"/>
      <c r="D2848" s="281"/>
      <c r="E2848" s="281"/>
      <c r="F2848" s="281"/>
      <c r="G2848" s="281" t="s">
        <v>665</v>
      </c>
      <c r="H2848" s="213">
        <v>2</v>
      </c>
      <c r="I2848" s="281" t="s">
        <v>666</v>
      </c>
      <c r="J2848" s="207">
        <v>105.9</v>
      </c>
    </row>
    <row r="2849" spans="1:10" s="192" customFormat="1" ht="13.5" thickTop="1">
      <c r="A2849" s="205"/>
      <c r="B2849" s="189"/>
      <c r="C2849" s="189"/>
      <c r="D2849" s="189"/>
      <c r="E2849" s="189"/>
      <c r="F2849" s="189"/>
      <c r="G2849" s="189"/>
      <c r="H2849" s="189"/>
      <c r="I2849" s="189"/>
      <c r="J2849" s="206"/>
    </row>
    <row r="2850" spans="1:10" s="192" customFormat="1" ht="12.75">
      <c r="A2850" s="290" t="s">
        <v>1046</v>
      </c>
      <c r="B2850" s="288" t="s">
        <v>8</v>
      </c>
      <c r="C2850" s="284" t="s">
        <v>9</v>
      </c>
      <c r="D2850" s="284" t="s">
        <v>10</v>
      </c>
      <c r="E2850" s="367" t="s">
        <v>136</v>
      </c>
      <c r="F2850" s="367"/>
      <c r="G2850" s="289" t="s">
        <v>11</v>
      </c>
      <c r="H2850" s="288" t="s">
        <v>12</v>
      </c>
      <c r="I2850" s="288" t="s">
        <v>13</v>
      </c>
      <c r="J2850" s="287" t="s">
        <v>14</v>
      </c>
    </row>
    <row r="2851" spans="1:10" s="192" customFormat="1" ht="12.75" customHeight="1">
      <c r="A2851" s="94" t="s">
        <v>137</v>
      </c>
      <c r="B2851" s="294" t="s">
        <v>3733</v>
      </c>
      <c r="C2851" s="277" t="s">
        <v>268</v>
      </c>
      <c r="D2851" s="277" t="s">
        <v>2645</v>
      </c>
      <c r="E2851" s="368" t="s">
        <v>931</v>
      </c>
      <c r="F2851" s="368"/>
      <c r="G2851" s="95" t="s">
        <v>45</v>
      </c>
      <c r="H2851" s="182">
        <v>1</v>
      </c>
      <c r="I2851" s="96">
        <v>15.94</v>
      </c>
      <c r="J2851" s="196">
        <v>15.94</v>
      </c>
    </row>
    <row r="2852" spans="1:10" s="192" customFormat="1" ht="12.75">
      <c r="A2852" s="199" t="s">
        <v>139</v>
      </c>
      <c r="B2852" s="309" t="s">
        <v>1620</v>
      </c>
      <c r="C2852" s="278" t="s">
        <v>268</v>
      </c>
      <c r="D2852" s="278" t="s">
        <v>3734</v>
      </c>
      <c r="E2852" s="362" t="s">
        <v>142</v>
      </c>
      <c r="F2852" s="362"/>
      <c r="G2852" s="186" t="s">
        <v>45</v>
      </c>
      <c r="H2852" s="187">
        <v>0.12</v>
      </c>
      <c r="I2852" s="188">
        <v>9.9</v>
      </c>
      <c r="J2852" s="200">
        <v>1.18</v>
      </c>
    </row>
    <row r="2853" spans="1:10" s="192" customFormat="1" ht="12.75">
      <c r="A2853" s="199" t="s">
        <v>139</v>
      </c>
      <c r="B2853" s="309" t="s">
        <v>3735</v>
      </c>
      <c r="C2853" s="278" t="s">
        <v>268</v>
      </c>
      <c r="D2853" s="278" t="s">
        <v>3736</v>
      </c>
      <c r="E2853" s="362" t="s">
        <v>142</v>
      </c>
      <c r="F2853" s="362"/>
      <c r="G2853" s="186" t="s">
        <v>45</v>
      </c>
      <c r="H2853" s="187">
        <v>0.01</v>
      </c>
      <c r="I2853" s="188">
        <v>1.1200000000000001</v>
      </c>
      <c r="J2853" s="200">
        <v>0.01</v>
      </c>
    </row>
    <row r="2854" spans="1:10" s="192" customFormat="1" ht="12.75">
      <c r="A2854" s="199" t="s">
        <v>139</v>
      </c>
      <c r="B2854" s="309" t="s">
        <v>3737</v>
      </c>
      <c r="C2854" s="278" t="s">
        <v>268</v>
      </c>
      <c r="D2854" s="278" t="s">
        <v>3738</v>
      </c>
      <c r="E2854" s="362" t="s">
        <v>142</v>
      </c>
      <c r="F2854" s="362"/>
      <c r="G2854" s="186" t="s">
        <v>45</v>
      </c>
      <c r="H2854" s="187">
        <v>1.4E-2</v>
      </c>
      <c r="I2854" s="188">
        <v>61.37</v>
      </c>
      <c r="J2854" s="200">
        <v>0.85</v>
      </c>
    </row>
    <row r="2855" spans="1:10" s="192" customFormat="1" ht="12.75">
      <c r="A2855" s="199" t="s">
        <v>139</v>
      </c>
      <c r="B2855" s="309" t="s">
        <v>3739</v>
      </c>
      <c r="C2855" s="278" t="s">
        <v>268</v>
      </c>
      <c r="D2855" s="278" t="s">
        <v>3740</v>
      </c>
      <c r="E2855" s="362" t="s">
        <v>142</v>
      </c>
      <c r="F2855" s="362"/>
      <c r="G2855" s="186" t="s">
        <v>45</v>
      </c>
      <c r="H2855" s="187">
        <v>1</v>
      </c>
      <c r="I2855" s="188">
        <v>5.5</v>
      </c>
      <c r="J2855" s="200">
        <v>5.5</v>
      </c>
    </row>
    <row r="2856" spans="1:10" s="192" customFormat="1" ht="12.75">
      <c r="A2856" s="199" t="s">
        <v>139</v>
      </c>
      <c r="B2856" s="309" t="s">
        <v>1570</v>
      </c>
      <c r="C2856" s="278" t="s">
        <v>268</v>
      </c>
      <c r="D2856" s="278" t="s">
        <v>933</v>
      </c>
      <c r="E2856" s="362" t="s">
        <v>141</v>
      </c>
      <c r="F2856" s="362"/>
      <c r="G2856" s="186" t="s">
        <v>26</v>
      </c>
      <c r="H2856" s="187">
        <v>0.24399999999999999</v>
      </c>
      <c r="I2856" s="188">
        <v>15.09</v>
      </c>
      <c r="J2856" s="200">
        <v>3.68</v>
      </c>
    </row>
    <row r="2857" spans="1:10" s="192" customFormat="1" ht="12.75">
      <c r="A2857" s="199" t="s">
        <v>139</v>
      </c>
      <c r="B2857" s="309" t="s">
        <v>1571</v>
      </c>
      <c r="C2857" s="278" t="s">
        <v>268</v>
      </c>
      <c r="D2857" s="278" t="s">
        <v>934</v>
      </c>
      <c r="E2857" s="362" t="s">
        <v>141</v>
      </c>
      <c r="F2857" s="362"/>
      <c r="G2857" s="186" t="s">
        <v>26</v>
      </c>
      <c r="H2857" s="187">
        <v>0.24399999999999999</v>
      </c>
      <c r="I2857" s="188">
        <v>19.37</v>
      </c>
      <c r="J2857" s="200">
        <v>4.72</v>
      </c>
    </row>
    <row r="2858" spans="1:10" s="192" customFormat="1" ht="12.75">
      <c r="A2858" s="201"/>
      <c r="B2858" s="279"/>
      <c r="C2858" s="279"/>
      <c r="D2858" s="279"/>
      <c r="E2858" s="279" t="s">
        <v>143</v>
      </c>
      <c r="F2858" s="203">
        <v>8.4</v>
      </c>
      <c r="G2858" s="279" t="s">
        <v>144</v>
      </c>
      <c r="H2858" s="203">
        <v>0</v>
      </c>
      <c r="I2858" s="279" t="s">
        <v>145</v>
      </c>
      <c r="J2858" s="204">
        <v>8.4</v>
      </c>
    </row>
    <row r="2859" spans="1:10" s="192" customFormat="1" ht="12.75">
      <c r="A2859" s="201"/>
      <c r="B2859" s="279"/>
      <c r="C2859" s="279"/>
      <c r="D2859" s="279"/>
      <c r="E2859" s="279" t="s">
        <v>663</v>
      </c>
      <c r="F2859" s="203">
        <v>3.58</v>
      </c>
      <c r="G2859" s="279"/>
      <c r="H2859" s="363" t="s">
        <v>664</v>
      </c>
      <c r="I2859" s="363"/>
      <c r="J2859" s="204">
        <v>19.52</v>
      </c>
    </row>
    <row r="2860" spans="1:10" s="192" customFormat="1" ht="13.5" thickBot="1">
      <c r="A2860" s="280"/>
      <c r="B2860" s="281"/>
      <c r="C2860" s="281"/>
      <c r="D2860" s="281"/>
      <c r="E2860" s="281"/>
      <c r="F2860" s="281"/>
      <c r="G2860" s="281" t="s">
        <v>665</v>
      </c>
      <c r="H2860" s="213">
        <v>6</v>
      </c>
      <c r="I2860" s="281" t="s">
        <v>666</v>
      </c>
      <c r="J2860" s="207">
        <v>117.12</v>
      </c>
    </row>
    <row r="2861" spans="1:10" s="192" customFormat="1" ht="13.5" thickTop="1">
      <c r="A2861" s="205"/>
      <c r="B2861" s="189"/>
      <c r="C2861" s="189"/>
      <c r="D2861" s="189"/>
      <c r="E2861" s="189"/>
      <c r="F2861" s="189"/>
      <c r="G2861" s="189"/>
      <c r="H2861" s="189"/>
      <c r="I2861" s="189"/>
      <c r="J2861" s="206"/>
    </row>
    <row r="2862" spans="1:10" s="192" customFormat="1" ht="12.75">
      <c r="A2862" s="290" t="s">
        <v>1047</v>
      </c>
      <c r="B2862" s="288" t="s">
        <v>8</v>
      </c>
      <c r="C2862" s="284" t="s">
        <v>9</v>
      </c>
      <c r="D2862" s="284" t="s">
        <v>10</v>
      </c>
      <c r="E2862" s="367" t="s">
        <v>136</v>
      </c>
      <c r="F2862" s="367"/>
      <c r="G2862" s="289" t="s">
        <v>11</v>
      </c>
      <c r="H2862" s="288" t="s">
        <v>12</v>
      </c>
      <c r="I2862" s="288" t="s">
        <v>13</v>
      </c>
      <c r="J2862" s="287" t="s">
        <v>14</v>
      </c>
    </row>
    <row r="2863" spans="1:10" s="192" customFormat="1" ht="12.75" customHeight="1">
      <c r="A2863" s="94" t="s">
        <v>137</v>
      </c>
      <c r="B2863" s="294" t="s">
        <v>3756</v>
      </c>
      <c r="C2863" s="277" t="s">
        <v>268</v>
      </c>
      <c r="D2863" s="277" t="s">
        <v>2653</v>
      </c>
      <c r="E2863" s="368" t="s">
        <v>931</v>
      </c>
      <c r="F2863" s="368"/>
      <c r="G2863" s="95" t="s">
        <v>45</v>
      </c>
      <c r="H2863" s="182">
        <v>1</v>
      </c>
      <c r="I2863" s="96">
        <v>105.61</v>
      </c>
      <c r="J2863" s="196">
        <v>105.61</v>
      </c>
    </row>
    <row r="2864" spans="1:10" s="192" customFormat="1" ht="12.75">
      <c r="A2864" s="199" t="s">
        <v>139</v>
      </c>
      <c r="B2864" s="309" t="s">
        <v>1620</v>
      </c>
      <c r="C2864" s="278" t="s">
        <v>268</v>
      </c>
      <c r="D2864" s="278" t="s">
        <v>3734</v>
      </c>
      <c r="E2864" s="362" t="s">
        <v>142</v>
      </c>
      <c r="F2864" s="362"/>
      <c r="G2864" s="186" t="s">
        <v>45</v>
      </c>
      <c r="H2864" s="187">
        <v>0.627</v>
      </c>
      <c r="I2864" s="188">
        <v>9.9</v>
      </c>
      <c r="J2864" s="200">
        <v>6.2</v>
      </c>
    </row>
    <row r="2865" spans="1:10" s="192" customFormat="1" ht="12.75">
      <c r="A2865" s="199" t="s">
        <v>139</v>
      </c>
      <c r="B2865" s="309" t="s">
        <v>3735</v>
      </c>
      <c r="C2865" s="278" t="s">
        <v>268</v>
      </c>
      <c r="D2865" s="278" t="s">
        <v>3736</v>
      </c>
      <c r="E2865" s="362" t="s">
        <v>142</v>
      </c>
      <c r="F2865" s="362"/>
      <c r="G2865" s="186" t="s">
        <v>45</v>
      </c>
      <c r="H2865" s="187">
        <v>4.8000000000000001E-2</v>
      </c>
      <c r="I2865" s="188">
        <v>1.1200000000000001</v>
      </c>
      <c r="J2865" s="200">
        <v>0.05</v>
      </c>
    </row>
    <row r="2866" spans="1:10" s="192" customFormat="1" ht="12.75">
      <c r="A2866" s="199" t="s">
        <v>139</v>
      </c>
      <c r="B2866" s="309" t="s">
        <v>3737</v>
      </c>
      <c r="C2866" s="278" t="s">
        <v>268</v>
      </c>
      <c r="D2866" s="278" t="s">
        <v>3738</v>
      </c>
      <c r="E2866" s="362" t="s">
        <v>142</v>
      </c>
      <c r="F2866" s="362"/>
      <c r="G2866" s="186" t="s">
        <v>45</v>
      </c>
      <c r="H2866" s="187">
        <v>7.1999999999999995E-2</v>
      </c>
      <c r="I2866" s="188">
        <v>61.37</v>
      </c>
      <c r="J2866" s="200">
        <v>4.41</v>
      </c>
    </row>
    <row r="2867" spans="1:10" s="192" customFormat="1" ht="12.75">
      <c r="A2867" s="199" t="s">
        <v>139</v>
      </c>
      <c r="B2867" s="309" t="s">
        <v>3757</v>
      </c>
      <c r="C2867" s="278" t="s">
        <v>268</v>
      </c>
      <c r="D2867" s="278" t="s">
        <v>3758</v>
      </c>
      <c r="E2867" s="362" t="s">
        <v>142</v>
      </c>
      <c r="F2867" s="362"/>
      <c r="G2867" s="186" t="s">
        <v>45</v>
      </c>
      <c r="H2867" s="187">
        <v>1</v>
      </c>
      <c r="I2867" s="188">
        <v>82</v>
      </c>
      <c r="J2867" s="200">
        <v>82</v>
      </c>
    </row>
    <row r="2868" spans="1:10" s="192" customFormat="1" ht="12.75">
      <c r="A2868" s="199" t="s">
        <v>139</v>
      </c>
      <c r="B2868" s="309" t="s">
        <v>1570</v>
      </c>
      <c r="C2868" s="278" t="s">
        <v>268</v>
      </c>
      <c r="D2868" s="278" t="s">
        <v>933</v>
      </c>
      <c r="E2868" s="362" t="s">
        <v>141</v>
      </c>
      <c r="F2868" s="362"/>
      <c r="G2868" s="186" t="s">
        <v>26</v>
      </c>
      <c r="H2868" s="187">
        <v>0.376</v>
      </c>
      <c r="I2868" s="188">
        <v>15.09</v>
      </c>
      <c r="J2868" s="200">
        <v>5.67</v>
      </c>
    </row>
    <row r="2869" spans="1:10" s="192" customFormat="1" ht="12.75">
      <c r="A2869" s="199" t="s">
        <v>139</v>
      </c>
      <c r="B2869" s="309" t="s">
        <v>1571</v>
      </c>
      <c r="C2869" s="278" t="s">
        <v>268</v>
      </c>
      <c r="D2869" s="278" t="s">
        <v>934</v>
      </c>
      <c r="E2869" s="362" t="s">
        <v>141</v>
      </c>
      <c r="F2869" s="362"/>
      <c r="G2869" s="186" t="s">
        <v>26</v>
      </c>
      <c r="H2869" s="187">
        <v>0.376</v>
      </c>
      <c r="I2869" s="188">
        <v>19.37</v>
      </c>
      <c r="J2869" s="200">
        <v>7.28</v>
      </c>
    </row>
    <row r="2870" spans="1:10" s="192" customFormat="1" ht="12.75">
      <c r="A2870" s="201"/>
      <c r="B2870" s="279"/>
      <c r="C2870" s="279"/>
      <c r="D2870" s="279"/>
      <c r="E2870" s="279" t="s">
        <v>143</v>
      </c>
      <c r="F2870" s="203">
        <v>12.95</v>
      </c>
      <c r="G2870" s="279" t="s">
        <v>144</v>
      </c>
      <c r="H2870" s="203">
        <v>0</v>
      </c>
      <c r="I2870" s="279" t="s">
        <v>145</v>
      </c>
      <c r="J2870" s="204">
        <v>12.95</v>
      </c>
    </row>
    <row r="2871" spans="1:10" s="192" customFormat="1" ht="12.75">
      <c r="A2871" s="201"/>
      <c r="B2871" s="279"/>
      <c r="C2871" s="279"/>
      <c r="D2871" s="279"/>
      <c r="E2871" s="279" t="s">
        <v>663</v>
      </c>
      <c r="F2871" s="203">
        <v>23.73</v>
      </c>
      <c r="G2871" s="279"/>
      <c r="H2871" s="363" t="s">
        <v>664</v>
      </c>
      <c r="I2871" s="363"/>
      <c r="J2871" s="204">
        <v>129.34</v>
      </c>
    </row>
    <row r="2872" spans="1:10" s="192" customFormat="1" ht="13.5" thickBot="1">
      <c r="A2872" s="280"/>
      <c r="B2872" s="281"/>
      <c r="C2872" s="281"/>
      <c r="D2872" s="281"/>
      <c r="E2872" s="281"/>
      <c r="F2872" s="281"/>
      <c r="G2872" s="281" t="s">
        <v>665</v>
      </c>
      <c r="H2872" s="213">
        <v>2</v>
      </c>
      <c r="I2872" s="281" t="s">
        <v>666</v>
      </c>
      <c r="J2872" s="207">
        <v>258.68</v>
      </c>
    </row>
    <row r="2873" spans="1:10" s="192" customFormat="1" ht="13.5" thickTop="1">
      <c r="A2873" s="205"/>
      <c r="B2873" s="189"/>
      <c r="C2873" s="189"/>
      <c r="D2873" s="189"/>
      <c r="E2873" s="189"/>
      <c r="F2873" s="189"/>
      <c r="G2873" s="189"/>
      <c r="H2873" s="189"/>
      <c r="I2873" s="189"/>
      <c r="J2873" s="206"/>
    </row>
    <row r="2874" spans="1:10" s="192" customFormat="1" ht="12.75">
      <c r="A2874" s="290" t="s">
        <v>1048</v>
      </c>
      <c r="B2874" s="288" t="s">
        <v>8</v>
      </c>
      <c r="C2874" s="284" t="s">
        <v>9</v>
      </c>
      <c r="D2874" s="284" t="s">
        <v>10</v>
      </c>
      <c r="E2874" s="367" t="s">
        <v>136</v>
      </c>
      <c r="F2874" s="367"/>
      <c r="G2874" s="289" t="s">
        <v>11</v>
      </c>
      <c r="H2874" s="288" t="s">
        <v>12</v>
      </c>
      <c r="I2874" s="288" t="s">
        <v>13</v>
      </c>
      <c r="J2874" s="287" t="s">
        <v>14</v>
      </c>
    </row>
    <row r="2875" spans="1:10" s="192" customFormat="1" ht="38.25">
      <c r="A2875" s="94" t="s">
        <v>137</v>
      </c>
      <c r="B2875" s="294" t="s">
        <v>3744</v>
      </c>
      <c r="C2875" s="277" t="s">
        <v>21</v>
      </c>
      <c r="D2875" s="277" t="s">
        <v>2647</v>
      </c>
      <c r="E2875" s="368" t="s">
        <v>152</v>
      </c>
      <c r="F2875" s="368"/>
      <c r="G2875" s="95" t="s">
        <v>45</v>
      </c>
      <c r="H2875" s="182">
        <v>1</v>
      </c>
      <c r="I2875" s="96">
        <v>19.07</v>
      </c>
      <c r="J2875" s="196">
        <v>19.07</v>
      </c>
    </row>
    <row r="2876" spans="1:10" s="192" customFormat="1" ht="25.5">
      <c r="A2876" s="197" t="s">
        <v>146</v>
      </c>
      <c r="B2876" s="308" t="s">
        <v>1559</v>
      </c>
      <c r="C2876" s="285" t="s">
        <v>21</v>
      </c>
      <c r="D2876" s="285" t="s">
        <v>153</v>
      </c>
      <c r="E2876" s="365" t="s">
        <v>148</v>
      </c>
      <c r="F2876" s="365"/>
      <c r="G2876" s="183" t="s">
        <v>26</v>
      </c>
      <c r="H2876" s="184">
        <v>9.2499999999999999E-2</v>
      </c>
      <c r="I2876" s="185">
        <v>20.92</v>
      </c>
      <c r="J2876" s="198">
        <v>1.93</v>
      </c>
    </row>
    <row r="2877" spans="1:10" s="192" customFormat="1" ht="25.5">
      <c r="A2877" s="197" t="s">
        <v>146</v>
      </c>
      <c r="B2877" s="308" t="s">
        <v>1560</v>
      </c>
      <c r="C2877" s="285" t="s">
        <v>21</v>
      </c>
      <c r="D2877" s="285" t="s">
        <v>154</v>
      </c>
      <c r="E2877" s="365" t="s">
        <v>148</v>
      </c>
      <c r="F2877" s="365"/>
      <c r="G2877" s="183" t="s">
        <v>26</v>
      </c>
      <c r="H2877" s="184">
        <v>9.2499999999999999E-2</v>
      </c>
      <c r="I2877" s="185">
        <v>25.55</v>
      </c>
      <c r="J2877" s="198">
        <v>2.36</v>
      </c>
    </row>
    <row r="2878" spans="1:10" s="192" customFormat="1" ht="12.75">
      <c r="A2878" s="199" t="s">
        <v>139</v>
      </c>
      <c r="B2878" s="309" t="s">
        <v>1617</v>
      </c>
      <c r="C2878" s="278" t="s">
        <v>21</v>
      </c>
      <c r="D2878" s="278" t="s">
        <v>1003</v>
      </c>
      <c r="E2878" s="362" t="s">
        <v>142</v>
      </c>
      <c r="F2878" s="362"/>
      <c r="G2878" s="186" t="s">
        <v>45</v>
      </c>
      <c r="H2878" s="187">
        <v>1</v>
      </c>
      <c r="I2878" s="188">
        <v>3.25</v>
      </c>
      <c r="J2878" s="200">
        <v>3.25</v>
      </c>
    </row>
    <row r="2879" spans="1:10" s="192" customFormat="1" ht="25.5">
      <c r="A2879" s="199" t="s">
        <v>139</v>
      </c>
      <c r="B2879" s="309" t="s">
        <v>3745</v>
      </c>
      <c r="C2879" s="278" t="s">
        <v>21</v>
      </c>
      <c r="D2879" s="278" t="s">
        <v>3746</v>
      </c>
      <c r="E2879" s="362" t="s">
        <v>142</v>
      </c>
      <c r="F2879" s="362"/>
      <c r="G2879" s="186" t="s">
        <v>45</v>
      </c>
      <c r="H2879" s="187">
        <v>1</v>
      </c>
      <c r="I2879" s="188">
        <v>9.7100000000000009</v>
      </c>
      <c r="J2879" s="200">
        <v>9.7100000000000009</v>
      </c>
    </row>
    <row r="2880" spans="1:10" s="192" customFormat="1" ht="38.25">
      <c r="A2880" s="199" t="s">
        <v>139</v>
      </c>
      <c r="B2880" s="309" t="s">
        <v>1616</v>
      </c>
      <c r="C2880" s="278" t="s">
        <v>21</v>
      </c>
      <c r="D2880" s="278" t="s">
        <v>158</v>
      </c>
      <c r="E2880" s="362" t="s">
        <v>142</v>
      </c>
      <c r="F2880" s="362"/>
      <c r="G2880" s="186" t="s">
        <v>45</v>
      </c>
      <c r="H2880" s="187">
        <v>5.7500000000000002E-2</v>
      </c>
      <c r="I2880" s="188">
        <v>31.75</v>
      </c>
      <c r="J2880" s="200">
        <v>1.82</v>
      </c>
    </row>
    <row r="2881" spans="1:10" s="192" customFormat="1" ht="12.75">
      <c r="A2881" s="201"/>
      <c r="B2881" s="279"/>
      <c r="C2881" s="279"/>
      <c r="D2881" s="279"/>
      <c r="E2881" s="279" t="s">
        <v>143</v>
      </c>
      <c r="F2881" s="203">
        <v>3.43</v>
      </c>
      <c r="G2881" s="279" t="s">
        <v>144</v>
      </c>
      <c r="H2881" s="203">
        <v>0</v>
      </c>
      <c r="I2881" s="279" t="s">
        <v>145</v>
      </c>
      <c r="J2881" s="204">
        <v>3.43</v>
      </c>
    </row>
    <row r="2882" spans="1:10" s="192" customFormat="1" ht="12.75">
      <c r="A2882" s="201"/>
      <c r="B2882" s="279"/>
      <c r="C2882" s="279"/>
      <c r="D2882" s="279"/>
      <c r="E2882" s="279" t="s">
        <v>663</v>
      </c>
      <c r="F2882" s="203">
        <v>4.28</v>
      </c>
      <c r="G2882" s="279"/>
      <c r="H2882" s="363" t="s">
        <v>664</v>
      </c>
      <c r="I2882" s="363"/>
      <c r="J2882" s="204">
        <v>23.35</v>
      </c>
    </row>
    <row r="2883" spans="1:10" s="192" customFormat="1" ht="13.5" thickBot="1">
      <c r="A2883" s="280"/>
      <c r="B2883" s="281"/>
      <c r="C2883" s="281"/>
      <c r="D2883" s="281"/>
      <c r="E2883" s="281"/>
      <c r="F2883" s="281"/>
      <c r="G2883" s="281" t="s">
        <v>665</v>
      </c>
      <c r="H2883" s="213">
        <v>1</v>
      </c>
      <c r="I2883" s="281" t="s">
        <v>666</v>
      </c>
      <c r="J2883" s="207">
        <v>23.35</v>
      </c>
    </row>
    <row r="2884" spans="1:10" s="192" customFormat="1" ht="13.5" thickTop="1">
      <c r="A2884" s="205"/>
      <c r="B2884" s="189"/>
      <c r="C2884" s="189"/>
      <c r="D2884" s="189"/>
      <c r="E2884" s="189"/>
      <c r="F2884" s="189"/>
      <c r="G2884" s="189"/>
      <c r="H2884" s="189"/>
      <c r="I2884" s="189"/>
      <c r="J2884" s="206"/>
    </row>
    <row r="2885" spans="1:10" s="192" customFormat="1" ht="12.75">
      <c r="A2885" s="290" t="s">
        <v>4660</v>
      </c>
      <c r="B2885" s="288" t="s">
        <v>8</v>
      </c>
      <c r="C2885" s="284" t="s">
        <v>9</v>
      </c>
      <c r="D2885" s="284" t="s">
        <v>10</v>
      </c>
      <c r="E2885" s="367" t="s">
        <v>136</v>
      </c>
      <c r="F2885" s="367"/>
      <c r="G2885" s="289" t="s">
        <v>11</v>
      </c>
      <c r="H2885" s="288" t="s">
        <v>12</v>
      </c>
      <c r="I2885" s="288" t="s">
        <v>13</v>
      </c>
      <c r="J2885" s="287" t="s">
        <v>14</v>
      </c>
    </row>
    <row r="2886" spans="1:10" s="192" customFormat="1" ht="38.25">
      <c r="A2886" s="94" t="s">
        <v>137</v>
      </c>
      <c r="B2886" s="294" t="s">
        <v>3744</v>
      </c>
      <c r="C2886" s="277" t="s">
        <v>21</v>
      </c>
      <c r="D2886" s="277" t="s">
        <v>2647</v>
      </c>
      <c r="E2886" s="368" t="s">
        <v>152</v>
      </c>
      <c r="F2886" s="368"/>
      <c r="G2886" s="95" t="s">
        <v>45</v>
      </c>
      <c r="H2886" s="182">
        <v>1</v>
      </c>
      <c r="I2886" s="96">
        <v>19.07</v>
      </c>
      <c r="J2886" s="196">
        <v>19.07</v>
      </c>
    </row>
    <row r="2887" spans="1:10" s="192" customFormat="1" ht="25.5">
      <c r="A2887" s="197" t="s">
        <v>146</v>
      </c>
      <c r="B2887" s="308" t="s">
        <v>1559</v>
      </c>
      <c r="C2887" s="285" t="s">
        <v>21</v>
      </c>
      <c r="D2887" s="285" t="s">
        <v>153</v>
      </c>
      <c r="E2887" s="365" t="s">
        <v>148</v>
      </c>
      <c r="F2887" s="365"/>
      <c r="G2887" s="183" t="s">
        <v>26</v>
      </c>
      <c r="H2887" s="184">
        <v>9.2499999999999999E-2</v>
      </c>
      <c r="I2887" s="185">
        <v>20.92</v>
      </c>
      <c r="J2887" s="198">
        <v>1.93</v>
      </c>
    </row>
    <row r="2888" spans="1:10" s="192" customFormat="1" ht="25.5">
      <c r="A2888" s="197" t="s">
        <v>146</v>
      </c>
      <c r="B2888" s="308" t="s">
        <v>1560</v>
      </c>
      <c r="C2888" s="285" t="s">
        <v>21</v>
      </c>
      <c r="D2888" s="285" t="s">
        <v>154</v>
      </c>
      <c r="E2888" s="365" t="s">
        <v>148</v>
      </c>
      <c r="F2888" s="365"/>
      <c r="G2888" s="183" t="s">
        <v>26</v>
      </c>
      <c r="H2888" s="184">
        <v>9.2499999999999999E-2</v>
      </c>
      <c r="I2888" s="185">
        <v>25.55</v>
      </c>
      <c r="J2888" s="198">
        <v>2.36</v>
      </c>
    </row>
    <row r="2889" spans="1:10" s="192" customFormat="1" ht="12.75">
      <c r="A2889" s="199" t="s">
        <v>139</v>
      </c>
      <c r="B2889" s="309" t="s">
        <v>1617</v>
      </c>
      <c r="C2889" s="278" t="s">
        <v>21</v>
      </c>
      <c r="D2889" s="278" t="s">
        <v>1003</v>
      </c>
      <c r="E2889" s="362" t="s">
        <v>142</v>
      </c>
      <c r="F2889" s="362"/>
      <c r="G2889" s="186" t="s">
        <v>45</v>
      </c>
      <c r="H2889" s="187">
        <v>1</v>
      </c>
      <c r="I2889" s="188">
        <v>3.25</v>
      </c>
      <c r="J2889" s="200">
        <v>3.25</v>
      </c>
    </row>
    <row r="2890" spans="1:10" s="192" customFormat="1" ht="25.5">
      <c r="A2890" s="199" t="s">
        <v>139</v>
      </c>
      <c r="B2890" s="309" t="s">
        <v>3745</v>
      </c>
      <c r="C2890" s="278" t="s">
        <v>21</v>
      </c>
      <c r="D2890" s="278" t="s">
        <v>3746</v>
      </c>
      <c r="E2890" s="362" t="s">
        <v>142</v>
      </c>
      <c r="F2890" s="362"/>
      <c r="G2890" s="186" t="s">
        <v>45</v>
      </c>
      <c r="H2890" s="187">
        <v>1</v>
      </c>
      <c r="I2890" s="188">
        <v>9.7100000000000009</v>
      </c>
      <c r="J2890" s="200">
        <v>9.7100000000000009</v>
      </c>
    </row>
    <row r="2891" spans="1:10" s="192" customFormat="1" ht="38.25">
      <c r="A2891" s="199" t="s">
        <v>139</v>
      </c>
      <c r="B2891" s="309" t="s">
        <v>1616</v>
      </c>
      <c r="C2891" s="278" t="s">
        <v>21</v>
      </c>
      <c r="D2891" s="278" t="s">
        <v>158</v>
      </c>
      <c r="E2891" s="362" t="s">
        <v>142</v>
      </c>
      <c r="F2891" s="362"/>
      <c r="G2891" s="186" t="s">
        <v>45</v>
      </c>
      <c r="H2891" s="187">
        <v>5.7500000000000002E-2</v>
      </c>
      <c r="I2891" s="188">
        <v>31.75</v>
      </c>
      <c r="J2891" s="200">
        <v>1.82</v>
      </c>
    </row>
    <row r="2892" spans="1:10" s="192" customFormat="1" ht="12.75">
      <c r="A2892" s="201"/>
      <c r="B2892" s="279"/>
      <c r="C2892" s="279"/>
      <c r="D2892" s="279"/>
      <c r="E2892" s="279" t="s">
        <v>143</v>
      </c>
      <c r="F2892" s="203">
        <v>3.43</v>
      </c>
      <c r="G2892" s="279" t="s">
        <v>144</v>
      </c>
      <c r="H2892" s="203">
        <v>0</v>
      </c>
      <c r="I2892" s="279" t="s">
        <v>145</v>
      </c>
      <c r="J2892" s="204">
        <v>3.43</v>
      </c>
    </row>
    <row r="2893" spans="1:10" s="192" customFormat="1" ht="12.75">
      <c r="A2893" s="201"/>
      <c r="B2893" s="279"/>
      <c r="C2893" s="279"/>
      <c r="D2893" s="279"/>
      <c r="E2893" s="279" t="s">
        <v>663</v>
      </c>
      <c r="F2893" s="203">
        <v>4.28</v>
      </c>
      <c r="G2893" s="279"/>
      <c r="H2893" s="363" t="s">
        <v>664</v>
      </c>
      <c r="I2893" s="363"/>
      <c r="J2893" s="204">
        <v>23.35</v>
      </c>
    </row>
    <row r="2894" spans="1:10" s="192" customFormat="1" ht="13.5" thickBot="1">
      <c r="A2894" s="280"/>
      <c r="B2894" s="281"/>
      <c r="C2894" s="281"/>
      <c r="D2894" s="281"/>
      <c r="E2894" s="281"/>
      <c r="F2894" s="281"/>
      <c r="G2894" s="281" t="s">
        <v>665</v>
      </c>
      <c r="H2894" s="213">
        <v>1</v>
      </c>
      <c r="I2894" s="281" t="s">
        <v>666</v>
      </c>
      <c r="J2894" s="207">
        <v>23.35</v>
      </c>
    </row>
    <row r="2895" spans="1:10" s="192" customFormat="1" ht="13.5" thickTop="1">
      <c r="A2895" s="205"/>
      <c r="B2895" s="189"/>
      <c r="C2895" s="189"/>
      <c r="D2895" s="189"/>
      <c r="E2895" s="189"/>
      <c r="F2895" s="189"/>
      <c r="G2895" s="189"/>
      <c r="H2895" s="189"/>
      <c r="I2895" s="189"/>
      <c r="J2895" s="206"/>
    </row>
    <row r="2896" spans="1:10" s="192" customFormat="1" ht="12.75">
      <c r="A2896" s="290" t="s">
        <v>3759</v>
      </c>
      <c r="B2896" s="288" t="s">
        <v>8</v>
      </c>
      <c r="C2896" s="284" t="s">
        <v>9</v>
      </c>
      <c r="D2896" s="284" t="s">
        <v>10</v>
      </c>
      <c r="E2896" s="367" t="s">
        <v>136</v>
      </c>
      <c r="F2896" s="367"/>
      <c r="G2896" s="289" t="s">
        <v>11</v>
      </c>
      <c r="H2896" s="288" t="s">
        <v>12</v>
      </c>
      <c r="I2896" s="288" t="s">
        <v>13</v>
      </c>
      <c r="J2896" s="287" t="s">
        <v>14</v>
      </c>
    </row>
    <row r="2897" spans="1:10" s="192" customFormat="1" ht="38.25">
      <c r="A2897" s="94" t="s">
        <v>137</v>
      </c>
      <c r="B2897" s="294" t="s">
        <v>3760</v>
      </c>
      <c r="C2897" s="277" t="s">
        <v>21</v>
      </c>
      <c r="D2897" s="277" t="s">
        <v>2656</v>
      </c>
      <c r="E2897" s="368" t="s">
        <v>152</v>
      </c>
      <c r="F2897" s="368"/>
      <c r="G2897" s="95" t="s">
        <v>45</v>
      </c>
      <c r="H2897" s="182">
        <v>1</v>
      </c>
      <c r="I2897" s="96">
        <v>110.84</v>
      </c>
      <c r="J2897" s="196">
        <v>110.84</v>
      </c>
    </row>
    <row r="2898" spans="1:10" s="192" customFormat="1" ht="25.5">
      <c r="A2898" s="197" t="s">
        <v>146</v>
      </c>
      <c r="B2898" s="308" t="s">
        <v>1559</v>
      </c>
      <c r="C2898" s="285" t="s">
        <v>21</v>
      </c>
      <c r="D2898" s="285" t="s">
        <v>153</v>
      </c>
      <c r="E2898" s="365" t="s">
        <v>148</v>
      </c>
      <c r="F2898" s="365"/>
      <c r="G2898" s="183" t="s">
        <v>26</v>
      </c>
      <c r="H2898" s="184">
        <v>0.36049999999999999</v>
      </c>
      <c r="I2898" s="185">
        <v>20.92</v>
      </c>
      <c r="J2898" s="198">
        <v>7.54</v>
      </c>
    </row>
    <row r="2899" spans="1:10" s="192" customFormat="1" ht="25.5">
      <c r="A2899" s="197" t="s">
        <v>146</v>
      </c>
      <c r="B2899" s="308" t="s">
        <v>1560</v>
      </c>
      <c r="C2899" s="285" t="s">
        <v>21</v>
      </c>
      <c r="D2899" s="285" t="s">
        <v>154</v>
      </c>
      <c r="E2899" s="365" t="s">
        <v>148</v>
      </c>
      <c r="F2899" s="365"/>
      <c r="G2899" s="183" t="s">
        <v>26</v>
      </c>
      <c r="H2899" s="184">
        <v>0.36049999999999999</v>
      </c>
      <c r="I2899" s="185">
        <v>25.55</v>
      </c>
      <c r="J2899" s="198">
        <v>9.2100000000000009</v>
      </c>
    </row>
    <row r="2900" spans="1:10" s="192" customFormat="1" ht="25.5">
      <c r="A2900" s="199" t="s">
        <v>139</v>
      </c>
      <c r="B2900" s="309" t="s">
        <v>3748</v>
      </c>
      <c r="C2900" s="278" t="s">
        <v>21</v>
      </c>
      <c r="D2900" s="278" t="s">
        <v>3749</v>
      </c>
      <c r="E2900" s="362" t="s">
        <v>142</v>
      </c>
      <c r="F2900" s="362"/>
      <c r="G2900" s="186" t="s">
        <v>45</v>
      </c>
      <c r="H2900" s="187">
        <v>2</v>
      </c>
      <c r="I2900" s="188">
        <v>11.32</v>
      </c>
      <c r="J2900" s="200">
        <v>22.64</v>
      </c>
    </row>
    <row r="2901" spans="1:10" s="192" customFormat="1" ht="38.25">
      <c r="A2901" s="199" t="s">
        <v>139</v>
      </c>
      <c r="B2901" s="309" t="s">
        <v>1616</v>
      </c>
      <c r="C2901" s="278" t="s">
        <v>21</v>
      </c>
      <c r="D2901" s="278" t="s">
        <v>158</v>
      </c>
      <c r="E2901" s="362" t="s">
        <v>142</v>
      </c>
      <c r="F2901" s="362"/>
      <c r="G2901" s="186" t="s">
        <v>45</v>
      </c>
      <c r="H2901" s="187">
        <v>0.17499999999999999</v>
      </c>
      <c r="I2901" s="188">
        <v>31.75</v>
      </c>
      <c r="J2901" s="200">
        <v>5.55</v>
      </c>
    </row>
    <row r="2902" spans="1:10" s="192" customFormat="1" ht="25.5">
      <c r="A2902" s="199" t="s">
        <v>139</v>
      </c>
      <c r="B2902" s="309" t="s">
        <v>3761</v>
      </c>
      <c r="C2902" s="278" t="s">
        <v>21</v>
      </c>
      <c r="D2902" s="278" t="s">
        <v>3762</v>
      </c>
      <c r="E2902" s="362" t="s">
        <v>142</v>
      </c>
      <c r="F2902" s="362"/>
      <c r="G2902" s="186" t="s">
        <v>45</v>
      </c>
      <c r="H2902" s="187">
        <v>1</v>
      </c>
      <c r="I2902" s="188">
        <v>65.900000000000006</v>
      </c>
      <c r="J2902" s="200">
        <v>65.900000000000006</v>
      </c>
    </row>
    <row r="2903" spans="1:10" s="192" customFormat="1" ht="12.75">
      <c r="A2903" s="201"/>
      <c r="B2903" s="279"/>
      <c r="C2903" s="279"/>
      <c r="D2903" s="279"/>
      <c r="E2903" s="279" t="s">
        <v>143</v>
      </c>
      <c r="F2903" s="203">
        <v>13.39</v>
      </c>
      <c r="G2903" s="279" t="s">
        <v>144</v>
      </c>
      <c r="H2903" s="203">
        <v>0</v>
      </c>
      <c r="I2903" s="279" t="s">
        <v>145</v>
      </c>
      <c r="J2903" s="204">
        <v>13.39</v>
      </c>
    </row>
    <row r="2904" spans="1:10" s="192" customFormat="1" ht="12.75">
      <c r="A2904" s="201"/>
      <c r="B2904" s="279"/>
      <c r="C2904" s="279"/>
      <c r="D2904" s="279"/>
      <c r="E2904" s="279" t="s">
        <v>663</v>
      </c>
      <c r="F2904" s="203">
        <v>24.9</v>
      </c>
      <c r="G2904" s="279"/>
      <c r="H2904" s="363" t="s">
        <v>664</v>
      </c>
      <c r="I2904" s="363"/>
      <c r="J2904" s="204">
        <v>135.74</v>
      </c>
    </row>
    <row r="2905" spans="1:10" s="192" customFormat="1" ht="13.5" thickBot="1">
      <c r="A2905" s="280"/>
      <c r="B2905" s="281"/>
      <c r="C2905" s="281"/>
      <c r="D2905" s="281"/>
      <c r="E2905" s="281"/>
      <c r="F2905" s="281"/>
      <c r="G2905" s="281" t="s">
        <v>665</v>
      </c>
      <c r="H2905" s="213">
        <v>16</v>
      </c>
      <c r="I2905" s="281" t="s">
        <v>666</v>
      </c>
      <c r="J2905" s="207">
        <v>2171.84</v>
      </c>
    </row>
    <row r="2906" spans="1:10" s="192" customFormat="1" ht="13.5" thickTop="1">
      <c r="A2906" s="205"/>
      <c r="B2906" s="189"/>
      <c r="C2906" s="189"/>
      <c r="D2906" s="189"/>
      <c r="E2906" s="189"/>
      <c r="F2906" s="189"/>
      <c r="G2906" s="189"/>
      <c r="H2906" s="189"/>
      <c r="I2906" s="189"/>
      <c r="J2906" s="206"/>
    </row>
    <row r="2907" spans="1:10" s="192" customFormat="1" ht="12.75">
      <c r="A2907" s="290" t="s">
        <v>3763</v>
      </c>
      <c r="B2907" s="288" t="s">
        <v>8</v>
      </c>
      <c r="C2907" s="284" t="s">
        <v>9</v>
      </c>
      <c r="D2907" s="284" t="s">
        <v>10</v>
      </c>
      <c r="E2907" s="367" t="s">
        <v>136</v>
      </c>
      <c r="F2907" s="367"/>
      <c r="G2907" s="289" t="s">
        <v>11</v>
      </c>
      <c r="H2907" s="288" t="s">
        <v>12</v>
      </c>
      <c r="I2907" s="288" t="s">
        <v>13</v>
      </c>
      <c r="J2907" s="287" t="s">
        <v>14</v>
      </c>
    </row>
    <row r="2908" spans="1:10" s="192" customFormat="1" ht="38.25">
      <c r="A2908" s="94" t="s">
        <v>137</v>
      </c>
      <c r="B2908" s="294" t="s">
        <v>3764</v>
      </c>
      <c r="C2908" s="277" t="s">
        <v>21</v>
      </c>
      <c r="D2908" s="277" t="s">
        <v>2658</v>
      </c>
      <c r="E2908" s="368" t="s">
        <v>152</v>
      </c>
      <c r="F2908" s="368"/>
      <c r="G2908" s="95" t="s">
        <v>45</v>
      </c>
      <c r="H2908" s="182">
        <v>1</v>
      </c>
      <c r="I2908" s="96">
        <v>105.61</v>
      </c>
      <c r="J2908" s="196">
        <v>105.61</v>
      </c>
    </row>
    <row r="2909" spans="1:10" s="192" customFormat="1" ht="25.5">
      <c r="A2909" s="197" t="s">
        <v>146</v>
      </c>
      <c r="B2909" s="308" t="s">
        <v>1559</v>
      </c>
      <c r="C2909" s="285" t="s">
        <v>21</v>
      </c>
      <c r="D2909" s="285" t="s">
        <v>153</v>
      </c>
      <c r="E2909" s="365" t="s">
        <v>148</v>
      </c>
      <c r="F2909" s="365"/>
      <c r="G2909" s="183" t="s">
        <v>26</v>
      </c>
      <c r="H2909" s="184">
        <v>0.36049999999999999</v>
      </c>
      <c r="I2909" s="185">
        <v>20.92</v>
      </c>
      <c r="J2909" s="198">
        <v>7.54</v>
      </c>
    </row>
    <row r="2910" spans="1:10" s="192" customFormat="1" ht="25.5">
      <c r="A2910" s="197" t="s">
        <v>146</v>
      </c>
      <c r="B2910" s="308" t="s">
        <v>1560</v>
      </c>
      <c r="C2910" s="285" t="s">
        <v>21</v>
      </c>
      <c r="D2910" s="285" t="s">
        <v>154</v>
      </c>
      <c r="E2910" s="365" t="s">
        <v>148</v>
      </c>
      <c r="F2910" s="365"/>
      <c r="G2910" s="183" t="s">
        <v>26</v>
      </c>
      <c r="H2910" s="184">
        <v>0.36049999999999999</v>
      </c>
      <c r="I2910" s="185">
        <v>25.55</v>
      </c>
      <c r="J2910" s="198">
        <v>9.2100000000000009</v>
      </c>
    </row>
    <row r="2911" spans="1:10" s="192" customFormat="1" ht="25.5">
      <c r="A2911" s="199" t="s">
        <v>139</v>
      </c>
      <c r="B2911" s="309" t="s">
        <v>3748</v>
      </c>
      <c r="C2911" s="278" t="s">
        <v>21</v>
      </c>
      <c r="D2911" s="278" t="s">
        <v>3749</v>
      </c>
      <c r="E2911" s="362" t="s">
        <v>142</v>
      </c>
      <c r="F2911" s="362"/>
      <c r="G2911" s="186" t="s">
        <v>45</v>
      </c>
      <c r="H2911" s="187">
        <v>2</v>
      </c>
      <c r="I2911" s="188">
        <v>11.32</v>
      </c>
      <c r="J2911" s="200">
        <v>22.64</v>
      </c>
    </row>
    <row r="2912" spans="1:10" s="192" customFormat="1" ht="38.25">
      <c r="A2912" s="199" t="s">
        <v>139</v>
      </c>
      <c r="B2912" s="309" t="s">
        <v>1616</v>
      </c>
      <c r="C2912" s="278" t="s">
        <v>21</v>
      </c>
      <c r="D2912" s="278" t="s">
        <v>158</v>
      </c>
      <c r="E2912" s="362" t="s">
        <v>142</v>
      </c>
      <c r="F2912" s="362"/>
      <c r="G2912" s="186" t="s">
        <v>45</v>
      </c>
      <c r="H2912" s="187">
        <v>0.17499999999999999</v>
      </c>
      <c r="I2912" s="188">
        <v>31.75</v>
      </c>
      <c r="J2912" s="200">
        <v>5.55</v>
      </c>
    </row>
    <row r="2913" spans="1:10" s="192" customFormat="1" ht="25.5">
      <c r="A2913" s="199" t="s">
        <v>139</v>
      </c>
      <c r="B2913" s="309" t="s">
        <v>3765</v>
      </c>
      <c r="C2913" s="278" t="s">
        <v>21</v>
      </c>
      <c r="D2913" s="278" t="s">
        <v>3766</v>
      </c>
      <c r="E2913" s="362" t="s">
        <v>142</v>
      </c>
      <c r="F2913" s="362"/>
      <c r="G2913" s="186" t="s">
        <v>45</v>
      </c>
      <c r="H2913" s="187">
        <v>1</v>
      </c>
      <c r="I2913" s="188">
        <v>60.67</v>
      </c>
      <c r="J2913" s="200">
        <v>60.67</v>
      </c>
    </row>
    <row r="2914" spans="1:10" s="192" customFormat="1" ht="12.75">
      <c r="A2914" s="201"/>
      <c r="B2914" s="279"/>
      <c r="C2914" s="279"/>
      <c r="D2914" s="279"/>
      <c r="E2914" s="279" t="s">
        <v>143</v>
      </c>
      <c r="F2914" s="203">
        <v>13.39</v>
      </c>
      <c r="G2914" s="279" t="s">
        <v>144</v>
      </c>
      <c r="H2914" s="203">
        <v>0</v>
      </c>
      <c r="I2914" s="279" t="s">
        <v>145</v>
      </c>
      <c r="J2914" s="204">
        <v>13.39</v>
      </c>
    </row>
    <row r="2915" spans="1:10" s="192" customFormat="1" ht="12.75">
      <c r="A2915" s="201"/>
      <c r="B2915" s="279"/>
      <c r="C2915" s="279"/>
      <c r="D2915" s="279"/>
      <c r="E2915" s="279" t="s">
        <v>663</v>
      </c>
      <c r="F2915" s="203">
        <v>23.73</v>
      </c>
      <c r="G2915" s="279"/>
      <c r="H2915" s="363" t="s">
        <v>664</v>
      </c>
      <c r="I2915" s="363"/>
      <c r="J2915" s="204">
        <v>129.34</v>
      </c>
    </row>
    <row r="2916" spans="1:10" s="192" customFormat="1" ht="13.5" thickBot="1">
      <c r="A2916" s="280"/>
      <c r="B2916" s="281"/>
      <c r="C2916" s="281"/>
      <c r="D2916" s="281"/>
      <c r="E2916" s="281"/>
      <c r="F2916" s="281"/>
      <c r="G2916" s="281" t="s">
        <v>665</v>
      </c>
      <c r="H2916" s="213">
        <v>30</v>
      </c>
      <c r="I2916" s="281" t="s">
        <v>666</v>
      </c>
      <c r="J2916" s="207">
        <v>3880.2</v>
      </c>
    </row>
    <row r="2917" spans="1:10" s="192" customFormat="1" ht="13.5" thickTop="1">
      <c r="A2917" s="205"/>
      <c r="B2917" s="189"/>
      <c r="C2917" s="189"/>
      <c r="D2917" s="189"/>
      <c r="E2917" s="189"/>
      <c r="F2917" s="189"/>
      <c r="G2917" s="189"/>
      <c r="H2917" s="189"/>
      <c r="I2917" s="189"/>
      <c r="J2917" s="206"/>
    </row>
    <row r="2918" spans="1:10" s="192" customFormat="1" ht="12.75">
      <c r="A2918" s="290" t="s">
        <v>3767</v>
      </c>
      <c r="B2918" s="288" t="s">
        <v>8</v>
      </c>
      <c r="C2918" s="284" t="s">
        <v>9</v>
      </c>
      <c r="D2918" s="284" t="s">
        <v>10</v>
      </c>
      <c r="E2918" s="367" t="s">
        <v>136</v>
      </c>
      <c r="F2918" s="367"/>
      <c r="G2918" s="289" t="s">
        <v>11</v>
      </c>
      <c r="H2918" s="288" t="s">
        <v>12</v>
      </c>
      <c r="I2918" s="288" t="s">
        <v>13</v>
      </c>
      <c r="J2918" s="287" t="s">
        <v>14</v>
      </c>
    </row>
    <row r="2919" spans="1:10" s="192" customFormat="1" ht="38.25">
      <c r="A2919" s="94" t="s">
        <v>137</v>
      </c>
      <c r="B2919" s="294" t="s">
        <v>3768</v>
      </c>
      <c r="C2919" s="277" t="s">
        <v>21</v>
      </c>
      <c r="D2919" s="277" t="s">
        <v>2660</v>
      </c>
      <c r="E2919" s="368" t="s">
        <v>152</v>
      </c>
      <c r="F2919" s="368"/>
      <c r="G2919" s="95" t="s">
        <v>45</v>
      </c>
      <c r="H2919" s="182">
        <v>1</v>
      </c>
      <c r="I2919" s="96">
        <v>260.92</v>
      </c>
      <c r="J2919" s="196">
        <v>260.92</v>
      </c>
    </row>
    <row r="2920" spans="1:10" s="192" customFormat="1" ht="25.5">
      <c r="A2920" s="197" t="s">
        <v>146</v>
      </c>
      <c r="B2920" s="308" t="s">
        <v>1559</v>
      </c>
      <c r="C2920" s="285" t="s">
        <v>21</v>
      </c>
      <c r="D2920" s="285" t="s">
        <v>153</v>
      </c>
      <c r="E2920" s="365" t="s">
        <v>148</v>
      </c>
      <c r="F2920" s="365"/>
      <c r="G2920" s="183" t="s">
        <v>26</v>
      </c>
      <c r="H2920" s="184">
        <v>0.62839999999999996</v>
      </c>
      <c r="I2920" s="185">
        <v>20.92</v>
      </c>
      <c r="J2920" s="198">
        <v>13.14</v>
      </c>
    </row>
    <row r="2921" spans="1:10" s="192" customFormat="1" ht="25.5">
      <c r="A2921" s="197" t="s">
        <v>146</v>
      </c>
      <c r="B2921" s="308" t="s">
        <v>1560</v>
      </c>
      <c r="C2921" s="285" t="s">
        <v>21</v>
      </c>
      <c r="D2921" s="285" t="s">
        <v>154</v>
      </c>
      <c r="E2921" s="365" t="s">
        <v>148</v>
      </c>
      <c r="F2921" s="365"/>
      <c r="G2921" s="183" t="s">
        <v>26</v>
      </c>
      <c r="H2921" s="184">
        <v>0.62839999999999996</v>
      </c>
      <c r="I2921" s="185">
        <v>25.55</v>
      </c>
      <c r="J2921" s="198">
        <v>16.05</v>
      </c>
    </row>
    <row r="2922" spans="1:10" s="192" customFormat="1" ht="25.5">
      <c r="A2922" s="199" t="s">
        <v>139</v>
      </c>
      <c r="B2922" s="309" t="s">
        <v>1681</v>
      </c>
      <c r="C2922" s="278" t="s">
        <v>21</v>
      </c>
      <c r="D2922" s="278" t="s">
        <v>1094</v>
      </c>
      <c r="E2922" s="362" t="s">
        <v>142</v>
      </c>
      <c r="F2922" s="362"/>
      <c r="G2922" s="186" t="s">
        <v>45</v>
      </c>
      <c r="H2922" s="187">
        <v>3</v>
      </c>
      <c r="I2922" s="188">
        <v>13.19</v>
      </c>
      <c r="J2922" s="200">
        <v>39.57</v>
      </c>
    </row>
    <row r="2923" spans="1:10" s="192" customFormat="1" ht="38.25">
      <c r="A2923" s="199" t="s">
        <v>139</v>
      </c>
      <c r="B2923" s="309" t="s">
        <v>1616</v>
      </c>
      <c r="C2923" s="278" t="s">
        <v>21</v>
      </c>
      <c r="D2923" s="278" t="s">
        <v>158</v>
      </c>
      <c r="E2923" s="362" t="s">
        <v>142</v>
      </c>
      <c r="F2923" s="362"/>
      <c r="G2923" s="186" t="s">
        <v>45</v>
      </c>
      <c r="H2923" s="187">
        <v>0.26250000000000001</v>
      </c>
      <c r="I2923" s="188">
        <v>31.75</v>
      </c>
      <c r="J2923" s="200">
        <v>8.33</v>
      </c>
    </row>
    <row r="2924" spans="1:10" s="192" customFormat="1" ht="25.5">
      <c r="A2924" s="199" t="s">
        <v>139</v>
      </c>
      <c r="B2924" s="309" t="s">
        <v>3769</v>
      </c>
      <c r="C2924" s="278" t="s">
        <v>21</v>
      </c>
      <c r="D2924" s="278" t="s">
        <v>3770</v>
      </c>
      <c r="E2924" s="362" t="s">
        <v>142</v>
      </c>
      <c r="F2924" s="362"/>
      <c r="G2924" s="186" t="s">
        <v>45</v>
      </c>
      <c r="H2924" s="187">
        <v>1</v>
      </c>
      <c r="I2924" s="188">
        <v>183.83</v>
      </c>
      <c r="J2924" s="200">
        <v>183.83</v>
      </c>
    </row>
    <row r="2925" spans="1:10" s="192" customFormat="1" ht="12.75">
      <c r="A2925" s="201"/>
      <c r="B2925" s="279"/>
      <c r="C2925" s="279"/>
      <c r="D2925" s="279"/>
      <c r="E2925" s="279" t="s">
        <v>143</v>
      </c>
      <c r="F2925" s="203">
        <v>23.33</v>
      </c>
      <c r="G2925" s="279" t="s">
        <v>144</v>
      </c>
      <c r="H2925" s="203">
        <v>0</v>
      </c>
      <c r="I2925" s="279" t="s">
        <v>145</v>
      </c>
      <c r="J2925" s="204">
        <v>23.33</v>
      </c>
    </row>
    <row r="2926" spans="1:10" s="192" customFormat="1" ht="12.75">
      <c r="A2926" s="201"/>
      <c r="B2926" s="279"/>
      <c r="C2926" s="279"/>
      <c r="D2926" s="279"/>
      <c r="E2926" s="279" t="s">
        <v>663</v>
      </c>
      <c r="F2926" s="203">
        <v>58.62</v>
      </c>
      <c r="G2926" s="279"/>
      <c r="H2926" s="363" t="s">
        <v>664</v>
      </c>
      <c r="I2926" s="363"/>
      <c r="J2926" s="204">
        <v>319.54000000000002</v>
      </c>
    </row>
    <row r="2927" spans="1:10" s="192" customFormat="1" ht="13.5" thickBot="1">
      <c r="A2927" s="280"/>
      <c r="B2927" s="281"/>
      <c r="C2927" s="281"/>
      <c r="D2927" s="281"/>
      <c r="E2927" s="281"/>
      <c r="F2927" s="281"/>
      <c r="G2927" s="281" t="s">
        <v>665</v>
      </c>
      <c r="H2927" s="213">
        <v>3</v>
      </c>
      <c r="I2927" s="281" t="s">
        <v>666</v>
      </c>
      <c r="J2927" s="207">
        <v>958.62</v>
      </c>
    </row>
    <row r="2928" spans="1:10" s="192" customFormat="1" ht="13.5" thickTop="1">
      <c r="A2928" s="205"/>
      <c r="B2928" s="189"/>
      <c r="C2928" s="189"/>
      <c r="D2928" s="189"/>
      <c r="E2928" s="189"/>
      <c r="F2928" s="189"/>
      <c r="G2928" s="189"/>
      <c r="H2928" s="189"/>
      <c r="I2928" s="189"/>
      <c r="J2928" s="206"/>
    </row>
    <row r="2929" spans="1:10" s="192" customFormat="1" ht="12.75">
      <c r="A2929" s="290" t="s">
        <v>3771</v>
      </c>
      <c r="B2929" s="288" t="s">
        <v>8</v>
      </c>
      <c r="C2929" s="284" t="s">
        <v>9</v>
      </c>
      <c r="D2929" s="284" t="s">
        <v>10</v>
      </c>
      <c r="E2929" s="367" t="s">
        <v>136</v>
      </c>
      <c r="F2929" s="367"/>
      <c r="G2929" s="289" t="s">
        <v>11</v>
      </c>
      <c r="H2929" s="288" t="s">
        <v>12</v>
      </c>
      <c r="I2929" s="288" t="s">
        <v>13</v>
      </c>
      <c r="J2929" s="287" t="s">
        <v>14</v>
      </c>
    </row>
    <row r="2930" spans="1:10" s="192" customFormat="1" ht="38.25">
      <c r="A2930" s="94" t="s">
        <v>137</v>
      </c>
      <c r="B2930" s="294" t="s">
        <v>1305</v>
      </c>
      <c r="C2930" s="277" t="s">
        <v>21</v>
      </c>
      <c r="D2930" s="277" t="s">
        <v>418</v>
      </c>
      <c r="E2930" s="368" t="s">
        <v>152</v>
      </c>
      <c r="F2930" s="368"/>
      <c r="G2930" s="95" t="s">
        <v>45</v>
      </c>
      <c r="H2930" s="182">
        <v>1</v>
      </c>
      <c r="I2930" s="96">
        <v>11.23</v>
      </c>
      <c r="J2930" s="196">
        <v>11.23</v>
      </c>
    </row>
    <row r="2931" spans="1:10" s="192" customFormat="1" ht="25.5">
      <c r="A2931" s="197" t="s">
        <v>146</v>
      </c>
      <c r="B2931" s="308" t="s">
        <v>1559</v>
      </c>
      <c r="C2931" s="285" t="s">
        <v>21</v>
      </c>
      <c r="D2931" s="285" t="s">
        <v>153</v>
      </c>
      <c r="E2931" s="365" t="s">
        <v>148</v>
      </c>
      <c r="F2931" s="365"/>
      <c r="G2931" s="183" t="s">
        <v>26</v>
      </c>
      <c r="H2931" s="184">
        <v>1.14E-2</v>
      </c>
      <c r="I2931" s="185">
        <v>20.92</v>
      </c>
      <c r="J2931" s="198">
        <v>0.23</v>
      </c>
    </row>
    <row r="2932" spans="1:10" s="192" customFormat="1" ht="25.5">
      <c r="A2932" s="197" t="s">
        <v>146</v>
      </c>
      <c r="B2932" s="308" t="s">
        <v>1560</v>
      </c>
      <c r="C2932" s="285" t="s">
        <v>21</v>
      </c>
      <c r="D2932" s="285" t="s">
        <v>154</v>
      </c>
      <c r="E2932" s="365" t="s">
        <v>148</v>
      </c>
      <c r="F2932" s="365"/>
      <c r="G2932" s="183" t="s">
        <v>26</v>
      </c>
      <c r="H2932" s="184">
        <v>1.14E-2</v>
      </c>
      <c r="I2932" s="185">
        <v>25.55</v>
      </c>
      <c r="J2932" s="198">
        <v>0.28999999999999998</v>
      </c>
    </row>
    <row r="2933" spans="1:10" s="192" customFormat="1" ht="12.75">
      <c r="A2933" s="199" t="s">
        <v>139</v>
      </c>
      <c r="B2933" s="309" t="s">
        <v>1565</v>
      </c>
      <c r="C2933" s="278" t="s">
        <v>21</v>
      </c>
      <c r="D2933" s="278" t="s">
        <v>164</v>
      </c>
      <c r="E2933" s="362" t="s">
        <v>142</v>
      </c>
      <c r="F2933" s="362"/>
      <c r="G2933" s="186" t="s">
        <v>45</v>
      </c>
      <c r="H2933" s="187">
        <v>7.3000000000000001E-3</v>
      </c>
      <c r="I2933" s="188">
        <v>76.94</v>
      </c>
      <c r="J2933" s="200">
        <v>0.56000000000000005</v>
      </c>
    </row>
    <row r="2934" spans="1:10" s="192" customFormat="1" ht="25.5">
      <c r="A2934" s="199" t="s">
        <v>139</v>
      </c>
      <c r="B2934" s="309" t="s">
        <v>1567</v>
      </c>
      <c r="C2934" s="278" t="s">
        <v>21</v>
      </c>
      <c r="D2934" s="278" t="s">
        <v>166</v>
      </c>
      <c r="E2934" s="362" t="s">
        <v>142</v>
      </c>
      <c r="F2934" s="362"/>
      <c r="G2934" s="186" t="s">
        <v>45</v>
      </c>
      <c r="H2934" s="187">
        <v>1.0999999999999999E-2</v>
      </c>
      <c r="I2934" s="188">
        <v>87.17</v>
      </c>
      <c r="J2934" s="200">
        <v>0.95</v>
      </c>
    </row>
    <row r="2935" spans="1:10" s="192" customFormat="1" ht="12.75">
      <c r="A2935" s="199" t="s">
        <v>139</v>
      </c>
      <c r="B2935" s="309" t="s">
        <v>1564</v>
      </c>
      <c r="C2935" s="278" t="s">
        <v>21</v>
      </c>
      <c r="D2935" s="278" t="s">
        <v>165</v>
      </c>
      <c r="E2935" s="362" t="s">
        <v>142</v>
      </c>
      <c r="F2935" s="362"/>
      <c r="G2935" s="186" t="s">
        <v>45</v>
      </c>
      <c r="H2935" s="187">
        <v>8.0000000000000002E-3</v>
      </c>
      <c r="I2935" s="188">
        <v>2.62</v>
      </c>
      <c r="J2935" s="200">
        <v>0.02</v>
      </c>
    </row>
    <row r="2936" spans="1:10" s="192" customFormat="1" ht="12.75">
      <c r="A2936" s="199" t="s">
        <v>139</v>
      </c>
      <c r="B2936" s="309" t="s">
        <v>1631</v>
      </c>
      <c r="C2936" s="278" t="s">
        <v>21</v>
      </c>
      <c r="D2936" s="278" t="s">
        <v>1033</v>
      </c>
      <c r="E2936" s="362" t="s">
        <v>142</v>
      </c>
      <c r="F2936" s="362"/>
      <c r="G2936" s="186" t="s">
        <v>45</v>
      </c>
      <c r="H2936" s="187">
        <v>1</v>
      </c>
      <c r="I2936" s="188">
        <v>9.18</v>
      </c>
      <c r="J2936" s="200">
        <v>9.18</v>
      </c>
    </row>
    <row r="2937" spans="1:10" s="192" customFormat="1" ht="12.75">
      <c r="A2937" s="201"/>
      <c r="B2937" s="279"/>
      <c r="C2937" s="279"/>
      <c r="D2937" s="279"/>
      <c r="E2937" s="279" t="s">
        <v>143</v>
      </c>
      <c r="F2937" s="203">
        <v>0.41</v>
      </c>
      <c r="G2937" s="279" t="s">
        <v>144</v>
      </c>
      <c r="H2937" s="203">
        <v>0</v>
      </c>
      <c r="I2937" s="279" t="s">
        <v>145</v>
      </c>
      <c r="J2937" s="204">
        <v>0.41</v>
      </c>
    </row>
    <row r="2938" spans="1:10" s="192" customFormat="1" ht="12.75">
      <c r="A2938" s="201"/>
      <c r="B2938" s="279"/>
      <c r="C2938" s="279"/>
      <c r="D2938" s="279"/>
      <c r="E2938" s="279" t="s">
        <v>663</v>
      </c>
      <c r="F2938" s="203">
        <v>2.52</v>
      </c>
      <c r="G2938" s="279"/>
      <c r="H2938" s="363" t="s">
        <v>664</v>
      </c>
      <c r="I2938" s="363"/>
      <c r="J2938" s="204">
        <v>13.75</v>
      </c>
    </row>
    <row r="2939" spans="1:10" s="192" customFormat="1" ht="13.5" thickBot="1">
      <c r="A2939" s="280"/>
      <c r="B2939" s="281"/>
      <c r="C2939" s="281"/>
      <c r="D2939" s="281"/>
      <c r="E2939" s="281"/>
      <c r="F2939" s="281"/>
      <c r="G2939" s="281" t="s">
        <v>665</v>
      </c>
      <c r="H2939" s="213">
        <v>3</v>
      </c>
      <c r="I2939" s="281" t="s">
        <v>666</v>
      </c>
      <c r="J2939" s="207">
        <v>41.25</v>
      </c>
    </row>
    <row r="2940" spans="1:10" s="192" customFormat="1" ht="13.5" thickTop="1">
      <c r="A2940" s="205"/>
      <c r="B2940" s="189"/>
      <c r="C2940" s="189"/>
      <c r="D2940" s="189"/>
      <c r="E2940" s="189"/>
      <c r="F2940" s="189"/>
      <c r="G2940" s="189"/>
      <c r="H2940" s="189"/>
      <c r="I2940" s="189"/>
      <c r="J2940" s="206"/>
    </row>
    <row r="2941" spans="1:10" s="192" customFormat="1" ht="12.75">
      <c r="A2941" s="290" t="s">
        <v>3772</v>
      </c>
      <c r="B2941" s="288" t="s">
        <v>8</v>
      </c>
      <c r="C2941" s="284" t="s">
        <v>9</v>
      </c>
      <c r="D2941" s="284" t="s">
        <v>10</v>
      </c>
      <c r="E2941" s="367" t="s">
        <v>136</v>
      </c>
      <c r="F2941" s="367"/>
      <c r="G2941" s="289" t="s">
        <v>11</v>
      </c>
      <c r="H2941" s="288" t="s">
        <v>12</v>
      </c>
      <c r="I2941" s="288" t="s">
        <v>13</v>
      </c>
      <c r="J2941" s="287" t="s">
        <v>14</v>
      </c>
    </row>
    <row r="2942" spans="1:10" s="192" customFormat="1" ht="38.25">
      <c r="A2942" s="94" t="s">
        <v>137</v>
      </c>
      <c r="B2942" s="294" t="s">
        <v>3773</v>
      </c>
      <c r="C2942" s="277" t="s">
        <v>21</v>
      </c>
      <c r="D2942" s="277" t="s">
        <v>2663</v>
      </c>
      <c r="E2942" s="368" t="s">
        <v>152</v>
      </c>
      <c r="F2942" s="368"/>
      <c r="G2942" s="95" t="s">
        <v>45</v>
      </c>
      <c r="H2942" s="182">
        <v>1</v>
      </c>
      <c r="I2942" s="96">
        <v>23.21</v>
      </c>
      <c r="J2942" s="196">
        <v>23.21</v>
      </c>
    </row>
    <row r="2943" spans="1:10" s="192" customFormat="1" ht="25.5">
      <c r="A2943" s="197" t="s">
        <v>146</v>
      </c>
      <c r="B2943" s="308" t="s">
        <v>1559</v>
      </c>
      <c r="C2943" s="285" t="s">
        <v>21</v>
      </c>
      <c r="D2943" s="285" t="s">
        <v>153</v>
      </c>
      <c r="E2943" s="365" t="s">
        <v>148</v>
      </c>
      <c r="F2943" s="365"/>
      <c r="G2943" s="183" t="s">
        <v>26</v>
      </c>
      <c r="H2943" s="184">
        <v>4.19E-2</v>
      </c>
      <c r="I2943" s="185">
        <v>20.92</v>
      </c>
      <c r="J2943" s="198">
        <v>0.87</v>
      </c>
    </row>
    <row r="2944" spans="1:10" s="192" customFormat="1" ht="25.5">
      <c r="A2944" s="197" t="s">
        <v>146</v>
      </c>
      <c r="B2944" s="308" t="s">
        <v>1560</v>
      </c>
      <c r="C2944" s="285" t="s">
        <v>21</v>
      </c>
      <c r="D2944" s="285" t="s">
        <v>154</v>
      </c>
      <c r="E2944" s="365" t="s">
        <v>148</v>
      </c>
      <c r="F2944" s="365"/>
      <c r="G2944" s="183" t="s">
        <v>26</v>
      </c>
      <c r="H2944" s="184">
        <v>4.19E-2</v>
      </c>
      <c r="I2944" s="185">
        <v>25.55</v>
      </c>
      <c r="J2944" s="198">
        <v>1.07</v>
      </c>
    </row>
    <row r="2945" spans="1:10" s="192" customFormat="1" ht="12.75">
      <c r="A2945" s="199" t="s">
        <v>139</v>
      </c>
      <c r="B2945" s="309" t="s">
        <v>1565</v>
      </c>
      <c r="C2945" s="278" t="s">
        <v>21</v>
      </c>
      <c r="D2945" s="278" t="s">
        <v>164</v>
      </c>
      <c r="E2945" s="362" t="s">
        <v>142</v>
      </c>
      <c r="F2945" s="362"/>
      <c r="G2945" s="186" t="s">
        <v>45</v>
      </c>
      <c r="H2945" s="187">
        <v>1.67E-2</v>
      </c>
      <c r="I2945" s="188">
        <v>76.94</v>
      </c>
      <c r="J2945" s="200">
        <v>1.28</v>
      </c>
    </row>
    <row r="2946" spans="1:10" s="192" customFormat="1" ht="25.5">
      <c r="A2946" s="199" t="s">
        <v>139</v>
      </c>
      <c r="B2946" s="309" t="s">
        <v>1567</v>
      </c>
      <c r="C2946" s="278" t="s">
        <v>21</v>
      </c>
      <c r="D2946" s="278" t="s">
        <v>166</v>
      </c>
      <c r="E2946" s="362" t="s">
        <v>142</v>
      </c>
      <c r="F2946" s="362"/>
      <c r="G2946" s="186" t="s">
        <v>45</v>
      </c>
      <c r="H2946" s="187">
        <v>2.5999999999999999E-2</v>
      </c>
      <c r="I2946" s="188">
        <v>87.17</v>
      </c>
      <c r="J2946" s="200">
        <v>2.2599999999999998</v>
      </c>
    </row>
    <row r="2947" spans="1:10" s="192" customFormat="1" ht="12.75">
      <c r="A2947" s="199" t="s">
        <v>139</v>
      </c>
      <c r="B2947" s="309" t="s">
        <v>1564</v>
      </c>
      <c r="C2947" s="278" t="s">
        <v>21</v>
      </c>
      <c r="D2947" s="278" t="s">
        <v>165</v>
      </c>
      <c r="E2947" s="362" t="s">
        <v>142</v>
      </c>
      <c r="F2947" s="362"/>
      <c r="G2947" s="186" t="s">
        <v>45</v>
      </c>
      <c r="H2947" s="187">
        <v>3.1E-2</v>
      </c>
      <c r="I2947" s="188">
        <v>2.62</v>
      </c>
      <c r="J2947" s="200">
        <v>0.08</v>
      </c>
    </row>
    <row r="2948" spans="1:10" s="192" customFormat="1" ht="12.75">
      <c r="A2948" s="199" t="s">
        <v>139</v>
      </c>
      <c r="B2948" s="309" t="s">
        <v>3754</v>
      </c>
      <c r="C2948" s="278" t="s">
        <v>21</v>
      </c>
      <c r="D2948" s="278" t="s">
        <v>3755</v>
      </c>
      <c r="E2948" s="362" t="s">
        <v>142</v>
      </c>
      <c r="F2948" s="362"/>
      <c r="G2948" s="186" t="s">
        <v>45</v>
      </c>
      <c r="H2948" s="187">
        <v>1</v>
      </c>
      <c r="I2948" s="188">
        <v>17.649999999999999</v>
      </c>
      <c r="J2948" s="200">
        <v>17.649999999999999</v>
      </c>
    </row>
    <row r="2949" spans="1:10" s="192" customFormat="1" ht="12.75">
      <c r="A2949" s="201"/>
      <c r="B2949" s="279"/>
      <c r="C2949" s="279"/>
      <c r="D2949" s="279"/>
      <c r="E2949" s="279" t="s">
        <v>143</v>
      </c>
      <c r="F2949" s="203">
        <v>1.55</v>
      </c>
      <c r="G2949" s="279" t="s">
        <v>144</v>
      </c>
      <c r="H2949" s="203">
        <v>0</v>
      </c>
      <c r="I2949" s="279" t="s">
        <v>145</v>
      </c>
      <c r="J2949" s="204">
        <v>1.55</v>
      </c>
    </row>
    <row r="2950" spans="1:10" s="192" customFormat="1" ht="12.75">
      <c r="A2950" s="201"/>
      <c r="B2950" s="279"/>
      <c r="C2950" s="279"/>
      <c r="D2950" s="279"/>
      <c r="E2950" s="279" t="s">
        <v>663</v>
      </c>
      <c r="F2950" s="203">
        <v>5.21</v>
      </c>
      <c r="G2950" s="279"/>
      <c r="H2950" s="363" t="s">
        <v>664</v>
      </c>
      <c r="I2950" s="363"/>
      <c r="J2950" s="204">
        <v>28.42</v>
      </c>
    </row>
    <row r="2951" spans="1:10" s="192" customFormat="1" ht="13.5" thickBot="1">
      <c r="A2951" s="280"/>
      <c r="B2951" s="281"/>
      <c r="C2951" s="281"/>
      <c r="D2951" s="281"/>
      <c r="E2951" s="281"/>
      <c r="F2951" s="281"/>
      <c r="G2951" s="281" t="s">
        <v>665</v>
      </c>
      <c r="H2951" s="213">
        <v>2</v>
      </c>
      <c r="I2951" s="281" t="s">
        <v>666</v>
      </c>
      <c r="J2951" s="207">
        <v>56.84</v>
      </c>
    </row>
    <row r="2952" spans="1:10" s="192" customFormat="1" ht="13.5" thickTop="1">
      <c r="A2952" s="205"/>
      <c r="B2952" s="189"/>
      <c r="C2952" s="189"/>
      <c r="D2952" s="189"/>
      <c r="E2952" s="189"/>
      <c r="F2952" s="189"/>
      <c r="G2952" s="189"/>
      <c r="H2952" s="189"/>
      <c r="I2952" s="189"/>
      <c r="J2952" s="206"/>
    </row>
    <row r="2953" spans="1:10" s="192" customFormat="1" ht="12.75">
      <c r="A2953" s="290" t="s">
        <v>4661</v>
      </c>
      <c r="B2953" s="288" t="s">
        <v>8</v>
      </c>
      <c r="C2953" s="284" t="s">
        <v>9</v>
      </c>
      <c r="D2953" s="284" t="s">
        <v>10</v>
      </c>
      <c r="E2953" s="367" t="s">
        <v>136</v>
      </c>
      <c r="F2953" s="367"/>
      <c r="G2953" s="289" t="s">
        <v>11</v>
      </c>
      <c r="H2953" s="288" t="s">
        <v>12</v>
      </c>
      <c r="I2953" s="288" t="s">
        <v>13</v>
      </c>
      <c r="J2953" s="287" t="s">
        <v>14</v>
      </c>
    </row>
    <row r="2954" spans="1:10" s="192" customFormat="1" ht="38.25">
      <c r="A2954" s="94" t="s">
        <v>137</v>
      </c>
      <c r="B2954" s="294" t="s">
        <v>1299</v>
      </c>
      <c r="C2954" s="277" t="s">
        <v>21</v>
      </c>
      <c r="D2954" s="277" t="s">
        <v>397</v>
      </c>
      <c r="E2954" s="368" t="s">
        <v>152</v>
      </c>
      <c r="F2954" s="368"/>
      <c r="G2954" s="95" t="s">
        <v>45</v>
      </c>
      <c r="H2954" s="182">
        <v>1</v>
      </c>
      <c r="I2954" s="96">
        <v>43.24</v>
      </c>
      <c r="J2954" s="196">
        <v>43.24</v>
      </c>
    </row>
    <row r="2955" spans="1:10" s="192" customFormat="1" ht="25.5">
      <c r="A2955" s="197" t="s">
        <v>146</v>
      </c>
      <c r="B2955" s="308" t="s">
        <v>1559</v>
      </c>
      <c r="C2955" s="285" t="s">
        <v>21</v>
      </c>
      <c r="D2955" s="285" t="s">
        <v>153</v>
      </c>
      <c r="E2955" s="365" t="s">
        <v>148</v>
      </c>
      <c r="F2955" s="365"/>
      <c r="G2955" s="183" t="s">
        <v>26</v>
      </c>
      <c r="H2955" s="184">
        <v>0.25679999999999997</v>
      </c>
      <c r="I2955" s="185">
        <v>20.92</v>
      </c>
      <c r="J2955" s="198">
        <v>5.37</v>
      </c>
    </row>
    <row r="2956" spans="1:10" s="192" customFormat="1" ht="25.5">
      <c r="A2956" s="197" t="s">
        <v>146</v>
      </c>
      <c r="B2956" s="308" t="s">
        <v>1560</v>
      </c>
      <c r="C2956" s="285" t="s">
        <v>21</v>
      </c>
      <c r="D2956" s="285" t="s">
        <v>154</v>
      </c>
      <c r="E2956" s="365" t="s">
        <v>148</v>
      </c>
      <c r="F2956" s="365"/>
      <c r="G2956" s="183" t="s">
        <v>26</v>
      </c>
      <c r="H2956" s="184">
        <v>0.25679999999999997</v>
      </c>
      <c r="I2956" s="185">
        <v>25.55</v>
      </c>
      <c r="J2956" s="198">
        <v>6.56</v>
      </c>
    </row>
    <row r="2957" spans="1:10" s="192" customFormat="1" ht="12.75">
      <c r="A2957" s="199" t="s">
        <v>139</v>
      </c>
      <c r="B2957" s="309" t="s">
        <v>1617</v>
      </c>
      <c r="C2957" s="278" t="s">
        <v>21</v>
      </c>
      <c r="D2957" s="278" t="s">
        <v>1003</v>
      </c>
      <c r="E2957" s="362" t="s">
        <v>142</v>
      </c>
      <c r="F2957" s="362"/>
      <c r="G2957" s="186" t="s">
        <v>45</v>
      </c>
      <c r="H2957" s="187">
        <v>3</v>
      </c>
      <c r="I2957" s="188">
        <v>3.25</v>
      </c>
      <c r="J2957" s="200">
        <v>9.75</v>
      </c>
    </row>
    <row r="2958" spans="1:10" s="192" customFormat="1" ht="25.5">
      <c r="A2958" s="199" t="s">
        <v>139</v>
      </c>
      <c r="B2958" s="309" t="s">
        <v>1621</v>
      </c>
      <c r="C2958" s="278" t="s">
        <v>21</v>
      </c>
      <c r="D2958" s="278" t="s">
        <v>1011</v>
      </c>
      <c r="E2958" s="362" t="s">
        <v>142</v>
      </c>
      <c r="F2958" s="362"/>
      <c r="G2958" s="186" t="s">
        <v>45</v>
      </c>
      <c r="H2958" s="187">
        <v>1</v>
      </c>
      <c r="I2958" s="188">
        <v>16.09</v>
      </c>
      <c r="J2958" s="200">
        <v>16.09</v>
      </c>
    </row>
    <row r="2959" spans="1:10" s="192" customFormat="1" ht="38.25">
      <c r="A2959" s="199" t="s">
        <v>139</v>
      </c>
      <c r="B2959" s="309" t="s">
        <v>1616</v>
      </c>
      <c r="C2959" s="278" t="s">
        <v>21</v>
      </c>
      <c r="D2959" s="278" t="s">
        <v>158</v>
      </c>
      <c r="E2959" s="362" t="s">
        <v>142</v>
      </c>
      <c r="F2959" s="362"/>
      <c r="G2959" s="186" t="s">
        <v>45</v>
      </c>
      <c r="H2959" s="187">
        <v>0.17249999999999999</v>
      </c>
      <c r="I2959" s="188">
        <v>31.75</v>
      </c>
      <c r="J2959" s="200">
        <v>5.47</v>
      </c>
    </row>
    <row r="2960" spans="1:10" s="192" customFormat="1" ht="12.75">
      <c r="A2960" s="201"/>
      <c r="B2960" s="279"/>
      <c r="C2960" s="279"/>
      <c r="D2960" s="279"/>
      <c r="E2960" s="279" t="s">
        <v>143</v>
      </c>
      <c r="F2960" s="203">
        <v>9.5299999999999994</v>
      </c>
      <c r="G2960" s="279" t="s">
        <v>144</v>
      </c>
      <c r="H2960" s="203">
        <v>0</v>
      </c>
      <c r="I2960" s="279" t="s">
        <v>145</v>
      </c>
      <c r="J2960" s="204">
        <v>9.5299999999999994</v>
      </c>
    </row>
    <row r="2961" spans="1:10" s="192" customFormat="1" ht="12.75">
      <c r="A2961" s="201"/>
      <c r="B2961" s="279"/>
      <c r="C2961" s="279"/>
      <c r="D2961" s="279"/>
      <c r="E2961" s="279" t="s">
        <v>663</v>
      </c>
      <c r="F2961" s="203">
        <v>9.7100000000000009</v>
      </c>
      <c r="G2961" s="279"/>
      <c r="H2961" s="363" t="s">
        <v>664</v>
      </c>
      <c r="I2961" s="363"/>
      <c r="J2961" s="204">
        <v>52.95</v>
      </c>
    </row>
    <row r="2962" spans="1:10" s="192" customFormat="1" ht="13.5" thickBot="1">
      <c r="A2962" s="280"/>
      <c r="B2962" s="281"/>
      <c r="C2962" s="281"/>
      <c r="D2962" s="281"/>
      <c r="E2962" s="281"/>
      <c r="F2962" s="281"/>
      <c r="G2962" s="281" t="s">
        <v>665</v>
      </c>
      <c r="H2962" s="213">
        <v>2</v>
      </c>
      <c r="I2962" s="281" t="s">
        <v>666</v>
      </c>
      <c r="J2962" s="207">
        <v>105.9</v>
      </c>
    </row>
    <row r="2963" spans="1:10" s="192" customFormat="1" ht="13.5" thickTop="1">
      <c r="A2963" s="205"/>
      <c r="B2963" s="189"/>
      <c r="C2963" s="189"/>
      <c r="D2963" s="189"/>
      <c r="E2963" s="189"/>
      <c r="F2963" s="189"/>
      <c r="G2963" s="189"/>
      <c r="H2963" s="189"/>
      <c r="I2963" s="189"/>
      <c r="J2963" s="206"/>
    </row>
    <row r="2964" spans="1:10" s="192" customFormat="1" ht="12.75">
      <c r="A2964" s="290" t="s">
        <v>3774</v>
      </c>
      <c r="B2964" s="288" t="s">
        <v>8</v>
      </c>
      <c r="C2964" s="284" t="s">
        <v>9</v>
      </c>
      <c r="D2964" s="284" t="s">
        <v>10</v>
      </c>
      <c r="E2964" s="367" t="s">
        <v>136</v>
      </c>
      <c r="F2964" s="367"/>
      <c r="G2964" s="289" t="s">
        <v>11</v>
      </c>
      <c r="H2964" s="288" t="s">
        <v>12</v>
      </c>
      <c r="I2964" s="288" t="s">
        <v>13</v>
      </c>
      <c r="J2964" s="287" t="s">
        <v>14</v>
      </c>
    </row>
    <row r="2965" spans="1:10" s="192" customFormat="1" ht="38.25">
      <c r="A2965" s="94" t="s">
        <v>137</v>
      </c>
      <c r="B2965" s="294" t="s">
        <v>3775</v>
      </c>
      <c r="C2965" s="277" t="s">
        <v>21</v>
      </c>
      <c r="D2965" s="277" t="s">
        <v>2666</v>
      </c>
      <c r="E2965" s="368" t="s">
        <v>152</v>
      </c>
      <c r="F2965" s="368"/>
      <c r="G2965" s="95" t="s">
        <v>45</v>
      </c>
      <c r="H2965" s="182">
        <v>1</v>
      </c>
      <c r="I2965" s="96">
        <v>139.43</v>
      </c>
      <c r="J2965" s="196">
        <v>139.43</v>
      </c>
    </row>
    <row r="2966" spans="1:10" s="192" customFormat="1" ht="25.5">
      <c r="A2966" s="197" t="s">
        <v>146</v>
      </c>
      <c r="B2966" s="308" t="s">
        <v>1559</v>
      </c>
      <c r="C2966" s="285" t="s">
        <v>21</v>
      </c>
      <c r="D2966" s="285" t="s">
        <v>153</v>
      </c>
      <c r="E2966" s="365" t="s">
        <v>148</v>
      </c>
      <c r="F2966" s="365"/>
      <c r="G2966" s="183" t="s">
        <v>26</v>
      </c>
      <c r="H2966" s="184">
        <v>0.31790000000000002</v>
      </c>
      <c r="I2966" s="185">
        <v>20.92</v>
      </c>
      <c r="J2966" s="198">
        <v>6.65</v>
      </c>
    </row>
    <row r="2967" spans="1:10" s="192" customFormat="1" ht="25.5">
      <c r="A2967" s="197" t="s">
        <v>146</v>
      </c>
      <c r="B2967" s="308" t="s">
        <v>1560</v>
      </c>
      <c r="C2967" s="285" t="s">
        <v>21</v>
      </c>
      <c r="D2967" s="285" t="s">
        <v>154</v>
      </c>
      <c r="E2967" s="365" t="s">
        <v>148</v>
      </c>
      <c r="F2967" s="365"/>
      <c r="G2967" s="183" t="s">
        <v>26</v>
      </c>
      <c r="H2967" s="184">
        <v>0.31790000000000002</v>
      </c>
      <c r="I2967" s="185">
        <v>25.55</v>
      </c>
      <c r="J2967" s="198">
        <v>8.1199999999999992</v>
      </c>
    </row>
    <row r="2968" spans="1:10" s="192" customFormat="1" ht="25.5">
      <c r="A2968" s="199" t="s">
        <v>139</v>
      </c>
      <c r="B2968" s="309" t="s">
        <v>1680</v>
      </c>
      <c r="C2968" s="278" t="s">
        <v>21</v>
      </c>
      <c r="D2968" s="278" t="s">
        <v>1092</v>
      </c>
      <c r="E2968" s="362" t="s">
        <v>142</v>
      </c>
      <c r="F2968" s="362"/>
      <c r="G2968" s="186" t="s">
        <v>45</v>
      </c>
      <c r="H2968" s="187">
        <v>1</v>
      </c>
      <c r="I2968" s="188">
        <v>3.81</v>
      </c>
      <c r="J2968" s="200">
        <v>3.81</v>
      </c>
    </row>
    <row r="2969" spans="1:10" s="192" customFormat="1" ht="25.5">
      <c r="A2969" s="199" t="s">
        <v>139</v>
      </c>
      <c r="B2969" s="309" t="s">
        <v>1681</v>
      </c>
      <c r="C2969" s="278" t="s">
        <v>21</v>
      </c>
      <c r="D2969" s="278" t="s">
        <v>1094</v>
      </c>
      <c r="E2969" s="362" t="s">
        <v>142</v>
      </c>
      <c r="F2969" s="362"/>
      <c r="G2969" s="186" t="s">
        <v>45</v>
      </c>
      <c r="H2969" s="187">
        <v>2</v>
      </c>
      <c r="I2969" s="188">
        <v>13.19</v>
      </c>
      <c r="J2969" s="200">
        <v>26.38</v>
      </c>
    </row>
    <row r="2970" spans="1:10" s="192" customFormat="1" ht="38.25">
      <c r="A2970" s="199" t="s">
        <v>139</v>
      </c>
      <c r="B2970" s="309" t="s">
        <v>1616</v>
      </c>
      <c r="C2970" s="278" t="s">
        <v>21</v>
      </c>
      <c r="D2970" s="278" t="s">
        <v>158</v>
      </c>
      <c r="E2970" s="362" t="s">
        <v>142</v>
      </c>
      <c r="F2970" s="362"/>
      <c r="G2970" s="186" t="s">
        <v>45</v>
      </c>
      <c r="H2970" s="187">
        <v>0.23250000000000001</v>
      </c>
      <c r="I2970" s="188">
        <v>31.75</v>
      </c>
      <c r="J2970" s="200">
        <v>7.38</v>
      </c>
    </row>
    <row r="2971" spans="1:10" s="192" customFormat="1" ht="12.75">
      <c r="A2971" s="199" t="s">
        <v>139</v>
      </c>
      <c r="B2971" s="309" t="s">
        <v>3776</v>
      </c>
      <c r="C2971" s="278" t="s">
        <v>21</v>
      </c>
      <c r="D2971" s="278" t="s">
        <v>3777</v>
      </c>
      <c r="E2971" s="362" t="s">
        <v>142</v>
      </c>
      <c r="F2971" s="362"/>
      <c r="G2971" s="186" t="s">
        <v>45</v>
      </c>
      <c r="H2971" s="187">
        <v>1</v>
      </c>
      <c r="I2971" s="188">
        <v>87.09</v>
      </c>
      <c r="J2971" s="200">
        <v>87.09</v>
      </c>
    </row>
    <row r="2972" spans="1:10" s="192" customFormat="1" ht="12.75">
      <c r="A2972" s="201"/>
      <c r="B2972" s="279"/>
      <c r="C2972" s="279"/>
      <c r="D2972" s="279"/>
      <c r="E2972" s="279" t="s">
        <v>143</v>
      </c>
      <c r="F2972" s="203">
        <v>11.8</v>
      </c>
      <c r="G2972" s="279" t="s">
        <v>144</v>
      </c>
      <c r="H2972" s="203">
        <v>0</v>
      </c>
      <c r="I2972" s="279" t="s">
        <v>145</v>
      </c>
      <c r="J2972" s="204">
        <v>11.8</v>
      </c>
    </row>
    <row r="2973" spans="1:10" s="192" customFormat="1" ht="12.75">
      <c r="A2973" s="201"/>
      <c r="B2973" s="279"/>
      <c r="C2973" s="279"/>
      <c r="D2973" s="279"/>
      <c r="E2973" s="279" t="s">
        <v>663</v>
      </c>
      <c r="F2973" s="203">
        <v>31.32</v>
      </c>
      <c r="G2973" s="279"/>
      <c r="H2973" s="363" t="s">
        <v>664</v>
      </c>
      <c r="I2973" s="363"/>
      <c r="J2973" s="204">
        <v>170.75</v>
      </c>
    </row>
    <row r="2974" spans="1:10" s="192" customFormat="1" ht="13.5" thickBot="1">
      <c r="A2974" s="280"/>
      <c r="B2974" s="281"/>
      <c r="C2974" s="281"/>
      <c r="D2974" s="281"/>
      <c r="E2974" s="281"/>
      <c r="F2974" s="281"/>
      <c r="G2974" s="281" t="s">
        <v>665</v>
      </c>
      <c r="H2974" s="213">
        <v>1</v>
      </c>
      <c r="I2974" s="281" t="s">
        <v>666</v>
      </c>
      <c r="J2974" s="207">
        <v>170.75</v>
      </c>
    </row>
    <row r="2975" spans="1:10" s="192" customFormat="1" ht="13.5" thickTop="1">
      <c r="A2975" s="205"/>
      <c r="B2975" s="189"/>
      <c r="C2975" s="189"/>
      <c r="D2975" s="189"/>
      <c r="E2975" s="189"/>
      <c r="F2975" s="189"/>
      <c r="G2975" s="189"/>
      <c r="H2975" s="189"/>
      <c r="I2975" s="189"/>
      <c r="J2975" s="206"/>
    </row>
    <row r="2976" spans="1:10" s="192" customFormat="1" ht="12.75">
      <c r="A2976" s="290" t="s">
        <v>3778</v>
      </c>
      <c r="B2976" s="288" t="s">
        <v>8</v>
      </c>
      <c r="C2976" s="284" t="s">
        <v>9</v>
      </c>
      <c r="D2976" s="284" t="s">
        <v>10</v>
      </c>
      <c r="E2976" s="367" t="s">
        <v>136</v>
      </c>
      <c r="F2976" s="367"/>
      <c r="G2976" s="289" t="s">
        <v>11</v>
      </c>
      <c r="H2976" s="288" t="s">
        <v>12</v>
      </c>
      <c r="I2976" s="288" t="s">
        <v>13</v>
      </c>
      <c r="J2976" s="287" t="s">
        <v>14</v>
      </c>
    </row>
    <row r="2977" spans="1:10" s="192" customFormat="1" ht="12.75" customHeight="1">
      <c r="A2977" s="94" t="s">
        <v>137</v>
      </c>
      <c r="B2977" s="294" t="s">
        <v>3779</v>
      </c>
      <c r="C2977" s="277" t="s">
        <v>268</v>
      </c>
      <c r="D2977" s="277" t="s">
        <v>2668</v>
      </c>
      <c r="E2977" s="368" t="s">
        <v>3780</v>
      </c>
      <c r="F2977" s="368"/>
      <c r="G2977" s="95" t="s">
        <v>45</v>
      </c>
      <c r="H2977" s="182">
        <v>1</v>
      </c>
      <c r="I2977" s="96">
        <v>211.22</v>
      </c>
      <c r="J2977" s="196">
        <v>211.22</v>
      </c>
    </row>
    <row r="2978" spans="1:10" s="192" customFormat="1" ht="12.75">
      <c r="A2978" s="199" t="s">
        <v>139</v>
      </c>
      <c r="B2978" s="309" t="s">
        <v>1619</v>
      </c>
      <c r="C2978" s="278" t="s">
        <v>268</v>
      </c>
      <c r="D2978" s="278" t="s">
        <v>1006</v>
      </c>
      <c r="E2978" s="362" t="s">
        <v>142</v>
      </c>
      <c r="F2978" s="362"/>
      <c r="G2978" s="186" t="s">
        <v>45</v>
      </c>
      <c r="H2978" s="187">
        <v>0.12</v>
      </c>
      <c r="I2978" s="188">
        <v>17.22</v>
      </c>
      <c r="J2978" s="200">
        <v>2.06</v>
      </c>
    </row>
    <row r="2979" spans="1:10" s="192" customFormat="1" ht="12.75">
      <c r="A2979" s="199" t="s">
        <v>139</v>
      </c>
      <c r="B2979" s="309" t="s">
        <v>1620</v>
      </c>
      <c r="C2979" s="278" t="s">
        <v>268</v>
      </c>
      <c r="D2979" s="278" t="s">
        <v>3734</v>
      </c>
      <c r="E2979" s="362" t="s">
        <v>142</v>
      </c>
      <c r="F2979" s="362"/>
      <c r="G2979" s="186" t="s">
        <v>45</v>
      </c>
      <c r="H2979" s="187">
        <v>1</v>
      </c>
      <c r="I2979" s="188">
        <v>9.9</v>
      </c>
      <c r="J2979" s="200">
        <v>9.9</v>
      </c>
    </row>
    <row r="2980" spans="1:10" s="192" customFormat="1" ht="12.75">
      <c r="A2980" s="199" t="s">
        <v>139</v>
      </c>
      <c r="B2980" s="309" t="s">
        <v>3781</v>
      </c>
      <c r="C2980" s="278" t="s">
        <v>268</v>
      </c>
      <c r="D2980" s="278" t="s">
        <v>3782</v>
      </c>
      <c r="E2980" s="362" t="s">
        <v>142</v>
      </c>
      <c r="F2980" s="362"/>
      <c r="G2980" s="186" t="s">
        <v>45</v>
      </c>
      <c r="H2980" s="187">
        <v>1</v>
      </c>
      <c r="I2980" s="188">
        <v>149.47999999999999</v>
      </c>
      <c r="J2980" s="200">
        <v>149.47999999999999</v>
      </c>
    </row>
    <row r="2981" spans="1:10" s="192" customFormat="1" ht="12.75">
      <c r="A2981" s="199" t="s">
        <v>139</v>
      </c>
      <c r="B2981" s="309" t="s">
        <v>1570</v>
      </c>
      <c r="C2981" s="278" t="s">
        <v>268</v>
      </c>
      <c r="D2981" s="278" t="s">
        <v>933</v>
      </c>
      <c r="E2981" s="362" t="s">
        <v>141</v>
      </c>
      <c r="F2981" s="362"/>
      <c r="G2981" s="186" t="s">
        <v>26</v>
      </c>
      <c r="H2981" s="187">
        <v>1.4450000000000001</v>
      </c>
      <c r="I2981" s="188">
        <v>15.09</v>
      </c>
      <c r="J2981" s="200">
        <v>21.8</v>
      </c>
    </row>
    <row r="2982" spans="1:10" s="192" customFormat="1" ht="12.75">
      <c r="A2982" s="199" t="s">
        <v>139</v>
      </c>
      <c r="B2982" s="309" t="s">
        <v>1571</v>
      </c>
      <c r="C2982" s="278" t="s">
        <v>268</v>
      </c>
      <c r="D2982" s="278" t="s">
        <v>934</v>
      </c>
      <c r="E2982" s="362" t="s">
        <v>141</v>
      </c>
      <c r="F2982" s="362"/>
      <c r="G2982" s="186" t="s">
        <v>26</v>
      </c>
      <c r="H2982" s="187">
        <v>1.4450000000000001</v>
      </c>
      <c r="I2982" s="188">
        <v>19.37</v>
      </c>
      <c r="J2982" s="200">
        <v>27.98</v>
      </c>
    </row>
    <row r="2983" spans="1:10" s="192" customFormat="1" ht="12.75">
      <c r="A2983" s="201"/>
      <c r="B2983" s="279"/>
      <c r="C2983" s="279"/>
      <c r="D2983" s="279"/>
      <c r="E2983" s="279" t="s">
        <v>143</v>
      </c>
      <c r="F2983" s="203">
        <v>49.78</v>
      </c>
      <c r="G2983" s="279" t="s">
        <v>144</v>
      </c>
      <c r="H2983" s="203">
        <v>0</v>
      </c>
      <c r="I2983" s="279" t="s">
        <v>145</v>
      </c>
      <c r="J2983" s="204">
        <v>49.78</v>
      </c>
    </row>
    <row r="2984" spans="1:10" s="192" customFormat="1" ht="12.75">
      <c r="A2984" s="201"/>
      <c r="B2984" s="279"/>
      <c r="C2984" s="279"/>
      <c r="D2984" s="279"/>
      <c r="E2984" s="279" t="s">
        <v>663</v>
      </c>
      <c r="F2984" s="203">
        <v>47.46</v>
      </c>
      <c r="G2984" s="279"/>
      <c r="H2984" s="363" t="s">
        <v>664</v>
      </c>
      <c r="I2984" s="363"/>
      <c r="J2984" s="204">
        <v>258.68</v>
      </c>
    </row>
    <row r="2985" spans="1:10" s="192" customFormat="1" ht="13.5" thickBot="1">
      <c r="A2985" s="280"/>
      <c r="B2985" s="281"/>
      <c r="C2985" s="281"/>
      <c r="D2985" s="281"/>
      <c r="E2985" s="281"/>
      <c r="F2985" s="281"/>
      <c r="G2985" s="281" t="s">
        <v>665</v>
      </c>
      <c r="H2985" s="213">
        <v>23</v>
      </c>
      <c r="I2985" s="281" t="s">
        <v>666</v>
      </c>
      <c r="J2985" s="207">
        <v>5949.64</v>
      </c>
    </row>
    <row r="2986" spans="1:10" s="192" customFormat="1" ht="13.5" thickTop="1">
      <c r="A2986" s="205"/>
      <c r="B2986" s="189"/>
      <c r="C2986" s="189"/>
      <c r="D2986" s="189"/>
      <c r="E2986" s="189"/>
      <c r="F2986" s="189"/>
      <c r="G2986" s="189"/>
      <c r="H2986" s="189"/>
      <c r="I2986" s="189"/>
      <c r="J2986" s="206"/>
    </row>
    <row r="2987" spans="1:10" s="192" customFormat="1" ht="12.75">
      <c r="A2987" s="290" t="s">
        <v>3783</v>
      </c>
      <c r="B2987" s="288" t="s">
        <v>8</v>
      </c>
      <c r="C2987" s="284" t="s">
        <v>9</v>
      </c>
      <c r="D2987" s="284" t="s">
        <v>10</v>
      </c>
      <c r="E2987" s="367" t="s">
        <v>136</v>
      </c>
      <c r="F2987" s="367"/>
      <c r="G2987" s="289" t="s">
        <v>11</v>
      </c>
      <c r="H2987" s="288" t="s">
        <v>12</v>
      </c>
      <c r="I2987" s="288" t="s">
        <v>13</v>
      </c>
      <c r="J2987" s="287" t="s">
        <v>14</v>
      </c>
    </row>
    <row r="2988" spans="1:10" s="192" customFormat="1" ht="38.25">
      <c r="A2988" s="94" t="s">
        <v>137</v>
      </c>
      <c r="B2988" s="294" t="s">
        <v>3784</v>
      </c>
      <c r="C2988" s="277" t="s">
        <v>21</v>
      </c>
      <c r="D2988" s="277" t="s">
        <v>2670</v>
      </c>
      <c r="E2988" s="368" t="s">
        <v>152</v>
      </c>
      <c r="F2988" s="368"/>
      <c r="G2988" s="95" t="s">
        <v>45</v>
      </c>
      <c r="H2988" s="182">
        <v>1</v>
      </c>
      <c r="I2988" s="96">
        <v>7873.02</v>
      </c>
      <c r="J2988" s="196">
        <v>7873.02</v>
      </c>
    </row>
    <row r="2989" spans="1:10" s="192" customFormat="1" ht="38.25">
      <c r="A2989" s="197" t="s">
        <v>146</v>
      </c>
      <c r="B2989" s="308" t="s">
        <v>1644</v>
      </c>
      <c r="C2989" s="285" t="s">
        <v>21</v>
      </c>
      <c r="D2989" s="285" t="s">
        <v>1036</v>
      </c>
      <c r="E2989" s="365" t="s">
        <v>148</v>
      </c>
      <c r="F2989" s="365"/>
      <c r="G2989" s="183" t="s">
        <v>2</v>
      </c>
      <c r="H2989" s="184">
        <v>2.23E-2</v>
      </c>
      <c r="I2989" s="185">
        <v>814.05</v>
      </c>
      <c r="J2989" s="198">
        <v>18.149999999999999</v>
      </c>
    </row>
    <row r="2990" spans="1:10" s="192" customFormat="1" ht="38.25">
      <c r="A2990" s="197" t="s">
        <v>146</v>
      </c>
      <c r="B2990" s="308" t="s">
        <v>3785</v>
      </c>
      <c r="C2990" s="285" t="s">
        <v>21</v>
      </c>
      <c r="D2990" s="285" t="s">
        <v>3786</v>
      </c>
      <c r="E2990" s="365" t="s">
        <v>178</v>
      </c>
      <c r="F2990" s="365"/>
      <c r="G2990" s="183" t="s">
        <v>2</v>
      </c>
      <c r="H2990" s="184">
        <v>0.79420000000000002</v>
      </c>
      <c r="I2990" s="185">
        <v>268.61</v>
      </c>
      <c r="J2990" s="198">
        <v>213.33</v>
      </c>
    </row>
    <row r="2991" spans="1:10" s="192" customFormat="1" ht="51">
      <c r="A2991" s="197" t="s">
        <v>146</v>
      </c>
      <c r="B2991" s="308" t="s">
        <v>1382</v>
      </c>
      <c r="C2991" s="285" t="s">
        <v>21</v>
      </c>
      <c r="D2991" s="285" t="s">
        <v>756</v>
      </c>
      <c r="E2991" s="365" t="s">
        <v>155</v>
      </c>
      <c r="F2991" s="365"/>
      <c r="G2991" s="183" t="s">
        <v>156</v>
      </c>
      <c r="H2991" s="184">
        <v>0.83760000000000001</v>
      </c>
      <c r="I2991" s="185">
        <v>137.06</v>
      </c>
      <c r="J2991" s="198">
        <v>114.8</v>
      </c>
    </row>
    <row r="2992" spans="1:10" s="192" customFormat="1" ht="51">
      <c r="A2992" s="197" t="s">
        <v>146</v>
      </c>
      <c r="B2992" s="308" t="s">
        <v>1383</v>
      </c>
      <c r="C2992" s="285" t="s">
        <v>21</v>
      </c>
      <c r="D2992" s="285" t="s">
        <v>757</v>
      </c>
      <c r="E2992" s="365" t="s">
        <v>155</v>
      </c>
      <c r="F2992" s="365"/>
      <c r="G2992" s="183" t="s">
        <v>249</v>
      </c>
      <c r="H2992" s="184">
        <v>1.7069000000000001</v>
      </c>
      <c r="I2992" s="185">
        <v>55.09</v>
      </c>
      <c r="J2992" s="198">
        <v>94.03</v>
      </c>
    </row>
    <row r="2993" spans="1:10" s="192" customFormat="1" ht="25.5">
      <c r="A2993" s="197" t="s">
        <v>146</v>
      </c>
      <c r="B2993" s="308" t="s">
        <v>1386</v>
      </c>
      <c r="C2993" s="285" t="s">
        <v>21</v>
      </c>
      <c r="D2993" s="285" t="s">
        <v>174</v>
      </c>
      <c r="E2993" s="365" t="s">
        <v>148</v>
      </c>
      <c r="F2993" s="365"/>
      <c r="G2993" s="183" t="s">
        <v>26</v>
      </c>
      <c r="H2993" s="184">
        <v>2.0312999999999999</v>
      </c>
      <c r="I2993" s="185">
        <v>25.62</v>
      </c>
      <c r="J2993" s="198">
        <v>52.04</v>
      </c>
    </row>
    <row r="2994" spans="1:10" s="192" customFormat="1" ht="25.5">
      <c r="A2994" s="197" t="s">
        <v>146</v>
      </c>
      <c r="B2994" s="308" t="s">
        <v>1345</v>
      </c>
      <c r="C2994" s="285" t="s">
        <v>21</v>
      </c>
      <c r="D2994" s="285" t="s">
        <v>147</v>
      </c>
      <c r="E2994" s="365" t="s">
        <v>148</v>
      </c>
      <c r="F2994" s="365"/>
      <c r="G2994" s="183" t="s">
        <v>26</v>
      </c>
      <c r="H2994" s="184">
        <v>1.5960000000000001</v>
      </c>
      <c r="I2994" s="185">
        <v>20.32</v>
      </c>
      <c r="J2994" s="198">
        <v>32.43</v>
      </c>
    </row>
    <row r="2995" spans="1:10" s="192" customFormat="1" ht="38.25">
      <c r="A2995" s="197" t="s">
        <v>146</v>
      </c>
      <c r="B2995" s="308" t="s">
        <v>3787</v>
      </c>
      <c r="C2995" s="285" t="s">
        <v>21</v>
      </c>
      <c r="D2995" s="285" t="s">
        <v>3788</v>
      </c>
      <c r="E2995" s="365" t="s">
        <v>181</v>
      </c>
      <c r="F2995" s="365"/>
      <c r="G2995" s="183" t="s">
        <v>2</v>
      </c>
      <c r="H2995" s="184">
        <v>1.54E-2</v>
      </c>
      <c r="I2995" s="185">
        <v>4185.97</v>
      </c>
      <c r="J2995" s="198">
        <v>64.459999999999994</v>
      </c>
    </row>
    <row r="2996" spans="1:10" s="192" customFormat="1" ht="25.5">
      <c r="A2996" s="197" t="s">
        <v>146</v>
      </c>
      <c r="B2996" s="308" t="s">
        <v>3789</v>
      </c>
      <c r="C2996" s="285" t="s">
        <v>21</v>
      </c>
      <c r="D2996" s="285" t="s">
        <v>3790</v>
      </c>
      <c r="E2996" s="365" t="s">
        <v>181</v>
      </c>
      <c r="F2996" s="365"/>
      <c r="G2996" s="183" t="s">
        <v>2</v>
      </c>
      <c r="H2996" s="184">
        <v>0.54800000000000004</v>
      </c>
      <c r="I2996" s="185">
        <v>2291.21</v>
      </c>
      <c r="J2996" s="198">
        <v>1255.58</v>
      </c>
    </row>
    <row r="2997" spans="1:10" s="192" customFormat="1" ht="38.25">
      <c r="A2997" s="199" t="s">
        <v>139</v>
      </c>
      <c r="B2997" s="309" t="s">
        <v>3791</v>
      </c>
      <c r="C2997" s="278" t="s">
        <v>21</v>
      </c>
      <c r="D2997" s="278" t="s">
        <v>3792</v>
      </c>
      <c r="E2997" s="362" t="s">
        <v>142</v>
      </c>
      <c r="F2997" s="362"/>
      <c r="G2997" s="186" t="s">
        <v>45</v>
      </c>
      <c r="H2997" s="187">
        <v>6</v>
      </c>
      <c r="I2997" s="188">
        <v>1004.7</v>
      </c>
      <c r="J2997" s="200">
        <v>6028.2</v>
      </c>
    </row>
    <row r="2998" spans="1:10" s="192" customFormat="1" ht="12.75">
      <c r="A2998" s="201"/>
      <c r="B2998" s="279"/>
      <c r="C2998" s="279"/>
      <c r="D2998" s="279"/>
      <c r="E2998" s="279" t="s">
        <v>143</v>
      </c>
      <c r="F2998" s="203">
        <v>462.4</v>
      </c>
      <c r="G2998" s="279" t="s">
        <v>144</v>
      </c>
      <c r="H2998" s="203">
        <v>0</v>
      </c>
      <c r="I2998" s="279" t="s">
        <v>145</v>
      </c>
      <c r="J2998" s="204">
        <v>462.4</v>
      </c>
    </row>
    <row r="2999" spans="1:10" s="192" customFormat="1" ht="12.75">
      <c r="A2999" s="201"/>
      <c r="B2999" s="279"/>
      <c r="C2999" s="279"/>
      <c r="D2999" s="279"/>
      <c r="E2999" s="279" t="s">
        <v>663</v>
      </c>
      <c r="F2999" s="203">
        <v>1769.06</v>
      </c>
      <c r="G2999" s="279"/>
      <c r="H2999" s="363" t="s">
        <v>664</v>
      </c>
      <c r="I2999" s="363"/>
      <c r="J2999" s="204">
        <v>9642.08</v>
      </c>
    </row>
    <row r="3000" spans="1:10" s="192" customFormat="1" ht="13.5" thickBot="1">
      <c r="A3000" s="280"/>
      <c r="B3000" s="281"/>
      <c r="C3000" s="281"/>
      <c r="D3000" s="281"/>
      <c r="E3000" s="281"/>
      <c r="F3000" s="281"/>
      <c r="G3000" s="281" t="s">
        <v>665</v>
      </c>
      <c r="H3000" s="213">
        <v>1</v>
      </c>
      <c r="I3000" s="281" t="s">
        <v>666</v>
      </c>
      <c r="J3000" s="207">
        <v>9642.08</v>
      </c>
    </row>
    <row r="3001" spans="1:10" s="192" customFormat="1" ht="13.5" thickTop="1">
      <c r="A3001" s="205"/>
      <c r="B3001" s="189"/>
      <c r="C3001" s="189"/>
      <c r="D3001" s="189"/>
      <c r="E3001" s="189"/>
      <c r="F3001" s="189"/>
      <c r="G3001" s="189"/>
      <c r="H3001" s="189"/>
      <c r="I3001" s="189"/>
      <c r="J3001" s="206"/>
    </row>
    <row r="3002" spans="1:10" s="192" customFormat="1" ht="12.75">
      <c r="A3002" s="290" t="s">
        <v>3793</v>
      </c>
      <c r="B3002" s="288" t="s">
        <v>8</v>
      </c>
      <c r="C3002" s="284" t="s">
        <v>9</v>
      </c>
      <c r="D3002" s="284" t="s">
        <v>10</v>
      </c>
      <c r="E3002" s="367" t="s">
        <v>136</v>
      </c>
      <c r="F3002" s="367"/>
      <c r="G3002" s="289" t="s">
        <v>11</v>
      </c>
      <c r="H3002" s="288" t="s">
        <v>12</v>
      </c>
      <c r="I3002" s="288" t="s">
        <v>13</v>
      </c>
      <c r="J3002" s="287" t="s">
        <v>14</v>
      </c>
    </row>
    <row r="3003" spans="1:10" s="192" customFormat="1" ht="38.25">
      <c r="A3003" s="94" t="s">
        <v>137</v>
      </c>
      <c r="B3003" s="294" t="s">
        <v>3794</v>
      </c>
      <c r="C3003" s="277" t="s">
        <v>21</v>
      </c>
      <c r="D3003" s="277" t="s">
        <v>2672</v>
      </c>
      <c r="E3003" s="368" t="s">
        <v>152</v>
      </c>
      <c r="F3003" s="368"/>
      <c r="G3003" s="95" t="s">
        <v>45</v>
      </c>
      <c r="H3003" s="182">
        <v>1</v>
      </c>
      <c r="I3003" s="96">
        <v>9134.7999999999993</v>
      </c>
      <c r="J3003" s="196">
        <v>9134.7999999999993</v>
      </c>
    </row>
    <row r="3004" spans="1:10" s="192" customFormat="1" ht="38.25">
      <c r="A3004" s="197" t="s">
        <v>146</v>
      </c>
      <c r="B3004" s="308" t="s">
        <v>3785</v>
      </c>
      <c r="C3004" s="285" t="s">
        <v>21</v>
      </c>
      <c r="D3004" s="285" t="s">
        <v>3786</v>
      </c>
      <c r="E3004" s="365" t="s">
        <v>178</v>
      </c>
      <c r="F3004" s="365"/>
      <c r="G3004" s="183" t="s">
        <v>2</v>
      </c>
      <c r="H3004" s="184">
        <v>0.79420000000000002</v>
      </c>
      <c r="I3004" s="185">
        <v>268.61</v>
      </c>
      <c r="J3004" s="198">
        <v>213.33</v>
      </c>
    </row>
    <row r="3005" spans="1:10" s="192" customFormat="1" ht="51">
      <c r="A3005" s="197" t="s">
        <v>146</v>
      </c>
      <c r="B3005" s="308" t="s">
        <v>1382</v>
      </c>
      <c r="C3005" s="285" t="s">
        <v>21</v>
      </c>
      <c r="D3005" s="285" t="s">
        <v>756</v>
      </c>
      <c r="E3005" s="365" t="s">
        <v>155</v>
      </c>
      <c r="F3005" s="365"/>
      <c r="G3005" s="183" t="s">
        <v>156</v>
      </c>
      <c r="H3005" s="184">
        <v>0.70040000000000002</v>
      </c>
      <c r="I3005" s="185">
        <v>137.06</v>
      </c>
      <c r="J3005" s="198">
        <v>95.99</v>
      </c>
    </row>
    <row r="3006" spans="1:10" s="192" customFormat="1" ht="51">
      <c r="A3006" s="197" t="s">
        <v>146</v>
      </c>
      <c r="B3006" s="308" t="s">
        <v>1383</v>
      </c>
      <c r="C3006" s="285" t="s">
        <v>21</v>
      </c>
      <c r="D3006" s="285" t="s">
        <v>757</v>
      </c>
      <c r="E3006" s="365" t="s">
        <v>155</v>
      </c>
      <c r="F3006" s="365"/>
      <c r="G3006" s="183" t="s">
        <v>249</v>
      </c>
      <c r="H3006" s="184">
        <v>1.4273</v>
      </c>
      <c r="I3006" s="185">
        <v>55.09</v>
      </c>
      <c r="J3006" s="198">
        <v>78.62</v>
      </c>
    </row>
    <row r="3007" spans="1:10" s="192" customFormat="1" ht="25.5">
      <c r="A3007" s="197" t="s">
        <v>146</v>
      </c>
      <c r="B3007" s="308" t="s">
        <v>1386</v>
      </c>
      <c r="C3007" s="285" t="s">
        <v>21</v>
      </c>
      <c r="D3007" s="285" t="s">
        <v>174</v>
      </c>
      <c r="E3007" s="365" t="s">
        <v>148</v>
      </c>
      <c r="F3007" s="365"/>
      <c r="G3007" s="183" t="s">
        <v>26</v>
      </c>
      <c r="H3007" s="184">
        <v>3.6057000000000001</v>
      </c>
      <c r="I3007" s="185">
        <v>25.62</v>
      </c>
      <c r="J3007" s="198">
        <v>92.37</v>
      </c>
    </row>
    <row r="3008" spans="1:10" s="192" customFormat="1" ht="25.5">
      <c r="A3008" s="197" t="s">
        <v>146</v>
      </c>
      <c r="B3008" s="308" t="s">
        <v>1345</v>
      </c>
      <c r="C3008" s="285" t="s">
        <v>21</v>
      </c>
      <c r="D3008" s="285" t="s">
        <v>147</v>
      </c>
      <c r="E3008" s="365" t="s">
        <v>148</v>
      </c>
      <c r="F3008" s="365"/>
      <c r="G3008" s="183" t="s">
        <v>26</v>
      </c>
      <c r="H3008" s="184">
        <v>2.8331</v>
      </c>
      <c r="I3008" s="185">
        <v>20.32</v>
      </c>
      <c r="J3008" s="198">
        <v>57.56</v>
      </c>
    </row>
    <row r="3009" spans="1:10" s="192" customFormat="1" ht="25.5">
      <c r="A3009" s="197" t="s">
        <v>146</v>
      </c>
      <c r="B3009" s="308" t="s">
        <v>3795</v>
      </c>
      <c r="C3009" s="285" t="s">
        <v>21</v>
      </c>
      <c r="D3009" s="285" t="s">
        <v>3796</v>
      </c>
      <c r="E3009" s="365" t="s">
        <v>148</v>
      </c>
      <c r="F3009" s="365"/>
      <c r="G3009" s="183" t="s">
        <v>2</v>
      </c>
      <c r="H3009" s="184">
        <v>0.13139999999999999</v>
      </c>
      <c r="I3009" s="185">
        <v>656.36</v>
      </c>
      <c r="J3009" s="198">
        <v>86.24</v>
      </c>
    </row>
    <row r="3010" spans="1:10" s="192" customFormat="1" ht="38.25">
      <c r="A3010" s="197" t="s">
        <v>146</v>
      </c>
      <c r="B3010" s="308" t="s">
        <v>3787</v>
      </c>
      <c r="C3010" s="285" t="s">
        <v>21</v>
      </c>
      <c r="D3010" s="285" t="s">
        <v>3788</v>
      </c>
      <c r="E3010" s="365" t="s">
        <v>181</v>
      </c>
      <c r="F3010" s="365"/>
      <c r="G3010" s="183" t="s">
        <v>2</v>
      </c>
      <c r="H3010" s="184">
        <v>1.54E-2</v>
      </c>
      <c r="I3010" s="185">
        <v>4185.97</v>
      </c>
      <c r="J3010" s="198">
        <v>64.459999999999994</v>
      </c>
    </row>
    <row r="3011" spans="1:10" s="192" customFormat="1" ht="25.5">
      <c r="A3011" s="197" t="s">
        <v>146</v>
      </c>
      <c r="B3011" s="308" t="s">
        <v>3789</v>
      </c>
      <c r="C3011" s="285" t="s">
        <v>21</v>
      </c>
      <c r="D3011" s="285" t="s">
        <v>3790</v>
      </c>
      <c r="E3011" s="365" t="s">
        <v>181</v>
      </c>
      <c r="F3011" s="365"/>
      <c r="G3011" s="183" t="s">
        <v>2</v>
      </c>
      <c r="H3011" s="184">
        <v>0.55420000000000003</v>
      </c>
      <c r="I3011" s="185">
        <v>2291.21</v>
      </c>
      <c r="J3011" s="198">
        <v>1269.78</v>
      </c>
    </row>
    <row r="3012" spans="1:10" s="192" customFormat="1" ht="38.25">
      <c r="A3012" s="199" t="s">
        <v>139</v>
      </c>
      <c r="B3012" s="309" t="s">
        <v>3797</v>
      </c>
      <c r="C3012" s="278" t="s">
        <v>21</v>
      </c>
      <c r="D3012" s="278" t="s">
        <v>3798</v>
      </c>
      <c r="E3012" s="362" t="s">
        <v>142</v>
      </c>
      <c r="F3012" s="362"/>
      <c r="G3012" s="186" t="s">
        <v>45</v>
      </c>
      <c r="H3012" s="187">
        <v>5</v>
      </c>
      <c r="I3012" s="188">
        <v>1435.29</v>
      </c>
      <c r="J3012" s="200">
        <v>7176.45</v>
      </c>
    </row>
    <row r="3013" spans="1:10" s="192" customFormat="1" ht="12.75">
      <c r="A3013" s="201"/>
      <c r="B3013" s="279"/>
      <c r="C3013" s="279"/>
      <c r="D3013" s="279"/>
      <c r="E3013" s="279" t="s">
        <v>143</v>
      </c>
      <c r="F3013" s="203">
        <v>513.54999999999995</v>
      </c>
      <c r="G3013" s="279" t="s">
        <v>144</v>
      </c>
      <c r="H3013" s="203">
        <v>0</v>
      </c>
      <c r="I3013" s="279" t="s">
        <v>145</v>
      </c>
      <c r="J3013" s="204">
        <v>513.54999999999995</v>
      </c>
    </row>
    <row r="3014" spans="1:10" s="192" customFormat="1" ht="12.75">
      <c r="A3014" s="201"/>
      <c r="B3014" s="279"/>
      <c r="C3014" s="279"/>
      <c r="D3014" s="279"/>
      <c r="E3014" s="279" t="s">
        <v>663</v>
      </c>
      <c r="F3014" s="203">
        <v>2052.58</v>
      </c>
      <c r="G3014" s="279"/>
      <c r="H3014" s="363" t="s">
        <v>664</v>
      </c>
      <c r="I3014" s="363"/>
      <c r="J3014" s="204">
        <v>11187.38</v>
      </c>
    </row>
    <row r="3015" spans="1:10" s="192" customFormat="1" ht="13.5" thickBot="1">
      <c r="A3015" s="280"/>
      <c r="B3015" s="281"/>
      <c r="C3015" s="281"/>
      <c r="D3015" s="281"/>
      <c r="E3015" s="281"/>
      <c r="F3015" s="281"/>
      <c r="G3015" s="281" t="s">
        <v>665</v>
      </c>
      <c r="H3015" s="213">
        <v>1</v>
      </c>
      <c r="I3015" s="281" t="s">
        <v>666</v>
      </c>
      <c r="J3015" s="207">
        <v>11187.38</v>
      </c>
    </row>
    <row r="3016" spans="1:10" s="192" customFormat="1" ht="13.5" thickTop="1">
      <c r="A3016" s="205"/>
      <c r="B3016" s="189"/>
      <c r="C3016" s="189"/>
      <c r="D3016" s="189"/>
      <c r="E3016" s="189"/>
      <c r="F3016" s="189"/>
      <c r="G3016" s="189"/>
      <c r="H3016" s="189"/>
      <c r="I3016" s="189"/>
      <c r="J3016" s="206"/>
    </row>
    <row r="3017" spans="1:10" s="192" customFormat="1" ht="12.75">
      <c r="A3017" s="290" t="s">
        <v>3799</v>
      </c>
      <c r="B3017" s="288" t="s">
        <v>8</v>
      </c>
      <c r="C3017" s="284" t="s">
        <v>9</v>
      </c>
      <c r="D3017" s="284" t="s">
        <v>10</v>
      </c>
      <c r="E3017" s="367" t="s">
        <v>136</v>
      </c>
      <c r="F3017" s="367"/>
      <c r="G3017" s="289" t="s">
        <v>11</v>
      </c>
      <c r="H3017" s="288" t="s">
        <v>12</v>
      </c>
      <c r="I3017" s="288" t="s">
        <v>13</v>
      </c>
      <c r="J3017" s="287" t="s">
        <v>14</v>
      </c>
    </row>
    <row r="3018" spans="1:10" s="192" customFormat="1" ht="12.75" customHeight="1">
      <c r="A3018" s="94" t="s">
        <v>137</v>
      </c>
      <c r="B3018" s="294" t="s">
        <v>3800</v>
      </c>
      <c r="C3018" s="277" t="s">
        <v>268</v>
      </c>
      <c r="D3018" s="277" t="s">
        <v>2674</v>
      </c>
      <c r="E3018" s="368" t="s">
        <v>996</v>
      </c>
      <c r="F3018" s="368"/>
      <c r="G3018" s="95" t="s">
        <v>45</v>
      </c>
      <c r="H3018" s="182">
        <v>1</v>
      </c>
      <c r="I3018" s="96">
        <v>40.61</v>
      </c>
      <c r="J3018" s="196">
        <v>40.61</v>
      </c>
    </row>
    <row r="3019" spans="1:10" s="192" customFormat="1" ht="12.75">
      <c r="A3019" s="199" t="s">
        <v>139</v>
      </c>
      <c r="B3019" s="309" t="s">
        <v>1619</v>
      </c>
      <c r="C3019" s="278" t="s">
        <v>268</v>
      </c>
      <c r="D3019" s="278" t="s">
        <v>1006</v>
      </c>
      <c r="E3019" s="362" t="s">
        <v>142</v>
      </c>
      <c r="F3019" s="362"/>
      <c r="G3019" s="186" t="s">
        <v>45</v>
      </c>
      <c r="H3019" s="187">
        <v>1.0999999999999999E-2</v>
      </c>
      <c r="I3019" s="188">
        <v>17.22</v>
      </c>
      <c r="J3019" s="200">
        <v>0.18</v>
      </c>
    </row>
    <row r="3020" spans="1:10" s="192" customFormat="1" ht="12.75">
      <c r="A3020" s="199" t="s">
        <v>139</v>
      </c>
      <c r="B3020" s="309" t="s">
        <v>1620</v>
      </c>
      <c r="C3020" s="278" t="s">
        <v>268</v>
      </c>
      <c r="D3020" s="278" t="s">
        <v>3734</v>
      </c>
      <c r="E3020" s="362" t="s">
        <v>142</v>
      </c>
      <c r="F3020" s="362"/>
      <c r="G3020" s="186" t="s">
        <v>45</v>
      </c>
      <c r="H3020" s="187">
        <v>0.08</v>
      </c>
      <c r="I3020" s="188">
        <v>9.9</v>
      </c>
      <c r="J3020" s="200">
        <v>0.79</v>
      </c>
    </row>
    <row r="3021" spans="1:10" s="192" customFormat="1" ht="12.75">
      <c r="A3021" s="199" t="s">
        <v>139</v>
      </c>
      <c r="B3021" s="309" t="s">
        <v>3801</v>
      </c>
      <c r="C3021" s="278" t="s">
        <v>268</v>
      </c>
      <c r="D3021" s="278" t="s">
        <v>3802</v>
      </c>
      <c r="E3021" s="362" t="s">
        <v>142</v>
      </c>
      <c r="F3021" s="362"/>
      <c r="G3021" s="186" t="s">
        <v>45</v>
      </c>
      <c r="H3021" s="187">
        <v>1</v>
      </c>
      <c r="I3021" s="188">
        <v>8.82</v>
      </c>
      <c r="J3021" s="200">
        <v>8.82</v>
      </c>
    </row>
    <row r="3022" spans="1:10" s="192" customFormat="1" ht="12.75">
      <c r="A3022" s="199" t="s">
        <v>139</v>
      </c>
      <c r="B3022" s="309" t="s">
        <v>3803</v>
      </c>
      <c r="C3022" s="278" t="s">
        <v>268</v>
      </c>
      <c r="D3022" s="278" t="s">
        <v>3804</v>
      </c>
      <c r="E3022" s="362" t="s">
        <v>142</v>
      </c>
      <c r="F3022" s="362"/>
      <c r="G3022" s="186" t="s">
        <v>45</v>
      </c>
      <c r="H3022" s="187">
        <v>1</v>
      </c>
      <c r="I3022" s="188">
        <v>18.07</v>
      </c>
      <c r="J3022" s="200">
        <v>18.07</v>
      </c>
    </row>
    <row r="3023" spans="1:10" s="192" customFormat="1" ht="12.75">
      <c r="A3023" s="199" t="s">
        <v>139</v>
      </c>
      <c r="B3023" s="309" t="s">
        <v>1570</v>
      </c>
      <c r="C3023" s="278" t="s">
        <v>268</v>
      </c>
      <c r="D3023" s="278" t="s">
        <v>933</v>
      </c>
      <c r="E3023" s="362" t="s">
        <v>141</v>
      </c>
      <c r="F3023" s="362"/>
      <c r="G3023" s="186" t="s">
        <v>26</v>
      </c>
      <c r="H3023" s="187">
        <v>0.84499999999999997</v>
      </c>
      <c r="I3023" s="188">
        <v>15.09</v>
      </c>
      <c r="J3023" s="200">
        <v>12.75</v>
      </c>
    </row>
    <row r="3024" spans="1:10" s="192" customFormat="1" ht="12.75">
      <c r="A3024" s="201"/>
      <c r="B3024" s="279"/>
      <c r="C3024" s="279"/>
      <c r="D3024" s="279"/>
      <c r="E3024" s="279" t="s">
        <v>143</v>
      </c>
      <c r="F3024" s="203">
        <v>12.75</v>
      </c>
      <c r="G3024" s="279" t="s">
        <v>144</v>
      </c>
      <c r="H3024" s="203">
        <v>0</v>
      </c>
      <c r="I3024" s="279" t="s">
        <v>145</v>
      </c>
      <c r="J3024" s="204">
        <v>12.75</v>
      </c>
    </row>
    <row r="3025" spans="1:10" s="192" customFormat="1" ht="12.75">
      <c r="A3025" s="201"/>
      <c r="B3025" s="279"/>
      <c r="C3025" s="279"/>
      <c r="D3025" s="279"/>
      <c r="E3025" s="279" t="s">
        <v>663</v>
      </c>
      <c r="F3025" s="203">
        <v>9.1199999999999992</v>
      </c>
      <c r="G3025" s="279"/>
      <c r="H3025" s="363" t="s">
        <v>664</v>
      </c>
      <c r="I3025" s="363"/>
      <c r="J3025" s="204">
        <v>49.73</v>
      </c>
    </row>
    <row r="3026" spans="1:10" s="192" customFormat="1" ht="13.5" thickBot="1">
      <c r="A3026" s="280"/>
      <c r="B3026" s="281"/>
      <c r="C3026" s="281"/>
      <c r="D3026" s="281"/>
      <c r="E3026" s="281"/>
      <c r="F3026" s="281"/>
      <c r="G3026" s="281" t="s">
        <v>665</v>
      </c>
      <c r="H3026" s="213">
        <v>2</v>
      </c>
      <c r="I3026" s="281" t="s">
        <v>666</v>
      </c>
      <c r="J3026" s="207">
        <v>99.46</v>
      </c>
    </row>
    <row r="3027" spans="1:10" s="192" customFormat="1" ht="13.5" thickTop="1">
      <c r="A3027" s="205"/>
      <c r="B3027" s="189"/>
      <c r="C3027" s="189"/>
      <c r="D3027" s="189"/>
      <c r="E3027" s="189"/>
      <c r="F3027" s="189"/>
      <c r="G3027" s="189"/>
      <c r="H3027" s="189"/>
      <c r="I3027" s="189"/>
      <c r="J3027" s="206"/>
    </row>
    <row r="3028" spans="1:10" s="192" customFormat="1" ht="12.75">
      <c r="A3028" s="290" t="s">
        <v>3805</v>
      </c>
      <c r="B3028" s="288" t="s">
        <v>8</v>
      </c>
      <c r="C3028" s="284" t="s">
        <v>9</v>
      </c>
      <c r="D3028" s="284" t="s">
        <v>10</v>
      </c>
      <c r="E3028" s="367" t="s">
        <v>136</v>
      </c>
      <c r="F3028" s="367"/>
      <c r="G3028" s="289" t="s">
        <v>11</v>
      </c>
      <c r="H3028" s="288" t="s">
        <v>12</v>
      </c>
      <c r="I3028" s="288" t="s">
        <v>13</v>
      </c>
      <c r="J3028" s="287" t="s">
        <v>14</v>
      </c>
    </row>
    <row r="3029" spans="1:10" s="192" customFormat="1" ht="12.75" customHeight="1">
      <c r="A3029" s="94" t="s">
        <v>137</v>
      </c>
      <c r="B3029" s="294" t="s">
        <v>3806</v>
      </c>
      <c r="C3029" s="277" t="s">
        <v>44</v>
      </c>
      <c r="D3029" s="277" t="s">
        <v>2677</v>
      </c>
      <c r="E3029" s="368" t="s">
        <v>152</v>
      </c>
      <c r="F3029" s="368"/>
      <c r="G3029" s="95" t="s">
        <v>45</v>
      </c>
      <c r="H3029" s="182">
        <v>1</v>
      </c>
      <c r="I3029" s="96">
        <v>37.83</v>
      </c>
      <c r="J3029" s="196">
        <v>37.83</v>
      </c>
    </row>
    <row r="3030" spans="1:10" s="192" customFormat="1" ht="25.5">
      <c r="A3030" s="199" t="s">
        <v>139</v>
      </c>
      <c r="B3030" s="309" t="s">
        <v>3807</v>
      </c>
      <c r="C3030" s="278" t="s">
        <v>21</v>
      </c>
      <c r="D3030" s="278" t="s">
        <v>3808</v>
      </c>
      <c r="E3030" s="362" t="s">
        <v>142</v>
      </c>
      <c r="F3030" s="362"/>
      <c r="G3030" s="186" t="s">
        <v>45</v>
      </c>
      <c r="H3030" s="187">
        <v>1</v>
      </c>
      <c r="I3030" s="188">
        <v>8.83</v>
      </c>
      <c r="J3030" s="200">
        <v>8.83</v>
      </c>
    </row>
    <row r="3031" spans="1:10" s="192" customFormat="1" ht="12.75">
      <c r="A3031" s="199" t="s">
        <v>139</v>
      </c>
      <c r="B3031" s="309" t="s">
        <v>1570</v>
      </c>
      <c r="C3031" s="278" t="s">
        <v>268</v>
      </c>
      <c r="D3031" s="278" t="s">
        <v>933</v>
      </c>
      <c r="E3031" s="362" t="s">
        <v>141</v>
      </c>
      <c r="F3031" s="362"/>
      <c r="G3031" s="186" t="s">
        <v>26</v>
      </c>
      <c r="H3031" s="187">
        <v>0.84199999999999997</v>
      </c>
      <c r="I3031" s="188">
        <v>15.09</v>
      </c>
      <c r="J3031" s="200">
        <v>12.7</v>
      </c>
    </row>
    <row r="3032" spans="1:10" s="192" customFormat="1" ht="12.75">
      <c r="A3032" s="199" t="s">
        <v>139</v>
      </c>
      <c r="B3032" s="309" t="s">
        <v>1571</v>
      </c>
      <c r="C3032" s="278" t="s">
        <v>268</v>
      </c>
      <c r="D3032" s="278" t="s">
        <v>934</v>
      </c>
      <c r="E3032" s="362" t="s">
        <v>141</v>
      </c>
      <c r="F3032" s="362"/>
      <c r="G3032" s="186" t="s">
        <v>26</v>
      </c>
      <c r="H3032" s="187">
        <v>0.84199999999999997</v>
      </c>
      <c r="I3032" s="188">
        <v>19.37</v>
      </c>
      <c r="J3032" s="200">
        <v>16.3</v>
      </c>
    </row>
    <row r="3033" spans="1:10" s="192" customFormat="1" ht="12.75">
      <c r="A3033" s="201"/>
      <c r="B3033" s="279"/>
      <c r="C3033" s="279"/>
      <c r="D3033" s="279"/>
      <c r="E3033" s="279" t="s">
        <v>143</v>
      </c>
      <c r="F3033" s="203">
        <v>29</v>
      </c>
      <c r="G3033" s="279" t="s">
        <v>144</v>
      </c>
      <c r="H3033" s="203">
        <v>0</v>
      </c>
      <c r="I3033" s="279" t="s">
        <v>145</v>
      </c>
      <c r="J3033" s="204">
        <v>29</v>
      </c>
    </row>
    <row r="3034" spans="1:10" s="192" customFormat="1" ht="12.75">
      <c r="A3034" s="201"/>
      <c r="B3034" s="279"/>
      <c r="C3034" s="279"/>
      <c r="D3034" s="279"/>
      <c r="E3034" s="279" t="s">
        <v>663</v>
      </c>
      <c r="F3034" s="203">
        <v>8.5</v>
      </c>
      <c r="G3034" s="279"/>
      <c r="H3034" s="363" t="s">
        <v>664</v>
      </c>
      <c r="I3034" s="363"/>
      <c r="J3034" s="204">
        <v>46.33</v>
      </c>
    </row>
    <row r="3035" spans="1:10" s="192" customFormat="1" ht="13.5" thickBot="1">
      <c r="A3035" s="280"/>
      <c r="B3035" s="281"/>
      <c r="C3035" s="281"/>
      <c r="D3035" s="281"/>
      <c r="E3035" s="281"/>
      <c r="F3035" s="281"/>
      <c r="G3035" s="281" t="s">
        <v>665</v>
      </c>
      <c r="H3035" s="213">
        <v>48</v>
      </c>
      <c r="I3035" s="281" t="s">
        <v>666</v>
      </c>
      <c r="J3035" s="207">
        <v>2223.84</v>
      </c>
    </row>
    <row r="3036" spans="1:10" s="192" customFormat="1" ht="13.5" thickTop="1">
      <c r="A3036" s="205"/>
      <c r="B3036" s="189"/>
      <c r="C3036" s="189"/>
      <c r="D3036" s="189"/>
      <c r="E3036" s="189"/>
      <c r="F3036" s="189"/>
      <c r="G3036" s="189"/>
      <c r="H3036" s="189"/>
      <c r="I3036" s="189"/>
      <c r="J3036" s="206"/>
    </row>
    <row r="3037" spans="1:10" s="192" customFormat="1" ht="12.75">
      <c r="A3037" s="290" t="s">
        <v>3809</v>
      </c>
      <c r="B3037" s="288" t="s">
        <v>8</v>
      </c>
      <c r="C3037" s="284" t="s">
        <v>9</v>
      </c>
      <c r="D3037" s="284" t="s">
        <v>10</v>
      </c>
      <c r="E3037" s="367" t="s">
        <v>136</v>
      </c>
      <c r="F3037" s="367"/>
      <c r="G3037" s="289" t="s">
        <v>11</v>
      </c>
      <c r="H3037" s="288" t="s">
        <v>12</v>
      </c>
      <c r="I3037" s="288" t="s">
        <v>13</v>
      </c>
      <c r="J3037" s="287" t="s">
        <v>14</v>
      </c>
    </row>
    <row r="3038" spans="1:10" s="192" customFormat="1" ht="38.25">
      <c r="A3038" s="94" t="s">
        <v>137</v>
      </c>
      <c r="B3038" s="294" t="s">
        <v>3810</v>
      </c>
      <c r="C3038" s="277" t="s">
        <v>21</v>
      </c>
      <c r="D3038" s="277" t="s">
        <v>2679</v>
      </c>
      <c r="E3038" s="368" t="s">
        <v>152</v>
      </c>
      <c r="F3038" s="368"/>
      <c r="G3038" s="95" t="s">
        <v>45</v>
      </c>
      <c r="H3038" s="182">
        <v>1</v>
      </c>
      <c r="I3038" s="96">
        <v>8066.77</v>
      </c>
      <c r="J3038" s="196">
        <v>8066.77</v>
      </c>
    </row>
    <row r="3039" spans="1:10" s="192" customFormat="1" ht="38.25">
      <c r="A3039" s="197" t="s">
        <v>146</v>
      </c>
      <c r="B3039" s="308" t="s">
        <v>3785</v>
      </c>
      <c r="C3039" s="285" t="s">
        <v>21</v>
      </c>
      <c r="D3039" s="285" t="s">
        <v>3786</v>
      </c>
      <c r="E3039" s="365" t="s">
        <v>178</v>
      </c>
      <c r="F3039" s="365"/>
      <c r="G3039" s="183" t="s">
        <v>2</v>
      </c>
      <c r="H3039" s="184">
        <v>0.79420000000000002</v>
      </c>
      <c r="I3039" s="185">
        <v>268.61</v>
      </c>
      <c r="J3039" s="198">
        <v>213.33</v>
      </c>
    </row>
    <row r="3040" spans="1:10" s="192" customFormat="1" ht="51">
      <c r="A3040" s="197" t="s">
        <v>146</v>
      </c>
      <c r="B3040" s="308" t="s">
        <v>1382</v>
      </c>
      <c r="C3040" s="285" t="s">
        <v>21</v>
      </c>
      <c r="D3040" s="285" t="s">
        <v>756</v>
      </c>
      <c r="E3040" s="365" t="s">
        <v>155</v>
      </c>
      <c r="F3040" s="365"/>
      <c r="G3040" s="183" t="s">
        <v>156</v>
      </c>
      <c r="H3040" s="184">
        <v>1.5450999999999999</v>
      </c>
      <c r="I3040" s="185">
        <v>137.06</v>
      </c>
      <c r="J3040" s="198">
        <v>211.77</v>
      </c>
    </row>
    <row r="3041" spans="1:10" s="192" customFormat="1" ht="51">
      <c r="A3041" s="197" t="s">
        <v>146</v>
      </c>
      <c r="B3041" s="308" t="s">
        <v>1383</v>
      </c>
      <c r="C3041" s="285" t="s">
        <v>21</v>
      </c>
      <c r="D3041" s="285" t="s">
        <v>757</v>
      </c>
      <c r="E3041" s="365" t="s">
        <v>155</v>
      </c>
      <c r="F3041" s="365"/>
      <c r="G3041" s="183" t="s">
        <v>249</v>
      </c>
      <c r="H3041" s="184">
        <v>3.1488</v>
      </c>
      <c r="I3041" s="185">
        <v>55.09</v>
      </c>
      <c r="J3041" s="198">
        <v>173.46</v>
      </c>
    </row>
    <row r="3042" spans="1:10" s="192" customFormat="1" ht="25.5">
      <c r="A3042" s="197" t="s">
        <v>146</v>
      </c>
      <c r="B3042" s="308" t="s">
        <v>1386</v>
      </c>
      <c r="C3042" s="285" t="s">
        <v>21</v>
      </c>
      <c r="D3042" s="285" t="s">
        <v>174</v>
      </c>
      <c r="E3042" s="365" t="s">
        <v>148</v>
      </c>
      <c r="F3042" s="365"/>
      <c r="G3042" s="183" t="s">
        <v>26</v>
      </c>
      <c r="H3042" s="184">
        <v>3.1116000000000001</v>
      </c>
      <c r="I3042" s="185">
        <v>25.62</v>
      </c>
      <c r="J3042" s="198">
        <v>79.709999999999994</v>
      </c>
    </row>
    <row r="3043" spans="1:10" s="192" customFormat="1" ht="25.5">
      <c r="A3043" s="197" t="s">
        <v>146</v>
      </c>
      <c r="B3043" s="308" t="s">
        <v>1345</v>
      </c>
      <c r="C3043" s="285" t="s">
        <v>21</v>
      </c>
      <c r="D3043" s="285" t="s">
        <v>147</v>
      </c>
      <c r="E3043" s="365" t="s">
        <v>148</v>
      </c>
      <c r="F3043" s="365"/>
      <c r="G3043" s="183" t="s">
        <v>26</v>
      </c>
      <c r="H3043" s="184">
        <v>2.4447999999999999</v>
      </c>
      <c r="I3043" s="185">
        <v>20.32</v>
      </c>
      <c r="J3043" s="198">
        <v>49.67</v>
      </c>
    </row>
    <row r="3044" spans="1:10" s="192" customFormat="1" ht="25.5">
      <c r="A3044" s="197" t="s">
        <v>146</v>
      </c>
      <c r="B3044" s="308" t="s">
        <v>3795</v>
      </c>
      <c r="C3044" s="285" t="s">
        <v>21</v>
      </c>
      <c r="D3044" s="285" t="s">
        <v>3796</v>
      </c>
      <c r="E3044" s="365" t="s">
        <v>148</v>
      </c>
      <c r="F3044" s="365"/>
      <c r="G3044" s="183" t="s">
        <v>2</v>
      </c>
      <c r="H3044" s="184">
        <v>9.1700000000000004E-2</v>
      </c>
      <c r="I3044" s="185">
        <v>656.36</v>
      </c>
      <c r="J3044" s="198">
        <v>60.18</v>
      </c>
    </row>
    <row r="3045" spans="1:10" s="192" customFormat="1" ht="38.25">
      <c r="A3045" s="197" t="s">
        <v>146</v>
      </c>
      <c r="B3045" s="308" t="s">
        <v>3787</v>
      </c>
      <c r="C3045" s="285" t="s">
        <v>21</v>
      </c>
      <c r="D3045" s="285" t="s">
        <v>3788</v>
      </c>
      <c r="E3045" s="365" t="s">
        <v>181</v>
      </c>
      <c r="F3045" s="365"/>
      <c r="G3045" s="183" t="s">
        <v>2</v>
      </c>
      <c r="H3045" s="184">
        <v>1.54E-2</v>
      </c>
      <c r="I3045" s="185">
        <v>4185.97</v>
      </c>
      <c r="J3045" s="198">
        <v>64.459999999999994</v>
      </c>
    </row>
    <row r="3046" spans="1:10" s="192" customFormat="1" ht="25.5">
      <c r="A3046" s="197" t="s">
        <v>146</v>
      </c>
      <c r="B3046" s="308" t="s">
        <v>3789</v>
      </c>
      <c r="C3046" s="285" t="s">
        <v>21</v>
      </c>
      <c r="D3046" s="285" t="s">
        <v>3790</v>
      </c>
      <c r="E3046" s="365" t="s">
        <v>181</v>
      </c>
      <c r="F3046" s="365"/>
      <c r="G3046" s="183" t="s">
        <v>2</v>
      </c>
      <c r="H3046" s="184">
        <v>0.80910000000000004</v>
      </c>
      <c r="I3046" s="185">
        <v>2291.21</v>
      </c>
      <c r="J3046" s="198">
        <v>1853.81</v>
      </c>
    </row>
    <row r="3047" spans="1:10" s="192" customFormat="1" ht="25.5">
      <c r="A3047" s="199" t="s">
        <v>139</v>
      </c>
      <c r="B3047" s="309" t="s">
        <v>1637</v>
      </c>
      <c r="C3047" s="278" t="s">
        <v>21</v>
      </c>
      <c r="D3047" s="278" t="s">
        <v>542</v>
      </c>
      <c r="E3047" s="362" t="s">
        <v>142</v>
      </c>
      <c r="F3047" s="362"/>
      <c r="G3047" s="186" t="s">
        <v>2</v>
      </c>
      <c r="H3047" s="187">
        <v>5.0160999999999998</v>
      </c>
      <c r="I3047" s="188">
        <v>183.75</v>
      </c>
      <c r="J3047" s="200">
        <v>921.7</v>
      </c>
    </row>
    <row r="3048" spans="1:10" s="192" customFormat="1" ht="25.5">
      <c r="A3048" s="199" t="s">
        <v>139</v>
      </c>
      <c r="B3048" s="309" t="s">
        <v>3811</v>
      </c>
      <c r="C3048" s="278" t="s">
        <v>21</v>
      </c>
      <c r="D3048" s="278" t="s">
        <v>3812</v>
      </c>
      <c r="E3048" s="362" t="s">
        <v>142</v>
      </c>
      <c r="F3048" s="362"/>
      <c r="G3048" s="186" t="s">
        <v>45</v>
      </c>
      <c r="H3048" s="187">
        <v>1</v>
      </c>
      <c r="I3048" s="188">
        <v>132.81</v>
      </c>
      <c r="J3048" s="200">
        <v>132.81</v>
      </c>
    </row>
    <row r="3049" spans="1:10" s="192" customFormat="1" ht="38.25">
      <c r="A3049" s="199" t="s">
        <v>139</v>
      </c>
      <c r="B3049" s="309" t="s">
        <v>3797</v>
      </c>
      <c r="C3049" s="278" t="s">
        <v>21</v>
      </c>
      <c r="D3049" s="278" t="s">
        <v>3798</v>
      </c>
      <c r="E3049" s="362" t="s">
        <v>142</v>
      </c>
      <c r="F3049" s="362"/>
      <c r="G3049" s="186" t="s">
        <v>45</v>
      </c>
      <c r="H3049" s="187">
        <v>3</v>
      </c>
      <c r="I3049" s="188">
        <v>1435.29</v>
      </c>
      <c r="J3049" s="200">
        <v>4305.87</v>
      </c>
    </row>
    <row r="3050" spans="1:10" s="192" customFormat="1" ht="12.75">
      <c r="A3050" s="201"/>
      <c r="B3050" s="279"/>
      <c r="C3050" s="279"/>
      <c r="D3050" s="279"/>
      <c r="E3050" s="279" t="s">
        <v>143</v>
      </c>
      <c r="F3050" s="203">
        <v>682.03</v>
      </c>
      <c r="G3050" s="279" t="s">
        <v>144</v>
      </c>
      <c r="H3050" s="203">
        <v>0</v>
      </c>
      <c r="I3050" s="279" t="s">
        <v>145</v>
      </c>
      <c r="J3050" s="204">
        <v>682.03</v>
      </c>
    </row>
    <row r="3051" spans="1:10" s="192" customFormat="1" ht="12.75">
      <c r="A3051" s="201"/>
      <c r="B3051" s="279"/>
      <c r="C3051" s="279"/>
      <c r="D3051" s="279"/>
      <c r="E3051" s="279" t="s">
        <v>663</v>
      </c>
      <c r="F3051" s="203">
        <v>1812.6</v>
      </c>
      <c r="G3051" s="279"/>
      <c r="H3051" s="363" t="s">
        <v>664</v>
      </c>
      <c r="I3051" s="363"/>
      <c r="J3051" s="204">
        <v>9879.3700000000008</v>
      </c>
    </row>
    <row r="3052" spans="1:10" s="192" customFormat="1" ht="13.5" thickBot="1">
      <c r="A3052" s="280"/>
      <c r="B3052" s="281"/>
      <c r="C3052" s="281"/>
      <c r="D3052" s="281"/>
      <c r="E3052" s="281"/>
      <c r="F3052" s="281"/>
      <c r="G3052" s="281" t="s">
        <v>665</v>
      </c>
      <c r="H3052" s="213">
        <v>1</v>
      </c>
      <c r="I3052" s="281" t="s">
        <v>666</v>
      </c>
      <c r="J3052" s="207">
        <v>9879.3700000000008</v>
      </c>
    </row>
    <row r="3053" spans="1:10" s="192" customFormat="1" ht="13.5" thickTop="1">
      <c r="A3053" s="205"/>
      <c r="B3053" s="189"/>
      <c r="C3053" s="189"/>
      <c r="D3053" s="189"/>
      <c r="E3053" s="189"/>
      <c r="F3053" s="189"/>
      <c r="G3053" s="189"/>
      <c r="H3053" s="189"/>
      <c r="I3053" s="189"/>
      <c r="J3053" s="206"/>
    </row>
    <row r="3054" spans="1:10" s="192" customFormat="1" ht="12.75">
      <c r="A3054" s="111" t="s">
        <v>4662</v>
      </c>
      <c r="B3054" s="286"/>
      <c r="C3054" s="286"/>
      <c r="D3054" s="286" t="s">
        <v>103</v>
      </c>
      <c r="E3054" s="286"/>
      <c r="F3054" s="366"/>
      <c r="G3054" s="366"/>
      <c r="H3054" s="136"/>
      <c r="I3054" s="286"/>
      <c r="J3054" s="212">
        <v>369129.85</v>
      </c>
    </row>
    <row r="3055" spans="1:10" s="192" customFormat="1" ht="12.75">
      <c r="A3055" s="290" t="s">
        <v>1049</v>
      </c>
      <c r="B3055" s="288" t="s">
        <v>8</v>
      </c>
      <c r="C3055" s="284" t="s">
        <v>9</v>
      </c>
      <c r="D3055" s="284" t="s">
        <v>10</v>
      </c>
      <c r="E3055" s="367" t="s">
        <v>136</v>
      </c>
      <c r="F3055" s="367"/>
      <c r="G3055" s="289" t="s">
        <v>11</v>
      </c>
      <c r="H3055" s="288" t="s">
        <v>12</v>
      </c>
      <c r="I3055" s="288" t="s">
        <v>13</v>
      </c>
      <c r="J3055" s="287" t="s">
        <v>14</v>
      </c>
    </row>
    <row r="3056" spans="1:10" s="192" customFormat="1" ht="25.5">
      <c r="A3056" s="94" t="s">
        <v>137</v>
      </c>
      <c r="B3056" s="294" t="s">
        <v>1274</v>
      </c>
      <c r="C3056" s="277" t="s">
        <v>21</v>
      </c>
      <c r="D3056" s="277" t="s">
        <v>104</v>
      </c>
      <c r="E3056" s="368" t="s">
        <v>152</v>
      </c>
      <c r="F3056" s="368"/>
      <c r="G3056" s="95" t="s">
        <v>45</v>
      </c>
      <c r="H3056" s="182">
        <v>1</v>
      </c>
      <c r="I3056" s="96">
        <v>58.08</v>
      </c>
      <c r="J3056" s="196">
        <v>58.08</v>
      </c>
    </row>
    <row r="3057" spans="1:10" s="192" customFormat="1" ht="25.5">
      <c r="A3057" s="197" t="s">
        <v>146</v>
      </c>
      <c r="B3057" s="308" t="s">
        <v>1560</v>
      </c>
      <c r="C3057" s="285" t="s">
        <v>21</v>
      </c>
      <c r="D3057" s="285" t="s">
        <v>154</v>
      </c>
      <c r="E3057" s="365" t="s">
        <v>148</v>
      </c>
      <c r="F3057" s="365"/>
      <c r="G3057" s="183" t="s">
        <v>26</v>
      </c>
      <c r="H3057" s="184">
        <v>0.31619999999999998</v>
      </c>
      <c r="I3057" s="185">
        <v>25.55</v>
      </c>
      <c r="J3057" s="198">
        <v>8.07</v>
      </c>
    </row>
    <row r="3058" spans="1:10" s="192" customFormat="1" ht="25.5">
      <c r="A3058" s="197" t="s">
        <v>146</v>
      </c>
      <c r="B3058" s="308" t="s">
        <v>1345</v>
      </c>
      <c r="C3058" s="285" t="s">
        <v>21</v>
      </c>
      <c r="D3058" s="285" t="s">
        <v>147</v>
      </c>
      <c r="E3058" s="365" t="s">
        <v>148</v>
      </c>
      <c r="F3058" s="365"/>
      <c r="G3058" s="183" t="s">
        <v>26</v>
      </c>
      <c r="H3058" s="184">
        <v>9.9599999999999994E-2</v>
      </c>
      <c r="I3058" s="185">
        <v>20.32</v>
      </c>
      <c r="J3058" s="198">
        <v>2.02</v>
      </c>
    </row>
    <row r="3059" spans="1:10" s="192" customFormat="1" ht="25.5">
      <c r="A3059" s="199" t="s">
        <v>139</v>
      </c>
      <c r="B3059" s="309" t="s">
        <v>1656</v>
      </c>
      <c r="C3059" s="278" t="s">
        <v>21</v>
      </c>
      <c r="D3059" s="278" t="s">
        <v>1050</v>
      </c>
      <c r="E3059" s="362" t="s">
        <v>142</v>
      </c>
      <c r="F3059" s="362"/>
      <c r="G3059" s="186" t="s">
        <v>45</v>
      </c>
      <c r="H3059" s="187">
        <v>1</v>
      </c>
      <c r="I3059" s="188">
        <v>47.99</v>
      </c>
      <c r="J3059" s="200">
        <v>47.99</v>
      </c>
    </row>
    <row r="3060" spans="1:10" s="192" customFormat="1" ht="12.75">
      <c r="A3060" s="201"/>
      <c r="B3060" s="279"/>
      <c r="C3060" s="279"/>
      <c r="D3060" s="279"/>
      <c r="E3060" s="279" t="s">
        <v>143</v>
      </c>
      <c r="F3060" s="203">
        <v>8.1</v>
      </c>
      <c r="G3060" s="279" t="s">
        <v>144</v>
      </c>
      <c r="H3060" s="203">
        <v>0</v>
      </c>
      <c r="I3060" s="279" t="s">
        <v>145</v>
      </c>
      <c r="J3060" s="204">
        <v>8.1</v>
      </c>
    </row>
    <row r="3061" spans="1:10" s="192" customFormat="1" ht="12.75">
      <c r="A3061" s="201"/>
      <c r="B3061" s="279"/>
      <c r="C3061" s="279"/>
      <c r="D3061" s="279"/>
      <c r="E3061" s="279" t="s">
        <v>663</v>
      </c>
      <c r="F3061" s="203">
        <v>13.05</v>
      </c>
      <c r="G3061" s="279"/>
      <c r="H3061" s="363" t="s">
        <v>664</v>
      </c>
      <c r="I3061" s="363"/>
      <c r="J3061" s="204">
        <v>71.13</v>
      </c>
    </row>
    <row r="3062" spans="1:10" s="192" customFormat="1" ht="13.5" thickBot="1">
      <c r="A3062" s="280"/>
      <c r="B3062" s="281"/>
      <c r="C3062" s="281"/>
      <c r="D3062" s="281"/>
      <c r="E3062" s="281"/>
      <c r="F3062" s="281"/>
      <c r="G3062" s="281" t="s">
        <v>665</v>
      </c>
      <c r="H3062" s="213">
        <v>36</v>
      </c>
      <c r="I3062" s="281" t="s">
        <v>666</v>
      </c>
      <c r="J3062" s="207">
        <v>2560.6799999999998</v>
      </c>
    </row>
    <row r="3063" spans="1:10" s="192" customFormat="1" ht="13.5" thickTop="1">
      <c r="A3063" s="205"/>
      <c r="B3063" s="189"/>
      <c r="C3063" s="189"/>
      <c r="D3063" s="189"/>
      <c r="E3063" s="189"/>
      <c r="F3063" s="189"/>
      <c r="G3063" s="189"/>
      <c r="H3063" s="189"/>
      <c r="I3063" s="189"/>
      <c r="J3063" s="206"/>
    </row>
    <row r="3064" spans="1:10" s="192" customFormat="1" ht="12.75">
      <c r="A3064" s="290" t="s">
        <v>550</v>
      </c>
      <c r="B3064" s="288" t="s">
        <v>8</v>
      </c>
      <c r="C3064" s="284" t="s">
        <v>9</v>
      </c>
      <c r="D3064" s="284" t="s">
        <v>10</v>
      </c>
      <c r="E3064" s="367" t="s">
        <v>136</v>
      </c>
      <c r="F3064" s="367"/>
      <c r="G3064" s="289" t="s">
        <v>11</v>
      </c>
      <c r="H3064" s="288" t="s">
        <v>12</v>
      </c>
      <c r="I3064" s="288" t="s">
        <v>13</v>
      </c>
      <c r="J3064" s="287" t="s">
        <v>14</v>
      </c>
    </row>
    <row r="3065" spans="1:10" s="192" customFormat="1" ht="25.5">
      <c r="A3065" s="94" t="s">
        <v>137</v>
      </c>
      <c r="B3065" s="294" t="s">
        <v>1203</v>
      </c>
      <c r="C3065" s="277" t="s">
        <v>44</v>
      </c>
      <c r="D3065" s="277" t="s">
        <v>621</v>
      </c>
      <c r="E3065" s="368">
        <v>135</v>
      </c>
      <c r="F3065" s="368"/>
      <c r="G3065" s="95" t="s">
        <v>17</v>
      </c>
      <c r="H3065" s="182">
        <v>1</v>
      </c>
      <c r="I3065" s="96">
        <v>956.13</v>
      </c>
      <c r="J3065" s="196">
        <v>956.13</v>
      </c>
    </row>
    <row r="3066" spans="1:10" s="192" customFormat="1" ht="25.5">
      <c r="A3066" s="197" t="s">
        <v>146</v>
      </c>
      <c r="B3066" s="308" t="s">
        <v>1386</v>
      </c>
      <c r="C3066" s="285" t="s">
        <v>21</v>
      </c>
      <c r="D3066" s="285" t="s">
        <v>174</v>
      </c>
      <c r="E3066" s="365" t="s">
        <v>148</v>
      </c>
      <c r="F3066" s="365"/>
      <c r="G3066" s="183" t="s">
        <v>26</v>
      </c>
      <c r="H3066" s="184">
        <v>0.3</v>
      </c>
      <c r="I3066" s="185">
        <v>25.62</v>
      </c>
      <c r="J3066" s="198">
        <v>7.68</v>
      </c>
    </row>
    <row r="3067" spans="1:10" s="192" customFormat="1" ht="25.5">
      <c r="A3067" s="197" t="s">
        <v>146</v>
      </c>
      <c r="B3067" s="308" t="s">
        <v>1345</v>
      </c>
      <c r="C3067" s="285" t="s">
        <v>21</v>
      </c>
      <c r="D3067" s="285" t="s">
        <v>147</v>
      </c>
      <c r="E3067" s="365" t="s">
        <v>148</v>
      </c>
      <c r="F3067" s="365"/>
      <c r="G3067" s="183" t="s">
        <v>26</v>
      </c>
      <c r="H3067" s="184">
        <v>0.3</v>
      </c>
      <c r="I3067" s="185">
        <v>20.32</v>
      </c>
      <c r="J3067" s="198">
        <v>6.09</v>
      </c>
    </row>
    <row r="3068" spans="1:10" s="192" customFormat="1" ht="25.5">
      <c r="A3068" s="199" t="s">
        <v>139</v>
      </c>
      <c r="B3068" s="309" t="s">
        <v>1657</v>
      </c>
      <c r="C3068" s="278" t="s">
        <v>487</v>
      </c>
      <c r="D3068" s="278" t="s">
        <v>1051</v>
      </c>
      <c r="E3068" s="362" t="s">
        <v>142</v>
      </c>
      <c r="F3068" s="362"/>
      <c r="G3068" s="186" t="s">
        <v>17</v>
      </c>
      <c r="H3068" s="187">
        <v>1</v>
      </c>
      <c r="I3068" s="188">
        <v>942.36</v>
      </c>
      <c r="J3068" s="200">
        <v>942.36</v>
      </c>
    </row>
    <row r="3069" spans="1:10" s="192" customFormat="1" ht="12.75">
      <c r="A3069" s="201"/>
      <c r="B3069" s="279"/>
      <c r="C3069" s="279"/>
      <c r="D3069" s="279"/>
      <c r="E3069" s="279" t="s">
        <v>143</v>
      </c>
      <c r="F3069" s="203">
        <v>10.6</v>
      </c>
      <c r="G3069" s="279" t="s">
        <v>144</v>
      </c>
      <c r="H3069" s="203">
        <v>0</v>
      </c>
      <c r="I3069" s="279" t="s">
        <v>145</v>
      </c>
      <c r="J3069" s="204">
        <v>10.6</v>
      </c>
    </row>
    <row r="3070" spans="1:10" s="192" customFormat="1" ht="12.75">
      <c r="A3070" s="201"/>
      <c r="B3070" s="279"/>
      <c r="C3070" s="279"/>
      <c r="D3070" s="279"/>
      <c r="E3070" s="279" t="s">
        <v>663</v>
      </c>
      <c r="F3070" s="203">
        <v>214.84</v>
      </c>
      <c r="G3070" s="279"/>
      <c r="H3070" s="363" t="s">
        <v>664</v>
      </c>
      <c r="I3070" s="363"/>
      <c r="J3070" s="204">
        <v>1170.97</v>
      </c>
    </row>
    <row r="3071" spans="1:10" s="192" customFormat="1" ht="13.5" thickBot="1">
      <c r="A3071" s="280"/>
      <c r="B3071" s="281"/>
      <c r="C3071" s="281"/>
      <c r="D3071" s="281"/>
      <c r="E3071" s="281"/>
      <c r="F3071" s="281"/>
      <c r="G3071" s="281" t="s">
        <v>665</v>
      </c>
      <c r="H3071" s="213">
        <v>36</v>
      </c>
      <c r="I3071" s="281" t="s">
        <v>666</v>
      </c>
      <c r="J3071" s="207">
        <v>42154.92</v>
      </c>
    </row>
    <row r="3072" spans="1:10" s="192" customFormat="1" ht="13.5" thickTop="1">
      <c r="A3072" s="205"/>
      <c r="B3072" s="189"/>
      <c r="C3072" s="189"/>
      <c r="D3072" s="189"/>
      <c r="E3072" s="189"/>
      <c r="F3072" s="189"/>
      <c r="G3072" s="189"/>
      <c r="H3072" s="189"/>
      <c r="I3072" s="189"/>
      <c r="J3072" s="206"/>
    </row>
    <row r="3073" spans="1:10" s="192" customFormat="1" ht="12.75">
      <c r="A3073" s="290" t="s">
        <v>552</v>
      </c>
      <c r="B3073" s="288" t="s">
        <v>8</v>
      </c>
      <c r="C3073" s="284" t="s">
        <v>9</v>
      </c>
      <c r="D3073" s="284" t="s">
        <v>10</v>
      </c>
      <c r="E3073" s="367" t="s">
        <v>136</v>
      </c>
      <c r="F3073" s="367"/>
      <c r="G3073" s="289" t="s">
        <v>11</v>
      </c>
      <c r="H3073" s="288" t="s">
        <v>12</v>
      </c>
      <c r="I3073" s="288" t="s">
        <v>13</v>
      </c>
      <c r="J3073" s="287" t="s">
        <v>14</v>
      </c>
    </row>
    <row r="3074" spans="1:10" s="192" customFormat="1" ht="25.5">
      <c r="A3074" s="94" t="s">
        <v>137</v>
      </c>
      <c r="B3074" s="294" t="s">
        <v>1279</v>
      </c>
      <c r="C3074" s="277" t="s">
        <v>21</v>
      </c>
      <c r="D3074" s="277" t="s">
        <v>622</v>
      </c>
      <c r="E3074" s="368" t="s">
        <v>152</v>
      </c>
      <c r="F3074" s="368"/>
      <c r="G3074" s="95" t="s">
        <v>45</v>
      </c>
      <c r="H3074" s="182">
        <v>1</v>
      </c>
      <c r="I3074" s="96">
        <v>40.85</v>
      </c>
      <c r="J3074" s="196">
        <v>40.85</v>
      </c>
    </row>
    <row r="3075" spans="1:10" s="192" customFormat="1" ht="25.5">
      <c r="A3075" s="197" t="s">
        <v>146</v>
      </c>
      <c r="B3075" s="308" t="s">
        <v>1560</v>
      </c>
      <c r="C3075" s="285" t="s">
        <v>21</v>
      </c>
      <c r="D3075" s="285" t="s">
        <v>154</v>
      </c>
      <c r="E3075" s="365" t="s">
        <v>148</v>
      </c>
      <c r="F3075" s="365"/>
      <c r="G3075" s="183" t="s">
        <v>26</v>
      </c>
      <c r="H3075" s="184">
        <v>0.31619999999999998</v>
      </c>
      <c r="I3075" s="185">
        <v>25.55</v>
      </c>
      <c r="J3075" s="198">
        <v>8.07</v>
      </c>
    </row>
    <row r="3076" spans="1:10" s="192" customFormat="1" ht="25.5">
      <c r="A3076" s="197" t="s">
        <v>146</v>
      </c>
      <c r="B3076" s="308" t="s">
        <v>1345</v>
      </c>
      <c r="C3076" s="285" t="s">
        <v>21</v>
      </c>
      <c r="D3076" s="285" t="s">
        <v>147</v>
      </c>
      <c r="E3076" s="365" t="s">
        <v>148</v>
      </c>
      <c r="F3076" s="365"/>
      <c r="G3076" s="183" t="s">
        <v>26</v>
      </c>
      <c r="H3076" s="184">
        <v>9.9599999999999994E-2</v>
      </c>
      <c r="I3076" s="185">
        <v>20.32</v>
      </c>
      <c r="J3076" s="198">
        <v>2.02</v>
      </c>
    </row>
    <row r="3077" spans="1:10" s="192" customFormat="1" ht="12.75">
      <c r="A3077" s="199" t="s">
        <v>139</v>
      </c>
      <c r="B3077" s="309" t="s">
        <v>1658</v>
      </c>
      <c r="C3077" s="278" t="s">
        <v>21</v>
      </c>
      <c r="D3077" s="278" t="s">
        <v>1052</v>
      </c>
      <c r="E3077" s="362" t="s">
        <v>142</v>
      </c>
      <c r="F3077" s="362"/>
      <c r="G3077" s="186" t="s">
        <v>45</v>
      </c>
      <c r="H3077" s="187">
        <v>1</v>
      </c>
      <c r="I3077" s="188">
        <v>30.76</v>
      </c>
      <c r="J3077" s="200">
        <v>30.76</v>
      </c>
    </row>
    <row r="3078" spans="1:10" s="192" customFormat="1" ht="12.75">
      <c r="A3078" s="201"/>
      <c r="B3078" s="279"/>
      <c r="C3078" s="279"/>
      <c r="D3078" s="279"/>
      <c r="E3078" s="279" t="s">
        <v>143</v>
      </c>
      <c r="F3078" s="203">
        <v>8.1</v>
      </c>
      <c r="G3078" s="279" t="s">
        <v>144</v>
      </c>
      <c r="H3078" s="203">
        <v>0</v>
      </c>
      <c r="I3078" s="279" t="s">
        <v>145</v>
      </c>
      <c r="J3078" s="204">
        <v>8.1</v>
      </c>
    </row>
    <row r="3079" spans="1:10" s="192" customFormat="1" ht="12.75">
      <c r="A3079" s="201"/>
      <c r="B3079" s="279"/>
      <c r="C3079" s="279"/>
      <c r="D3079" s="279"/>
      <c r="E3079" s="279" t="s">
        <v>663</v>
      </c>
      <c r="F3079" s="203">
        <v>9.17</v>
      </c>
      <c r="G3079" s="279"/>
      <c r="H3079" s="363" t="s">
        <v>664</v>
      </c>
      <c r="I3079" s="363"/>
      <c r="J3079" s="204">
        <v>50.02</v>
      </c>
    </row>
    <row r="3080" spans="1:10" s="192" customFormat="1" ht="13.5" thickBot="1">
      <c r="A3080" s="280"/>
      <c r="B3080" s="281"/>
      <c r="C3080" s="281"/>
      <c r="D3080" s="281"/>
      <c r="E3080" s="281"/>
      <c r="F3080" s="281"/>
      <c r="G3080" s="281" t="s">
        <v>665</v>
      </c>
      <c r="H3080" s="213">
        <v>41</v>
      </c>
      <c r="I3080" s="281" t="s">
        <v>666</v>
      </c>
      <c r="J3080" s="207">
        <v>2050.8200000000002</v>
      </c>
    </row>
    <row r="3081" spans="1:10" s="192" customFormat="1" ht="13.5" thickTop="1">
      <c r="A3081" s="205"/>
      <c r="B3081" s="189"/>
      <c r="C3081" s="189"/>
      <c r="D3081" s="189"/>
      <c r="E3081" s="189"/>
      <c r="F3081" s="189"/>
      <c r="G3081" s="189"/>
      <c r="H3081" s="189"/>
      <c r="I3081" s="189"/>
      <c r="J3081" s="206"/>
    </row>
    <row r="3082" spans="1:10" s="192" customFormat="1" ht="12.75">
      <c r="A3082" s="290" t="s">
        <v>1053</v>
      </c>
      <c r="B3082" s="288" t="s">
        <v>8</v>
      </c>
      <c r="C3082" s="284" t="s">
        <v>9</v>
      </c>
      <c r="D3082" s="284" t="s">
        <v>10</v>
      </c>
      <c r="E3082" s="367" t="s">
        <v>136</v>
      </c>
      <c r="F3082" s="367"/>
      <c r="G3082" s="289" t="s">
        <v>11</v>
      </c>
      <c r="H3082" s="288" t="s">
        <v>12</v>
      </c>
      <c r="I3082" s="288" t="s">
        <v>13</v>
      </c>
      <c r="J3082" s="287" t="s">
        <v>14</v>
      </c>
    </row>
    <row r="3083" spans="1:10" s="192" customFormat="1" ht="25.5">
      <c r="A3083" s="94" t="s">
        <v>137</v>
      </c>
      <c r="B3083" s="294" t="s">
        <v>1273</v>
      </c>
      <c r="C3083" s="277" t="s">
        <v>21</v>
      </c>
      <c r="D3083" s="277" t="s">
        <v>435</v>
      </c>
      <c r="E3083" s="368" t="s">
        <v>152</v>
      </c>
      <c r="F3083" s="368"/>
      <c r="G3083" s="95" t="s">
        <v>45</v>
      </c>
      <c r="H3083" s="182">
        <v>1</v>
      </c>
      <c r="I3083" s="96">
        <v>144.53</v>
      </c>
      <c r="J3083" s="196">
        <v>144.53</v>
      </c>
    </row>
    <row r="3084" spans="1:10" s="192" customFormat="1" ht="25.5">
      <c r="A3084" s="197" t="s">
        <v>146</v>
      </c>
      <c r="B3084" s="308" t="s">
        <v>1396</v>
      </c>
      <c r="C3084" s="285" t="s">
        <v>21</v>
      </c>
      <c r="D3084" s="285" t="s">
        <v>168</v>
      </c>
      <c r="E3084" s="365" t="s">
        <v>148</v>
      </c>
      <c r="F3084" s="365"/>
      <c r="G3084" s="183" t="s">
        <v>26</v>
      </c>
      <c r="H3084" s="184">
        <v>0.8458</v>
      </c>
      <c r="I3084" s="185">
        <v>25.47</v>
      </c>
      <c r="J3084" s="198">
        <v>21.54</v>
      </c>
    </row>
    <row r="3085" spans="1:10" s="192" customFormat="1" ht="25.5">
      <c r="A3085" s="197" t="s">
        <v>146</v>
      </c>
      <c r="B3085" s="308" t="s">
        <v>1345</v>
      </c>
      <c r="C3085" s="285" t="s">
        <v>21</v>
      </c>
      <c r="D3085" s="285" t="s">
        <v>147</v>
      </c>
      <c r="E3085" s="365" t="s">
        <v>148</v>
      </c>
      <c r="F3085" s="365"/>
      <c r="G3085" s="183" t="s">
        <v>26</v>
      </c>
      <c r="H3085" s="184">
        <v>0.26650000000000001</v>
      </c>
      <c r="I3085" s="185">
        <v>20.32</v>
      </c>
      <c r="J3085" s="198">
        <v>5.41</v>
      </c>
    </row>
    <row r="3086" spans="1:10" s="192" customFormat="1" ht="12.75">
      <c r="A3086" s="199" t="s">
        <v>139</v>
      </c>
      <c r="B3086" s="309" t="s">
        <v>1469</v>
      </c>
      <c r="C3086" s="278" t="s">
        <v>21</v>
      </c>
      <c r="D3086" s="278" t="s">
        <v>171</v>
      </c>
      <c r="E3086" s="362" t="s">
        <v>142</v>
      </c>
      <c r="F3086" s="362"/>
      <c r="G3086" s="186" t="s">
        <v>38</v>
      </c>
      <c r="H3086" s="187">
        <v>0.52710000000000001</v>
      </c>
      <c r="I3086" s="188">
        <v>44.57</v>
      </c>
      <c r="J3086" s="200">
        <v>23.49</v>
      </c>
    </row>
    <row r="3087" spans="1:10" s="192" customFormat="1" ht="25.5">
      <c r="A3087" s="199" t="s">
        <v>139</v>
      </c>
      <c r="B3087" s="309" t="s">
        <v>1659</v>
      </c>
      <c r="C3087" s="278" t="s">
        <v>21</v>
      </c>
      <c r="D3087" s="278" t="s">
        <v>1054</v>
      </c>
      <c r="E3087" s="362" t="s">
        <v>142</v>
      </c>
      <c r="F3087" s="362"/>
      <c r="G3087" s="186" t="s">
        <v>45</v>
      </c>
      <c r="H3087" s="187">
        <v>1</v>
      </c>
      <c r="I3087" s="188">
        <v>94.09</v>
      </c>
      <c r="J3087" s="200">
        <v>94.09</v>
      </c>
    </row>
    <row r="3088" spans="1:10" s="192" customFormat="1" ht="12.75">
      <c r="A3088" s="201"/>
      <c r="B3088" s="279"/>
      <c r="C3088" s="279"/>
      <c r="D3088" s="279"/>
      <c r="E3088" s="279" t="s">
        <v>143</v>
      </c>
      <c r="F3088" s="203">
        <v>21.03</v>
      </c>
      <c r="G3088" s="279" t="s">
        <v>144</v>
      </c>
      <c r="H3088" s="203">
        <v>0</v>
      </c>
      <c r="I3088" s="279" t="s">
        <v>145</v>
      </c>
      <c r="J3088" s="204">
        <v>21.03</v>
      </c>
    </row>
    <row r="3089" spans="1:10" s="192" customFormat="1" ht="12.75">
      <c r="A3089" s="201"/>
      <c r="B3089" s="279"/>
      <c r="C3089" s="279"/>
      <c r="D3089" s="279"/>
      <c r="E3089" s="279" t="s">
        <v>663</v>
      </c>
      <c r="F3089" s="203">
        <v>32.47</v>
      </c>
      <c r="G3089" s="279"/>
      <c r="H3089" s="363" t="s">
        <v>664</v>
      </c>
      <c r="I3089" s="363"/>
      <c r="J3089" s="204">
        <v>177</v>
      </c>
    </row>
    <row r="3090" spans="1:10" s="192" customFormat="1" ht="13.5" thickBot="1">
      <c r="A3090" s="280"/>
      <c r="B3090" s="281"/>
      <c r="C3090" s="281"/>
      <c r="D3090" s="281"/>
      <c r="E3090" s="281"/>
      <c r="F3090" s="281"/>
      <c r="G3090" s="281" t="s">
        <v>665</v>
      </c>
      <c r="H3090" s="213">
        <v>58</v>
      </c>
      <c r="I3090" s="281" t="s">
        <v>666</v>
      </c>
      <c r="J3090" s="207">
        <v>10266</v>
      </c>
    </row>
    <row r="3091" spans="1:10" s="192" customFormat="1" ht="13.5" thickTop="1">
      <c r="A3091" s="205"/>
      <c r="B3091" s="189"/>
      <c r="C3091" s="189"/>
      <c r="D3091" s="189"/>
      <c r="E3091" s="189"/>
      <c r="F3091" s="189"/>
      <c r="G3091" s="189"/>
      <c r="H3091" s="189"/>
      <c r="I3091" s="189"/>
      <c r="J3091" s="206"/>
    </row>
    <row r="3092" spans="1:10" s="192" customFormat="1" ht="12.75">
      <c r="A3092" s="290" t="s">
        <v>1055</v>
      </c>
      <c r="B3092" s="288" t="s">
        <v>8</v>
      </c>
      <c r="C3092" s="284" t="s">
        <v>9</v>
      </c>
      <c r="D3092" s="284" t="s">
        <v>10</v>
      </c>
      <c r="E3092" s="367" t="s">
        <v>136</v>
      </c>
      <c r="F3092" s="367"/>
      <c r="G3092" s="289" t="s">
        <v>11</v>
      </c>
      <c r="H3092" s="288" t="s">
        <v>12</v>
      </c>
      <c r="I3092" s="288" t="s">
        <v>13</v>
      </c>
      <c r="J3092" s="287" t="s">
        <v>14</v>
      </c>
    </row>
    <row r="3093" spans="1:10" s="192" customFormat="1" ht="38.25">
      <c r="A3093" s="94" t="s">
        <v>137</v>
      </c>
      <c r="B3093" s="294" t="s">
        <v>1282</v>
      </c>
      <c r="C3093" s="277" t="s">
        <v>21</v>
      </c>
      <c r="D3093" s="277" t="s">
        <v>438</v>
      </c>
      <c r="E3093" s="368" t="s">
        <v>152</v>
      </c>
      <c r="F3093" s="368"/>
      <c r="G3093" s="95" t="s">
        <v>45</v>
      </c>
      <c r="H3093" s="182">
        <v>1</v>
      </c>
      <c r="I3093" s="96">
        <v>143.93</v>
      </c>
      <c r="J3093" s="196">
        <v>143.93</v>
      </c>
    </row>
    <row r="3094" spans="1:10" s="192" customFormat="1" ht="25.5">
      <c r="A3094" s="197" t="s">
        <v>146</v>
      </c>
      <c r="B3094" s="308" t="s">
        <v>1560</v>
      </c>
      <c r="C3094" s="285" t="s">
        <v>21</v>
      </c>
      <c r="D3094" s="285" t="s">
        <v>154</v>
      </c>
      <c r="E3094" s="365" t="s">
        <v>148</v>
      </c>
      <c r="F3094" s="365"/>
      <c r="G3094" s="183" t="s">
        <v>26</v>
      </c>
      <c r="H3094" s="184">
        <v>0.38700000000000001</v>
      </c>
      <c r="I3094" s="185">
        <v>25.55</v>
      </c>
      <c r="J3094" s="198">
        <v>9.8800000000000008</v>
      </c>
    </row>
    <row r="3095" spans="1:10" s="192" customFormat="1" ht="25.5">
      <c r="A3095" s="197" t="s">
        <v>146</v>
      </c>
      <c r="B3095" s="308" t="s">
        <v>1345</v>
      </c>
      <c r="C3095" s="285" t="s">
        <v>21</v>
      </c>
      <c r="D3095" s="285" t="s">
        <v>147</v>
      </c>
      <c r="E3095" s="365" t="s">
        <v>148</v>
      </c>
      <c r="F3095" s="365"/>
      <c r="G3095" s="183" t="s">
        <v>26</v>
      </c>
      <c r="H3095" s="184">
        <v>0.18859999999999999</v>
      </c>
      <c r="I3095" s="185">
        <v>20.32</v>
      </c>
      <c r="J3095" s="198">
        <v>3.83</v>
      </c>
    </row>
    <row r="3096" spans="1:10" s="192" customFormat="1" ht="38.25">
      <c r="A3096" s="199" t="s">
        <v>139</v>
      </c>
      <c r="B3096" s="309" t="s">
        <v>1660</v>
      </c>
      <c r="C3096" s="278" t="s">
        <v>21</v>
      </c>
      <c r="D3096" s="278" t="s">
        <v>1057</v>
      </c>
      <c r="E3096" s="362" t="s">
        <v>142</v>
      </c>
      <c r="F3096" s="362"/>
      <c r="G3096" s="186" t="s">
        <v>45</v>
      </c>
      <c r="H3096" s="187">
        <v>2</v>
      </c>
      <c r="I3096" s="188">
        <v>17.64</v>
      </c>
      <c r="J3096" s="200">
        <v>35.28</v>
      </c>
    </row>
    <row r="3097" spans="1:10" s="192" customFormat="1" ht="25.5">
      <c r="A3097" s="199" t="s">
        <v>139</v>
      </c>
      <c r="B3097" s="309" t="s">
        <v>1661</v>
      </c>
      <c r="C3097" s="278" t="s">
        <v>21</v>
      </c>
      <c r="D3097" s="278" t="s">
        <v>1058</v>
      </c>
      <c r="E3097" s="362" t="s">
        <v>142</v>
      </c>
      <c r="F3097" s="362"/>
      <c r="G3097" s="186" t="s">
        <v>45</v>
      </c>
      <c r="H3097" s="187">
        <v>1</v>
      </c>
      <c r="I3097" s="188">
        <v>90.55</v>
      </c>
      <c r="J3097" s="200">
        <v>90.55</v>
      </c>
    </row>
    <row r="3098" spans="1:10" s="192" customFormat="1" ht="12.75">
      <c r="A3098" s="199" t="s">
        <v>139</v>
      </c>
      <c r="B3098" s="309" t="s">
        <v>1662</v>
      </c>
      <c r="C3098" s="278" t="s">
        <v>21</v>
      </c>
      <c r="D3098" s="278" t="s">
        <v>1059</v>
      </c>
      <c r="E3098" s="362" t="s">
        <v>142</v>
      </c>
      <c r="F3098" s="362"/>
      <c r="G3098" s="186" t="s">
        <v>38</v>
      </c>
      <c r="H3098" s="187">
        <v>3.04E-2</v>
      </c>
      <c r="I3098" s="188">
        <v>144.69</v>
      </c>
      <c r="J3098" s="200">
        <v>4.3899999999999997</v>
      </c>
    </row>
    <row r="3099" spans="1:10" s="192" customFormat="1" ht="12.75">
      <c r="A3099" s="201"/>
      <c r="B3099" s="279"/>
      <c r="C3099" s="279"/>
      <c r="D3099" s="279"/>
      <c r="E3099" s="279" t="s">
        <v>143</v>
      </c>
      <c r="F3099" s="203">
        <v>10.92</v>
      </c>
      <c r="G3099" s="279" t="s">
        <v>144</v>
      </c>
      <c r="H3099" s="203">
        <v>0</v>
      </c>
      <c r="I3099" s="279" t="s">
        <v>145</v>
      </c>
      <c r="J3099" s="204">
        <v>10.92</v>
      </c>
    </row>
    <row r="3100" spans="1:10" s="192" customFormat="1" ht="12.75">
      <c r="A3100" s="201"/>
      <c r="B3100" s="279"/>
      <c r="C3100" s="279"/>
      <c r="D3100" s="279"/>
      <c r="E3100" s="279" t="s">
        <v>663</v>
      </c>
      <c r="F3100" s="203">
        <v>32.340000000000003</v>
      </c>
      <c r="G3100" s="279"/>
      <c r="H3100" s="363" t="s">
        <v>664</v>
      </c>
      <c r="I3100" s="363"/>
      <c r="J3100" s="204">
        <v>176.27</v>
      </c>
    </row>
    <row r="3101" spans="1:10" s="192" customFormat="1" ht="13.5" thickBot="1">
      <c r="A3101" s="280"/>
      <c r="B3101" s="281"/>
      <c r="C3101" s="281"/>
      <c r="D3101" s="281"/>
      <c r="E3101" s="281"/>
      <c r="F3101" s="281"/>
      <c r="G3101" s="281" t="s">
        <v>665</v>
      </c>
      <c r="H3101" s="213">
        <v>17</v>
      </c>
      <c r="I3101" s="281" t="s">
        <v>666</v>
      </c>
      <c r="J3101" s="207">
        <v>2996.59</v>
      </c>
    </row>
    <row r="3102" spans="1:10" s="192" customFormat="1" ht="13.5" thickTop="1">
      <c r="A3102" s="205"/>
      <c r="B3102" s="189"/>
      <c r="C3102" s="189"/>
      <c r="D3102" s="189"/>
      <c r="E3102" s="189"/>
      <c r="F3102" s="189"/>
      <c r="G3102" s="189"/>
      <c r="H3102" s="189"/>
      <c r="I3102" s="189"/>
      <c r="J3102" s="206"/>
    </row>
    <row r="3103" spans="1:10" s="192" customFormat="1" ht="12.75">
      <c r="A3103" s="290" t="s">
        <v>1056</v>
      </c>
      <c r="B3103" s="288" t="s">
        <v>8</v>
      </c>
      <c r="C3103" s="284" t="s">
        <v>9</v>
      </c>
      <c r="D3103" s="284" t="s">
        <v>10</v>
      </c>
      <c r="E3103" s="367" t="s">
        <v>136</v>
      </c>
      <c r="F3103" s="367"/>
      <c r="G3103" s="289" t="s">
        <v>11</v>
      </c>
      <c r="H3103" s="288" t="s">
        <v>12</v>
      </c>
      <c r="I3103" s="288" t="s">
        <v>13</v>
      </c>
      <c r="J3103" s="287" t="s">
        <v>14</v>
      </c>
    </row>
    <row r="3104" spans="1:10" s="192" customFormat="1" ht="25.5">
      <c r="A3104" s="94" t="s">
        <v>137</v>
      </c>
      <c r="B3104" s="294" t="s">
        <v>1291</v>
      </c>
      <c r="C3104" s="277" t="s">
        <v>21</v>
      </c>
      <c r="D3104" s="277" t="s">
        <v>169</v>
      </c>
      <c r="E3104" s="368" t="s">
        <v>152</v>
      </c>
      <c r="F3104" s="368"/>
      <c r="G3104" s="95" t="s">
        <v>45</v>
      </c>
      <c r="H3104" s="182">
        <v>1</v>
      </c>
      <c r="I3104" s="96">
        <v>14.32</v>
      </c>
      <c r="J3104" s="196">
        <v>14.32</v>
      </c>
    </row>
    <row r="3105" spans="1:10" s="192" customFormat="1" ht="25.5">
      <c r="A3105" s="197" t="s">
        <v>146</v>
      </c>
      <c r="B3105" s="308" t="s">
        <v>1560</v>
      </c>
      <c r="C3105" s="285" t="s">
        <v>21</v>
      </c>
      <c r="D3105" s="285" t="s">
        <v>154</v>
      </c>
      <c r="E3105" s="365" t="s">
        <v>148</v>
      </c>
      <c r="F3105" s="365"/>
      <c r="G3105" s="183" t="s">
        <v>26</v>
      </c>
      <c r="H3105" s="184">
        <v>8.4500000000000006E-2</v>
      </c>
      <c r="I3105" s="185">
        <v>25.55</v>
      </c>
      <c r="J3105" s="198">
        <v>2.15</v>
      </c>
    </row>
    <row r="3106" spans="1:10" s="192" customFormat="1" ht="25.5">
      <c r="A3106" s="197" t="s">
        <v>146</v>
      </c>
      <c r="B3106" s="308" t="s">
        <v>1345</v>
      </c>
      <c r="C3106" s="285" t="s">
        <v>21</v>
      </c>
      <c r="D3106" s="285" t="s">
        <v>147</v>
      </c>
      <c r="E3106" s="365" t="s">
        <v>148</v>
      </c>
      <c r="F3106" s="365"/>
      <c r="G3106" s="183" t="s">
        <v>26</v>
      </c>
      <c r="H3106" s="184">
        <v>2.6599999999999999E-2</v>
      </c>
      <c r="I3106" s="185">
        <v>20.32</v>
      </c>
      <c r="J3106" s="198">
        <v>0.54</v>
      </c>
    </row>
    <row r="3107" spans="1:10" s="192" customFormat="1" ht="12.75">
      <c r="A3107" s="199" t="s">
        <v>139</v>
      </c>
      <c r="B3107" s="309" t="s">
        <v>1575</v>
      </c>
      <c r="C3107" s="278" t="s">
        <v>21</v>
      </c>
      <c r="D3107" s="278" t="s">
        <v>172</v>
      </c>
      <c r="E3107" s="362" t="s">
        <v>142</v>
      </c>
      <c r="F3107" s="362"/>
      <c r="G3107" s="186" t="s">
        <v>45</v>
      </c>
      <c r="H3107" s="187">
        <v>3.32E-2</v>
      </c>
      <c r="I3107" s="188">
        <v>3.95</v>
      </c>
      <c r="J3107" s="200">
        <v>0.13</v>
      </c>
    </row>
    <row r="3108" spans="1:10" s="192" customFormat="1" ht="25.5">
      <c r="A3108" s="199" t="s">
        <v>139</v>
      </c>
      <c r="B3108" s="309" t="s">
        <v>1663</v>
      </c>
      <c r="C3108" s="278" t="s">
        <v>21</v>
      </c>
      <c r="D3108" s="278" t="s">
        <v>1061</v>
      </c>
      <c r="E3108" s="362" t="s">
        <v>142</v>
      </c>
      <c r="F3108" s="362"/>
      <c r="G3108" s="186" t="s">
        <v>45</v>
      </c>
      <c r="H3108" s="187">
        <v>1</v>
      </c>
      <c r="I3108" s="188">
        <v>11.5</v>
      </c>
      <c r="J3108" s="200">
        <v>11.5</v>
      </c>
    </row>
    <row r="3109" spans="1:10" s="192" customFormat="1" ht="12.75">
      <c r="A3109" s="201"/>
      <c r="B3109" s="279"/>
      <c r="C3109" s="279"/>
      <c r="D3109" s="279"/>
      <c r="E3109" s="279" t="s">
        <v>143</v>
      </c>
      <c r="F3109" s="203">
        <v>2.16</v>
      </c>
      <c r="G3109" s="279" t="s">
        <v>144</v>
      </c>
      <c r="H3109" s="203">
        <v>0</v>
      </c>
      <c r="I3109" s="279" t="s">
        <v>145</v>
      </c>
      <c r="J3109" s="204">
        <v>2.16</v>
      </c>
    </row>
    <row r="3110" spans="1:10" s="192" customFormat="1" ht="12.75">
      <c r="A3110" s="201"/>
      <c r="B3110" s="279"/>
      <c r="C3110" s="279"/>
      <c r="D3110" s="279"/>
      <c r="E3110" s="279" t="s">
        <v>663</v>
      </c>
      <c r="F3110" s="203">
        <v>3.21</v>
      </c>
      <c r="G3110" s="279"/>
      <c r="H3110" s="363" t="s">
        <v>664</v>
      </c>
      <c r="I3110" s="363"/>
      <c r="J3110" s="204">
        <v>17.53</v>
      </c>
    </row>
    <row r="3111" spans="1:10" s="192" customFormat="1" ht="13.5" thickBot="1">
      <c r="A3111" s="280"/>
      <c r="B3111" s="281"/>
      <c r="C3111" s="281"/>
      <c r="D3111" s="281"/>
      <c r="E3111" s="281"/>
      <c r="F3111" s="281"/>
      <c r="G3111" s="281" t="s">
        <v>665</v>
      </c>
      <c r="H3111" s="213">
        <v>79</v>
      </c>
      <c r="I3111" s="281" t="s">
        <v>666</v>
      </c>
      <c r="J3111" s="207">
        <v>1384.87</v>
      </c>
    </row>
    <row r="3112" spans="1:10" s="192" customFormat="1" ht="13.5" thickTop="1">
      <c r="A3112" s="205"/>
      <c r="B3112" s="189"/>
      <c r="C3112" s="189"/>
      <c r="D3112" s="189"/>
      <c r="E3112" s="189"/>
      <c r="F3112" s="189"/>
      <c r="G3112" s="189"/>
      <c r="H3112" s="189"/>
      <c r="I3112" s="189"/>
      <c r="J3112" s="206"/>
    </row>
    <row r="3113" spans="1:10" s="192" customFormat="1" ht="12.75">
      <c r="A3113" s="290" t="s">
        <v>1060</v>
      </c>
      <c r="B3113" s="288" t="s">
        <v>8</v>
      </c>
      <c r="C3113" s="284" t="s">
        <v>9</v>
      </c>
      <c r="D3113" s="284" t="s">
        <v>10</v>
      </c>
      <c r="E3113" s="367" t="s">
        <v>136</v>
      </c>
      <c r="F3113" s="367"/>
      <c r="G3113" s="289" t="s">
        <v>11</v>
      </c>
      <c r="H3113" s="288" t="s">
        <v>12</v>
      </c>
      <c r="I3113" s="288" t="s">
        <v>13</v>
      </c>
      <c r="J3113" s="287" t="s">
        <v>14</v>
      </c>
    </row>
    <row r="3114" spans="1:10" s="192" customFormat="1" ht="38.25">
      <c r="A3114" s="94" t="s">
        <v>137</v>
      </c>
      <c r="B3114" s="294" t="s">
        <v>1242</v>
      </c>
      <c r="C3114" s="277" t="s">
        <v>21</v>
      </c>
      <c r="D3114" s="277" t="s">
        <v>623</v>
      </c>
      <c r="E3114" s="368" t="s">
        <v>152</v>
      </c>
      <c r="F3114" s="368"/>
      <c r="G3114" s="95" t="s">
        <v>45</v>
      </c>
      <c r="H3114" s="182">
        <v>1</v>
      </c>
      <c r="I3114" s="96">
        <v>73.680000000000007</v>
      </c>
      <c r="J3114" s="196">
        <v>73.680000000000007</v>
      </c>
    </row>
    <row r="3115" spans="1:10" s="192" customFormat="1" ht="25.5">
      <c r="A3115" s="197" t="s">
        <v>146</v>
      </c>
      <c r="B3115" s="308" t="s">
        <v>1560</v>
      </c>
      <c r="C3115" s="285" t="s">
        <v>21</v>
      </c>
      <c r="D3115" s="285" t="s">
        <v>154</v>
      </c>
      <c r="E3115" s="365" t="s">
        <v>148</v>
      </c>
      <c r="F3115" s="365"/>
      <c r="G3115" s="183" t="s">
        <v>26</v>
      </c>
      <c r="H3115" s="184">
        <v>0.17399999999999999</v>
      </c>
      <c r="I3115" s="185">
        <v>25.55</v>
      </c>
      <c r="J3115" s="198">
        <v>4.4400000000000004</v>
      </c>
    </row>
    <row r="3116" spans="1:10" s="192" customFormat="1" ht="25.5">
      <c r="A3116" s="197" t="s">
        <v>146</v>
      </c>
      <c r="B3116" s="308" t="s">
        <v>1345</v>
      </c>
      <c r="C3116" s="285" t="s">
        <v>21</v>
      </c>
      <c r="D3116" s="285" t="s">
        <v>147</v>
      </c>
      <c r="E3116" s="365" t="s">
        <v>148</v>
      </c>
      <c r="F3116" s="365"/>
      <c r="G3116" s="183" t="s">
        <v>26</v>
      </c>
      <c r="H3116" s="184">
        <v>5.4800000000000001E-2</v>
      </c>
      <c r="I3116" s="185">
        <v>20.32</v>
      </c>
      <c r="J3116" s="198">
        <v>1.1100000000000001</v>
      </c>
    </row>
    <row r="3117" spans="1:10" s="192" customFormat="1" ht="12.75">
      <c r="A3117" s="199" t="s">
        <v>139</v>
      </c>
      <c r="B3117" s="309" t="s">
        <v>1575</v>
      </c>
      <c r="C3117" s="278" t="s">
        <v>21</v>
      </c>
      <c r="D3117" s="278" t="s">
        <v>172</v>
      </c>
      <c r="E3117" s="362" t="s">
        <v>142</v>
      </c>
      <c r="F3117" s="362"/>
      <c r="G3117" s="186" t="s">
        <v>45</v>
      </c>
      <c r="H3117" s="187">
        <v>4.8000000000000001E-2</v>
      </c>
      <c r="I3117" s="188">
        <v>3.95</v>
      </c>
      <c r="J3117" s="200">
        <v>0.18</v>
      </c>
    </row>
    <row r="3118" spans="1:10" s="192" customFormat="1" ht="25.5">
      <c r="A3118" s="199" t="s">
        <v>139</v>
      </c>
      <c r="B3118" s="309" t="s">
        <v>1664</v>
      </c>
      <c r="C3118" s="278" t="s">
        <v>21</v>
      </c>
      <c r="D3118" s="278" t="s">
        <v>1063</v>
      </c>
      <c r="E3118" s="362" t="s">
        <v>142</v>
      </c>
      <c r="F3118" s="362"/>
      <c r="G3118" s="186" t="s">
        <v>45</v>
      </c>
      <c r="H3118" s="187">
        <v>1</v>
      </c>
      <c r="I3118" s="188">
        <v>67.95</v>
      </c>
      <c r="J3118" s="200">
        <v>67.95</v>
      </c>
    </row>
    <row r="3119" spans="1:10" s="192" customFormat="1" ht="12.75">
      <c r="A3119" s="201"/>
      <c r="B3119" s="279"/>
      <c r="C3119" s="279"/>
      <c r="D3119" s="279"/>
      <c r="E3119" s="279" t="s">
        <v>143</v>
      </c>
      <c r="F3119" s="203">
        <v>4.45</v>
      </c>
      <c r="G3119" s="279" t="s">
        <v>144</v>
      </c>
      <c r="H3119" s="203">
        <v>0</v>
      </c>
      <c r="I3119" s="279" t="s">
        <v>145</v>
      </c>
      <c r="J3119" s="204">
        <v>4.45</v>
      </c>
    </row>
    <row r="3120" spans="1:10" s="192" customFormat="1" ht="12.75">
      <c r="A3120" s="201"/>
      <c r="B3120" s="279"/>
      <c r="C3120" s="279"/>
      <c r="D3120" s="279"/>
      <c r="E3120" s="279" t="s">
        <v>663</v>
      </c>
      <c r="F3120" s="203">
        <v>16.55</v>
      </c>
      <c r="G3120" s="279"/>
      <c r="H3120" s="363" t="s">
        <v>664</v>
      </c>
      <c r="I3120" s="363"/>
      <c r="J3120" s="204">
        <v>90.23</v>
      </c>
    </row>
    <row r="3121" spans="1:10" s="192" customFormat="1" ht="13.5" thickBot="1">
      <c r="A3121" s="280"/>
      <c r="B3121" s="281"/>
      <c r="C3121" s="281"/>
      <c r="D3121" s="281"/>
      <c r="E3121" s="281"/>
      <c r="F3121" s="281"/>
      <c r="G3121" s="281" t="s">
        <v>665</v>
      </c>
      <c r="H3121" s="213">
        <v>75</v>
      </c>
      <c r="I3121" s="281" t="s">
        <v>666</v>
      </c>
      <c r="J3121" s="207">
        <v>6767.25</v>
      </c>
    </row>
    <row r="3122" spans="1:10" s="192" customFormat="1" ht="13.5" thickTop="1">
      <c r="A3122" s="205"/>
      <c r="B3122" s="189"/>
      <c r="C3122" s="189"/>
      <c r="D3122" s="189"/>
      <c r="E3122" s="189"/>
      <c r="F3122" s="189"/>
      <c r="G3122" s="189"/>
      <c r="H3122" s="189"/>
      <c r="I3122" s="189"/>
      <c r="J3122" s="206"/>
    </row>
    <row r="3123" spans="1:10" s="192" customFormat="1" ht="12.75">
      <c r="A3123" s="290" t="s">
        <v>1062</v>
      </c>
      <c r="B3123" s="288" t="s">
        <v>8</v>
      </c>
      <c r="C3123" s="284" t="s">
        <v>9</v>
      </c>
      <c r="D3123" s="284" t="s">
        <v>10</v>
      </c>
      <c r="E3123" s="367" t="s">
        <v>136</v>
      </c>
      <c r="F3123" s="367"/>
      <c r="G3123" s="289" t="s">
        <v>11</v>
      </c>
      <c r="H3123" s="288" t="s">
        <v>12</v>
      </c>
      <c r="I3123" s="288" t="s">
        <v>13</v>
      </c>
      <c r="J3123" s="287" t="s">
        <v>14</v>
      </c>
    </row>
    <row r="3124" spans="1:10" s="192" customFormat="1" ht="25.5">
      <c r="A3124" s="94" t="s">
        <v>137</v>
      </c>
      <c r="B3124" s="294" t="s">
        <v>4933</v>
      </c>
      <c r="C3124" s="277" t="s">
        <v>21</v>
      </c>
      <c r="D3124" s="277" t="s">
        <v>4755</v>
      </c>
      <c r="E3124" s="368" t="s">
        <v>152</v>
      </c>
      <c r="F3124" s="368"/>
      <c r="G3124" s="95" t="s">
        <v>45</v>
      </c>
      <c r="H3124" s="182">
        <v>1</v>
      </c>
      <c r="I3124" s="96">
        <v>1959.32</v>
      </c>
      <c r="J3124" s="196">
        <v>1959.32</v>
      </c>
    </row>
    <row r="3125" spans="1:10" s="192" customFormat="1" ht="25.5">
      <c r="A3125" s="197" t="s">
        <v>146</v>
      </c>
      <c r="B3125" s="308" t="s">
        <v>1560</v>
      </c>
      <c r="C3125" s="285" t="s">
        <v>21</v>
      </c>
      <c r="D3125" s="285" t="s">
        <v>154</v>
      </c>
      <c r="E3125" s="365" t="s">
        <v>148</v>
      </c>
      <c r="F3125" s="365"/>
      <c r="G3125" s="183" t="s">
        <v>26</v>
      </c>
      <c r="H3125" s="184">
        <v>0.64529999999999998</v>
      </c>
      <c r="I3125" s="185">
        <v>25.55</v>
      </c>
      <c r="J3125" s="198">
        <v>16.48</v>
      </c>
    </row>
    <row r="3126" spans="1:10" s="192" customFormat="1" ht="25.5">
      <c r="A3126" s="197" t="s">
        <v>146</v>
      </c>
      <c r="B3126" s="308" t="s">
        <v>1345</v>
      </c>
      <c r="C3126" s="285" t="s">
        <v>21</v>
      </c>
      <c r="D3126" s="285" t="s">
        <v>147</v>
      </c>
      <c r="E3126" s="365" t="s">
        <v>148</v>
      </c>
      <c r="F3126" s="365"/>
      <c r="G3126" s="183" t="s">
        <v>26</v>
      </c>
      <c r="H3126" s="184">
        <v>0.20330000000000001</v>
      </c>
      <c r="I3126" s="185">
        <v>20.32</v>
      </c>
      <c r="J3126" s="198">
        <v>4.13</v>
      </c>
    </row>
    <row r="3127" spans="1:10" s="192" customFormat="1" ht="12.75">
      <c r="A3127" s="199" t="s">
        <v>139</v>
      </c>
      <c r="B3127" s="309" t="s">
        <v>1575</v>
      </c>
      <c r="C3127" s="278" t="s">
        <v>21</v>
      </c>
      <c r="D3127" s="278" t="s">
        <v>172</v>
      </c>
      <c r="E3127" s="362" t="s">
        <v>142</v>
      </c>
      <c r="F3127" s="362"/>
      <c r="G3127" s="186" t="s">
        <v>45</v>
      </c>
      <c r="H3127" s="187">
        <v>2.1000000000000001E-2</v>
      </c>
      <c r="I3127" s="188">
        <v>3.95</v>
      </c>
      <c r="J3127" s="200">
        <v>0.08</v>
      </c>
    </row>
    <row r="3128" spans="1:10" s="192" customFormat="1" ht="25.5">
      <c r="A3128" s="199" t="s">
        <v>139</v>
      </c>
      <c r="B3128" s="309" t="s">
        <v>4934</v>
      </c>
      <c r="C3128" s="278" t="s">
        <v>21</v>
      </c>
      <c r="D3128" s="278" t="s">
        <v>4935</v>
      </c>
      <c r="E3128" s="362" t="s">
        <v>142</v>
      </c>
      <c r="F3128" s="362"/>
      <c r="G3128" s="186" t="s">
        <v>45</v>
      </c>
      <c r="H3128" s="187">
        <v>1</v>
      </c>
      <c r="I3128" s="188">
        <v>1938.63</v>
      </c>
      <c r="J3128" s="200">
        <v>1938.63</v>
      </c>
    </row>
    <row r="3129" spans="1:10" s="192" customFormat="1" ht="12.75">
      <c r="A3129" s="201"/>
      <c r="B3129" s="279"/>
      <c r="C3129" s="279"/>
      <c r="D3129" s="279"/>
      <c r="E3129" s="279" t="s">
        <v>143</v>
      </c>
      <c r="F3129" s="203">
        <v>16.54</v>
      </c>
      <c r="G3129" s="279" t="s">
        <v>144</v>
      </c>
      <c r="H3129" s="203">
        <v>0</v>
      </c>
      <c r="I3129" s="279" t="s">
        <v>145</v>
      </c>
      <c r="J3129" s="204">
        <v>16.54</v>
      </c>
    </row>
    <row r="3130" spans="1:10" s="192" customFormat="1" ht="12.75">
      <c r="A3130" s="201"/>
      <c r="B3130" s="279"/>
      <c r="C3130" s="279"/>
      <c r="D3130" s="279"/>
      <c r="E3130" s="279" t="s">
        <v>663</v>
      </c>
      <c r="F3130" s="203">
        <v>440.25</v>
      </c>
      <c r="G3130" s="279"/>
      <c r="H3130" s="363" t="s">
        <v>664</v>
      </c>
      <c r="I3130" s="363"/>
      <c r="J3130" s="204">
        <v>2399.5700000000002</v>
      </c>
    </row>
    <row r="3131" spans="1:10" s="192" customFormat="1" ht="13.5" thickBot="1">
      <c r="A3131" s="280"/>
      <c r="B3131" s="281"/>
      <c r="C3131" s="281"/>
      <c r="D3131" s="281"/>
      <c r="E3131" s="281"/>
      <c r="F3131" s="281"/>
      <c r="G3131" s="281" t="s">
        <v>665</v>
      </c>
      <c r="H3131" s="213">
        <v>75</v>
      </c>
      <c r="I3131" s="281" t="s">
        <v>666</v>
      </c>
      <c r="J3131" s="207">
        <v>179967.75</v>
      </c>
    </row>
    <row r="3132" spans="1:10" s="192" customFormat="1" ht="13.5" thickTop="1">
      <c r="A3132" s="205"/>
      <c r="B3132" s="189"/>
      <c r="C3132" s="189"/>
      <c r="D3132" s="189"/>
      <c r="E3132" s="189"/>
      <c r="F3132" s="189"/>
      <c r="G3132" s="189"/>
      <c r="H3132" s="189"/>
      <c r="I3132" s="189"/>
      <c r="J3132" s="206"/>
    </row>
    <row r="3133" spans="1:10" s="192" customFormat="1" ht="12.75">
      <c r="A3133" s="290" t="s">
        <v>1064</v>
      </c>
      <c r="B3133" s="288" t="s">
        <v>8</v>
      </c>
      <c r="C3133" s="284" t="s">
        <v>9</v>
      </c>
      <c r="D3133" s="284" t="s">
        <v>10</v>
      </c>
      <c r="E3133" s="367" t="s">
        <v>136</v>
      </c>
      <c r="F3133" s="367"/>
      <c r="G3133" s="289" t="s">
        <v>11</v>
      </c>
      <c r="H3133" s="288" t="s">
        <v>12</v>
      </c>
      <c r="I3133" s="288" t="s">
        <v>13</v>
      </c>
      <c r="J3133" s="287" t="s">
        <v>14</v>
      </c>
    </row>
    <row r="3134" spans="1:10" s="192" customFormat="1" ht="38.25">
      <c r="A3134" s="94" t="s">
        <v>137</v>
      </c>
      <c r="B3134" s="294" t="s">
        <v>1211</v>
      </c>
      <c r="C3134" s="277" t="s">
        <v>21</v>
      </c>
      <c r="D3134" s="277" t="s">
        <v>445</v>
      </c>
      <c r="E3134" s="368" t="s">
        <v>152</v>
      </c>
      <c r="F3134" s="368"/>
      <c r="G3134" s="95" t="s">
        <v>45</v>
      </c>
      <c r="H3134" s="182">
        <v>1</v>
      </c>
      <c r="I3134" s="96">
        <v>532.91999999999996</v>
      </c>
      <c r="J3134" s="196">
        <v>532.91999999999996</v>
      </c>
    </row>
    <row r="3135" spans="1:10" s="192" customFormat="1" ht="25.5">
      <c r="A3135" s="197" t="s">
        <v>146</v>
      </c>
      <c r="B3135" s="308" t="s">
        <v>1666</v>
      </c>
      <c r="C3135" s="285" t="s">
        <v>21</v>
      </c>
      <c r="D3135" s="285" t="s">
        <v>1068</v>
      </c>
      <c r="E3135" s="365" t="s">
        <v>152</v>
      </c>
      <c r="F3135" s="365"/>
      <c r="G3135" s="183" t="s">
        <v>45</v>
      </c>
      <c r="H3135" s="184">
        <v>1</v>
      </c>
      <c r="I3135" s="185">
        <v>59.16</v>
      </c>
      <c r="J3135" s="198">
        <v>59.16</v>
      </c>
    </row>
    <row r="3136" spans="1:10" s="192" customFormat="1" ht="25.5">
      <c r="A3136" s="197" t="s">
        <v>146</v>
      </c>
      <c r="B3136" s="308" t="s">
        <v>1667</v>
      </c>
      <c r="C3136" s="285" t="s">
        <v>21</v>
      </c>
      <c r="D3136" s="285" t="s">
        <v>1069</v>
      </c>
      <c r="E3136" s="365" t="s">
        <v>152</v>
      </c>
      <c r="F3136" s="365"/>
      <c r="G3136" s="183" t="s">
        <v>45</v>
      </c>
      <c r="H3136" s="184">
        <v>1</v>
      </c>
      <c r="I3136" s="185">
        <v>473.76</v>
      </c>
      <c r="J3136" s="198">
        <v>473.76</v>
      </c>
    </row>
    <row r="3137" spans="1:10" s="192" customFormat="1" ht="12.75">
      <c r="A3137" s="201"/>
      <c r="B3137" s="279"/>
      <c r="C3137" s="279"/>
      <c r="D3137" s="279"/>
      <c r="E3137" s="279" t="s">
        <v>143</v>
      </c>
      <c r="F3137" s="203">
        <v>26.78</v>
      </c>
      <c r="G3137" s="279" t="s">
        <v>144</v>
      </c>
      <c r="H3137" s="203">
        <v>0</v>
      </c>
      <c r="I3137" s="279" t="s">
        <v>145</v>
      </c>
      <c r="J3137" s="204">
        <v>26.78</v>
      </c>
    </row>
    <row r="3138" spans="1:10" s="192" customFormat="1" ht="12.75">
      <c r="A3138" s="201"/>
      <c r="B3138" s="279"/>
      <c r="C3138" s="279"/>
      <c r="D3138" s="279"/>
      <c r="E3138" s="279" t="s">
        <v>663</v>
      </c>
      <c r="F3138" s="203">
        <v>119.74</v>
      </c>
      <c r="G3138" s="279"/>
      <c r="H3138" s="363" t="s">
        <v>664</v>
      </c>
      <c r="I3138" s="363"/>
      <c r="J3138" s="204">
        <v>652.66</v>
      </c>
    </row>
    <row r="3139" spans="1:10" s="192" customFormat="1" ht="13.5" thickBot="1">
      <c r="A3139" s="280"/>
      <c r="B3139" s="281"/>
      <c r="C3139" s="281"/>
      <c r="D3139" s="281"/>
      <c r="E3139" s="281"/>
      <c r="F3139" s="281"/>
      <c r="G3139" s="281" t="s">
        <v>665</v>
      </c>
      <c r="H3139" s="213">
        <v>42</v>
      </c>
      <c r="I3139" s="281" t="s">
        <v>666</v>
      </c>
      <c r="J3139" s="207">
        <v>27411.72</v>
      </c>
    </row>
    <row r="3140" spans="1:10" s="192" customFormat="1" ht="13.5" thickTop="1">
      <c r="A3140" s="205"/>
      <c r="B3140" s="189"/>
      <c r="C3140" s="189"/>
      <c r="D3140" s="189"/>
      <c r="E3140" s="189"/>
      <c r="F3140" s="189"/>
      <c r="G3140" s="189"/>
      <c r="H3140" s="189"/>
      <c r="I3140" s="189"/>
      <c r="J3140" s="206"/>
    </row>
    <row r="3141" spans="1:10" s="192" customFormat="1" ht="12.75">
      <c r="A3141" s="290" t="s">
        <v>1065</v>
      </c>
      <c r="B3141" s="288" t="s">
        <v>8</v>
      </c>
      <c r="C3141" s="284" t="s">
        <v>9</v>
      </c>
      <c r="D3141" s="284" t="s">
        <v>10</v>
      </c>
      <c r="E3141" s="367" t="s">
        <v>136</v>
      </c>
      <c r="F3141" s="367"/>
      <c r="G3141" s="289" t="s">
        <v>11</v>
      </c>
      <c r="H3141" s="288" t="s">
        <v>12</v>
      </c>
      <c r="I3141" s="288" t="s">
        <v>13</v>
      </c>
      <c r="J3141" s="287" t="s">
        <v>14</v>
      </c>
    </row>
    <row r="3142" spans="1:10" s="192" customFormat="1" ht="38.25">
      <c r="A3142" s="94" t="s">
        <v>137</v>
      </c>
      <c r="B3142" s="294" t="s">
        <v>1244</v>
      </c>
      <c r="C3142" s="277" t="s">
        <v>21</v>
      </c>
      <c r="D3142" s="277" t="s">
        <v>443</v>
      </c>
      <c r="E3142" s="368" t="s">
        <v>152</v>
      </c>
      <c r="F3142" s="368"/>
      <c r="G3142" s="95" t="s">
        <v>45</v>
      </c>
      <c r="H3142" s="182">
        <v>1</v>
      </c>
      <c r="I3142" s="96">
        <v>141.66</v>
      </c>
      <c r="J3142" s="196">
        <v>141.66</v>
      </c>
    </row>
    <row r="3143" spans="1:10" s="192" customFormat="1" ht="25.5">
      <c r="A3143" s="197" t="s">
        <v>146</v>
      </c>
      <c r="B3143" s="308" t="s">
        <v>1560</v>
      </c>
      <c r="C3143" s="285" t="s">
        <v>21</v>
      </c>
      <c r="D3143" s="285" t="s">
        <v>154</v>
      </c>
      <c r="E3143" s="365" t="s">
        <v>148</v>
      </c>
      <c r="F3143" s="365"/>
      <c r="G3143" s="183" t="s">
        <v>26</v>
      </c>
      <c r="H3143" s="184">
        <v>0.16669999999999999</v>
      </c>
      <c r="I3143" s="185">
        <v>25.55</v>
      </c>
      <c r="J3143" s="198">
        <v>4.25</v>
      </c>
    </row>
    <row r="3144" spans="1:10" s="192" customFormat="1" ht="25.5">
      <c r="A3144" s="197" t="s">
        <v>146</v>
      </c>
      <c r="B3144" s="308" t="s">
        <v>1345</v>
      </c>
      <c r="C3144" s="285" t="s">
        <v>21</v>
      </c>
      <c r="D3144" s="285" t="s">
        <v>147</v>
      </c>
      <c r="E3144" s="365" t="s">
        <v>148</v>
      </c>
      <c r="F3144" s="365"/>
      <c r="G3144" s="183" t="s">
        <v>26</v>
      </c>
      <c r="H3144" s="184">
        <v>5.2499999999999998E-2</v>
      </c>
      <c r="I3144" s="185">
        <v>20.32</v>
      </c>
      <c r="J3144" s="198">
        <v>1.06</v>
      </c>
    </row>
    <row r="3145" spans="1:10" s="192" customFormat="1" ht="12.75">
      <c r="A3145" s="199" t="s">
        <v>139</v>
      </c>
      <c r="B3145" s="309" t="s">
        <v>1575</v>
      </c>
      <c r="C3145" s="278" t="s">
        <v>21</v>
      </c>
      <c r="D3145" s="278" t="s">
        <v>172</v>
      </c>
      <c r="E3145" s="362" t="s">
        <v>142</v>
      </c>
      <c r="F3145" s="362"/>
      <c r="G3145" s="186" t="s">
        <v>45</v>
      </c>
      <c r="H3145" s="187">
        <v>2.1000000000000001E-2</v>
      </c>
      <c r="I3145" s="188">
        <v>3.95</v>
      </c>
      <c r="J3145" s="200">
        <v>0.08</v>
      </c>
    </row>
    <row r="3146" spans="1:10" s="192" customFormat="1" ht="25.5">
      <c r="A3146" s="199" t="s">
        <v>139</v>
      </c>
      <c r="B3146" s="309" t="s">
        <v>1665</v>
      </c>
      <c r="C3146" s="278" t="s">
        <v>21</v>
      </c>
      <c r="D3146" s="278" t="s">
        <v>1066</v>
      </c>
      <c r="E3146" s="362" t="s">
        <v>142</v>
      </c>
      <c r="F3146" s="362"/>
      <c r="G3146" s="186" t="s">
        <v>45</v>
      </c>
      <c r="H3146" s="187">
        <v>1</v>
      </c>
      <c r="I3146" s="188">
        <v>136.27000000000001</v>
      </c>
      <c r="J3146" s="200">
        <v>136.27000000000001</v>
      </c>
    </row>
    <row r="3147" spans="1:10" s="192" customFormat="1" ht="12.75">
      <c r="A3147" s="201"/>
      <c r="B3147" s="279"/>
      <c r="C3147" s="279"/>
      <c r="D3147" s="279"/>
      <c r="E3147" s="279" t="s">
        <v>143</v>
      </c>
      <c r="F3147" s="203">
        <v>4.2699999999999996</v>
      </c>
      <c r="G3147" s="279" t="s">
        <v>144</v>
      </c>
      <c r="H3147" s="203">
        <v>0</v>
      </c>
      <c r="I3147" s="279" t="s">
        <v>145</v>
      </c>
      <c r="J3147" s="204">
        <v>4.2699999999999996</v>
      </c>
    </row>
    <row r="3148" spans="1:10" s="192" customFormat="1" ht="12.75">
      <c r="A3148" s="201"/>
      <c r="B3148" s="279"/>
      <c r="C3148" s="279"/>
      <c r="D3148" s="279"/>
      <c r="E3148" s="279" t="s">
        <v>663</v>
      </c>
      <c r="F3148" s="203">
        <v>31.83</v>
      </c>
      <c r="G3148" s="279"/>
      <c r="H3148" s="363" t="s">
        <v>664</v>
      </c>
      <c r="I3148" s="363"/>
      <c r="J3148" s="204">
        <v>173.49</v>
      </c>
    </row>
    <row r="3149" spans="1:10" s="192" customFormat="1" ht="13.5" thickBot="1">
      <c r="A3149" s="280"/>
      <c r="B3149" s="281"/>
      <c r="C3149" s="281"/>
      <c r="D3149" s="281"/>
      <c r="E3149" s="281"/>
      <c r="F3149" s="281"/>
      <c r="G3149" s="281" t="s">
        <v>665</v>
      </c>
      <c r="H3149" s="213">
        <v>20</v>
      </c>
      <c r="I3149" s="281" t="s">
        <v>666</v>
      </c>
      <c r="J3149" s="207">
        <v>3469.8</v>
      </c>
    </row>
    <row r="3150" spans="1:10" s="192" customFormat="1" ht="13.5" thickTop="1">
      <c r="A3150" s="205"/>
      <c r="B3150" s="189"/>
      <c r="C3150" s="189"/>
      <c r="D3150" s="189"/>
      <c r="E3150" s="189"/>
      <c r="F3150" s="189"/>
      <c r="G3150" s="189"/>
      <c r="H3150" s="189"/>
      <c r="I3150" s="189"/>
      <c r="J3150" s="206"/>
    </row>
    <row r="3151" spans="1:10" s="192" customFormat="1" ht="12.75">
      <c r="A3151" s="290" t="s">
        <v>1067</v>
      </c>
      <c r="B3151" s="288" t="s">
        <v>8</v>
      </c>
      <c r="C3151" s="284" t="s">
        <v>9</v>
      </c>
      <c r="D3151" s="284" t="s">
        <v>10</v>
      </c>
      <c r="E3151" s="367" t="s">
        <v>136</v>
      </c>
      <c r="F3151" s="367"/>
      <c r="G3151" s="289" t="s">
        <v>11</v>
      </c>
      <c r="H3151" s="288" t="s">
        <v>12</v>
      </c>
      <c r="I3151" s="288" t="s">
        <v>13</v>
      </c>
      <c r="J3151" s="287" t="s">
        <v>14</v>
      </c>
    </row>
    <row r="3152" spans="1:10" s="192" customFormat="1" ht="38.25">
      <c r="A3152" s="94" t="s">
        <v>137</v>
      </c>
      <c r="B3152" s="294" t="s">
        <v>1232</v>
      </c>
      <c r="C3152" s="277" t="s">
        <v>44</v>
      </c>
      <c r="D3152" s="277" t="s">
        <v>454</v>
      </c>
      <c r="E3152" s="368" t="s">
        <v>152</v>
      </c>
      <c r="F3152" s="368"/>
      <c r="G3152" s="95" t="s">
        <v>45</v>
      </c>
      <c r="H3152" s="182">
        <v>1</v>
      </c>
      <c r="I3152" s="96">
        <v>258.12</v>
      </c>
      <c r="J3152" s="196">
        <v>258.12</v>
      </c>
    </row>
    <row r="3153" spans="1:10" s="192" customFormat="1" ht="25.5">
      <c r="A3153" s="197" t="s">
        <v>146</v>
      </c>
      <c r="B3153" s="308" t="s">
        <v>1396</v>
      </c>
      <c r="C3153" s="285" t="s">
        <v>21</v>
      </c>
      <c r="D3153" s="285" t="s">
        <v>168</v>
      </c>
      <c r="E3153" s="365" t="s">
        <v>148</v>
      </c>
      <c r="F3153" s="365"/>
      <c r="G3153" s="183" t="s">
        <v>26</v>
      </c>
      <c r="H3153" s="184">
        <v>0.48</v>
      </c>
      <c r="I3153" s="185">
        <v>25.47</v>
      </c>
      <c r="J3153" s="198">
        <v>12.22</v>
      </c>
    </row>
    <row r="3154" spans="1:10" s="192" customFormat="1" ht="25.5">
      <c r="A3154" s="197" t="s">
        <v>146</v>
      </c>
      <c r="B3154" s="308" t="s">
        <v>1345</v>
      </c>
      <c r="C3154" s="285" t="s">
        <v>21</v>
      </c>
      <c r="D3154" s="285" t="s">
        <v>147</v>
      </c>
      <c r="E3154" s="365" t="s">
        <v>148</v>
      </c>
      <c r="F3154" s="365"/>
      <c r="G3154" s="183" t="s">
        <v>26</v>
      </c>
      <c r="H3154" s="184">
        <v>0.15</v>
      </c>
      <c r="I3154" s="185">
        <v>20.32</v>
      </c>
      <c r="J3154" s="198">
        <v>3.04</v>
      </c>
    </row>
    <row r="3155" spans="1:10" s="192" customFormat="1" ht="25.5">
      <c r="A3155" s="197" t="s">
        <v>146</v>
      </c>
      <c r="B3155" s="308" t="s">
        <v>1291</v>
      </c>
      <c r="C3155" s="285" t="s">
        <v>21</v>
      </c>
      <c r="D3155" s="285" t="s">
        <v>169</v>
      </c>
      <c r="E3155" s="365" t="s">
        <v>152</v>
      </c>
      <c r="F3155" s="365"/>
      <c r="G3155" s="183" t="s">
        <v>45</v>
      </c>
      <c r="H3155" s="184">
        <v>1</v>
      </c>
      <c r="I3155" s="185">
        <v>14.32</v>
      </c>
      <c r="J3155" s="198">
        <v>14.32</v>
      </c>
    </row>
    <row r="3156" spans="1:10" s="192" customFormat="1" ht="25.5">
      <c r="A3156" s="199" t="s">
        <v>139</v>
      </c>
      <c r="B3156" s="309" t="s">
        <v>1673</v>
      </c>
      <c r="C3156" s="278" t="s">
        <v>21</v>
      </c>
      <c r="D3156" s="278" t="s">
        <v>170</v>
      </c>
      <c r="E3156" s="362" t="s">
        <v>142</v>
      </c>
      <c r="F3156" s="362"/>
      <c r="G3156" s="186" t="s">
        <v>45</v>
      </c>
      <c r="H3156" s="187">
        <v>1</v>
      </c>
      <c r="I3156" s="188">
        <v>215.29</v>
      </c>
      <c r="J3156" s="200">
        <v>215.29</v>
      </c>
    </row>
    <row r="3157" spans="1:10" s="192" customFormat="1" ht="12.75">
      <c r="A3157" s="199" t="s">
        <v>139</v>
      </c>
      <c r="B3157" s="309" t="s">
        <v>1469</v>
      </c>
      <c r="C3157" s="278" t="s">
        <v>21</v>
      </c>
      <c r="D3157" s="278" t="s">
        <v>171</v>
      </c>
      <c r="E3157" s="362" t="s">
        <v>142</v>
      </c>
      <c r="F3157" s="362"/>
      <c r="G3157" s="186" t="s">
        <v>38</v>
      </c>
      <c r="H3157" s="187">
        <v>0.2974</v>
      </c>
      <c r="I3157" s="188">
        <v>44.57</v>
      </c>
      <c r="J3157" s="200">
        <v>13.25</v>
      </c>
    </row>
    <row r="3158" spans="1:10" s="192" customFormat="1" ht="12.75">
      <c r="A3158" s="201"/>
      <c r="B3158" s="279"/>
      <c r="C3158" s="279"/>
      <c r="D3158" s="279"/>
      <c r="E3158" s="279" t="s">
        <v>143</v>
      </c>
      <c r="F3158" s="203">
        <v>14.07</v>
      </c>
      <c r="G3158" s="279" t="s">
        <v>144</v>
      </c>
      <c r="H3158" s="203">
        <v>0</v>
      </c>
      <c r="I3158" s="279" t="s">
        <v>145</v>
      </c>
      <c r="J3158" s="204">
        <v>14.07</v>
      </c>
    </row>
    <row r="3159" spans="1:10" s="192" customFormat="1" ht="12.75">
      <c r="A3159" s="201"/>
      <c r="B3159" s="279"/>
      <c r="C3159" s="279"/>
      <c r="D3159" s="279"/>
      <c r="E3159" s="279" t="s">
        <v>663</v>
      </c>
      <c r="F3159" s="203">
        <v>57.99</v>
      </c>
      <c r="G3159" s="279"/>
      <c r="H3159" s="363" t="s">
        <v>664</v>
      </c>
      <c r="I3159" s="363"/>
      <c r="J3159" s="204">
        <v>316.11</v>
      </c>
    </row>
    <row r="3160" spans="1:10" s="192" customFormat="1" ht="13.5" thickBot="1">
      <c r="A3160" s="280"/>
      <c r="B3160" s="281"/>
      <c r="C3160" s="281"/>
      <c r="D3160" s="281"/>
      <c r="E3160" s="281"/>
      <c r="F3160" s="281"/>
      <c r="G3160" s="281" t="s">
        <v>665</v>
      </c>
      <c r="H3160" s="213">
        <v>20</v>
      </c>
      <c r="I3160" s="281" t="s">
        <v>666</v>
      </c>
      <c r="J3160" s="207">
        <v>6322.2</v>
      </c>
    </row>
    <row r="3161" spans="1:10" s="192" customFormat="1" ht="13.5" thickTop="1">
      <c r="A3161" s="205"/>
      <c r="B3161" s="189"/>
      <c r="C3161" s="189"/>
      <c r="D3161" s="189"/>
      <c r="E3161" s="189"/>
      <c r="F3161" s="189"/>
      <c r="G3161" s="189"/>
      <c r="H3161" s="189"/>
      <c r="I3161" s="189"/>
      <c r="J3161" s="206"/>
    </row>
    <row r="3162" spans="1:10" s="192" customFormat="1" ht="12.75">
      <c r="A3162" s="290" t="s">
        <v>1070</v>
      </c>
      <c r="B3162" s="288" t="s">
        <v>8</v>
      </c>
      <c r="C3162" s="284" t="s">
        <v>9</v>
      </c>
      <c r="D3162" s="284" t="s">
        <v>10</v>
      </c>
      <c r="E3162" s="367" t="s">
        <v>136</v>
      </c>
      <c r="F3162" s="367"/>
      <c r="G3162" s="289" t="s">
        <v>11</v>
      </c>
      <c r="H3162" s="288" t="s">
        <v>12</v>
      </c>
      <c r="I3162" s="288" t="s">
        <v>13</v>
      </c>
      <c r="J3162" s="287" t="s">
        <v>14</v>
      </c>
    </row>
    <row r="3163" spans="1:10" s="192" customFormat="1" ht="38.25">
      <c r="A3163" s="94" t="s">
        <v>137</v>
      </c>
      <c r="B3163" s="294" t="s">
        <v>1223</v>
      </c>
      <c r="C3163" s="277" t="s">
        <v>21</v>
      </c>
      <c r="D3163" s="277" t="s">
        <v>459</v>
      </c>
      <c r="E3163" s="368" t="s">
        <v>152</v>
      </c>
      <c r="F3163" s="368"/>
      <c r="G3163" s="95" t="s">
        <v>45</v>
      </c>
      <c r="H3163" s="182">
        <v>1</v>
      </c>
      <c r="I3163" s="96">
        <v>969.5</v>
      </c>
      <c r="J3163" s="196">
        <v>969.5</v>
      </c>
    </row>
    <row r="3164" spans="1:10" s="192" customFormat="1" ht="25.5">
      <c r="A3164" s="197" t="s">
        <v>146</v>
      </c>
      <c r="B3164" s="308" t="s">
        <v>1560</v>
      </c>
      <c r="C3164" s="285" t="s">
        <v>21</v>
      </c>
      <c r="D3164" s="285" t="s">
        <v>154</v>
      </c>
      <c r="E3164" s="365" t="s">
        <v>148</v>
      </c>
      <c r="F3164" s="365"/>
      <c r="G3164" s="183" t="s">
        <v>26</v>
      </c>
      <c r="H3164" s="184">
        <v>2.1153</v>
      </c>
      <c r="I3164" s="185">
        <v>25.55</v>
      </c>
      <c r="J3164" s="198">
        <v>54.04</v>
      </c>
    </row>
    <row r="3165" spans="1:10" s="192" customFormat="1" ht="25.5">
      <c r="A3165" s="197" t="s">
        <v>146</v>
      </c>
      <c r="B3165" s="308" t="s">
        <v>1345</v>
      </c>
      <c r="C3165" s="285" t="s">
        <v>21</v>
      </c>
      <c r="D3165" s="285" t="s">
        <v>147</v>
      </c>
      <c r="E3165" s="365" t="s">
        <v>148</v>
      </c>
      <c r="F3165" s="365"/>
      <c r="G3165" s="183" t="s">
        <v>26</v>
      </c>
      <c r="H3165" s="184">
        <v>0.66639999999999999</v>
      </c>
      <c r="I3165" s="185">
        <v>20.32</v>
      </c>
      <c r="J3165" s="198">
        <v>13.54</v>
      </c>
    </row>
    <row r="3166" spans="1:10" s="192" customFormat="1" ht="38.25">
      <c r="A3166" s="199" t="s">
        <v>139</v>
      </c>
      <c r="B3166" s="309" t="s">
        <v>1660</v>
      </c>
      <c r="C3166" s="278" t="s">
        <v>21</v>
      </c>
      <c r="D3166" s="278" t="s">
        <v>1057</v>
      </c>
      <c r="E3166" s="362" t="s">
        <v>142</v>
      </c>
      <c r="F3166" s="362"/>
      <c r="G3166" s="186" t="s">
        <v>45</v>
      </c>
      <c r="H3166" s="187">
        <v>2</v>
      </c>
      <c r="I3166" s="188">
        <v>17.64</v>
      </c>
      <c r="J3166" s="200">
        <v>35.28</v>
      </c>
    </row>
    <row r="3167" spans="1:10" s="192" customFormat="1" ht="25.5">
      <c r="A3167" s="199" t="s">
        <v>139</v>
      </c>
      <c r="B3167" s="309" t="s">
        <v>1668</v>
      </c>
      <c r="C3167" s="278" t="s">
        <v>21</v>
      </c>
      <c r="D3167" s="278" t="s">
        <v>1071</v>
      </c>
      <c r="E3167" s="362" t="s">
        <v>142</v>
      </c>
      <c r="F3167" s="362"/>
      <c r="G3167" s="186" t="s">
        <v>45</v>
      </c>
      <c r="H3167" s="187">
        <v>1</v>
      </c>
      <c r="I3167" s="188">
        <v>7.55</v>
      </c>
      <c r="J3167" s="200">
        <v>7.55</v>
      </c>
    </row>
    <row r="3168" spans="1:10" s="192" customFormat="1" ht="25.5">
      <c r="A3168" s="199" t="s">
        <v>139</v>
      </c>
      <c r="B3168" s="309" t="s">
        <v>1676</v>
      </c>
      <c r="C3168" s="278" t="s">
        <v>21</v>
      </c>
      <c r="D3168" s="278" t="s">
        <v>1080</v>
      </c>
      <c r="E3168" s="362" t="s">
        <v>142</v>
      </c>
      <c r="F3168" s="362"/>
      <c r="G3168" s="186" t="s">
        <v>45</v>
      </c>
      <c r="H3168" s="187">
        <v>1</v>
      </c>
      <c r="I3168" s="188">
        <v>859.09</v>
      </c>
      <c r="J3168" s="200">
        <v>859.09</v>
      </c>
    </row>
    <row r="3169" spans="1:10" s="192" customFormat="1" ht="12.75">
      <c r="A3169" s="201"/>
      <c r="B3169" s="279"/>
      <c r="C3169" s="279"/>
      <c r="D3169" s="279"/>
      <c r="E3169" s="279" t="s">
        <v>143</v>
      </c>
      <c r="F3169" s="203">
        <v>54.23</v>
      </c>
      <c r="G3169" s="279" t="s">
        <v>144</v>
      </c>
      <c r="H3169" s="203">
        <v>0</v>
      </c>
      <c r="I3169" s="279" t="s">
        <v>145</v>
      </c>
      <c r="J3169" s="204">
        <v>54.23</v>
      </c>
    </row>
    <row r="3170" spans="1:10" s="192" customFormat="1" ht="12.75">
      <c r="A3170" s="201"/>
      <c r="B3170" s="279"/>
      <c r="C3170" s="279"/>
      <c r="D3170" s="279"/>
      <c r="E3170" s="279" t="s">
        <v>663</v>
      </c>
      <c r="F3170" s="203">
        <v>217.84</v>
      </c>
      <c r="G3170" s="279"/>
      <c r="H3170" s="363" t="s">
        <v>664</v>
      </c>
      <c r="I3170" s="363"/>
      <c r="J3170" s="204">
        <v>1187.3399999999999</v>
      </c>
    </row>
    <row r="3171" spans="1:10" s="192" customFormat="1" ht="13.5" thickBot="1">
      <c r="A3171" s="280"/>
      <c r="B3171" s="281"/>
      <c r="C3171" s="281"/>
      <c r="D3171" s="281"/>
      <c r="E3171" s="281"/>
      <c r="F3171" s="281"/>
      <c r="G3171" s="281" t="s">
        <v>665</v>
      </c>
      <c r="H3171" s="213">
        <v>15</v>
      </c>
      <c r="I3171" s="281" t="s">
        <v>666</v>
      </c>
      <c r="J3171" s="207">
        <v>17810.099999999999</v>
      </c>
    </row>
    <row r="3172" spans="1:10" s="192" customFormat="1" ht="13.5" thickTop="1">
      <c r="A3172" s="205"/>
      <c r="B3172" s="189"/>
      <c r="C3172" s="189"/>
      <c r="D3172" s="189"/>
      <c r="E3172" s="189"/>
      <c r="F3172" s="189"/>
      <c r="G3172" s="189"/>
      <c r="H3172" s="189"/>
      <c r="I3172" s="189"/>
      <c r="J3172" s="206"/>
    </row>
    <row r="3173" spans="1:10" s="192" customFormat="1" ht="12.75">
      <c r="A3173" s="290" t="s">
        <v>1072</v>
      </c>
      <c r="B3173" s="288" t="s">
        <v>8</v>
      </c>
      <c r="C3173" s="284" t="s">
        <v>9</v>
      </c>
      <c r="D3173" s="284" t="s">
        <v>10</v>
      </c>
      <c r="E3173" s="367" t="s">
        <v>136</v>
      </c>
      <c r="F3173" s="367"/>
      <c r="G3173" s="289" t="s">
        <v>11</v>
      </c>
      <c r="H3173" s="288" t="s">
        <v>12</v>
      </c>
      <c r="I3173" s="288" t="s">
        <v>13</v>
      </c>
      <c r="J3173" s="287" t="s">
        <v>14</v>
      </c>
    </row>
    <row r="3174" spans="1:10" s="192" customFormat="1" ht="25.5">
      <c r="A3174" s="94" t="s">
        <v>137</v>
      </c>
      <c r="B3174" s="294" t="s">
        <v>1296</v>
      </c>
      <c r="C3174" s="277" t="s">
        <v>21</v>
      </c>
      <c r="D3174" s="277" t="s">
        <v>448</v>
      </c>
      <c r="E3174" s="368" t="s">
        <v>152</v>
      </c>
      <c r="F3174" s="368"/>
      <c r="G3174" s="95" t="s">
        <v>45</v>
      </c>
      <c r="H3174" s="182">
        <v>1</v>
      </c>
      <c r="I3174" s="96">
        <v>113.64</v>
      </c>
      <c r="J3174" s="196">
        <v>113.64</v>
      </c>
    </row>
    <row r="3175" spans="1:10" s="192" customFormat="1" ht="25.5">
      <c r="A3175" s="197" t="s">
        <v>146</v>
      </c>
      <c r="B3175" s="308" t="s">
        <v>1560</v>
      </c>
      <c r="C3175" s="285" t="s">
        <v>21</v>
      </c>
      <c r="D3175" s="285" t="s">
        <v>154</v>
      </c>
      <c r="E3175" s="365" t="s">
        <v>148</v>
      </c>
      <c r="F3175" s="365"/>
      <c r="G3175" s="183" t="s">
        <v>26</v>
      </c>
      <c r="H3175" s="184">
        <v>0.44669999999999999</v>
      </c>
      <c r="I3175" s="185">
        <v>25.55</v>
      </c>
      <c r="J3175" s="198">
        <v>11.41</v>
      </c>
    </row>
    <row r="3176" spans="1:10" s="192" customFormat="1" ht="25.5">
      <c r="A3176" s="197" t="s">
        <v>146</v>
      </c>
      <c r="B3176" s="308" t="s">
        <v>1345</v>
      </c>
      <c r="C3176" s="285" t="s">
        <v>21</v>
      </c>
      <c r="D3176" s="285" t="s">
        <v>147</v>
      </c>
      <c r="E3176" s="365" t="s">
        <v>148</v>
      </c>
      <c r="F3176" s="365"/>
      <c r="G3176" s="183" t="s">
        <v>26</v>
      </c>
      <c r="H3176" s="184">
        <v>0.14069999999999999</v>
      </c>
      <c r="I3176" s="185">
        <v>20.32</v>
      </c>
      <c r="J3176" s="198">
        <v>2.85</v>
      </c>
    </row>
    <row r="3177" spans="1:10" s="192" customFormat="1" ht="25.5">
      <c r="A3177" s="199" t="s">
        <v>139</v>
      </c>
      <c r="B3177" s="309" t="s">
        <v>1669</v>
      </c>
      <c r="C3177" s="278" t="s">
        <v>21</v>
      </c>
      <c r="D3177" s="278" t="s">
        <v>1073</v>
      </c>
      <c r="E3177" s="362" t="s">
        <v>142</v>
      </c>
      <c r="F3177" s="362"/>
      <c r="G3177" s="186" t="s">
        <v>45</v>
      </c>
      <c r="H3177" s="187">
        <v>1</v>
      </c>
      <c r="I3177" s="188">
        <v>99.3</v>
      </c>
      <c r="J3177" s="200">
        <v>99.3</v>
      </c>
    </row>
    <row r="3178" spans="1:10" s="192" customFormat="1" ht="12.75">
      <c r="A3178" s="199" t="s">
        <v>139</v>
      </c>
      <c r="B3178" s="309" t="s">
        <v>1575</v>
      </c>
      <c r="C3178" s="278" t="s">
        <v>21</v>
      </c>
      <c r="D3178" s="278" t="s">
        <v>172</v>
      </c>
      <c r="E3178" s="362" t="s">
        <v>142</v>
      </c>
      <c r="F3178" s="362"/>
      <c r="G3178" s="186" t="s">
        <v>45</v>
      </c>
      <c r="H3178" s="187">
        <v>2.1000000000000001E-2</v>
      </c>
      <c r="I3178" s="188">
        <v>3.95</v>
      </c>
      <c r="J3178" s="200">
        <v>0.08</v>
      </c>
    </row>
    <row r="3179" spans="1:10" s="192" customFormat="1" ht="12.75">
      <c r="A3179" s="201"/>
      <c r="B3179" s="279"/>
      <c r="C3179" s="279"/>
      <c r="D3179" s="279"/>
      <c r="E3179" s="279" t="s">
        <v>143</v>
      </c>
      <c r="F3179" s="203">
        <v>11.45</v>
      </c>
      <c r="G3179" s="279" t="s">
        <v>144</v>
      </c>
      <c r="H3179" s="203">
        <v>0</v>
      </c>
      <c r="I3179" s="279" t="s">
        <v>145</v>
      </c>
      <c r="J3179" s="204">
        <v>11.45</v>
      </c>
    </row>
    <row r="3180" spans="1:10" s="192" customFormat="1" ht="12.75">
      <c r="A3180" s="201"/>
      <c r="B3180" s="279"/>
      <c r="C3180" s="279"/>
      <c r="D3180" s="279"/>
      <c r="E3180" s="279" t="s">
        <v>663</v>
      </c>
      <c r="F3180" s="203">
        <v>25.53</v>
      </c>
      <c r="G3180" s="279"/>
      <c r="H3180" s="363" t="s">
        <v>664</v>
      </c>
      <c r="I3180" s="363"/>
      <c r="J3180" s="204">
        <v>139.16999999999999</v>
      </c>
    </row>
    <row r="3181" spans="1:10" s="192" customFormat="1" ht="13.5" thickBot="1">
      <c r="A3181" s="280"/>
      <c r="B3181" s="281"/>
      <c r="C3181" s="281"/>
      <c r="D3181" s="281"/>
      <c r="E3181" s="281"/>
      <c r="F3181" s="281"/>
      <c r="G3181" s="281" t="s">
        <v>665</v>
      </c>
      <c r="H3181" s="213">
        <v>12</v>
      </c>
      <c r="I3181" s="281" t="s">
        <v>666</v>
      </c>
      <c r="J3181" s="207">
        <v>1670.04</v>
      </c>
    </row>
    <row r="3182" spans="1:10" s="192" customFormat="1" ht="13.5" thickTop="1">
      <c r="A3182" s="205"/>
      <c r="B3182" s="189"/>
      <c r="C3182" s="189"/>
      <c r="D3182" s="189"/>
      <c r="E3182" s="189"/>
      <c r="F3182" s="189"/>
      <c r="G3182" s="189"/>
      <c r="H3182" s="189"/>
      <c r="I3182" s="189"/>
      <c r="J3182" s="206"/>
    </row>
    <row r="3183" spans="1:10" s="192" customFormat="1" ht="12.75">
      <c r="A3183" s="290" t="s">
        <v>553</v>
      </c>
      <c r="B3183" s="288" t="s">
        <v>8</v>
      </c>
      <c r="C3183" s="284" t="s">
        <v>9</v>
      </c>
      <c r="D3183" s="284" t="s">
        <v>10</v>
      </c>
      <c r="E3183" s="367" t="s">
        <v>136</v>
      </c>
      <c r="F3183" s="367"/>
      <c r="G3183" s="289" t="s">
        <v>11</v>
      </c>
      <c r="H3183" s="288" t="s">
        <v>12</v>
      </c>
      <c r="I3183" s="288" t="s">
        <v>13</v>
      </c>
      <c r="J3183" s="287" t="s">
        <v>14</v>
      </c>
    </row>
    <row r="3184" spans="1:10" s="192" customFormat="1" ht="25.5">
      <c r="A3184" s="94" t="s">
        <v>137</v>
      </c>
      <c r="B3184" s="294" t="s">
        <v>1313</v>
      </c>
      <c r="C3184" s="277" t="s">
        <v>44</v>
      </c>
      <c r="D3184" s="277" t="s">
        <v>108</v>
      </c>
      <c r="E3184" s="368" t="s">
        <v>152</v>
      </c>
      <c r="F3184" s="368"/>
      <c r="G3184" s="95" t="s">
        <v>45</v>
      </c>
      <c r="H3184" s="182">
        <v>1</v>
      </c>
      <c r="I3184" s="96">
        <v>42.89</v>
      </c>
      <c r="J3184" s="196">
        <v>42.89</v>
      </c>
    </row>
    <row r="3185" spans="1:10" s="192" customFormat="1" ht="38.25">
      <c r="A3185" s="197" t="s">
        <v>146</v>
      </c>
      <c r="B3185" s="308" t="s">
        <v>1670</v>
      </c>
      <c r="C3185" s="285" t="s">
        <v>21</v>
      </c>
      <c r="D3185" s="285" t="s">
        <v>551</v>
      </c>
      <c r="E3185" s="365" t="s">
        <v>152</v>
      </c>
      <c r="F3185" s="365"/>
      <c r="G3185" s="183" t="s">
        <v>45</v>
      </c>
      <c r="H3185" s="184">
        <v>1</v>
      </c>
      <c r="I3185" s="185">
        <v>22.52</v>
      </c>
      <c r="J3185" s="198">
        <v>22.52</v>
      </c>
    </row>
    <row r="3186" spans="1:10" s="192" customFormat="1" ht="12.75">
      <c r="A3186" s="199" t="s">
        <v>139</v>
      </c>
      <c r="B3186" s="309" t="s">
        <v>1671</v>
      </c>
      <c r="C3186" s="278" t="s">
        <v>21</v>
      </c>
      <c r="D3186" s="278" t="s">
        <v>167</v>
      </c>
      <c r="E3186" s="362" t="s">
        <v>142</v>
      </c>
      <c r="F3186" s="362"/>
      <c r="G3186" s="186" t="s">
        <v>45</v>
      </c>
      <c r="H3186" s="187">
        <v>1</v>
      </c>
      <c r="I3186" s="188">
        <v>20.37</v>
      </c>
      <c r="J3186" s="200">
        <v>20.37</v>
      </c>
    </row>
    <row r="3187" spans="1:10" s="192" customFormat="1" ht="12.75">
      <c r="A3187" s="201"/>
      <c r="B3187" s="279"/>
      <c r="C3187" s="279"/>
      <c r="D3187" s="279"/>
      <c r="E3187" s="279" t="s">
        <v>143</v>
      </c>
      <c r="F3187" s="203">
        <v>18.010000000000002</v>
      </c>
      <c r="G3187" s="279" t="s">
        <v>144</v>
      </c>
      <c r="H3187" s="203">
        <v>0</v>
      </c>
      <c r="I3187" s="279" t="s">
        <v>145</v>
      </c>
      <c r="J3187" s="204">
        <v>18.010000000000002</v>
      </c>
    </row>
    <row r="3188" spans="1:10" s="192" customFormat="1" ht="12.75">
      <c r="A3188" s="201"/>
      <c r="B3188" s="279"/>
      <c r="C3188" s="279"/>
      <c r="D3188" s="279"/>
      <c r="E3188" s="279" t="s">
        <v>663</v>
      </c>
      <c r="F3188" s="203">
        <v>9.6300000000000008</v>
      </c>
      <c r="G3188" s="279"/>
      <c r="H3188" s="363" t="s">
        <v>664</v>
      </c>
      <c r="I3188" s="363"/>
      <c r="J3188" s="204">
        <v>52.52</v>
      </c>
    </row>
    <row r="3189" spans="1:10" s="192" customFormat="1" ht="13.5" thickBot="1">
      <c r="A3189" s="280"/>
      <c r="B3189" s="281"/>
      <c r="C3189" s="281"/>
      <c r="D3189" s="281"/>
      <c r="E3189" s="281"/>
      <c r="F3189" s="281"/>
      <c r="G3189" s="281" t="s">
        <v>665</v>
      </c>
      <c r="H3189" s="213">
        <v>12</v>
      </c>
      <c r="I3189" s="281" t="s">
        <v>666</v>
      </c>
      <c r="J3189" s="207">
        <v>630.24</v>
      </c>
    </row>
    <row r="3190" spans="1:10" s="192" customFormat="1" ht="13.5" thickTop="1">
      <c r="A3190" s="205"/>
      <c r="B3190" s="189"/>
      <c r="C3190" s="189"/>
      <c r="D3190" s="189"/>
      <c r="E3190" s="189"/>
      <c r="F3190" s="189"/>
      <c r="G3190" s="189"/>
      <c r="H3190" s="189"/>
      <c r="I3190" s="189"/>
      <c r="J3190" s="206"/>
    </row>
    <row r="3191" spans="1:10" s="192" customFormat="1" ht="12.75">
      <c r="A3191" s="290" t="s">
        <v>1074</v>
      </c>
      <c r="B3191" s="288" t="s">
        <v>8</v>
      </c>
      <c r="C3191" s="284" t="s">
        <v>9</v>
      </c>
      <c r="D3191" s="284" t="s">
        <v>10</v>
      </c>
      <c r="E3191" s="367" t="s">
        <v>136</v>
      </c>
      <c r="F3191" s="367"/>
      <c r="G3191" s="289" t="s">
        <v>11</v>
      </c>
      <c r="H3191" s="288" t="s">
        <v>12</v>
      </c>
      <c r="I3191" s="288" t="s">
        <v>13</v>
      </c>
      <c r="J3191" s="287" t="s">
        <v>14</v>
      </c>
    </row>
    <row r="3192" spans="1:10" s="192" customFormat="1" ht="25.5">
      <c r="A3192" s="94" t="s">
        <v>137</v>
      </c>
      <c r="B3192" s="294" t="s">
        <v>1246</v>
      </c>
      <c r="C3192" s="277" t="s">
        <v>21</v>
      </c>
      <c r="D3192" s="277" t="s">
        <v>110</v>
      </c>
      <c r="E3192" s="368" t="s">
        <v>152</v>
      </c>
      <c r="F3192" s="368"/>
      <c r="G3192" s="95" t="s">
        <v>45</v>
      </c>
      <c r="H3192" s="182">
        <v>1</v>
      </c>
      <c r="I3192" s="96">
        <v>356.14</v>
      </c>
      <c r="J3192" s="196">
        <v>356.14</v>
      </c>
    </row>
    <row r="3193" spans="1:10" s="192" customFormat="1" ht="25.5">
      <c r="A3193" s="197" t="s">
        <v>146</v>
      </c>
      <c r="B3193" s="308" t="s">
        <v>1560</v>
      </c>
      <c r="C3193" s="285" t="s">
        <v>21</v>
      </c>
      <c r="D3193" s="285" t="s">
        <v>154</v>
      </c>
      <c r="E3193" s="365" t="s">
        <v>148</v>
      </c>
      <c r="F3193" s="365"/>
      <c r="G3193" s="183" t="s">
        <v>26</v>
      </c>
      <c r="H3193" s="184">
        <v>0.94850000000000001</v>
      </c>
      <c r="I3193" s="185">
        <v>25.55</v>
      </c>
      <c r="J3193" s="198">
        <v>24.23</v>
      </c>
    </row>
    <row r="3194" spans="1:10" s="192" customFormat="1" ht="25.5">
      <c r="A3194" s="197" t="s">
        <v>146</v>
      </c>
      <c r="B3194" s="308" t="s">
        <v>1345</v>
      </c>
      <c r="C3194" s="285" t="s">
        <v>21</v>
      </c>
      <c r="D3194" s="285" t="s">
        <v>147</v>
      </c>
      <c r="E3194" s="365" t="s">
        <v>148</v>
      </c>
      <c r="F3194" s="365"/>
      <c r="G3194" s="183" t="s">
        <v>26</v>
      </c>
      <c r="H3194" s="184">
        <v>0.29880000000000001</v>
      </c>
      <c r="I3194" s="185">
        <v>20.32</v>
      </c>
      <c r="J3194" s="198">
        <v>6.07</v>
      </c>
    </row>
    <row r="3195" spans="1:10" s="192" customFormat="1" ht="38.25">
      <c r="A3195" s="199" t="s">
        <v>139</v>
      </c>
      <c r="B3195" s="309" t="s">
        <v>1660</v>
      </c>
      <c r="C3195" s="278" t="s">
        <v>21</v>
      </c>
      <c r="D3195" s="278" t="s">
        <v>1057</v>
      </c>
      <c r="E3195" s="362" t="s">
        <v>142</v>
      </c>
      <c r="F3195" s="362"/>
      <c r="G3195" s="186" t="s">
        <v>45</v>
      </c>
      <c r="H3195" s="187">
        <v>6</v>
      </c>
      <c r="I3195" s="188">
        <v>17.64</v>
      </c>
      <c r="J3195" s="200">
        <v>105.84</v>
      </c>
    </row>
    <row r="3196" spans="1:10" s="192" customFormat="1" ht="25.5">
      <c r="A3196" s="199" t="s">
        <v>139</v>
      </c>
      <c r="B3196" s="309" t="s">
        <v>1678</v>
      </c>
      <c r="C3196" s="278" t="s">
        <v>21</v>
      </c>
      <c r="D3196" s="278" t="s">
        <v>1082</v>
      </c>
      <c r="E3196" s="362" t="s">
        <v>142</v>
      </c>
      <c r="F3196" s="362"/>
      <c r="G3196" s="186" t="s">
        <v>45</v>
      </c>
      <c r="H3196" s="187">
        <v>1</v>
      </c>
      <c r="I3196" s="188">
        <v>220</v>
      </c>
      <c r="J3196" s="200">
        <v>220</v>
      </c>
    </row>
    <row r="3197" spans="1:10" s="192" customFormat="1" ht="12.75">
      <c r="A3197" s="201"/>
      <c r="B3197" s="279"/>
      <c r="C3197" s="279"/>
      <c r="D3197" s="279"/>
      <c r="E3197" s="279" t="s">
        <v>143</v>
      </c>
      <c r="F3197" s="203">
        <v>24.31</v>
      </c>
      <c r="G3197" s="279" t="s">
        <v>144</v>
      </c>
      <c r="H3197" s="203">
        <v>0</v>
      </c>
      <c r="I3197" s="279" t="s">
        <v>145</v>
      </c>
      <c r="J3197" s="204">
        <v>24.31</v>
      </c>
    </row>
    <row r="3198" spans="1:10" s="192" customFormat="1" ht="12.75">
      <c r="A3198" s="201"/>
      <c r="B3198" s="279"/>
      <c r="C3198" s="279"/>
      <c r="D3198" s="279"/>
      <c r="E3198" s="279" t="s">
        <v>663</v>
      </c>
      <c r="F3198" s="203">
        <v>80.02</v>
      </c>
      <c r="G3198" s="279"/>
      <c r="H3198" s="363" t="s">
        <v>664</v>
      </c>
      <c r="I3198" s="363"/>
      <c r="J3198" s="204">
        <v>436.16</v>
      </c>
    </row>
    <row r="3199" spans="1:10" s="192" customFormat="1" ht="13.5" thickBot="1">
      <c r="A3199" s="280"/>
      <c r="B3199" s="281"/>
      <c r="C3199" s="281"/>
      <c r="D3199" s="281"/>
      <c r="E3199" s="281"/>
      <c r="F3199" s="281"/>
      <c r="G3199" s="281" t="s">
        <v>665</v>
      </c>
      <c r="H3199" s="213">
        <v>35</v>
      </c>
      <c r="I3199" s="281" t="s">
        <v>666</v>
      </c>
      <c r="J3199" s="207">
        <v>15265.6</v>
      </c>
    </row>
    <row r="3200" spans="1:10" s="192" customFormat="1" ht="13.5" thickTop="1">
      <c r="A3200" s="205"/>
      <c r="B3200" s="189"/>
      <c r="C3200" s="189"/>
      <c r="D3200" s="189"/>
      <c r="E3200" s="189"/>
      <c r="F3200" s="189"/>
      <c r="G3200" s="189"/>
      <c r="H3200" s="189"/>
      <c r="I3200" s="189"/>
      <c r="J3200" s="206"/>
    </row>
    <row r="3201" spans="1:10" s="192" customFormat="1" ht="12.75">
      <c r="A3201" s="290" t="s">
        <v>554</v>
      </c>
      <c r="B3201" s="288" t="s">
        <v>8</v>
      </c>
      <c r="C3201" s="284" t="s">
        <v>9</v>
      </c>
      <c r="D3201" s="284" t="s">
        <v>10</v>
      </c>
      <c r="E3201" s="367" t="s">
        <v>136</v>
      </c>
      <c r="F3201" s="367"/>
      <c r="G3201" s="289" t="s">
        <v>11</v>
      </c>
      <c r="H3201" s="288" t="s">
        <v>12</v>
      </c>
      <c r="I3201" s="288" t="s">
        <v>13</v>
      </c>
      <c r="J3201" s="287" t="s">
        <v>14</v>
      </c>
    </row>
    <row r="3202" spans="1:10" s="192" customFormat="1" ht="25.5">
      <c r="A3202" s="94" t="s">
        <v>137</v>
      </c>
      <c r="B3202" s="294" t="s">
        <v>1250</v>
      </c>
      <c r="C3202" s="277" t="s">
        <v>21</v>
      </c>
      <c r="D3202" s="277" t="s">
        <v>460</v>
      </c>
      <c r="E3202" s="368" t="s">
        <v>152</v>
      </c>
      <c r="F3202" s="368"/>
      <c r="G3202" s="95" t="s">
        <v>45</v>
      </c>
      <c r="H3202" s="182">
        <v>1</v>
      </c>
      <c r="I3202" s="96">
        <v>342.47</v>
      </c>
      <c r="J3202" s="196">
        <v>342.47</v>
      </c>
    </row>
    <row r="3203" spans="1:10" s="192" customFormat="1" ht="25.5">
      <c r="A3203" s="197" t="s">
        <v>146</v>
      </c>
      <c r="B3203" s="308" t="s">
        <v>1560</v>
      </c>
      <c r="C3203" s="285" t="s">
        <v>21</v>
      </c>
      <c r="D3203" s="285" t="s">
        <v>154</v>
      </c>
      <c r="E3203" s="365" t="s">
        <v>148</v>
      </c>
      <c r="F3203" s="365"/>
      <c r="G3203" s="183" t="s">
        <v>26</v>
      </c>
      <c r="H3203" s="184">
        <v>0.94850000000000001</v>
      </c>
      <c r="I3203" s="185">
        <v>25.55</v>
      </c>
      <c r="J3203" s="198">
        <v>24.23</v>
      </c>
    </row>
    <row r="3204" spans="1:10" s="192" customFormat="1" ht="25.5">
      <c r="A3204" s="197" t="s">
        <v>146</v>
      </c>
      <c r="B3204" s="308" t="s">
        <v>1345</v>
      </c>
      <c r="C3204" s="285" t="s">
        <v>21</v>
      </c>
      <c r="D3204" s="285" t="s">
        <v>147</v>
      </c>
      <c r="E3204" s="365" t="s">
        <v>148</v>
      </c>
      <c r="F3204" s="365"/>
      <c r="G3204" s="183" t="s">
        <v>26</v>
      </c>
      <c r="H3204" s="184">
        <v>0.29880000000000001</v>
      </c>
      <c r="I3204" s="185">
        <v>20.32</v>
      </c>
      <c r="J3204" s="198">
        <v>6.07</v>
      </c>
    </row>
    <row r="3205" spans="1:10" s="192" customFormat="1" ht="38.25">
      <c r="A3205" s="199" t="s">
        <v>139</v>
      </c>
      <c r="B3205" s="309" t="s">
        <v>1660</v>
      </c>
      <c r="C3205" s="278" t="s">
        <v>21</v>
      </c>
      <c r="D3205" s="278" t="s">
        <v>1057</v>
      </c>
      <c r="E3205" s="362" t="s">
        <v>142</v>
      </c>
      <c r="F3205" s="362"/>
      <c r="G3205" s="186" t="s">
        <v>45</v>
      </c>
      <c r="H3205" s="187">
        <v>6</v>
      </c>
      <c r="I3205" s="188">
        <v>17.64</v>
      </c>
      <c r="J3205" s="200">
        <v>105.84</v>
      </c>
    </row>
    <row r="3206" spans="1:10" s="192" customFormat="1" ht="25.5">
      <c r="A3206" s="199" t="s">
        <v>139</v>
      </c>
      <c r="B3206" s="309" t="s">
        <v>1677</v>
      </c>
      <c r="C3206" s="278" t="s">
        <v>21</v>
      </c>
      <c r="D3206" s="278" t="s">
        <v>1081</v>
      </c>
      <c r="E3206" s="362" t="s">
        <v>142</v>
      </c>
      <c r="F3206" s="362"/>
      <c r="G3206" s="186" t="s">
        <v>45</v>
      </c>
      <c r="H3206" s="187">
        <v>1</v>
      </c>
      <c r="I3206" s="188">
        <v>206.33</v>
      </c>
      <c r="J3206" s="200">
        <v>206.33</v>
      </c>
    </row>
    <row r="3207" spans="1:10" s="192" customFormat="1" ht="12.75">
      <c r="A3207" s="201"/>
      <c r="B3207" s="279"/>
      <c r="C3207" s="279"/>
      <c r="D3207" s="279"/>
      <c r="E3207" s="279" t="s">
        <v>143</v>
      </c>
      <c r="F3207" s="203">
        <v>24.31</v>
      </c>
      <c r="G3207" s="279" t="s">
        <v>144</v>
      </c>
      <c r="H3207" s="203">
        <v>0</v>
      </c>
      <c r="I3207" s="279" t="s">
        <v>145</v>
      </c>
      <c r="J3207" s="204">
        <v>24.31</v>
      </c>
    </row>
    <row r="3208" spans="1:10" s="192" customFormat="1" ht="12.75">
      <c r="A3208" s="201"/>
      <c r="B3208" s="279"/>
      <c r="C3208" s="279"/>
      <c r="D3208" s="279"/>
      <c r="E3208" s="279" t="s">
        <v>663</v>
      </c>
      <c r="F3208" s="203">
        <v>76.95</v>
      </c>
      <c r="G3208" s="279"/>
      <c r="H3208" s="363" t="s">
        <v>664</v>
      </c>
      <c r="I3208" s="363"/>
      <c r="J3208" s="204">
        <v>419.42</v>
      </c>
    </row>
    <row r="3209" spans="1:10" s="192" customFormat="1" ht="13.5" thickBot="1">
      <c r="A3209" s="280"/>
      <c r="B3209" s="281"/>
      <c r="C3209" s="281"/>
      <c r="D3209" s="281"/>
      <c r="E3209" s="281"/>
      <c r="F3209" s="281"/>
      <c r="G3209" s="281" t="s">
        <v>665</v>
      </c>
      <c r="H3209" s="213">
        <v>13</v>
      </c>
      <c r="I3209" s="281" t="s">
        <v>666</v>
      </c>
      <c r="J3209" s="207">
        <v>5452.46</v>
      </c>
    </row>
    <row r="3210" spans="1:10" s="192" customFormat="1" ht="13.5" thickTop="1">
      <c r="A3210" s="205"/>
      <c r="B3210" s="189"/>
      <c r="C3210" s="189"/>
      <c r="D3210" s="189"/>
      <c r="E3210" s="189"/>
      <c r="F3210" s="189"/>
      <c r="G3210" s="189"/>
      <c r="H3210" s="189"/>
      <c r="I3210" s="189"/>
      <c r="J3210" s="206"/>
    </row>
    <row r="3211" spans="1:10" s="192" customFormat="1" ht="12.75">
      <c r="A3211" s="290" t="s">
        <v>1076</v>
      </c>
      <c r="B3211" s="288" t="s">
        <v>8</v>
      </c>
      <c r="C3211" s="284" t="s">
        <v>9</v>
      </c>
      <c r="D3211" s="284" t="s">
        <v>10</v>
      </c>
      <c r="E3211" s="367" t="s">
        <v>136</v>
      </c>
      <c r="F3211" s="367"/>
      <c r="G3211" s="289" t="s">
        <v>11</v>
      </c>
      <c r="H3211" s="288" t="s">
        <v>12</v>
      </c>
      <c r="I3211" s="288" t="s">
        <v>13</v>
      </c>
      <c r="J3211" s="287" t="s">
        <v>14</v>
      </c>
    </row>
    <row r="3212" spans="1:10" s="192" customFormat="1" ht="38.25">
      <c r="A3212" s="94" t="s">
        <v>137</v>
      </c>
      <c r="B3212" s="294" t="s">
        <v>3813</v>
      </c>
      <c r="C3212" s="277" t="s">
        <v>21</v>
      </c>
      <c r="D3212" s="277" t="s">
        <v>2680</v>
      </c>
      <c r="E3212" s="368" t="s">
        <v>152</v>
      </c>
      <c r="F3212" s="368"/>
      <c r="G3212" s="95" t="s">
        <v>45</v>
      </c>
      <c r="H3212" s="182">
        <v>1</v>
      </c>
      <c r="I3212" s="96">
        <v>614.73</v>
      </c>
      <c r="J3212" s="196">
        <v>614.73</v>
      </c>
    </row>
    <row r="3213" spans="1:10" s="192" customFormat="1" ht="25.5">
      <c r="A3213" s="197" t="s">
        <v>146</v>
      </c>
      <c r="B3213" s="308" t="s">
        <v>1560</v>
      </c>
      <c r="C3213" s="285" t="s">
        <v>21</v>
      </c>
      <c r="D3213" s="285" t="s">
        <v>154</v>
      </c>
      <c r="E3213" s="365" t="s">
        <v>148</v>
      </c>
      <c r="F3213" s="365"/>
      <c r="G3213" s="183" t="s">
        <v>26</v>
      </c>
      <c r="H3213" s="184">
        <v>0.63229999999999997</v>
      </c>
      <c r="I3213" s="185">
        <v>25.55</v>
      </c>
      <c r="J3213" s="198">
        <v>16.149999999999999</v>
      </c>
    </row>
    <row r="3214" spans="1:10" s="192" customFormat="1" ht="25.5">
      <c r="A3214" s="197" t="s">
        <v>146</v>
      </c>
      <c r="B3214" s="308" t="s">
        <v>1345</v>
      </c>
      <c r="C3214" s="285" t="s">
        <v>21</v>
      </c>
      <c r="D3214" s="285" t="s">
        <v>147</v>
      </c>
      <c r="E3214" s="365" t="s">
        <v>148</v>
      </c>
      <c r="F3214" s="365"/>
      <c r="G3214" s="183" t="s">
        <v>26</v>
      </c>
      <c r="H3214" s="184">
        <v>0.19919999999999999</v>
      </c>
      <c r="I3214" s="185">
        <v>20.32</v>
      </c>
      <c r="J3214" s="198">
        <v>4.04</v>
      </c>
    </row>
    <row r="3215" spans="1:10" s="192" customFormat="1" ht="38.25">
      <c r="A3215" s="199" t="s">
        <v>139</v>
      </c>
      <c r="B3215" s="309" t="s">
        <v>1660</v>
      </c>
      <c r="C3215" s="278" t="s">
        <v>21</v>
      </c>
      <c r="D3215" s="278" t="s">
        <v>1057</v>
      </c>
      <c r="E3215" s="362" t="s">
        <v>142</v>
      </c>
      <c r="F3215" s="362"/>
      <c r="G3215" s="186" t="s">
        <v>45</v>
      </c>
      <c r="H3215" s="187">
        <v>4</v>
      </c>
      <c r="I3215" s="188">
        <v>17.64</v>
      </c>
      <c r="J3215" s="200">
        <v>70.56</v>
      </c>
    </row>
    <row r="3216" spans="1:10" s="192" customFormat="1" ht="25.5">
      <c r="A3216" s="199" t="s">
        <v>139</v>
      </c>
      <c r="B3216" s="309" t="s">
        <v>3814</v>
      </c>
      <c r="C3216" s="278" t="s">
        <v>21</v>
      </c>
      <c r="D3216" s="278" t="s">
        <v>3815</v>
      </c>
      <c r="E3216" s="362" t="s">
        <v>142</v>
      </c>
      <c r="F3216" s="362"/>
      <c r="G3216" s="186" t="s">
        <v>45</v>
      </c>
      <c r="H3216" s="187">
        <v>1</v>
      </c>
      <c r="I3216" s="188">
        <v>523.98</v>
      </c>
      <c r="J3216" s="200">
        <v>523.98</v>
      </c>
    </row>
    <row r="3217" spans="1:10" s="192" customFormat="1" ht="12.75">
      <c r="A3217" s="201"/>
      <c r="B3217" s="279"/>
      <c r="C3217" s="279"/>
      <c r="D3217" s="279"/>
      <c r="E3217" s="279" t="s">
        <v>143</v>
      </c>
      <c r="F3217" s="203">
        <v>16.2</v>
      </c>
      <c r="G3217" s="279" t="s">
        <v>144</v>
      </c>
      <c r="H3217" s="203">
        <v>0</v>
      </c>
      <c r="I3217" s="279" t="s">
        <v>145</v>
      </c>
      <c r="J3217" s="204">
        <v>16.2</v>
      </c>
    </row>
    <row r="3218" spans="1:10" s="192" customFormat="1" ht="12.75">
      <c r="A3218" s="201"/>
      <c r="B3218" s="279"/>
      <c r="C3218" s="279"/>
      <c r="D3218" s="279"/>
      <c r="E3218" s="279" t="s">
        <v>663</v>
      </c>
      <c r="F3218" s="203">
        <v>138.12</v>
      </c>
      <c r="G3218" s="279"/>
      <c r="H3218" s="363" t="s">
        <v>664</v>
      </c>
      <c r="I3218" s="363"/>
      <c r="J3218" s="204">
        <v>752.85</v>
      </c>
    </row>
    <row r="3219" spans="1:10" s="192" customFormat="1" ht="13.5" thickBot="1">
      <c r="A3219" s="280"/>
      <c r="B3219" s="281"/>
      <c r="C3219" s="281"/>
      <c r="D3219" s="281"/>
      <c r="E3219" s="281"/>
      <c r="F3219" s="281"/>
      <c r="G3219" s="281" t="s">
        <v>665</v>
      </c>
      <c r="H3219" s="213">
        <v>13</v>
      </c>
      <c r="I3219" s="281" t="s">
        <v>666</v>
      </c>
      <c r="J3219" s="207">
        <v>9787.0499999999993</v>
      </c>
    </row>
    <row r="3220" spans="1:10" s="192" customFormat="1" ht="13.5" thickTop="1">
      <c r="A3220" s="205"/>
      <c r="B3220" s="189"/>
      <c r="C3220" s="189"/>
      <c r="D3220" s="189"/>
      <c r="E3220" s="189"/>
      <c r="F3220" s="189"/>
      <c r="G3220" s="189"/>
      <c r="H3220" s="189"/>
      <c r="I3220" s="189"/>
      <c r="J3220" s="206"/>
    </row>
    <row r="3221" spans="1:10" s="192" customFormat="1" ht="12.75">
      <c r="A3221" s="290" t="s">
        <v>555</v>
      </c>
      <c r="B3221" s="288" t="s">
        <v>8</v>
      </c>
      <c r="C3221" s="284" t="s">
        <v>9</v>
      </c>
      <c r="D3221" s="284" t="s">
        <v>10</v>
      </c>
      <c r="E3221" s="367" t="s">
        <v>136</v>
      </c>
      <c r="F3221" s="367"/>
      <c r="G3221" s="289" t="s">
        <v>11</v>
      </c>
      <c r="H3221" s="288" t="s">
        <v>12</v>
      </c>
      <c r="I3221" s="288" t="s">
        <v>13</v>
      </c>
      <c r="J3221" s="287" t="s">
        <v>14</v>
      </c>
    </row>
    <row r="3222" spans="1:10" s="192" customFormat="1" ht="25.5">
      <c r="A3222" s="94" t="s">
        <v>137</v>
      </c>
      <c r="B3222" s="294" t="s">
        <v>1314</v>
      </c>
      <c r="C3222" s="277" t="s">
        <v>21</v>
      </c>
      <c r="D3222" s="277" t="s">
        <v>107</v>
      </c>
      <c r="E3222" s="368" t="s">
        <v>152</v>
      </c>
      <c r="F3222" s="368"/>
      <c r="G3222" s="95" t="s">
        <v>45</v>
      </c>
      <c r="H3222" s="182">
        <v>1</v>
      </c>
      <c r="I3222" s="96">
        <v>40.08</v>
      </c>
      <c r="J3222" s="196">
        <v>40.08</v>
      </c>
    </row>
    <row r="3223" spans="1:10" s="192" customFormat="1" ht="25.5">
      <c r="A3223" s="197" t="s">
        <v>146</v>
      </c>
      <c r="B3223" s="308" t="s">
        <v>1560</v>
      </c>
      <c r="C3223" s="285" t="s">
        <v>21</v>
      </c>
      <c r="D3223" s="285" t="s">
        <v>154</v>
      </c>
      <c r="E3223" s="365" t="s">
        <v>148</v>
      </c>
      <c r="F3223" s="365"/>
      <c r="G3223" s="183" t="s">
        <v>26</v>
      </c>
      <c r="H3223" s="184">
        <v>0.31619999999999998</v>
      </c>
      <c r="I3223" s="185">
        <v>25.55</v>
      </c>
      <c r="J3223" s="198">
        <v>8.07</v>
      </c>
    </row>
    <row r="3224" spans="1:10" s="192" customFormat="1" ht="25.5">
      <c r="A3224" s="197" t="s">
        <v>146</v>
      </c>
      <c r="B3224" s="308" t="s">
        <v>1345</v>
      </c>
      <c r="C3224" s="285" t="s">
        <v>21</v>
      </c>
      <c r="D3224" s="285" t="s">
        <v>147</v>
      </c>
      <c r="E3224" s="365" t="s">
        <v>148</v>
      </c>
      <c r="F3224" s="365"/>
      <c r="G3224" s="183" t="s">
        <v>26</v>
      </c>
      <c r="H3224" s="184">
        <v>9.9599999999999994E-2</v>
      </c>
      <c r="I3224" s="185">
        <v>20.32</v>
      </c>
      <c r="J3224" s="198">
        <v>2.02</v>
      </c>
    </row>
    <row r="3225" spans="1:10" s="192" customFormat="1" ht="12.75">
      <c r="A3225" s="199" t="s">
        <v>139</v>
      </c>
      <c r="B3225" s="309" t="s">
        <v>1672</v>
      </c>
      <c r="C3225" s="278" t="s">
        <v>21</v>
      </c>
      <c r="D3225" s="278" t="s">
        <v>1075</v>
      </c>
      <c r="E3225" s="362" t="s">
        <v>142</v>
      </c>
      <c r="F3225" s="362"/>
      <c r="G3225" s="186" t="s">
        <v>45</v>
      </c>
      <c r="H3225" s="187">
        <v>1</v>
      </c>
      <c r="I3225" s="188">
        <v>29.99</v>
      </c>
      <c r="J3225" s="200">
        <v>29.99</v>
      </c>
    </row>
    <row r="3226" spans="1:10" s="192" customFormat="1" ht="12.75">
      <c r="A3226" s="201"/>
      <c r="B3226" s="279"/>
      <c r="C3226" s="279"/>
      <c r="D3226" s="279"/>
      <c r="E3226" s="279" t="s">
        <v>143</v>
      </c>
      <c r="F3226" s="203">
        <v>8.1</v>
      </c>
      <c r="G3226" s="279" t="s">
        <v>144</v>
      </c>
      <c r="H3226" s="203">
        <v>0</v>
      </c>
      <c r="I3226" s="279" t="s">
        <v>145</v>
      </c>
      <c r="J3226" s="204">
        <v>8.1</v>
      </c>
    </row>
    <row r="3227" spans="1:10" s="192" customFormat="1" ht="12.75">
      <c r="A3227" s="201"/>
      <c r="B3227" s="279"/>
      <c r="C3227" s="279"/>
      <c r="D3227" s="279"/>
      <c r="E3227" s="279" t="s">
        <v>663</v>
      </c>
      <c r="F3227" s="203">
        <v>9</v>
      </c>
      <c r="G3227" s="279"/>
      <c r="H3227" s="363" t="s">
        <v>664</v>
      </c>
      <c r="I3227" s="363"/>
      <c r="J3227" s="204">
        <v>49.08</v>
      </c>
    </row>
    <row r="3228" spans="1:10" s="192" customFormat="1" ht="13.5" thickBot="1">
      <c r="A3228" s="280"/>
      <c r="B3228" s="281"/>
      <c r="C3228" s="281"/>
      <c r="D3228" s="281"/>
      <c r="E3228" s="281"/>
      <c r="F3228" s="281"/>
      <c r="G3228" s="281" t="s">
        <v>665</v>
      </c>
      <c r="H3228" s="213">
        <v>12</v>
      </c>
      <c r="I3228" s="281" t="s">
        <v>666</v>
      </c>
      <c r="J3228" s="207">
        <v>588.96</v>
      </c>
    </row>
    <row r="3229" spans="1:10" s="192" customFormat="1" ht="13.5" thickTop="1">
      <c r="A3229" s="205"/>
      <c r="B3229" s="189"/>
      <c r="C3229" s="189"/>
      <c r="D3229" s="189"/>
      <c r="E3229" s="189"/>
      <c r="F3229" s="189"/>
      <c r="G3229" s="189"/>
      <c r="H3229" s="189"/>
      <c r="I3229" s="189"/>
      <c r="J3229" s="206"/>
    </row>
    <row r="3230" spans="1:10" s="192" customFormat="1" ht="12.75">
      <c r="A3230" s="290" t="s">
        <v>556</v>
      </c>
      <c r="B3230" s="288" t="s">
        <v>8</v>
      </c>
      <c r="C3230" s="284" t="s">
        <v>9</v>
      </c>
      <c r="D3230" s="284" t="s">
        <v>10</v>
      </c>
      <c r="E3230" s="367" t="s">
        <v>136</v>
      </c>
      <c r="F3230" s="367"/>
      <c r="G3230" s="289" t="s">
        <v>11</v>
      </c>
      <c r="H3230" s="288" t="s">
        <v>12</v>
      </c>
      <c r="I3230" s="288" t="s">
        <v>13</v>
      </c>
      <c r="J3230" s="287" t="s">
        <v>14</v>
      </c>
    </row>
    <row r="3231" spans="1:10" s="192" customFormat="1" ht="25.5">
      <c r="A3231" s="94" t="s">
        <v>137</v>
      </c>
      <c r="B3231" s="294" t="s">
        <v>1264</v>
      </c>
      <c r="C3231" s="277" t="s">
        <v>44</v>
      </c>
      <c r="D3231" s="277" t="s">
        <v>627</v>
      </c>
      <c r="E3231" s="368" t="s">
        <v>152</v>
      </c>
      <c r="F3231" s="368"/>
      <c r="G3231" s="95" t="s">
        <v>45</v>
      </c>
      <c r="H3231" s="182">
        <v>1</v>
      </c>
      <c r="I3231" s="96">
        <v>423.08</v>
      </c>
      <c r="J3231" s="196">
        <v>423.08</v>
      </c>
    </row>
    <row r="3232" spans="1:10" s="192" customFormat="1" ht="25.5">
      <c r="A3232" s="197" t="s">
        <v>146</v>
      </c>
      <c r="B3232" s="308" t="s">
        <v>1559</v>
      </c>
      <c r="C3232" s="285" t="s">
        <v>21</v>
      </c>
      <c r="D3232" s="285" t="s">
        <v>153</v>
      </c>
      <c r="E3232" s="365" t="s">
        <v>148</v>
      </c>
      <c r="F3232" s="365"/>
      <c r="G3232" s="183" t="s">
        <v>26</v>
      </c>
      <c r="H3232" s="184">
        <v>0.5</v>
      </c>
      <c r="I3232" s="185">
        <v>20.92</v>
      </c>
      <c r="J3232" s="198">
        <v>10.46</v>
      </c>
    </row>
    <row r="3233" spans="1:10" s="192" customFormat="1" ht="25.5">
      <c r="A3233" s="197" t="s">
        <v>146</v>
      </c>
      <c r="B3233" s="308" t="s">
        <v>1560</v>
      </c>
      <c r="C3233" s="285" t="s">
        <v>21</v>
      </c>
      <c r="D3233" s="285" t="s">
        <v>154</v>
      </c>
      <c r="E3233" s="365" t="s">
        <v>148</v>
      </c>
      <c r="F3233" s="365"/>
      <c r="G3233" s="183" t="s">
        <v>26</v>
      </c>
      <c r="H3233" s="184">
        <v>0.5</v>
      </c>
      <c r="I3233" s="185">
        <v>25.55</v>
      </c>
      <c r="J3233" s="198">
        <v>12.77</v>
      </c>
    </row>
    <row r="3234" spans="1:10" s="192" customFormat="1" ht="12.75">
      <c r="A3234" s="199" t="s">
        <v>139</v>
      </c>
      <c r="B3234" s="309" t="s">
        <v>1575</v>
      </c>
      <c r="C3234" s="278" t="s">
        <v>21</v>
      </c>
      <c r="D3234" s="278" t="s">
        <v>172</v>
      </c>
      <c r="E3234" s="362" t="s">
        <v>142</v>
      </c>
      <c r="F3234" s="362"/>
      <c r="G3234" s="186" t="s">
        <v>45</v>
      </c>
      <c r="H3234" s="187">
        <v>0.28000000000000003</v>
      </c>
      <c r="I3234" s="188">
        <v>3.95</v>
      </c>
      <c r="J3234" s="200">
        <v>1.1000000000000001</v>
      </c>
    </row>
    <row r="3235" spans="1:10" s="192" customFormat="1" ht="12.75">
      <c r="A3235" s="199" t="s">
        <v>139</v>
      </c>
      <c r="B3235" s="309" t="s">
        <v>1675</v>
      </c>
      <c r="C3235" s="278" t="s">
        <v>487</v>
      </c>
      <c r="D3235" s="278" t="s">
        <v>1078</v>
      </c>
      <c r="E3235" s="362" t="s">
        <v>142</v>
      </c>
      <c r="F3235" s="362"/>
      <c r="G3235" s="186" t="s">
        <v>17</v>
      </c>
      <c r="H3235" s="187">
        <v>1</v>
      </c>
      <c r="I3235" s="188">
        <v>398.75</v>
      </c>
      <c r="J3235" s="200">
        <v>398.75</v>
      </c>
    </row>
    <row r="3236" spans="1:10" s="192" customFormat="1" ht="12.75">
      <c r="A3236" s="201"/>
      <c r="B3236" s="279"/>
      <c r="C3236" s="279"/>
      <c r="D3236" s="279"/>
      <c r="E3236" s="279" t="s">
        <v>143</v>
      </c>
      <c r="F3236" s="203">
        <v>18.57</v>
      </c>
      <c r="G3236" s="279" t="s">
        <v>144</v>
      </c>
      <c r="H3236" s="203">
        <v>0</v>
      </c>
      <c r="I3236" s="279" t="s">
        <v>145</v>
      </c>
      <c r="J3236" s="204">
        <v>18.57</v>
      </c>
    </row>
    <row r="3237" spans="1:10" s="192" customFormat="1" ht="12.75">
      <c r="A3237" s="201"/>
      <c r="B3237" s="279"/>
      <c r="C3237" s="279"/>
      <c r="D3237" s="279"/>
      <c r="E3237" s="279" t="s">
        <v>663</v>
      </c>
      <c r="F3237" s="203">
        <v>95.06</v>
      </c>
      <c r="G3237" s="279"/>
      <c r="H3237" s="363" t="s">
        <v>664</v>
      </c>
      <c r="I3237" s="363"/>
      <c r="J3237" s="204">
        <v>518.14</v>
      </c>
    </row>
    <row r="3238" spans="1:10" s="192" customFormat="1" ht="13.5" thickBot="1">
      <c r="A3238" s="280"/>
      <c r="B3238" s="281"/>
      <c r="C3238" s="281"/>
      <c r="D3238" s="281"/>
      <c r="E3238" s="281"/>
      <c r="F3238" s="281"/>
      <c r="G3238" s="281" t="s">
        <v>665</v>
      </c>
      <c r="H3238" s="213">
        <v>17</v>
      </c>
      <c r="I3238" s="281" t="s">
        <v>666</v>
      </c>
      <c r="J3238" s="207">
        <v>8808.3799999999992</v>
      </c>
    </row>
    <row r="3239" spans="1:10" s="192" customFormat="1" ht="13.5" thickTop="1">
      <c r="A3239" s="205"/>
      <c r="B3239" s="189"/>
      <c r="C3239" s="189"/>
      <c r="D3239" s="189"/>
      <c r="E3239" s="189"/>
      <c r="F3239" s="189"/>
      <c r="G3239" s="189"/>
      <c r="H3239" s="189"/>
      <c r="I3239" s="189"/>
      <c r="J3239" s="206"/>
    </row>
    <row r="3240" spans="1:10" s="192" customFormat="1" ht="12.75">
      <c r="A3240" s="290" t="s">
        <v>1079</v>
      </c>
      <c r="B3240" s="288" t="s">
        <v>8</v>
      </c>
      <c r="C3240" s="284" t="s">
        <v>9</v>
      </c>
      <c r="D3240" s="284" t="s">
        <v>10</v>
      </c>
      <c r="E3240" s="367" t="s">
        <v>136</v>
      </c>
      <c r="F3240" s="367"/>
      <c r="G3240" s="289" t="s">
        <v>11</v>
      </c>
      <c r="H3240" s="288" t="s">
        <v>12</v>
      </c>
      <c r="I3240" s="288" t="s">
        <v>13</v>
      </c>
      <c r="J3240" s="287" t="s">
        <v>14</v>
      </c>
    </row>
    <row r="3241" spans="1:10" s="192" customFormat="1" ht="12.75" customHeight="1">
      <c r="A3241" s="94" t="s">
        <v>137</v>
      </c>
      <c r="B3241" s="294" t="s">
        <v>1210</v>
      </c>
      <c r="C3241" s="277" t="s">
        <v>44</v>
      </c>
      <c r="D3241" s="277" t="s">
        <v>625</v>
      </c>
      <c r="E3241" s="368" t="s">
        <v>152</v>
      </c>
      <c r="F3241" s="368"/>
      <c r="G3241" s="95" t="s">
        <v>45</v>
      </c>
      <c r="H3241" s="182">
        <v>1</v>
      </c>
      <c r="I3241" s="96">
        <v>473.28</v>
      </c>
      <c r="J3241" s="196">
        <v>473.28</v>
      </c>
    </row>
    <row r="3242" spans="1:10" s="192" customFormat="1" ht="25.5">
      <c r="A3242" s="197" t="s">
        <v>146</v>
      </c>
      <c r="B3242" s="308" t="s">
        <v>1560</v>
      </c>
      <c r="C3242" s="285" t="s">
        <v>21</v>
      </c>
      <c r="D3242" s="285" t="s">
        <v>154</v>
      </c>
      <c r="E3242" s="365" t="s">
        <v>148</v>
      </c>
      <c r="F3242" s="365"/>
      <c r="G3242" s="183" t="s">
        <v>26</v>
      </c>
      <c r="H3242" s="184">
        <v>0.15359999999999999</v>
      </c>
      <c r="I3242" s="185">
        <v>25.55</v>
      </c>
      <c r="J3242" s="198">
        <v>3.92</v>
      </c>
    </row>
    <row r="3243" spans="1:10" s="192" customFormat="1" ht="25.5">
      <c r="A3243" s="197" t="s">
        <v>146</v>
      </c>
      <c r="B3243" s="308" t="s">
        <v>1345</v>
      </c>
      <c r="C3243" s="285" t="s">
        <v>21</v>
      </c>
      <c r="D3243" s="285" t="s">
        <v>147</v>
      </c>
      <c r="E3243" s="365" t="s">
        <v>148</v>
      </c>
      <c r="F3243" s="365"/>
      <c r="G3243" s="183" t="s">
        <v>26</v>
      </c>
      <c r="H3243" s="184">
        <v>4.8399999999999999E-2</v>
      </c>
      <c r="I3243" s="185">
        <v>20.32</v>
      </c>
      <c r="J3243" s="198">
        <v>0.98</v>
      </c>
    </row>
    <row r="3244" spans="1:10" s="192" customFormat="1" ht="25.5">
      <c r="A3244" s="199" t="s">
        <v>139</v>
      </c>
      <c r="B3244" s="309" t="s">
        <v>1674</v>
      </c>
      <c r="C3244" s="278" t="s">
        <v>487</v>
      </c>
      <c r="D3244" s="278" t="s">
        <v>1077</v>
      </c>
      <c r="E3244" s="362" t="s">
        <v>142</v>
      </c>
      <c r="F3244" s="362"/>
      <c r="G3244" s="186" t="s">
        <v>17</v>
      </c>
      <c r="H3244" s="187">
        <v>1</v>
      </c>
      <c r="I3244" s="188">
        <v>468.38</v>
      </c>
      <c r="J3244" s="200">
        <v>468.38</v>
      </c>
    </row>
    <row r="3245" spans="1:10" s="192" customFormat="1" ht="12.75">
      <c r="A3245" s="201"/>
      <c r="B3245" s="279"/>
      <c r="C3245" s="279"/>
      <c r="D3245" s="279"/>
      <c r="E3245" s="279" t="s">
        <v>143</v>
      </c>
      <c r="F3245" s="203">
        <v>3.93</v>
      </c>
      <c r="G3245" s="279" t="s">
        <v>144</v>
      </c>
      <c r="H3245" s="203">
        <v>0</v>
      </c>
      <c r="I3245" s="279" t="s">
        <v>145</v>
      </c>
      <c r="J3245" s="204">
        <v>3.93</v>
      </c>
    </row>
    <row r="3246" spans="1:10" s="192" customFormat="1" ht="12.75">
      <c r="A3246" s="201"/>
      <c r="B3246" s="279"/>
      <c r="C3246" s="279"/>
      <c r="D3246" s="279"/>
      <c r="E3246" s="279" t="s">
        <v>663</v>
      </c>
      <c r="F3246" s="203">
        <v>106.34</v>
      </c>
      <c r="G3246" s="279"/>
      <c r="H3246" s="363" t="s">
        <v>664</v>
      </c>
      <c r="I3246" s="363"/>
      <c r="J3246" s="204">
        <v>579.62</v>
      </c>
    </row>
    <row r="3247" spans="1:10" s="192" customFormat="1" ht="13.5" thickBot="1">
      <c r="A3247" s="280"/>
      <c r="B3247" s="281"/>
      <c r="C3247" s="281"/>
      <c r="D3247" s="281"/>
      <c r="E3247" s="281"/>
      <c r="F3247" s="281"/>
      <c r="G3247" s="281" t="s">
        <v>665</v>
      </c>
      <c r="H3247" s="213">
        <v>41</v>
      </c>
      <c r="I3247" s="281" t="s">
        <v>666</v>
      </c>
      <c r="J3247" s="207">
        <v>23764.42</v>
      </c>
    </row>
    <row r="3248" spans="1:10" s="192" customFormat="1" ht="13.5" thickTop="1">
      <c r="A3248" s="205"/>
      <c r="B3248" s="189"/>
      <c r="C3248" s="189"/>
      <c r="D3248" s="189"/>
      <c r="E3248" s="189"/>
      <c r="F3248" s="189"/>
      <c r="G3248" s="189"/>
      <c r="H3248" s="189"/>
      <c r="I3248" s="189"/>
      <c r="J3248" s="206"/>
    </row>
    <row r="3249" spans="1:10" s="192" customFormat="1" ht="12.75">
      <c r="A3249" s="111" t="s">
        <v>4663</v>
      </c>
      <c r="B3249" s="286"/>
      <c r="C3249" s="286"/>
      <c r="D3249" s="286" t="s">
        <v>2681</v>
      </c>
      <c r="E3249" s="286"/>
      <c r="F3249" s="366"/>
      <c r="G3249" s="366"/>
      <c r="H3249" s="136"/>
      <c r="I3249" s="286"/>
      <c r="J3249" s="212">
        <v>5791.55</v>
      </c>
    </row>
    <row r="3250" spans="1:10" s="192" customFormat="1" ht="12.75">
      <c r="A3250" s="290" t="s">
        <v>1084</v>
      </c>
      <c r="B3250" s="288" t="s">
        <v>8</v>
      </c>
      <c r="C3250" s="284" t="s">
        <v>9</v>
      </c>
      <c r="D3250" s="284" t="s">
        <v>10</v>
      </c>
      <c r="E3250" s="367" t="s">
        <v>136</v>
      </c>
      <c r="F3250" s="367"/>
      <c r="G3250" s="289" t="s">
        <v>11</v>
      </c>
      <c r="H3250" s="288" t="s">
        <v>12</v>
      </c>
      <c r="I3250" s="288" t="s">
        <v>13</v>
      </c>
      <c r="J3250" s="287" t="s">
        <v>14</v>
      </c>
    </row>
    <row r="3251" spans="1:10" s="192" customFormat="1" ht="12.75" customHeight="1">
      <c r="A3251" s="94" t="s">
        <v>137</v>
      </c>
      <c r="B3251" s="294" t="s">
        <v>1175</v>
      </c>
      <c r="C3251" s="277" t="s">
        <v>21</v>
      </c>
      <c r="D3251" s="277" t="s">
        <v>2320</v>
      </c>
      <c r="E3251" s="368" t="s">
        <v>178</v>
      </c>
      <c r="F3251" s="368"/>
      <c r="G3251" s="95" t="s">
        <v>2</v>
      </c>
      <c r="H3251" s="182">
        <v>1</v>
      </c>
      <c r="I3251" s="96">
        <v>80.38</v>
      </c>
      <c r="J3251" s="196">
        <v>80.38</v>
      </c>
    </row>
    <row r="3252" spans="1:10" s="192" customFormat="1" ht="25.5">
      <c r="A3252" s="197" t="s">
        <v>146</v>
      </c>
      <c r="B3252" s="308" t="s">
        <v>1345</v>
      </c>
      <c r="C3252" s="285" t="s">
        <v>21</v>
      </c>
      <c r="D3252" s="285" t="s">
        <v>147</v>
      </c>
      <c r="E3252" s="365" t="s">
        <v>148</v>
      </c>
      <c r="F3252" s="365"/>
      <c r="G3252" s="183" t="s">
        <v>26</v>
      </c>
      <c r="H3252" s="184">
        <v>3.9557666999999999</v>
      </c>
      <c r="I3252" s="185">
        <v>20.32</v>
      </c>
      <c r="J3252" s="198">
        <v>80.38</v>
      </c>
    </row>
    <row r="3253" spans="1:10" s="192" customFormat="1" ht="12.75">
      <c r="A3253" s="201"/>
      <c r="B3253" s="279"/>
      <c r="C3253" s="279"/>
      <c r="D3253" s="279"/>
      <c r="E3253" s="279" t="s">
        <v>143</v>
      </c>
      <c r="F3253" s="203">
        <v>59.69</v>
      </c>
      <c r="G3253" s="279" t="s">
        <v>144</v>
      </c>
      <c r="H3253" s="203">
        <v>0</v>
      </c>
      <c r="I3253" s="279" t="s">
        <v>145</v>
      </c>
      <c r="J3253" s="204">
        <v>59.69</v>
      </c>
    </row>
    <row r="3254" spans="1:10" s="192" customFormat="1" ht="12.75">
      <c r="A3254" s="201"/>
      <c r="B3254" s="279"/>
      <c r="C3254" s="279"/>
      <c r="D3254" s="279"/>
      <c r="E3254" s="279" t="s">
        <v>663</v>
      </c>
      <c r="F3254" s="203">
        <v>18.059999999999999</v>
      </c>
      <c r="G3254" s="279"/>
      <c r="H3254" s="363" t="s">
        <v>664</v>
      </c>
      <c r="I3254" s="363"/>
      <c r="J3254" s="204">
        <v>98.44</v>
      </c>
    </row>
    <row r="3255" spans="1:10" s="192" customFormat="1" ht="13.5" thickBot="1">
      <c r="A3255" s="280"/>
      <c r="B3255" s="281"/>
      <c r="C3255" s="281"/>
      <c r="D3255" s="281"/>
      <c r="E3255" s="281"/>
      <c r="F3255" s="281"/>
      <c r="G3255" s="281" t="s">
        <v>665</v>
      </c>
      <c r="H3255" s="213">
        <v>45.62</v>
      </c>
      <c r="I3255" s="281" t="s">
        <v>666</v>
      </c>
      <c r="J3255" s="207">
        <v>4490.83</v>
      </c>
    </row>
    <row r="3256" spans="1:10" s="192" customFormat="1" ht="13.5" thickTop="1">
      <c r="A3256" s="205"/>
      <c r="B3256" s="189"/>
      <c r="C3256" s="189"/>
      <c r="D3256" s="189"/>
      <c r="E3256" s="189"/>
      <c r="F3256" s="189"/>
      <c r="G3256" s="189"/>
      <c r="H3256" s="189"/>
      <c r="I3256" s="189"/>
      <c r="J3256" s="206"/>
    </row>
    <row r="3257" spans="1:10" s="192" customFormat="1" ht="12.75">
      <c r="A3257" s="290" t="s">
        <v>1085</v>
      </c>
      <c r="B3257" s="288" t="s">
        <v>8</v>
      </c>
      <c r="C3257" s="284" t="s">
        <v>9</v>
      </c>
      <c r="D3257" s="284" t="s">
        <v>10</v>
      </c>
      <c r="E3257" s="367" t="s">
        <v>136</v>
      </c>
      <c r="F3257" s="367"/>
      <c r="G3257" s="289" t="s">
        <v>11</v>
      </c>
      <c r="H3257" s="288" t="s">
        <v>12</v>
      </c>
      <c r="I3257" s="288" t="s">
        <v>13</v>
      </c>
      <c r="J3257" s="287" t="s">
        <v>14</v>
      </c>
    </row>
    <row r="3258" spans="1:10" s="192" customFormat="1" ht="25.5">
      <c r="A3258" s="94" t="s">
        <v>137</v>
      </c>
      <c r="B3258" s="294" t="s">
        <v>1268</v>
      </c>
      <c r="C3258" s="277" t="s">
        <v>21</v>
      </c>
      <c r="D3258" s="277" t="s">
        <v>295</v>
      </c>
      <c r="E3258" s="368" t="s">
        <v>178</v>
      </c>
      <c r="F3258" s="368"/>
      <c r="G3258" s="95" t="s">
        <v>2</v>
      </c>
      <c r="H3258" s="182">
        <v>1</v>
      </c>
      <c r="I3258" s="96">
        <v>23.64</v>
      </c>
      <c r="J3258" s="196">
        <v>23.64</v>
      </c>
    </row>
    <row r="3259" spans="1:10" s="192" customFormat="1" ht="51">
      <c r="A3259" s="197" t="s">
        <v>146</v>
      </c>
      <c r="B3259" s="308" t="s">
        <v>1376</v>
      </c>
      <c r="C3259" s="285" t="s">
        <v>21</v>
      </c>
      <c r="D3259" s="285" t="s">
        <v>747</v>
      </c>
      <c r="E3259" s="365" t="s">
        <v>155</v>
      </c>
      <c r="F3259" s="365"/>
      <c r="G3259" s="183" t="s">
        <v>156</v>
      </c>
      <c r="H3259" s="184">
        <v>5.4000000000000003E-3</v>
      </c>
      <c r="I3259" s="185">
        <v>321.94</v>
      </c>
      <c r="J3259" s="198">
        <v>1.73</v>
      </c>
    </row>
    <row r="3260" spans="1:10" s="192" customFormat="1" ht="51">
      <c r="A3260" s="197" t="s">
        <v>146</v>
      </c>
      <c r="B3260" s="308" t="s">
        <v>1377</v>
      </c>
      <c r="C3260" s="285" t="s">
        <v>21</v>
      </c>
      <c r="D3260" s="285" t="s">
        <v>748</v>
      </c>
      <c r="E3260" s="365" t="s">
        <v>155</v>
      </c>
      <c r="F3260" s="365"/>
      <c r="G3260" s="183" t="s">
        <v>249</v>
      </c>
      <c r="H3260" s="184">
        <v>5.9999999999999995E-4</v>
      </c>
      <c r="I3260" s="185">
        <v>76.400000000000006</v>
      </c>
      <c r="J3260" s="198">
        <v>0.04</v>
      </c>
    </row>
    <row r="3261" spans="1:10" s="192" customFormat="1" ht="25.5">
      <c r="A3261" s="197" t="s">
        <v>146</v>
      </c>
      <c r="B3261" s="308" t="s">
        <v>1345</v>
      </c>
      <c r="C3261" s="285" t="s">
        <v>21</v>
      </c>
      <c r="D3261" s="285" t="s">
        <v>147</v>
      </c>
      <c r="E3261" s="365" t="s">
        <v>148</v>
      </c>
      <c r="F3261" s="365"/>
      <c r="G3261" s="183" t="s">
        <v>26</v>
      </c>
      <c r="H3261" s="184">
        <v>0.78659999999999997</v>
      </c>
      <c r="I3261" s="185">
        <v>20.32</v>
      </c>
      <c r="J3261" s="198">
        <v>15.98</v>
      </c>
    </row>
    <row r="3262" spans="1:10" s="192" customFormat="1" ht="25.5" customHeight="1">
      <c r="A3262" s="197" t="s">
        <v>146</v>
      </c>
      <c r="B3262" s="308" t="s">
        <v>1378</v>
      </c>
      <c r="C3262" s="285" t="s">
        <v>21</v>
      </c>
      <c r="D3262" s="285" t="s">
        <v>749</v>
      </c>
      <c r="E3262" s="365" t="s">
        <v>155</v>
      </c>
      <c r="F3262" s="365"/>
      <c r="G3262" s="183" t="s">
        <v>156</v>
      </c>
      <c r="H3262" s="184">
        <v>0.19620000000000001</v>
      </c>
      <c r="I3262" s="185">
        <v>30.06</v>
      </c>
      <c r="J3262" s="198">
        <v>5.89</v>
      </c>
    </row>
    <row r="3263" spans="1:10" s="192" customFormat="1" ht="12.75">
      <c r="A3263" s="201"/>
      <c r="B3263" s="279"/>
      <c r="C3263" s="279"/>
      <c r="D3263" s="279"/>
      <c r="E3263" s="279" t="s">
        <v>143</v>
      </c>
      <c r="F3263" s="203">
        <v>15.45</v>
      </c>
      <c r="G3263" s="279" t="s">
        <v>144</v>
      </c>
      <c r="H3263" s="203">
        <v>0</v>
      </c>
      <c r="I3263" s="279" t="s">
        <v>145</v>
      </c>
      <c r="J3263" s="204">
        <v>15.45</v>
      </c>
    </row>
    <row r="3264" spans="1:10" s="192" customFormat="1" ht="12.75">
      <c r="A3264" s="201"/>
      <c r="B3264" s="279"/>
      <c r="C3264" s="279"/>
      <c r="D3264" s="279"/>
      <c r="E3264" s="279" t="s">
        <v>663</v>
      </c>
      <c r="F3264" s="203">
        <v>5.31</v>
      </c>
      <c r="G3264" s="279"/>
      <c r="H3264" s="363" t="s">
        <v>664</v>
      </c>
      <c r="I3264" s="363"/>
      <c r="J3264" s="204">
        <v>28.95</v>
      </c>
    </row>
    <row r="3265" spans="1:10" s="192" customFormat="1" ht="13.5" thickBot="1">
      <c r="A3265" s="280"/>
      <c r="B3265" s="281"/>
      <c r="C3265" s="281"/>
      <c r="D3265" s="281"/>
      <c r="E3265" s="281"/>
      <c r="F3265" s="281"/>
      <c r="G3265" s="281" t="s">
        <v>665</v>
      </c>
      <c r="H3265" s="213">
        <v>44.93</v>
      </c>
      <c r="I3265" s="281" t="s">
        <v>666</v>
      </c>
      <c r="J3265" s="207">
        <v>1300.72</v>
      </c>
    </row>
    <row r="3266" spans="1:10" s="192" customFormat="1" ht="13.5" thickTop="1">
      <c r="A3266" s="205"/>
      <c r="B3266" s="189"/>
      <c r="C3266" s="189"/>
      <c r="D3266" s="189"/>
      <c r="E3266" s="189"/>
      <c r="F3266" s="189"/>
      <c r="G3266" s="189"/>
      <c r="H3266" s="189"/>
      <c r="I3266" s="189"/>
      <c r="J3266" s="206"/>
    </row>
    <row r="3267" spans="1:10" s="192" customFormat="1" ht="12.75">
      <c r="A3267" s="111" t="s">
        <v>1086</v>
      </c>
      <c r="B3267" s="286"/>
      <c r="C3267" s="286"/>
      <c r="D3267" s="286" t="s">
        <v>2682</v>
      </c>
      <c r="E3267" s="286"/>
      <c r="F3267" s="366"/>
      <c r="G3267" s="366"/>
      <c r="H3267" s="136"/>
      <c r="I3267" s="286"/>
      <c r="J3267" s="212">
        <v>23137.83</v>
      </c>
    </row>
    <row r="3268" spans="1:10" s="192" customFormat="1" ht="12.75">
      <c r="A3268" s="290" t="s">
        <v>1087</v>
      </c>
      <c r="B3268" s="288" t="s">
        <v>8</v>
      </c>
      <c r="C3268" s="284" t="s">
        <v>9</v>
      </c>
      <c r="D3268" s="284" t="s">
        <v>10</v>
      </c>
      <c r="E3268" s="367" t="s">
        <v>136</v>
      </c>
      <c r="F3268" s="367"/>
      <c r="G3268" s="289" t="s">
        <v>11</v>
      </c>
      <c r="H3268" s="288" t="s">
        <v>12</v>
      </c>
      <c r="I3268" s="288" t="s">
        <v>13</v>
      </c>
      <c r="J3268" s="287" t="s">
        <v>14</v>
      </c>
    </row>
    <row r="3269" spans="1:10" s="192" customFormat="1" ht="38.25">
      <c r="A3269" s="94" t="s">
        <v>137</v>
      </c>
      <c r="B3269" s="294" t="s">
        <v>3760</v>
      </c>
      <c r="C3269" s="277" t="s">
        <v>21</v>
      </c>
      <c r="D3269" s="277" t="s">
        <v>2656</v>
      </c>
      <c r="E3269" s="368" t="s">
        <v>152</v>
      </c>
      <c r="F3269" s="368"/>
      <c r="G3269" s="95" t="s">
        <v>45</v>
      </c>
      <c r="H3269" s="182">
        <v>1</v>
      </c>
      <c r="I3269" s="96">
        <v>110.84</v>
      </c>
      <c r="J3269" s="196">
        <v>110.84</v>
      </c>
    </row>
    <row r="3270" spans="1:10" s="192" customFormat="1" ht="25.5">
      <c r="A3270" s="197" t="s">
        <v>146</v>
      </c>
      <c r="B3270" s="308" t="s">
        <v>1559</v>
      </c>
      <c r="C3270" s="285" t="s">
        <v>21</v>
      </c>
      <c r="D3270" s="285" t="s">
        <v>153</v>
      </c>
      <c r="E3270" s="365" t="s">
        <v>148</v>
      </c>
      <c r="F3270" s="365"/>
      <c r="G3270" s="183" t="s">
        <v>26</v>
      </c>
      <c r="H3270" s="184">
        <v>0.36049999999999999</v>
      </c>
      <c r="I3270" s="185">
        <v>20.92</v>
      </c>
      <c r="J3270" s="198">
        <v>7.54</v>
      </c>
    </row>
    <row r="3271" spans="1:10" s="192" customFormat="1" ht="25.5">
      <c r="A3271" s="197" t="s">
        <v>146</v>
      </c>
      <c r="B3271" s="308" t="s">
        <v>1560</v>
      </c>
      <c r="C3271" s="285" t="s">
        <v>21</v>
      </c>
      <c r="D3271" s="285" t="s">
        <v>154</v>
      </c>
      <c r="E3271" s="365" t="s">
        <v>148</v>
      </c>
      <c r="F3271" s="365"/>
      <c r="G3271" s="183" t="s">
        <v>26</v>
      </c>
      <c r="H3271" s="184">
        <v>0.36049999999999999</v>
      </c>
      <c r="I3271" s="185">
        <v>25.55</v>
      </c>
      <c r="J3271" s="198">
        <v>9.2100000000000009</v>
      </c>
    </row>
    <row r="3272" spans="1:10" s="192" customFormat="1" ht="25.5">
      <c r="A3272" s="199" t="s">
        <v>139</v>
      </c>
      <c r="B3272" s="309" t="s">
        <v>3748</v>
      </c>
      <c r="C3272" s="278" t="s">
        <v>21</v>
      </c>
      <c r="D3272" s="278" t="s">
        <v>3749</v>
      </c>
      <c r="E3272" s="362" t="s">
        <v>142</v>
      </c>
      <c r="F3272" s="362"/>
      <c r="G3272" s="186" t="s">
        <v>45</v>
      </c>
      <c r="H3272" s="187">
        <v>2</v>
      </c>
      <c r="I3272" s="188">
        <v>11.32</v>
      </c>
      <c r="J3272" s="200">
        <v>22.64</v>
      </c>
    </row>
    <row r="3273" spans="1:10" s="192" customFormat="1" ht="38.25">
      <c r="A3273" s="199" t="s">
        <v>139</v>
      </c>
      <c r="B3273" s="309" t="s">
        <v>1616</v>
      </c>
      <c r="C3273" s="278" t="s">
        <v>21</v>
      </c>
      <c r="D3273" s="278" t="s">
        <v>158</v>
      </c>
      <c r="E3273" s="362" t="s">
        <v>142</v>
      </c>
      <c r="F3273" s="362"/>
      <c r="G3273" s="186" t="s">
        <v>45</v>
      </c>
      <c r="H3273" s="187">
        <v>0.17499999999999999</v>
      </c>
      <c r="I3273" s="188">
        <v>31.75</v>
      </c>
      <c r="J3273" s="200">
        <v>5.55</v>
      </c>
    </row>
    <row r="3274" spans="1:10" s="192" customFormat="1" ht="25.5">
      <c r="A3274" s="199" t="s">
        <v>139</v>
      </c>
      <c r="B3274" s="309" t="s">
        <v>3761</v>
      </c>
      <c r="C3274" s="278" t="s">
        <v>21</v>
      </c>
      <c r="D3274" s="278" t="s">
        <v>3762</v>
      </c>
      <c r="E3274" s="362" t="s">
        <v>142</v>
      </c>
      <c r="F3274" s="362"/>
      <c r="G3274" s="186" t="s">
        <v>45</v>
      </c>
      <c r="H3274" s="187">
        <v>1</v>
      </c>
      <c r="I3274" s="188">
        <v>65.900000000000006</v>
      </c>
      <c r="J3274" s="200">
        <v>65.900000000000006</v>
      </c>
    </row>
    <row r="3275" spans="1:10" s="192" customFormat="1" ht="12.75">
      <c r="A3275" s="201"/>
      <c r="B3275" s="279"/>
      <c r="C3275" s="279"/>
      <c r="D3275" s="279"/>
      <c r="E3275" s="279" t="s">
        <v>143</v>
      </c>
      <c r="F3275" s="203">
        <v>13.39</v>
      </c>
      <c r="G3275" s="279" t="s">
        <v>144</v>
      </c>
      <c r="H3275" s="203">
        <v>0</v>
      </c>
      <c r="I3275" s="279" t="s">
        <v>145</v>
      </c>
      <c r="J3275" s="204">
        <v>13.39</v>
      </c>
    </row>
    <row r="3276" spans="1:10" s="192" customFormat="1" ht="12.75">
      <c r="A3276" s="201"/>
      <c r="B3276" s="279"/>
      <c r="C3276" s="279"/>
      <c r="D3276" s="279"/>
      <c r="E3276" s="279" t="s">
        <v>663</v>
      </c>
      <c r="F3276" s="203">
        <v>24.9</v>
      </c>
      <c r="G3276" s="279"/>
      <c r="H3276" s="363" t="s">
        <v>664</v>
      </c>
      <c r="I3276" s="363"/>
      <c r="J3276" s="204">
        <v>135.74</v>
      </c>
    </row>
    <row r="3277" spans="1:10" s="192" customFormat="1" ht="13.5" thickBot="1">
      <c r="A3277" s="280"/>
      <c r="B3277" s="281"/>
      <c r="C3277" s="281"/>
      <c r="D3277" s="281"/>
      <c r="E3277" s="281"/>
      <c r="F3277" s="281"/>
      <c r="G3277" s="281" t="s">
        <v>665</v>
      </c>
      <c r="H3277" s="213">
        <v>16</v>
      </c>
      <c r="I3277" s="281" t="s">
        <v>666</v>
      </c>
      <c r="J3277" s="207">
        <v>2171.84</v>
      </c>
    </row>
    <row r="3278" spans="1:10" s="192" customFormat="1" ht="13.5" thickTop="1">
      <c r="A3278" s="205"/>
      <c r="B3278" s="189"/>
      <c r="C3278" s="189"/>
      <c r="D3278" s="189"/>
      <c r="E3278" s="189"/>
      <c r="F3278" s="189"/>
      <c r="G3278" s="189"/>
      <c r="H3278" s="189"/>
      <c r="I3278" s="189"/>
      <c r="J3278" s="206"/>
    </row>
    <row r="3279" spans="1:10" s="192" customFormat="1" ht="12.75">
      <c r="A3279" s="290" t="s">
        <v>1088</v>
      </c>
      <c r="B3279" s="288" t="s">
        <v>8</v>
      </c>
      <c r="C3279" s="284" t="s">
        <v>9</v>
      </c>
      <c r="D3279" s="284" t="s">
        <v>10</v>
      </c>
      <c r="E3279" s="367" t="s">
        <v>136</v>
      </c>
      <c r="F3279" s="367"/>
      <c r="G3279" s="289" t="s">
        <v>11</v>
      </c>
      <c r="H3279" s="288" t="s">
        <v>12</v>
      </c>
      <c r="I3279" s="288" t="s">
        <v>13</v>
      </c>
      <c r="J3279" s="287" t="s">
        <v>14</v>
      </c>
    </row>
    <row r="3280" spans="1:10" s="192" customFormat="1" ht="38.25">
      <c r="A3280" s="94" t="s">
        <v>137</v>
      </c>
      <c r="B3280" s="294" t="s">
        <v>3764</v>
      </c>
      <c r="C3280" s="277" t="s">
        <v>21</v>
      </c>
      <c r="D3280" s="277" t="s">
        <v>2658</v>
      </c>
      <c r="E3280" s="368" t="s">
        <v>152</v>
      </c>
      <c r="F3280" s="368"/>
      <c r="G3280" s="95" t="s">
        <v>45</v>
      </c>
      <c r="H3280" s="182">
        <v>1</v>
      </c>
      <c r="I3280" s="96">
        <v>105.61</v>
      </c>
      <c r="J3280" s="196">
        <v>105.61</v>
      </c>
    </row>
    <row r="3281" spans="1:10" s="192" customFormat="1" ht="25.5">
      <c r="A3281" s="197" t="s">
        <v>146</v>
      </c>
      <c r="B3281" s="308" t="s">
        <v>1559</v>
      </c>
      <c r="C3281" s="285" t="s">
        <v>21</v>
      </c>
      <c r="D3281" s="285" t="s">
        <v>153</v>
      </c>
      <c r="E3281" s="365" t="s">
        <v>148</v>
      </c>
      <c r="F3281" s="365"/>
      <c r="G3281" s="183" t="s">
        <v>26</v>
      </c>
      <c r="H3281" s="184">
        <v>0.36049999999999999</v>
      </c>
      <c r="I3281" s="185">
        <v>20.92</v>
      </c>
      <c r="J3281" s="198">
        <v>7.54</v>
      </c>
    </row>
    <row r="3282" spans="1:10" s="192" customFormat="1" ht="25.5">
      <c r="A3282" s="197" t="s">
        <v>146</v>
      </c>
      <c r="B3282" s="308" t="s">
        <v>1560</v>
      </c>
      <c r="C3282" s="285" t="s">
        <v>21</v>
      </c>
      <c r="D3282" s="285" t="s">
        <v>154</v>
      </c>
      <c r="E3282" s="365" t="s">
        <v>148</v>
      </c>
      <c r="F3282" s="365"/>
      <c r="G3282" s="183" t="s">
        <v>26</v>
      </c>
      <c r="H3282" s="184">
        <v>0.36049999999999999</v>
      </c>
      <c r="I3282" s="185">
        <v>25.55</v>
      </c>
      <c r="J3282" s="198">
        <v>9.2100000000000009</v>
      </c>
    </row>
    <row r="3283" spans="1:10" s="192" customFormat="1" ht="25.5">
      <c r="A3283" s="199" t="s">
        <v>139</v>
      </c>
      <c r="B3283" s="309" t="s">
        <v>3748</v>
      </c>
      <c r="C3283" s="278" t="s">
        <v>21</v>
      </c>
      <c r="D3283" s="278" t="s">
        <v>3749</v>
      </c>
      <c r="E3283" s="362" t="s">
        <v>142</v>
      </c>
      <c r="F3283" s="362"/>
      <c r="G3283" s="186" t="s">
        <v>45</v>
      </c>
      <c r="H3283" s="187">
        <v>2</v>
      </c>
      <c r="I3283" s="188">
        <v>11.32</v>
      </c>
      <c r="J3283" s="200">
        <v>22.64</v>
      </c>
    </row>
    <row r="3284" spans="1:10" s="192" customFormat="1" ht="38.25">
      <c r="A3284" s="199" t="s">
        <v>139</v>
      </c>
      <c r="B3284" s="309" t="s">
        <v>1616</v>
      </c>
      <c r="C3284" s="278" t="s">
        <v>21</v>
      </c>
      <c r="D3284" s="278" t="s">
        <v>158</v>
      </c>
      <c r="E3284" s="362" t="s">
        <v>142</v>
      </c>
      <c r="F3284" s="362"/>
      <c r="G3284" s="186" t="s">
        <v>45</v>
      </c>
      <c r="H3284" s="187">
        <v>0.17499999999999999</v>
      </c>
      <c r="I3284" s="188">
        <v>31.75</v>
      </c>
      <c r="J3284" s="200">
        <v>5.55</v>
      </c>
    </row>
    <row r="3285" spans="1:10" s="192" customFormat="1" ht="25.5">
      <c r="A3285" s="199" t="s">
        <v>139</v>
      </c>
      <c r="B3285" s="309" t="s">
        <v>3765</v>
      </c>
      <c r="C3285" s="278" t="s">
        <v>21</v>
      </c>
      <c r="D3285" s="278" t="s">
        <v>3766</v>
      </c>
      <c r="E3285" s="362" t="s">
        <v>142</v>
      </c>
      <c r="F3285" s="362"/>
      <c r="G3285" s="186" t="s">
        <v>45</v>
      </c>
      <c r="H3285" s="187">
        <v>1</v>
      </c>
      <c r="I3285" s="188">
        <v>60.67</v>
      </c>
      <c r="J3285" s="200">
        <v>60.67</v>
      </c>
    </row>
    <row r="3286" spans="1:10" s="192" customFormat="1" ht="12.75">
      <c r="A3286" s="201"/>
      <c r="B3286" s="279"/>
      <c r="C3286" s="279"/>
      <c r="D3286" s="279"/>
      <c r="E3286" s="279" t="s">
        <v>143</v>
      </c>
      <c r="F3286" s="203">
        <v>13.39</v>
      </c>
      <c r="G3286" s="279" t="s">
        <v>144</v>
      </c>
      <c r="H3286" s="203">
        <v>0</v>
      </c>
      <c r="I3286" s="279" t="s">
        <v>145</v>
      </c>
      <c r="J3286" s="204">
        <v>13.39</v>
      </c>
    </row>
    <row r="3287" spans="1:10" s="192" customFormat="1" ht="12.75">
      <c r="A3287" s="201"/>
      <c r="B3287" s="279"/>
      <c r="C3287" s="279"/>
      <c r="D3287" s="279"/>
      <c r="E3287" s="279" t="s">
        <v>663</v>
      </c>
      <c r="F3287" s="203">
        <v>23.73</v>
      </c>
      <c r="G3287" s="279"/>
      <c r="H3287" s="363" t="s">
        <v>664</v>
      </c>
      <c r="I3287" s="363"/>
      <c r="J3287" s="204">
        <v>129.34</v>
      </c>
    </row>
    <row r="3288" spans="1:10" s="192" customFormat="1" ht="13.5" thickBot="1">
      <c r="A3288" s="280"/>
      <c r="B3288" s="281"/>
      <c r="C3288" s="281"/>
      <c r="D3288" s="281"/>
      <c r="E3288" s="281"/>
      <c r="F3288" s="281"/>
      <c r="G3288" s="281" t="s">
        <v>665</v>
      </c>
      <c r="H3288" s="213">
        <v>30</v>
      </c>
      <c r="I3288" s="281" t="s">
        <v>666</v>
      </c>
      <c r="J3288" s="207">
        <v>3880.2</v>
      </c>
    </row>
    <row r="3289" spans="1:10" s="192" customFormat="1" ht="13.5" thickTop="1">
      <c r="A3289" s="205"/>
      <c r="B3289" s="189"/>
      <c r="C3289" s="189"/>
      <c r="D3289" s="189"/>
      <c r="E3289" s="189"/>
      <c r="F3289" s="189"/>
      <c r="G3289" s="189"/>
      <c r="H3289" s="189"/>
      <c r="I3289" s="189"/>
      <c r="J3289" s="206"/>
    </row>
    <row r="3290" spans="1:10" s="192" customFormat="1" ht="12.75">
      <c r="A3290" s="290" t="s">
        <v>3816</v>
      </c>
      <c r="B3290" s="288" t="s">
        <v>8</v>
      </c>
      <c r="C3290" s="284" t="s">
        <v>9</v>
      </c>
      <c r="D3290" s="284" t="s">
        <v>10</v>
      </c>
      <c r="E3290" s="367" t="s">
        <v>136</v>
      </c>
      <c r="F3290" s="367"/>
      <c r="G3290" s="289" t="s">
        <v>11</v>
      </c>
      <c r="H3290" s="288" t="s">
        <v>12</v>
      </c>
      <c r="I3290" s="288" t="s">
        <v>13</v>
      </c>
      <c r="J3290" s="287" t="s">
        <v>14</v>
      </c>
    </row>
    <row r="3291" spans="1:10" s="192" customFormat="1" ht="38.25">
      <c r="A3291" s="94" t="s">
        <v>137</v>
      </c>
      <c r="B3291" s="294" t="s">
        <v>3817</v>
      </c>
      <c r="C3291" s="277" t="s">
        <v>21</v>
      </c>
      <c r="D3291" s="277" t="s">
        <v>2683</v>
      </c>
      <c r="E3291" s="368" t="s">
        <v>152</v>
      </c>
      <c r="F3291" s="368"/>
      <c r="G3291" s="95" t="s">
        <v>45</v>
      </c>
      <c r="H3291" s="182">
        <v>1</v>
      </c>
      <c r="I3291" s="96">
        <v>207.48</v>
      </c>
      <c r="J3291" s="196">
        <v>207.48</v>
      </c>
    </row>
    <row r="3292" spans="1:10" s="192" customFormat="1" ht="25.5">
      <c r="A3292" s="197" t="s">
        <v>146</v>
      </c>
      <c r="B3292" s="308" t="s">
        <v>1559</v>
      </c>
      <c r="C3292" s="285" t="s">
        <v>21</v>
      </c>
      <c r="D3292" s="285" t="s">
        <v>153</v>
      </c>
      <c r="E3292" s="365" t="s">
        <v>148</v>
      </c>
      <c r="F3292" s="365"/>
      <c r="G3292" s="183" t="s">
        <v>26</v>
      </c>
      <c r="H3292" s="184">
        <v>0.48060000000000003</v>
      </c>
      <c r="I3292" s="185">
        <v>20.92</v>
      </c>
      <c r="J3292" s="198">
        <v>10.050000000000001</v>
      </c>
    </row>
    <row r="3293" spans="1:10" s="192" customFormat="1" ht="25.5">
      <c r="A3293" s="197" t="s">
        <v>146</v>
      </c>
      <c r="B3293" s="308" t="s">
        <v>1560</v>
      </c>
      <c r="C3293" s="285" t="s">
        <v>21</v>
      </c>
      <c r="D3293" s="285" t="s">
        <v>154</v>
      </c>
      <c r="E3293" s="365" t="s">
        <v>148</v>
      </c>
      <c r="F3293" s="365"/>
      <c r="G3293" s="183" t="s">
        <v>26</v>
      </c>
      <c r="H3293" s="184">
        <v>0.48060000000000003</v>
      </c>
      <c r="I3293" s="185">
        <v>25.55</v>
      </c>
      <c r="J3293" s="198">
        <v>12.27</v>
      </c>
    </row>
    <row r="3294" spans="1:10" s="192" customFormat="1" ht="25.5">
      <c r="A3294" s="199" t="s">
        <v>139</v>
      </c>
      <c r="B3294" s="309" t="s">
        <v>3748</v>
      </c>
      <c r="C3294" s="278" t="s">
        <v>21</v>
      </c>
      <c r="D3294" s="278" t="s">
        <v>3749</v>
      </c>
      <c r="E3294" s="362" t="s">
        <v>142</v>
      </c>
      <c r="F3294" s="362"/>
      <c r="G3294" s="186" t="s">
        <v>45</v>
      </c>
      <c r="H3294" s="187">
        <v>3</v>
      </c>
      <c r="I3294" s="188">
        <v>11.32</v>
      </c>
      <c r="J3294" s="200">
        <v>33.96</v>
      </c>
    </row>
    <row r="3295" spans="1:10" s="192" customFormat="1" ht="38.25">
      <c r="A3295" s="199" t="s">
        <v>139</v>
      </c>
      <c r="B3295" s="309" t="s">
        <v>1616</v>
      </c>
      <c r="C3295" s="278" t="s">
        <v>21</v>
      </c>
      <c r="D3295" s="278" t="s">
        <v>158</v>
      </c>
      <c r="E3295" s="362" t="s">
        <v>142</v>
      </c>
      <c r="F3295" s="362"/>
      <c r="G3295" s="186" t="s">
        <v>45</v>
      </c>
      <c r="H3295" s="187">
        <v>0.26250000000000001</v>
      </c>
      <c r="I3295" s="188">
        <v>31.75</v>
      </c>
      <c r="J3295" s="200">
        <v>8.33</v>
      </c>
    </row>
    <row r="3296" spans="1:10" s="192" customFormat="1" ht="12.75">
      <c r="A3296" s="199" t="s">
        <v>139</v>
      </c>
      <c r="B3296" s="309" t="s">
        <v>3818</v>
      </c>
      <c r="C3296" s="278" t="s">
        <v>21</v>
      </c>
      <c r="D3296" s="278" t="s">
        <v>3819</v>
      </c>
      <c r="E3296" s="362" t="s">
        <v>142</v>
      </c>
      <c r="F3296" s="362"/>
      <c r="G3296" s="186" t="s">
        <v>45</v>
      </c>
      <c r="H3296" s="187">
        <v>1</v>
      </c>
      <c r="I3296" s="188">
        <v>142.87</v>
      </c>
      <c r="J3296" s="200">
        <v>142.87</v>
      </c>
    </row>
    <row r="3297" spans="1:10" s="192" customFormat="1" ht="12.75">
      <c r="A3297" s="201"/>
      <c r="B3297" s="279"/>
      <c r="C3297" s="279"/>
      <c r="D3297" s="279"/>
      <c r="E3297" s="279" t="s">
        <v>143</v>
      </c>
      <c r="F3297" s="203">
        <v>17.84</v>
      </c>
      <c r="G3297" s="279" t="s">
        <v>144</v>
      </c>
      <c r="H3297" s="203">
        <v>0</v>
      </c>
      <c r="I3297" s="279" t="s">
        <v>145</v>
      </c>
      <c r="J3297" s="204">
        <v>17.84</v>
      </c>
    </row>
    <row r="3298" spans="1:10" s="192" customFormat="1" ht="12.75">
      <c r="A3298" s="201"/>
      <c r="B3298" s="279"/>
      <c r="C3298" s="279"/>
      <c r="D3298" s="279"/>
      <c r="E3298" s="279" t="s">
        <v>663</v>
      </c>
      <c r="F3298" s="203">
        <v>46.62</v>
      </c>
      <c r="G3298" s="279"/>
      <c r="H3298" s="363" t="s">
        <v>664</v>
      </c>
      <c r="I3298" s="363"/>
      <c r="J3298" s="204">
        <v>254.1</v>
      </c>
    </row>
    <row r="3299" spans="1:10" s="192" customFormat="1" ht="13.5" thickBot="1">
      <c r="A3299" s="280"/>
      <c r="B3299" s="281"/>
      <c r="C3299" s="281"/>
      <c r="D3299" s="281"/>
      <c r="E3299" s="281"/>
      <c r="F3299" s="281"/>
      <c r="G3299" s="281" t="s">
        <v>665</v>
      </c>
      <c r="H3299" s="213">
        <v>3</v>
      </c>
      <c r="I3299" s="281" t="s">
        <v>666</v>
      </c>
      <c r="J3299" s="207">
        <v>762.3</v>
      </c>
    </row>
    <row r="3300" spans="1:10" s="192" customFormat="1" ht="13.5" thickTop="1">
      <c r="A3300" s="205"/>
      <c r="B3300" s="189"/>
      <c r="C3300" s="189"/>
      <c r="D3300" s="189"/>
      <c r="E3300" s="189"/>
      <c r="F3300" s="189"/>
      <c r="G3300" s="189"/>
      <c r="H3300" s="189"/>
      <c r="I3300" s="189"/>
      <c r="J3300" s="206"/>
    </row>
    <row r="3301" spans="1:10" s="192" customFormat="1" ht="12.75">
      <c r="A3301" s="290" t="s">
        <v>1089</v>
      </c>
      <c r="B3301" s="288" t="s">
        <v>8</v>
      </c>
      <c r="C3301" s="284" t="s">
        <v>9</v>
      </c>
      <c r="D3301" s="284" t="s">
        <v>10</v>
      </c>
      <c r="E3301" s="367" t="s">
        <v>136</v>
      </c>
      <c r="F3301" s="367"/>
      <c r="G3301" s="289" t="s">
        <v>11</v>
      </c>
      <c r="H3301" s="288" t="s">
        <v>12</v>
      </c>
      <c r="I3301" s="288" t="s">
        <v>13</v>
      </c>
      <c r="J3301" s="287" t="s">
        <v>14</v>
      </c>
    </row>
    <row r="3302" spans="1:10" s="192" customFormat="1" ht="12.75" customHeight="1">
      <c r="A3302" s="94" t="s">
        <v>137</v>
      </c>
      <c r="B3302" s="294" t="s">
        <v>3820</v>
      </c>
      <c r="C3302" s="277" t="s">
        <v>268</v>
      </c>
      <c r="D3302" s="277" t="s">
        <v>2684</v>
      </c>
      <c r="E3302" s="368" t="s">
        <v>996</v>
      </c>
      <c r="F3302" s="368"/>
      <c r="G3302" s="95" t="s">
        <v>45</v>
      </c>
      <c r="H3302" s="182">
        <v>1</v>
      </c>
      <c r="I3302" s="96">
        <v>182.31</v>
      </c>
      <c r="J3302" s="196">
        <v>182.31</v>
      </c>
    </row>
    <row r="3303" spans="1:10" s="192" customFormat="1" ht="12.75">
      <c r="A3303" s="199" t="s">
        <v>139</v>
      </c>
      <c r="B3303" s="309" t="s">
        <v>1620</v>
      </c>
      <c r="C3303" s="278" t="s">
        <v>268</v>
      </c>
      <c r="D3303" s="278" t="s">
        <v>3734</v>
      </c>
      <c r="E3303" s="362" t="s">
        <v>142</v>
      </c>
      <c r="F3303" s="362"/>
      <c r="G3303" s="186" t="s">
        <v>45</v>
      </c>
      <c r="H3303" s="187">
        <v>0.83299999999999996</v>
      </c>
      <c r="I3303" s="188">
        <v>9.9</v>
      </c>
      <c r="J3303" s="200">
        <v>8.24</v>
      </c>
    </row>
    <row r="3304" spans="1:10" s="192" customFormat="1" ht="12.75">
      <c r="A3304" s="199" t="s">
        <v>139</v>
      </c>
      <c r="B3304" s="309" t="s">
        <v>3735</v>
      </c>
      <c r="C3304" s="278" t="s">
        <v>268</v>
      </c>
      <c r="D3304" s="278" t="s">
        <v>3736</v>
      </c>
      <c r="E3304" s="362" t="s">
        <v>142</v>
      </c>
      <c r="F3304" s="362"/>
      <c r="G3304" s="186" t="s">
        <v>45</v>
      </c>
      <c r="H3304" s="187">
        <v>0.12</v>
      </c>
      <c r="I3304" s="188">
        <v>1.1200000000000001</v>
      </c>
      <c r="J3304" s="200">
        <v>0.13</v>
      </c>
    </row>
    <row r="3305" spans="1:10" s="192" customFormat="1" ht="12.75">
      <c r="A3305" s="199" t="s">
        <v>139</v>
      </c>
      <c r="B3305" s="309" t="s">
        <v>3737</v>
      </c>
      <c r="C3305" s="278" t="s">
        <v>268</v>
      </c>
      <c r="D3305" s="278" t="s">
        <v>3738</v>
      </c>
      <c r="E3305" s="362" t="s">
        <v>142</v>
      </c>
      <c r="F3305" s="362"/>
      <c r="G3305" s="186" t="s">
        <v>45</v>
      </c>
      <c r="H3305" s="187">
        <v>0.1</v>
      </c>
      <c r="I3305" s="188">
        <v>61.37</v>
      </c>
      <c r="J3305" s="200">
        <v>6.13</v>
      </c>
    </row>
    <row r="3306" spans="1:10" s="192" customFormat="1" ht="12.75">
      <c r="A3306" s="199" t="s">
        <v>139</v>
      </c>
      <c r="B3306" s="309" t="s">
        <v>1655</v>
      </c>
      <c r="C3306" s="278" t="s">
        <v>268</v>
      </c>
      <c r="D3306" s="278" t="s">
        <v>3821</v>
      </c>
      <c r="E3306" s="362" t="s">
        <v>142</v>
      </c>
      <c r="F3306" s="362"/>
      <c r="G3306" s="186" t="s">
        <v>45</v>
      </c>
      <c r="H3306" s="187">
        <v>1</v>
      </c>
      <c r="I3306" s="188">
        <v>2.92</v>
      </c>
      <c r="J3306" s="200">
        <v>2.92</v>
      </c>
    </row>
    <row r="3307" spans="1:10" s="192" customFormat="1" ht="12.75">
      <c r="A3307" s="199" t="s">
        <v>139</v>
      </c>
      <c r="B3307" s="309" t="s">
        <v>1612</v>
      </c>
      <c r="C3307" s="278" t="s">
        <v>268</v>
      </c>
      <c r="D3307" s="278" t="s">
        <v>997</v>
      </c>
      <c r="E3307" s="362" t="s">
        <v>142</v>
      </c>
      <c r="F3307" s="362"/>
      <c r="G3307" s="186" t="s">
        <v>45</v>
      </c>
      <c r="H3307" s="187">
        <v>2.23</v>
      </c>
      <c r="I3307" s="188">
        <v>53.77</v>
      </c>
      <c r="J3307" s="200">
        <v>119.9</v>
      </c>
    </row>
    <row r="3308" spans="1:10" s="192" customFormat="1" ht="12.75">
      <c r="A3308" s="199" t="s">
        <v>139</v>
      </c>
      <c r="B3308" s="309" t="s">
        <v>3822</v>
      </c>
      <c r="C3308" s="278" t="s">
        <v>268</v>
      </c>
      <c r="D3308" s="278" t="s">
        <v>3823</v>
      </c>
      <c r="E3308" s="362" t="s">
        <v>142</v>
      </c>
      <c r="F3308" s="362"/>
      <c r="G3308" s="186" t="s">
        <v>45</v>
      </c>
      <c r="H3308" s="187">
        <v>1</v>
      </c>
      <c r="I3308" s="188">
        <v>22.9</v>
      </c>
      <c r="J3308" s="200">
        <v>22.9</v>
      </c>
    </row>
    <row r="3309" spans="1:10" s="192" customFormat="1" ht="12.75">
      <c r="A3309" s="199" t="s">
        <v>139</v>
      </c>
      <c r="B3309" s="309" t="s">
        <v>1570</v>
      </c>
      <c r="C3309" s="278" t="s">
        <v>268</v>
      </c>
      <c r="D3309" s="278" t="s">
        <v>933</v>
      </c>
      <c r="E3309" s="362" t="s">
        <v>141</v>
      </c>
      <c r="F3309" s="362"/>
      <c r="G3309" s="186" t="s">
        <v>26</v>
      </c>
      <c r="H3309" s="187">
        <v>1.464</v>
      </c>
      <c r="I3309" s="188">
        <v>15.09</v>
      </c>
      <c r="J3309" s="200">
        <v>22.09</v>
      </c>
    </row>
    <row r="3310" spans="1:10" s="192" customFormat="1" ht="12.75">
      <c r="A3310" s="201"/>
      <c r="B3310" s="279"/>
      <c r="C3310" s="279"/>
      <c r="D3310" s="279"/>
      <c r="E3310" s="279" t="s">
        <v>143</v>
      </c>
      <c r="F3310" s="203">
        <v>22.09</v>
      </c>
      <c r="G3310" s="279" t="s">
        <v>144</v>
      </c>
      <c r="H3310" s="203">
        <v>0</v>
      </c>
      <c r="I3310" s="279" t="s">
        <v>145</v>
      </c>
      <c r="J3310" s="204">
        <v>22.09</v>
      </c>
    </row>
    <row r="3311" spans="1:10" s="192" customFormat="1" ht="12.75">
      <c r="A3311" s="201"/>
      <c r="B3311" s="279"/>
      <c r="C3311" s="279"/>
      <c r="D3311" s="279"/>
      <c r="E3311" s="279" t="s">
        <v>663</v>
      </c>
      <c r="F3311" s="203">
        <v>40.96</v>
      </c>
      <c r="G3311" s="279"/>
      <c r="H3311" s="363" t="s">
        <v>664</v>
      </c>
      <c r="I3311" s="363"/>
      <c r="J3311" s="204">
        <v>223.27</v>
      </c>
    </row>
    <row r="3312" spans="1:10" s="192" customFormat="1" ht="13.5" thickBot="1">
      <c r="A3312" s="280"/>
      <c r="B3312" s="281"/>
      <c r="C3312" s="281"/>
      <c r="D3312" s="281"/>
      <c r="E3312" s="281"/>
      <c r="F3312" s="281"/>
      <c r="G3312" s="281" t="s">
        <v>665</v>
      </c>
      <c r="H3312" s="213">
        <v>2</v>
      </c>
      <c r="I3312" s="281" t="s">
        <v>666</v>
      </c>
      <c r="J3312" s="207">
        <v>446.54</v>
      </c>
    </row>
    <row r="3313" spans="1:10" s="192" customFormat="1" ht="13.5" thickTop="1">
      <c r="A3313" s="205"/>
      <c r="B3313" s="189"/>
      <c r="C3313" s="189"/>
      <c r="D3313" s="189"/>
      <c r="E3313" s="189"/>
      <c r="F3313" s="189"/>
      <c r="G3313" s="189"/>
      <c r="H3313" s="189"/>
      <c r="I3313" s="189"/>
      <c r="J3313" s="206"/>
    </row>
    <row r="3314" spans="1:10" s="192" customFormat="1" ht="12.75">
      <c r="A3314" s="290" t="s">
        <v>1090</v>
      </c>
      <c r="B3314" s="288" t="s">
        <v>8</v>
      </c>
      <c r="C3314" s="284" t="s">
        <v>9</v>
      </c>
      <c r="D3314" s="284" t="s">
        <v>10</v>
      </c>
      <c r="E3314" s="367" t="s">
        <v>136</v>
      </c>
      <c r="F3314" s="367"/>
      <c r="G3314" s="289" t="s">
        <v>11</v>
      </c>
      <c r="H3314" s="288" t="s">
        <v>12</v>
      </c>
      <c r="I3314" s="288" t="s">
        <v>13</v>
      </c>
      <c r="J3314" s="287" t="s">
        <v>14</v>
      </c>
    </row>
    <row r="3315" spans="1:10" s="192" customFormat="1" ht="25.5" customHeight="1">
      <c r="A3315" s="94" t="s">
        <v>137</v>
      </c>
      <c r="B3315" s="294" t="s">
        <v>3824</v>
      </c>
      <c r="C3315" s="277" t="s">
        <v>21</v>
      </c>
      <c r="D3315" s="277" t="s">
        <v>2685</v>
      </c>
      <c r="E3315" s="368" t="s">
        <v>1099</v>
      </c>
      <c r="F3315" s="368"/>
      <c r="G3315" s="95" t="s">
        <v>45</v>
      </c>
      <c r="H3315" s="182">
        <v>1</v>
      </c>
      <c r="I3315" s="96">
        <v>146.13</v>
      </c>
      <c r="J3315" s="196">
        <v>146.13</v>
      </c>
    </row>
    <row r="3316" spans="1:10" s="192" customFormat="1" ht="25.5">
      <c r="A3316" s="197" t="s">
        <v>146</v>
      </c>
      <c r="B3316" s="308" t="s">
        <v>1682</v>
      </c>
      <c r="C3316" s="285" t="s">
        <v>21</v>
      </c>
      <c r="D3316" s="285" t="s">
        <v>1096</v>
      </c>
      <c r="E3316" s="365" t="s">
        <v>148</v>
      </c>
      <c r="F3316" s="365"/>
      <c r="G3316" s="183" t="s">
        <v>26</v>
      </c>
      <c r="H3316" s="184">
        <v>0.2631</v>
      </c>
      <c r="I3316" s="185">
        <v>14.31</v>
      </c>
      <c r="J3316" s="198">
        <v>3.76</v>
      </c>
    </row>
    <row r="3317" spans="1:10" s="192" customFormat="1" ht="25.5">
      <c r="A3317" s="197" t="s">
        <v>146</v>
      </c>
      <c r="B3317" s="308" t="s">
        <v>1345</v>
      </c>
      <c r="C3317" s="285" t="s">
        <v>21</v>
      </c>
      <c r="D3317" s="285" t="s">
        <v>147</v>
      </c>
      <c r="E3317" s="365" t="s">
        <v>148</v>
      </c>
      <c r="F3317" s="365"/>
      <c r="G3317" s="183" t="s">
        <v>26</v>
      </c>
      <c r="H3317" s="184">
        <v>8.4199999999999997E-2</v>
      </c>
      <c r="I3317" s="185">
        <v>20.32</v>
      </c>
      <c r="J3317" s="198">
        <v>1.71</v>
      </c>
    </row>
    <row r="3318" spans="1:10" s="192" customFormat="1" ht="25.5">
      <c r="A3318" s="199" t="s">
        <v>139</v>
      </c>
      <c r="B3318" s="309" t="s">
        <v>3748</v>
      </c>
      <c r="C3318" s="278" t="s">
        <v>21</v>
      </c>
      <c r="D3318" s="278" t="s">
        <v>3749</v>
      </c>
      <c r="E3318" s="362" t="s">
        <v>142</v>
      </c>
      <c r="F3318" s="362"/>
      <c r="G3318" s="186" t="s">
        <v>45</v>
      </c>
      <c r="H3318" s="187">
        <v>1</v>
      </c>
      <c r="I3318" s="188">
        <v>11.32</v>
      </c>
      <c r="J3318" s="200">
        <v>11.32</v>
      </c>
    </row>
    <row r="3319" spans="1:10" s="192" customFormat="1" ht="25.5">
      <c r="A3319" s="199" t="s">
        <v>139</v>
      </c>
      <c r="B3319" s="309" t="s">
        <v>3825</v>
      </c>
      <c r="C3319" s="278" t="s">
        <v>21</v>
      </c>
      <c r="D3319" s="278" t="s">
        <v>3826</v>
      </c>
      <c r="E3319" s="362" t="s">
        <v>142</v>
      </c>
      <c r="F3319" s="362"/>
      <c r="G3319" s="186" t="s">
        <v>45</v>
      </c>
      <c r="H3319" s="187">
        <v>1</v>
      </c>
      <c r="I3319" s="188">
        <v>126.57</v>
      </c>
      <c r="J3319" s="200">
        <v>126.57</v>
      </c>
    </row>
    <row r="3320" spans="1:10" s="192" customFormat="1" ht="38.25">
      <c r="A3320" s="199" t="s">
        <v>139</v>
      </c>
      <c r="B3320" s="309" t="s">
        <v>1616</v>
      </c>
      <c r="C3320" s="278" t="s">
        <v>21</v>
      </c>
      <c r="D3320" s="278" t="s">
        <v>158</v>
      </c>
      <c r="E3320" s="362" t="s">
        <v>142</v>
      </c>
      <c r="F3320" s="362"/>
      <c r="G3320" s="186" t="s">
        <v>45</v>
      </c>
      <c r="H3320" s="187">
        <v>8.7499999999999994E-2</v>
      </c>
      <c r="I3320" s="188">
        <v>31.75</v>
      </c>
      <c r="J3320" s="200">
        <v>2.77</v>
      </c>
    </row>
    <row r="3321" spans="1:10" s="192" customFormat="1" ht="12.75">
      <c r="A3321" s="201"/>
      <c r="B3321" s="279"/>
      <c r="C3321" s="279"/>
      <c r="D3321" s="279"/>
      <c r="E3321" s="279" t="s">
        <v>143</v>
      </c>
      <c r="F3321" s="203">
        <v>3.94</v>
      </c>
      <c r="G3321" s="279" t="s">
        <v>144</v>
      </c>
      <c r="H3321" s="203">
        <v>0</v>
      </c>
      <c r="I3321" s="279" t="s">
        <v>145</v>
      </c>
      <c r="J3321" s="204">
        <v>3.94</v>
      </c>
    </row>
    <row r="3322" spans="1:10" s="192" customFormat="1" ht="12.75">
      <c r="A3322" s="201"/>
      <c r="B3322" s="279"/>
      <c r="C3322" s="279"/>
      <c r="D3322" s="279"/>
      <c r="E3322" s="279" t="s">
        <v>663</v>
      </c>
      <c r="F3322" s="203">
        <v>32.83</v>
      </c>
      <c r="G3322" s="279"/>
      <c r="H3322" s="363" t="s">
        <v>664</v>
      </c>
      <c r="I3322" s="363"/>
      <c r="J3322" s="204">
        <v>178.96</v>
      </c>
    </row>
    <row r="3323" spans="1:10" s="192" customFormat="1" ht="13.5" thickBot="1">
      <c r="A3323" s="280"/>
      <c r="B3323" s="281"/>
      <c r="C3323" s="281"/>
      <c r="D3323" s="281"/>
      <c r="E3323" s="281"/>
      <c r="F3323" s="281"/>
      <c r="G3323" s="281" t="s">
        <v>665</v>
      </c>
      <c r="H3323" s="213">
        <v>23</v>
      </c>
      <c r="I3323" s="281" t="s">
        <v>666</v>
      </c>
      <c r="J3323" s="207">
        <v>4116.08</v>
      </c>
    </row>
    <row r="3324" spans="1:10" s="192" customFormat="1" ht="13.5" thickTop="1">
      <c r="A3324" s="205"/>
      <c r="B3324" s="189"/>
      <c r="C3324" s="189"/>
      <c r="D3324" s="189"/>
      <c r="E3324" s="189"/>
      <c r="F3324" s="189"/>
      <c r="G3324" s="189"/>
      <c r="H3324" s="189"/>
      <c r="I3324" s="189"/>
      <c r="J3324" s="206"/>
    </row>
    <row r="3325" spans="1:10" s="192" customFormat="1" ht="12.75">
      <c r="A3325" s="290" t="s">
        <v>1091</v>
      </c>
      <c r="B3325" s="288" t="s">
        <v>8</v>
      </c>
      <c r="C3325" s="284" t="s">
        <v>9</v>
      </c>
      <c r="D3325" s="284" t="s">
        <v>10</v>
      </c>
      <c r="E3325" s="367" t="s">
        <v>136</v>
      </c>
      <c r="F3325" s="367"/>
      <c r="G3325" s="289" t="s">
        <v>11</v>
      </c>
      <c r="H3325" s="288" t="s">
        <v>12</v>
      </c>
      <c r="I3325" s="288" t="s">
        <v>13</v>
      </c>
      <c r="J3325" s="287" t="s">
        <v>14</v>
      </c>
    </row>
    <row r="3326" spans="1:10" s="192" customFormat="1" ht="38.25">
      <c r="A3326" s="94" t="s">
        <v>137</v>
      </c>
      <c r="B3326" s="294" t="s">
        <v>1190</v>
      </c>
      <c r="C3326" s="277" t="s">
        <v>44</v>
      </c>
      <c r="D3326" s="277" t="s">
        <v>462</v>
      </c>
      <c r="E3326" s="368" t="s">
        <v>490</v>
      </c>
      <c r="F3326" s="368"/>
      <c r="G3326" s="95" t="s">
        <v>1</v>
      </c>
      <c r="H3326" s="182">
        <v>1</v>
      </c>
      <c r="I3326" s="96">
        <v>966.15</v>
      </c>
      <c r="J3326" s="196">
        <v>966.15</v>
      </c>
    </row>
    <row r="3327" spans="1:10" s="192" customFormat="1" ht="25.5">
      <c r="A3327" s="197" t="s">
        <v>146</v>
      </c>
      <c r="B3327" s="308" t="s">
        <v>1386</v>
      </c>
      <c r="C3327" s="285" t="s">
        <v>21</v>
      </c>
      <c r="D3327" s="285" t="s">
        <v>174</v>
      </c>
      <c r="E3327" s="365" t="s">
        <v>148</v>
      </c>
      <c r="F3327" s="365"/>
      <c r="G3327" s="183" t="s">
        <v>26</v>
      </c>
      <c r="H3327" s="184">
        <v>8.66</v>
      </c>
      <c r="I3327" s="185">
        <v>25.62</v>
      </c>
      <c r="J3327" s="198">
        <v>221.86</v>
      </c>
    </row>
    <row r="3328" spans="1:10" s="192" customFormat="1" ht="25.5">
      <c r="A3328" s="197" t="s">
        <v>146</v>
      </c>
      <c r="B3328" s="308" t="s">
        <v>1345</v>
      </c>
      <c r="C3328" s="285" t="s">
        <v>21</v>
      </c>
      <c r="D3328" s="285" t="s">
        <v>147</v>
      </c>
      <c r="E3328" s="365" t="s">
        <v>148</v>
      </c>
      <c r="F3328" s="365"/>
      <c r="G3328" s="183" t="s">
        <v>26</v>
      </c>
      <c r="H3328" s="184">
        <v>5.84</v>
      </c>
      <c r="I3328" s="185">
        <v>20.32</v>
      </c>
      <c r="J3328" s="198">
        <v>118.66</v>
      </c>
    </row>
    <row r="3329" spans="1:10" s="192" customFormat="1" ht="38.25">
      <c r="A3329" s="197" t="s">
        <v>146</v>
      </c>
      <c r="B3329" s="308" t="s">
        <v>1685</v>
      </c>
      <c r="C3329" s="285" t="s">
        <v>21</v>
      </c>
      <c r="D3329" s="285" t="s">
        <v>175</v>
      </c>
      <c r="E3329" s="365" t="s">
        <v>176</v>
      </c>
      <c r="F3329" s="365"/>
      <c r="G3329" s="183" t="s">
        <v>3</v>
      </c>
      <c r="H3329" s="184">
        <v>2.1</v>
      </c>
      <c r="I3329" s="185">
        <v>67.900000000000006</v>
      </c>
      <c r="J3329" s="198">
        <v>142.59</v>
      </c>
    </row>
    <row r="3330" spans="1:10" s="192" customFormat="1" ht="38.25">
      <c r="A3330" s="197" t="s">
        <v>146</v>
      </c>
      <c r="B3330" s="308" t="s">
        <v>1647</v>
      </c>
      <c r="C3330" s="285" t="s">
        <v>21</v>
      </c>
      <c r="D3330" s="285" t="s">
        <v>559</v>
      </c>
      <c r="E3330" s="365" t="s">
        <v>181</v>
      </c>
      <c r="F3330" s="365"/>
      <c r="G3330" s="183" t="s">
        <v>2</v>
      </c>
      <c r="H3330" s="184">
        <v>0.1</v>
      </c>
      <c r="I3330" s="185">
        <v>564.86</v>
      </c>
      <c r="J3330" s="198">
        <v>56.48</v>
      </c>
    </row>
    <row r="3331" spans="1:10" s="192" customFormat="1" ht="25.5">
      <c r="A3331" s="197" t="s">
        <v>146</v>
      </c>
      <c r="B3331" s="308" t="s">
        <v>1654</v>
      </c>
      <c r="C3331" s="285" t="s">
        <v>21</v>
      </c>
      <c r="D3331" s="285" t="s">
        <v>560</v>
      </c>
      <c r="E3331" s="365" t="s">
        <v>181</v>
      </c>
      <c r="F3331" s="365"/>
      <c r="G3331" s="183" t="s">
        <v>2</v>
      </c>
      <c r="H3331" s="184">
        <v>0.06</v>
      </c>
      <c r="I3331" s="185">
        <v>2495.89</v>
      </c>
      <c r="J3331" s="198">
        <v>149.75</v>
      </c>
    </row>
    <row r="3332" spans="1:10" s="192" customFormat="1" ht="25.5">
      <c r="A3332" s="197" t="s">
        <v>146</v>
      </c>
      <c r="B3332" s="308" t="s">
        <v>1645</v>
      </c>
      <c r="C3332" s="285" t="s">
        <v>21</v>
      </c>
      <c r="D3332" s="285" t="s">
        <v>561</v>
      </c>
      <c r="E3332" s="365" t="s">
        <v>178</v>
      </c>
      <c r="F3332" s="365"/>
      <c r="G3332" s="183" t="s">
        <v>3</v>
      </c>
      <c r="H3332" s="184">
        <v>0.36</v>
      </c>
      <c r="I3332" s="185">
        <v>5.9</v>
      </c>
      <c r="J3332" s="198">
        <v>2.12</v>
      </c>
    </row>
    <row r="3333" spans="1:10" s="192" customFormat="1" ht="25.5">
      <c r="A3333" s="197" t="s">
        <v>146</v>
      </c>
      <c r="B3333" s="308" t="s">
        <v>1175</v>
      </c>
      <c r="C3333" s="285" t="s">
        <v>21</v>
      </c>
      <c r="D3333" s="285" t="s">
        <v>2320</v>
      </c>
      <c r="E3333" s="365" t="s">
        <v>178</v>
      </c>
      <c r="F3333" s="365"/>
      <c r="G3333" s="183" t="s">
        <v>2</v>
      </c>
      <c r="H3333" s="184">
        <v>0.6</v>
      </c>
      <c r="I3333" s="185">
        <v>80.38</v>
      </c>
      <c r="J3333" s="198">
        <v>48.22</v>
      </c>
    </row>
    <row r="3334" spans="1:10" s="192" customFormat="1" ht="25.5">
      <c r="A3334" s="199" t="s">
        <v>139</v>
      </c>
      <c r="B3334" s="309" t="s">
        <v>1648</v>
      </c>
      <c r="C3334" s="278" t="s">
        <v>21</v>
      </c>
      <c r="D3334" s="278" t="s">
        <v>562</v>
      </c>
      <c r="E3334" s="362" t="s">
        <v>142</v>
      </c>
      <c r="F3334" s="362"/>
      <c r="G3334" s="186" t="s">
        <v>34</v>
      </c>
      <c r="H3334" s="187">
        <v>0.2</v>
      </c>
      <c r="I3334" s="188">
        <v>11.58</v>
      </c>
      <c r="J3334" s="200">
        <v>2.31</v>
      </c>
    </row>
    <row r="3335" spans="1:10" s="192" customFormat="1" ht="25.5">
      <c r="A3335" s="199" t="s">
        <v>139</v>
      </c>
      <c r="B3335" s="309" t="s">
        <v>1649</v>
      </c>
      <c r="C3335" s="278" t="s">
        <v>21</v>
      </c>
      <c r="D3335" s="278" t="s">
        <v>563</v>
      </c>
      <c r="E3335" s="362" t="s">
        <v>142</v>
      </c>
      <c r="F3335" s="362"/>
      <c r="G3335" s="186" t="s">
        <v>34</v>
      </c>
      <c r="H3335" s="187">
        <v>0.22</v>
      </c>
      <c r="I3335" s="188">
        <v>4.05</v>
      </c>
      <c r="J3335" s="200">
        <v>0.89</v>
      </c>
    </row>
    <row r="3336" spans="1:10" s="192" customFormat="1" ht="12.75">
      <c r="A3336" s="199" t="s">
        <v>139</v>
      </c>
      <c r="B3336" s="309" t="s">
        <v>1349</v>
      </c>
      <c r="C3336" s="278" t="s">
        <v>21</v>
      </c>
      <c r="D3336" s="278" t="s">
        <v>564</v>
      </c>
      <c r="E3336" s="362" t="s">
        <v>142</v>
      </c>
      <c r="F3336" s="362"/>
      <c r="G3336" s="186" t="s">
        <v>38</v>
      </c>
      <c r="H3336" s="187">
        <v>0.12</v>
      </c>
      <c r="I3336" s="188">
        <v>18.87</v>
      </c>
      <c r="J3336" s="200">
        <v>2.2599999999999998</v>
      </c>
    </row>
    <row r="3337" spans="1:10" s="192" customFormat="1" ht="12.75">
      <c r="A3337" s="199" t="s">
        <v>139</v>
      </c>
      <c r="B3337" s="309" t="s">
        <v>1687</v>
      </c>
      <c r="C3337" s="278" t="s">
        <v>21</v>
      </c>
      <c r="D3337" s="278" t="s">
        <v>565</v>
      </c>
      <c r="E3337" s="362" t="s">
        <v>142</v>
      </c>
      <c r="F3337" s="362"/>
      <c r="G3337" s="186" t="s">
        <v>45</v>
      </c>
      <c r="H3337" s="187">
        <v>1</v>
      </c>
      <c r="I3337" s="188">
        <v>220.94</v>
      </c>
      <c r="J3337" s="200">
        <v>220.94</v>
      </c>
    </row>
    <row r="3338" spans="1:10" s="192" customFormat="1" ht="25.5">
      <c r="A3338" s="199" t="s">
        <v>139</v>
      </c>
      <c r="B3338" s="309" t="s">
        <v>1641</v>
      </c>
      <c r="C3338" s="278" t="s">
        <v>21</v>
      </c>
      <c r="D3338" s="278" t="s">
        <v>546</v>
      </c>
      <c r="E3338" s="362" t="s">
        <v>142</v>
      </c>
      <c r="F3338" s="362"/>
      <c r="G3338" s="186" t="s">
        <v>547</v>
      </c>
      <c r="H3338" s="187">
        <v>0.01</v>
      </c>
      <c r="I3338" s="188">
        <v>7.29</v>
      </c>
      <c r="J3338" s="200">
        <v>7.0000000000000007E-2</v>
      </c>
    </row>
    <row r="3339" spans="1:10" s="192" customFormat="1" ht="12.75">
      <c r="A3339" s="201"/>
      <c r="B3339" s="279"/>
      <c r="C3339" s="279"/>
      <c r="D3339" s="279"/>
      <c r="E3339" s="279" t="s">
        <v>143</v>
      </c>
      <c r="F3339" s="203">
        <v>408.88</v>
      </c>
      <c r="G3339" s="279" t="s">
        <v>144</v>
      </c>
      <c r="H3339" s="203">
        <v>0</v>
      </c>
      <c r="I3339" s="279" t="s">
        <v>145</v>
      </c>
      <c r="J3339" s="204">
        <v>408.88</v>
      </c>
    </row>
    <row r="3340" spans="1:10" s="192" customFormat="1" ht="12.75">
      <c r="A3340" s="201"/>
      <c r="B3340" s="279"/>
      <c r="C3340" s="279"/>
      <c r="D3340" s="279"/>
      <c r="E3340" s="279" t="s">
        <v>663</v>
      </c>
      <c r="F3340" s="203">
        <v>217.09</v>
      </c>
      <c r="G3340" s="279"/>
      <c r="H3340" s="363" t="s">
        <v>664</v>
      </c>
      <c r="I3340" s="363"/>
      <c r="J3340" s="204">
        <v>1183.24</v>
      </c>
    </row>
    <row r="3341" spans="1:10" s="192" customFormat="1" ht="13.5" thickBot="1">
      <c r="A3341" s="280"/>
      <c r="B3341" s="281"/>
      <c r="C3341" s="281"/>
      <c r="D3341" s="281"/>
      <c r="E3341" s="281"/>
      <c r="F3341" s="281"/>
      <c r="G3341" s="281" t="s">
        <v>665</v>
      </c>
      <c r="H3341" s="213">
        <v>6</v>
      </c>
      <c r="I3341" s="281" t="s">
        <v>666</v>
      </c>
      <c r="J3341" s="207">
        <v>7099.44</v>
      </c>
    </row>
    <row r="3342" spans="1:10" s="192" customFormat="1" ht="13.5" thickTop="1">
      <c r="A3342" s="205"/>
      <c r="B3342" s="189"/>
      <c r="C3342" s="189"/>
      <c r="D3342" s="189"/>
      <c r="E3342" s="189"/>
      <c r="F3342" s="189"/>
      <c r="G3342" s="189"/>
      <c r="H3342" s="189"/>
      <c r="I3342" s="189"/>
      <c r="J3342" s="206"/>
    </row>
    <row r="3343" spans="1:10" s="192" customFormat="1" ht="12.75">
      <c r="A3343" s="290" t="s">
        <v>3827</v>
      </c>
      <c r="B3343" s="288" t="s">
        <v>8</v>
      </c>
      <c r="C3343" s="284" t="s">
        <v>9</v>
      </c>
      <c r="D3343" s="284" t="s">
        <v>10</v>
      </c>
      <c r="E3343" s="367" t="s">
        <v>136</v>
      </c>
      <c r="F3343" s="367"/>
      <c r="G3343" s="289" t="s">
        <v>11</v>
      </c>
      <c r="H3343" s="288" t="s">
        <v>12</v>
      </c>
      <c r="I3343" s="288" t="s">
        <v>13</v>
      </c>
      <c r="J3343" s="287" t="s">
        <v>14</v>
      </c>
    </row>
    <row r="3344" spans="1:10" s="192" customFormat="1" ht="38.25">
      <c r="A3344" s="94" t="s">
        <v>137</v>
      </c>
      <c r="B3344" s="294" t="s">
        <v>3828</v>
      </c>
      <c r="C3344" s="277" t="s">
        <v>21</v>
      </c>
      <c r="D3344" s="277" t="s">
        <v>2686</v>
      </c>
      <c r="E3344" s="368" t="s">
        <v>152</v>
      </c>
      <c r="F3344" s="368"/>
      <c r="G3344" s="95" t="s">
        <v>45</v>
      </c>
      <c r="H3344" s="182">
        <v>1</v>
      </c>
      <c r="I3344" s="96">
        <v>193.7</v>
      </c>
      <c r="J3344" s="196">
        <v>193.7</v>
      </c>
    </row>
    <row r="3345" spans="1:10" s="192" customFormat="1" ht="25.5">
      <c r="A3345" s="197" t="s">
        <v>146</v>
      </c>
      <c r="B3345" s="308" t="s">
        <v>1559</v>
      </c>
      <c r="C3345" s="285" t="s">
        <v>21</v>
      </c>
      <c r="D3345" s="285" t="s">
        <v>153</v>
      </c>
      <c r="E3345" s="365" t="s">
        <v>148</v>
      </c>
      <c r="F3345" s="365"/>
      <c r="G3345" s="183" t="s">
        <v>26</v>
      </c>
      <c r="H3345" s="184">
        <v>0.62839999999999996</v>
      </c>
      <c r="I3345" s="185">
        <v>20.92</v>
      </c>
      <c r="J3345" s="198">
        <v>13.14</v>
      </c>
    </row>
    <row r="3346" spans="1:10" s="192" customFormat="1" ht="25.5">
      <c r="A3346" s="197" t="s">
        <v>146</v>
      </c>
      <c r="B3346" s="308" t="s">
        <v>1560</v>
      </c>
      <c r="C3346" s="285" t="s">
        <v>21</v>
      </c>
      <c r="D3346" s="285" t="s">
        <v>154</v>
      </c>
      <c r="E3346" s="365" t="s">
        <v>148</v>
      </c>
      <c r="F3346" s="365"/>
      <c r="G3346" s="183" t="s">
        <v>26</v>
      </c>
      <c r="H3346" s="184">
        <v>0.62839999999999996</v>
      </c>
      <c r="I3346" s="185">
        <v>25.55</v>
      </c>
      <c r="J3346" s="198">
        <v>16.05</v>
      </c>
    </row>
    <row r="3347" spans="1:10" s="192" customFormat="1" ht="25.5">
      <c r="A3347" s="199" t="s">
        <v>139</v>
      </c>
      <c r="B3347" s="309" t="s">
        <v>1681</v>
      </c>
      <c r="C3347" s="278" t="s">
        <v>21</v>
      </c>
      <c r="D3347" s="278" t="s">
        <v>1094</v>
      </c>
      <c r="E3347" s="362" t="s">
        <v>142</v>
      </c>
      <c r="F3347" s="362"/>
      <c r="G3347" s="186" t="s">
        <v>45</v>
      </c>
      <c r="H3347" s="187">
        <v>3</v>
      </c>
      <c r="I3347" s="188">
        <v>13.19</v>
      </c>
      <c r="J3347" s="200">
        <v>39.57</v>
      </c>
    </row>
    <row r="3348" spans="1:10" s="192" customFormat="1" ht="38.25">
      <c r="A3348" s="199" t="s">
        <v>139</v>
      </c>
      <c r="B3348" s="309" t="s">
        <v>1616</v>
      </c>
      <c r="C3348" s="278" t="s">
        <v>21</v>
      </c>
      <c r="D3348" s="278" t="s">
        <v>158</v>
      </c>
      <c r="E3348" s="362" t="s">
        <v>142</v>
      </c>
      <c r="F3348" s="362"/>
      <c r="G3348" s="186" t="s">
        <v>45</v>
      </c>
      <c r="H3348" s="187">
        <v>0.26250000000000001</v>
      </c>
      <c r="I3348" s="188">
        <v>31.75</v>
      </c>
      <c r="J3348" s="200">
        <v>8.33</v>
      </c>
    </row>
    <row r="3349" spans="1:10" s="192" customFormat="1" ht="12.75">
      <c r="A3349" s="199" t="s">
        <v>139</v>
      </c>
      <c r="B3349" s="309" t="s">
        <v>3829</v>
      </c>
      <c r="C3349" s="278" t="s">
        <v>21</v>
      </c>
      <c r="D3349" s="278" t="s">
        <v>3830</v>
      </c>
      <c r="E3349" s="362" t="s">
        <v>142</v>
      </c>
      <c r="F3349" s="362"/>
      <c r="G3349" s="186" t="s">
        <v>45</v>
      </c>
      <c r="H3349" s="187">
        <v>1</v>
      </c>
      <c r="I3349" s="188">
        <v>116.61</v>
      </c>
      <c r="J3349" s="200">
        <v>116.61</v>
      </c>
    </row>
    <row r="3350" spans="1:10" s="192" customFormat="1" ht="12.75">
      <c r="A3350" s="201"/>
      <c r="B3350" s="279"/>
      <c r="C3350" s="279"/>
      <c r="D3350" s="279"/>
      <c r="E3350" s="279" t="s">
        <v>143</v>
      </c>
      <c r="F3350" s="203">
        <v>23.33</v>
      </c>
      <c r="G3350" s="279" t="s">
        <v>144</v>
      </c>
      <c r="H3350" s="203">
        <v>0</v>
      </c>
      <c r="I3350" s="279" t="s">
        <v>145</v>
      </c>
      <c r="J3350" s="204">
        <v>23.33</v>
      </c>
    </row>
    <row r="3351" spans="1:10" s="192" customFormat="1" ht="12.75">
      <c r="A3351" s="201"/>
      <c r="B3351" s="279"/>
      <c r="C3351" s="279"/>
      <c r="D3351" s="279"/>
      <c r="E3351" s="279" t="s">
        <v>663</v>
      </c>
      <c r="F3351" s="203">
        <v>43.52</v>
      </c>
      <c r="G3351" s="279"/>
      <c r="H3351" s="363" t="s">
        <v>664</v>
      </c>
      <c r="I3351" s="363"/>
      <c r="J3351" s="204">
        <v>237.22</v>
      </c>
    </row>
    <row r="3352" spans="1:10" s="192" customFormat="1" ht="13.5" thickBot="1">
      <c r="A3352" s="280"/>
      <c r="B3352" s="281"/>
      <c r="C3352" s="281"/>
      <c r="D3352" s="281"/>
      <c r="E3352" s="281"/>
      <c r="F3352" s="281"/>
      <c r="G3352" s="281" t="s">
        <v>665</v>
      </c>
      <c r="H3352" s="213">
        <v>1</v>
      </c>
      <c r="I3352" s="281" t="s">
        <v>666</v>
      </c>
      <c r="J3352" s="207">
        <v>237.22</v>
      </c>
    </row>
    <row r="3353" spans="1:10" s="192" customFormat="1" ht="13.5" thickTop="1">
      <c r="A3353" s="205"/>
      <c r="B3353" s="189"/>
      <c r="C3353" s="189"/>
      <c r="D3353" s="189"/>
      <c r="E3353" s="189"/>
      <c r="F3353" s="189"/>
      <c r="G3353" s="189"/>
      <c r="H3353" s="189"/>
      <c r="I3353" s="189"/>
      <c r="J3353" s="206"/>
    </row>
    <row r="3354" spans="1:10" s="192" customFormat="1" ht="12.75">
      <c r="A3354" s="290" t="s">
        <v>1093</v>
      </c>
      <c r="B3354" s="288" t="s">
        <v>8</v>
      </c>
      <c r="C3354" s="284" t="s">
        <v>9</v>
      </c>
      <c r="D3354" s="284" t="s">
        <v>10</v>
      </c>
      <c r="E3354" s="367" t="s">
        <v>136</v>
      </c>
      <c r="F3354" s="367"/>
      <c r="G3354" s="289" t="s">
        <v>11</v>
      </c>
      <c r="H3354" s="288" t="s">
        <v>12</v>
      </c>
      <c r="I3354" s="288" t="s">
        <v>13</v>
      </c>
      <c r="J3354" s="287" t="s">
        <v>14</v>
      </c>
    </row>
    <row r="3355" spans="1:10" s="192" customFormat="1" ht="12.75" customHeight="1">
      <c r="A3355" s="94" t="s">
        <v>137</v>
      </c>
      <c r="B3355" s="294" t="s">
        <v>3831</v>
      </c>
      <c r="C3355" s="277" t="s">
        <v>268</v>
      </c>
      <c r="D3355" s="277" t="s">
        <v>2687</v>
      </c>
      <c r="E3355" s="368" t="s">
        <v>3780</v>
      </c>
      <c r="F3355" s="368"/>
      <c r="G3355" s="95" t="s">
        <v>45</v>
      </c>
      <c r="H3355" s="182">
        <v>1</v>
      </c>
      <c r="I3355" s="96">
        <v>73.150000000000006</v>
      </c>
      <c r="J3355" s="196">
        <v>73.150000000000006</v>
      </c>
    </row>
    <row r="3356" spans="1:10" s="192" customFormat="1" ht="12.75">
      <c r="A3356" s="199" t="s">
        <v>139</v>
      </c>
      <c r="B3356" s="309" t="s">
        <v>3832</v>
      </c>
      <c r="C3356" s="278" t="s">
        <v>268</v>
      </c>
      <c r="D3356" s="278" t="s">
        <v>3833</v>
      </c>
      <c r="E3356" s="362" t="s">
        <v>142</v>
      </c>
      <c r="F3356" s="362"/>
      <c r="G3356" s="186" t="s">
        <v>45</v>
      </c>
      <c r="H3356" s="187">
        <v>1</v>
      </c>
      <c r="I3356" s="188">
        <v>36.75</v>
      </c>
      <c r="J3356" s="200">
        <v>36.75</v>
      </c>
    </row>
    <row r="3357" spans="1:10" s="192" customFormat="1" ht="12.75">
      <c r="A3357" s="199" t="s">
        <v>139</v>
      </c>
      <c r="B3357" s="309" t="s">
        <v>1570</v>
      </c>
      <c r="C3357" s="278" t="s">
        <v>268</v>
      </c>
      <c r="D3357" s="278" t="s">
        <v>933</v>
      </c>
      <c r="E3357" s="362" t="s">
        <v>141</v>
      </c>
      <c r="F3357" s="362"/>
      <c r="G3357" s="186" t="s">
        <v>26</v>
      </c>
      <c r="H3357" s="187">
        <v>0.82499999999999996</v>
      </c>
      <c r="I3357" s="188">
        <v>15.09</v>
      </c>
      <c r="J3357" s="200">
        <v>12.44</v>
      </c>
    </row>
    <row r="3358" spans="1:10" s="192" customFormat="1" ht="12.75">
      <c r="A3358" s="199" t="s">
        <v>139</v>
      </c>
      <c r="B3358" s="309" t="s">
        <v>1571</v>
      </c>
      <c r="C3358" s="278" t="s">
        <v>268</v>
      </c>
      <c r="D3358" s="278" t="s">
        <v>934</v>
      </c>
      <c r="E3358" s="362" t="s">
        <v>141</v>
      </c>
      <c r="F3358" s="362"/>
      <c r="G3358" s="186" t="s">
        <v>26</v>
      </c>
      <c r="H3358" s="187">
        <v>1.2370000000000001</v>
      </c>
      <c r="I3358" s="188">
        <v>19.37</v>
      </c>
      <c r="J3358" s="200">
        <v>23.96</v>
      </c>
    </row>
    <row r="3359" spans="1:10" s="192" customFormat="1" ht="12.75">
      <c r="A3359" s="201"/>
      <c r="B3359" s="279"/>
      <c r="C3359" s="279"/>
      <c r="D3359" s="279"/>
      <c r="E3359" s="279" t="s">
        <v>143</v>
      </c>
      <c r="F3359" s="203">
        <v>36.4</v>
      </c>
      <c r="G3359" s="279" t="s">
        <v>144</v>
      </c>
      <c r="H3359" s="203">
        <v>0</v>
      </c>
      <c r="I3359" s="279" t="s">
        <v>145</v>
      </c>
      <c r="J3359" s="204">
        <v>36.4</v>
      </c>
    </row>
    <row r="3360" spans="1:10" s="192" customFormat="1" ht="12.75">
      <c r="A3360" s="201"/>
      <c r="B3360" s="279"/>
      <c r="C3360" s="279"/>
      <c r="D3360" s="279"/>
      <c r="E3360" s="279" t="s">
        <v>663</v>
      </c>
      <c r="F3360" s="203">
        <v>16.43</v>
      </c>
      <c r="G3360" s="279"/>
      <c r="H3360" s="363" t="s">
        <v>664</v>
      </c>
      <c r="I3360" s="363"/>
      <c r="J3360" s="204">
        <v>89.58</v>
      </c>
    </row>
    <row r="3361" spans="1:10" s="192" customFormat="1" ht="13.5" thickBot="1">
      <c r="A3361" s="280"/>
      <c r="B3361" s="281"/>
      <c r="C3361" s="281"/>
      <c r="D3361" s="281"/>
      <c r="E3361" s="281"/>
      <c r="F3361" s="281"/>
      <c r="G3361" s="281" t="s">
        <v>665</v>
      </c>
      <c r="H3361" s="213">
        <v>12</v>
      </c>
      <c r="I3361" s="281" t="s">
        <v>666</v>
      </c>
      <c r="J3361" s="207">
        <v>1074.96</v>
      </c>
    </row>
    <row r="3362" spans="1:10" s="192" customFormat="1" ht="13.5" thickTop="1">
      <c r="A3362" s="205"/>
      <c r="B3362" s="189"/>
      <c r="C3362" s="189"/>
      <c r="D3362" s="189"/>
      <c r="E3362" s="189"/>
      <c r="F3362" s="189"/>
      <c r="G3362" s="189"/>
      <c r="H3362" s="189"/>
      <c r="I3362" s="189"/>
      <c r="J3362" s="206"/>
    </row>
    <row r="3363" spans="1:10" s="192" customFormat="1" ht="12.75">
      <c r="A3363" s="111" t="s">
        <v>1095</v>
      </c>
      <c r="B3363" s="286"/>
      <c r="C3363" s="286"/>
      <c r="D3363" s="286" t="s">
        <v>2688</v>
      </c>
      <c r="E3363" s="286"/>
      <c r="F3363" s="366"/>
      <c r="G3363" s="366"/>
      <c r="H3363" s="136"/>
      <c r="I3363" s="286"/>
      <c r="J3363" s="212">
        <v>3349.25</v>
      </c>
    </row>
    <row r="3364" spans="1:10" s="192" customFormat="1" ht="12.75">
      <c r="A3364" s="290" t="s">
        <v>4664</v>
      </c>
      <c r="B3364" s="288" t="s">
        <v>8</v>
      </c>
      <c r="C3364" s="284" t="s">
        <v>9</v>
      </c>
      <c r="D3364" s="284" t="s">
        <v>10</v>
      </c>
      <c r="E3364" s="367" t="s">
        <v>136</v>
      </c>
      <c r="F3364" s="367"/>
      <c r="G3364" s="289" t="s">
        <v>11</v>
      </c>
      <c r="H3364" s="288" t="s">
        <v>12</v>
      </c>
      <c r="I3364" s="288" t="s">
        <v>13</v>
      </c>
      <c r="J3364" s="287" t="s">
        <v>14</v>
      </c>
    </row>
    <row r="3365" spans="1:10" s="192" customFormat="1" ht="12.75" customHeight="1">
      <c r="A3365" s="94" t="s">
        <v>137</v>
      </c>
      <c r="B3365" s="294" t="s">
        <v>1175</v>
      </c>
      <c r="C3365" s="277" t="s">
        <v>21</v>
      </c>
      <c r="D3365" s="277" t="s">
        <v>2320</v>
      </c>
      <c r="E3365" s="368" t="s">
        <v>178</v>
      </c>
      <c r="F3365" s="368"/>
      <c r="G3365" s="95" t="s">
        <v>2</v>
      </c>
      <c r="H3365" s="182">
        <v>1</v>
      </c>
      <c r="I3365" s="96">
        <v>80.38</v>
      </c>
      <c r="J3365" s="196">
        <v>80.38</v>
      </c>
    </row>
    <row r="3366" spans="1:10" s="192" customFormat="1" ht="25.5">
      <c r="A3366" s="197" t="s">
        <v>146</v>
      </c>
      <c r="B3366" s="308" t="s">
        <v>1345</v>
      </c>
      <c r="C3366" s="285" t="s">
        <v>21</v>
      </c>
      <c r="D3366" s="285" t="s">
        <v>147</v>
      </c>
      <c r="E3366" s="365" t="s">
        <v>148</v>
      </c>
      <c r="F3366" s="365"/>
      <c r="G3366" s="183" t="s">
        <v>26</v>
      </c>
      <c r="H3366" s="184">
        <v>3.9557666999999999</v>
      </c>
      <c r="I3366" s="185">
        <v>20.32</v>
      </c>
      <c r="J3366" s="198">
        <v>80.38</v>
      </c>
    </row>
    <row r="3367" spans="1:10" s="192" customFormat="1" ht="12.75">
      <c r="A3367" s="201"/>
      <c r="B3367" s="279"/>
      <c r="C3367" s="279"/>
      <c r="D3367" s="279"/>
      <c r="E3367" s="279" t="s">
        <v>143</v>
      </c>
      <c r="F3367" s="203">
        <v>59.69</v>
      </c>
      <c r="G3367" s="279" t="s">
        <v>144</v>
      </c>
      <c r="H3367" s="203">
        <v>0</v>
      </c>
      <c r="I3367" s="279" t="s">
        <v>145</v>
      </c>
      <c r="J3367" s="204">
        <v>59.69</v>
      </c>
    </row>
    <row r="3368" spans="1:10" s="192" customFormat="1" ht="12.75">
      <c r="A3368" s="201"/>
      <c r="B3368" s="279"/>
      <c r="C3368" s="279"/>
      <c r="D3368" s="279"/>
      <c r="E3368" s="279" t="s">
        <v>663</v>
      </c>
      <c r="F3368" s="203">
        <v>18.059999999999999</v>
      </c>
      <c r="G3368" s="279"/>
      <c r="H3368" s="363" t="s">
        <v>664</v>
      </c>
      <c r="I3368" s="363"/>
      <c r="J3368" s="204">
        <v>98.44</v>
      </c>
    </row>
    <row r="3369" spans="1:10" s="192" customFormat="1" ht="13.5" thickBot="1">
      <c r="A3369" s="280"/>
      <c r="B3369" s="281"/>
      <c r="C3369" s="281"/>
      <c r="D3369" s="281"/>
      <c r="E3369" s="281"/>
      <c r="F3369" s="281"/>
      <c r="G3369" s="281" t="s">
        <v>665</v>
      </c>
      <c r="H3369" s="213">
        <v>26.63</v>
      </c>
      <c r="I3369" s="281" t="s">
        <v>666</v>
      </c>
      <c r="J3369" s="207">
        <v>2621.45</v>
      </c>
    </row>
    <row r="3370" spans="1:10" s="192" customFormat="1" ht="13.5" thickTop="1">
      <c r="A3370" s="205"/>
      <c r="B3370" s="189"/>
      <c r="C3370" s="189"/>
      <c r="D3370" s="189"/>
      <c r="E3370" s="189"/>
      <c r="F3370" s="189"/>
      <c r="G3370" s="189"/>
      <c r="H3370" s="189"/>
      <c r="I3370" s="189"/>
      <c r="J3370" s="206"/>
    </row>
    <row r="3371" spans="1:10" s="192" customFormat="1" ht="12.75">
      <c r="A3371" s="290" t="s">
        <v>4665</v>
      </c>
      <c r="B3371" s="288" t="s">
        <v>8</v>
      </c>
      <c r="C3371" s="284" t="s">
        <v>9</v>
      </c>
      <c r="D3371" s="284" t="s">
        <v>10</v>
      </c>
      <c r="E3371" s="367" t="s">
        <v>136</v>
      </c>
      <c r="F3371" s="367"/>
      <c r="G3371" s="289" t="s">
        <v>11</v>
      </c>
      <c r="H3371" s="288" t="s">
        <v>12</v>
      </c>
      <c r="I3371" s="288" t="s">
        <v>13</v>
      </c>
      <c r="J3371" s="287" t="s">
        <v>14</v>
      </c>
    </row>
    <row r="3372" spans="1:10" s="192" customFormat="1" ht="25.5">
      <c r="A3372" s="94" t="s">
        <v>137</v>
      </c>
      <c r="B3372" s="294" t="s">
        <v>1268</v>
      </c>
      <c r="C3372" s="277" t="s">
        <v>21</v>
      </c>
      <c r="D3372" s="277" t="s">
        <v>295</v>
      </c>
      <c r="E3372" s="368" t="s">
        <v>178</v>
      </c>
      <c r="F3372" s="368"/>
      <c r="G3372" s="95" t="s">
        <v>2</v>
      </c>
      <c r="H3372" s="182">
        <v>1</v>
      </c>
      <c r="I3372" s="96">
        <v>23.64</v>
      </c>
      <c r="J3372" s="196">
        <v>23.64</v>
      </c>
    </row>
    <row r="3373" spans="1:10" s="192" customFormat="1" ht="51">
      <c r="A3373" s="197" t="s">
        <v>146</v>
      </c>
      <c r="B3373" s="308" t="s">
        <v>1376</v>
      </c>
      <c r="C3373" s="285" t="s">
        <v>21</v>
      </c>
      <c r="D3373" s="285" t="s">
        <v>747</v>
      </c>
      <c r="E3373" s="365" t="s">
        <v>155</v>
      </c>
      <c r="F3373" s="365"/>
      <c r="G3373" s="183" t="s">
        <v>156</v>
      </c>
      <c r="H3373" s="184">
        <v>5.4000000000000003E-3</v>
      </c>
      <c r="I3373" s="185">
        <v>321.94</v>
      </c>
      <c r="J3373" s="198">
        <v>1.73</v>
      </c>
    </row>
    <row r="3374" spans="1:10" s="192" customFormat="1" ht="51">
      <c r="A3374" s="197" t="s">
        <v>146</v>
      </c>
      <c r="B3374" s="308" t="s">
        <v>1377</v>
      </c>
      <c r="C3374" s="285" t="s">
        <v>21</v>
      </c>
      <c r="D3374" s="285" t="s">
        <v>748</v>
      </c>
      <c r="E3374" s="365" t="s">
        <v>155</v>
      </c>
      <c r="F3374" s="365"/>
      <c r="G3374" s="183" t="s">
        <v>249</v>
      </c>
      <c r="H3374" s="184">
        <v>5.9999999999999995E-4</v>
      </c>
      <c r="I3374" s="185">
        <v>76.400000000000006</v>
      </c>
      <c r="J3374" s="198">
        <v>0.04</v>
      </c>
    </row>
    <row r="3375" spans="1:10" s="192" customFormat="1" ht="25.5">
      <c r="A3375" s="197" t="s">
        <v>146</v>
      </c>
      <c r="B3375" s="308" t="s">
        <v>1345</v>
      </c>
      <c r="C3375" s="285" t="s">
        <v>21</v>
      </c>
      <c r="D3375" s="285" t="s">
        <v>147</v>
      </c>
      <c r="E3375" s="365" t="s">
        <v>148</v>
      </c>
      <c r="F3375" s="365"/>
      <c r="G3375" s="183" t="s">
        <v>26</v>
      </c>
      <c r="H3375" s="184">
        <v>0.78659999999999997</v>
      </c>
      <c r="I3375" s="185">
        <v>20.32</v>
      </c>
      <c r="J3375" s="198">
        <v>15.98</v>
      </c>
    </row>
    <row r="3376" spans="1:10" s="192" customFormat="1" ht="25.5" customHeight="1">
      <c r="A3376" s="197" t="s">
        <v>146</v>
      </c>
      <c r="B3376" s="308" t="s">
        <v>1378</v>
      </c>
      <c r="C3376" s="285" t="s">
        <v>21</v>
      </c>
      <c r="D3376" s="285" t="s">
        <v>749</v>
      </c>
      <c r="E3376" s="365" t="s">
        <v>155</v>
      </c>
      <c r="F3376" s="365"/>
      <c r="G3376" s="183" t="s">
        <v>156</v>
      </c>
      <c r="H3376" s="184">
        <v>0.19620000000000001</v>
      </c>
      <c r="I3376" s="185">
        <v>30.06</v>
      </c>
      <c r="J3376" s="198">
        <v>5.89</v>
      </c>
    </row>
    <row r="3377" spans="1:10" s="192" customFormat="1" ht="12.75">
      <c r="A3377" s="201"/>
      <c r="B3377" s="279"/>
      <c r="C3377" s="279"/>
      <c r="D3377" s="279"/>
      <c r="E3377" s="279" t="s">
        <v>143</v>
      </c>
      <c r="F3377" s="203">
        <v>15.45</v>
      </c>
      <c r="G3377" s="279" t="s">
        <v>144</v>
      </c>
      <c r="H3377" s="203">
        <v>0</v>
      </c>
      <c r="I3377" s="279" t="s">
        <v>145</v>
      </c>
      <c r="J3377" s="204">
        <v>15.45</v>
      </c>
    </row>
    <row r="3378" spans="1:10" s="192" customFormat="1" ht="12.75">
      <c r="A3378" s="201"/>
      <c r="B3378" s="279"/>
      <c r="C3378" s="279"/>
      <c r="D3378" s="279"/>
      <c r="E3378" s="279" t="s">
        <v>663</v>
      </c>
      <c r="F3378" s="203">
        <v>5.31</v>
      </c>
      <c r="G3378" s="279"/>
      <c r="H3378" s="363" t="s">
        <v>664</v>
      </c>
      <c r="I3378" s="363"/>
      <c r="J3378" s="204">
        <v>28.95</v>
      </c>
    </row>
    <row r="3379" spans="1:10" s="192" customFormat="1" ht="13.5" thickBot="1">
      <c r="A3379" s="280"/>
      <c r="B3379" s="281"/>
      <c r="C3379" s="281"/>
      <c r="D3379" s="281"/>
      <c r="E3379" s="281"/>
      <c r="F3379" s="281"/>
      <c r="G3379" s="281" t="s">
        <v>665</v>
      </c>
      <c r="H3379" s="213">
        <v>25.14</v>
      </c>
      <c r="I3379" s="281" t="s">
        <v>666</v>
      </c>
      <c r="J3379" s="207">
        <v>727.8</v>
      </c>
    </row>
    <row r="3380" spans="1:10" s="192" customFormat="1" ht="13.5" thickTop="1">
      <c r="A3380" s="205"/>
      <c r="B3380" s="189"/>
      <c r="C3380" s="189"/>
      <c r="D3380" s="189"/>
      <c r="E3380" s="189"/>
      <c r="F3380" s="189"/>
      <c r="G3380" s="189"/>
      <c r="H3380" s="189"/>
      <c r="I3380" s="189"/>
      <c r="J3380" s="206"/>
    </row>
    <row r="3381" spans="1:10" s="192" customFormat="1" ht="12.75">
      <c r="A3381" s="111" t="s">
        <v>1100</v>
      </c>
      <c r="B3381" s="286"/>
      <c r="C3381" s="286"/>
      <c r="D3381" s="286" t="s">
        <v>328</v>
      </c>
      <c r="E3381" s="286"/>
      <c r="F3381" s="366"/>
      <c r="G3381" s="366"/>
      <c r="H3381" s="136"/>
      <c r="I3381" s="286"/>
      <c r="J3381" s="212">
        <v>290037.21000000002</v>
      </c>
    </row>
    <row r="3382" spans="1:10" s="192" customFormat="1" ht="12.75">
      <c r="A3382" s="111" t="s">
        <v>4666</v>
      </c>
      <c r="B3382" s="286"/>
      <c r="C3382" s="286"/>
      <c r="D3382" s="286" t="s">
        <v>253</v>
      </c>
      <c r="E3382" s="286"/>
      <c r="F3382" s="366"/>
      <c r="G3382" s="366"/>
      <c r="H3382" s="136"/>
      <c r="I3382" s="286"/>
      <c r="J3382" s="212">
        <v>12608.94</v>
      </c>
    </row>
    <row r="3383" spans="1:10" s="192" customFormat="1" ht="12.75">
      <c r="A3383" s="290" t="s">
        <v>3834</v>
      </c>
      <c r="B3383" s="288" t="s">
        <v>8</v>
      </c>
      <c r="C3383" s="284" t="s">
        <v>9</v>
      </c>
      <c r="D3383" s="284" t="s">
        <v>10</v>
      </c>
      <c r="E3383" s="367" t="s">
        <v>136</v>
      </c>
      <c r="F3383" s="367"/>
      <c r="G3383" s="289" t="s">
        <v>11</v>
      </c>
      <c r="H3383" s="288" t="s">
        <v>12</v>
      </c>
      <c r="I3383" s="288" t="s">
        <v>13</v>
      </c>
      <c r="J3383" s="287" t="s">
        <v>14</v>
      </c>
    </row>
    <row r="3384" spans="1:10" s="192" customFormat="1" ht="25.5">
      <c r="A3384" s="94" t="s">
        <v>137</v>
      </c>
      <c r="B3384" s="294" t="s">
        <v>3835</v>
      </c>
      <c r="C3384" s="277" t="s">
        <v>21</v>
      </c>
      <c r="D3384" s="277" t="s">
        <v>2691</v>
      </c>
      <c r="E3384" s="368" t="s">
        <v>528</v>
      </c>
      <c r="F3384" s="368"/>
      <c r="G3384" s="95" t="s">
        <v>45</v>
      </c>
      <c r="H3384" s="182">
        <v>1</v>
      </c>
      <c r="I3384" s="96">
        <v>712.58</v>
      </c>
      <c r="J3384" s="196">
        <v>712.58</v>
      </c>
    </row>
    <row r="3385" spans="1:10" s="192" customFormat="1" ht="25.5">
      <c r="A3385" s="197" t="s">
        <v>146</v>
      </c>
      <c r="B3385" s="308" t="s">
        <v>1559</v>
      </c>
      <c r="C3385" s="285" t="s">
        <v>21</v>
      </c>
      <c r="D3385" s="285" t="s">
        <v>153</v>
      </c>
      <c r="E3385" s="365" t="s">
        <v>148</v>
      </c>
      <c r="F3385" s="365"/>
      <c r="G3385" s="183" t="s">
        <v>26</v>
      </c>
      <c r="H3385" s="184">
        <v>0.45739999999999997</v>
      </c>
      <c r="I3385" s="185">
        <v>20.92</v>
      </c>
      <c r="J3385" s="198">
        <v>9.56</v>
      </c>
    </row>
    <row r="3386" spans="1:10" s="192" customFormat="1" ht="25.5">
      <c r="A3386" s="197" t="s">
        <v>146</v>
      </c>
      <c r="B3386" s="308" t="s">
        <v>1560</v>
      </c>
      <c r="C3386" s="285" t="s">
        <v>21</v>
      </c>
      <c r="D3386" s="285" t="s">
        <v>154</v>
      </c>
      <c r="E3386" s="365" t="s">
        <v>148</v>
      </c>
      <c r="F3386" s="365"/>
      <c r="G3386" s="183" t="s">
        <v>26</v>
      </c>
      <c r="H3386" s="184">
        <v>0.45739999999999997</v>
      </c>
      <c r="I3386" s="185">
        <v>25.55</v>
      </c>
      <c r="J3386" s="198">
        <v>11.68</v>
      </c>
    </row>
    <row r="3387" spans="1:10" s="192" customFormat="1" ht="38.25">
      <c r="A3387" s="199" t="s">
        <v>139</v>
      </c>
      <c r="B3387" s="309" t="s">
        <v>1577</v>
      </c>
      <c r="C3387" s="278" t="s">
        <v>21</v>
      </c>
      <c r="D3387" s="278" t="s">
        <v>937</v>
      </c>
      <c r="E3387" s="362" t="s">
        <v>142</v>
      </c>
      <c r="F3387" s="362"/>
      <c r="G3387" s="186" t="s">
        <v>45</v>
      </c>
      <c r="H3387" s="187">
        <v>2</v>
      </c>
      <c r="I3387" s="188">
        <v>0.67</v>
      </c>
      <c r="J3387" s="200">
        <v>1.34</v>
      </c>
    </row>
    <row r="3388" spans="1:10" s="192" customFormat="1" ht="25.5">
      <c r="A3388" s="199" t="s">
        <v>139</v>
      </c>
      <c r="B3388" s="309" t="s">
        <v>3836</v>
      </c>
      <c r="C3388" s="278" t="s">
        <v>21</v>
      </c>
      <c r="D3388" s="278" t="s">
        <v>3837</v>
      </c>
      <c r="E3388" s="362" t="s">
        <v>142</v>
      </c>
      <c r="F3388" s="362"/>
      <c r="G3388" s="186" t="s">
        <v>45</v>
      </c>
      <c r="H3388" s="187">
        <v>1</v>
      </c>
      <c r="I3388" s="188">
        <v>690</v>
      </c>
      <c r="J3388" s="200">
        <v>690</v>
      </c>
    </row>
    <row r="3389" spans="1:10" s="192" customFormat="1" ht="12.75">
      <c r="A3389" s="201"/>
      <c r="B3389" s="279"/>
      <c r="C3389" s="279"/>
      <c r="D3389" s="279"/>
      <c r="E3389" s="279" t="s">
        <v>143</v>
      </c>
      <c r="F3389" s="203">
        <v>16.98</v>
      </c>
      <c r="G3389" s="279" t="s">
        <v>144</v>
      </c>
      <c r="H3389" s="203">
        <v>0</v>
      </c>
      <c r="I3389" s="279" t="s">
        <v>145</v>
      </c>
      <c r="J3389" s="204">
        <v>16.98</v>
      </c>
    </row>
    <row r="3390" spans="1:10" s="192" customFormat="1" ht="12.75">
      <c r="A3390" s="201"/>
      <c r="B3390" s="279"/>
      <c r="C3390" s="279"/>
      <c r="D3390" s="279"/>
      <c r="E3390" s="279" t="s">
        <v>663</v>
      </c>
      <c r="F3390" s="203">
        <v>160.11000000000001</v>
      </c>
      <c r="G3390" s="279"/>
      <c r="H3390" s="363" t="s">
        <v>664</v>
      </c>
      <c r="I3390" s="363"/>
      <c r="J3390" s="204">
        <v>872.69</v>
      </c>
    </row>
    <row r="3391" spans="1:10" s="192" customFormat="1" ht="13.5" thickBot="1">
      <c r="A3391" s="280"/>
      <c r="B3391" s="281"/>
      <c r="C3391" s="281"/>
      <c r="D3391" s="281"/>
      <c r="E3391" s="281"/>
      <c r="F3391" s="281"/>
      <c r="G3391" s="281" t="s">
        <v>665</v>
      </c>
      <c r="H3391" s="213">
        <v>1</v>
      </c>
      <c r="I3391" s="281" t="s">
        <v>666</v>
      </c>
      <c r="J3391" s="207">
        <v>872.69</v>
      </c>
    </row>
    <row r="3392" spans="1:10" s="192" customFormat="1" ht="13.5" thickTop="1">
      <c r="A3392" s="205"/>
      <c r="B3392" s="189"/>
      <c r="C3392" s="189"/>
      <c r="D3392" s="189"/>
      <c r="E3392" s="189"/>
      <c r="F3392" s="189"/>
      <c r="G3392" s="189"/>
      <c r="H3392" s="189"/>
      <c r="I3392" s="189"/>
      <c r="J3392" s="206"/>
    </row>
    <row r="3393" spans="1:10" s="192" customFormat="1" ht="12.75">
      <c r="A3393" s="290" t="s">
        <v>3838</v>
      </c>
      <c r="B3393" s="288" t="s">
        <v>8</v>
      </c>
      <c r="C3393" s="284" t="s">
        <v>9</v>
      </c>
      <c r="D3393" s="284" t="s">
        <v>10</v>
      </c>
      <c r="E3393" s="367" t="s">
        <v>136</v>
      </c>
      <c r="F3393" s="367"/>
      <c r="G3393" s="289" t="s">
        <v>11</v>
      </c>
      <c r="H3393" s="288" t="s">
        <v>12</v>
      </c>
      <c r="I3393" s="288" t="s">
        <v>13</v>
      </c>
      <c r="J3393" s="287" t="s">
        <v>14</v>
      </c>
    </row>
    <row r="3394" spans="1:10" s="192" customFormat="1" ht="12.75" customHeight="1">
      <c r="A3394" s="94" t="s">
        <v>137</v>
      </c>
      <c r="B3394" s="294" t="s">
        <v>1260</v>
      </c>
      <c r="C3394" s="277" t="s">
        <v>268</v>
      </c>
      <c r="D3394" s="277" t="s">
        <v>331</v>
      </c>
      <c r="E3394" s="368" t="s">
        <v>939</v>
      </c>
      <c r="F3394" s="368"/>
      <c r="G3394" s="95" t="s">
        <v>45</v>
      </c>
      <c r="H3394" s="182">
        <v>1</v>
      </c>
      <c r="I3394" s="96">
        <v>261.74</v>
      </c>
      <c r="J3394" s="196">
        <v>261.74</v>
      </c>
    </row>
    <row r="3395" spans="1:10" s="192" customFormat="1" ht="12.75">
      <c r="A3395" s="199" t="s">
        <v>139</v>
      </c>
      <c r="B3395" s="309" t="s">
        <v>1578</v>
      </c>
      <c r="C3395" s="278" t="s">
        <v>268</v>
      </c>
      <c r="D3395" s="278" t="s">
        <v>940</v>
      </c>
      <c r="E3395" s="362" t="s">
        <v>142</v>
      </c>
      <c r="F3395" s="362"/>
      <c r="G3395" s="186" t="s">
        <v>45</v>
      </c>
      <c r="H3395" s="187">
        <v>1</v>
      </c>
      <c r="I3395" s="188">
        <v>260.83999999999997</v>
      </c>
      <c r="J3395" s="200">
        <v>260.83999999999997</v>
      </c>
    </row>
    <row r="3396" spans="1:10" s="192" customFormat="1" ht="12.75">
      <c r="A3396" s="199" t="s">
        <v>139</v>
      </c>
      <c r="B3396" s="309" t="s">
        <v>1570</v>
      </c>
      <c r="C3396" s="278" t="s">
        <v>268</v>
      </c>
      <c r="D3396" s="278" t="s">
        <v>933</v>
      </c>
      <c r="E3396" s="362" t="s">
        <v>141</v>
      </c>
      <c r="F3396" s="362"/>
      <c r="G3396" s="186" t="s">
        <v>26</v>
      </c>
      <c r="H3396" s="187">
        <v>0.06</v>
      </c>
      <c r="I3396" s="188">
        <v>15.09</v>
      </c>
      <c r="J3396" s="200">
        <v>0.9</v>
      </c>
    </row>
    <row r="3397" spans="1:10" s="192" customFormat="1" ht="12.75">
      <c r="A3397" s="201"/>
      <c r="B3397" s="279"/>
      <c r="C3397" s="279"/>
      <c r="D3397" s="279"/>
      <c r="E3397" s="279" t="s">
        <v>143</v>
      </c>
      <c r="F3397" s="203">
        <v>0.9</v>
      </c>
      <c r="G3397" s="279" t="s">
        <v>144</v>
      </c>
      <c r="H3397" s="203">
        <v>0</v>
      </c>
      <c r="I3397" s="279" t="s">
        <v>145</v>
      </c>
      <c r="J3397" s="204">
        <v>0.9</v>
      </c>
    </row>
    <row r="3398" spans="1:10" s="192" customFormat="1" ht="12.75">
      <c r="A3398" s="201"/>
      <c r="B3398" s="279"/>
      <c r="C3398" s="279"/>
      <c r="D3398" s="279"/>
      <c r="E3398" s="279" t="s">
        <v>663</v>
      </c>
      <c r="F3398" s="203">
        <v>58.81</v>
      </c>
      <c r="G3398" s="279"/>
      <c r="H3398" s="363" t="s">
        <v>664</v>
      </c>
      <c r="I3398" s="363"/>
      <c r="J3398" s="204">
        <v>320.55</v>
      </c>
    </row>
    <row r="3399" spans="1:10" s="192" customFormat="1" ht="13.5" thickBot="1">
      <c r="A3399" s="280"/>
      <c r="B3399" s="281"/>
      <c r="C3399" s="281"/>
      <c r="D3399" s="281"/>
      <c r="E3399" s="281"/>
      <c r="F3399" s="281"/>
      <c r="G3399" s="281" t="s">
        <v>665</v>
      </c>
      <c r="H3399" s="213">
        <v>17</v>
      </c>
      <c r="I3399" s="281" t="s">
        <v>666</v>
      </c>
      <c r="J3399" s="207">
        <v>5449.35</v>
      </c>
    </row>
    <row r="3400" spans="1:10" s="192" customFormat="1" ht="13.5" thickTop="1">
      <c r="A3400" s="205"/>
      <c r="B3400" s="189"/>
      <c r="C3400" s="189"/>
      <c r="D3400" s="189"/>
      <c r="E3400" s="189"/>
      <c r="F3400" s="189"/>
      <c r="G3400" s="189"/>
      <c r="H3400" s="189"/>
      <c r="I3400" s="189"/>
      <c r="J3400" s="206"/>
    </row>
    <row r="3401" spans="1:10" s="192" customFormat="1" ht="12.75">
      <c r="A3401" s="290" t="s">
        <v>3839</v>
      </c>
      <c r="B3401" s="288" t="s">
        <v>8</v>
      </c>
      <c r="C3401" s="284" t="s">
        <v>9</v>
      </c>
      <c r="D3401" s="284" t="s">
        <v>10</v>
      </c>
      <c r="E3401" s="367" t="s">
        <v>136</v>
      </c>
      <c r="F3401" s="367"/>
      <c r="G3401" s="289" t="s">
        <v>11</v>
      </c>
      <c r="H3401" s="288" t="s">
        <v>12</v>
      </c>
      <c r="I3401" s="288" t="s">
        <v>13</v>
      </c>
      <c r="J3401" s="287" t="s">
        <v>14</v>
      </c>
    </row>
    <row r="3402" spans="1:10" s="192" customFormat="1" ht="25.5" customHeight="1">
      <c r="A3402" s="94" t="s">
        <v>137</v>
      </c>
      <c r="B3402" s="294" t="s">
        <v>1295</v>
      </c>
      <c r="C3402" s="277" t="s">
        <v>21</v>
      </c>
      <c r="D3402" s="277" t="s">
        <v>2693</v>
      </c>
      <c r="E3402" s="368" t="s">
        <v>182</v>
      </c>
      <c r="F3402" s="368"/>
      <c r="G3402" s="95" t="s">
        <v>45</v>
      </c>
      <c r="H3402" s="182">
        <v>1</v>
      </c>
      <c r="I3402" s="96">
        <v>15.6</v>
      </c>
      <c r="J3402" s="196">
        <v>15.6</v>
      </c>
    </row>
    <row r="3403" spans="1:10" s="192" customFormat="1" ht="25.5">
      <c r="A3403" s="197" t="s">
        <v>146</v>
      </c>
      <c r="B3403" s="308" t="s">
        <v>1508</v>
      </c>
      <c r="C3403" s="285" t="s">
        <v>21</v>
      </c>
      <c r="D3403" s="285" t="s">
        <v>150</v>
      </c>
      <c r="E3403" s="365" t="s">
        <v>148</v>
      </c>
      <c r="F3403" s="365"/>
      <c r="G3403" s="183" t="s">
        <v>26</v>
      </c>
      <c r="H3403" s="184">
        <v>5.5156200000000002E-2</v>
      </c>
      <c r="I3403" s="185">
        <v>21.96</v>
      </c>
      <c r="J3403" s="198">
        <v>1.21</v>
      </c>
    </row>
    <row r="3404" spans="1:10" s="192" customFormat="1" ht="25.5">
      <c r="A3404" s="197" t="s">
        <v>146</v>
      </c>
      <c r="B3404" s="308" t="s">
        <v>1509</v>
      </c>
      <c r="C3404" s="285" t="s">
        <v>21</v>
      </c>
      <c r="D3404" s="285" t="s">
        <v>151</v>
      </c>
      <c r="E3404" s="365" t="s">
        <v>148</v>
      </c>
      <c r="F3404" s="365"/>
      <c r="G3404" s="183" t="s">
        <v>26</v>
      </c>
      <c r="H3404" s="184">
        <v>0.17649999999999999</v>
      </c>
      <c r="I3404" s="185">
        <v>26.68</v>
      </c>
      <c r="J3404" s="198">
        <v>4.7</v>
      </c>
    </row>
    <row r="3405" spans="1:10" s="192" customFormat="1" ht="25.5">
      <c r="A3405" s="199" t="s">
        <v>139</v>
      </c>
      <c r="B3405" s="309" t="s">
        <v>1579</v>
      </c>
      <c r="C3405" s="278" t="s">
        <v>21</v>
      </c>
      <c r="D3405" s="278" t="s">
        <v>942</v>
      </c>
      <c r="E3405" s="362" t="s">
        <v>142</v>
      </c>
      <c r="F3405" s="362"/>
      <c r="G3405" s="186" t="s">
        <v>45</v>
      </c>
      <c r="H3405" s="187">
        <v>1</v>
      </c>
      <c r="I3405" s="188">
        <v>9.69</v>
      </c>
      <c r="J3405" s="200">
        <v>9.69</v>
      </c>
    </row>
    <row r="3406" spans="1:10" s="192" customFormat="1" ht="12.75">
      <c r="A3406" s="201"/>
      <c r="B3406" s="279"/>
      <c r="C3406" s="279"/>
      <c r="D3406" s="279"/>
      <c r="E3406" s="279" t="s">
        <v>143</v>
      </c>
      <c r="F3406" s="203">
        <v>4.67</v>
      </c>
      <c r="G3406" s="279" t="s">
        <v>144</v>
      </c>
      <c r="H3406" s="203">
        <v>0</v>
      </c>
      <c r="I3406" s="279" t="s">
        <v>145</v>
      </c>
      <c r="J3406" s="204">
        <v>4.67</v>
      </c>
    </row>
    <row r="3407" spans="1:10" s="192" customFormat="1" ht="12.75">
      <c r="A3407" s="201"/>
      <c r="B3407" s="279"/>
      <c r="C3407" s="279"/>
      <c r="D3407" s="279"/>
      <c r="E3407" s="279" t="s">
        <v>663</v>
      </c>
      <c r="F3407" s="203">
        <v>3.5</v>
      </c>
      <c r="G3407" s="279"/>
      <c r="H3407" s="363" t="s">
        <v>664</v>
      </c>
      <c r="I3407" s="363"/>
      <c r="J3407" s="204">
        <v>19.100000000000001</v>
      </c>
    </row>
    <row r="3408" spans="1:10" s="192" customFormat="1" ht="13.5" thickBot="1">
      <c r="A3408" s="280"/>
      <c r="B3408" s="281"/>
      <c r="C3408" s="281"/>
      <c r="D3408" s="281"/>
      <c r="E3408" s="281"/>
      <c r="F3408" s="281"/>
      <c r="G3408" s="281" t="s">
        <v>665</v>
      </c>
      <c r="H3408" s="213">
        <v>122</v>
      </c>
      <c r="I3408" s="281" t="s">
        <v>666</v>
      </c>
      <c r="J3408" s="207">
        <v>2330.1999999999998</v>
      </c>
    </row>
    <row r="3409" spans="1:10" s="192" customFormat="1" ht="13.5" thickTop="1">
      <c r="A3409" s="205"/>
      <c r="B3409" s="189"/>
      <c r="C3409" s="189"/>
      <c r="D3409" s="189"/>
      <c r="E3409" s="189"/>
      <c r="F3409" s="189"/>
      <c r="G3409" s="189"/>
      <c r="H3409" s="189"/>
      <c r="I3409" s="189"/>
      <c r="J3409" s="206"/>
    </row>
    <row r="3410" spans="1:10" s="192" customFormat="1" ht="12.75">
      <c r="A3410" s="290" t="s">
        <v>3840</v>
      </c>
      <c r="B3410" s="288" t="s">
        <v>8</v>
      </c>
      <c r="C3410" s="284" t="s">
        <v>9</v>
      </c>
      <c r="D3410" s="284" t="s">
        <v>10</v>
      </c>
      <c r="E3410" s="367" t="s">
        <v>136</v>
      </c>
      <c r="F3410" s="367"/>
      <c r="G3410" s="289" t="s">
        <v>11</v>
      </c>
      <c r="H3410" s="288" t="s">
        <v>12</v>
      </c>
      <c r="I3410" s="288" t="s">
        <v>13</v>
      </c>
      <c r="J3410" s="287" t="s">
        <v>14</v>
      </c>
    </row>
    <row r="3411" spans="1:10" s="192" customFormat="1" ht="38.25" customHeight="1">
      <c r="A3411" s="94" t="s">
        <v>137</v>
      </c>
      <c r="B3411" s="294" t="s">
        <v>1317</v>
      </c>
      <c r="C3411" s="277" t="s">
        <v>44</v>
      </c>
      <c r="D3411" s="277" t="s">
        <v>123</v>
      </c>
      <c r="E3411" s="368" t="s">
        <v>182</v>
      </c>
      <c r="F3411" s="368"/>
      <c r="G3411" s="95" t="s">
        <v>45</v>
      </c>
      <c r="H3411" s="182">
        <v>1</v>
      </c>
      <c r="I3411" s="96">
        <v>27.19</v>
      </c>
      <c r="J3411" s="196">
        <v>27.19</v>
      </c>
    </row>
    <row r="3412" spans="1:10" s="192" customFormat="1" ht="25.5">
      <c r="A3412" s="197" t="s">
        <v>146</v>
      </c>
      <c r="B3412" s="308" t="s">
        <v>1345</v>
      </c>
      <c r="C3412" s="285" t="s">
        <v>21</v>
      </c>
      <c r="D3412" s="285" t="s">
        <v>147</v>
      </c>
      <c r="E3412" s="365" t="s">
        <v>148</v>
      </c>
      <c r="F3412" s="365"/>
      <c r="G3412" s="183" t="s">
        <v>26</v>
      </c>
      <c r="H3412" s="184">
        <v>0.4</v>
      </c>
      <c r="I3412" s="185">
        <v>20.32</v>
      </c>
      <c r="J3412" s="198">
        <v>8.1199999999999992</v>
      </c>
    </row>
    <row r="3413" spans="1:10" s="192" customFormat="1" ht="38.25">
      <c r="A3413" s="199" t="s">
        <v>139</v>
      </c>
      <c r="B3413" s="309" t="s">
        <v>1581</v>
      </c>
      <c r="C3413" s="278" t="s">
        <v>21</v>
      </c>
      <c r="D3413" s="278" t="s">
        <v>123</v>
      </c>
      <c r="E3413" s="362" t="s">
        <v>142</v>
      </c>
      <c r="F3413" s="362"/>
      <c r="G3413" s="186" t="s">
        <v>45</v>
      </c>
      <c r="H3413" s="187">
        <v>1</v>
      </c>
      <c r="I3413" s="188">
        <v>18.27</v>
      </c>
      <c r="J3413" s="200">
        <v>18.27</v>
      </c>
    </row>
    <row r="3414" spans="1:10" s="192" customFormat="1" ht="38.25">
      <c r="A3414" s="199" t="s">
        <v>139</v>
      </c>
      <c r="B3414" s="309" t="s">
        <v>1520</v>
      </c>
      <c r="C3414" s="278" t="s">
        <v>21</v>
      </c>
      <c r="D3414" s="278" t="s">
        <v>129</v>
      </c>
      <c r="E3414" s="362" t="s">
        <v>142</v>
      </c>
      <c r="F3414" s="362"/>
      <c r="G3414" s="186" t="s">
        <v>45</v>
      </c>
      <c r="H3414" s="187">
        <v>4</v>
      </c>
      <c r="I3414" s="188">
        <v>0.2</v>
      </c>
      <c r="J3414" s="200">
        <v>0.8</v>
      </c>
    </row>
    <row r="3415" spans="1:10" s="192" customFormat="1" ht="12.75">
      <c r="A3415" s="201"/>
      <c r="B3415" s="279"/>
      <c r="C3415" s="279"/>
      <c r="D3415" s="279"/>
      <c r="E3415" s="279" t="s">
        <v>143</v>
      </c>
      <c r="F3415" s="203">
        <v>6.03</v>
      </c>
      <c r="G3415" s="279" t="s">
        <v>144</v>
      </c>
      <c r="H3415" s="203">
        <v>0</v>
      </c>
      <c r="I3415" s="279" t="s">
        <v>145</v>
      </c>
      <c r="J3415" s="204">
        <v>6.03</v>
      </c>
    </row>
    <row r="3416" spans="1:10" s="192" customFormat="1" ht="12.75">
      <c r="A3416" s="201"/>
      <c r="B3416" s="279"/>
      <c r="C3416" s="279"/>
      <c r="D3416" s="279"/>
      <c r="E3416" s="279" t="s">
        <v>663</v>
      </c>
      <c r="F3416" s="203">
        <v>6.1</v>
      </c>
      <c r="G3416" s="279"/>
      <c r="H3416" s="363" t="s">
        <v>664</v>
      </c>
      <c r="I3416" s="363"/>
      <c r="J3416" s="204">
        <v>33.29</v>
      </c>
    </row>
    <row r="3417" spans="1:10" s="192" customFormat="1" ht="13.5" thickBot="1">
      <c r="A3417" s="280"/>
      <c r="B3417" s="281"/>
      <c r="C3417" s="281"/>
      <c r="D3417" s="281"/>
      <c r="E3417" s="281"/>
      <c r="F3417" s="281"/>
      <c r="G3417" s="281" t="s">
        <v>665</v>
      </c>
      <c r="H3417" s="213">
        <v>2</v>
      </c>
      <c r="I3417" s="281" t="s">
        <v>666</v>
      </c>
      <c r="J3417" s="207">
        <v>66.58</v>
      </c>
    </row>
    <row r="3418" spans="1:10" s="192" customFormat="1" ht="13.5" thickTop="1">
      <c r="A3418" s="205"/>
      <c r="B3418" s="189"/>
      <c r="C3418" s="189"/>
      <c r="D3418" s="189"/>
      <c r="E3418" s="189"/>
      <c r="F3418" s="189"/>
      <c r="G3418" s="189"/>
      <c r="H3418" s="189"/>
      <c r="I3418" s="189"/>
      <c r="J3418" s="206"/>
    </row>
    <row r="3419" spans="1:10" s="192" customFormat="1" ht="12.75">
      <c r="A3419" s="290" t="s">
        <v>3841</v>
      </c>
      <c r="B3419" s="288" t="s">
        <v>8</v>
      </c>
      <c r="C3419" s="284" t="s">
        <v>9</v>
      </c>
      <c r="D3419" s="284" t="s">
        <v>10</v>
      </c>
      <c r="E3419" s="367" t="s">
        <v>136</v>
      </c>
      <c r="F3419" s="367"/>
      <c r="G3419" s="289" t="s">
        <v>11</v>
      </c>
      <c r="H3419" s="288" t="s">
        <v>12</v>
      </c>
      <c r="I3419" s="288" t="s">
        <v>13</v>
      </c>
      <c r="J3419" s="287" t="s">
        <v>14</v>
      </c>
    </row>
    <row r="3420" spans="1:10" s="192" customFormat="1" ht="38.25" customHeight="1">
      <c r="A3420" s="94" t="s">
        <v>137</v>
      </c>
      <c r="B3420" s="294" t="s">
        <v>1300</v>
      </c>
      <c r="C3420" s="277" t="s">
        <v>44</v>
      </c>
      <c r="D3420" s="277" t="s">
        <v>124</v>
      </c>
      <c r="E3420" s="368" t="s">
        <v>182</v>
      </c>
      <c r="F3420" s="368"/>
      <c r="G3420" s="95" t="s">
        <v>45</v>
      </c>
      <c r="H3420" s="182">
        <v>1</v>
      </c>
      <c r="I3420" s="96">
        <v>20.25</v>
      </c>
      <c r="J3420" s="196">
        <v>20.25</v>
      </c>
    </row>
    <row r="3421" spans="1:10" s="192" customFormat="1" ht="25.5">
      <c r="A3421" s="197" t="s">
        <v>146</v>
      </c>
      <c r="B3421" s="308" t="s">
        <v>1345</v>
      </c>
      <c r="C3421" s="285" t="s">
        <v>21</v>
      </c>
      <c r="D3421" s="285" t="s">
        <v>147</v>
      </c>
      <c r="E3421" s="365" t="s">
        <v>148</v>
      </c>
      <c r="F3421" s="365"/>
      <c r="G3421" s="183" t="s">
        <v>26</v>
      </c>
      <c r="H3421" s="184">
        <v>0.4</v>
      </c>
      <c r="I3421" s="185">
        <v>20.32</v>
      </c>
      <c r="J3421" s="198">
        <v>8.1199999999999992</v>
      </c>
    </row>
    <row r="3422" spans="1:10" s="192" customFormat="1" ht="38.25">
      <c r="A3422" s="199" t="s">
        <v>139</v>
      </c>
      <c r="B3422" s="309" t="s">
        <v>1520</v>
      </c>
      <c r="C3422" s="278" t="s">
        <v>21</v>
      </c>
      <c r="D3422" s="278" t="s">
        <v>129</v>
      </c>
      <c r="E3422" s="362" t="s">
        <v>142</v>
      </c>
      <c r="F3422" s="362"/>
      <c r="G3422" s="186" t="s">
        <v>45</v>
      </c>
      <c r="H3422" s="187">
        <v>4</v>
      </c>
      <c r="I3422" s="188">
        <v>0.2</v>
      </c>
      <c r="J3422" s="200">
        <v>0.8</v>
      </c>
    </row>
    <row r="3423" spans="1:10" s="192" customFormat="1" ht="38.25">
      <c r="A3423" s="199" t="s">
        <v>139</v>
      </c>
      <c r="B3423" s="309" t="s">
        <v>1582</v>
      </c>
      <c r="C3423" s="278" t="s">
        <v>21</v>
      </c>
      <c r="D3423" s="278" t="s">
        <v>124</v>
      </c>
      <c r="E3423" s="362" t="s">
        <v>142</v>
      </c>
      <c r="F3423" s="362"/>
      <c r="G3423" s="186" t="s">
        <v>45</v>
      </c>
      <c r="H3423" s="187">
        <v>1</v>
      </c>
      <c r="I3423" s="188">
        <v>11.33</v>
      </c>
      <c r="J3423" s="200">
        <v>11.33</v>
      </c>
    </row>
    <row r="3424" spans="1:10" s="192" customFormat="1" ht="12.75">
      <c r="A3424" s="201"/>
      <c r="B3424" s="279"/>
      <c r="C3424" s="279"/>
      <c r="D3424" s="279"/>
      <c r="E3424" s="279" t="s">
        <v>143</v>
      </c>
      <c r="F3424" s="203">
        <v>6.03</v>
      </c>
      <c r="G3424" s="279" t="s">
        <v>144</v>
      </c>
      <c r="H3424" s="203">
        <v>0</v>
      </c>
      <c r="I3424" s="279" t="s">
        <v>145</v>
      </c>
      <c r="J3424" s="204">
        <v>6.03</v>
      </c>
    </row>
    <row r="3425" spans="1:10" s="192" customFormat="1" ht="12.75">
      <c r="A3425" s="201"/>
      <c r="B3425" s="279"/>
      <c r="C3425" s="279"/>
      <c r="D3425" s="279"/>
      <c r="E3425" s="279" t="s">
        <v>663</v>
      </c>
      <c r="F3425" s="203">
        <v>4.55</v>
      </c>
      <c r="G3425" s="279"/>
      <c r="H3425" s="363" t="s">
        <v>664</v>
      </c>
      <c r="I3425" s="363"/>
      <c r="J3425" s="204">
        <v>24.8</v>
      </c>
    </row>
    <row r="3426" spans="1:10" s="192" customFormat="1" ht="13.5" thickBot="1">
      <c r="A3426" s="280"/>
      <c r="B3426" s="281"/>
      <c r="C3426" s="281"/>
      <c r="D3426" s="281"/>
      <c r="E3426" s="281"/>
      <c r="F3426" s="281"/>
      <c r="G3426" s="281" t="s">
        <v>665</v>
      </c>
      <c r="H3426" s="213">
        <v>82</v>
      </c>
      <c r="I3426" s="281" t="s">
        <v>666</v>
      </c>
      <c r="J3426" s="207">
        <v>2033.6</v>
      </c>
    </row>
    <row r="3427" spans="1:10" s="192" customFormat="1" ht="13.5" thickTop="1">
      <c r="A3427" s="205"/>
      <c r="B3427" s="189"/>
      <c r="C3427" s="189"/>
      <c r="D3427" s="189"/>
      <c r="E3427" s="189"/>
      <c r="F3427" s="189"/>
      <c r="G3427" s="189"/>
      <c r="H3427" s="189"/>
      <c r="I3427" s="189"/>
      <c r="J3427" s="206"/>
    </row>
    <row r="3428" spans="1:10" s="192" customFormat="1" ht="12.75">
      <c r="A3428" s="290" t="s">
        <v>3842</v>
      </c>
      <c r="B3428" s="288" t="s">
        <v>8</v>
      </c>
      <c r="C3428" s="284" t="s">
        <v>9</v>
      </c>
      <c r="D3428" s="284" t="s">
        <v>10</v>
      </c>
      <c r="E3428" s="367" t="s">
        <v>136</v>
      </c>
      <c r="F3428" s="367"/>
      <c r="G3428" s="289" t="s">
        <v>11</v>
      </c>
      <c r="H3428" s="288" t="s">
        <v>12</v>
      </c>
      <c r="I3428" s="288" t="s">
        <v>13</v>
      </c>
      <c r="J3428" s="287" t="s">
        <v>14</v>
      </c>
    </row>
    <row r="3429" spans="1:10" s="192" customFormat="1" ht="38.25" customHeight="1">
      <c r="A3429" s="94" t="s">
        <v>137</v>
      </c>
      <c r="B3429" s="294" t="s">
        <v>1294</v>
      </c>
      <c r="C3429" s="277" t="s">
        <v>44</v>
      </c>
      <c r="D3429" s="277" t="s">
        <v>122</v>
      </c>
      <c r="E3429" s="368" t="s">
        <v>182</v>
      </c>
      <c r="F3429" s="368"/>
      <c r="G3429" s="95" t="s">
        <v>45</v>
      </c>
      <c r="H3429" s="182">
        <v>1</v>
      </c>
      <c r="I3429" s="96">
        <v>18.72</v>
      </c>
      <c r="J3429" s="196">
        <v>18.72</v>
      </c>
    </row>
    <row r="3430" spans="1:10" s="192" customFormat="1" ht="25.5">
      <c r="A3430" s="197" t="s">
        <v>146</v>
      </c>
      <c r="B3430" s="308" t="s">
        <v>1345</v>
      </c>
      <c r="C3430" s="285" t="s">
        <v>21</v>
      </c>
      <c r="D3430" s="285" t="s">
        <v>147</v>
      </c>
      <c r="E3430" s="365" t="s">
        <v>148</v>
      </c>
      <c r="F3430" s="365"/>
      <c r="G3430" s="183" t="s">
        <v>26</v>
      </c>
      <c r="H3430" s="184">
        <v>0.4</v>
      </c>
      <c r="I3430" s="185">
        <v>20.32</v>
      </c>
      <c r="J3430" s="198">
        <v>8.1199999999999992</v>
      </c>
    </row>
    <row r="3431" spans="1:10" s="192" customFormat="1" ht="38.25">
      <c r="A3431" s="199" t="s">
        <v>139</v>
      </c>
      <c r="B3431" s="309" t="s">
        <v>1580</v>
      </c>
      <c r="C3431" s="278" t="s">
        <v>21</v>
      </c>
      <c r="D3431" s="278" t="s">
        <v>122</v>
      </c>
      <c r="E3431" s="362" t="s">
        <v>142</v>
      </c>
      <c r="F3431" s="362"/>
      <c r="G3431" s="186" t="s">
        <v>45</v>
      </c>
      <c r="H3431" s="187">
        <v>1</v>
      </c>
      <c r="I3431" s="188">
        <v>9.8000000000000007</v>
      </c>
      <c r="J3431" s="200">
        <v>9.8000000000000007</v>
      </c>
    </row>
    <row r="3432" spans="1:10" s="192" customFormat="1" ht="38.25">
      <c r="A3432" s="199" t="s">
        <v>139</v>
      </c>
      <c r="B3432" s="309" t="s">
        <v>1520</v>
      </c>
      <c r="C3432" s="278" t="s">
        <v>21</v>
      </c>
      <c r="D3432" s="278" t="s">
        <v>129</v>
      </c>
      <c r="E3432" s="362" t="s">
        <v>142</v>
      </c>
      <c r="F3432" s="362"/>
      <c r="G3432" s="186" t="s">
        <v>45</v>
      </c>
      <c r="H3432" s="187">
        <v>4</v>
      </c>
      <c r="I3432" s="188">
        <v>0.2</v>
      </c>
      <c r="J3432" s="200">
        <v>0.8</v>
      </c>
    </row>
    <row r="3433" spans="1:10" s="192" customFormat="1" ht="12.75">
      <c r="A3433" s="201"/>
      <c r="B3433" s="279"/>
      <c r="C3433" s="279"/>
      <c r="D3433" s="279"/>
      <c r="E3433" s="279" t="s">
        <v>143</v>
      </c>
      <c r="F3433" s="203">
        <v>6.03</v>
      </c>
      <c r="G3433" s="279" t="s">
        <v>144</v>
      </c>
      <c r="H3433" s="203">
        <v>0</v>
      </c>
      <c r="I3433" s="279" t="s">
        <v>145</v>
      </c>
      <c r="J3433" s="204">
        <v>6.03</v>
      </c>
    </row>
    <row r="3434" spans="1:10" s="192" customFormat="1" ht="12.75">
      <c r="A3434" s="201"/>
      <c r="B3434" s="279"/>
      <c r="C3434" s="279"/>
      <c r="D3434" s="279"/>
      <c r="E3434" s="279" t="s">
        <v>663</v>
      </c>
      <c r="F3434" s="203">
        <v>4.2</v>
      </c>
      <c r="G3434" s="279"/>
      <c r="H3434" s="363" t="s">
        <v>664</v>
      </c>
      <c r="I3434" s="363"/>
      <c r="J3434" s="204">
        <v>22.92</v>
      </c>
    </row>
    <row r="3435" spans="1:10" s="192" customFormat="1" ht="13.5" thickBot="1">
      <c r="A3435" s="280"/>
      <c r="B3435" s="281"/>
      <c r="C3435" s="281"/>
      <c r="D3435" s="281"/>
      <c r="E3435" s="281"/>
      <c r="F3435" s="281"/>
      <c r="G3435" s="281" t="s">
        <v>665</v>
      </c>
      <c r="H3435" s="213">
        <v>81</v>
      </c>
      <c r="I3435" s="281" t="s">
        <v>666</v>
      </c>
      <c r="J3435" s="207">
        <v>1856.52</v>
      </c>
    </row>
    <row r="3436" spans="1:10" s="192" customFormat="1" ht="13.5" thickTop="1">
      <c r="A3436" s="205"/>
      <c r="B3436" s="189"/>
      <c r="C3436" s="189"/>
      <c r="D3436" s="189"/>
      <c r="E3436" s="189"/>
      <c r="F3436" s="189"/>
      <c r="G3436" s="189"/>
      <c r="H3436" s="189"/>
      <c r="I3436" s="189"/>
      <c r="J3436" s="206"/>
    </row>
    <row r="3437" spans="1:10" s="192" customFormat="1" ht="12.75">
      <c r="A3437" s="111" t="s">
        <v>4667</v>
      </c>
      <c r="B3437" s="286"/>
      <c r="C3437" s="286"/>
      <c r="D3437" s="286" t="s">
        <v>33</v>
      </c>
      <c r="E3437" s="286"/>
      <c r="F3437" s="366"/>
      <c r="G3437" s="366"/>
      <c r="H3437" s="136"/>
      <c r="I3437" s="286"/>
      <c r="J3437" s="212">
        <v>109834.34</v>
      </c>
    </row>
    <row r="3438" spans="1:10" s="192" customFormat="1" ht="12.75">
      <c r="A3438" s="290" t="s">
        <v>4668</v>
      </c>
      <c r="B3438" s="288" t="s">
        <v>8</v>
      </c>
      <c r="C3438" s="284" t="s">
        <v>9</v>
      </c>
      <c r="D3438" s="284" t="s">
        <v>10</v>
      </c>
      <c r="E3438" s="367" t="s">
        <v>136</v>
      </c>
      <c r="F3438" s="367"/>
      <c r="G3438" s="289" t="s">
        <v>11</v>
      </c>
      <c r="H3438" s="288" t="s">
        <v>12</v>
      </c>
      <c r="I3438" s="288" t="s">
        <v>13</v>
      </c>
      <c r="J3438" s="287" t="s">
        <v>14</v>
      </c>
    </row>
    <row r="3439" spans="1:10" s="192" customFormat="1" ht="12.75" customHeight="1">
      <c r="A3439" s="94" t="s">
        <v>137</v>
      </c>
      <c r="B3439" s="294" t="s">
        <v>1175</v>
      </c>
      <c r="C3439" s="277" t="s">
        <v>21</v>
      </c>
      <c r="D3439" s="277" t="s">
        <v>2320</v>
      </c>
      <c r="E3439" s="368" t="s">
        <v>178</v>
      </c>
      <c r="F3439" s="368"/>
      <c r="G3439" s="95" t="s">
        <v>2</v>
      </c>
      <c r="H3439" s="182">
        <v>1</v>
      </c>
      <c r="I3439" s="96">
        <v>80.38</v>
      </c>
      <c r="J3439" s="196">
        <v>80.38</v>
      </c>
    </row>
    <row r="3440" spans="1:10" s="192" customFormat="1" ht="25.5">
      <c r="A3440" s="197" t="s">
        <v>146</v>
      </c>
      <c r="B3440" s="308" t="s">
        <v>1345</v>
      </c>
      <c r="C3440" s="285" t="s">
        <v>21</v>
      </c>
      <c r="D3440" s="285" t="s">
        <v>147</v>
      </c>
      <c r="E3440" s="365" t="s">
        <v>148</v>
      </c>
      <c r="F3440" s="365"/>
      <c r="G3440" s="183" t="s">
        <v>26</v>
      </c>
      <c r="H3440" s="184">
        <v>3.9557666999999999</v>
      </c>
      <c r="I3440" s="185">
        <v>20.32</v>
      </c>
      <c r="J3440" s="198">
        <v>80.38</v>
      </c>
    </row>
    <row r="3441" spans="1:10" s="192" customFormat="1" ht="12.75">
      <c r="A3441" s="201"/>
      <c r="B3441" s="279"/>
      <c r="C3441" s="279"/>
      <c r="D3441" s="279"/>
      <c r="E3441" s="279" t="s">
        <v>143</v>
      </c>
      <c r="F3441" s="203">
        <v>59.69</v>
      </c>
      <c r="G3441" s="279" t="s">
        <v>144</v>
      </c>
      <c r="H3441" s="203">
        <v>0</v>
      </c>
      <c r="I3441" s="279" t="s">
        <v>145</v>
      </c>
      <c r="J3441" s="204">
        <v>59.69</v>
      </c>
    </row>
    <row r="3442" spans="1:10" s="192" customFormat="1" ht="12.75">
      <c r="A3442" s="201"/>
      <c r="B3442" s="279"/>
      <c r="C3442" s="279"/>
      <c r="D3442" s="279"/>
      <c r="E3442" s="279" t="s">
        <v>663</v>
      </c>
      <c r="F3442" s="203">
        <v>18.059999999999999</v>
      </c>
      <c r="G3442" s="279"/>
      <c r="H3442" s="363" t="s">
        <v>664</v>
      </c>
      <c r="I3442" s="363"/>
      <c r="J3442" s="204">
        <v>98.44</v>
      </c>
    </row>
    <row r="3443" spans="1:10" s="192" customFormat="1" ht="13.5" thickBot="1">
      <c r="A3443" s="280"/>
      <c r="B3443" s="281"/>
      <c r="C3443" s="281"/>
      <c r="D3443" s="281"/>
      <c r="E3443" s="281"/>
      <c r="F3443" s="281"/>
      <c r="G3443" s="281" t="s">
        <v>665</v>
      </c>
      <c r="H3443" s="213">
        <v>50.83</v>
      </c>
      <c r="I3443" s="281" t="s">
        <v>666</v>
      </c>
      <c r="J3443" s="207">
        <v>5003.7</v>
      </c>
    </row>
    <row r="3444" spans="1:10" s="192" customFormat="1" ht="13.5" thickTop="1">
      <c r="A3444" s="205"/>
      <c r="B3444" s="189"/>
      <c r="C3444" s="189"/>
      <c r="D3444" s="189"/>
      <c r="E3444" s="189"/>
      <c r="F3444" s="189"/>
      <c r="G3444" s="189"/>
      <c r="H3444" s="189"/>
      <c r="I3444" s="189"/>
      <c r="J3444" s="206"/>
    </row>
    <row r="3445" spans="1:10" s="192" customFormat="1" ht="12.75">
      <c r="A3445" s="290" t="s">
        <v>4669</v>
      </c>
      <c r="B3445" s="288" t="s">
        <v>8</v>
      </c>
      <c r="C3445" s="284" t="s">
        <v>9</v>
      </c>
      <c r="D3445" s="284" t="s">
        <v>10</v>
      </c>
      <c r="E3445" s="367" t="s">
        <v>136</v>
      </c>
      <c r="F3445" s="367"/>
      <c r="G3445" s="289" t="s">
        <v>11</v>
      </c>
      <c r="H3445" s="288" t="s">
        <v>12</v>
      </c>
      <c r="I3445" s="288" t="s">
        <v>13</v>
      </c>
      <c r="J3445" s="287" t="s">
        <v>14</v>
      </c>
    </row>
    <row r="3446" spans="1:10" s="192" customFormat="1" ht="25.5">
      <c r="A3446" s="94" t="s">
        <v>137</v>
      </c>
      <c r="B3446" s="294" t="s">
        <v>1268</v>
      </c>
      <c r="C3446" s="277" t="s">
        <v>21</v>
      </c>
      <c r="D3446" s="277" t="s">
        <v>295</v>
      </c>
      <c r="E3446" s="368" t="s">
        <v>178</v>
      </c>
      <c r="F3446" s="368"/>
      <c r="G3446" s="95" t="s">
        <v>2</v>
      </c>
      <c r="H3446" s="182">
        <v>1</v>
      </c>
      <c r="I3446" s="96">
        <v>23.64</v>
      </c>
      <c r="J3446" s="196">
        <v>23.64</v>
      </c>
    </row>
    <row r="3447" spans="1:10" s="192" customFormat="1" ht="51">
      <c r="A3447" s="197" t="s">
        <v>146</v>
      </c>
      <c r="B3447" s="308" t="s">
        <v>1376</v>
      </c>
      <c r="C3447" s="285" t="s">
        <v>21</v>
      </c>
      <c r="D3447" s="285" t="s">
        <v>747</v>
      </c>
      <c r="E3447" s="365" t="s">
        <v>155</v>
      </c>
      <c r="F3447" s="365"/>
      <c r="G3447" s="183" t="s">
        <v>156</v>
      </c>
      <c r="H3447" s="184">
        <v>5.4000000000000003E-3</v>
      </c>
      <c r="I3447" s="185">
        <v>321.94</v>
      </c>
      <c r="J3447" s="198">
        <v>1.73</v>
      </c>
    </row>
    <row r="3448" spans="1:10" s="192" customFormat="1" ht="51">
      <c r="A3448" s="197" t="s">
        <v>146</v>
      </c>
      <c r="B3448" s="308" t="s">
        <v>1377</v>
      </c>
      <c r="C3448" s="285" t="s">
        <v>21</v>
      </c>
      <c r="D3448" s="285" t="s">
        <v>748</v>
      </c>
      <c r="E3448" s="365" t="s">
        <v>155</v>
      </c>
      <c r="F3448" s="365"/>
      <c r="G3448" s="183" t="s">
        <v>249</v>
      </c>
      <c r="H3448" s="184">
        <v>5.9999999999999995E-4</v>
      </c>
      <c r="I3448" s="185">
        <v>76.400000000000006</v>
      </c>
      <c r="J3448" s="198">
        <v>0.04</v>
      </c>
    </row>
    <row r="3449" spans="1:10" s="192" customFormat="1" ht="25.5">
      <c r="A3449" s="197" t="s">
        <v>146</v>
      </c>
      <c r="B3449" s="308" t="s">
        <v>1345</v>
      </c>
      <c r="C3449" s="285" t="s">
        <v>21</v>
      </c>
      <c r="D3449" s="285" t="s">
        <v>147</v>
      </c>
      <c r="E3449" s="365" t="s">
        <v>148</v>
      </c>
      <c r="F3449" s="365"/>
      <c r="G3449" s="183" t="s">
        <v>26</v>
      </c>
      <c r="H3449" s="184">
        <v>0.78659999999999997</v>
      </c>
      <c r="I3449" s="185">
        <v>20.32</v>
      </c>
      <c r="J3449" s="198">
        <v>15.98</v>
      </c>
    </row>
    <row r="3450" spans="1:10" s="192" customFormat="1" ht="25.5" customHeight="1">
      <c r="A3450" s="197" t="s">
        <v>146</v>
      </c>
      <c r="B3450" s="308" t="s">
        <v>1378</v>
      </c>
      <c r="C3450" s="285" t="s">
        <v>21</v>
      </c>
      <c r="D3450" s="285" t="s">
        <v>749</v>
      </c>
      <c r="E3450" s="365" t="s">
        <v>155</v>
      </c>
      <c r="F3450" s="365"/>
      <c r="G3450" s="183" t="s">
        <v>156</v>
      </c>
      <c r="H3450" s="184">
        <v>0.19620000000000001</v>
      </c>
      <c r="I3450" s="185">
        <v>30.06</v>
      </c>
      <c r="J3450" s="198">
        <v>5.89</v>
      </c>
    </row>
    <row r="3451" spans="1:10" s="192" customFormat="1" ht="12.75">
      <c r="A3451" s="201"/>
      <c r="B3451" s="279"/>
      <c r="C3451" s="279"/>
      <c r="D3451" s="279"/>
      <c r="E3451" s="279" t="s">
        <v>143</v>
      </c>
      <c r="F3451" s="203">
        <v>15.45</v>
      </c>
      <c r="G3451" s="279" t="s">
        <v>144</v>
      </c>
      <c r="H3451" s="203">
        <v>0</v>
      </c>
      <c r="I3451" s="279" t="s">
        <v>145</v>
      </c>
      <c r="J3451" s="204">
        <v>15.45</v>
      </c>
    </row>
    <row r="3452" spans="1:10" s="192" customFormat="1" ht="12.75">
      <c r="A3452" s="201"/>
      <c r="B3452" s="279"/>
      <c r="C3452" s="279"/>
      <c r="D3452" s="279"/>
      <c r="E3452" s="279" t="s">
        <v>663</v>
      </c>
      <c r="F3452" s="203">
        <v>5.31</v>
      </c>
      <c r="G3452" s="279"/>
      <c r="H3452" s="363" t="s">
        <v>664</v>
      </c>
      <c r="I3452" s="363"/>
      <c r="J3452" s="204">
        <v>28.95</v>
      </c>
    </row>
    <row r="3453" spans="1:10" s="192" customFormat="1" ht="13.5" thickBot="1">
      <c r="A3453" s="280"/>
      <c r="B3453" s="281"/>
      <c r="C3453" s="281"/>
      <c r="D3453" s="281"/>
      <c r="E3453" s="281"/>
      <c r="F3453" s="281"/>
      <c r="G3453" s="281" t="s">
        <v>665</v>
      </c>
      <c r="H3453" s="213">
        <v>50.24</v>
      </c>
      <c r="I3453" s="281" t="s">
        <v>666</v>
      </c>
      <c r="J3453" s="207">
        <v>1454.44</v>
      </c>
    </row>
    <row r="3454" spans="1:10" s="192" customFormat="1" ht="13.5" thickTop="1">
      <c r="A3454" s="205"/>
      <c r="B3454" s="189"/>
      <c r="C3454" s="189"/>
      <c r="D3454" s="189"/>
      <c r="E3454" s="189"/>
      <c r="F3454" s="189"/>
      <c r="G3454" s="189"/>
      <c r="H3454" s="189"/>
      <c r="I3454" s="189"/>
      <c r="J3454" s="206"/>
    </row>
    <row r="3455" spans="1:10" s="192" customFormat="1" ht="12.75">
      <c r="A3455" s="290" t="s">
        <v>3843</v>
      </c>
      <c r="B3455" s="288" t="s">
        <v>8</v>
      </c>
      <c r="C3455" s="284" t="s">
        <v>9</v>
      </c>
      <c r="D3455" s="284" t="s">
        <v>10</v>
      </c>
      <c r="E3455" s="367" t="s">
        <v>136</v>
      </c>
      <c r="F3455" s="367"/>
      <c r="G3455" s="289" t="s">
        <v>11</v>
      </c>
      <c r="H3455" s="288" t="s">
        <v>12</v>
      </c>
      <c r="I3455" s="288" t="s">
        <v>13</v>
      </c>
      <c r="J3455" s="287" t="s">
        <v>14</v>
      </c>
    </row>
    <row r="3456" spans="1:10" s="192" customFormat="1" ht="38.25" customHeight="1">
      <c r="A3456" s="94" t="s">
        <v>137</v>
      </c>
      <c r="B3456" s="294" t="s">
        <v>3844</v>
      </c>
      <c r="C3456" s="277" t="s">
        <v>21</v>
      </c>
      <c r="D3456" s="277" t="s">
        <v>2697</v>
      </c>
      <c r="E3456" s="368" t="s">
        <v>182</v>
      </c>
      <c r="F3456" s="368"/>
      <c r="G3456" s="95" t="s">
        <v>45</v>
      </c>
      <c r="H3456" s="182">
        <v>1</v>
      </c>
      <c r="I3456" s="96">
        <v>26.16</v>
      </c>
      <c r="J3456" s="196">
        <v>26.16</v>
      </c>
    </row>
    <row r="3457" spans="1:10" s="192" customFormat="1" ht="25.5">
      <c r="A3457" s="197" t="s">
        <v>146</v>
      </c>
      <c r="B3457" s="308" t="s">
        <v>1508</v>
      </c>
      <c r="C3457" s="285" t="s">
        <v>21</v>
      </c>
      <c r="D3457" s="285" t="s">
        <v>150</v>
      </c>
      <c r="E3457" s="365" t="s">
        <v>148</v>
      </c>
      <c r="F3457" s="365"/>
      <c r="G3457" s="183" t="s">
        <v>26</v>
      </c>
      <c r="H3457" s="184">
        <v>0.31059999999999999</v>
      </c>
      <c r="I3457" s="185">
        <v>21.96</v>
      </c>
      <c r="J3457" s="198">
        <v>6.82</v>
      </c>
    </row>
    <row r="3458" spans="1:10" s="192" customFormat="1" ht="25.5">
      <c r="A3458" s="197" t="s">
        <v>146</v>
      </c>
      <c r="B3458" s="308" t="s">
        <v>1509</v>
      </c>
      <c r="C3458" s="285" t="s">
        <v>21</v>
      </c>
      <c r="D3458" s="285" t="s">
        <v>151</v>
      </c>
      <c r="E3458" s="365" t="s">
        <v>148</v>
      </c>
      <c r="F3458" s="365"/>
      <c r="G3458" s="183" t="s">
        <v>26</v>
      </c>
      <c r="H3458" s="184">
        <v>0.31059999999999999</v>
      </c>
      <c r="I3458" s="185">
        <v>26.68</v>
      </c>
      <c r="J3458" s="198">
        <v>8.2799999999999994</v>
      </c>
    </row>
    <row r="3459" spans="1:10" s="192" customFormat="1" ht="38.25">
      <c r="A3459" s="199" t="s">
        <v>139</v>
      </c>
      <c r="B3459" s="309" t="s">
        <v>1459</v>
      </c>
      <c r="C3459" s="278" t="s">
        <v>21</v>
      </c>
      <c r="D3459" s="278" t="s">
        <v>824</v>
      </c>
      <c r="E3459" s="362" t="s">
        <v>142</v>
      </c>
      <c r="F3459" s="362"/>
      <c r="G3459" s="186" t="s">
        <v>45</v>
      </c>
      <c r="H3459" s="187">
        <v>1</v>
      </c>
      <c r="I3459" s="188">
        <v>0.61</v>
      </c>
      <c r="J3459" s="200">
        <v>0.61</v>
      </c>
    </row>
    <row r="3460" spans="1:10" s="192" customFormat="1" ht="25.5">
      <c r="A3460" s="199" t="s">
        <v>139</v>
      </c>
      <c r="B3460" s="309" t="s">
        <v>3845</v>
      </c>
      <c r="C3460" s="278" t="s">
        <v>21</v>
      </c>
      <c r="D3460" s="278" t="s">
        <v>3846</v>
      </c>
      <c r="E3460" s="362" t="s">
        <v>142</v>
      </c>
      <c r="F3460" s="362"/>
      <c r="G3460" s="186" t="s">
        <v>45</v>
      </c>
      <c r="H3460" s="187">
        <v>1</v>
      </c>
      <c r="I3460" s="188">
        <v>9.02</v>
      </c>
      <c r="J3460" s="200">
        <v>9.02</v>
      </c>
    </row>
    <row r="3461" spans="1:10" s="192" customFormat="1" ht="38.25">
      <c r="A3461" s="199" t="s">
        <v>139</v>
      </c>
      <c r="B3461" s="309" t="s">
        <v>3468</v>
      </c>
      <c r="C3461" s="278" t="s">
        <v>21</v>
      </c>
      <c r="D3461" s="278" t="s">
        <v>3469</v>
      </c>
      <c r="E3461" s="362" t="s">
        <v>142</v>
      </c>
      <c r="F3461" s="362"/>
      <c r="G3461" s="186" t="s">
        <v>45</v>
      </c>
      <c r="H3461" s="187">
        <v>1</v>
      </c>
      <c r="I3461" s="188">
        <v>1.43</v>
      </c>
      <c r="J3461" s="200">
        <v>1.43</v>
      </c>
    </row>
    <row r="3462" spans="1:10" s="192" customFormat="1" ht="12.75">
      <c r="A3462" s="201"/>
      <c r="B3462" s="279"/>
      <c r="C3462" s="279"/>
      <c r="D3462" s="279"/>
      <c r="E3462" s="279" t="s">
        <v>143</v>
      </c>
      <c r="F3462" s="203">
        <v>11.78</v>
      </c>
      <c r="G3462" s="279" t="s">
        <v>144</v>
      </c>
      <c r="H3462" s="203">
        <v>0</v>
      </c>
      <c r="I3462" s="279" t="s">
        <v>145</v>
      </c>
      <c r="J3462" s="204">
        <v>11.78</v>
      </c>
    </row>
    <row r="3463" spans="1:10" s="192" customFormat="1" ht="12.75">
      <c r="A3463" s="201"/>
      <c r="B3463" s="279"/>
      <c r="C3463" s="279"/>
      <c r="D3463" s="279"/>
      <c r="E3463" s="279" t="s">
        <v>663</v>
      </c>
      <c r="F3463" s="203">
        <v>5.87</v>
      </c>
      <c r="G3463" s="279"/>
      <c r="H3463" s="363" t="s">
        <v>664</v>
      </c>
      <c r="I3463" s="363"/>
      <c r="J3463" s="204">
        <v>32.03</v>
      </c>
    </row>
    <row r="3464" spans="1:10" s="192" customFormat="1" ht="13.5" thickBot="1">
      <c r="A3464" s="280"/>
      <c r="B3464" s="281"/>
      <c r="C3464" s="281"/>
      <c r="D3464" s="281"/>
      <c r="E3464" s="281"/>
      <c r="F3464" s="281"/>
      <c r="G3464" s="281" t="s">
        <v>665</v>
      </c>
      <c r="H3464" s="213">
        <v>10</v>
      </c>
      <c r="I3464" s="281" t="s">
        <v>666</v>
      </c>
      <c r="J3464" s="207">
        <v>320.3</v>
      </c>
    </row>
    <row r="3465" spans="1:10" s="192" customFormat="1" ht="13.5" thickTop="1">
      <c r="A3465" s="205"/>
      <c r="B3465" s="189"/>
      <c r="C3465" s="189"/>
      <c r="D3465" s="189"/>
      <c r="E3465" s="189"/>
      <c r="F3465" s="189"/>
      <c r="G3465" s="189"/>
      <c r="H3465" s="189"/>
      <c r="I3465" s="189"/>
      <c r="J3465" s="206"/>
    </row>
    <row r="3466" spans="1:10" s="192" customFormat="1" ht="12.75">
      <c r="A3466" s="290" t="s">
        <v>3847</v>
      </c>
      <c r="B3466" s="288" t="s">
        <v>8</v>
      </c>
      <c r="C3466" s="284" t="s">
        <v>9</v>
      </c>
      <c r="D3466" s="284" t="s">
        <v>10</v>
      </c>
      <c r="E3466" s="367" t="s">
        <v>136</v>
      </c>
      <c r="F3466" s="367"/>
      <c r="G3466" s="289" t="s">
        <v>11</v>
      </c>
      <c r="H3466" s="288" t="s">
        <v>12</v>
      </c>
      <c r="I3466" s="288" t="s">
        <v>13</v>
      </c>
      <c r="J3466" s="287" t="s">
        <v>14</v>
      </c>
    </row>
    <row r="3467" spans="1:10" s="192" customFormat="1" ht="12.75" customHeight="1">
      <c r="A3467" s="94" t="s">
        <v>137</v>
      </c>
      <c r="B3467" s="294" t="s">
        <v>3848</v>
      </c>
      <c r="C3467" s="277" t="s">
        <v>268</v>
      </c>
      <c r="D3467" s="277" t="s">
        <v>2698</v>
      </c>
      <c r="E3467" s="368" t="s">
        <v>906</v>
      </c>
      <c r="F3467" s="368"/>
      <c r="G3467" s="95" t="s">
        <v>45</v>
      </c>
      <c r="H3467" s="182">
        <v>1</v>
      </c>
      <c r="I3467" s="96">
        <v>2.44</v>
      </c>
      <c r="J3467" s="196">
        <v>2.44</v>
      </c>
    </row>
    <row r="3468" spans="1:10" s="192" customFormat="1" ht="12.75">
      <c r="A3468" s="199" t="s">
        <v>139</v>
      </c>
      <c r="B3468" s="309" t="s">
        <v>3849</v>
      </c>
      <c r="C3468" s="278" t="s">
        <v>268</v>
      </c>
      <c r="D3468" s="278" t="s">
        <v>3850</v>
      </c>
      <c r="E3468" s="362" t="s">
        <v>142</v>
      </c>
      <c r="F3468" s="362"/>
      <c r="G3468" s="186" t="s">
        <v>45</v>
      </c>
      <c r="H3468" s="187">
        <v>1</v>
      </c>
      <c r="I3468" s="188">
        <v>1.41</v>
      </c>
      <c r="J3468" s="200">
        <v>1.41</v>
      </c>
    </row>
    <row r="3469" spans="1:10" s="192" customFormat="1" ht="12.75">
      <c r="A3469" s="199" t="s">
        <v>139</v>
      </c>
      <c r="B3469" s="309" t="s">
        <v>1528</v>
      </c>
      <c r="C3469" s="278" t="s">
        <v>268</v>
      </c>
      <c r="D3469" s="278" t="s">
        <v>874</v>
      </c>
      <c r="E3469" s="362" t="s">
        <v>141</v>
      </c>
      <c r="F3469" s="362"/>
      <c r="G3469" s="186" t="s">
        <v>26</v>
      </c>
      <c r="H3469" s="187">
        <v>0.03</v>
      </c>
      <c r="I3469" s="188">
        <v>19.37</v>
      </c>
      <c r="J3469" s="200">
        <v>0.57999999999999996</v>
      </c>
    </row>
    <row r="3470" spans="1:10" s="192" customFormat="1" ht="12.75">
      <c r="A3470" s="199" t="s">
        <v>139</v>
      </c>
      <c r="B3470" s="309" t="s">
        <v>1529</v>
      </c>
      <c r="C3470" s="278" t="s">
        <v>268</v>
      </c>
      <c r="D3470" s="278" t="s">
        <v>875</v>
      </c>
      <c r="E3470" s="362" t="s">
        <v>141</v>
      </c>
      <c r="F3470" s="362"/>
      <c r="G3470" s="186" t="s">
        <v>26</v>
      </c>
      <c r="H3470" s="187">
        <v>0.03</v>
      </c>
      <c r="I3470" s="188">
        <v>15.09</v>
      </c>
      <c r="J3470" s="200">
        <v>0.45</v>
      </c>
    </row>
    <row r="3471" spans="1:10" s="192" customFormat="1" ht="12.75">
      <c r="A3471" s="201"/>
      <c r="B3471" s="279"/>
      <c r="C3471" s="279"/>
      <c r="D3471" s="279"/>
      <c r="E3471" s="279" t="s">
        <v>143</v>
      </c>
      <c r="F3471" s="203">
        <v>1.03</v>
      </c>
      <c r="G3471" s="279" t="s">
        <v>144</v>
      </c>
      <c r="H3471" s="203">
        <v>0</v>
      </c>
      <c r="I3471" s="279" t="s">
        <v>145</v>
      </c>
      <c r="J3471" s="204">
        <v>1.03</v>
      </c>
    </row>
    <row r="3472" spans="1:10" s="192" customFormat="1" ht="12.75">
      <c r="A3472" s="201"/>
      <c r="B3472" s="279"/>
      <c r="C3472" s="279"/>
      <c r="D3472" s="279"/>
      <c r="E3472" s="279" t="s">
        <v>663</v>
      </c>
      <c r="F3472" s="203">
        <v>0.54</v>
      </c>
      <c r="G3472" s="279"/>
      <c r="H3472" s="363" t="s">
        <v>664</v>
      </c>
      <c r="I3472" s="363"/>
      <c r="J3472" s="204">
        <v>2.98</v>
      </c>
    </row>
    <row r="3473" spans="1:10" s="192" customFormat="1" ht="13.5" thickBot="1">
      <c r="A3473" s="280"/>
      <c r="B3473" s="281"/>
      <c r="C3473" s="281"/>
      <c r="D3473" s="281"/>
      <c r="E3473" s="281"/>
      <c r="F3473" s="281"/>
      <c r="G3473" s="281" t="s">
        <v>665</v>
      </c>
      <c r="H3473" s="213">
        <v>78</v>
      </c>
      <c r="I3473" s="281" t="s">
        <v>666</v>
      </c>
      <c r="J3473" s="207">
        <v>232.44</v>
      </c>
    </row>
    <row r="3474" spans="1:10" s="192" customFormat="1" ht="13.5" thickTop="1">
      <c r="A3474" s="205"/>
      <c r="B3474" s="189"/>
      <c r="C3474" s="189"/>
      <c r="D3474" s="189"/>
      <c r="E3474" s="189"/>
      <c r="F3474" s="189"/>
      <c r="G3474" s="189"/>
      <c r="H3474" s="189"/>
      <c r="I3474" s="189"/>
      <c r="J3474" s="206"/>
    </row>
    <row r="3475" spans="1:10" s="192" customFormat="1" ht="12.75">
      <c r="A3475" s="290" t="s">
        <v>3851</v>
      </c>
      <c r="B3475" s="288" t="s">
        <v>8</v>
      </c>
      <c r="C3475" s="284" t="s">
        <v>9</v>
      </c>
      <c r="D3475" s="284" t="s">
        <v>10</v>
      </c>
      <c r="E3475" s="367" t="s">
        <v>136</v>
      </c>
      <c r="F3475" s="367"/>
      <c r="G3475" s="289" t="s">
        <v>11</v>
      </c>
      <c r="H3475" s="288" t="s">
        <v>12</v>
      </c>
      <c r="I3475" s="288" t="s">
        <v>13</v>
      </c>
      <c r="J3475" s="287" t="s">
        <v>14</v>
      </c>
    </row>
    <row r="3476" spans="1:10" s="192" customFormat="1" ht="12.75">
      <c r="A3476" s="94" t="s">
        <v>137</v>
      </c>
      <c r="B3476" s="294" t="s">
        <v>3852</v>
      </c>
      <c r="C3476" s="277" t="s">
        <v>268</v>
      </c>
      <c r="D3476" s="277" t="s">
        <v>2699</v>
      </c>
      <c r="E3476" s="368" t="s">
        <v>3853</v>
      </c>
      <c r="F3476" s="368"/>
      <c r="G3476" s="95" t="s">
        <v>45</v>
      </c>
      <c r="H3476" s="182">
        <v>1</v>
      </c>
      <c r="I3476" s="96">
        <v>27.04</v>
      </c>
      <c r="J3476" s="196">
        <v>27.04</v>
      </c>
    </row>
    <row r="3477" spans="1:10" s="192" customFormat="1" ht="12.75">
      <c r="A3477" s="199" t="s">
        <v>139</v>
      </c>
      <c r="B3477" s="309" t="s">
        <v>3854</v>
      </c>
      <c r="C3477" s="278" t="s">
        <v>268</v>
      </c>
      <c r="D3477" s="278" t="s">
        <v>3855</v>
      </c>
      <c r="E3477" s="362" t="s">
        <v>142</v>
      </c>
      <c r="F3477" s="362"/>
      <c r="G3477" s="186" t="s">
        <v>45</v>
      </c>
      <c r="H3477" s="187">
        <v>1</v>
      </c>
      <c r="I3477" s="188">
        <v>10.58</v>
      </c>
      <c r="J3477" s="200">
        <v>10.58</v>
      </c>
    </row>
    <row r="3478" spans="1:10" s="192" customFormat="1" ht="12.75">
      <c r="A3478" s="199" t="s">
        <v>139</v>
      </c>
      <c r="B3478" s="309" t="s">
        <v>1528</v>
      </c>
      <c r="C3478" s="278" t="s">
        <v>268</v>
      </c>
      <c r="D3478" s="278" t="s">
        <v>874</v>
      </c>
      <c r="E3478" s="362" t="s">
        <v>141</v>
      </c>
      <c r="F3478" s="362"/>
      <c r="G3478" s="186" t="s">
        <v>26</v>
      </c>
      <c r="H3478" s="187">
        <v>0.47799999999999998</v>
      </c>
      <c r="I3478" s="188">
        <v>19.37</v>
      </c>
      <c r="J3478" s="200">
        <v>9.25</v>
      </c>
    </row>
    <row r="3479" spans="1:10" s="192" customFormat="1" ht="12.75">
      <c r="A3479" s="199" t="s">
        <v>139</v>
      </c>
      <c r="B3479" s="309" t="s">
        <v>1529</v>
      </c>
      <c r="C3479" s="278" t="s">
        <v>268</v>
      </c>
      <c r="D3479" s="278" t="s">
        <v>875</v>
      </c>
      <c r="E3479" s="362" t="s">
        <v>141</v>
      </c>
      <c r="F3479" s="362"/>
      <c r="G3479" s="186" t="s">
        <v>26</v>
      </c>
      <c r="H3479" s="187">
        <v>0.47799999999999998</v>
      </c>
      <c r="I3479" s="188">
        <v>15.09</v>
      </c>
      <c r="J3479" s="200">
        <v>7.21</v>
      </c>
    </row>
    <row r="3480" spans="1:10" s="192" customFormat="1" ht="12.75">
      <c r="A3480" s="201"/>
      <c r="B3480" s="279"/>
      <c r="C3480" s="279"/>
      <c r="D3480" s="279"/>
      <c r="E3480" s="279" t="s">
        <v>143</v>
      </c>
      <c r="F3480" s="203">
        <v>16.46</v>
      </c>
      <c r="G3480" s="279" t="s">
        <v>144</v>
      </c>
      <c r="H3480" s="203">
        <v>0</v>
      </c>
      <c r="I3480" s="279" t="s">
        <v>145</v>
      </c>
      <c r="J3480" s="204">
        <v>16.46</v>
      </c>
    </row>
    <row r="3481" spans="1:10" s="192" customFormat="1" ht="12.75">
      <c r="A3481" s="201"/>
      <c r="B3481" s="279"/>
      <c r="C3481" s="279"/>
      <c r="D3481" s="279"/>
      <c r="E3481" s="279" t="s">
        <v>663</v>
      </c>
      <c r="F3481" s="203">
        <v>6.07</v>
      </c>
      <c r="G3481" s="279"/>
      <c r="H3481" s="363" t="s">
        <v>664</v>
      </c>
      <c r="I3481" s="363"/>
      <c r="J3481" s="204">
        <v>33.11</v>
      </c>
    </row>
    <row r="3482" spans="1:10" s="192" customFormat="1" ht="13.5" thickBot="1">
      <c r="A3482" s="280"/>
      <c r="B3482" s="281"/>
      <c r="C3482" s="281"/>
      <c r="D3482" s="281"/>
      <c r="E3482" s="281"/>
      <c r="F3482" s="281"/>
      <c r="G3482" s="281" t="s">
        <v>665</v>
      </c>
      <c r="H3482" s="213">
        <v>29</v>
      </c>
      <c r="I3482" s="281" t="s">
        <v>666</v>
      </c>
      <c r="J3482" s="207">
        <v>960.19</v>
      </c>
    </row>
    <row r="3483" spans="1:10" s="192" customFormat="1" ht="13.5" thickTop="1">
      <c r="A3483" s="205"/>
      <c r="B3483" s="189"/>
      <c r="C3483" s="189"/>
      <c r="D3483" s="189"/>
      <c r="E3483" s="189"/>
      <c r="F3483" s="189"/>
      <c r="G3483" s="189"/>
      <c r="H3483" s="189"/>
      <c r="I3483" s="189"/>
      <c r="J3483" s="206"/>
    </row>
    <row r="3484" spans="1:10" s="192" customFormat="1" ht="12.75">
      <c r="A3484" s="290" t="s">
        <v>3856</v>
      </c>
      <c r="B3484" s="288" t="s">
        <v>8</v>
      </c>
      <c r="C3484" s="284" t="s">
        <v>9</v>
      </c>
      <c r="D3484" s="284" t="s">
        <v>10</v>
      </c>
      <c r="E3484" s="367" t="s">
        <v>136</v>
      </c>
      <c r="F3484" s="367"/>
      <c r="G3484" s="289" t="s">
        <v>11</v>
      </c>
      <c r="H3484" s="288" t="s">
        <v>12</v>
      </c>
      <c r="I3484" s="288" t="s">
        <v>13</v>
      </c>
      <c r="J3484" s="287" t="s">
        <v>14</v>
      </c>
    </row>
    <row r="3485" spans="1:10" s="192" customFormat="1" ht="25.5" customHeight="1">
      <c r="A3485" s="94" t="s">
        <v>137</v>
      </c>
      <c r="B3485" s="294" t="s">
        <v>1269</v>
      </c>
      <c r="C3485" s="277" t="s">
        <v>44</v>
      </c>
      <c r="D3485" s="277" t="s">
        <v>127</v>
      </c>
      <c r="E3485" s="368" t="s">
        <v>182</v>
      </c>
      <c r="F3485" s="368"/>
      <c r="G3485" s="95" t="s">
        <v>45</v>
      </c>
      <c r="H3485" s="182">
        <v>1</v>
      </c>
      <c r="I3485" s="96">
        <v>7.86</v>
      </c>
      <c r="J3485" s="196">
        <v>7.86</v>
      </c>
    </row>
    <row r="3486" spans="1:10" s="192" customFormat="1" ht="25.5">
      <c r="A3486" s="197" t="s">
        <v>146</v>
      </c>
      <c r="B3486" s="308" t="s">
        <v>1386</v>
      </c>
      <c r="C3486" s="285" t="s">
        <v>21</v>
      </c>
      <c r="D3486" s="285" t="s">
        <v>174</v>
      </c>
      <c r="E3486" s="365" t="s">
        <v>148</v>
      </c>
      <c r="F3486" s="365"/>
      <c r="G3486" s="183" t="s">
        <v>26</v>
      </c>
      <c r="H3486" s="184">
        <v>0.2</v>
      </c>
      <c r="I3486" s="185">
        <v>25.62</v>
      </c>
      <c r="J3486" s="198">
        <v>5.12</v>
      </c>
    </row>
    <row r="3487" spans="1:10" s="192" customFormat="1" ht="25.5">
      <c r="A3487" s="199" t="s">
        <v>139</v>
      </c>
      <c r="B3487" s="309" t="s">
        <v>1584</v>
      </c>
      <c r="C3487" s="278" t="s">
        <v>21</v>
      </c>
      <c r="D3487" s="278" t="s">
        <v>185</v>
      </c>
      <c r="E3487" s="362" t="s">
        <v>142</v>
      </c>
      <c r="F3487" s="362"/>
      <c r="G3487" s="186" t="s">
        <v>45</v>
      </c>
      <c r="H3487" s="187">
        <v>1</v>
      </c>
      <c r="I3487" s="188">
        <v>2.74</v>
      </c>
      <c r="J3487" s="200">
        <v>2.74</v>
      </c>
    </row>
    <row r="3488" spans="1:10" s="192" customFormat="1" ht="12.75">
      <c r="A3488" s="201"/>
      <c r="B3488" s="279"/>
      <c r="C3488" s="279"/>
      <c r="D3488" s="279"/>
      <c r="E3488" s="279" t="s">
        <v>143</v>
      </c>
      <c r="F3488" s="203">
        <v>4.05</v>
      </c>
      <c r="G3488" s="279" t="s">
        <v>144</v>
      </c>
      <c r="H3488" s="203">
        <v>0</v>
      </c>
      <c r="I3488" s="279" t="s">
        <v>145</v>
      </c>
      <c r="J3488" s="204">
        <v>4.05</v>
      </c>
    </row>
    <row r="3489" spans="1:10" s="192" customFormat="1" ht="12.75">
      <c r="A3489" s="201"/>
      <c r="B3489" s="279"/>
      <c r="C3489" s="279"/>
      <c r="D3489" s="279"/>
      <c r="E3489" s="279" t="s">
        <v>663</v>
      </c>
      <c r="F3489" s="203">
        <v>1.76</v>
      </c>
      <c r="G3489" s="279"/>
      <c r="H3489" s="363" t="s">
        <v>664</v>
      </c>
      <c r="I3489" s="363"/>
      <c r="J3489" s="204">
        <v>9.6199999999999992</v>
      </c>
    </row>
    <row r="3490" spans="1:10" s="192" customFormat="1" ht="13.5" thickBot="1">
      <c r="A3490" s="280"/>
      <c r="B3490" s="281"/>
      <c r="C3490" s="281"/>
      <c r="D3490" s="281"/>
      <c r="E3490" s="281"/>
      <c r="F3490" s="281"/>
      <c r="G3490" s="281" t="s">
        <v>665</v>
      </c>
      <c r="H3490" s="213">
        <v>419</v>
      </c>
      <c r="I3490" s="281" t="s">
        <v>666</v>
      </c>
      <c r="J3490" s="207">
        <v>4030.78</v>
      </c>
    </row>
    <row r="3491" spans="1:10" s="192" customFormat="1" ht="13.5" thickTop="1">
      <c r="A3491" s="205"/>
      <c r="B3491" s="189"/>
      <c r="C3491" s="189"/>
      <c r="D3491" s="189"/>
      <c r="E3491" s="189"/>
      <c r="F3491" s="189"/>
      <c r="G3491" s="189"/>
      <c r="H3491" s="189"/>
      <c r="I3491" s="189"/>
      <c r="J3491" s="206"/>
    </row>
    <row r="3492" spans="1:10" s="192" customFormat="1" ht="12.75">
      <c r="A3492" s="290" t="s">
        <v>3857</v>
      </c>
      <c r="B3492" s="288" t="s">
        <v>8</v>
      </c>
      <c r="C3492" s="284" t="s">
        <v>9</v>
      </c>
      <c r="D3492" s="284" t="s">
        <v>10</v>
      </c>
      <c r="E3492" s="367" t="s">
        <v>136</v>
      </c>
      <c r="F3492" s="367"/>
      <c r="G3492" s="289" t="s">
        <v>11</v>
      </c>
      <c r="H3492" s="288" t="s">
        <v>12</v>
      </c>
      <c r="I3492" s="288" t="s">
        <v>13</v>
      </c>
      <c r="J3492" s="287" t="s">
        <v>14</v>
      </c>
    </row>
    <row r="3493" spans="1:10" s="192" customFormat="1" ht="12.75" customHeight="1">
      <c r="A3493" s="94" t="s">
        <v>137</v>
      </c>
      <c r="B3493" s="294" t="s">
        <v>3858</v>
      </c>
      <c r="C3493" s="277" t="s">
        <v>21</v>
      </c>
      <c r="D3493" s="277" t="s">
        <v>2701</v>
      </c>
      <c r="E3493" s="368" t="s">
        <v>182</v>
      </c>
      <c r="F3493" s="368"/>
      <c r="G3493" s="95" t="s">
        <v>34</v>
      </c>
      <c r="H3493" s="182">
        <v>1</v>
      </c>
      <c r="I3493" s="96">
        <v>50.9</v>
      </c>
      <c r="J3493" s="196">
        <v>50.9</v>
      </c>
    </row>
    <row r="3494" spans="1:10" s="192" customFormat="1" ht="25.5">
      <c r="A3494" s="197" t="s">
        <v>146</v>
      </c>
      <c r="B3494" s="308" t="s">
        <v>1508</v>
      </c>
      <c r="C3494" s="285" t="s">
        <v>21</v>
      </c>
      <c r="D3494" s="285" t="s">
        <v>150</v>
      </c>
      <c r="E3494" s="365" t="s">
        <v>148</v>
      </c>
      <c r="F3494" s="365"/>
      <c r="G3494" s="183" t="s">
        <v>26</v>
      </c>
      <c r="H3494" s="184">
        <v>0.21</v>
      </c>
      <c r="I3494" s="185">
        <v>21.96</v>
      </c>
      <c r="J3494" s="198">
        <v>4.6100000000000003</v>
      </c>
    </row>
    <row r="3495" spans="1:10" s="192" customFormat="1" ht="25.5">
      <c r="A3495" s="197" t="s">
        <v>146</v>
      </c>
      <c r="B3495" s="308" t="s">
        <v>1509</v>
      </c>
      <c r="C3495" s="285" t="s">
        <v>21</v>
      </c>
      <c r="D3495" s="285" t="s">
        <v>151</v>
      </c>
      <c r="E3495" s="365" t="s">
        <v>148</v>
      </c>
      <c r="F3495" s="365"/>
      <c r="G3495" s="183" t="s">
        <v>26</v>
      </c>
      <c r="H3495" s="184">
        <v>0.21</v>
      </c>
      <c r="I3495" s="185">
        <v>26.68</v>
      </c>
      <c r="J3495" s="198">
        <v>5.6</v>
      </c>
    </row>
    <row r="3496" spans="1:10" s="192" customFormat="1" ht="12.75">
      <c r="A3496" s="199" t="s">
        <v>139</v>
      </c>
      <c r="B3496" s="309" t="s">
        <v>3859</v>
      </c>
      <c r="C3496" s="278" t="s">
        <v>21</v>
      </c>
      <c r="D3496" s="278" t="s">
        <v>3860</v>
      </c>
      <c r="E3496" s="362" t="s">
        <v>142</v>
      </c>
      <c r="F3496" s="362"/>
      <c r="G3496" s="186" t="s">
        <v>34</v>
      </c>
      <c r="H3496" s="187">
        <v>1.02</v>
      </c>
      <c r="I3496" s="188">
        <v>39.9</v>
      </c>
      <c r="J3496" s="200">
        <v>40.69</v>
      </c>
    </row>
    <row r="3497" spans="1:10" s="192" customFormat="1" ht="12.75">
      <c r="A3497" s="201"/>
      <c r="B3497" s="279"/>
      <c r="C3497" s="279"/>
      <c r="D3497" s="279"/>
      <c r="E3497" s="279" t="s">
        <v>143</v>
      </c>
      <c r="F3497" s="203">
        <v>7.97</v>
      </c>
      <c r="G3497" s="279" t="s">
        <v>144</v>
      </c>
      <c r="H3497" s="203">
        <v>0</v>
      </c>
      <c r="I3497" s="279" t="s">
        <v>145</v>
      </c>
      <c r="J3497" s="204">
        <v>7.97</v>
      </c>
    </row>
    <row r="3498" spans="1:10" s="192" customFormat="1" ht="12.75">
      <c r="A3498" s="201"/>
      <c r="B3498" s="279"/>
      <c r="C3498" s="279"/>
      <c r="D3498" s="279"/>
      <c r="E3498" s="279" t="s">
        <v>663</v>
      </c>
      <c r="F3498" s="203">
        <v>11.43</v>
      </c>
      <c r="G3498" s="279"/>
      <c r="H3498" s="363" t="s">
        <v>664</v>
      </c>
      <c r="I3498" s="363"/>
      <c r="J3498" s="204">
        <v>62.33</v>
      </c>
    </row>
    <row r="3499" spans="1:10" s="192" customFormat="1" ht="13.5" thickBot="1">
      <c r="A3499" s="280"/>
      <c r="B3499" s="281"/>
      <c r="C3499" s="281"/>
      <c r="D3499" s="281"/>
      <c r="E3499" s="281"/>
      <c r="F3499" s="281"/>
      <c r="G3499" s="281" t="s">
        <v>665</v>
      </c>
      <c r="H3499" s="213">
        <v>737.74</v>
      </c>
      <c r="I3499" s="281" t="s">
        <v>666</v>
      </c>
      <c r="J3499" s="207">
        <v>45983.33</v>
      </c>
    </row>
    <row r="3500" spans="1:10" s="192" customFormat="1" ht="13.5" thickTop="1">
      <c r="A3500" s="205"/>
      <c r="B3500" s="189"/>
      <c r="C3500" s="189"/>
      <c r="D3500" s="189"/>
      <c r="E3500" s="189"/>
      <c r="F3500" s="189"/>
      <c r="G3500" s="189"/>
      <c r="H3500" s="189"/>
      <c r="I3500" s="189"/>
      <c r="J3500" s="206"/>
    </row>
    <row r="3501" spans="1:10" s="192" customFormat="1" ht="12.75">
      <c r="A3501" s="290" t="s">
        <v>3861</v>
      </c>
      <c r="B3501" s="288" t="s">
        <v>8</v>
      </c>
      <c r="C3501" s="284" t="s">
        <v>9</v>
      </c>
      <c r="D3501" s="284" t="s">
        <v>10</v>
      </c>
      <c r="E3501" s="367" t="s">
        <v>136</v>
      </c>
      <c r="F3501" s="367"/>
      <c r="G3501" s="289" t="s">
        <v>11</v>
      </c>
      <c r="H3501" s="288" t="s">
        <v>12</v>
      </c>
      <c r="I3501" s="288" t="s">
        <v>13</v>
      </c>
      <c r="J3501" s="287" t="s">
        <v>14</v>
      </c>
    </row>
    <row r="3502" spans="1:10" s="192" customFormat="1" ht="12.75" customHeight="1">
      <c r="A3502" s="94" t="s">
        <v>137</v>
      </c>
      <c r="B3502" s="294" t="s">
        <v>3862</v>
      </c>
      <c r="C3502" s="277" t="s">
        <v>21</v>
      </c>
      <c r="D3502" s="277" t="s">
        <v>2703</v>
      </c>
      <c r="E3502" s="368" t="s">
        <v>182</v>
      </c>
      <c r="F3502" s="368"/>
      <c r="G3502" s="95" t="s">
        <v>34</v>
      </c>
      <c r="H3502" s="182">
        <v>1</v>
      </c>
      <c r="I3502" s="96">
        <v>73.040000000000006</v>
      </c>
      <c r="J3502" s="196">
        <v>73.040000000000006</v>
      </c>
    </row>
    <row r="3503" spans="1:10" s="192" customFormat="1" ht="25.5">
      <c r="A3503" s="197" t="s">
        <v>146</v>
      </c>
      <c r="B3503" s="308" t="s">
        <v>1508</v>
      </c>
      <c r="C3503" s="285" t="s">
        <v>21</v>
      </c>
      <c r="D3503" s="285" t="s">
        <v>150</v>
      </c>
      <c r="E3503" s="365" t="s">
        <v>148</v>
      </c>
      <c r="F3503" s="365"/>
      <c r="G3503" s="183" t="s">
        <v>26</v>
      </c>
      <c r="H3503" s="184">
        <v>0.31</v>
      </c>
      <c r="I3503" s="185">
        <v>21.96</v>
      </c>
      <c r="J3503" s="198">
        <v>6.8</v>
      </c>
    </row>
    <row r="3504" spans="1:10" s="192" customFormat="1" ht="25.5">
      <c r="A3504" s="197" t="s">
        <v>146</v>
      </c>
      <c r="B3504" s="308" t="s">
        <v>1509</v>
      </c>
      <c r="C3504" s="285" t="s">
        <v>21</v>
      </c>
      <c r="D3504" s="285" t="s">
        <v>151</v>
      </c>
      <c r="E3504" s="365" t="s">
        <v>148</v>
      </c>
      <c r="F3504" s="365"/>
      <c r="G3504" s="183" t="s">
        <v>26</v>
      </c>
      <c r="H3504" s="184">
        <v>0.31</v>
      </c>
      <c r="I3504" s="185">
        <v>26.68</v>
      </c>
      <c r="J3504" s="198">
        <v>8.27</v>
      </c>
    </row>
    <row r="3505" spans="1:10" s="192" customFormat="1" ht="12.75">
      <c r="A3505" s="199" t="s">
        <v>139</v>
      </c>
      <c r="B3505" s="309" t="s">
        <v>3863</v>
      </c>
      <c r="C3505" s="278" t="s">
        <v>21</v>
      </c>
      <c r="D3505" s="278" t="s">
        <v>3864</v>
      </c>
      <c r="E3505" s="362" t="s">
        <v>142</v>
      </c>
      <c r="F3505" s="362"/>
      <c r="G3505" s="186" t="s">
        <v>34</v>
      </c>
      <c r="H3505" s="187">
        <v>1.02</v>
      </c>
      <c r="I3505" s="188">
        <v>56.84</v>
      </c>
      <c r="J3505" s="200">
        <v>57.97</v>
      </c>
    </row>
    <row r="3506" spans="1:10" s="192" customFormat="1" ht="12.75">
      <c r="A3506" s="201"/>
      <c r="B3506" s="279"/>
      <c r="C3506" s="279"/>
      <c r="D3506" s="279"/>
      <c r="E3506" s="279" t="s">
        <v>143</v>
      </c>
      <c r="F3506" s="203">
        <v>11.76</v>
      </c>
      <c r="G3506" s="279" t="s">
        <v>144</v>
      </c>
      <c r="H3506" s="203">
        <v>0</v>
      </c>
      <c r="I3506" s="279" t="s">
        <v>145</v>
      </c>
      <c r="J3506" s="204">
        <v>11.76</v>
      </c>
    </row>
    <row r="3507" spans="1:10" s="192" customFormat="1" ht="12.75">
      <c r="A3507" s="201"/>
      <c r="B3507" s="279"/>
      <c r="C3507" s="279"/>
      <c r="D3507" s="279"/>
      <c r="E3507" s="279" t="s">
        <v>663</v>
      </c>
      <c r="F3507" s="203">
        <v>16.41</v>
      </c>
      <c r="G3507" s="279"/>
      <c r="H3507" s="363" t="s">
        <v>664</v>
      </c>
      <c r="I3507" s="363"/>
      <c r="J3507" s="204">
        <v>89.45</v>
      </c>
    </row>
    <row r="3508" spans="1:10" s="192" customFormat="1" ht="13.5" thickBot="1">
      <c r="A3508" s="280"/>
      <c r="B3508" s="281"/>
      <c r="C3508" s="281"/>
      <c r="D3508" s="281"/>
      <c r="E3508" s="281"/>
      <c r="F3508" s="281"/>
      <c r="G3508" s="281" t="s">
        <v>665</v>
      </c>
      <c r="H3508" s="213">
        <v>282.2</v>
      </c>
      <c r="I3508" s="281" t="s">
        <v>666</v>
      </c>
      <c r="J3508" s="207">
        <v>25242.79</v>
      </c>
    </row>
    <row r="3509" spans="1:10" s="192" customFormat="1" ht="13.5" thickTop="1">
      <c r="A3509" s="205"/>
      <c r="B3509" s="189"/>
      <c r="C3509" s="189"/>
      <c r="D3509" s="189"/>
      <c r="E3509" s="189"/>
      <c r="F3509" s="189"/>
      <c r="G3509" s="189"/>
      <c r="H3509" s="189"/>
      <c r="I3509" s="189"/>
      <c r="J3509" s="206"/>
    </row>
    <row r="3510" spans="1:10" s="192" customFormat="1" ht="12.75">
      <c r="A3510" s="290" t="s">
        <v>3865</v>
      </c>
      <c r="B3510" s="288" t="s">
        <v>8</v>
      </c>
      <c r="C3510" s="284" t="s">
        <v>9</v>
      </c>
      <c r="D3510" s="284" t="s">
        <v>10</v>
      </c>
      <c r="E3510" s="367" t="s">
        <v>136</v>
      </c>
      <c r="F3510" s="367"/>
      <c r="G3510" s="289" t="s">
        <v>11</v>
      </c>
      <c r="H3510" s="288" t="s">
        <v>12</v>
      </c>
      <c r="I3510" s="288" t="s">
        <v>13</v>
      </c>
      <c r="J3510" s="287" t="s">
        <v>14</v>
      </c>
    </row>
    <row r="3511" spans="1:10" s="192" customFormat="1" ht="38.25" customHeight="1">
      <c r="A3511" s="94" t="s">
        <v>137</v>
      </c>
      <c r="B3511" s="294" t="s">
        <v>1288</v>
      </c>
      <c r="C3511" s="277" t="s">
        <v>21</v>
      </c>
      <c r="D3511" s="277" t="s">
        <v>340</v>
      </c>
      <c r="E3511" s="368" t="s">
        <v>182</v>
      </c>
      <c r="F3511" s="368"/>
      <c r="G3511" s="95" t="s">
        <v>34</v>
      </c>
      <c r="H3511" s="182">
        <v>1</v>
      </c>
      <c r="I3511" s="96">
        <v>14.04</v>
      </c>
      <c r="J3511" s="196">
        <v>14.04</v>
      </c>
    </row>
    <row r="3512" spans="1:10" s="192" customFormat="1" ht="25.5">
      <c r="A3512" s="197" t="s">
        <v>146</v>
      </c>
      <c r="B3512" s="308" t="s">
        <v>1508</v>
      </c>
      <c r="C3512" s="285" t="s">
        <v>21</v>
      </c>
      <c r="D3512" s="285" t="s">
        <v>150</v>
      </c>
      <c r="E3512" s="365" t="s">
        <v>148</v>
      </c>
      <c r="F3512" s="365"/>
      <c r="G3512" s="183" t="s">
        <v>26</v>
      </c>
      <c r="H3512" s="184">
        <v>0.17699999999999999</v>
      </c>
      <c r="I3512" s="185">
        <v>21.96</v>
      </c>
      <c r="J3512" s="198">
        <v>3.88</v>
      </c>
    </row>
    <row r="3513" spans="1:10" s="192" customFormat="1" ht="25.5">
      <c r="A3513" s="197" t="s">
        <v>146</v>
      </c>
      <c r="B3513" s="308" t="s">
        <v>1509</v>
      </c>
      <c r="C3513" s="285" t="s">
        <v>21</v>
      </c>
      <c r="D3513" s="285" t="s">
        <v>151</v>
      </c>
      <c r="E3513" s="365" t="s">
        <v>148</v>
      </c>
      <c r="F3513" s="365"/>
      <c r="G3513" s="183" t="s">
        <v>26</v>
      </c>
      <c r="H3513" s="184">
        <v>0.17699999999999999</v>
      </c>
      <c r="I3513" s="185">
        <v>26.68</v>
      </c>
      <c r="J3513" s="198">
        <v>4.72</v>
      </c>
    </row>
    <row r="3514" spans="1:10" s="192" customFormat="1" ht="12.75">
      <c r="A3514" s="199" t="s">
        <v>139</v>
      </c>
      <c r="B3514" s="309" t="s">
        <v>1585</v>
      </c>
      <c r="C3514" s="278" t="s">
        <v>21</v>
      </c>
      <c r="D3514" s="278" t="s">
        <v>943</v>
      </c>
      <c r="E3514" s="362" t="s">
        <v>142</v>
      </c>
      <c r="F3514" s="362"/>
      <c r="G3514" s="186" t="s">
        <v>34</v>
      </c>
      <c r="H3514" s="187">
        <v>1.0169999999999999</v>
      </c>
      <c r="I3514" s="188">
        <v>5.35</v>
      </c>
      <c r="J3514" s="200">
        <v>5.44</v>
      </c>
    </row>
    <row r="3515" spans="1:10" s="192" customFormat="1" ht="12.75">
      <c r="A3515" s="201"/>
      <c r="B3515" s="279"/>
      <c r="C3515" s="279"/>
      <c r="D3515" s="279"/>
      <c r="E3515" s="279" t="s">
        <v>143</v>
      </c>
      <c r="F3515" s="203">
        <v>6.71</v>
      </c>
      <c r="G3515" s="279" t="s">
        <v>144</v>
      </c>
      <c r="H3515" s="203">
        <v>0</v>
      </c>
      <c r="I3515" s="279" t="s">
        <v>145</v>
      </c>
      <c r="J3515" s="204">
        <v>6.71</v>
      </c>
    </row>
    <row r="3516" spans="1:10" s="192" customFormat="1" ht="12.75">
      <c r="A3516" s="201"/>
      <c r="B3516" s="279"/>
      <c r="C3516" s="279"/>
      <c r="D3516" s="279"/>
      <c r="E3516" s="279" t="s">
        <v>663</v>
      </c>
      <c r="F3516" s="203">
        <v>3.15</v>
      </c>
      <c r="G3516" s="279"/>
      <c r="H3516" s="363" t="s">
        <v>664</v>
      </c>
      <c r="I3516" s="363"/>
      <c r="J3516" s="204">
        <v>17.190000000000001</v>
      </c>
    </row>
    <row r="3517" spans="1:10" s="192" customFormat="1" ht="13.5" thickBot="1">
      <c r="A3517" s="280"/>
      <c r="B3517" s="281"/>
      <c r="C3517" s="281"/>
      <c r="D3517" s="281"/>
      <c r="E3517" s="281"/>
      <c r="F3517" s="281"/>
      <c r="G3517" s="281" t="s">
        <v>665</v>
      </c>
      <c r="H3517" s="213">
        <v>55</v>
      </c>
      <c r="I3517" s="281" t="s">
        <v>666</v>
      </c>
      <c r="J3517" s="207">
        <v>945.45</v>
      </c>
    </row>
    <row r="3518" spans="1:10" s="192" customFormat="1" ht="13.5" thickTop="1">
      <c r="A3518" s="205"/>
      <c r="B3518" s="189"/>
      <c r="C3518" s="189"/>
      <c r="D3518" s="189"/>
      <c r="E3518" s="189"/>
      <c r="F3518" s="189"/>
      <c r="G3518" s="189"/>
      <c r="H3518" s="189"/>
      <c r="I3518" s="189"/>
      <c r="J3518" s="206"/>
    </row>
    <row r="3519" spans="1:10" s="192" customFormat="1" ht="12.75">
      <c r="A3519" s="290" t="s">
        <v>3866</v>
      </c>
      <c r="B3519" s="288" t="s">
        <v>8</v>
      </c>
      <c r="C3519" s="284" t="s">
        <v>9</v>
      </c>
      <c r="D3519" s="284" t="s">
        <v>10</v>
      </c>
      <c r="E3519" s="367" t="s">
        <v>136</v>
      </c>
      <c r="F3519" s="367"/>
      <c r="G3519" s="289" t="s">
        <v>11</v>
      </c>
      <c r="H3519" s="288" t="s">
        <v>12</v>
      </c>
      <c r="I3519" s="288" t="s">
        <v>13</v>
      </c>
      <c r="J3519" s="287" t="s">
        <v>14</v>
      </c>
    </row>
    <row r="3520" spans="1:10" s="192" customFormat="1" ht="38.25" customHeight="1">
      <c r="A3520" s="94" t="s">
        <v>137</v>
      </c>
      <c r="B3520" s="294" t="s">
        <v>1297</v>
      </c>
      <c r="C3520" s="277" t="s">
        <v>21</v>
      </c>
      <c r="D3520" s="277" t="s">
        <v>341</v>
      </c>
      <c r="E3520" s="368" t="s">
        <v>182</v>
      </c>
      <c r="F3520" s="368"/>
      <c r="G3520" s="95" t="s">
        <v>45</v>
      </c>
      <c r="H3520" s="182">
        <v>1</v>
      </c>
      <c r="I3520" s="96">
        <v>26.7</v>
      </c>
      <c r="J3520" s="196">
        <v>26.7</v>
      </c>
    </row>
    <row r="3521" spans="1:10" s="192" customFormat="1" ht="25.5">
      <c r="A3521" s="197" t="s">
        <v>146</v>
      </c>
      <c r="B3521" s="308" t="s">
        <v>1508</v>
      </c>
      <c r="C3521" s="285" t="s">
        <v>21</v>
      </c>
      <c r="D3521" s="285" t="s">
        <v>150</v>
      </c>
      <c r="E3521" s="365" t="s">
        <v>148</v>
      </c>
      <c r="F3521" s="365"/>
      <c r="G3521" s="183" t="s">
        <v>26</v>
      </c>
      <c r="H3521" s="184">
        <v>0.2727</v>
      </c>
      <c r="I3521" s="185">
        <v>21.96</v>
      </c>
      <c r="J3521" s="198">
        <v>5.98</v>
      </c>
    </row>
    <row r="3522" spans="1:10" s="192" customFormat="1" ht="25.5">
      <c r="A3522" s="197" t="s">
        <v>146</v>
      </c>
      <c r="B3522" s="308" t="s">
        <v>1509</v>
      </c>
      <c r="C3522" s="285" t="s">
        <v>21</v>
      </c>
      <c r="D3522" s="285" t="s">
        <v>151</v>
      </c>
      <c r="E3522" s="365" t="s">
        <v>148</v>
      </c>
      <c r="F3522" s="365"/>
      <c r="G3522" s="183" t="s">
        <v>26</v>
      </c>
      <c r="H3522" s="184">
        <v>0.2727</v>
      </c>
      <c r="I3522" s="185">
        <v>26.68</v>
      </c>
      <c r="J3522" s="198">
        <v>7.27</v>
      </c>
    </row>
    <row r="3523" spans="1:10" s="192" customFormat="1" ht="25.5">
      <c r="A3523" s="199" t="s">
        <v>139</v>
      </c>
      <c r="B3523" s="309" t="s">
        <v>1586</v>
      </c>
      <c r="C3523" s="278" t="s">
        <v>21</v>
      </c>
      <c r="D3523" s="278" t="s">
        <v>944</v>
      </c>
      <c r="E3523" s="362" t="s">
        <v>142</v>
      </c>
      <c r="F3523" s="362"/>
      <c r="G3523" s="186" t="s">
        <v>45</v>
      </c>
      <c r="H3523" s="187">
        <v>1</v>
      </c>
      <c r="I3523" s="188">
        <v>13.05</v>
      </c>
      <c r="J3523" s="200">
        <v>13.05</v>
      </c>
    </row>
    <row r="3524" spans="1:10" s="192" customFormat="1" ht="38.25">
      <c r="A3524" s="199" t="s">
        <v>139</v>
      </c>
      <c r="B3524" s="309" t="s">
        <v>1520</v>
      </c>
      <c r="C3524" s="278" t="s">
        <v>21</v>
      </c>
      <c r="D3524" s="278" t="s">
        <v>129</v>
      </c>
      <c r="E3524" s="362" t="s">
        <v>142</v>
      </c>
      <c r="F3524" s="362"/>
      <c r="G3524" s="186" t="s">
        <v>45</v>
      </c>
      <c r="H3524" s="187">
        <v>2</v>
      </c>
      <c r="I3524" s="188">
        <v>0.2</v>
      </c>
      <c r="J3524" s="200">
        <v>0.4</v>
      </c>
    </row>
    <row r="3525" spans="1:10" s="192" customFormat="1" ht="12.75">
      <c r="A3525" s="201"/>
      <c r="B3525" s="279"/>
      <c r="C3525" s="279"/>
      <c r="D3525" s="279"/>
      <c r="E3525" s="279" t="s">
        <v>143</v>
      </c>
      <c r="F3525" s="203">
        <v>10.34</v>
      </c>
      <c r="G3525" s="279" t="s">
        <v>144</v>
      </c>
      <c r="H3525" s="203">
        <v>0</v>
      </c>
      <c r="I3525" s="279" t="s">
        <v>145</v>
      </c>
      <c r="J3525" s="204">
        <v>10.34</v>
      </c>
    </row>
    <row r="3526" spans="1:10" s="192" customFormat="1" ht="12.75">
      <c r="A3526" s="201"/>
      <c r="B3526" s="279"/>
      <c r="C3526" s="279"/>
      <c r="D3526" s="279"/>
      <c r="E3526" s="279" t="s">
        <v>663</v>
      </c>
      <c r="F3526" s="203">
        <v>5.99</v>
      </c>
      <c r="G3526" s="279"/>
      <c r="H3526" s="363" t="s">
        <v>664</v>
      </c>
      <c r="I3526" s="363"/>
      <c r="J3526" s="204">
        <v>32.69</v>
      </c>
    </row>
    <row r="3527" spans="1:10" s="192" customFormat="1" ht="13.5" thickBot="1">
      <c r="A3527" s="280"/>
      <c r="B3527" s="281"/>
      <c r="C3527" s="281"/>
      <c r="D3527" s="281"/>
      <c r="E3527" s="281"/>
      <c r="F3527" s="281"/>
      <c r="G3527" s="281" t="s">
        <v>665</v>
      </c>
      <c r="H3527" s="213">
        <v>19</v>
      </c>
      <c r="I3527" s="281" t="s">
        <v>666</v>
      </c>
      <c r="J3527" s="207">
        <v>621.11</v>
      </c>
    </row>
    <row r="3528" spans="1:10" s="192" customFormat="1" ht="13.5" thickTop="1">
      <c r="A3528" s="205"/>
      <c r="B3528" s="189"/>
      <c r="C3528" s="189"/>
      <c r="D3528" s="189"/>
      <c r="E3528" s="189"/>
      <c r="F3528" s="189"/>
      <c r="G3528" s="189"/>
      <c r="H3528" s="189"/>
      <c r="I3528" s="189"/>
      <c r="J3528" s="206"/>
    </row>
    <row r="3529" spans="1:10" s="192" customFormat="1" ht="12.75">
      <c r="A3529" s="290" t="s">
        <v>3867</v>
      </c>
      <c r="B3529" s="288" t="s">
        <v>8</v>
      </c>
      <c r="C3529" s="284" t="s">
        <v>9</v>
      </c>
      <c r="D3529" s="284" t="s">
        <v>10</v>
      </c>
      <c r="E3529" s="367" t="s">
        <v>136</v>
      </c>
      <c r="F3529" s="367"/>
      <c r="G3529" s="289" t="s">
        <v>11</v>
      </c>
      <c r="H3529" s="288" t="s">
        <v>12</v>
      </c>
      <c r="I3529" s="288" t="s">
        <v>13</v>
      </c>
      <c r="J3529" s="287" t="s">
        <v>14</v>
      </c>
    </row>
    <row r="3530" spans="1:10" s="192" customFormat="1" ht="12.75">
      <c r="A3530" s="94" t="s">
        <v>137</v>
      </c>
      <c r="B3530" s="294" t="s">
        <v>3868</v>
      </c>
      <c r="C3530" s="277" t="s">
        <v>268</v>
      </c>
      <c r="D3530" s="277" t="s">
        <v>2707</v>
      </c>
      <c r="E3530" s="368" t="s">
        <v>3853</v>
      </c>
      <c r="F3530" s="368"/>
      <c r="G3530" s="95" t="s">
        <v>45</v>
      </c>
      <c r="H3530" s="182">
        <v>1</v>
      </c>
      <c r="I3530" s="96">
        <v>56.31</v>
      </c>
      <c r="J3530" s="196">
        <v>56.31</v>
      </c>
    </row>
    <row r="3531" spans="1:10" s="192" customFormat="1" ht="12.75">
      <c r="A3531" s="199" t="s">
        <v>139</v>
      </c>
      <c r="B3531" s="309" t="s">
        <v>3868</v>
      </c>
      <c r="C3531" s="278" t="s">
        <v>268</v>
      </c>
      <c r="D3531" s="278" t="s">
        <v>3869</v>
      </c>
      <c r="E3531" s="362" t="s">
        <v>142</v>
      </c>
      <c r="F3531" s="362"/>
      <c r="G3531" s="186" t="s">
        <v>45</v>
      </c>
      <c r="H3531" s="187">
        <v>1</v>
      </c>
      <c r="I3531" s="188">
        <v>51.91</v>
      </c>
      <c r="J3531" s="200">
        <v>51.91</v>
      </c>
    </row>
    <row r="3532" spans="1:10" s="192" customFormat="1" ht="12.75">
      <c r="A3532" s="199" t="s">
        <v>139</v>
      </c>
      <c r="B3532" s="309" t="s">
        <v>1528</v>
      </c>
      <c r="C3532" s="278" t="s">
        <v>268</v>
      </c>
      <c r="D3532" s="278" t="s">
        <v>874</v>
      </c>
      <c r="E3532" s="362" t="s">
        <v>141</v>
      </c>
      <c r="F3532" s="362"/>
      <c r="G3532" s="186" t="s">
        <v>26</v>
      </c>
      <c r="H3532" s="187">
        <v>0.128</v>
      </c>
      <c r="I3532" s="188">
        <v>19.37</v>
      </c>
      <c r="J3532" s="200">
        <v>2.4700000000000002</v>
      </c>
    </row>
    <row r="3533" spans="1:10" s="192" customFormat="1" ht="12.75">
      <c r="A3533" s="199" t="s">
        <v>139</v>
      </c>
      <c r="B3533" s="309" t="s">
        <v>1529</v>
      </c>
      <c r="C3533" s="278" t="s">
        <v>268</v>
      </c>
      <c r="D3533" s="278" t="s">
        <v>875</v>
      </c>
      <c r="E3533" s="362" t="s">
        <v>141</v>
      </c>
      <c r="F3533" s="362"/>
      <c r="G3533" s="186" t="s">
        <v>26</v>
      </c>
      <c r="H3533" s="187">
        <v>0.128</v>
      </c>
      <c r="I3533" s="188">
        <v>15.09</v>
      </c>
      <c r="J3533" s="200">
        <v>1.93</v>
      </c>
    </row>
    <row r="3534" spans="1:10" s="192" customFormat="1" ht="12.75">
      <c r="A3534" s="201"/>
      <c r="B3534" s="279"/>
      <c r="C3534" s="279"/>
      <c r="D3534" s="279"/>
      <c r="E3534" s="279" t="s">
        <v>143</v>
      </c>
      <c r="F3534" s="203">
        <v>4.4000000000000004</v>
      </c>
      <c r="G3534" s="279" t="s">
        <v>144</v>
      </c>
      <c r="H3534" s="203">
        <v>0</v>
      </c>
      <c r="I3534" s="279" t="s">
        <v>145</v>
      </c>
      <c r="J3534" s="204">
        <v>4.4000000000000004</v>
      </c>
    </row>
    <row r="3535" spans="1:10" s="192" customFormat="1" ht="12.75">
      <c r="A3535" s="201"/>
      <c r="B3535" s="279"/>
      <c r="C3535" s="279"/>
      <c r="D3535" s="279"/>
      <c r="E3535" s="279" t="s">
        <v>663</v>
      </c>
      <c r="F3535" s="203">
        <v>12.65</v>
      </c>
      <c r="G3535" s="279"/>
      <c r="H3535" s="363" t="s">
        <v>664</v>
      </c>
      <c r="I3535" s="363"/>
      <c r="J3535" s="204">
        <v>68.959999999999994</v>
      </c>
    </row>
    <row r="3536" spans="1:10" s="192" customFormat="1" ht="13.5" thickBot="1">
      <c r="A3536" s="280"/>
      <c r="B3536" s="281"/>
      <c r="C3536" s="281"/>
      <c r="D3536" s="281"/>
      <c r="E3536" s="281"/>
      <c r="F3536" s="281"/>
      <c r="G3536" s="281" t="s">
        <v>665</v>
      </c>
      <c r="H3536" s="213">
        <v>19</v>
      </c>
      <c r="I3536" s="281" t="s">
        <v>666</v>
      </c>
      <c r="J3536" s="207">
        <v>1310.24</v>
      </c>
    </row>
    <row r="3537" spans="1:10" s="192" customFormat="1" ht="13.5" thickTop="1">
      <c r="A3537" s="205"/>
      <c r="B3537" s="189"/>
      <c r="C3537" s="189"/>
      <c r="D3537" s="189"/>
      <c r="E3537" s="189"/>
      <c r="F3537" s="189"/>
      <c r="G3537" s="189"/>
      <c r="H3537" s="189"/>
      <c r="I3537" s="189"/>
      <c r="J3537" s="206"/>
    </row>
    <row r="3538" spans="1:10" s="192" customFormat="1" ht="12.75">
      <c r="A3538" s="290" t="s">
        <v>3870</v>
      </c>
      <c r="B3538" s="288" t="s">
        <v>8</v>
      </c>
      <c r="C3538" s="284" t="s">
        <v>9</v>
      </c>
      <c r="D3538" s="284" t="s">
        <v>10</v>
      </c>
      <c r="E3538" s="367" t="s">
        <v>136</v>
      </c>
      <c r="F3538" s="367"/>
      <c r="G3538" s="289" t="s">
        <v>11</v>
      </c>
      <c r="H3538" s="288" t="s">
        <v>12</v>
      </c>
      <c r="I3538" s="288" t="s">
        <v>13</v>
      </c>
      <c r="J3538" s="287" t="s">
        <v>14</v>
      </c>
    </row>
    <row r="3539" spans="1:10" s="192" customFormat="1" ht="25.5">
      <c r="A3539" s="94" t="s">
        <v>137</v>
      </c>
      <c r="B3539" s="294" t="s">
        <v>3871</v>
      </c>
      <c r="C3539" s="277" t="s">
        <v>16</v>
      </c>
      <c r="D3539" s="277" t="s">
        <v>2709</v>
      </c>
      <c r="E3539" s="368">
        <v>713</v>
      </c>
      <c r="F3539" s="368"/>
      <c r="G3539" s="95" t="s">
        <v>2070</v>
      </c>
      <c r="H3539" s="182">
        <v>1</v>
      </c>
      <c r="I3539" s="96">
        <v>33.869999999999997</v>
      </c>
      <c r="J3539" s="196">
        <v>33.869999999999997</v>
      </c>
    </row>
    <row r="3540" spans="1:10" s="192" customFormat="1" ht="25.5">
      <c r="A3540" s="199" t="s">
        <v>139</v>
      </c>
      <c r="B3540" s="309" t="s">
        <v>3872</v>
      </c>
      <c r="C3540" s="278" t="s">
        <v>16</v>
      </c>
      <c r="D3540" s="278" t="s">
        <v>3873</v>
      </c>
      <c r="E3540" s="362" t="s">
        <v>142</v>
      </c>
      <c r="F3540" s="362"/>
      <c r="G3540" s="186" t="s">
        <v>17</v>
      </c>
      <c r="H3540" s="187">
        <v>1</v>
      </c>
      <c r="I3540" s="188">
        <v>25.99</v>
      </c>
      <c r="J3540" s="200">
        <v>25.99</v>
      </c>
    </row>
    <row r="3541" spans="1:10" s="192" customFormat="1" ht="25.5">
      <c r="A3541" s="199" t="s">
        <v>139</v>
      </c>
      <c r="B3541" s="309" t="s">
        <v>3439</v>
      </c>
      <c r="C3541" s="278" t="s">
        <v>16</v>
      </c>
      <c r="D3541" s="278" t="s">
        <v>874</v>
      </c>
      <c r="E3541" s="362" t="s">
        <v>141</v>
      </c>
      <c r="F3541" s="362"/>
      <c r="G3541" s="186" t="s">
        <v>26</v>
      </c>
      <c r="H3541" s="187">
        <v>0.2</v>
      </c>
      <c r="I3541" s="188">
        <v>23.41</v>
      </c>
      <c r="J3541" s="200">
        <v>4.68</v>
      </c>
    </row>
    <row r="3542" spans="1:10" s="192" customFormat="1" ht="25.5">
      <c r="A3542" s="199" t="s">
        <v>139</v>
      </c>
      <c r="B3542" s="309" t="s">
        <v>3437</v>
      </c>
      <c r="C3542" s="278" t="s">
        <v>16</v>
      </c>
      <c r="D3542" s="278" t="s">
        <v>3438</v>
      </c>
      <c r="E3542" s="362" t="s">
        <v>141</v>
      </c>
      <c r="F3542" s="362"/>
      <c r="G3542" s="186" t="s">
        <v>26</v>
      </c>
      <c r="H3542" s="187">
        <v>0.2</v>
      </c>
      <c r="I3542" s="188">
        <v>16.04</v>
      </c>
      <c r="J3542" s="200">
        <v>3.2</v>
      </c>
    </row>
    <row r="3543" spans="1:10" s="192" customFormat="1" ht="12.75">
      <c r="A3543" s="201"/>
      <c r="B3543" s="279"/>
      <c r="C3543" s="279"/>
      <c r="D3543" s="279"/>
      <c r="E3543" s="279" t="s">
        <v>143</v>
      </c>
      <c r="F3543" s="203">
        <v>7.88</v>
      </c>
      <c r="G3543" s="279" t="s">
        <v>144</v>
      </c>
      <c r="H3543" s="203">
        <v>0</v>
      </c>
      <c r="I3543" s="279" t="s">
        <v>145</v>
      </c>
      <c r="J3543" s="204">
        <v>7.88</v>
      </c>
    </row>
    <row r="3544" spans="1:10" s="192" customFormat="1" ht="12.75">
      <c r="A3544" s="201"/>
      <c r="B3544" s="279"/>
      <c r="C3544" s="279"/>
      <c r="D3544" s="279"/>
      <c r="E3544" s="279" t="s">
        <v>663</v>
      </c>
      <c r="F3544" s="203">
        <v>7.61</v>
      </c>
      <c r="G3544" s="279"/>
      <c r="H3544" s="363" t="s">
        <v>664</v>
      </c>
      <c r="I3544" s="363"/>
      <c r="J3544" s="204">
        <v>41.48</v>
      </c>
    </row>
    <row r="3545" spans="1:10" s="192" customFormat="1" ht="13.5" thickBot="1">
      <c r="A3545" s="280"/>
      <c r="B3545" s="281"/>
      <c r="C3545" s="281"/>
      <c r="D3545" s="281"/>
      <c r="E3545" s="281"/>
      <c r="F3545" s="281"/>
      <c r="G3545" s="281" t="s">
        <v>665</v>
      </c>
      <c r="H3545" s="213">
        <v>19</v>
      </c>
      <c r="I3545" s="281" t="s">
        <v>666</v>
      </c>
      <c r="J3545" s="207">
        <v>788.12</v>
      </c>
    </row>
    <row r="3546" spans="1:10" s="192" customFormat="1" ht="13.5" thickTop="1">
      <c r="A3546" s="205"/>
      <c r="B3546" s="189"/>
      <c r="C3546" s="189"/>
      <c r="D3546" s="189"/>
      <c r="E3546" s="189"/>
      <c r="F3546" s="189"/>
      <c r="G3546" s="189"/>
      <c r="H3546" s="189"/>
      <c r="I3546" s="189"/>
      <c r="J3546" s="206"/>
    </row>
    <row r="3547" spans="1:10" s="192" customFormat="1" ht="12.75">
      <c r="A3547" s="290" t="s">
        <v>3874</v>
      </c>
      <c r="B3547" s="288" t="s">
        <v>8</v>
      </c>
      <c r="C3547" s="284" t="s">
        <v>9</v>
      </c>
      <c r="D3547" s="284" t="s">
        <v>10</v>
      </c>
      <c r="E3547" s="367" t="s">
        <v>136</v>
      </c>
      <c r="F3547" s="367"/>
      <c r="G3547" s="289" t="s">
        <v>11</v>
      </c>
      <c r="H3547" s="288" t="s">
        <v>12</v>
      </c>
      <c r="I3547" s="288" t="s">
        <v>13</v>
      </c>
      <c r="J3547" s="287" t="s">
        <v>14</v>
      </c>
    </row>
    <row r="3548" spans="1:10" s="192" customFormat="1" ht="25.5" customHeight="1">
      <c r="A3548" s="94" t="s">
        <v>137</v>
      </c>
      <c r="B3548" s="294" t="s">
        <v>1263</v>
      </c>
      <c r="C3548" s="277" t="s">
        <v>44</v>
      </c>
      <c r="D3548" s="277" t="s">
        <v>128</v>
      </c>
      <c r="E3548" s="368" t="s">
        <v>182</v>
      </c>
      <c r="F3548" s="368"/>
      <c r="G3548" s="95" t="s">
        <v>45</v>
      </c>
      <c r="H3548" s="182">
        <v>1</v>
      </c>
      <c r="I3548" s="96">
        <v>880.02</v>
      </c>
      <c r="J3548" s="196">
        <v>880.02</v>
      </c>
    </row>
    <row r="3549" spans="1:10" s="192" customFormat="1" ht="25.5">
      <c r="A3549" s="197" t="s">
        <v>146</v>
      </c>
      <c r="B3549" s="308" t="s">
        <v>1509</v>
      </c>
      <c r="C3549" s="285" t="s">
        <v>21</v>
      </c>
      <c r="D3549" s="285" t="s">
        <v>151</v>
      </c>
      <c r="E3549" s="365" t="s">
        <v>148</v>
      </c>
      <c r="F3549" s="365"/>
      <c r="G3549" s="183" t="s">
        <v>26</v>
      </c>
      <c r="H3549" s="184">
        <v>2</v>
      </c>
      <c r="I3549" s="185">
        <v>26.68</v>
      </c>
      <c r="J3549" s="198">
        <v>53.36</v>
      </c>
    </row>
    <row r="3550" spans="1:10" s="192" customFormat="1" ht="25.5">
      <c r="A3550" s="197" t="s">
        <v>146</v>
      </c>
      <c r="B3550" s="308" t="s">
        <v>1508</v>
      </c>
      <c r="C3550" s="285" t="s">
        <v>21</v>
      </c>
      <c r="D3550" s="285" t="s">
        <v>150</v>
      </c>
      <c r="E3550" s="365" t="s">
        <v>148</v>
      </c>
      <c r="F3550" s="365"/>
      <c r="G3550" s="183" t="s">
        <v>26</v>
      </c>
      <c r="H3550" s="184">
        <v>2</v>
      </c>
      <c r="I3550" s="185">
        <v>21.96</v>
      </c>
      <c r="J3550" s="198">
        <v>43.92</v>
      </c>
    </row>
    <row r="3551" spans="1:10" s="192" customFormat="1" ht="12.75">
      <c r="A3551" s="199" t="s">
        <v>139</v>
      </c>
      <c r="B3551" s="309" t="s">
        <v>1587</v>
      </c>
      <c r="C3551" s="278" t="s">
        <v>21</v>
      </c>
      <c r="D3551" s="278" t="s">
        <v>186</v>
      </c>
      <c r="E3551" s="362" t="s">
        <v>142</v>
      </c>
      <c r="F3551" s="362"/>
      <c r="G3551" s="186" t="s">
        <v>45</v>
      </c>
      <c r="H3551" s="187">
        <v>4</v>
      </c>
      <c r="I3551" s="188">
        <v>0.57999999999999996</v>
      </c>
      <c r="J3551" s="200">
        <v>2.3199999999999998</v>
      </c>
    </row>
    <row r="3552" spans="1:10" s="192" customFormat="1" ht="12.75">
      <c r="A3552" s="199" t="s">
        <v>139</v>
      </c>
      <c r="B3552" s="309" t="s">
        <v>1588</v>
      </c>
      <c r="C3552" s="278" t="s">
        <v>21</v>
      </c>
      <c r="D3552" s="278" t="s">
        <v>187</v>
      </c>
      <c r="E3552" s="362" t="s">
        <v>142</v>
      </c>
      <c r="F3552" s="362"/>
      <c r="G3552" s="186" t="s">
        <v>45</v>
      </c>
      <c r="H3552" s="187">
        <v>4</v>
      </c>
      <c r="I3552" s="188">
        <v>1.1299999999999999</v>
      </c>
      <c r="J3552" s="200">
        <v>4.5199999999999996</v>
      </c>
    </row>
    <row r="3553" spans="1:10" s="192" customFormat="1" ht="12.75">
      <c r="A3553" s="199" t="s">
        <v>139</v>
      </c>
      <c r="B3553" s="309" t="s">
        <v>1589</v>
      </c>
      <c r="C3553" s="278" t="s">
        <v>487</v>
      </c>
      <c r="D3553" s="278" t="s">
        <v>532</v>
      </c>
      <c r="E3553" s="362" t="s">
        <v>142</v>
      </c>
      <c r="F3553" s="362"/>
      <c r="G3553" s="186" t="s">
        <v>17</v>
      </c>
      <c r="H3553" s="187">
        <v>1</v>
      </c>
      <c r="I3553" s="188">
        <v>775.9</v>
      </c>
      <c r="J3553" s="200">
        <v>775.9</v>
      </c>
    </row>
    <row r="3554" spans="1:10" s="192" customFormat="1" ht="12.75">
      <c r="A3554" s="201"/>
      <c r="B3554" s="279"/>
      <c r="C3554" s="279"/>
      <c r="D3554" s="279"/>
      <c r="E3554" s="279" t="s">
        <v>143</v>
      </c>
      <c r="F3554" s="203">
        <v>75.92</v>
      </c>
      <c r="G3554" s="279" t="s">
        <v>144</v>
      </c>
      <c r="H3554" s="203">
        <v>0</v>
      </c>
      <c r="I3554" s="279" t="s">
        <v>145</v>
      </c>
      <c r="J3554" s="204">
        <v>75.92</v>
      </c>
    </row>
    <row r="3555" spans="1:10" s="192" customFormat="1" ht="12.75">
      <c r="A3555" s="201"/>
      <c r="B3555" s="279"/>
      <c r="C3555" s="279"/>
      <c r="D3555" s="279"/>
      <c r="E3555" s="279" t="s">
        <v>663</v>
      </c>
      <c r="F3555" s="203">
        <v>197.74</v>
      </c>
      <c r="G3555" s="279"/>
      <c r="H3555" s="363" t="s">
        <v>664</v>
      </c>
      <c r="I3555" s="363"/>
      <c r="J3555" s="204">
        <v>1077.76</v>
      </c>
    </row>
    <row r="3556" spans="1:10" s="192" customFormat="1" ht="13.5" thickBot="1">
      <c r="A3556" s="280"/>
      <c r="B3556" s="281"/>
      <c r="C3556" s="281"/>
      <c r="D3556" s="281"/>
      <c r="E3556" s="281"/>
      <c r="F3556" s="281"/>
      <c r="G3556" s="281" t="s">
        <v>665</v>
      </c>
      <c r="H3556" s="213">
        <v>1</v>
      </c>
      <c r="I3556" s="281" t="s">
        <v>666</v>
      </c>
      <c r="J3556" s="207">
        <v>1077.76</v>
      </c>
    </row>
    <row r="3557" spans="1:10" s="192" customFormat="1" ht="13.5" thickTop="1">
      <c r="A3557" s="205"/>
      <c r="B3557" s="189"/>
      <c r="C3557" s="189"/>
      <c r="D3557" s="189"/>
      <c r="E3557" s="189"/>
      <c r="F3557" s="189"/>
      <c r="G3557" s="189"/>
      <c r="H3557" s="189"/>
      <c r="I3557" s="189"/>
      <c r="J3557" s="206"/>
    </row>
    <row r="3558" spans="1:10" s="192" customFormat="1" ht="12.75">
      <c r="A3558" s="290" t="s">
        <v>4670</v>
      </c>
      <c r="B3558" s="288" t="s">
        <v>8</v>
      </c>
      <c r="C3558" s="284" t="s">
        <v>9</v>
      </c>
      <c r="D3558" s="284" t="s">
        <v>10</v>
      </c>
      <c r="E3558" s="367" t="s">
        <v>136</v>
      </c>
      <c r="F3558" s="367"/>
      <c r="G3558" s="289" t="s">
        <v>11</v>
      </c>
      <c r="H3558" s="288" t="s">
        <v>12</v>
      </c>
      <c r="I3558" s="288" t="s">
        <v>13</v>
      </c>
      <c r="J3558" s="287" t="s">
        <v>14</v>
      </c>
    </row>
    <row r="3559" spans="1:10" s="192" customFormat="1" ht="25.5" customHeight="1">
      <c r="A3559" s="94" t="s">
        <v>137</v>
      </c>
      <c r="B3559" s="294" t="s">
        <v>1261</v>
      </c>
      <c r="C3559" s="277" t="s">
        <v>21</v>
      </c>
      <c r="D3559" s="277" t="s">
        <v>318</v>
      </c>
      <c r="E3559" s="368" t="s">
        <v>182</v>
      </c>
      <c r="F3559" s="368"/>
      <c r="G3559" s="95" t="s">
        <v>45</v>
      </c>
      <c r="H3559" s="182">
        <v>1</v>
      </c>
      <c r="I3559" s="96">
        <v>70.12</v>
      </c>
      <c r="J3559" s="196">
        <v>70.12</v>
      </c>
    </row>
    <row r="3560" spans="1:10" s="192" customFormat="1" ht="25.5">
      <c r="A3560" s="197" t="s">
        <v>146</v>
      </c>
      <c r="B3560" s="308" t="s">
        <v>1508</v>
      </c>
      <c r="C3560" s="285" t="s">
        <v>21</v>
      </c>
      <c r="D3560" s="285" t="s">
        <v>150</v>
      </c>
      <c r="E3560" s="365" t="s">
        <v>148</v>
      </c>
      <c r="F3560" s="365"/>
      <c r="G3560" s="183" t="s">
        <v>26</v>
      </c>
      <c r="H3560" s="184">
        <v>0.24840000000000001</v>
      </c>
      <c r="I3560" s="185">
        <v>21.96</v>
      </c>
      <c r="J3560" s="198">
        <v>5.45</v>
      </c>
    </row>
    <row r="3561" spans="1:10" s="192" customFormat="1" ht="25.5">
      <c r="A3561" s="197" t="s">
        <v>146</v>
      </c>
      <c r="B3561" s="308" t="s">
        <v>1509</v>
      </c>
      <c r="C3561" s="285" t="s">
        <v>21</v>
      </c>
      <c r="D3561" s="285" t="s">
        <v>151</v>
      </c>
      <c r="E3561" s="365" t="s">
        <v>148</v>
      </c>
      <c r="F3561" s="365"/>
      <c r="G3561" s="183" t="s">
        <v>26</v>
      </c>
      <c r="H3561" s="184">
        <v>0.24840000000000001</v>
      </c>
      <c r="I3561" s="185">
        <v>26.68</v>
      </c>
      <c r="J3561" s="198">
        <v>6.62</v>
      </c>
    </row>
    <row r="3562" spans="1:10" s="192" customFormat="1" ht="25.5">
      <c r="A3562" s="199" t="s">
        <v>139</v>
      </c>
      <c r="B3562" s="309" t="s">
        <v>1543</v>
      </c>
      <c r="C3562" s="278" t="s">
        <v>21</v>
      </c>
      <c r="D3562" s="278" t="s">
        <v>899</v>
      </c>
      <c r="E3562" s="362" t="s">
        <v>142</v>
      </c>
      <c r="F3562" s="362"/>
      <c r="G3562" s="186" t="s">
        <v>45</v>
      </c>
      <c r="H3562" s="187">
        <v>1</v>
      </c>
      <c r="I3562" s="188">
        <v>58.05</v>
      </c>
      <c r="J3562" s="200">
        <v>58.05</v>
      </c>
    </row>
    <row r="3563" spans="1:10" s="192" customFormat="1" ht="12.75">
      <c r="A3563" s="201"/>
      <c r="B3563" s="279"/>
      <c r="C3563" s="279"/>
      <c r="D3563" s="279"/>
      <c r="E3563" s="279" t="s">
        <v>143</v>
      </c>
      <c r="F3563" s="203">
        <v>9.42</v>
      </c>
      <c r="G3563" s="279" t="s">
        <v>144</v>
      </c>
      <c r="H3563" s="203">
        <v>0</v>
      </c>
      <c r="I3563" s="279" t="s">
        <v>145</v>
      </c>
      <c r="J3563" s="204">
        <v>9.42</v>
      </c>
    </row>
    <row r="3564" spans="1:10" s="192" customFormat="1" ht="12.75">
      <c r="A3564" s="201"/>
      <c r="B3564" s="279"/>
      <c r="C3564" s="279"/>
      <c r="D3564" s="279"/>
      <c r="E3564" s="279" t="s">
        <v>663</v>
      </c>
      <c r="F3564" s="203">
        <v>15.75</v>
      </c>
      <c r="G3564" s="279"/>
      <c r="H3564" s="363" t="s">
        <v>664</v>
      </c>
      <c r="I3564" s="363"/>
      <c r="J3564" s="204">
        <v>85.87</v>
      </c>
    </row>
    <row r="3565" spans="1:10" s="192" customFormat="1" ht="13.5" thickBot="1">
      <c r="A3565" s="280"/>
      <c r="B3565" s="281"/>
      <c r="C3565" s="281"/>
      <c r="D3565" s="281"/>
      <c r="E3565" s="281"/>
      <c r="F3565" s="281"/>
      <c r="G3565" s="281" t="s">
        <v>665</v>
      </c>
      <c r="H3565" s="213">
        <v>19</v>
      </c>
      <c r="I3565" s="281" t="s">
        <v>666</v>
      </c>
      <c r="J3565" s="207">
        <v>1631.53</v>
      </c>
    </row>
    <row r="3566" spans="1:10" s="192" customFormat="1" ht="13.5" thickTop="1">
      <c r="A3566" s="205"/>
      <c r="B3566" s="189"/>
      <c r="C3566" s="189"/>
      <c r="D3566" s="189"/>
      <c r="E3566" s="189"/>
      <c r="F3566" s="189"/>
      <c r="G3566" s="189"/>
      <c r="H3566" s="189"/>
      <c r="I3566" s="189"/>
      <c r="J3566" s="206"/>
    </row>
    <row r="3567" spans="1:10" s="192" customFormat="1" ht="12.75">
      <c r="A3567" s="290" t="s">
        <v>3875</v>
      </c>
      <c r="B3567" s="288" t="s">
        <v>8</v>
      </c>
      <c r="C3567" s="284" t="s">
        <v>9</v>
      </c>
      <c r="D3567" s="284" t="s">
        <v>10</v>
      </c>
      <c r="E3567" s="367" t="s">
        <v>136</v>
      </c>
      <c r="F3567" s="367"/>
      <c r="G3567" s="289" t="s">
        <v>11</v>
      </c>
      <c r="H3567" s="288" t="s">
        <v>12</v>
      </c>
      <c r="I3567" s="288" t="s">
        <v>13</v>
      </c>
      <c r="J3567" s="287" t="s">
        <v>14</v>
      </c>
    </row>
    <row r="3568" spans="1:10" s="192" customFormat="1" ht="38.25" customHeight="1">
      <c r="A3568" s="94" t="s">
        <v>137</v>
      </c>
      <c r="B3568" s="294" t="s">
        <v>1237</v>
      </c>
      <c r="C3568" s="277" t="s">
        <v>44</v>
      </c>
      <c r="D3568" s="277" t="s">
        <v>129</v>
      </c>
      <c r="E3568" s="368" t="s">
        <v>182</v>
      </c>
      <c r="F3568" s="368"/>
      <c r="G3568" s="95" t="s">
        <v>45</v>
      </c>
      <c r="H3568" s="182">
        <v>1</v>
      </c>
      <c r="I3568" s="96">
        <v>16.899999999999999</v>
      </c>
      <c r="J3568" s="196">
        <v>16.899999999999999</v>
      </c>
    </row>
    <row r="3569" spans="1:10" s="192" customFormat="1" ht="25.5">
      <c r="A3569" s="197" t="s">
        <v>146</v>
      </c>
      <c r="B3569" s="308" t="s">
        <v>1508</v>
      </c>
      <c r="C3569" s="285" t="s">
        <v>21</v>
      </c>
      <c r="D3569" s="285" t="s">
        <v>150</v>
      </c>
      <c r="E3569" s="365" t="s">
        <v>148</v>
      </c>
      <c r="F3569" s="365"/>
      <c r="G3569" s="183" t="s">
        <v>26</v>
      </c>
      <c r="H3569" s="184">
        <v>0.34339999999999998</v>
      </c>
      <c r="I3569" s="185">
        <v>21.96</v>
      </c>
      <c r="J3569" s="198">
        <v>7.54</v>
      </c>
    </row>
    <row r="3570" spans="1:10" s="192" customFormat="1" ht="25.5">
      <c r="A3570" s="197" t="s">
        <v>146</v>
      </c>
      <c r="B3570" s="308" t="s">
        <v>1509</v>
      </c>
      <c r="C3570" s="285" t="s">
        <v>21</v>
      </c>
      <c r="D3570" s="285" t="s">
        <v>151</v>
      </c>
      <c r="E3570" s="365" t="s">
        <v>148</v>
      </c>
      <c r="F3570" s="365"/>
      <c r="G3570" s="183" t="s">
        <v>26</v>
      </c>
      <c r="H3570" s="184">
        <v>0.34339999999999998</v>
      </c>
      <c r="I3570" s="185">
        <v>26.68</v>
      </c>
      <c r="J3570" s="198">
        <v>9.16</v>
      </c>
    </row>
    <row r="3571" spans="1:10" s="192" customFormat="1" ht="38.25">
      <c r="A3571" s="199" t="s">
        <v>139</v>
      </c>
      <c r="B3571" s="309" t="s">
        <v>1520</v>
      </c>
      <c r="C3571" s="278" t="s">
        <v>21</v>
      </c>
      <c r="D3571" s="278" t="s">
        <v>129</v>
      </c>
      <c r="E3571" s="362" t="s">
        <v>142</v>
      </c>
      <c r="F3571" s="362"/>
      <c r="G3571" s="186" t="s">
        <v>45</v>
      </c>
      <c r="H3571" s="187">
        <v>1</v>
      </c>
      <c r="I3571" s="188">
        <v>0.2</v>
      </c>
      <c r="J3571" s="200">
        <v>0.2</v>
      </c>
    </row>
    <row r="3572" spans="1:10" s="192" customFormat="1" ht="12.75">
      <c r="A3572" s="201"/>
      <c r="B3572" s="279"/>
      <c r="C3572" s="279"/>
      <c r="D3572" s="279"/>
      <c r="E3572" s="279" t="s">
        <v>143</v>
      </c>
      <c r="F3572" s="203">
        <v>13.02</v>
      </c>
      <c r="G3572" s="279" t="s">
        <v>144</v>
      </c>
      <c r="H3572" s="203">
        <v>0</v>
      </c>
      <c r="I3572" s="279" t="s">
        <v>145</v>
      </c>
      <c r="J3572" s="204">
        <v>13.02</v>
      </c>
    </row>
    <row r="3573" spans="1:10" s="192" customFormat="1" ht="12.75">
      <c r="A3573" s="201"/>
      <c r="B3573" s="279"/>
      <c r="C3573" s="279"/>
      <c r="D3573" s="279"/>
      <c r="E3573" s="279" t="s">
        <v>663</v>
      </c>
      <c r="F3573" s="203">
        <v>3.79</v>
      </c>
      <c r="G3573" s="279"/>
      <c r="H3573" s="363" t="s">
        <v>664</v>
      </c>
      <c r="I3573" s="363"/>
      <c r="J3573" s="204">
        <v>20.69</v>
      </c>
    </row>
    <row r="3574" spans="1:10" s="192" customFormat="1" ht="13.5" thickBot="1">
      <c r="A3574" s="280"/>
      <c r="B3574" s="281"/>
      <c r="C3574" s="281"/>
      <c r="D3574" s="281"/>
      <c r="E3574" s="281"/>
      <c r="F3574" s="281"/>
      <c r="G3574" s="281" t="s">
        <v>665</v>
      </c>
      <c r="H3574" s="213">
        <v>514</v>
      </c>
      <c r="I3574" s="281" t="s">
        <v>666</v>
      </c>
      <c r="J3574" s="207">
        <v>10634.66</v>
      </c>
    </row>
    <row r="3575" spans="1:10" s="192" customFormat="1" ht="13.5" thickTop="1">
      <c r="A3575" s="205"/>
      <c r="B3575" s="189"/>
      <c r="C3575" s="189"/>
      <c r="D3575" s="189"/>
      <c r="E3575" s="189"/>
      <c r="F3575" s="189"/>
      <c r="G3575" s="189"/>
      <c r="H3575" s="189"/>
      <c r="I3575" s="189"/>
      <c r="J3575" s="206"/>
    </row>
    <row r="3576" spans="1:10" s="192" customFormat="1" ht="12.75">
      <c r="A3576" s="290" t="s">
        <v>3876</v>
      </c>
      <c r="B3576" s="288" t="s">
        <v>8</v>
      </c>
      <c r="C3576" s="284" t="s">
        <v>9</v>
      </c>
      <c r="D3576" s="284" t="s">
        <v>10</v>
      </c>
      <c r="E3576" s="367" t="s">
        <v>136</v>
      </c>
      <c r="F3576" s="367"/>
      <c r="G3576" s="289" t="s">
        <v>11</v>
      </c>
      <c r="H3576" s="288" t="s">
        <v>12</v>
      </c>
      <c r="I3576" s="288" t="s">
        <v>13</v>
      </c>
      <c r="J3576" s="287" t="s">
        <v>14</v>
      </c>
    </row>
    <row r="3577" spans="1:10" s="192" customFormat="1" ht="12.75" customHeight="1">
      <c r="A3577" s="94" t="s">
        <v>137</v>
      </c>
      <c r="B3577" s="294" t="s">
        <v>3877</v>
      </c>
      <c r="C3577" s="277" t="s">
        <v>44</v>
      </c>
      <c r="D3577" s="277" t="s">
        <v>2715</v>
      </c>
      <c r="E3577" s="368" t="s">
        <v>182</v>
      </c>
      <c r="F3577" s="368"/>
      <c r="G3577" s="95" t="s">
        <v>45</v>
      </c>
      <c r="H3577" s="182">
        <v>1</v>
      </c>
      <c r="I3577" s="96">
        <v>489.65</v>
      </c>
      <c r="J3577" s="196">
        <v>489.65</v>
      </c>
    </row>
    <row r="3578" spans="1:10" s="192" customFormat="1" ht="25.5">
      <c r="A3578" s="197" t="s">
        <v>146</v>
      </c>
      <c r="B3578" s="308" t="s">
        <v>1509</v>
      </c>
      <c r="C3578" s="285" t="s">
        <v>21</v>
      </c>
      <c r="D3578" s="285" t="s">
        <v>151</v>
      </c>
      <c r="E3578" s="365" t="s">
        <v>148</v>
      </c>
      <c r="F3578" s="365"/>
      <c r="G3578" s="183" t="s">
        <v>26</v>
      </c>
      <c r="H3578" s="184">
        <v>1.5</v>
      </c>
      <c r="I3578" s="185">
        <v>26.68</v>
      </c>
      <c r="J3578" s="198">
        <v>40.020000000000003</v>
      </c>
    </row>
    <row r="3579" spans="1:10" s="192" customFormat="1" ht="25.5">
      <c r="A3579" s="197" t="s">
        <v>146</v>
      </c>
      <c r="B3579" s="308" t="s">
        <v>1508</v>
      </c>
      <c r="C3579" s="285" t="s">
        <v>21</v>
      </c>
      <c r="D3579" s="285" t="s">
        <v>150</v>
      </c>
      <c r="E3579" s="365" t="s">
        <v>148</v>
      </c>
      <c r="F3579" s="365"/>
      <c r="G3579" s="183" t="s">
        <v>26</v>
      </c>
      <c r="H3579" s="184">
        <v>1.5</v>
      </c>
      <c r="I3579" s="185">
        <v>21.96</v>
      </c>
      <c r="J3579" s="198">
        <v>32.94</v>
      </c>
    </row>
    <row r="3580" spans="1:10" s="192" customFormat="1" ht="38.25">
      <c r="A3580" s="199" t="s">
        <v>139</v>
      </c>
      <c r="B3580" s="309" t="s">
        <v>3878</v>
      </c>
      <c r="C3580" s="278" t="s">
        <v>21</v>
      </c>
      <c r="D3580" s="278" t="s">
        <v>3879</v>
      </c>
      <c r="E3580" s="362" t="s">
        <v>142</v>
      </c>
      <c r="F3580" s="362"/>
      <c r="G3580" s="186" t="s">
        <v>45</v>
      </c>
      <c r="H3580" s="187">
        <v>1</v>
      </c>
      <c r="I3580" s="188">
        <v>154.69999999999999</v>
      </c>
      <c r="J3580" s="200">
        <v>154.69999999999999</v>
      </c>
    </row>
    <row r="3581" spans="1:10" s="192" customFormat="1" ht="12.75">
      <c r="A3581" s="199" t="s">
        <v>139</v>
      </c>
      <c r="B3581" s="309" t="s">
        <v>3880</v>
      </c>
      <c r="C3581" s="278" t="s">
        <v>21</v>
      </c>
      <c r="D3581" s="278" t="s">
        <v>3881</v>
      </c>
      <c r="E3581" s="362" t="s">
        <v>142</v>
      </c>
      <c r="F3581" s="362"/>
      <c r="G3581" s="186" t="s">
        <v>34</v>
      </c>
      <c r="H3581" s="187">
        <v>1</v>
      </c>
      <c r="I3581" s="188">
        <v>61.48</v>
      </c>
      <c r="J3581" s="200">
        <v>61.48</v>
      </c>
    </row>
    <row r="3582" spans="1:10" s="192" customFormat="1" ht="12.75">
      <c r="A3582" s="199" t="s">
        <v>139</v>
      </c>
      <c r="B3582" s="309" t="s">
        <v>3882</v>
      </c>
      <c r="C3582" s="278" t="s">
        <v>21</v>
      </c>
      <c r="D3582" s="278" t="s">
        <v>3883</v>
      </c>
      <c r="E3582" s="362" t="s">
        <v>142</v>
      </c>
      <c r="F3582" s="362"/>
      <c r="G3582" s="186" t="s">
        <v>45</v>
      </c>
      <c r="H3582" s="187">
        <v>1</v>
      </c>
      <c r="I3582" s="188">
        <v>62.42</v>
      </c>
      <c r="J3582" s="200">
        <v>62.42</v>
      </c>
    </row>
    <row r="3583" spans="1:10" s="192" customFormat="1" ht="25.5">
      <c r="A3583" s="199" t="s">
        <v>139</v>
      </c>
      <c r="B3583" s="309" t="s">
        <v>3332</v>
      </c>
      <c r="C3583" s="278" t="s">
        <v>21</v>
      </c>
      <c r="D3583" s="278" t="s">
        <v>3333</v>
      </c>
      <c r="E3583" s="362" t="s">
        <v>142</v>
      </c>
      <c r="F3583" s="362"/>
      <c r="G3583" s="186" t="s">
        <v>45</v>
      </c>
      <c r="H3583" s="187">
        <v>2</v>
      </c>
      <c r="I3583" s="188">
        <v>39.08</v>
      </c>
      <c r="J3583" s="200">
        <v>78.16</v>
      </c>
    </row>
    <row r="3584" spans="1:10" s="192" customFormat="1" ht="25.5">
      <c r="A3584" s="199" t="s">
        <v>139</v>
      </c>
      <c r="B3584" s="309" t="s">
        <v>1583</v>
      </c>
      <c r="C3584" s="278" t="s">
        <v>21</v>
      </c>
      <c r="D3584" s="278" t="s">
        <v>126</v>
      </c>
      <c r="E3584" s="362" t="s">
        <v>142</v>
      </c>
      <c r="F3584" s="362"/>
      <c r="G3584" s="186" t="s">
        <v>45</v>
      </c>
      <c r="H3584" s="187">
        <v>18</v>
      </c>
      <c r="I3584" s="188">
        <v>2.09</v>
      </c>
      <c r="J3584" s="200">
        <v>37.619999999999997</v>
      </c>
    </row>
    <row r="3585" spans="1:10" s="192" customFormat="1" ht="25.5">
      <c r="A3585" s="199" t="s">
        <v>139</v>
      </c>
      <c r="B3585" s="309" t="s">
        <v>3884</v>
      </c>
      <c r="C3585" s="278" t="s">
        <v>21</v>
      </c>
      <c r="D3585" s="278" t="s">
        <v>3885</v>
      </c>
      <c r="E3585" s="362" t="s">
        <v>142</v>
      </c>
      <c r="F3585" s="362"/>
      <c r="G3585" s="186" t="s">
        <v>45</v>
      </c>
      <c r="H3585" s="187">
        <v>4</v>
      </c>
      <c r="I3585" s="188">
        <v>4.91</v>
      </c>
      <c r="J3585" s="200">
        <v>19.64</v>
      </c>
    </row>
    <row r="3586" spans="1:10" s="192" customFormat="1" ht="12.75">
      <c r="A3586" s="199" t="s">
        <v>139</v>
      </c>
      <c r="B3586" s="309" t="s">
        <v>1585</v>
      </c>
      <c r="C3586" s="278" t="s">
        <v>21</v>
      </c>
      <c r="D3586" s="278" t="s">
        <v>943</v>
      </c>
      <c r="E3586" s="362" t="s">
        <v>142</v>
      </c>
      <c r="F3586" s="362"/>
      <c r="G3586" s="186" t="s">
        <v>34</v>
      </c>
      <c r="H3586" s="187">
        <v>0.5</v>
      </c>
      <c r="I3586" s="188">
        <v>5.35</v>
      </c>
      <c r="J3586" s="200">
        <v>2.67</v>
      </c>
    </row>
    <row r="3587" spans="1:10" s="192" customFormat="1" ht="12.75">
      <c r="A3587" s="201"/>
      <c r="B3587" s="279"/>
      <c r="C3587" s="279"/>
      <c r="D3587" s="279"/>
      <c r="E3587" s="279" t="s">
        <v>143</v>
      </c>
      <c r="F3587" s="203">
        <v>56.94</v>
      </c>
      <c r="G3587" s="279" t="s">
        <v>144</v>
      </c>
      <c r="H3587" s="203">
        <v>0</v>
      </c>
      <c r="I3587" s="279" t="s">
        <v>145</v>
      </c>
      <c r="J3587" s="204">
        <v>56.94</v>
      </c>
    </row>
    <row r="3588" spans="1:10" s="192" customFormat="1" ht="12.75">
      <c r="A3588" s="201"/>
      <c r="B3588" s="279"/>
      <c r="C3588" s="279"/>
      <c r="D3588" s="279"/>
      <c r="E3588" s="279" t="s">
        <v>663</v>
      </c>
      <c r="F3588" s="203">
        <v>110.02</v>
      </c>
      <c r="G3588" s="279"/>
      <c r="H3588" s="363" t="s">
        <v>664</v>
      </c>
      <c r="I3588" s="363"/>
      <c r="J3588" s="204">
        <v>599.66999999999996</v>
      </c>
    </row>
    <row r="3589" spans="1:10" s="192" customFormat="1" ht="13.5" thickBot="1">
      <c r="A3589" s="280"/>
      <c r="B3589" s="281"/>
      <c r="C3589" s="281"/>
      <c r="D3589" s="281"/>
      <c r="E3589" s="281"/>
      <c r="F3589" s="281"/>
      <c r="G3589" s="281" t="s">
        <v>665</v>
      </c>
      <c r="H3589" s="213">
        <v>1</v>
      </c>
      <c r="I3589" s="281" t="s">
        <v>666</v>
      </c>
      <c r="J3589" s="207">
        <v>599.66999999999996</v>
      </c>
    </row>
    <row r="3590" spans="1:10" s="192" customFormat="1" ht="13.5" thickTop="1">
      <c r="A3590" s="205"/>
      <c r="B3590" s="189"/>
      <c r="C3590" s="189"/>
      <c r="D3590" s="189"/>
      <c r="E3590" s="189"/>
      <c r="F3590" s="189"/>
      <c r="G3590" s="189"/>
      <c r="H3590" s="189"/>
      <c r="I3590" s="189"/>
      <c r="J3590" s="206"/>
    </row>
    <row r="3591" spans="1:10" s="192" customFormat="1" ht="12.75">
      <c r="A3591" s="290" t="s">
        <v>3886</v>
      </c>
      <c r="B3591" s="288" t="s">
        <v>8</v>
      </c>
      <c r="C3591" s="284" t="s">
        <v>9</v>
      </c>
      <c r="D3591" s="284" t="s">
        <v>10</v>
      </c>
      <c r="E3591" s="367" t="s">
        <v>136</v>
      </c>
      <c r="F3591" s="367"/>
      <c r="G3591" s="289" t="s">
        <v>11</v>
      </c>
      <c r="H3591" s="288" t="s">
        <v>12</v>
      </c>
      <c r="I3591" s="288" t="s">
        <v>13</v>
      </c>
      <c r="J3591" s="287" t="s">
        <v>14</v>
      </c>
    </row>
    <row r="3592" spans="1:10" s="192" customFormat="1" ht="25.5" customHeight="1">
      <c r="A3592" s="94" t="s">
        <v>137</v>
      </c>
      <c r="B3592" s="294" t="s">
        <v>3887</v>
      </c>
      <c r="C3592" s="277" t="s">
        <v>44</v>
      </c>
      <c r="D3592" s="277" t="s">
        <v>2718</v>
      </c>
      <c r="E3592" s="368" t="s">
        <v>182</v>
      </c>
      <c r="F3592" s="368"/>
      <c r="G3592" s="95" t="s">
        <v>45</v>
      </c>
      <c r="H3592" s="182">
        <v>1</v>
      </c>
      <c r="I3592" s="96">
        <v>172.6</v>
      </c>
      <c r="J3592" s="196">
        <v>172.6</v>
      </c>
    </row>
    <row r="3593" spans="1:10" s="192" customFormat="1" ht="12.75">
      <c r="A3593" s="199" t="s">
        <v>139</v>
      </c>
      <c r="B3593" s="309" t="s">
        <v>3888</v>
      </c>
      <c r="C3593" s="278" t="s">
        <v>487</v>
      </c>
      <c r="D3593" s="278" t="s">
        <v>3889</v>
      </c>
      <c r="E3593" s="362" t="s">
        <v>142</v>
      </c>
      <c r="F3593" s="362"/>
      <c r="G3593" s="186" t="s">
        <v>17</v>
      </c>
      <c r="H3593" s="187">
        <v>1</v>
      </c>
      <c r="I3593" s="188">
        <v>172.6</v>
      </c>
      <c r="J3593" s="200">
        <v>172.6</v>
      </c>
    </row>
    <row r="3594" spans="1:10" s="192" customFormat="1" ht="12.75">
      <c r="A3594" s="201"/>
      <c r="B3594" s="279"/>
      <c r="C3594" s="279"/>
      <c r="D3594" s="279"/>
      <c r="E3594" s="279" t="s">
        <v>143</v>
      </c>
      <c r="F3594" s="203">
        <v>0</v>
      </c>
      <c r="G3594" s="279" t="s">
        <v>144</v>
      </c>
      <c r="H3594" s="203">
        <v>0</v>
      </c>
      <c r="I3594" s="279" t="s">
        <v>145</v>
      </c>
      <c r="J3594" s="204">
        <v>0</v>
      </c>
    </row>
    <row r="3595" spans="1:10" s="192" customFormat="1" ht="12.75">
      <c r="A3595" s="201"/>
      <c r="B3595" s="279"/>
      <c r="C3595" s="279"/>
      <c r="D3595" s="279"/>
      <c r="E3595" s="279" t="s">
        <v>663</v>
      </c>
      <c r="F3595" s="203">
        <v>38.78</v>
      </c>
      <c r="G3595" s="279"/>
      <c r="H3595" s="363" t="s">
        <v>664</v>
      </c>
      <c r="I3595" s="363"/>
      <c r="J3595" s="204">
        <v>211.38</v>
      </c>
    </row>
    <row r="3596" spans="1:10" s="192" customFormat="1" ht="13.5" thickBot="1">
      <c r="A3596" s="280"/>
      <c r="B3596" s="281"/>
      <c r="C3596" s="281"/>
      <c r="D3596" s="281"/>
      <c r="E3596" s="281"/>
      <c r="F3596" s="281"/>
      <c r="G3596" s="281" t="s">
        <v>665</v>
      </c>
      <c r="H3596" s="213">
        <v>19</v>
      </c>
      <c r="I3596" s="281" t="s">
        <v>666</v>
      </c>
      <c r="J3596" s="207">
        <v>4016.22</v>
      </c>
    </row>
    <row r="3597" spans="1:10" s="192" customFormat="1" ht="13.5" thickTop="1">
      <c r="A3597" s="205"/>
      <c r="B3597" s="189"/>
      <c r="C3597" s="189"/>
      <c r="D3597" s="189"/>
      <c r="E3597" s="189"/>
      <c r="F3597" s="189"/>
      <c r="G3597" s="189"/>
      <c r="H3597" s="189"/>
      <c r="I3597" s="189"/>
      <c r="J3597" s="206"/>
    </row>
    <row r="3598" spans="1:10" s="192" customFormat="1" ht="12.75">
      <c r="A3598" s="290" t="s">
        <v>3890</v>
      </c>
      <c r="B3598" s="288" t="s">
        <v>8</v>
      </c>
      <c r="C3598" s="284" t="s">
        <v>9</v>
      </c>
      <c r="D3598" s="284" t="s">
        <v>10</v>
      </c>
      <c r="E3598" s="367" t="s">
        <v>136</v>
      </c>
      <c r="F3598" s="367"/>
      <c r="G3598" s="289" t="s">
        <v>11</v>
      </c>
      <c r="H3598" s="288" t="s">
        <v>12</v>
      </c>
      <c r="I3598" s="288" t="s">
        <v>13</v>
      </c>
      <c r="J3598" s="287" t="s">
        <v>14</v>
      </c>
    </row>
    <row r="3599" spans="1:10" s="192" customFormat="1" ht="25.5" customHeight="1">
      <c r="A3599" s="94" t="s">
        <v>137</v>
      </c>
      <c r="B3599" s="294" t="s">
        <v>3891</v>
      </c>
      <c r="C3599" s="277" t="s">
        <v>44</v>
      </c>
      <c r="D3599" s="277" t="s">
        <v>2721</v>
      </c>
      <c r="E3599" s="368" t="s">
        <v>182</v>
      </c>
      <c r="F3599" s="368"/>
      <c r="G3599" s="95" t="s">
        <v>45</v>
      </c>
      <c r="H3599" s="182">
        <v>1</v>
      </c>
      <c r="I3599" s="96">
        <v>214.09</v>
      </c>
      <c r="J3599" s="196">
        <v>214.09</v>
      </c>
    </row>
    <row r="3600" spans="1:10" s="192" customFormat="1" ht="12.75">
      <c r="A3600" s="199" t="s">
        <v>139</v>
      </c>
      <c r="B3600" s="309" t="s">
        <v>3892</v>
      </c>
      <c r="C3600" s="278" t="s">
        <v>487</v>
      </c>
      <c r="D3600" s="278" t="s">
        <v>3893</v>
      </c>
      <c r="E3600" s="362" t="s">
        <v>142</v>
      </c>
      <c r="F3600" s="362"/>
      <c r="G3600" s="186" t="s">
        <v>17</v>
      </c>
      <c r="H3600" s="187">
        <v>1</v>
      </c>
      <c r="I3600" s="188">
        <v>214.09</v>
      </c>
      <c r="J3600" s="200">
        <v>214.09</v>
      </c>
    </row>
    <row r="3601" spans="1:10" s="192" customFormat="1" ht="12.75">
      <c r="A3601" s="201"/>
      <c r="B3601" s="279"/>
      <c r="C3601" s="279"/>
      <c r="D3601" s="279"/>
      <c r="E3601" s="279" t="s">
        <v>143</v>
      </c>
      <c r="F3601" s="203">
        <v>0</v>
      </c>
      <c r="G3601" s="279" t="s">
        <v>144</v>
      </c>
      <c r="H3601" s="203">
        <v>0</v>
      </c>
      <c r="I3601" s="279" t="s">
        <v>145</v>
      </c>
      <c r="J3601" s="204">
        <v>0</v>
      </c>
    </row>
    <row r="3602" spans="1:10" s="192" customFormat="1" ht="12.75">
      <c r="A3602" s="201"/>
      <c r="B3602" s="279"/>
      <c r="C3602" s="279"/>
      <c r="D3602" s="279"/>
      <c r="E3602" s="279" t="s">
        <v>663</v>
      </c>
      <c r="F3602" s="203">
        <v>48.1</v>
      </c>
      <c r="G3602" s="279"/>
      <c r="H3602" s="363" t="s">
        <v>664</v>
      </c>
      <c r="I3602" s="363"/>
      <c r="J3602" s="204">
        <v>262.19</v>
      </c>
    </row>
    <row r="3603" spans="1:10" s="192" customFormat="1" ht="13.5" thickBot="1">
      <c r="A3603" s="280"/>
      <c r="B3603" s="281"/>
      <c r="C3603" s="281"/>
      <c r="D3603" s="281"/>
      <c r="E3603" s="281"/>
      <c r="F3603" s="281"/>
      <c r="G3603" s="281" t="s">
        <v>665</v>
      </c>
      <c r="H3603" s="213">
        <v>19</v>
      </c>
      <c r="I3603" s="281" t="s">
        <v>666</v>
      </c>
      <c r="J3603" s="207">
        <v>4981.6099999999997</v>
      </c>
    </row>
    <row r="3604" spans="1:10" s="192" customFormat="1" ht="13.5" thickTop="1">
      <c r="A3604" s="205"/>
      <c r="B3604" s="189"/>
      <c r="C3604" s="189"/>
      <c r="D3604" s="189"/>
      <c r="E3604" s="189"/>
      <c r="F3604" s="189"/>
      <c r="G3604" s="189"/>
      <c r="H3604" s="189"/>
      <c r="I3604" s="189"/>
      <c r="J3604" s="206"/>
    </row>
    <row r="3605" spans="1:10" s="192" customFormat="1" ht="12.75">
      <c r="A3605" s="111" t="s">
        <v>4671</v>
      </c>
      <c r="B3605" s="286"/>
      <c r="C3605" s="286"/>
      <c r="D3605" s="286" t="s">
        <v>2723</v>
      </c>
      <c r="E3605" s="286"/>
      <c r="F3605" s="366"/>
      <c r="G3605" s="366"/>
      <c r="H3605" s="136"/>
      <c r="I3605" s="286"/>
      <c r="J3605" s="212">
        <v>83338.23</v>
      </c>
    </row>
    <row r="3606" spans="1:10" s="192" customFormat="1" ht="12.75">
      <c r="A3606" s="290" t="s">
        <v>4672</v>
      </c>
      <c r="B3606" s="288" t="s">
        <v>8</v>
      </c>
      <c r="C3606" s="284" t="s">
        <v>9</v>
      </c>
      <c r="D3606" s="284" t="s">
        <v>10</v>
      </c>
      <c r="E3606" s="367" t="s">
        <v>136</v>
      </c>
      <c r="F3606" s="367"/>
      <c r="G3606" s="289" t="s">
        <v>11</v>
      </c>
      <c r="H3606" s="288" t="s">
        <v>12</v>
      </c>
      <c r="I3606" s="288" t="s">
        <v>13</v>
      </c>
      <c r="J3606" s="287" t="s">
        <v>14</v>
      </c>
    </row>
    <row r="3607" spans="1:10" s="192" customFormat="1" ht="12.75" customHeight="1">
      <c r="A3607" s="94" t="s">
        <v>137</v>
      </c>
      <c r="B3607" s="294" t="s">
        <v>1175</v>
      </c>
      <c r="C3607" s="277" t="s">
        <v>21</v>
      </c>
      <c r="D3607" s="277" t="s">
        <v>2320</v>
      </c>
      <c r="E3607" s="368" t="s">
        <v>178</v>
      </c>
      <c r="F3607" s="368"/>
      <c r="G3607" s="95" t="s">
        <v>2</v>
      </c>
      <c r="H3607" s="182">
        <v>1</v>
      </c>
      <c r="I3607" s="96">
        <v>80.38</v>
      </c>
      <c r="J3607" s="196">
        <v>80.38</v>
      </c>
    </row>
    <row r="3608" spans="1:10" s="192" customFormat="1" ht="25.5">
      <c r="A3608" s="197" t="s">
        <v>146</v>
      </c>
      <c r="B3608" s="308" t="s">
        <v>1345</v>
      </c>
      <c r="C3608" s="285" t="s">
        <v>21</v>
      </c>
      <c r="D3608" s="285" t="s">
        <v>147</v>
      </c>
      <c r="E3608" s="365" t="s">
        <v>148</v>
      </c>
      <c r="F3608" s="365"/>
      <c r="G3608" s="183" t="s">
        <v>26</v>
      </c>
      <c r="H3608" s="184">
        <v>3.9557666999999999</v>
      </c>
      <c r="I3608" s="185">
        <v>20.32</v>
      </c>
      <c r="J3608" s="198">
        <v>80.38</v>
      </c>
    </row>
    <row r="3609" spans="1:10" s="192" customFormat="1" ht="12.75">
      <c r="A3609" s="201"/>
      <c r="B3609" s="279"/>
      <c r="C3609" s="279"/>
      <c r="D3609" s="279"/>
      <c r="E3609" s="279" t="s">
        <v>143</v>
      </c>
      <c r="F3609" s="203">
        <v>59.69</v>
      </c>
      <c r="G3609" s="279" t="s">
        <v>144</v>
      </c>
      <c r="H3609" s="203">
        <v>0</v>
      </c>
      <c r="I3609" s="279" t="s">
        <v>145</v>
      </c>
      <c r="J3609" s="204">
        <v>59.69</v>
      </c>
    </row>
    <row r="3610" spans="1:10" s="192" customFormat="1" ht="12.75">
      <c r="A3610" s="201"/>
      <c r="B3610" s="279"/>
      <c r="C3610" s="279"/>
      <c r="D3610" s="279"/>
      <c r="E3610" s="279" t="s">
        <v>663</v>
      </c>
      <c r="F3610" s="203">
        <v>18.059999999999999</v>
      </c>
      <c r="G3610" s="279"/>
      <c r="H3610" s="363" t="s">
        <v>664</v>
      </c>
      <c r="I3610" s="363"/>
      <c r="J3610" s="204">
        <v>98.44</v>
      </c>
    </row>
    <row r="3611" spans="1:10" s="192" customFormat="1" ht="13.5" thickBot="1">
      <c r="A3611" s="280"/>
      <c r="B3611" s="281"/>
      <c r="C3611" s="281"/>
      <c r="D3611" s="281"/>
      <c r="E3611" s="281"/>
      <c r="F3611" s="281"/>
      <c r="G3611" s="281" t="s">
        <v>665</v>
      </c>
      <c r="H3611" s="213">
        <v>11.09</v>
      </c>
      <c r="I3611" s="281" t="s">
        <v>666</v>
      </c>
      <c r="J3611" s="207">
        <v>1091.69</v>
      </c>
    </row>
    <row r="3612" spans="1:10" s="192" customFormat="1" ht="13.5" thickTop="1">
      <c r="A3612" s="205"/>
      <c r="B3612" s="189"/>
      <c r="C3612" s="189"/>
      <c r="D3612" s="189"/>
      <c r="E3612" s="189"/>
      <c r="F3612" s="189"/>
      <c r="G3612" s="189"/>
      <c r="H3612" s="189"/>
      <c r="I3612" s="189"/>
      <c r="J3612" s="206"/>
    </row>
    <row r="3613" spans="1:10" s="192" customFormat="1" ht="12.75">
      <c r="A3613" s="290" t="s">
        <v>4673</v>
      </c>
      <c r="B3613" s="288" t="s">
        <v>8</v>
      </c>
      <c r="C3613" s="284" t="s">
        <v>9</v>
      </c>
      <c r="D3613" s="284" t="s">
        <v>10</v>
      </c>
      <c r="E3613" s="367" t="s">
        <v>136</v>
      </c>
      <c r="F3613" s="367"/>
      <c r="G3613" s="289" t="s">
        <v>11</v>
      </c>
      <c r="H3613" s="288" t="s">
        <v>12</v>
      </c>
      <c r="I3613" s="288" t="s">
        <v>13</v>
      </c>
      <c r="J3613" s="287" t="s">
        <v>14</v>
      </c>
    </row>
    <row r="3614" spans="1:10" s="192" customFormat="1" ht="25.5">
      <c r="A3614" s="94" t="s">
        <v>137</v>
      </c>
      <c r="B3614" s="294" t="s">
        <v>1268</v>
      </c>
      <c r="C3614" s="277" t="s">
        <v>21</v>
      </c>
      <c r="D3614" s="277" t="s">
        <v>295</v>
      </c>
      <c r="E3614" s="368" t="s">
        <v>178</v>
      </c>
      <c r="F3614" s="368"/>
      <c r="G3614" s="95" t="s">
        <v>2</v>
      </c>
      <c r="H3614" s="182">
        <v>1</v>
      </c>
      <c r="I3614" s="96">
        <v>23.64</v>
      </c>
      <c r="J3614" s="196">
        <v>23.64</v>
      </c>
    </row>
    <row r="3615" spans="1:10" s="192" customFormat="1" ht="51">
      <c r="A3615" s="197" t="s">
        <v>146</v>
      </c>
      <c r="B3615" s="308" t="s">
        <v>1376</v>
      </c>
      <c r="C3615" s="285" t="s">
        <v>21</v>
      </c>
      <c r="D3615" s="285" t="s">
        <v>747</v>
      </c>
      <c r="E3615" s="365" t="s">
        <v>155</v>
      </c>
      <c r="F3615" s="365"/>
      <c r="G3615" s="183" t="s">
        <v>156</v>
      </c>
      <c r="H3615" s="184">
        <v>5.4000000000000003E-3</v>
      </c>
      <c r="I3615" s="185">
        <v>321.94</v>
      </c>
      <c r="J3615" s="198">
        <v>1.73</v>
      </c>
    </row>
    <row r="3616" spans="1:10" s="192" customFormat="1" ht="51">
      <c r="A3616" s="197" t="s">
        <v>146</v>
      </c>
      <c r="B3616" s="308" t="s">
        <v>1377</v>
      </c>
      <c r="C3616" s="285" t="s">
        <v>21</v>
      </c>
      <c r="D3616" s="285" t="s">
        <v>748</v>
      </c>
      <c r="E3616" s="365" t="s">
        <v>155</v>
      </c>
      <c r="F3616" s="365"/>
      <c r="G3616" s="183" t="s">
        <v>249</v>
      </c>
      <c r="H3616" s="184">
        <v>5.9999999999999995E-4</v>
      </c>
      <c r="I3616" s="185">
        <v>76.400000000000006</v>
      </c>
      <c r="J3616" s="198">
        <v>0.04</v>
      </c>
    </row>
    <row r="3617" spans="1:10" s="192" customFormat="1" ht="25.5">
      <c r="A3617" s="197" t="s">
        <v>146</v>
      </c>
      <c r="B3617" s="308" t="s">
        <v>1345</v>
      </c>
      <c r="C3617" s="285" t="s">
        <v>21</v>
      </c>
      <c r="D3617" s="285" t="s">
        <v>147</v>
      </c>
      <c r="E3617" s="365" t="s">
        <v>148</v>
      </c>
      <c r="F3617" s="365"/>
      <c r="G3617" s="183" t="s">
        <v>26</v>
      </c>
      <c r="H3617" s="184">
        <v>0.78659999999999997</v>
      </c>
      <c r="I3617" s="185">
        <v>20.32</v>
      </c>
      <c r="J3617" s="198">
        <v>15.98</v>
      </c>
    </row>
    <row r="3618" spans="1:10" s="192" customFormat="1" ht="25.5" customHeight="1">
      <c r="A3618" s="197" t="s">
        <v>146</v>
      </c>
      <c r="B3618" s="308" t="s">
        <v>1378</v>
      </c>
      <c r="C3618" s="285" t="s">
        <v>21</v>
      </c>
      <c r="D3618" s="285" t="s">
        <v>749</v>
      </c>
      <c r="E3618" s="365" t="s">
        <v>155</v>
      </c>
      <c r="F3618" s="365"/>
      <c r="G3618" s="183" t="s">
        <v>156</v>
      </c>
      <c r="H3618" s="184">
        <v>0.19620000000000001</v>
      </c>
      <c r="I3618" s="185">
        <v>30.06</v>
      </c>
      <c r="J3618" s="198">
        <v>5.89</v>
      </c>
    </row>
    <row r="3619" spans="1:10" s="192" customFormat="1" ht="12.75">
      <c r="A3619" s="201"/>
      <c r="B3619" s="279"/>
      <c r="C3619" s="279"/>
      <c r="D3619" s="279"/>
      <c r="E3619" s="279" t="s">
        <v>143</v>
      </c>
      <c r="F3619" s="203">
        <v>15.45</v>
      </c>
      <c r="G3619" s="279" t="s">
        <v>144</v>
      </c>
      <c r="H3619" s="203">
        <v>0</v>
      </c>
      <c r="I3619" s="279" t="s">
        <v>145</v>
      </c>
      <c r="J3619" s="204">
        <v>15.45</v>
      </c>
    </row>
    <row r="3620" spans="1:10" s="192" customFormat="1" ht="12.75">
      <c r="A3620" s="201"/>
      <c r="B3620" s="279"/>
      <c r="C3620" s="279"/>
      <c r="D3620" s="279"/>
      <c r="E3620" s="279" t="s">
        <v>663</v>
      </c>
      <c r="F3620" s="203">
        <v>5.31</v>
      </c>
      <c r="G3620" s="279"/>
      <c r="H3620" s="363" t="s">
        <v>664</v>
      </c>
      <c r="I3620" s="363"/>
      <c r="J3620" s="204">
        <v>28.95</v>
      </c>
    </row>
    <row r="3621" spans="1:10" s="192" customFormat="1" ht="13.5" thickBot="1">
      <c r="A3621" s="280"/>
      <c r="B3621" s="281"/>
      <c r="C3621" s="281"/>
      <c r="D3621" s="281"/>
      <c r="E3621" s="281"/>
      <c r="F3621" s="281"/>
      <c r="G3621" s="281" t="s">
        <v>665</v>
      </c>
      <c r="H3621" s="213">
        <v>11.03</v>
      </c>
      <c r="I3621" s="281" t="s">
        <v>666</v>
      </c>
      <c r="J3621" s="207">
        <v>319.31</v>
      </c>
    </row>
    <row r="3622" spans="1:10" s="192" customFormat="1" ht="13.5" thickTop="1">
      <c r="A3622" s="205"/>
      <c r="B3622" s="189"/>
      <c r="C3622" s="189"/>
      <c r="D3622" s="189"/>
      <c r="E3622" s="189"/>
      <c r="F3622" s="189"/>
      <c r="G3622" s="189"/>
      <c r="H3622" s="189"/>
      <c r="I3622" s="189"/>
      <c r="J3622" s="206"/>
    </row>
    <row r="3623" spans="1:10" s="192" customFormat="1" ht="12.75">
      <c r="A3623" s="290" t="s">
        <v>3894</v>
      </c>
      <c r="B3623" s="288" t="s">
        <v>8</v>
      </c>
      <c r="C3623" s="284" t="s">
        <v>9</v>
      </c>
      <c r="D3623" s="284" t="s">
        <v>10</v>
      </c>
      <c r="E3623" s="367" t="s">
        <v>136</v>
      </c>
      <c r="F3623" s="367"/>
      <c r="G3623" s="289" t="s">
        <v>11</v>
      </c>
      <c r="H3623" s="288" t="s">
        <v>12</v>
      </c>
      <c r="I3623" s="288" t="s">
        <v>13</v>
      </c>
      <c r="J3623" s="287" t="s">
        <v>14</v>
      </c>
    </row>
    <row r="3624" spans="1:10" s="192" customFormat="1" ht="25.5">
      <c r="A3624" s="94" t="s">
        <v>137</v>
      </c>
      <c r="B3624" s="294" t="s">
        <v>3895</v>
      </c>
      <c r="C3624" s="277" t="s">
        <v>21</v>
      </c>
      <c r="D3624" s="277" t="s">
        <v>2727</v>
      </c>
      <c r="E3624" s="368" t="s">
        <v>152</v>
      </c>
      <c r="F3624" s="368"/>
      <c r="G3624" s="95" t="s">
        <v>45</v>
      </c>
      <c r="H3624" s="182">
        <v>1</v>
      </c>
      <c r="I3624" s="96">
        <v>256.27</v>
      </c>
      <c r="J3624" s="196">
        <v>256.27</v>
      </c>
    </row>
    <row r="3625" spans="1:10" s="192" customFormat="1" ht="25.5">
      <c r="A3625" s="197" t="s">
        <v>146</v>
      </c>
      <c r="B3625" s="308" t="s">
        <v>1559</v>
      </c>
      <c r="C3625" s="285" t="s">
        <v>21</v>
      </c>
      <c r="D3625" s="285" t="s">
        <v>153</v>
      </c>
      <c r="E3625" s="365" t="s">
        <v>148</v>
      </c>
      <c r="F3625" s="365"/>
      <c r="G3625" s="183" t="s">
        <v>26</v>
      </c>
      <c r="H3625" s="184">
        <v>0.4546</v>
      </c>
      <c r="I3625" s="185">
        <v>20.92</v>
      </c>
      <c r="J3625" s="198">
        <v>9.51</v>
      </c>
    </row>
    <row r="3626" spans="1:10" s="192" customFormat="1" ht="25.5">
      <c r="A3626" s="197" t="s">
        <v>146</v>
      </c>
      <c r="B3626" s="308" t="s">
        <v>1560</v>
      </c>
      <c r="C3626" s="285" t="s">
        <v>21</v>
      </c>
      <c r="D3626" s="285" t="s">
        <v>154</v>
      </c>
      <c r="E3626" s="365" t="s">
        <v>148</v>
      </c>
      <c r="F3626" s="365"/>
      <c r="G3626" s="183" t="s">
        <v>26</v>
      </c>
      <c r="H3626" s="184">
        <v>0.4546</v>
      </c>
      <c r="I3626" s="185">
        <v>25.55</v>
      </c>
      <c r="J3626" s="198">
        <v>11.61</v>
      </c>
    </row>
    <row r="3627" spans="1:10" s="192" customFormat="1" ht="12.75">
      <c r="A3627" s="199" t="s">
        <v>139</v>
      </c>
      <c r="B3627" s="309" t="s">
        <v>1572</v>
      </c>
      <c r="C3627" s="278" t="s">
        <v>21</v>
      </c>
      <c r="D3627" s="278" t="s">
        <v>184</v>
      </c>
      <c r="E3627" s="362" t="s">
        <v>142</v>
      </c>
      <c r="F3627" s="362"/>
      <c r="G3627" s="186" t="s">
        <v>45</v>
      </c>
      <c r="H3627" s="187">
        <v>3.0200000000000001E-2</v>
      </c>
      <c r="I3627" s="188">
        <v>14.56</v>
      </c>
      <c r="J3627" s="200">
        <v>0.43</v>
      </c>
    </row>
    <row r="3628" spans="1:10" s="192" customFormat="1" ht="25.5">
      <c r="A3628" s="199" t="s">
        <v>139</v>
      </c>
      <c r="B3628" s="309" t="s">
        <v>3896</v>
      </c>
      <c r="C3628" s="278" t="s">
        <v>21</v>
      </c>
      <c r="D3628" s="278" t="s">
        <v>3897</v>
      </c>
      <c r="E3628" s="362" t="s">
        <v>142</v>
      </c>
      <c r="F3628" s="362"/>
      <c r="G3628" s="186" t="s">
        <v>45</v>
      </c>
      <c r="H3628" s="187">
        <v>1</v>
      </c>
      <c r="I3628" s="188">
        <v>234.72</v>
      </c>
      <c r="J3628" s="200">
        <v>234.72</v>
      </c>
    </row>
    <row r="3629" spans="1:10" s="192" customFormat="1" ht="12.75">
      <c r="A3629" s="201"/>
      <c r="B3629" s="279"/>
      <c r="C3629" s="279"/>
      <c r="D3629" s="279"/>
      <c r="E3629" s="279" t="s">
        <v>143</v>
      </c>
      <c r="F3629" s="203">
        <v>16.88</v>
      </c>
      <c r="G3629" s="279" t="s">
        <v>144</v>
      </c>
      <c r="H3629" s="203">
        <v>0</v>
      </c>
      <c r="I3629" s="279" t="s">
        <v>145</v>
      </c>
      <c r="J3629" s="204">
        <v>16.88</v>
      </c>
    </row>
    <row r="3630" spans="1:10" s="192" customFormat="1" ht="12.75">
      <c r="A3630" s="201"/>
      <c r="B3630" s="279"/>
      <c r="C3630" s="279"/>
      <c r="D3630" s="279"/>
      <c r="E3630" s="279" t="s">
        <v>663</v>
      </c>
      <c r="F3630" s="203">
        <v>57.58</v>
      </c>
      <c r="G3630" s="279"/>
      <c r="H3630" s="363" t="s">
        <v>664</v>
      </c>
      <c r="I3630" s="363"/>
      <c r="J3630" s="204">
        <v>313.85000000000002</v>
      </c>
    </row>
    <row r="3631" spans="1:10" s="192" customFormat="1" ht="13.5" thickBot="1">
      <c r="A3631" s="280"/>
      <c r="B3631" s="281"/>
      <c r="C3631" s="281"/>
      <c r="D3631" s="281"/>
      <c r="E3631" s="281"/>
      <c r="F3631" s="281"/>
      <c r="G3631" s="281" t="s">
        <v>665</v>
      </c>
      <c r="H3631" s="213">
        <v>3</v>
      </c>
      <c r="I3631" s="281" t="s">
        <v>666</v>
      </c>
      <c r="J3631" s="207">
        <v>941.55</v>
      </c>
    </row>
    <row r="3632" spans="1:10" s="192" customFormat="1" ht="13.5" thickTop="1">
      <c r="A3632" s="205"/>
      <c r="B3632" s="189"/>
      <c r="C3632" s="189"/>
      <c r="D3632" s="189"/>
      <c r="E3632" s="189"/>
      <c r="F3632" s="189"/>
      <c r="G3632" s="189"/>
      <c r="H3632" s="189"/>
      <c r="I3632" s="189"/>
      <c r="J3632" s="206"/>
    </row>
    <row r="3633" spans="1:10" s="192" customFormat="1" ht="12.75">
      <c r="A3633" s="290" t="s">
        <v>3898</v>
      </c>
      <c r="B3633" s="288" t="s">
        <v>8</v>
      </c>
      <c r="C3633" s="284" t="s">
        <v>9</v>
      </c>
      <c r="D3633" s="284" t="s">
        <v>10</v>
      </c>
      <c r="E3633" s="367" t="s">
        <v>136</v>
      </c>
      <c r="F3633" s="367"/>
      <c r="G3633" s="289" t="s">
        <v>11</v>
      </c>
      <c r="H3633" s="288" t="s">
        <v>12</v>
      </c>
      <c r="I3633" s="288" t="s">
        <v>13</v>
      </c>
      <c r="J3633" s="287" t="s">
        <v>14</v>
      </c>
    </row>
    <row r="3634" spans="1:10" s="192" customFormat="1" ht="25.5">
      <c r="A3634" s="94" t="s">
        <v>137</v>
      </c>
      <c r="B3634" s="294" t="s">
        <v>3899</v>
      </c>
      <c r="C3634" s="277" t="s">
        <v>44</v>
      </c>
      <c r="D3634" s="277" t="s">
        <v>2730</v>
      </c>
      <c r="E3634" s="368" t="s">
        <v>152</v>
      </c>
      <c r="F3634" s="368"/>
      <c r="G3634" s="95" t="s">
        <v>45</v>
      </c>
      <c r="H3634" s="182">
        <v>1</v>
      </c>
      <c r="I3634" s="96">
        <v>370.96</v>
      </c>
      <c r="J3634" s="196">
        <v>370.96</v>
      </c>
    </row>
    <row r="3635" spans="1:10" s="192" customFormat="1" ht="25.5">
      <c r="A3635" s="197" t="s">
        <v>146</v>
      </c>
      <c r="B3635" s="308" t="s">
        <v>1560</v>
      </c>
      <c r="C3635" s="285" t="s">
        <v>21</v>
      </c>
      <c r="D3635" s="285" t="s">
        <v>154</v>
      </c>
      <c r="E3635" s="365" t="s">
        <v>148</v>
      </c>
      <c r="F3635" s="365"/>
      <c r="G3635" s="183" t="s">
        <v>26</v>
      </c>
      <c r="H3635" s="184">
        <v>0.8</v>
      </c>
      <c r="I3635" s="185">
        <v>25.55</v>
      </c>
      <c r="J3635" s="198">
        <v>20.440000000000001</v>
      </c>
    </row>
    <row r="3636" spans="1:10" s="192" customFormat="1" ht="25.5">
      <c r="A3636" s="197" t="s">
        <v>146</v>
      </c>
      <c r="B3636" s="308" t="s">
        <v>1559</v>
      </c>
      <c r="C3636" s="285" t="s">
        <v>21</v>
      </c>
      <c r="D3636" s="285" t="s">
        <v>153</v>
      </c>
      <c r="E3636" s="365" t="s">
        <v>148</v>
      </c>
      <c r="F3636" s="365"/>
      <c r="G3636" s="183" t="s">
        <v>26</v>
      </c>
      <c r="H3636" s="184">
        <v>0.8</v>
      </c>
      <c r="I3636" s="185">
        <v>20.92</v>
      </c>
      <c r="J3636" s="198">
        <v>16.73</v>
      </c>
    </row>
    <row r="3637" spans="1:10" s="192" customFormat="1" ht="25.5">
      <c r="A3637" s="199" t="s">
        <v>139</v>
      </c>
      <c r="B3637" s="309" t="s">
        <v>3900</v>
      </c>
      <c r="C3637" s="278" t="s">
        <v>21</v>
      </c>
      <c r="D3637" s="278" t="s">
        <v>3901</v>
      </c>
      <c r="E3637" s="362" t="s">
        <v>142</v>
      </c>
      <c r="F3637" s="362"/>
      <c r="G3637" s="186" t="s">
        <v>45</v>
      </c>
      <c r="H3637" s="187">
        <v>0.04</v>
      </c>
      <c r="I3637" s="188">
        <v>67.14</v>
      </c>
      <c r="J3637" s="200">
        <v>2.68</v>
      </c>
    </row>
    <row r="3638" spans="1:10" s="192" customFormat="1" ht="12.75">
      <c r="A3638" s="199" t="s">
        <v>139</v>
      </c>
      <c r="B3638" s="309" t="s">
        <v>1575</v>
      </c>
      <c r="C3638" s="278" t="s">
        <v>21</v>
      </c>
      <c r="D3638" s="278" t="s">
        <v>172</v>
      </c>
      <c r="E3638" s="362" t="s">
        <v>142</v>
      </c>
      <c r="F3638" s="362"/>
      <c r="G3638" s="186" t="s">
        <v>45</v>
      </c>
      <c r="H3638" s="187">
        <v>0.12</v>
      </c>
      <c r="I3638" s="188">
        <v>3.95</v>
      </c>
      <c r="J3638" s="200">
        <v>0.47</v>
      </c>
    </row>
    <row r="3639" spans="1:10" s="192" customFormat="1" ht="25.5">
      <c r="A3639" s="199" t="s">
        <v>139</v>
      </c>
      <c r="B3639" s="309" t="s">
        <v>3902</v>
      </c>
      <c r="C3639" s="278" t="s">
        <v>21</v>
      </c>
      <c r="D3639" s="278" t="s">
        <v>2730</v>
      </c>
      <c r="E3639" s="362" t="s">
        <v>142</v>
      </c>
      <c r="F3639" s="362"/>
      <c r="G3639" s="186" t="s">
        <v>45</v>
      </c>
      <c r="H3639" s="187">
        <v>1</v>
      </c>
      <c r="I3639" s="188">
        <v>330.64</v>
      </c>
      <c r="J3639" s="200">
        <v>330.64</v>
      </c>
    </row>
    <row r="3640" spans="1:10" s="192" customFormat="1" ht="12.75">
      <c r="A3640" s="201"/>
      <c r="B3640" s="279"/>
      <c r="C3640" s="279"/>
      <c r="D3640" s="279"/>
      <c r="E3640" s="279" t="s">
        <v>143</v>
      </c>
      <c r="F3640" s="203">
        <v>29.71</v>
      </c>
      <c r="G3640" s="279" t="s">
        <v>144</v>
      </c>
      <c r="H3640" s="203">
        <v>0</v>
      </c>
      <c r="I3640" s="279" t="s">
        <v>145</v>
      </c>
      <c r="J3640" s="204">
        <v>29.71</v>
      </c>
    </row>
    <row r="3641" spans="1:10" s="192" customFormat="1" ht="12.75">
      <c r="A3641" s="201"/>
      <c r="B3641" s="279"/>
      <c r="C3641" s="279"/>
      <c r="D3641" s="279"/>
      <c r="E3641" s="279" t="s">
        <v>663</v>
      </c>
      <c r="F3641" s="203">
        <v>83.35</v>
      </c>
      <c r="G3641" s="279"/>
      <c r="H3641" s="363" t="s">
        <v>664</v>
      </c>
      <c r="I3641" s="363"/>
      <c r="J3641" s="204">
        <v>454.31</v>
      </c>
    </row>
    <row r="3642" spans="1:10" s="192" customFormat="1" ht="13.5" thickBot="1">
      <c r="A3642" s="280"/>
      <c r="B3642" s="281"/>
      <c r="C3642" s="281"/>
      <c r="D3642" s="281"/>
      <c r="E3642" s="281"/>
      <c r="F3642" s="281"/>
      <c r="G3642" s="281" t="s">
        <v>665</v>
      </c>
      <c r="H3642" s="213">
        <v>1</v>
      </c>
      <c r="I3642" s="281" t="s">
        <v>666</v>
      </c>
      <c r="J3642" s="207">
        <v>454.31</v>
      </c>
    </row>
    <row r="3643" spans="1:10" s="192" customFormat="1" ht="13.5" thickTop="1">
      <c r="A3643" s="205"/>
      <c r="B3643" s="189"/>
      <c r="C3643" s="189"/>
      <c r="D3643" s="189"/>
      <c r="E3643" s="189"/>
      <c r="F3643" s="189"/>
      <c r="G3643" s="189"/>
      <c r="H3643" s="189"/>
      <c r="I3643" s="189"/>
      <c r="J3643" s="206"/>
    </row>
    <row r="3644" spans="1:10" s="192" customFormat="1" ht="12.75">
      <c r="A3644" s="290" t="s">
        <v>3903</v>
      </c>
      <c r="B3644" s="288" t="s">
        <v>8</v>
      </c>
      <c r="C3644" s="284" t="s">
        <v>9</v>
      </c>
      <c r="D3644" s="284" t="s">
        <v>10</v>
      </c>
      <c r="E3644" s="367" t="s">
        <v>136</v>
      </c>
      <c r="F3644" s="367"/>
      <c r="G3644" s="289" t="s">
        <v>11</v>
      </c>
      <c r="H3644" s="288" t="s">
        <v>12</v>
      </c>
      <c r="I3644" s="288" t="s">
        <v>13</v>
      </c>
      <c r="J3644" s="287" t="s">
        <v>14</v>
      </c>
    </row>
    <row r="3645" spans="1:10" s="192" customFormat="1" ht="25.5">
      <c r="A3645" s="94" t="s">
        <v>137</v>
      </c>
      <c r="B3645" s="294" t="s">
        <v>3904</v>
      </c>
      <c r="C3645" s="277" t="s">
        <v>16</v>
      </c>
      <c r="D3645" s="277" t="s">
        <v>2732</v>
      </c>
      <c r="E3645" s="368">
        <v>850</v>
      </c>
      <c r="F3645" s="368"/>
      <c r="G3645" s="95" t="s">
        <v>2070</v>
      </c>
      <c r="H3645" s="182">
        <v>1</v>
      </c>
      <c r="I3645" s="96">
        <v>194.7</v>
      </c>
      <c r="J3645" s="196">
        <v>194.7</v>
      </c>
    </row>
    <row r="3646" spans="1:10" s="192" customFormat="1" ht="25.5">
      <c r="A3646" s="199" t="s">
        <v>139</v>
      </c>
      <c r="B3646" s="309" t="s">
        <v>3905</v>
      </c>
      <c r="C3646" s="278" t="s">
        <v>16</v>
      </c>
      <c r="D3646" s="278" t="s">
        <v>2732</v>
      </c>
      <c r="E3646" s="362" t="s">
        <v>142</v>
      </c>
      <c r="F3646" s="362"/>
      <c r="G3646" s="186" t="s">
        <v>17</v>
      </c>
      <c r="H3646" s="187">
        <v>1</v>
      </c>
      <c r="I3646" s="188">
        <v>173.28</v>
      </c>
      <c r="J3646" s="200">
        <v>173.28</v>
      </c>
    </row>
    <row r="3647" spans="1:10" s="192" customFormat="1" ht="25.5">
      <c r="A3647" s="199" t="s">
        <v>139</v>
      </c>
      <c r="B3647" s="309" t="s">
        <v>3906</v>
      </c>
      <c r="C3647" s="278" t="s">
        <v>16</v>
      </c>
      <c r="D3647" s="278" t="s">
        <v>3907</v>
      </c>
      <c r="E3647" s="362" t="s">
        <v>142</v>
      </c>
      <c r="F3647" s="362"/>
      <c r="G3647" s="186" t="s">
        <v>19</v>
      </c>
      <c r="H3647" s="187">
        <v>0.3</v>
      </c>
      <c r="I3647" s="188">
        <v>0.4</v>
      </c>
      <c r="J3647" s="200">
        <v>0.12</v>
      </c>
    </row>
    <row r="3648" spans="1:10" s="192" customFormat="1" ht="25.5">
      <c r="A3648" s="199" t="s">
        <v>139</v>
      </c>
      <c r="B3648" s="309" t="s">
        <v>3437</v>
      </c>
      <c r="C3648" s="278" t="s">
        <v>16</v>
      </c>
      <c r="D3648" s="278" t="s">
        <v>3438</v>
      </c>
      <c r="E3648" s="362" t="s">
        <v>141</v>
      </c>
      <c r="F3648" s="362"/>
      <c r="G3648" s="186" t="s">
        <v>26</v>
      </c>
      <c r="H3648" s="187">
        <v>0.54</v>
      </c>
      <c r="I3648" s="188">
        <v>16.04</v>
      </c>
      <c r="J3648" s="200">
        <v>8.66</v>
      </c>
    </row>
    <row r="3649" spans="1:10" s="192" customFormat="1" ht="25.5">
      <c r="A3649" s="199" t="s">
        <v>139</v>
      </c>
      <c r="B3649" s="309" t="s">
        <v>3692</v>
      </c>
      <c r="C3649" s="278" t="s">
        <v>16</v>
      </c>
      <c r="D3649" s="278" t="s">
        <v>3693</v>
      </c>
      <c r="E3649" s="362" t="s">
        <v>141</v>
      </c>
      <c r="F3649" s="362"/>
      <c r="G3649" s="186" t="s">
        <v>26</v>
      </c>
      <c r="H3649" s="187">
        <v>0.54</v>
      </c>
      <c r="I3649" s="188">
        <v>23.41</v>
      </c>
      <c r="J3649" s="200">
        <v>12.64</v>
      </c>
    </row>
    <row r="3650" spans="1:10" s="192" customFormat="1" ht="12.75">
      <c r="A3650" s="201"/>
      <c r="B3650" s="279"/>
      <c r="C3650" s="279"/>
      <c r="D3650" s="279"/>
      <c r="E3650" s="279" t="s">
        <v>143</v>
      </c>
      <c r="F3650" s="203">
        <v>21.3</v>
      </c>
      <c r="G3650" s="279" t="s">
        <v>144</v>
      </c>
      <c r="H3650" s="203">
        <v>0</v>
      </c>
      <c r="I3650" s="279" t="s">
        <v>145</v>
      </c>
      <c r="J3650" s="204">
        <v>21.3</v>
      </c>
    </row>
    <row r="3651" spans="1:10" s="192" customFormat="1" ht="12.75">
      <c r="A3651" s="201"/>
      <c r="B3651" s="279"/>
      <c r="C3651" s="279"/>
      <c r="D3651" s="279"/>
      <c r="E3651" s="279" t="s">
        <v>663</v>
      </c>
      <c r="F3651" s="203">
        <v>43.74</v>
      </c>
      <c r="G3651" s="279"/>
      <c r="H3651" s="363" t="s">
        <v>664</v>
      </c>
      <c r="I3651" s="363"/>
      <c r="J3651" s="204">
        <v>238.44</v>
      </c>
    </row>
    <row r="3652" spans="1:10" s="192" customFormat="1" ht="13.5" thickBot="1">
      <c r="A3652" s="280"/>
      <c r="B3652" s="281"/>
      <c r="C3652" s="281"/>
      <c r="D3652" s="281"/>
      <c r="E3652" s="281"/>
      <c r="F3652" s="281"/>
      <c r="G3652" s="281" t="s">
        <v>665</v>
      </c>
      <c r="H3652" s="213">
        <v>1</v>
      </c>
      <c r="I3652" s="281" t="s">
        <v>666</v>
      </c>
      <c r="J3652" s="207">
        <v>238.44</v>
      </c>
    </row>
    <row r="3653" spans="1:10" s="192" customFormat="1" ht="13.5" thickTop="1">
      <c r="A3653" s="205"/>
      <c r="B3653" s="189"/>
      <c r="C3653" s="189"/>
      <c r="D3653" s="189"/>
      <c r="E3653" s="189"/>
      <c r="F3653" s="189"/>
      <c r="G3653" s="189"/>
      <c r="H3653" s="189"/>
      <c r="I3653" s="189"/>
      <c r="J3653" s="206"/>
    </row>
    <row r="3654" spans="1:10" s="192" customFormat="1" ht="12.75">
      <c r="A3654" s="290" t="s">
        <v>3908</v>
      </c>
      <c r="B3654" s="288" t="s">
        <v>8</v>
      </c>
      <c r="C3654" s="284" t="s">
        <v>9</v>
      </c>
      <c r="D3654" s="284" t="s">
        <v>10</v>
      </c>
      <c r="E3654" s="367" t="s">
        <v>136</v>
      </c>
      <c r="F3654" s="367"/>
      <c r="G3654" s="289" t="s">
        <v>11</v>
      </c>
      <c r="H3654" s="288" t="s">
        <v>12</v>
      </c>
      <c r="I3654" s="288" t="s">
        <v>13</v>
      </c>
      <c r="J3654" s="287" t="s">
        <v>14</v>
      </c>
    </row>
    <row r="3655" spans="1:10" s="192" customFormat="1" ht="38.25">
      <c r="A3655" s="94" t="s">
        <v>137</v>
      </c>
      <c r="B3655" s="294" t="s">
        <v>3909</v>
      </c>
      <c r="C3655" s="277" t="s">
        <v>21</v>
      </c>
      <c r="D3655" s="277" t="s">
        <v>2734</v>
      </c>
      <c r="E3655" s="368" t="s">
        <v>152</v>
      </c>
      <c r="F3655" s="368"/>
      <c r="G3655" s="95" t="s">
        <v>34</v>
      </c>
      <c r="H3655" s="182">
        <v>1</v>
      </c>
      <c r="I3655" s="96">
        <v>126.09</v>
      </c>
      <c r="J3655" s="196">
        <v>126.09</v>
      </c>
    </row>
    <row r="3656" spans="1:10" s="192" customFormat="1" ht="25.5">
      <c r="A3656" s="197" t="s">
        <v>146</v>
      </c>
      <c r="B3656" s="308" t="s">
        <v>1559</v>
      </c>
      <c r="C3656" s="285" t="s">
        <v>21</v>
      </c>
      <c r="D3656" s="285" t="s">
        <v>153</v>
      </c>
      <c r="E3656" s="365" t="s">
        <v>148</v>
      </c>
      <c r="F3656" s="365"/>
      <c r="G3656" s="183" t="s">
        <v>26</v>
      </c>
      <c r="H3656" s="184">
        <v>0.52</v>
      </c>
      <c r="I3656" s="185">
        <v>20.92</v>
      </c>
      <c r="J3656" s="198">
        <v>10.87</v>
      </c>
    </row>
    <row r="3657" spans="1:10" s="192" customFormat="1" ht="25.5">
      <c r="A3657" s="197" t="s">
        <v>146</v>
      </c>
      <c r="B3657" s="308" t="s">
        <v>1560</v>
      </c>
      <c r="C3657" s="285" t="s">
        <v>21</v>
      </c>
      <c r="D3657" s="285" t="s">
        <v>154</v>
      </c>
      <c r="E3657" s="365" t="s">
        <v>148</v>
      </c>
      <c r="F3657" s="365"/>
      <c r="G3657" s="183" t="s">
        <v>26</v>
      </c>
      <c r="H3657" s="184">
        <v>0.52</v>
      </c>
      <c r="I3657" s="185">
        <v>25.55</v>
      </c>
      <c r="J3657" s="198">
        <v>13.28</v>
      </c>
    </row>
    <row r="3658" spans="1:10" s="192" customFormat="1" ht="25.5">
      <c r="A3658" s="199" t="s">
        <v>139</v>
      </c>
      <c r="B3658" s="309" t="s">
        <v>3910</v>
      </c>
      <c r="C3658" s="278" t="s">
        <v>21</v>
      </c>
      <c r="D3658" s="278" t="s">
        <v>3911</v>
      </c>
      <c r="E3658" s="362" t="s">
        <v>142</v>
      </c>
      <c r="F3658" s="362"/>
      <c r="G3658" s="186" t="s">
        <v>34</v>
      </c>
      <c r="H3658" s="187">
        <v>1.0389999999999999</v>
      </c>
      <c r="I3658" s="188">
        <v>98.12</v>
      </c>
      <c r="J3658" s="200">
        <v>101.94</v>
      </c>
    </row>
    <row r="3659" spans="1:10" s="192" customFormat="1" ht="12.75">
      <c r="A3659" s="201"/>
      <c r="B3659" s="279"/>
      <c r="C3659" s="279"/>
      <c r="D3659" s="279"/>
      <c r="E3659" s="279" t="s">
        <v>143</v>
      </c>
      <c r="F3659" s="203">
        <v>19.309999999999999</v>
      </c>
      <c r="G3659" s="279" t="s">
        <v>144</v>
      </c>
      <c r="H3659" s="203">
        <v>0</v>
      </c>
      <c r="I3659" s="279" t="s">
        <v>145</v>
      </c>
      <c r="J3659" s="204">
        <v>19.309999999999999</v>
      </c>
    </row>
    <row r="3660" spans="1:10" s="192" customFormat="1" ht="12.75">
      <c r="A3660" s="201"/>
      <c r="B3660" s="279"/>
      <c r="C3660" s="279"/>
      <c r="D3660" s="279"/>
      <c r="E3660" s="279" t="s">
        <v>663</v>
      </c>
      <c r="F3660" s="203">
        <v>28.33</v>
      </c>
      <c r="G3660" s="279"/>
      <c r="H3660" s="363" t="s">
        <v>664</v>
      </c>
      <c r="I3660" s="363"/>
      <c r="J3660" s="204">
        <v>154.41999999999999</v>
      </c>
    </row>
    <row r="3661" spans="1:10" s="192" customFormat="1" ht="13.5" thickBot="1">
      <c r="A3661" s="280"/>
      <c r="B3661" s="281"/>
      <c r="C3661" s="281"/>
      <c r="D3661" s="281"/>
      <c r="E3661" s="281"/>
      <c r="F3661" s="281"/>
      <c r="G3661" s="281" t="s">
        <v>665</v>
      </c>
      <c r="H3661" s="213">
        <v>214.32</v>
      </c>
      <c r="I3661" s="281" t="s">
        <v>666</v>
      </c>
      <c r="J3661" s="207">
        <v>33095.29</v>
      </c>
    </row>
    <row r="3662" spans="1:10" s="192" customFormat="1" ht="13.5" thickTop="1">
      <c r="A3662" s="205"/>
      <c r="B3662" s="189"/>
      <c r="C3662" s="189"/>
      <c r="D3662" s="189"/>
      <c r="E3662" s="189"/>
      <c r="F3662" s="189"/>
      <c r="G3662" s="189"/>
      <c r="H3662" s="189"/>
      <c r="I3662" s="189"/>
      <c r="J3662" s="206"/>
    </row>
    <row r="3663" spans="1:10" s="192" customFormat="1" ht="12.75">
      <c r="A3663" s="290" t="s">
        <v>3912</v>
      </c>
      <c r="B3663" s="288" t="s">
        <v>8</v>
      </c>
      <c r="C3663" s="284" t="s">
        <v>9</v>
      </c>
      <c r="D3663" s="284" t="s">
        <v>10</v>
      </c>
      <c r="E3663" s="367" t="s">
        <v>136</v>
      </c>
      <c r="F3663" s="367"/>
      <c r="G3663" s="289" t="s">
        <v>11</v>
      </c>
      <c r="H3663" s="288" t="s">
        <v>12</v>
      </c>
      <c r="I3663" s="288" t="s">
        <v>13</v>
      </c>
      <c r="J3663" s="287" t="s">
        <v>14</v>
      </c>
    </row>
    <row r="3664" spans="1:10" s="192" customFormat="1" ht="38.25">
      <c r="A3664" s="94" t="s">
        <v>137</v>
      </c>
      <c r="B3664" s="294" t="s">
        <v>3913</v>
      </c>
      <c r="C3664" s="277" t="s">
        <v>21</v>
      </c>
      <c r="D3664" s="277" t="s">
        <v>2736</v>
      </c>
      <c r="E3664" s="368" t="s">
        <v>152</v>
      </c>
      <c r="F3664" s="368"/>
      <c r="G3664" s="95" t="s">
        <v>45</v>
      </c>
      <c r="H3664" s="182">
        <v>1</v>
      </c>
      <c r="I3664" s="96">
        <v>85.29</v>
      </c>
      <c r="J3664" s="196">
        <v>85.29</v>
      </c>
    </row>
    <row r="3665" spans="1:10" s="192" customFormat="1" ht="25.5">
      <c r="A3665" s="197" t="s">
        <v>146</v>
      </c>
      <c r="B3665" s="308" t="s">
        <v>1559</v>
      </c>
      <c r="C3665" s="285" t="s">
        <v>21</v>
      </c>
      <c r="D3665" s="285" t="s">
        <v>153</v>
      </c>
      <c r="E3665" s="365" t="s">
        <v>148</v>
      </c>
      <c r="F3665" s="365"/>
      <c r="G3665" s="183" t="s">
        <v>26</v>
      </c>
      <c r="H3665" s="184">
        <v>0.70199999999999996</v>
      </c>
      <c r="I3665" s="185">
        <v>20.92</v>
      </c>
      <c r="J3665" s="198">
        <v>14.68</v>
      </c>
    </row>
    <row r="3666" spans="1:10" s="192" customFormat="1" ht="25.5">
      <c r="A3666" s="197" t="s">
        <v>146</v>
      </c>
      <c r="B3666" s="308" t="s">
        <v>1560</v>
      </c>
      <c r="C3666" s="285" t="s">
        <v>21</v>
      </c>
      <c r="D3666" s="285" t="s">
        <v>154</v>
      </c>
      <c r="E3666" s="365" t="s">
        <v>148</v>
      </c>
      <c r="F3666" s="365"/>
      <c r="G3666" s="183" t="s">
        <v>26</v>
      </c>
      <c r="H3666" s="184">
        <v>0.70199999999999996</v>
      </c>
      <c r="I3666" s="185">
        <v>25.55</v>
      </c>
      <c r="J3666" s="198">
        <v>17.93</v>
      </c>
    </row>
    <row r="3667" spans="1:10" s="192" customFormat="1" ht="12.75">
      <c r="A3667" s="199" t="s">
        <v>139</v>
      </c>
      <c r="B3667" s="309" t="s">
        <v>1572</v>
      </c>
      <c r="C3667" s="278" t="s">
        <v>21</v>
      </c>
      <c r="D3667" s="278" t="s">
        <v>184</v>
      </c>
      <c r="E3667" s="362" t="s">
        <v>142</v>
      </c>
      <c r="F3667" s="362"/>
      <c r="G3667" s="186" t="s">
        <v>45</v>
      </c>
      <c r="H3667" s="187">
        <v>0.03</v>
      </c>
      <c r="I3667" s="188">
        <v>14.56</v>
      </c>
      <c r="J3667" s="200">
        <v>0.43</v>
      </c>
    </row>
    <row r="3668" spans="1:10" s="192" customFormat="1" ht="12.75">
      <c r="A3668" s="199" t="s">
        <v>139</v>
      </c>
      <c r="B3668" s="309" t="s">
        <v>3914</v>
      </c>
      <c r="C3668" s="278" t="s">
        <v>21</v>
      </c>
      <c r="D3668" s="278" t="s">
        <v>3915</v>
      </c>
      <c r="E3668" s="362" t="s">
        <v>142</v>
      </c>
      <c r="F3668" s="362"/>
      <c r="G3668" s="186" t="s">
        <v>45</v>
      </c>
      <c r="H3668" s="187">
        <v>1</v>
      </c>
      <c r="I3668" s="188">
        <v>52</v>
      </c>
      <c r="J3668" s="200">
        <v>52</v>
      </c>
    </row>
    <row r="3669" spans="1:10" s="192" customFormat="1" ht="12.75">
      <c r="A3669" s="199" t="s">
        <v>139</v>
      </c>
      <c r="B3669" s="309" t="s">
        <v>1573</v>
      </c>
      <c r="C3669" s="278" t="s">
        <v>21</v>
      </c>
      <c r="D3669" s="278" t="s">
        <v>935</v>
      </c>
      <c r="E3669" s="362" t="s">
        <v>142</v>
      </c>
      <c r="F3669" s="362"/>
      <c r="G3669" s="186" t="s">
        <v>547</v>
      </c>
      <c r="H3669" s="187">
        <v>7.0000000000000001E-3</v>
      </c>
      <c r="I3669" s="188">
        <v>36.25</v>
      </c>
      <c r="J3669" s="200">
        <v>0.25</v>
      </c>
    </row>
    <row r="3670" spans="1:10" s="192" customFormat="1" ht="12.75">
      <c r="A3670" s="201"/>
      <c r="B3670" s="279"/>
      <c r="C3670" s="279"/>
      <c r="D3670" s="279"/>
      <c r="E3670" s="279" t="s">
        <v>143</v>
      </c>
      <c r="F3670" s="203">
        <v>26.07</v>
      </c>
      <c r="G3670" s="279" t="s">
        <v>144</v>
      </c>
      <c r="H3670" s="203">
        <v>0</v>
      </c>
      <c r="I3670" s="279" t="s">
        <v>145</v>
      </c>
      <c r="J3670" s="204">
        <v>26.07</v>
      </c>
    </row>
    <row r="3671" spans="1:10" s="192" customFormat="1" ht="12.75">
      <c r="A3671" s="201"/>
      <c r="B3671" s="279"/>
      <c r="C3671" s="279"/>
      <c r="D3671" s="279"/>
      <c r="E3671" s="279" t="s">
        <v>663</v>
      </c>
      <c r="F3671" s="203">
        <v>19.16</v>
      </c>
      <c r="G3671" s="279"/>
      <c r="H3671" s="363" t="s">
        <v>664</v>
      </c>
      <c r="I3671" s="363"/>
      <c r="J3671" s="204">
        <v>104.45</v>
      </c>
    </row>
    <row r="3672" spans="1:10" s="192" customFormat="1" ht="13.5" thickBot="1">
      <c r="A3672" s="280"/>
      <c r="B3672" s="281"/>
      <c r="C3672" s="281"/>
      <c r="D3672" s="281"/>
      <c r="E3672" s="281"/>
      <c r="F3672" s="281"/>
      <c r="G3672" s="281" t="s">
        <v>665</v>
      </c>
      <c r="H3672" s="213">
        <v>24</v>
      </c>
      <c r="I3672" s="281" t="s">
        <v>666</v>
      </c>
      <c r="J3672" s="207">
        <v>2506.8000000000002</v>
      </c>
    </row>
    <row r="3673" spans="1:10" s="192" customFormat="1" ht="13.5" thickTop="1">
      <c r="A3673" s="205"/>
      <c r="B3673" s="189"/>
      <c r="C3673" s="189"/>
      <c r="D3673" s="189"/>
      <c r="E3673" s="189"/>
      <c r="F3673" s="189"/>
      <c r="G3673" s="189"/>
      <c r="H3673" s="189"/>
      <c r="I3673" s="189"/>
      <c r="J3673" s="206"/>
    </row>
    <row r="3674" spans="1:10" s="192" customFormat="1" ht="12.75">
      <c r="A3674" s="290" t="s">
        <v>3916</v>
      </c>
      <c r="B3674" s="288" t="s">
        <v>8</v>
      </c>
      <c r="C3674" s="284" t="s">
        <v>9</v>
      </c>
      <c r="D3674" s="284" t="s">
        <v>10</v>
      </c>
      <c r="E3674" s="367" t="s">
        <v>136</v>
      </c>
      <c r="F3674" s="367"/>
      <c r="G3674" s="289" t="s">
        <v>11</v>
      </c>
      <c r="H3674" s="288" t="s">
        <v>12</v>
      </c>
      <c r="I3674" s="288" t="s">
        <v>13</v>
      </c>
      <c r="J3674" s="287" t="s">
        <v>14</v>
      </c>
    </row>
    <row r="3675" spans="1:10" s="192" customFormat="1" ht="38.25">
      <c r="A3675" s="94" t="s">
        <v>137</v>
      </c>
      <c r="B3675" s="294" t="s">
        <v>3917</v>
      </c>
      <c r="C3675" s="277" t="s">
        <v>21</v>
      </c>
      <c r="D3675" s="277" t="s">
        <v>2738</v>
      </c>
      <c r="E3675" s="368" t="s">
        <v>152</v>
      </c>
      <c r="F3675" s="368"/>
      <c r="G3675" s="95" t="s">
        <v>45</v>
      </c>
      <c r="H3675" s="182">
        <v>1</v>
      </c>
      <c r="I3675" s="96">
        <v>99.88</v>
      </c>
      <c r="J3675" s="196">
        <v>99.88</v>
      </c>
    </row>
    <row r="3676" spans="1:10" s="192" customFormat="1" ht="25.5">
      <c r="A3676" s="197" t="s">
        <v>146</v>
      </c>
      <c r="B3676" s="308" t="s">
        <v>1559</v>
      </c>
      <c r="C3676" s="285" t="s">
        <v>21</v>
      </c>
      <c r="D3676" s="285" t="s">
        <v>153</v>
      </c>
      <c r="E3676" s="365" t="s">
        <v>148</v>
      </c>
      <c r="F3676" s="365"/>
      <c r="G3676" s="183" t="s">
        <v>26</v>
      </c>
      <c r="H3676" s="184">
        <v>0.54890000000000005</v>
      </c>
      <c r="I3676" s="185">
        <v>20.92</v>
      </c>
      <c r="J3676" s="198">
        <v>11.48</v>
      </c>
    </row>
    <row r="3677" spans="1:10" s="192" customFormat="1" ht="25.5">
      <c r="A3677" s="197" t="s">
        <v>146</v>
      </c>
      <c r="B3677" s="308" t="s">
        <v>1560</v>
      </c>
      <c r="C3677" s="285" t="s">
        <v>21</v>
      </c>
      <c r="D3677" s="285" t="s">
        <v>154</v>
      </c>
      <c r="E3677" s="365" t="s">
        <v>148</v>
      </c>
      <c r="F3677" s="365"/>
      <c r="G3677" s="183" t="s">
        <v>26</v>
      </c>
      <c r="H3677" s="184">
        <v>0.54890000000000005</v>
      </c>
      <c r="I3677" s="185">
        <v>25.55</v>
      </c>
      <c r="J3677" s="198">
        <v>14.02</v>
      </c>
    </row>
    <row r="3678" spans="1:10" s="192" customFormat="1" ht="12.75">
      <c r="A3678" s="199" t="s">
        <v>139</v>
      </c>
      <c r="B3678" s="309" t="s">
        <v>1572</v>
      </c>
      <c r="C3678" s="278" t="s">
        <v>21</v>
      </c>
      <c r="D3678" s="278" t="s">
        <v>184</v>
      </c>
      <c r="E3678" s="362" t="s">
        <v>142</v>
      </c>
      <c r="F3678" s="362"/>
      <c r="G3678" s="186" t="s">
        <v>45</v>
      </c>
      <c r="H3678" s="187">
        <v>3.0200000000000001E-2</v>
      </c>
      <c r="I3678" s="188">
        <v>14.56</v>
      </c>
      <c r="J3678" s="200">
        <v>0.43</v>
      </c>
    </row>
    <row r="3679" spans="1:10" s="192" customFormat="1" ht="25.5">
      <c r="A3679" s="199" t="s">
        <v>139</v>
      </c>
      <c r="B3679" s="309" t="s">
        <v>3918</v>
      </c>
      <c r="C3679" s="278" t="s">
        <v>21</v>
      </c>
      <c r="D3679" s="278" t="s">
        <v>3919</v>
      </c>
      <c r="E3679" s="362" t="s">
        <v>142</v>
      </c>
      <c r="F3679" s="362"/>
      <c r="G3679" s="186" t="s">
        <v>45</v>
      </c>
      <c r="H3679" s="187">
        <v>1</v>
      </c>
      <c r="I3679" s="188">
        <v>73.69</v>
      </c>
      <c r="J3679" s="200">
        <v>73.69</v>
      </c>
    </row>
    <row r="3680" spans="1:10" s="192" customFormat="1" ht="12.75">
      <c r="A3680" s="199" t="s">
        <v>139</v>
      </c>
      <c r="B3680" s="309" t="s">
        <v>1573</v>
      </c>
      <c r="C3680" s="278" t="s">
        <v>21</v>
      </c>
      <c r="D3680" s="278" t="s">
        <v>935</v>
      </c>
      <c r="E3680" s="362" t="s">
        <v>142</v>
      </c>
      <c r="F3680" s="362"/>
      <c r="G3680" s="186" t="s">
        <v>547</v>
      </c>
      <c r="H3680" s="187">
        <v>7.1999999999999998E-3</v>
      </c>
      <c r="I3680" s="188">
        <v>36.25</v>
      </c>
      <c r="J3680" s="200">
        <v>0.26</v>
      </c>
    </row>
    <row r="3681" spans="1:10" s="192" customFormat="1" ht="12.75">
      <c r="A3681" s="201"/>
      <c r="B3681" s="279"/>
      <c r="C3681" s="279"/>
      <c r="D3681" s="279"/>
      <c r="E3681" s="279" t="s">
        <v>143</v>
      </c>
      <c r="F3681" s="203">
        <v>20.38</v>
      </c>
      <c r="G3681" s="279" t="s">
        <v>144</v>
      </c>
      <c r="H3681" s="203">
        <v>0</v>
      </c>
      <c r="I3681" s="279" t="s">
        <v>145</v>
      </c>
      <c r="J3681" s="204">
        <v>20.38</v>
      </c>
    </row>
    <row r="3682" spans="1:10" s="192" customFormat="1" ht="12.75">
      <c r="A3682" s="201"/>
      <c r="B3682" s="279"/>
      <c r="C3682" s="279"/>
      <c r="D3682" s="279"/>
      <c r="E3682" s="279" t="s">
        <v>663</v>
      </c>
      <c r="F3682" s="203">
        <v>22.44</v>
      </c>
      <c r="G3682" s="279"/>
      <c r="H3682" s="363" t="s">
        <v>664</v>
      </c>
      <c r="I3682" s="363"/>
      <c r="J3682" s="204">
        <v>122.32</v>
      </c>
    </row>
    <row r="3683" spans="1:10" s="192" customFormat="1" ht="13.5" thickBot="1">
      <c r="A3683" s="280"/>
      <c r="B3683" s="281"/>
      <c r="C3683" s="281"/>
      <c r="D3683" s="281"/>
      <c r="E3683" s="281"/>
      <c r="F3683" s="281"/>
      <c r="G3683" s="281" t="s">
        <v>665</v>
      </c>
      <c r="H3683" s="213">
        <v>12</v>
      </c>
      <c r="I3683" s="281" t="s">
        <v>666</v>
      </c>
      <c r="J3683" s="207">
        <v>1467.84</v>
      </c>
    </row>
    <row r="3684" spans="1:10" s="192" customFormat="1" ht="13.5" thickTop="1">
      <c r="A3684" s="205"/>
      <c r="B3684" s="189"/>
      <c r="C3684" s="189"/>
      <c r="D3684" s="189"/>
      <c r="E3684" s="189"/>
      <c r="F3684" s="189"/>
      <c r="G3684" s="189"/>
      <c r="H3684" s="189"/>
      <c r="I3684" s="189"/>
      <c r="J3684" s="206"/>
    </row>
    <row r="3685" spans="1:10" s="192" customFormat="1" ht="12.75">
      <c r="A3685" s="290" t="s">
        <v>3920</v>
      </c>
      <c r="B3685" s="288" t="s">
        <v>8</v>
      </c>
      <c r="C3685" s="284" t="s">
        <v>9</v>
      </c>
      <c r="D3685" s="284" t="s">
        <v>10</v>
      </c>
      <c r="E3685" s="367" t="s">
        <v>136</v>
      </c>
      <c r="F3685" s="367"/>
      <c r="G3685" s="289" t="s">
        <v>11</v>
      </c>
      <c r="H3685" s="288" t="s">
        <v>12</v>
      </c>
      <c r="I3685" s="288" t="s">
        <v>13</v>
      </c>
      <c r="J3685" s="287" t="s">
        <v>14</v>
      </c>
    </row>
    <row r="3686" spans="1:10" s="192" customFormat="1" ht="38.25">
      <c r="A3686" s="94" t="s">
        <v>137</v>
      </c>
      <c r="B3686" s="294" t="s">
        <v>3921</v>
      </c>
      <c r="C3686" s="277" t="s">
        <v>21</v>
      </c>
      <c r="D3686" s="277" t="s">
        <v>2740</v>
      </c>
      <c r="E3686" s="368" t="s">
        <v>152</v>
      </c>
      <c r="F3686" s="368"/>
      <c r="G3686" s="95" t="s">
        <v>45</v>
      </c>
      <c r="H3686" s="182">
        <v>1</v>
      </c>
      <c r="I3686" s="96">
        <v>137.27000000000001</v>
      </c>
      <c r="J3686" s="196">
        <v>137.27000000000001</v>
      </c>
    </row>
    <row r="3687" spans="1:10" s="192" customFormat="1" ht="25.5">
      <c r="A3687" s="197" t="s">
        <v>146</v>
      </c>
      <c r="B3687" s="308" t="s">
        <v>1559</v>
      </c>
      <c r="C3687" s="285" t="s">
        <v>21</v>
      </c>
      <c r="D3687" s="285" t="s">
        <v>153</v>
      </c>
      <c r="E3687" s="365" t="s">
        <v>148</v>
      </c>
      <c r="F3687" s="365"/>
      <c r="G3687" s="183" t="s">
        <v>26</v>
      </c>
      <c r="H3687" s="184">
        <v>0.7319</v>
      </c>
      <c r="I3687" s="185">
        <v>20.92</v>
      </c>
      <c r="J3687" s="198">
        <v>15.31</v>
      </c>
    </row>
    <row r="3688" spans="1:10" s="192" customFormat="1" ht="25.5">
      <c r="A3688" s="197" t="s">
        <v>146</v>
      </c>
      <c r="B3688" s="308" t="s">
        <v>1560</v>
      </c>
      <c r="C3688" s="285" t="s">
        <v>21</v>
      </c>
      <c r="D3688" s="285" t="s">
        <v>154</v>
      </c>
      <c r="E3688" s="365" t="s">
        <v>148</v>
      </c>
      <c r="F3688" s="365"/>
      <c r="G3688" s="183" t="s">
        <v>26</v>
      </c>
      <c r="H3688" s="184">
        <v>0.7319</v>
      </c>
      <c r="I3688" s="185">
        <v>25.55</v>
      </c>
      <c r="J3688" s="198">
        <v>18.7</v>
      </c>
    </row>
    <row r="3689" spans="1:10" s="192" customFormat="1" ht="12.75">
      <c r="A3689" s="199" t="s">
        <v>139</v>
      </c>
      <c r="B3689" s="309" t="s">
        <v>1572</v>
      </c>
      <c r="C3689" s="278" t="s">
        <v>21</v>
      </c>
      <c r="D3689" s="278" t="s">
        <v>184</v>
      </c>
      <c r="E3689" s="362" t="s">
        <v>142</v>
      </c>
      <c r="F3689" s="362"/>
      <c r="G3689" s="186" t="s">
        <v>45</v>
      </c>
      <c r="H3689" s="187">
        <v>4.53E-2</v>
      </c>
      <c r="I3689" s="188">
        <v>14.56</v>
      </c>
      <c r="J3689" s="200">
        <v>0.65</v>
      </c>
    </row>
    <row r="3690" spans="1:10" s="192" customFormat="1" ht="12.75">
      <c r="A3690" s="199" t="s">
        <v>139</v>
      </c>
      <c r="B3690" s="309" t="s">
        <v>3922</v>
      </c>
      <c r="C3690" s="278" t="s">
        <v>21</v>
      </c>
      <c r="D3690" s="278" t="s">
        <v>3923</v>
      </c>
      <c r="E3690" s="362" t="s">
        <v>142</v>
      </c>
      <c r="F3690" s="362"/>
      <c r="G3690" s="186" t="s">
        <v>45</v>
      </c>
      <c r="H3690" s="187">
        <v>1</v>
      </c>
      <c r="I3690" s="188">
        <v>102.22</v>
      </c>
      <c r="J3690" s="200">
        <v>102.22</v>
      </c>
    </row>
    <row r="3691" spans="1:10" s="192" customFormat="1" ht="12.75">
      <c r="A3691" s="199" t="s">
        <v>139</v>
      </c>
      <c r="B3691" s="309" t="s">
        <v>1573</v>
      </c>
      <c r="C3691" s="278" t="s">
        <v>21</v>
      </c>
      <c r="D3691" s="278" t="s">
        <v>935</v>
      </c>
      <c r="E3691" s="362" t="s">
        <v>142</v>
      </c>
      <c r="F3691" s="362"/>
      <c r="G3691" s="186" t="s">
        <v>547</v>
      </c>
      <c r="H3691" s="187">
        <v>1.0800000000000001E-2</v>
      </c>
      <c r="I3691" s="188">
        <v>36.25</v>
      </c>
      <c r="J3691" s="200">
        <v>0.39</v>
      </c>
    </row>
    <row r="3692" spans="1:10" s="192" customFormat="1" ht="12.75">
      <c r="A3692" s="201"/>
      <c r="B3692" s="279"/>
      <c r="C3692" s="279"/>
      <c r="D3692" s="279"/>
      <c r="E3692" s="279" t="s">
        <v>143</v>
      </c>
      <c r="F3692" s="203">
        <v>27.18</v>
      </c>
      <c r="G3692" s="279" t="s">
        <v>144</v>
      </c>
      <c r="H3692" s="203">
        <v>0</v>
      </c>
      <c r="I3692" s="279" t="s">
        <v>145</v>
      </c>
      <c r="J3692" s="204">
        <v>27.18</v>
      </c>
    </row>
    <row r="3693" spans="1:10" s="192" customFormat="1" ht="12.75">
      <c r="A3693" s="201"/>
      <c r="B3693" s="279"/>
      <c r="C3693" s="279"/>
      <c r="D3693" s="279"/>
      <c r="E3693" s="279" t="s">
        <v>663</v>
      </c>
      <c r="F3693" s="203">
        <v>30.84</v>
      </c>
      <c r="G3693" s="279"/>
      <c r="H3693" s="363" t="s">
        <v>664</v>
      </c>
      <c r="I3693" s="363"/>
      <c r="J3693" s="204">
        <v>168.11</v>
      </c>
    </row>
    <row r="3694" spans="1:10" s="192" customFormat="1" ht="13.5" thickBot="1">
      <c r="A3694" s="280"/>
      <c r="B3694" s="281"/>
      <c r="C3694" s="281"/>
      <c r="D3694" s="281"/>
      <c r="E3694" s="281"/>
      <c r="F3694" s="281"/>
      <c r="G3694" s="281" t="s">
        <v>665</v>
      </c>
      <c r="H3694" s="213">
        <v>9</v>
      </c>
      <c r="I3694" s="281" t="s">
        <v>666</v>
      </c>
      <c r="J3694" s="207">
        <v>1512.99</v>
      </c>
    </row>
    <row r="3695" spans="1:10" s="192" customFormat="1" ht="13.5" thickTop="1">
      <c r="A3695" s="205"/>
      <c r="B3695" s="189"/>
      <c r="C3695" s="189"/>
      <c r="D3695" s="189"/>
      <c r="E3695" s="189"/>
      <c r="F3695" s="189"/>
      <c r="G3695" s="189"/>
      <c r="H3695" s="189"/>
      <c r="I3695" s="189"/>
      <c r="J3695" s="206"/>
    </row>
    <row r="3696" spans="1:10" s="192" customFormat="1" ht="12.75">
      <c r="A3696" s="290" t="s">
        <v>3924</v>
      </c>
      <c r="B3696" s="288" t="s">
        <v>8</v>
      </c>
      <c r="C3696" s="284" t="s">
        <v>9</v>
      </c>
      <c r="D3696" s="284" t="s">
        <v>10</v>
      </c>
      <c r="E3696" s="367" t="s">
        <v>136</v>
      </c>
      <c r="F3696" s="367"/>
      <c r="G3696" s="289" t="s">
        <v>11</v>
      </c>
      <c r="H3696" s="288" t="s">
        <v>12</v>
      </c>
      <c r="I3696" s="288" t="s">
        <v>13</v>
      </c>
      <c r="J3696" s="287" t="s">
        <v>14</v>
      </c>
    </row>
    <row r="3697" spans="1:10" s="192" customFormat="1" ht="38.25">
      <c r="A3697" s="94" t="s">
        <v>137</v>
      </c>
      <c r="B3697" s="294" t="s">
        <v>3925</v>
      </c>
      <c r="C3697" s="277" t="s">
        <v>21</v>
      </c>
      <c r="D3697" s="277" t="s">
        <v>2742</v>
      </c>
      <c r="E3697" s="368" t="s">
        <v>152</v>
      </c>
      <c r="F3697" s="368"/>
      <c r="G3697" s="95" t="s">
        <v>45</v>
      </c>
      <c r="H3697" s="182">
        <v>1</v>
      </c>
      <c r="I3697" s="96">
        <v>76.95</v>
      </c>
      <c r="J3697" s="196">
        <v>76.95</v>
      </c>
    </row>
    <row r="3698" spans="1:10" s="192" customFormat="1" ht="25.5">
      <c r="A3698" s="197" t="s">
        <v>146</v>
      </c>
      <c r="B3698" s="308" t="s">
        <v>1559</v>
      </c>
      <c r="C3698" s="285" t="s">
        <v>21</v>
      </c>
      <c r="D3698" s="285" t="s">
        <v>153</v>
      </c>
      <c r="E3698" s="365" t="s">
        <v>148</v>
      </c>
      <c r="F3698" s="365"/>
      <c r="G3698" s="183" t="s">
        <v>26</v>
      </c>
      <c r="H3698" s="184">
        <v>0.70199999999999996</v>
      </c>
      <c r="I3698" s="185">
        <v>20.92</v>
      </c>
      <c r="J3698" s="198">
        <v>14.68</v>
      </c>
    </row>
    <row r="3699" spans="1:10" s="192" customFormat="1" ht="25.5">
      <c r="A3699" s="197" t="s">
        <v>146</v>
      </c>
      <c r="B3699" s="308" t="s">
        <v>1560</v>
      </c>
      <c r="C3699" s="285" t="s">
        <v>21</v>
      </c>
      <c r="D3699" s="285" t="s">
        <v>154</v>
      </c>
      <c r="E3699" s="365" t="s">
        <v>148</v>
      </c>
      <c r="F3699" s="365"/>
      <c r="G3699" s="183" t="s">
        <v>26</v>
      </c>
      <c r="H3699" s="184">
        <v>0.70199999999999996</v>
      </c>
      <c r="I3699" s="185">
        <v>25.55</v>
      </c>
      <c r="J3699" s="198">
        <v>17.93</v>
      </c>
    </row>
    <row r="3700" spans="1:10" s="192" customFormat="1" ht="12.75">
      <c r="A3700" s="199" t="s">
        <v>139</v>
      </c>
      <c r="B3700" s="309" t="s">
        <v>1572</v>
      </c>
      <c r="C3700" s="278" t="s">
        <v>21</v>
      </c>
      <c r="D3700" s="278" t="s">
        <v>184</v>
      </c>
      <c r="E3700" s="362" t="s">
        <v>142</v>
      </c>
      <c r="F3700" s="362"/>
      <c r="G3700" s="186" t="s">
        <v>45</v>
      </c>
      <c r="H3700" s="187">
        <v>0.03</v>
      </c>
      <c r="I3700" s="188">
        <v>14.56</v>
      </c>
      <c r="J3700" s="200">
        <v>0.43</v>
      </c>
    </row>
    <row r="3701" spans="1:10" s="192" customFormat="1" ht="12.75">
      <c r="A3701" s="199" t="s">
        <v>139</v>
      </c>
      <c r="B3701" s="309" t="s">
        <v>3926</v>
      </c>
      <c r="C3701" s="278" t="s">
        <v>21</v>
      </c>
      <c r="D3701" s="278" t="s">
        <v>3927</v>
      </c>
      <c r="E3701" s="362" t="s">
        <v>142</v>
      </c>
      <c r="F3701" s="362"/>
      <c r="G3701" s="186" t="s">
        <v>45</v>
      </c>
      <c r="H3701" s="187">
        <v>1</v>
      </c>
      <c r="I3701" s="188">
        <v>43.66</v>
      </c>
      <c r="J3701" s="200">
        <v>43.66</v>
      </c>
    </row>
    <row r="3702" spans="1:10" s="192" customFormat="1" ht="12.75">
      <c r="A3702" s="199" t="s">
        <v>139</v>
      </c>
      <c r="B3702" s="309" t="s">
        <v>1573</v>
      </c>
      <c r="C3702" s="278" t="s">
        <v>21</v>
      </c>
      <c r="D3702" s="278" t="s">
        <v>935</v>
      </c>
      <c r="E3702" s="362" t="s">
        <v>142</v>
      </c>
      <c r="F3702" s="362"/>
      <c r="G3702" s="186" t="s">
        <v>547</v>
      </c>
      <c r="H3702" s="187">
        <v>7.0000000000000001E-3</v>
      </c>
      <c r="I3702" s="188">
        <v>36.25</v>
      </c>
      <c r="J3702" s="200">
        <v>0.25</v>
      </c>
    </row>
    <row r="3703" spans="1:10" s="192" customFormat="1" ht="12.75">
      <c r="A3703" s="201"/>
      <c r="B3703" s="279"/>
      <c r="C3703" s="279"/>
      <c r="D3703" s="279"/>
      <c r="E3703" s="279" t="s">
        <v>143</v>
      </c>
      <c r="F3703" s="203">
        <v>26.07</v>
      </c>
      <c r="G3703" s="279" t="s">
        <v>144</v>
      </c>
      <c r="H3703" s="203">
        <v>0</v>
      </c>
      <c r="I3703" s="279" t="s">
        <v>145</v>
      </c>
      <c r="J3703" s="204">
        <v>26.07</v>
      </c>
    </row>
    <row r="3704" spans="1:10" s="192" customFormat="1" ht="12.75">
      <c r="A3704" s="201"/>
      <c r="B3704" s="279"/>
      <c r="C3704" s="279"/>
      <c r="D3704" s="279"/>
      <c r="E3704" s="279" t="s">
        <v>663</v>
      </c>
      <c r="F3704" s="203">
        <v>17.29</v>
      </c>
      <c r="G3704" s="279"/>
      <c r="H3704" s="363" t="s">
        <v>664</v>
      </c>
      <c r="I3704" s="363"/>
      <c r="J3704" s="204">
        <v>94.24</v>
      </c>
    </row>
    <row r="3705" spans="1:10" s="192" customFormat="1" ht="13.5" thickBot="1">
      <c r="A3705" s="280"/>
      <c r="B3705" s="281"/>
      <c r="C3705" s="281"/>
      <c r="D3705" s="281"/>
      <c r="E3705" s="281"/>
      <c r="F3705" s="281"/>
      <c r="G3705" s="281" t="s">
        <v>665</v>
      </c>
      <c r="H3705" s="213">
        <v>6</v>
      </c>
      <c r="I3705" s="281" t="s">
        <v>666</v>
      </c>
      <c r="J3705" s="207">
        <v>565.44000000000005</v>
      </c>
    </row>
    <row r="3706" spans="1:10" s="192" customFormat="1" ht="13.5" thickTop="1">
      <c r="A3706" s="205"/>
      <c r="B3706" s="189"/>
      <c r="C3706" s="189"/>
      <c r="D3706" s="189"/>
      <c r="E3706" s="189"/>
      <c r="F3706" s="189"/>
      <c r="G3706" s="189"/>
      <c r="H3706" s="189"/>
      <c r="I3706" s="189"/>
      <c r="J3706" s="206"/>
    </row>
    <row r="3707" spans="1:10" s="192" customFormat="1" ht="12.75">
      <c r="A3707" s="290" t="s">
        <v>3928</v>
      </c>
      <c r="B3707" s="288" t="s">
        <v>8</v>
      </c>
      <c r="C3707" s="284" t="s">
        <v>9</v>
      </c>
      <c r="D3707" s="284" t="s">
        <v>10</v>
      </c>
      <c r="E3707" s="367" t="s">
        <v>136</v>
      </c>
      <c r="F3707" s="367"/>
      <c r="G3707" s="289" t="s">
        <v>11</v>
      </c>
      <c r="H3707" s="288" t="s">
        <v>12</v>
      </c>
      <c r="I3707" s="288" t="s">
        <v>13</v>
      </c>
      <c r="J3707" s="287" t="s">
        <v>14</v>
      </c>
    </row>
    <row r="3708" spans="1:10" s="192" customFormat="1" ht="38.25">
      <c r="A3708" s="94" t="s">
        <v>137</v>
      </c>
      <c r="B3708" s="294" t="s">
        <v>3929</v>
      </c>
      <c r="C3708" s="277" t="s">
        <v>21</v>
      </c>
      <c r="D3708" s="277" t="s">
        <v>2744</v>
      </c>
      <c r="E3708" s="368" t="s">
        <v>152</v>
      </c>
      <c r="F3708" s="368"/>
      <c r="G3708" s="95" t="s">
        <v>45</v>
      </c>
      <c r="H3708" s="182">
        <v>1</v>
      </c>
      <c r="I3708" s="96">
        <v>170.04</v>
      </c>
      <c r="J3708" s="196">
        <v>170.04</v>
      </c>
    </row>
    <row r="3709" spans="1:10" s="192" customFormat="1" ht="25.5">
      <c r="A3709" s="197" t="s">
        <v>146</v>
      </c>
      <c r="B3709" s="308" t="s">
        <v>1559</v>
      </c>
      <c r="C3709" s="285" t="s">
        <v>21</v>
      </c>
      <c r="D3709" s="285" t="s">
        <v>153</v>
      </c>
      <c r="E3709" s="365" t="s">
        <v>148</v>
      </c>
      <c r="F3709" s="365"/>
      <c r="G3709" s="183" t="s">
        <v>26</v>
      </c>
      <c r="H3709" s="184">
        <v>0.70199999999999996</v>
      </c>
      <c r="I3709" s="185">
        <v>20.92</v>
      </c>
      <c r="J3709" s="198">
        <v>14.68</v>
      </c>
    </row>
    <row r="3710" spans="1:10" s="192" customFormat="1" ht="25.5">
      <c r="A3710" s="197" t="s">
        <v>146</v>
      </c>
      <c r="B3710" s="308" t="s">
        <v>1560</v>
      </c>
      <c r="C3710" s="285" t="s">
        <v>21</v>
      </c>
      <c r="D3710" s="285" t="s">
        <v>154</v>
      </c>
      <c r="E3710" s="365" t="s">
        <v>148</v>
      </c>
      <c r="F3710" s="365"/>
      <c r="G3710" s="183" t="s">
        <v>26</v>
      </c>
      <c r="H3710" s="184">
        <v>0.70199999999999996</v>
      </c>
      <c r="I3710" s="185">
        <v>25.55</v>
      </c>
      <c r="J3710" s="198">
        <v>17.93</v>
      </c>
    </row>
    <row r="3711" spans="1:10" s="192" customFormat="1" ht="12.75">
      <c r="A3711" s="199" t="s">
        <v>139</v>
      </c>
      <c r="B3711" s="309" t="s">
        <v>1572</v>
      </c>
      <c r="C3711" s="278" t="s">
        <v>21</v>
      </c>
      <c r="D3711" s="278" t="s">
        <v>184</v>
      </c>
      <c r="E3711" s="362" t="s">
        <v>142</v>
      </c>
      <c r="F3711" s="362"/>
      <c r="G3711" s="186" t="s">
        <v>45</v>
      </c>
      <c r="H3711" s="187">
        <v>0.03</v>
      </c>
      <c r="I3711" s="188">
        <v>14.56</v>
      </c>
      <c r="J3711" s="200">
        <v>0.43</v>
      </c>
    </row>
    <row r="3712" spans="1:10" s="192" customFormat="1" ht="12.75">
      <c r="A3712" s="199" t="s">
        <v>139</v>
      </c>
      <c r="B3712" s="309" t="s">
        <v>1573</v>
      </c>
      <c r="C3712" s="278" t="s">
        <v>21</v>
      </c>
      <c r="D3712" s="278" t="s">
        <v>935</v>
      </c>
      <c r="E3712" s="362" t="s">
        <v>142</v>
      </c>
      <c r="F3712" s="362"/>
      <c r="G3712" s="186" t="s">
        <v>547</v>
      </c>
      <c r="H3712" s="187">
        <v>7.0000000000000001E-3</v>
      </c>
      <c r="I3712" s="188">
        <v>36.25</v>
      </c>
      <c r="J3712" s="200">
        <v>0.25</v>
      </c>
    </row>
    <row r="3713" spans="1:10" s="192" customFormat="1" ht="25.5">
      <c r="A3713" s="199" t="s">
        <v>139</v>
      </c>
      <c r="B3713" s="309" t="s">
        <v>3930</v>
      </c>
      <c r="C3713" s="278" t="s">
        <v>21</v>
      </c>
      <c r="D3713" s="278" t="s">
        <v>3931</v>
      </c>
      <c r="E3713" s="362" t="s">
        <v>142</v>
      </c>
      <c r="F3713" s="362"/>
      <c r="G3713" s="186" t="s">
        <v>45</v>
      </c>
      <c r="H3713" s="187">
        <v>1</v>
      </c>
      <c r="I3713" s="188">
        <v>136.75</v>
      </c>
      <c r="J3713" s="200">
        <v>136.75</v>
      </c>
    </row>
    <row r="3714" spans="1:10" s="192" customFormat="1" ht="12.75">
      <c r="A3714" s="201"/>
      <c r="B3714" s="279"/>
      <c r="C3714" s="279"/>
      <c r="D3714" s="279"/>
      <c r="E3714" s="279" t="s">
        <v>143</v>
      </c>
      <c r="F3714" s="203">
        <v>26.07</v>
      </c>
      <c r="G3714" s="279" t="s">
        <v>144</v>
      </c>
      <c r="H3714" s="203">
        <v>0</v>
      </c>
      <c r="I3714" s="279" t="s">
        <v>145</v>
      </c>
      <c r="J3714" s="204">
        <v>26.07</v>
      </c>
    </row>
    <row r="3715" spans="1:10" s="192" customFormat="1" ht="12.75">
      <c r="A3715" s="201"/>
      <c r="B3715" s="279"/>
      <c r="C3715" s="279"/>
      <c r="D3715" s="279"/>
      <c r="E3715" s="279" t="s">
        <v>663</v>
      </c>
      <c r="F3715" s="203">
        <v>38.200000000000003</v>
      </c>
      <c r="G3715" s="279"/>
      <c r="H3715" s="363" t="s">
        <v>664</v>
      </c>
      <c r="I3715" s="363"/>
      <c r="J3715" s="204">
        <v>208.24</v>
      </c>
    </row>
    <row r="3716" spans="1:10" s="192" customFormat="1" ht="13.5" thickBot="1">
      <c r="A3716" s="280"/>
      <c r="B3716" s="281"/>
      <c r="C3716" s="281"/>
      <c r="D3716" s="281"/>
      <c r="E3716" s="281"/>
      <c r="F3716" s="281"/>
      <c r="G3716" s="281" t="s">
        <v>665</v>
      </c>
      <c r="H3716" s="213">
        <v>2</v>
      </c>
      <c r="I3716" s="281" t="s">
        <v>666</v>
      </c>
      <c r="J3716" s="207">
        <v>416.48</v>
      </c>
    </row>
    <row r="3717" spans="1:10" s="192" customFormat="1" ht="13.5" thickTop="1">
      <c r="A3717" s="205"/>
      <c r="B3717" s="189"/>
      <c r="C3717" s="189"/>
      <c r="D3717" s="189"/>
      <c r="E3717" s="189"/>
      <c r="F3717" s="189"/>
      <c r="G3717" s="189"/>
      <c r="H3717" s="189"/>
      <c r="I3717" s="189"/>
      <c r="J3717" s="206"/>
    </row>
    <row r="3718" spans="1:10" s="192" customFormat="1" ht="12.75">
      <c r="A3718" s="290" t="s">
        <v>3932</v>
      </c>
      <c r="B3718" s="288" t="s">
        <v>8</v>
      </c>
      <c r="C3718" s="284" t="s">
        <v>9</v>
      </c>
      <c r="D3718" s="284" t="s">
        <v>10</v>
      </c>
      <c r="E3718" s="367" t="s">
        <v>136</v>
      </c>
      <c r="F3718" s="367"/>
      <c r="G3718" s="289" t="s">
        <v>11</v>
      </c>
      <c r="H3718" s="288" t="s">
        <v>12</v>
      </c>
      <c r="I3718" s="288" t="s">
        <v>13</v>
      </c>
      <c r="J3718" s="287" t="s">
        <v>14</v>
      </c>
    </row>
    <row r="3719" spans="1:10" s="192" customFormat="1" ht="25.5">
      <c r="A3719" s="94" t="s">
        <v>137</v>
      </c>
      <c r="B3719" s="294" t="s">
        <v>3933</v>
      </c>
      <c r="C3719" s="277" t="s">
        <v>44</v>
      </c>
      <c r="D3719" s="277" t="s">
        <v>2747</v>
      </c>
      <c r="E3719" s="368" t="s">
        <v>528</v>
      </c>
      <c r="F3719" s="368"/>
      <c r="G3719" s="95" t="s">
        <v>1</v>
      </c>
      <c r="H3719" s="182">
        <v>1</v>
      </c>
      <c r="I3719" s="96">
        <v>87.16</v>
      </c>
      <c r="J3719" s="196">
        <v>87.16</v>
      </c>
    </row>
    <row r="3720" spans="1:10" s="192" customFormat="1" ht="25.5">
      <c r="A3720" s="197" t="s">
        <v>146</v>
      </c>
      <c r="B3720" s="308" t="s">
        <v>1559</v>
      </c>
      <c r="C3720" s="285" t="s">
        <v>21</v>
      </c>
      <c r="D3720" s="285" t="s">
        <v>153</v>
      </c>
      <c r="E3720" s="365" t="s">
        <v>148</v>
      </c>
      <c r="F3720" s="365"/>
      <c r="G3720" s="183" t="s">
        <v>26</v>
      </c>
      <c r="H3720" s="184">
        <v>0.153</v>
      </c>
      <c r="I3720" s="185">
        <v>20.92</v>
      </c>
      <c r="J3720" s="198">
        <v>3.2</v>
      </c>
    </row>
    <row r="3721" spans="1:10" s="192" customFormat="1" ht="25.5">
      <c r="A3721" s="197" t="s">
        <v>146</v>
      </c>
      <c r="B3721" s="308" t="s">
        <v>1560</v>
      </c>
      <c r="C3721" s="285" t="s">
        <v>21</v>
      </c>
      <c r="D3721" s="285" t="s">
        <v>154</v>
      </c>
      <c r="E3721" s="365" t="s">
        <v>148</v>
      </c>
      <c r="F3721" s="365"/>
      <c r="G3721" s="183" t="s">
        <v>26</v>
      </c>
      <c r="H3721" s="184">
        <v>0.153</v>
      </c>
      <c r="I3721" s="185">
        <v>25.55</v>
      </c>
      <c r="J3721" s="198">
        <v>3.9</v>
      </c>
    </row>
    <row r="3722" spans="1:10" s="192" customFormat="1" ht="25.5">
      <c r="A3722" s="199" t="s">
        <v>139</v>
      </c>
      <c r="B3722" s="309" t="s">
        <v>3934</v>
      </c>
      <c r="C3722" s="278" t="s">
        <v>21</v>
      </c>
      <c r="D3722" s="278" t="s">
        <v>3935</v>
      </c>
      <c r="E3722" s="362" t="s">
        <v>142</v>
      </c>
      <c r="F3722" s="362"/>
      <c r="G3722" s="186" t="s">
        <v>45</v>
      </c>
      <c r="H3722" s="187">
        <v>1</v>
      </c>
      <c r="I3722" s="188">
        <v>80.06</v>
      </c>
      <c r="J3722" s="200">
        <v>80.06</v>
      </c>
    </row>
    <row r="3723" spans="1:10" s="192" customFormat="1" ht="12.75">
      <c r="A3723" s="201"/>
      <c r="B3723" s="279"/>
      <c r="C3723" s="279"/>
      <c r="D3723" s="279"/>
      <c r="E3723" s="279" t="s">
        <v>143</v>
      </c>
      <c r="F3723" s="203">
        <v>5.67</v>
      </c>
      <c r="G3723" s="279" t="s">
        <v>144</v>
      </c>
      <c r="H3723" s="203">
        <v>0</v>
      </c>
      <c r="I3723" s="279" t="s">
        <v>145</v>
      </c>
      <c r="J3723" s="204">
        <v>5.67</v>
      </c>
    </row>
    <row r="3724" spans="1:10" s="192" customFormat="1" ht="12.75">
      <c r="A3724" s="201"/>
      <c r="B3724" s="279"/>
      <c r="C3724" s="279"/>
      <c r="D3724" s="279"/>
      <c r="E3724" s="279" t="s">
        <v>663</v>
      </c>
      <c r="F3724" s="203">
        <v>19.579999999999998</v>
      </c>
      <c r="G3724" s="279"/>
      <c r="H3724" s="363" t="s">
        <v>664</v>
      </c>
      <c r="I3724" s="363"/>
      <c r="J3724" s="204">
        <v>106.74</v>
      </c>
    </row>
    <row r="3725" spans="1:10" s="192" customFormat="1" ht="13.5" thickBot="1">
      <c r="A3725" s="280"/>
      <c r="B3725" s="281"/>
      <c r="C3725" s="281"/>
      <c r="D3725" s="281"/>
      <c r="E3725" s="281"/>
      <c r="F3725" s="281"/>
      <c r="G3725" s="281" t="s">
        <v>665</v>
      </c>
      <c r="H3725" s="213">
        <v>1</v>
      </c>
      <c r="I3725" s="281" t="s">
        <v>666</v>
      </c>
      <c r="J3725" s="207">
        <v>106.74</v>
      </c>
    </row>
    <row r="3726" spans="1:10" s="192" customFormat="1" ht="13.5" thickTop="1">
      <c r="A3726" s="205"/>
      <c r="B3726" s="189"/>
      <c r="C3726" s="189"/>
      <c r="D3726" s="189"/>
      <c r="E3726" s="189"/>
      <c r="F3726" s="189"/>
      <c r="G3726" s="189"/>
      <c r="H3726" s="189"/>
      <c r="I3726" s="189"/>
      <c r="J3726" s="206"/>
    </row>
    <row r="3727" spans="1:10" s="192" customFormat="1" ht="12.75">
      <c r="A3727" s="290" t="s">
        <v>3936</v>
      </c>
      <c r="B3727" s="288" t="s">
        <v>8</v>
      </c>
      <c r="C3727" s="284" t="s">
        <v>9</v>
      </c>
      <c r="D3727" s="284" t="s">
        <v>10</v>
      </c>
      <c r="E3727" s="367" t="s">
        <v>136</v>
      </c>
      <c r="F3727" s="367"/>
      <c r="G3727" s="289" t="s">
        <v>11</v>
      </c>
      <c r="H3727" s="288" t="s">
        <v>12</v>
      </c>
      <c r="I3727" s="288" t="s">
        <v>13</v>
      </c>
      <c r="J3727" s="287" t="s">
        <v>14</v>
      </c>
    </row>
    <row r="3728" spans="1:10" s="192" customFormat="1" ht="51">
      <c r="A3728" s="94" t="s">
        <v>137</v>
      </c>
      <c r="B3728" s="294" t="s">
        <v>3937</v>
      </c>
      <c r="C3728" s="277" t="s">
        <v>21</v>
      </c>
      <c r="D3728" s="277" t="s">
        <v>2749</v>
      </c>
      <c r="E3728" s="368" t="s">
        <v>528</v>
      </c>
      <c r="F3728" s="368"/>
      <c r="G3728" s="95" t="s">
        <v>45</v>
      </c>
      <c r="H3728" s="182">
        <v>1</v>
      </c>
      <c r="I3728" s="96">
        <v>1460.51</v>
      </c>
      <c r="J3728" s="196">
        <v>1460.51</v>
      </c>
    </row>
    <row r="3729" spans="1:10" s="192" customFormat="1" ht="25.5">
      <c r="A3729" s="197" t="s">
        <v>146</v>
      </c>
      <c r="B3729" s="308" t="s">
        <v>1559</v>
      </c>
      <c r="C3729" s="285" t="s">
        <v>21</v>
      </c>
      <c r="D3729" s="285" t="s">
        <v>153</v>
      </c>
      <c r="E3729" s="365" t="s">
        <v>148</v>
      </c>
      <c r="F3729" s="365"/>
      <c r="G3729" s="183" t="s">
        <v>26</v>
      </c>
      <c r="H3729" s="184">
        <v>3.0369999999999999</v>
      </c>
      <c r="I3729" s="185">
        <v>20.92</v>
      </c>
      <c r="J3729" s="198">
        <v>63.53</v>
      </c>
    </row>
    <row r="3730" spans="1:10" s="192" customFormat="1" ht="25.5">
      <c r="A3730" s="197" t="s">
        <v>146</v>
      </c>
      <c r="B3730" s="308" t="s">
        <v>1560</v>
      </c>
      <c r="C3730" s="285" t="s">
        <v>21</v>
      </c>
      <c r="D3730" s="285" t="s">
        <v>154</v>
      </c>
      <c r="E3730" s="365" t="s">
        <v>148</v>
      </c>
      <c r="F3730" s="365"/>
      <c r="G3730" s="183" t="s">
        <v>26</v>
      </c>
      <c r="H3730" s="184">
        <v>3.0369999999999999</v>
      </c>
      <c r="I3730" s="185">
        <v>25.55</v>
      </c>
      <c r="J3730" s="198">
        <v>77.59</v>
      </c>
    </row>
    <row r="3731" spans="1:10" s="192" customFormat="1" ht="38.25">
      <c r="A3731" s="199" t="s">
        <v>139</v>
      </c>
      <c r="B3731" s="309" t="s">
        <v>1577</v>
      </c>
      <c r="C3731" s="278" t="s">
        <v>21</v>
      </c>
      <c r="D3731" s="278" t="s">
        <v>937</v>
      </c>
      <c r="E3731" s="362" t="s">
        <v>142</v>
      </c>
      <c r="F3731" s="362"/>
      <c r="G3731" s="186" t="s">
        <v>45</v>
      </c>
      <c r="H3731" s="187">
        <v>4</v>
      </c>
      <c r="I3731" s="188">
        <v>0.67</v>
      </c>
      <c r="J3731" s="200">
        <v>2.68</v>
      </c>
    </row>
    <row r="3732" spans="1:10" s="192" customFormat="1" ht="25.5">
      <c r="A3732" s="199" t="s">
        <v>139</v>
      </c>
      <c r="B3732" s="309" t="s">
        <v>3938</v>
      </c>
      <c r="C3732" s="278" t="s">
        <v>21</v>
      </c>
      <c r="D3732" s="278" t="s">
        <v>3939</v>
      </c>
      <c r="E3732" s="362" t="s">
        <v>142</v>
      </c>
      <c r="F3732" s="362"/>
      <c r="G3732" s="186" t="s">
        <v>45</v>
      </c>
      <c r="H3732" s="187">
        <v>1</v>
      </c>
      <c r="I3732" s="188">
        <v>58.28</v>
      </c>
      <c r="J3732" s="200">
        <v>58.28</v>
      </c>
    </row>
    <row r="3733" spans="1:10" s="192" customFormat="1" ht="51">
      <c r="A3733" s="199" t="s">
        <v>139</v>
      </c>
      <c r="B3733" s="309" t="s">
        <v>3940</v>
      </c>
      <c r="C3733" s="278" t="s">
        <v>21</v>
      </c>
      <c r="D3733" s="278" t="s">
        <v>3941</v>
      </c>
      <c r="E3733" s="362" t="s">
        <v>142</v>
      </c>
      <c r="F3733" s="362"/>
      <c r="G3733" s="186" t="s">
        <v>45</v>
      </c>
      <c r="H3733" s="187">
        <v>1</v>
      </c>
      <c r="I3733" s="188">
        <v>170</v>
      </c>
      <c r="J3733" s="200">
        <v>170</v>
      </c>
    </row>
    <row r="3734" spans="1:10" s="192" customFormat="1" ht="63.75">
      <c r="A3734" s="199" t="s">
        <v>139</v>
      </c>
      <c r="B3734" s="309" t="s">
        <v>3942</v>
      </c>
      <c r="C3734" s="278" t="s">
        <v>21</v>
      </c>
      <c r="D3734" s="278" t="s">
        <v>3943</v>
      </c>
      <c r="E3734" s="362" t="s">
        <v>142</v>
      </c>
      <c r="F3734" s="362"/>
      <c r="G3734" s="186" t="s">
        <v>45</v>
      </c>
      <c r="H3734" s="187">
        <v>1</v>
      </c>
      <c r="I3734" s="188">
        <v>351.8</v>
      </c>
      <c r="J3734" s="200">
        <v>351.8</v>
      </c>
    </row>
    <row r="3735" spans="1:10" s="192" customFormat="1" ht="25.5">
      <c r="A3735" s="199" t="s">
        <v>139</v>
      </c>
      <c r="B3735" s="309" t="s">
        <v>3944</v>
      </c>
      <c r="C3735" s="278" t="s">
        <v>21</v>
      </c>
      <c r="D3735" s="278" t="s">
        <v>3945</v>
      </c>
      <c r="E3735" s="362" t="s">
        <v>142</v>
      </c>
      <c r="F3735" s="362"/>
      <c r="G3735" s="186" t="s">
        <v>45</v>
      </c>
      <c r="H3735" s="187">
        <v>1</v>
      </c>
      <c r="I3735" s="188">
        <v>16.190000000000001</v>
      </c>
      <c r="J3735" s="200">
        <v>16.190000000000001</v>
      </c>
    </row>
    <row r="3736" spans="1:10" s="192" customFormat="1" ht="38.25">
      <c r="A3736" s="199" t="s">
        <v>139</v>
      </c>
      <c r="B3736" s="309" t="s">
        <v>3946</v>
      </c>
      <c r="C3736" s="278" t="s">
        <v>21</v>
      </c>
      <c r="D3736" s="278" t="s">
        <v>3947</v>
      </c>
      <c r="E3736" s="362" t="s">
        <v>142</v>
      </c>
      <c r="F3736" s="362"/>
      <c r="G3736" s="186" t="s">
        <v>45</v>
      </c>
      <c r="H3736" s="187">
        <v>1</v>
      </c>
      <c r="I3736" s="188">
        <v>520.79999999999995</v>
      </c>
      <c r="J3736" s="200">
        <v>520.79999999999995</v>
      </c>
    </row>
    <row r="3737" spans="1:10" s="192" customFormat="1" ht="25.5">
      <c r="A3737" s="199" t="s">
        <v>139</v>
      </c>
      <c r="B3737" s="309" t="s">
        <v>3948</v>
      </c>
      <c r="C3737" s="278" t="s">
        <v>21</v>
      </c>
      <c r="D3737" s="278" t="s">
        <v>3949</v>
      </c>
      <c r="E3737" s="362" t="s">
        <v>142</v>
      </c>
      <c r="F3737" s="362"/>
      <c r="G3737" s="186" t="s">
        <v>45</v>
      </c>
      <c r="H3737" s="187">
        <v>1</v>
      </c>
      <c r="I3737" s="188">
        <v>199.64</v>
      </c>
      <c r="J3737" s="200">
        <v>199.64</v>
      </c>
    </row>
    <row r="3738" spans="1:10" s="192" customFormat="1" ht="12.75">
      <c r="A3738" s="201"/>
      <c r="B3738" s="279"/>
      <c r="C3738" s="279"/>
      <c r="D3738" s="279"/>
      <c r="E3738" s="279" t="s">
        <v>143</v>
      </c>
      <c r="F3738" s="203">
        <v>112.82</v>
      </c>
      <c r="G3738" s="279" t="s">
        <v>144</v>
      </c>
      <c r="H3738" s="203">
        <v>0</v>
      </c>
      <c r="I3738" s="279" t="s">
        <v>145</v>
      </c>
      <c r="J3738" s="204">
        <v>112.82</v>
      </c>
    </row>
    <row r="3739" spans="1:10" s="192" customFormat="1" ht="12.75">
      <c r="A3739" s="201"/>
      <c r="B3739" s="279"/>
      <c r="C3739" s="279"/>
      <c r="D3739" s="279"/>
      <c r="E3739" s="279" t="s">
        <v>663</v>
      </c>
      <c r="F3739" s="203">
        <v>328.17</v>
      </c>
      <c r="G3739" s="279"/>
      <c r="H3739" s="363" t="s">
        <v>664</v>
      </c>
      <c r="I3739" s="363"/>
      <c r="J3739" s="204">
        <v>1788.68</v>
      </c>
    </row>
    <row r="3740" spans="1:10" s="192" customFormat="1" ht="13.5" thickBot="1">
      <c r="A3740" s="280"/>
      <c r="B3740" s="281"/>
      <c r="C3740" s="281"/>
      <c r="D3740" s="281"/>
      <c r="E3740" s="281"/>
      <c r="F3740" s="281"/>
      <c r="G3740" s="281" t="s">
        <v>665</v>
      </c>
      <c r="H3740" s="213">
        <v>11</v>
      </c>
      <c r="I3740" s="281" t="s">
        <v>666</v>
      </c>
      <c r="J3740" s="207">
        <v>19675.48</v>
      </c>
    </row>
    <row r="3741" spans="1:10" s="192" customFormat="1" ht="13.5" thickTop="1">
      <c r="A3741" s="205"/>
      <c r="B3741" s="189"/>
      <c r="C3741" s="189"/>
      <c r="D3741" s="189"/>
      <c r="E3741" s="189"/>
      <c r="F3741" s="189"/>
      <c r="G3741" s="189"/>
      <c r="H3741" s="189"/>
      <c r="I3741" s="189"/>
      <c r="J3741" s="206"/>
    </row>
    <row r="3742" spans="1:10" s="192" customFormat="1" ht="12.75">
      <c r="A3742" s="290" t="s">
        <v>3950</v>
      </c>
      <c r="B3742" s="288" t="s">
        <v>8</v>
      </c>
      <c r="C3742" s="284" t="s">
        <v>9</v>
      </c>
      <c r="D3742" s="284" t="s">
        <v>10</v>
      </c>
      <c r="E3742" s="367" t="s">
        <v>136</v>
      </c>
      <c r="F3742" s="367"/>
      <c r="G3742" s="289" t="s">
        <v>11</v>
      </c>
      <c r="H3742" s="288" t="s">
        <v>12</v>
      </c>
      <c r="I3742" s="288" t="s">
        <v>13</v>
      </c>
      <c r="J3742" s="287" t="s">
        <v>14</v>
      </c>
    </row>
    <row r="3743" spans="1:10" s="192" customFormat="1" ht="38.25">
      <c r="A3743" s="94" t="s">
        <v>137</v>
      </c>
      <c r="B3743" s="294" t="s">
        <v>3951</v>
      </c>
      <c r="C3743" s="277" t="s">
        <v>21</v>
      </c>
      <c r="D3743" s="277" t="s">
        <v>2751</v>
      </c>
      <c r="E3743" s="368" t="s">
        <v>643</v>
      </c>
      <c r="F3743" s="368"/>
      <c r="G3743" s="95" t="s">
        <v>3</v>
      </c>
      <c r="H3743" s="182">
        <v>1</v>
      </c>
      <c r="I3743" s="96">
        <v>23.2</v>
      </c>
      <c r="J3743" s="196">
        <v>23.2</v>
      </c>
    </row>
    <row r="3744" spans="1:10" s="192" customFormat="1" ht="25.5">
      <c r="A3744" s="197" t="s">
        <v>146</v>
      </c>
      <c r="B3744" s="308" t="s">
        <v>1409</v>
      </c>
      <c r="C3744" s="285" t="s">
        <v>21</v>
      </c>
      <c r="D3744" s="285" t="s">
        <v>782</v>
      </c>
      <c r="E3744" s="365" t="s">
        <v>148</v>
      </c>
      <c r="F3744" s="365"/>
      <c r="G3744" s="183" t="s">
        <v>26</v>
      </c>
      <c r="H3744" s="184">
        <v>0.52659999999999996</v>
      </c>
      <c r="I3744" s="185">
        <v>27.11</v>
      </c>
      <c r="J3744" s="198">
        <v>14.27</v>
      </c>
    </row>
    <row r="3745" spans="1:10" s="192" customFormat="1" ht="12.75">
      <c r="A3745" s="199" t="s">
        <v>139</v>
      </c>
      <c r="B3745" s="309" t="s">
        <v>1514</v>
      </c>
      <c r="C3745" s="278" t="s">
        <v>21</v>
      </c>
      <c r="D3745" s="278" t="s">
        <v>856</v>
      </c>
      <c r="E3745" s="362" t="s">
        <v>142</v>
      </c>
      <c r="F3745" s="362"/>
      <c r="G3745" s="186" t="s">
        <v>547</v>
      </c>
      <c r="H3745" s="187">
        <v>6.2399999999999997E-2</v>
      </c>
      <c r="I3745" s="188">
        <v>19.5</v>
      </c>
      <c r="J3745" s="200">
        <v>1.21</v>
      </c>
    </row>
    <row r="3746" spans="1:10" s="192" customFormat="1" ht="25.5">
      <c r="A3746" s="199" t="s">
        <v>139</v>
      </c>
      <c r="B3746" s="309" t="s">
        <v>1722</v>
      </c>
      <c r="C3746" s="278" t="s">
        <v>21</v>
      </c>
      <c r="D3746" s="278" t="s">
        <v>1140</v>
      </c>
      <c r="E3746" s="362" t="s">
        <v>142</v>
      </c>
      <c r="F3746" s="362"/>
      <c r="G3746" s="186" t="s">
        <v>547</v>
      </c>
      <c r="H3746" s="187">
        <v>0.20780000000000001</v>
      </c>
      <c r="I3746" s="188">
        <v>37.18</v>
      </c>
      <c r="J3746" s="200">
        <v>7.72</v>
      </c>
    </row>
    <row r="3747" spans="1:10" s="192" customFormat="1" ht="12.75">
      <c r="A3747" s="201"/>
      <c r="B3747" s="279"/>
      <c r="C3747" s="279"/>
      <c r="D3747" s="279"/>
      <c r="E3747" s="279" t="s">
        <v>143</v>
      </c>
      <c r="F3747" s="203">
        <v>10.59</v>
      </c>
      <c r="G3747" s="279" t="s">
        <v>144</v>
      </c>
      <c r="H3747" s="203">
        <v>0</v>
      </c>
      <c r="I3747" s="279" t="s">
        <v>145</v>
      </c>
      <c r="J3747" s="204">
        <v>10.59</v>
      </c>
    </row>
    <row r="3748" spans="1:10" s="192" customFormat="1" ht="12.75">
      <c r="A3748" s="201"/>
      <c r="B3748" s="279"/>
      <c r="C3748" s="279"/>
      <c r="D3748" s="279"/>
      <c r="E3748" s="279" t="s">
        <v>663</v>
      </c>
      <c r="F3748" s="203">
        <v>5.21</v>
      </c>
      <c r="G3748" s="279"/>
      <c r="H3748" s="363" t="s">
        <v>664</v>
      </c>
      <c r="I3748" s="363"/>
      <c r="J3748" s="204">
        <v>28.41</v>
      </c>
    </row>
    <row r="3749" spans="1:10" s="192" customFormat="1" ht="13.5" thickBot="1">
      <c r="A3749" s="280"/>
      <c r="B3749" s="281"/>
      <c r="C3749" s="281"/>
      <c r="D3749" s="281"/>
      <c r="E3749" s="281"/>
      <c r="F3749" s="281"/>
      <c r="G3749" s="281" t="s">
        <v>665</v>
      </c>
      <c r="H3749" s="213">
        <v>5</v>
      </c>
      <c r="I3749" s="281" t="s">
        <v>666</v>
      </c>
      <c r="J3749" s="207">
        <v>142.05000000000001</v>
      </c>
    </row>
    <row r="3750" spans="1:10" s="192" customFormat="1" ht="13.5" thickTop="1">
      <c r="A3750" s="205"/>
      <c r="B3750" s="189"/>
      <c r="C3750" s="189"/>
      <c r="D3750" s="189"/>
      <c r="E3750" s="189"/>
      <c r="F3750" s="189"/>
      <c r="G3750" s="189"/>
      <c r="H3750" s="189"/>
      <c r="I3750" s="189"/>
      <c r="J3750" s="206"/>
    </row>
    <row r="3751" spans="1:10" s="192" customFormat="1" ht="12.75">
      <c r="A3751" s="290" t="s">
        <v>3952</v>
      </c>
      <c r="B3751" s="288" t="s">
        <v>8</v>
      </c>
      <c r="C3751" s="284" t="s">
        <v>9</v>
      </c>
      <c r="D3751" s="284" t="s">
        <v>10</v>
      </c>
      <c r="E3751" s="367" t="s">
        <v>136</v>
      </c>
      <c r="F3751" s="367"/>
      <c r="G3751" s="289" t="s">
        <v>11</v>
      </c>
      <c r="H3751" s="288" t="s">
        <v>12</v>
      </c>
      <c r="I3751" s="288" t="s">
        <v>13</v>
      </c>
      <c r="J3751" s="287" t="s">
        <v>14</v>
      </c>
    </row>
    <row r="3752" spans="1:10" s="192" customFormat="1" ht="25.5">
      <c r="A3752" s="94" t="s">
        <v>137</v>
      </c>
      <c r="B3752" s="294" t="s">
        <v>3953</v>
      </c>
      <c r="C3752" s="277" t="s">
        <v>44</v>
      </c>
      <c r="D3752" s="277" t="s">
        <v>2754</v>
      </c>
      <c r="E3752" s="368" t="s">
        <v>528</v>
      </c>
      <c r="F3752" s="368"/>
      <c r="G3752" s="95" t="s">
        <v>1</v>
      </c>
      <c r="H3752" s="182">
        <v>1</v>
      </c>
      <c r="I3752" s="96">
        <v>1210.3499999999999</v>
      </c>
      <c r="J3752" s="196">
        <v>1210.3499999999999</v>
      </c>
    </row>
    <row r="3753" spans="1:10" s="192" customFormat="1" ht="25.5">
      <c r="A3753" s="197" t="s">
        <v>146</v>
      </c>
      <c r="B3753" s="308" t="s">
        <v>1509</v>
      </c>
      <c r="C3753" s="285" t="s">
        <v>21</v>
      </c>
      <c r="D3753" s="285" t="s">
        <v>151</v>
      </c>
      <c r="E3753" s="365" t="s">
        <v>148</v>
      </c>
      <c r="F3753" s="365"/>
      <c r="G3753" s="183" t="s">
        <v>26</v>
      </c>
      <c r="H3753" s="184">
        <v>6.15</v>
      </c>
      <c r="I3753" s="185">
        <v>26.68</v>
      </c>
      <c r="J3753" s="198">
        <v>164.08</v>
      </c>
    </row>
    <row r="3754" spans="1:10" s="192" customFormat="1" ht="25.5">
      <c r="A3754" s="197" t="s">
        <v>146</v>
      </c>
      <c r="B3754" s="308" t="s">
        <v>1508</v>
      </c>
      <c r="C3754" s="285" t="s">
        <v>21</v>
      </c>
      <c r="D3754" s="285" t="s">
        <v>150</v>
      </c>
      <c r="E3754" s="365" t="s">
        <v>148</v>
      </c>
      <c r="F3754" s="365"/>
      <c r="G3754" s="183" t="s">
        <v>26</v>
      </c>
      <c r="H3754" s="184">
        <v>6</v>
      </c>
      <c r="I3754" s="185">
        <v>21.96</v>
      </c>
      <c r="J3754" s="198">
        <v>131.76</v>
      </c>
    </row>
    <row r="3755" spans="1:10" s="192" customFormat="1" ht="25.5">
      <c r="A3755" s="199" t="s">
        <v>139</v>
      </c>
      <c r="B3755" s="309" t="s">
        <v>3954</v>
      </c>
      <c r="C3755" s="278" t="s">
        <v>21</v>
      </c>
      <c r="D3755" s="278" t="s">
        <v>3955</v>
      </c>
      <c r="E3755" s="362" t="s">
        <v>142</v>
      </c>
      <c r="F3755" s="362"/>
      <c r="G3755" s="186" t="s">
        <v>45</v>
      </c>
      <c r="H3755" s="187">
        <v>1</v>
      </c>
      <c r="I3755" s="188">
        <v>203.6</v>
      </c>
      <c r="J3755" s="200">
        <v>203.6</v>
      </c>
    </row>
    <row r="3756" spans="1:10" s="192" customFormat="1" ht="25.5">
      <c r="A3756" s="199" t="s">
        <v>139</v>
      </c>
      <c r="B3756" s="309" t="s">
        <v>3956</v>
      </c>
      <c r="C3756" s="278" t="s">
        <v>16</v>
      </c>
      <c r="D3756" s="278" t="s">
        <v>3957</v>
      </c>
      <c r="E3756" s="362" t="s">
        <v>142</v>
      </c>
      <c r="F3756" s="362"/>
      <c r="G3756" s="186" t="s">
        <v>17</v>
      </c>
      <c r="H3756" s="187">
        <v>1</v>
      </c>
      <c r="I3756" s="188">
        <v>117.65</v>
      </c>
      <c r="J3756" s="200">
        <v>117.65</v>
      </c>
    </row>
    <row r="3757" spans="1:10" s="192" customFormat="1" ht="25.5">
      <c r="A3757" s="199" t="s">
        <v>139</v>
      </c>
      <c r="B3757" s="309" t="s">
        <v>3958</v>
      </c>
      <c r="C3757" s="278" t="s">
        <v>16</v>
      </c>
      <c r="D3757" s="278" t="s">
        <v>3959</v>
      </c>
      <c r="E3757" s="362" t="s">
        <v>142</v>
      </c>
      <c r="F3757" s="362"/>
      <c r="G3757" s="186" t="s">
        <v>17</v>
      </c>
      <c r="H3757" s="187">
        <v>1</v>
      </c>
      <c r="I3757" s="188">
        <v>111.31</v>
      </c>
      <c r="J3757" s="200">
        <v>111.31</v>
      </c>
    </row>
    <row r="3758" spans="1:10" s="192" customFormat="1" ht="25.5">
      <c r="A3758" s="199" t="s">
        <v>139</v>
      </c>
      <c r="B3758" s="309" t="s">
        <v>3960</v>
      </c>
      <c r="C3758" s="278" t="s">
        <v>487</v>
      </c>
      <c r="D3758" s="278" t="s">
        <v>3961</v>
      </c>
      <c r="E3758" s="362" t="s">
        <v>142</v>
      </c>
      <c r="F3758" s="362"/>
      <c r="G3758" s="186" t="s">
        <v>17</v>
      </c>
      <c r="H3758" s="187">
        <v>2</v>
      </c>
      <c r="I3758" s="188">
        <v>82.69</v>
      </c>
      <c r="J3758" s="200">
        <v>165.38</v>
      </c>
    </row>
    <row r="3759" spans="1:10" s="192" customFormat="1" ht="25.5">
      <c r="A3759" s="199" t="s">
        <v>139</v>
      </c>
      <c r="B3759" s="309" t="s">
        <v>3962</v>
      </c>
      <c r="C3759" s="278" t="s">
        <v>16</v>
      </c>
      <c r="D3759" s="278" t="s">
        <v>3963</v>
      </c>
      <c r="E3759" s="362" t="s">
        <v>142</v>
      </c>
      <c r="F3759" s="362"/>
      <c r="G3759" s="186" t="s">
        <v>17</v>
      </c>
      <c r="H3759" s="187">
        <v>1</v>
      </c>
      <c r="I3759" s="188">
        <v>238.03</v>
      </c>
      <c r="J3759" s="200">
        <v>238.03</v>
      </c>
    </row>
    <row r="3760" spans="1:10" s="192" customFormat="1" ht="25.5">
      <c r="A3760" s="199" t="s">
        <v>139</v>
      </c>
      <c r="B3760" s="309" t="s">
        <v>3964</v>
      </c>
      <c r="C3760" s="278" t="s">
        <v>21</v>
      </c>
      <c r="D3760" s="278" t="s">
        <v>3965</v>
      </c>
      <c r="E3760" s="362" t="s">
        <v>142</v>
      </c>
      <c r="F3760" s="362"/>
      <c r="G3760" s="186" t="s">
        <v>45</v>
      </c>
      <c r="H3760" s="187">
        <v>1</v>
      </c>
      <c r="I3760" s="188">
        <v>78.540000000000006</v>
      </c>
      <c r="J3760" s="200">
        <v>78.540000000000006</v>
      </c>
    </row>
    <row r="3761" spans="1:10" s="192" customFormat="1" ht="12.75">
      <c r="A3761" s="201"/>
      <c r="B3761" s="279"/>
      <c r="C3761" s="279"/>
      <c r="D3761" s="279"/>
      <c r="E3761" s="279" t="s">
        <v>143</v>
      </c>
      <c r="F3761" s="203">
        <v>230.96</v>
      </c>
      <c r="G3761" s="279" t="s">
        <v>144</v>
      </c>
      <c r="H3761" s="203">
        <v>0</v>
      </c>
      <c r="I3761" s="279" t="s">
        <v>145</v>
      </c>
      <c r="J3761" s="204">
        <v>230.96</v>
      </c>
    </row>
    <row r="3762" spans="1:10" s="192" customFormat="1" ht="12.75">
      <c r="A3762" s="201"/>
      <c r="B3762" s="279"/>
      <c r="C3762" s="279"/>
      <c r="D3762" s="279"/>
      <c r="E3762" s="279" t="s">
        <v>663</v>
      </c>
      <c r="F3762" s="203">
        <v>271.95999999999998</v>
      </c>
      <c r="G3762" s="279"/>
      <c r="H3762" s="363" t="s">
        <v>664</v>
      </c>
      <c r="I3762" s="363"/>
      <c r="J3762" s="204">
        <v>1482.31</v>
      </c>
    </row>
    <row r="3763" spans="1:10" s="192" customFormat="1" ht="13.5" thickBot="1">
      <c r="A3763" s="280"/>
      <c r="B3763" s="281"/>
      <c r="C3763" s="281"/>
      <c r="D3763" s="281"/>
      <c r="E3763" s="281"/>
      <c r="F3763" s="281"/>
      <c r="G3763" s="281" t="s">
        <v>665</v>
      </c>
      <c r="H3763" s="213">
        <v>1</v>
      </c>
      <c r="I3763" s="281" t="s">
        <v>666</v>
      </c>
      <c r="J3763" s="207">
        <v>1482.31</v>
      </c>
    </row>
    <row r="3764" spans="1:10" s="192" customFormat="1" ht="13.5" thickTop="1">
      <c r="A3764" s="205"/>
      <c r="B3764" s="189"/>
      <c r="C3764" s="189"/>
      <c r="D3764" s="189"/>
      <c r="E3764" s="189"/>
      <c r="F3764" s="189"/>
      <c r="G3764" s="189"/>
      <c r="H3764" s="189"/>
      <c r="I3764" s="189"/>
      <c r="J3764" s="206"/>
    </row>
    <row r="3765" spans="1:10" s="192" customFormat="1" ht="12.75">
      <c r="A3765" s="290" t="s">
        <v>3966</v>
      </c>
      <c r="B3765" s="288" t="s">
        <v>8</v>
      </c>
      <c r="C3765" s="284" t="s">
        <v>9</v>
      </c>
      <c r="D3765" s="284" t="s">
        <v>10</v>
      </c>
      <c r="E3765" s="367" t="s">
        <v>136</v>
      </c>
      <c r="F3765" s="367"/>
      <c r="G3765" s="289" t="s">
        <v>11</v>
      </c>
      <c r="H3765" s="288" t="s">
        <v>12</v>
      </c>
      <c r="I3765" s="288" t="s">
        <v>13</v>
      </c>
      <c r="J3765" s="287" t="s">
        <v>14</v>
      </c>
    </row>
    <row r="3766" spans="1:10" s="192" customFormat="1" ht="25.5">
      <c r="A3766" s="94" t="s">
        <v>137</v>
      </c>
      <c r="B3766" s="294" t="s">
        <v>3967</v>
      </c>
      <c r="C3766" s="277" t="s">
        <v>44</v>
      </c>
      <c r="D3766" s="277" t="s">
        <v>2757</v>
      </c>
      <c r="E3766" s="368" t="s">
        <v>152</v>
      </c>
      <c r="F3766" s="368"/>
      <c r="G3766" s="95" t="s">
        <v>45</v>
      </c>
      <c r="H3766" s="182">
        <v>1</v>
      </c>
      <c r="I3766" s="96">
        <v>146.47999999999999</v>
      </c>
      <c r="J3766" s="196">
        <v>146.47999999999999</v>
      </c>
    </row>
    <row r="3767" spans="1:10" s="192" customFormat="1" ht="25.5">
      <c r="A3767" s="197" t="s">
        <v>146</v>
      </c>
      <c r="B3767" s="308" t="s">
        <v>1559</v>
      </c>
      <c r="C3767" s="285" t="s">
        <v>21</v>
      </c>
      <c r="D3767" s="285" t="s">
        <v>153</v>
      </c>
      <c r="E3767" s="365" t="s">
        <v>148</v>
      </c>
      <c r="F3767" s="365"/>
      <c r="G3767" s="183" t="s">
        <v>26</v>
      </c>
      <c r="H3767" s="184">
        <v>0.35</v>
      </c>
      <c r="I3767" s="185">
        <v>20.92</v>
      </c>
      <c r="J3767" s="198">
        <v>7.32</v>
      </c>
    </row>
    <row r="3768" spans="1:10" s="192" customFormat="1" ht="25.5">
      <c r="A3768" s="197" t="s">
        <v>146</v>
      </c>
      <c r="B3768" s="308" t="s">
        <v>1560</v>
      </c>
      <c r="C3768" s="285" t="s">
        <v>21</v>
      </c>
      <c r="D3768" s="285" t="s">
        <v>154</v>
      </c>
      <c r="E3768" s="365" t="s">
        <v>148</v>
      </c>
      <c r="F3768" s="365"/>
      <c r="G3768" s="183" t="s">
        <v>26</v>
      </c>
      <c r="H3768" s="184">
        <v>0.35</v>
      </c>
      <c r="I3768" s="185">
        <v>25.55</v>
      </c>
      <c r="J3768" s="198">
        <v>8.94</v>
      </c>
    </row>
    <row r="3769" spans="1:10" s="192" customFormat="1" ht="12.75">
      <c r="A3769" s="199" t="s">
        <v>139</v>
      </c>
      <c r="B3769" s="309" t="s">
        <v>3968</v>
      </c>
      <c r="C3769" s="278" t="s">
        <v>487</v>
      </c>
      <c r="D3769" s="278" t="s">
        <v>3969</v>
      </c>
      <c r="E3769" s="362" t="s">
        <v>142</v>
      </c>
      <c r="F3769" s="362"/>
      <c r="G3769" s="186" t="s">
        <v>17</v>
      </c>
      <c r="H3769" s="187">
        <v>1</v>
      </c>
      <c r="I3769" s="188">
        <v>130.22</v>
      </c>
      <c r="J3769" s="200">
        <v>130.22</v>
      </c>
    </row>
    <row r="3770" spans="1:10" s="192" customFormat="1" ht="12.75">
      <c r="A3770" s="201"/>
      <c r="B3770" s="279"/>
      <c r="C3770" s="279"/>
      <c r="D3770" s="279"/>
      <c r="E3770" s="279" t="s">
        <v>143</v>
      </c>
      <c r="F3770" s="203">
        <v>13</v>
      </c>
      <c r="G3770" s="279" t="s">
        <v>144</v>
      </c>
      <c r="H3770" s="203">
        <v>0</v>
      </c>
      <c r="I3770" s="279" t="s">
        <v>145</v>
      </c>
      <c r="J3770" s="204">
        <v>13</v>
      </c>
    </row>
    <row r="3771" spans="1:10" s="192" customFormat="1" ht="12.75">
      <c r="A3771" s="201"/>
      <c r="B3771" s="279"/>
      <c r="C3771" s="279"/>
      <c r="D3771" s="279"/>
      <c r="E3771" s="279" t="s">
        <v>663</v>
      </c>
      <c r="F3771" s="203">
        <v>32.909999999999997</v>
      </c>
      <c r="G3771" s="279"/>
      <c r="H3771" s="363" t="s">
        <v>664</v>
      </c>
      <c r="I3771" s="363"/>
      <c r="J3771" s="204">
        <v>179.39</v>
      </c>
    </row>
    <row r="3772" spans="1:10" s="192" customFormat="1" ht="13.5" thickBot="1">
      <c r="A3772" s="280"/>
      <c r="B3772" s="281"/>
      <c r="C3772" s="281"/>
      <c r="D3772" s="281"/>
      <c r="E3772" s="281"/>
      <c r="F3772" s="281"/>
      <c r="G3772" s="281" t="s">
        <v>665</v>
      </c>
      <c r="H3772" s="213">
        <v>11</v>
      </c>
      <c r="I3772" s="281" t="s">
        <v>666</v>
      </c>
      <c r="J3772" s="207">
        <v>1973.29</v>
      </c>
    </row>
    <row r="3773" spans="1:10" s="192" customFormat="1" ht="13.5" thickTop="1">
      <c r="A3773" s="205"/>
      <c r="B3773" s="189"/>
      <c r="C3773" s="189"/>
      <c r="D3773" s="189"/>
      <c r="E3773" s="189"/>
      <c r="F3773" s="189"/>
      <c r="G3773" s="189"/>
      <c r="H3773" s="189"/>
      <c r="I3773" s="189"/>
      <c r="J3773" s="206"/>
    </row>
    <row r="3774" spans="1:10" s="192" customFormat="1" ht="12.75">
      <c r="A3774" s="290" t="s">
        <v>3970</v>
      </c>
      <c r="B3774" s="288" t="s">
        <v>8</v>
      </c>
      <c r="C3774" s="284" t="s">
        <v>9</v>
      </c>
      <c r="D3774" s="284" t="s">
        <v>10</v>
      </c>
      <c r="E3774" s="367" t="s">
        <v>136</v>
      </c>
      <c r="F3774" s="367"/>
      <c r="G3774" s="289" t="s">
        <v>11</v>
      </c>
      <c r="H3774" s="288" t="s">
        <v>12</v>
      </c>
      <c r="I3774" s="288" t="s">
        <v>13</v>
      </c>
      <c r="J3774" s="287" t="s">
        <v>14</v>
      </c>
    </row>
    <row r="3775" spans="1:10" s="192" customFormat="1" ht="12.75" customHeight="1">
      <c r="A3775" s="94" t="s">
        <v>137</v>
      </c>
      <c r="B3775" s="294" t="s">
        <v>3971</v>
      </c>
      <c r="C3775" s="277" t="s">
        <v>268</v>
      </c>
      <c r="D3775" s="277" t="s">
        <v>2759</v>
      </c>
      <c r="E3775" s="368" t="s">
        <v>3972</v>
      </c>
      <c r="F3775" s="368"/>
      <c r="G3775" s="95" t="s">
        <v>45</v>
      </c>
      <c r="H3775" s="182">
        <v>1</v>
      </c>
      <c r="I3775" s="96">
        <v>133.21</v>
      </c>
      <c r="J3775" s="196">
        <v>133.21</v>
      </c>
    </row>
    <row r="3776" spans="1:10" s="192" customFormat="1" ht="12.75">
      <c r="A3776" s="199" t="s">
        <v>139</v>
      </c>
      <c r="B3776" s="309" t="s">
        <v>3973</v>
      </c>
      <c r="C3776" s="278" t="s">
        <v>268</v>
      </c>
      <c r="D3776" s="278" t="s">
        <v>3974</v>
      </c>
      <c r="E3776" s="362" t="s">
        <v>142</v>
      </c>
      <c r="F3776" s="362"/>
      <c r="G3776" s="186" t="s">
        <v>45</v>
      </c>
      <c r="H3776" s="187">
        <v>1</v>
      </c>
      <c r="I3776" s="188">
        <v>121.23</v>
      </c>
      <c r="J3776" s="200">
        <v>121.23</v>
      </c>
    </row>
    <row r="3777" spans="1:10" s="192" customFormat="1" ht="12.75">
      <c r="A3777" s="199" t="s">
        <v>139</v>
      </c>
      <c r="B3777" s="309" t="s">
        <v>1569</v>
      </c>
      <c r="C3777" s="278" t="s">
        <v>268</v>
      </c>
      <c r="D3777" s="278" t="s">
        <v>932</v>
      </c>
      <c r="E3777" s="362" t="s">
        <v>142</v>
      </c>
      <c r="F3777" s="362"/>
      <c r="G3777" s="186" t="s">
        <v>34</v>
      </c>
      <c r="H3777" s="187">
        <v>1.595</v>
      </c>
      <c r="I3777" s="188">
        <v>0.17</v>
      </c>
      <c r="J3777" s="200">
        <v>0.27</v>
      </c>
    </row>
    <row r="3778" spans="1:10" s="192" customFormat="1" ht="12.75">
      <c r="A3778" s="199" t="s">
        <v>139</v>
      </c>
      <c r="B3778" s="309" t="s">
        <v>1570</v>
      </c>
      <c r="C3778" s="278" t="s">
        <v>268</v>
      </c>
      <c r="D3778" s="278" t="s">
        <v>933</v>
      </c>
      <c r="E3778" s="362" t="s">
        <v>141</v>
      </c>
      <c r="F3778" s="362"/>
      <c r="G3778" s="186" t="s">
        <v>26</v>
      </c>
      <c r="H3778" s="187">
        <v>0.34</v>
      </c>
      <c r="I3778" s="188">
        <v>15.09</v>
      </c>
      <c r="J3778" s="200">
        <v>5.13</v>
      </c>
    </row>
    <row r="3779" spans="1:10" s="192" customFormat="1" ht="12.75">
      <c r="A3779" s="199" t="s">
        <v>139</v>
      </c>
      <c r="B3779" s="309" t="s">
        <v>1571</v>
      </c>
      <c r="C3779" s="278" t="s">
        <v>268</v>
      </c>
      <c r="D3779" s="278" t="s">
        <v>934</v>
      </c>
      <c r="E3779" s="362" t="s">
        <v>141</v>
      </c>
      <c r="F3779" s="362"/>
      <c r="G3779" s="186" t="s">
        <v>26</v>
      </c>
      <c r="H3779" s="187">
        <v>0.34</v>
      </c>
      <c r="I3779" s="188">
        <v>19.37</v>
      </c>
      <c r="J3779" s="200">
        <v>6.58</v>
      </c>
    </row>
    <row r="3780" spans="1:10" s="192" customFormat="1" ht="12.75">
      <c r="A3780" s="201"/>
      <c r="B3780" s="279"/>
      <c r="C3780" s="279"/>
      <c r="D3780" s="279"/>
      <c r="E3780" s="279" t="s">
        <v>143</v>
      </c>
      <c r="F3780" s="203">
        <v>11.71</v>
      </c>
      <c r="G3780" s="279" t="s">
        <v>144</v>
      </c>
      <c r="H3780" s="203">
        <v>0</v>
      </c>
      <c r="I3780" s="279" t="s">
        <v>145</v>
      </c>
      <c r="J3780" s="204">
        <v>11.71</v>
      </c>
    </row>
    <row r="3781" spans="1:10" s="192" customFormat="1" ht="12.75">
      <c r="A3781" s="201"/>
      <c r="B3781" s="279"/>
      <c r="C3781" s="279"/>
      <c r="D3781" s="279"/>
      <c r="E3781" s="279" t="s">
        <v>663</v>
      </c>
      <c r="F3781" s="203">
        <v>29.93</v>
      </c>
      <c r="G3781" s="279"/>
      <c r="H3781" s="363" t="s">
        <v>664</v>
      </c>
      <c r="I3781" s="363"/>
      <c r="J3781" s="204">
        <v>163.13999999999999</v>
      </c>
    </row>
    <row r="3782" spans="1:10" s="192" customFormat="1" ht="13.5" thickBot="1">
      <c r="A3782" s="280"/>
      <c r="B3782" s="281"/>
      <c r="C3782" s="281"/>
      <c r="D3782" s="281"/>
      <c r="E3782" s="281"/>
      <c r="F3782" s="281"/>
      <c r="G3782" s="281" t="s">
        <v>665</v>
      </c>
      <c r="H3782" s="213">
        <v>12</v>
      </c>
      <c r="I3782" s="281" t="s">
        <v>666</v>
      </c>
      <c r="J3782" s="207">
        <v>1957.68</v>
      </c>
    </row>
    <row r="3783" spans="1:10" s="192" customFormat="1" ht="13.5" thickTop="1">
      <c r="A3783" s="205"/>
      <c r="B3783" s="189"/>
      <c r="C3783" s="189"/>
      <c r="D3783" s="189"/>
      <c r="E3783" s="189"/>
      <c r="F3783" s="189"/>
      <c r="G3783" s="189"/>
      <c r="H3783" s="189"/>
      <c r="I3783" s="189"/>
      <c r="J3783" s="206"/>
    </row>
    <row r="3784" spans="1:10" s="192" customFormat="1" ht="12.75">
      <c r="A3784" s="290" t="s">
        <v>3975</v>
      </c>
      <c r="B3784" s="288" t="s">
        <v>8</v>
      </c>
      <c r="C3784" s="284" t="s">
        <v>9</v>
      </c>
      <c r="D3784" s="284" t="s">
        <v>10</v>
      </c>
      <c r="E3784" s="367" t="s">
        <v>136</v>
      </c>
      <c r="F3784" s="367"/>
      <c r="G3784" s="289" t="s">
        <v>11</v>
      </c>
      <c r="H3784" s="288" t="s">
        <v>12</v>
      </c>
      <c r="I3784" s="288" t="s">
        <v>13</v>
      </c>
      <c r="J3784" s="287" t="s">
        <v>14</v>
      </c>
    </row>
    <row r="3785" spans="1:10" s="192" customFormat="1" ht="25.5">
      <c r="A3785" s="94" t="s">
        <v>137</v>
      </c>
      <c r="B3785" s="294" t="s">
        <v>3976</v>
      </c>
      <c r="C3785" s="277" t="s">
        <v>16</v>
      </c>
      <c r="D3785" s="277" t="s">
        <v>2761</v>
      </c>
      <c r="E3785" s="368">
        <v>850</v>
      </c>
      <c r="F3785" s="368"/>
      <c r="G3785" s="95" t="s">
        <v>2070</v>
      </c>
      <c r="H3785" s="182">
        <v>1</v>
      </c>
      <c r="I3785" s="96">
        <v>60.56</v>
      </c>
      <c r="J3785" s="196">
        <v>60.56</v>
      </c>
    </row>
    <row r="3786" spans="1:10" s="192" customFormat="1" ht="25.5">
      <c r="A3786" s="199" t="s">
        <v>139</v>
      </c>
      <c r="B3786" s="309" t="s">
        <v>3906</v>
      </c>
      <c r="C3786" s="278" t="s">
        <v>16</v>
      </c>
      <c r="D3786" s="278" t="s">
        <v>3907</v>
      </c>
      <c r="E3786" s="362" t="s">
        <v>142</v>
      </c>
      <c r="F3786" s="362"/>
      <c r="G3786" s="186" t="s">
        <v>19</v>
      </c>
      <c r="H3786" s="187">
        <v>1</v>
      </c>
      <c r="I3786" s="188">
        <v>0.4</v>
      </c>
      <c r="J3786" s="200">
        <v>0.4</v>
      </c>
    </row>
    <row r="3787" spans="1:10" s="192" customFormat="1" ht="25.5">
      <c r="A3787" s="199" t="s">
        <v>139</v>
      </c>
      <c r="B3787" s="309" t="s">
        <v>3977</v>
      </c>
      <c r="C3787" s="278" t="s">
        <v>16</v>
      </c>
      <c r="D3787" s="278" t="s">
        <v>3978</v>
      </c>
      <c r="E3787" s="362" t="s">
        <v>142</v>
      </c>
      <c r="F3787" s="362"/>
      <c r="G3787" s="186" t="s">
        <v>17</v>
      </c>
      <c r="H3787" s="187">
        <v>1</v>
      </c>
      <c r="I3787" s="188">
        <v>44.39</v>
      </c>
      <c r="J3787" s="200">
        <v>44.39</v>
      </c>
    </row>
    <row r="3788" spans="1:10" s="192" customFormat="1" ht="25.5">
      <c r="A3788" s="199" t="s">
        <v>139</v>
      </c>
      <c r="B3788" s="309" t="s">
        <v>3437</v>
      </c>
      <c r="C3788" s="278" t="s">
        <v>16</v>
      </c>
      <c r="D3788" s="278" t="s">
        <v>3438</v>
      </c>
      <c r="E3788" s="362" t="s">
        <v>141</v>
      </c>
      <c r="F3788" s="362"/>
      <c r="G3788" s="186" t="s">
        <v>26</v>
      </c>
      <c r="H3788" s="187">
        <v>0.4</v>
      </c>
      <c r="I3788" s="188">
        <v>16.04</v>
      </c>
      <c r="J3788" s="200">
        <v>6.41</v>
      </c>
    </row>
    <row r="3789" spans="1:10" s="192" customFormat="1" ht="25.5">
      <c r="A3789" s="199" t="s">
        <v>139</v>
      </c>
      <c r="B3789" s="309" t="s">
        <v>3692</v>
      </c>
      <c r="C3789" s="278" t="s">
        <v>16</v>
      </c>
      <c r="D3789" s="278" t="s">
        <v>3693</v>
      </c>
      <c r="E3789" s="362" t="s">
        <v>141</v>
      </c>
      <c r="F3789" s="362"/>
      <c r="G3789" s="186" t="s">
        <v>26</v>
      </c>
      <c r="H3789" s="187">
        <v>0.4</v>
      </c>
      <c r="I3789" s="188">
        <v>23.41</v>
      </c>
      <c r="J3789" s="200">
        <v>9.36</v>
      </c>
    </row>
    <row r="3790" spans="1:10" s="192" customFormat="1" ht="12.75">
      <c r="A3790" s="201"/>
      <c r="B3790" s="279"/>
      <c r="C3790" s="279"/>
      <c r="D3790" s="279"/>
      <c r="E3790" s="279" t="s">
        <v>143</v>
      </c>
      <c r="F3790" s="203">
        <v>15.77</v>
      </c>
      <c r="G3790" s="279" t="s">
        <v>144</v>
      </c>
      <c r="H3790" s="203">
        <v>0</v>
      </c>
      <c r="I3790" s="279" t="s">
        <v>145</v>
      </c>
      <c r="J3790" s="204">
        <v>15.77</v>
      </c>
    </row>
    <row r="3791" spans="1:10" s="192" customFormat="1" ht="12.75">
      <c r="A3791" s="201"/>
      <c r="B3791" s="279"/>
      <c r="C3791" s="279"/>
      <c r="D3791" s="279"/>
      <c r="E3791" s="279" t="s">
        <v>663</v>
      </c>
      <c r="F3791" s="203">
        <v>13.6</v>
      </c>
      <c r="G3791" s="279"/>
      <c r="H3791" s="363" t="s">
        <v>664</v>
      </c>
      <c r="I3791" s="363"/>
      <c r="J3791" s="204">
        <v>74.16</v>
      </c>
    </row>
    <row r="3792" spans="1:10" s="192" customFormat="1" ht="13.5" thickBot="1">
      <c r="A3792" s="280"/>
      <c r="B3792" s="281"/>
      <c r="C3792" s="281"/>
      <c r="D3792" s="281"/>
      <c r="E3792" s="281"/>
      <c r="F3792" s="281"/>
      <c r="G3792" s="281" t="s">
        <v>665</v>
      </c>
      <c r="H3792" s="213">
        <v>1</v>
      </c>
      <c r="I3792" s="281" t="s">
        <v>666</v>
      </c>
      <c r="J3792" s="207">
        <v>74.16</v>
      </c>
    </row>
    <row r="3793" spans="1:10" s="192" customFormat="1" ht="13.5" thickTop="1">
      <c r="A3793" s="205"/>
      <c r="B3793" s="189"/>
      <c r="C3793" s="189"/>
      <c r="D3793" s="189"/>
      <c r="E3793" s="189"/>
      <c r="F3793" s="189"/>
      <c r="G3793" s="189"/>
      <c r="H3793" s="189"/>
      <c r="I3793" s="189"/>
      <c r="J3793" s="206"/>
    </row>
    <row r="3794" spans="1:10" s="192" customFormat="1" ht="12.75">
      <c r="A3794" s="290" t="s">
        <v>3979</v>
      </c>
      <c r="B3794" s="288" t="s">
        <v>8</v>
      </c>
      <c r="C3794" s="284" t="s">
        <v>9</v>
      </c>
      <c r="D3794" s="284" t="s">
        <v>10</v>
      </c>
      <c r="E3794" s="367" t="s">
        <v>136</v>
      </c>
      <c r="F3794" s="367"/>
      <c r="G3794" s="289" t="s">
        <v>11</v>
      </c>
      <c r="H3794" s="288" t="s">
        <v>12</v>
      </c>
      <c r="I3794" s="288" t="s">
        <v>13</v>
      </c>
      <c r="J3794" s="287" t="s">
        <v>14</v>
      </c>
    </row>
    <row r="3795" spans="1:10" s="192" customFormat="1" ht="12.75" customHeight="1">
      <c r="A3795" s="94" t="s">
        <v>137</v>
      </c>
      <c r="B3795" s="294" t="s">
        <v>3980</v>
      </c>
      <c r="C3795" s="277" t="s">
        <v>268</v>
      </c>
      <c r="D3795" s="277" t="s">
        <v>2763</v>
      </c>
      <c r="E3795" s="368" t="s">
        <v>939</v>
      </c>
      <c r="F3795" s="368"/>
      <c r="G3795" s="95" t="s">
        <v>45</v>
      </c>
      <c r="H3795" s="182">
        <v>1</v>
      </c>
      <c r="I3795" s="96">
        <v>164.22</v>
      </c>
      <c r="J3795" s="196">
        <v>164.22</v>
      </c>
    </row>
    <row r="3796" spans="1:10" s="192" customFormat="1" ht="12.75">
      <c r="A3796" s="199" t="s">
        <v>139</v>
      </c>
      <c r="B3796" s="309" t="s">
        <v>3981</v>
      </c>
      <c r="C3796" s="278" t="s">
        <v>268</v>
      </c>
      <c r="D3796" s="278" t="s">
        <v>3982</v>
      </c>
      <c r="E3796" s="362" t="s">
        <v>142</v>
      </c>
      <c r="F3796" s="362"/>
      <c r="G3796" s="186" t="s">
        <v>45</v>
      </c>
      <c r="H3796" s="187">
        <v>1</v>
      </c>
      <c r="I3796" s="188">
        <v>145.97999999999999</v>
      </c>
      <c r="J3796" s="200">
        <v>145.97999999999999</v>
      </c>
    </row>
    <row r="3797" spans="1:10" s="192" customFormat="1" ht="12.75">
      <c r="A3797" s="199" t="s">
        <v>139</v>
      </c>
      <c r="B3797" s="309" t="s">
        <v>1569</v>
      </c>
      <c r="C3797" s="278" t="s">
        <v>268</v>
      </c>
      <c r="D3797" s="278" t="s">
        <v>932</v>
      </c>
      <c r="E3797" s="362" t="s">
        <v>142</v>
      </c>
      <c r="F3797" s="362"/>
      <c r="G3797" s="186" t="s">
        <v>34</v>
      </c>
      <c r="H3797" s="187">
        <v>0.8</v>
      </c>
      <c r="I3797" s="188">
        <v>0.17</v>
      </c>
      <c r="J3797" s="200">
        <v>0.13</v>
      </c>
    </row>
    <row r="3798" spans="1:10" s="192" customFormat="1" ht="12.75">
      <c r="A3798" s="199" t="s">
        <v>139</v>
      </c>
      <c r="B3798" s="309" t="s">
        <v>1570</v>
      </c>
      <c r="C3798" s="278" t="s">
        <v>268</v>
      </c>
      <c r="D3798" s="278" t="s">
        <v>933</v>
      </c>
      <c r="E3798" s="362" t="s">
        <v>141</v>
      </c>
      <c r="F3798" s="362"/>
      <c r="G3798" s="186" t="s">
        <v>26</v>
      </c>
      <c r="H3798" s="187">
        <v>0.52600000000000002</v>
      </c>
      <c r="I3798" s="188">
        <v>15.09</v>
      </c>
      <c r="J3798" s="200">
        <v>7.93</v>
      </c>
    </row>
    <row r="3799" spans="1:10" s="192" customFormat="1" ht="12.75">
      <c r="A3799" s="199" t="s">
        <v>139</v>
      </c>
      <c r="B3799" s="309" t="s">
        <v>1571</v>
      </c>
      <c r="C3799" s="278" t="s">
        <v>268</v>
      </c>
      <c r="D3799" s="278" t="s">
        <v>934</v>
      </c>
      <c r="E3799" s="362" t="s">
        <v>141</v>
      </c>
      <c r="F3799" s="362"/>
      <c r="G3799" s="186" t="s">
        <v>26</v>
      </c>
      <c r="H3799" s="187">
        <v>0.52600000000000002</v>
      </c>
      <c r="I3799" s="188">
        <v>19.37</v>
      </c>
      <c r="J3799" s="200">
        <v>10.18</v>
      </c>
    </row>
    <row r="3800" spans="1:10" s="192" customFormat="1" ht="12.75">
      <c r="A3800" s="201"/>
      <c r="B3800" s="279"/>
      <c r="C3800" s="279"/>
      <c r="D3800" s="279"/>
      <c r="E3800" s="279" t="s">
        <v>143</v>
      </c>
      <c r="F3800" s="203">
        <v>18.11</v>
      </c>
      <c r="G3800" s="279" t="s">
        <v>144</v>
      </c>
      <c r="H3800" s="203">
        <v>0</v>
      </c>
      <c r="I3800" s="279" t="s">
        <v>145</v>
      </c>
      <c r="J3800" s="204">
        <v>18.11</v>
      </c>
    </row>
    <row r="3801" spans="1:10" s="192" customFormat="1" ht="12.75">
      <c r="A3801" s="201"/>
      <c r="B3801" s="279"/>
      <c r="C3801" s="279"/>
      <c r="D3801" s="279"/>
      <c r="E3801" s="279" t="s">
        <v>663</v>
      </c>
      <c r="F3801" s="203">
        <v>36.9</v>
      </c>
      <c r="G3801" s="279"/>
      <c r="H3801" s="363" t="s">
        <v>664</v>
      </c>
      <c r="I3801" s="363"/>
      <c r="J3801" s="204">
        <v>201.12</v>
      </c>
    </row>
    <row r="3802" spans="1:10" s="192" customFormat="1" ht="13.5" thickBot="1">
      <c r="A3802" s="280"/>
      <c r="B3802" s="281"/>
      <c r="C3802" s="281"/>
      <c r="D3802" s="281"/>
      <c r="E3802" s="281"/>
      <c r="F3802" s="281"/>
      <c r="G3802" s="281" t="s">
        <v>665</v>
      </c>
      <c r="H3802" s="213">
        <v>1</v>
      </c>
      <c r="I3802" s="281" t="s">
        <v>666</v>
      </c>
      <c r="J3802" s="207">
        <v>201.12</v>
      </c>
    </row>
    <row r="3803" spans="1:10" s="192" customFormat="1" ht="13.5" thickTop="1">
      <c r="A3803" s="205"/>
      <c r="B3803" s="189"/>
      <c r="C3803" s="189"/>
      <c r="D3803" s="189"/>
      <c r="E3803" s="189"/>
      <c r="F3803" s="189"/>
      <c r="G3803" s="189"/>
      <c r="H3803" s="189"/>
      <c r="I3803" s="189"/>
      <c r="J3803" s="206"/>
    </row>
    <row r="3804" spans="1:10" s="192" customFormat="1" ht="12.75">
      <c r="A3804" s="290" t="s">
        <v>3983</v>
      </c>
      <c r="B3804" s="288" t="s">
        <v>8</v>
      </c>
      <c r="C3804" s="284" t="s">
        <v>9</v>
      </c>
      <c r="D3804" s="284" t="s">
        <v>10</v>
      </c>
      <c r="E3804" s="367" t="s">
        <v>136</v>
      </c>
      <c r="F3804" s="367"/>
      <c r="G3804" s="289" t="s">
        <v>11</v>
      </c>
      <c r="H3804" s="288" t="s">
        <v>12</v>
      </c>
      <c r="I3804" s="288" t="s">
        <v>13</v>
      </c>
      <c r="J3804" s="287" t="s">
        <v>14</v>
      </c>
    </row>
    <row r="3805" spans="1:10" s="192" customFormat="1" ht="25.5" customHeight="1">
      <c r="A3805" s="94" t="s">
        <v>137</v>
      </c>
      <c r="B3805" s="294" t="s">
        <v>3984</v>
      </c>
      <c r="C3805" s="277" t="s">
        <v>44</v>
      </c>
      <c r="D3805" s="277" t="s">
        <v>2766</v>
      </c>
      <c r="E3805" s="368" t="s">
        <v>490</v>
      </c>
      <c r="F3805" s="368"/>
      <c r="G3805" s="95" t="s">
        <v>45</v>
      </c>
      <c r="H3805" s="182">
        <v>1</v>
      </c>
      <c r="I3805" s="96">
        <v>226.9</v>
      </c>
      <c r="J3805" s="196">
        <v>226.9</v>
      </c>
    </row>
    <row r="3806" spans="1:10" s="192" customFormat="1" ht="25.5">
      <c r="A3806" s="199" t="s">
        <v>139</v>
      </c>
      <c r="B3806" s="309" t="s">
        <v>3437</v>
      </c>
      <c r="C3806" s="278" t="s">
        <v>16</v>
      </c>
      <c r="D3806" s="278" t="s">
        <v>3438</v>
      </c>
      <c r="E3806" s="362" t="s">
        <v>141</v>
      </c>
      <c r="F3806" s="362"/>
      <c r="G3806" s="186" t="s">
        <v>26</v>
      </c>
      <c r="H3806" s="187">
        <v>0.4</v>
      </c>
      <c r="I3806" s="188">
        <v>16.04</v>
      </c>
      <c r="J3806" s="200">
        <v>6.41</v>
      </c>
    </row>
    <row r="3807" spans="1:10" s="192" customFormat="1" ht="25.5">
      <c r="A3807" s="199" t="s">
        <v>139</v>
      </c>
      <c r="B3807" s="309" t="s">
        <v>3692</v>
      </c>
      <c r="C3807" s="278" t="s">
        <v>16</v>
      </c>
      <c r="D3807" s="278" t="s">
        <v>3693</v>
      </c>
      <c r="E3807" s="362" t="s">
        <v>141</v>
      </c>
      <c r="F3807" s="362"/>
      <c r="G3807" s="186" t="s">
        <v>26</v>
      </c>
      <c r="H3807" s="187">
        <v>0.4</v>
      </c>
      <c r="I3807" s="188">
        <v>23.41</v>
      </c>
      <c r="J3807" s="200">
        <v>9.36</v>
      </c>
    </row>
    <row r="3808" spans="1:10" s="192" customFormat="1" ht="25.5">
      <c r="A3808" s="199" t="s">
        <v>139</v>
      </c>
      <c r="B3808" s="309" t="s">
        <v>3906</v>
      </c>
      <c r="C3808" s="278" t="s">
        <v>16</v>
      </c>
      <c r="D3808" s="278" t="s">
        <v>3907</v>
      </c>
      <c r="E3808" s="362" t="s">
        <v>142</v>
      </c>
      <c r="F3808" s="362"/>
      <c r="G3808" s="186" t="s">
        <v>19</v>
      </c>
      <c r="H3808" s="187">
        <v>2.4</v>
      </c>
      <c r="I3808" s="188">
        <v>0.4</v>
      </c>
      <c r="J3808" s="200">
        <v>0.96</v>
      </c>
    </row>
    <row r="3809" spans="1:10" s="192" customFormat="1" ht="12.75">
      <c r="A3809" s="199" t="s">
        <v>139</v>
      </c>
      <c r="B3809" s="309" t="s">
        <v>3985</v>
      </c>
      <c r="C3809" s="278" t="s">
        <v>21</v>
      </c>
      <c r="D3809" s="278" t="s">
        <v>3986</v>
      </c>
      <c r="E3809" s="362" t="s">
        <v>142</v>
      </c>
      <c r="F3809" s="362"/>
      <c r="G3809" s="186" t="s">
        <v>45</v>
      </c>
      <c r="H3809" s="187">
        <v>1</v>
      </c>
      <c r="I3809" s="188">
        <v>210.17</v>
      </c>
      <c r="J3809" s="200">
        <v>210.17</v>
      </c>
    </row>
    <row r="3810" spans="1:10" s="192" customFormat="1" ht="12.75">
      <c r="A3810" s="201"/>
      <c r="B3810" s="279"/>
      <c r="C3810" s="279"/>
      <c r="D3810" s="279"/>
      <c r="E3810" s="279" t="s">
        <v>143</v>
      </c>
      <c r="F3810" s="203">
        <v>15.77</v>
      </c>
      <c r="G3810" s="279" t="s">
        <v>144</v>
      </c>
      <c r="H3810" s="203">
        <v>0</v>
      </c>
      <c r="I3810" s="279" t="s">
        <v>145</v>
      </c>
      <c r="J3810" s="204">
        <v>15.77</v>
      </c>
    </row>
    <row r="3811" spans="1:10" s="192" customFormat="1" ht="12.75">
      <c r="A3811" s="201"/>
      <c r="B3811" s="279"/>
      <c r="C3811" s="279"/>
      <c r="D3811" s="279"/>
      <c r="E3811" s="279" t="s">
        <v>663</v>
      </c>
      <c r="F3811" s="203">
        <v>50.98</v>
      </c>
      <c r="G3811" s="279"/>
      <c r="H3811" s="363" t="s">
        <v>664</v>
      </c>
      <c r="I3811" s="363"/>
      <c r="J3811" s="204">
        <v>277.88</v>
      </c>
    </row>
    <row r="3812" spans="1:10" s="192" customFormat="1" ht="13.5" thickBot="1">
      <c r="A3812" s="280"/>
      <c r="B3812" s="281"/>
      <c r="C3812" s="281"/>
      <c r="D3812" s="281"/>
      <c r="E3812" s="281"/>
      <c r="F3812" s="281"/>
      <c r="G3812" s="281" t="s">
        <v>665</v>
      </c>
      <c r="H3812" s="213">
        <v>2</v>
      </c>
      <c r="I3812" s="281" t="s">
        <v>666</v>
      </c>
      <c r="J3812" s="207">
        <v>555.76</v>
      </c>
    </row>
    <row r="3813" spans="1:10" s="192" customFormat="1" ht="13.5" thickTop="1">
      <c r="A3813" s="205"/>
      <c r="B3813" s="189"/>
      <c r="C3813" s="189"/>
      <c r="D3813" s="189"/>
      <c r="E3813" s="189"/>
      <c r="F3813" s="189"/>
      <c r="G3813" s="189"/>
      <c r="H3813" s="189"/>
      <c r="I3813" s="189"/>
      <c r="J3813" s="206"/>
    </row>
    <row r="3814" spans="1:10" s="192" customFormat="1" ht="12.75">
      <c r="A3814" s="290" t="s">
        <v>3987</v>
      </c>
      <c r="B3814" s="288" t="s">
        <v>8</v>
      </c>
      <c r="C3814" s="284" t="s">
        <v>9</v>
      </c>
      <c r="D3814" s="284" t="s">
        <v>10</v>
      </c>
      <c r="E3814" s="367" t="s">
        <v>136</v>
      </c>
      <c r="F3814" s="367"/>
      <c r="G3814" s="289" t="s">
        <v>11</v>
      </c>
      <c r="H3814" s="288" t="s">
        <v>12</v>
      </c>
      <c r="I3814" s="288" t="s">
        <v>13</v>
      </c>
      <c r="J3814" s="287" t="s">
        <v>14</v>
      </c>
    </row>
    <row r="3815" spans="1:10" s="192" customFormat="1" ht="25.5">
      <c r="A3815" s="94" t="s">
        <v>137</v>
      </c>
      <c r="B3815" s="294" t="s">
        <v>3988</v>
      </c>
      <c r="C3815" s="277" t="s">
        <v>16</v>
      </c>
      <c r="D3815" s="277" t="s">
        <v>2768</v>
      </c>
      <c r="E3815" s="368">
        <v>850</v>
      </c>
      <c r="F3815" s="368"/>
      <c r="G3815" s="95" t="s">
        <v>2070</v>
      </c>
      <c r="H3815" s="182">
        <v>1</v>
      </c>
      <c r="I3815" s="96">
        <v>61.41</v>
      </c>
      <c r="J3815" s="196">
        <v>61.41</v>
      </c>
    </row>
    <row r="3816" spans="1:10" s="192" customFormat="1" ht="25.5">
      <c r="A3816" s="199" t="s">
        <v>139</v>
      </c>
      <c r="B3816" s="309" t="s">
        <v>3989</v>
      </c>
      <c r="C3816" s="278" t="s">
        <v>16</v>
      </c>
      <c r="D3816" s="278" t="s">
        <v>2768</v>
      </c>
      <c r="E3816" s="362" t="s">
        <v>142</v>
      </c>
      <c r="F3816" s="362"/>
      <c r="G3816" s="186" t="s">
        <v>17</v>
      </c>
      <c r="H3816" s="187">
        <v>1</v>
      </c>
      <c r="I3816" s="188">
        <v>55.5</v>
      </c>
      <c r="J3816" s="200">
        <v>55.5</v>
      </c>
    </row>
    <row r="3817" spans="1:10" s="192" customFormat="1" ht="25.5">
      <c r="A3817" s="199" t="s">
        <v>139</v>
      </c>
      <c r="B3817" s="309" t="s">
        <v>3692</v>
      </c>
      <c r="C3817" s="278" t="s">
        <v>16</v>
      </c>
      <c r="D3817" s="278" t="s">
        <v>3693</v>
      </c>
      <c r="E3817" s="362" t="s">
        <v>141</v>
      </c>
      <c r="F3817" s="362"/>
      <c r="G3817" s="186" t="s">
        <v>26</v>
      </c>
      <c r="H3817" s="187">
        <v>0.15</v>
      </c>
      <c r="I3817" s="188">
        <v>23.41</v>
      </c>
      <c r="J3817" s="200">
        <v>3.51</v>
      </c>
    </row>
    <row r="3818" spans="1:10" s="192" customFormat="1" ht="25.5">
      <c r="A3818" s="199" t="s">
        <v>139</v>
      </c>
      <c r="B3818" s="309" t="s">
        <v>3437</v>
      </c>
      <c r="C3818" s="278" t="s">
        <v>16</v>
      </c>
      <c r="D3818" s="278" t="s">
        <v>3438</v>
      </c>
      <c r="E3818" s="362" t="s">
        <v>141</v>
      </c>
      <c r="F3818" s="362"/>
      <c r="G3818" s="186" t="s">
        <v>26</v>
      </c>
      <c r="H3818" s="187">
        <v>0.15</v>
      </c>
      <c r="I3818" s="188">
        <v>16.04</v>
      </c>
      <c r="J3818" s="200">
        <v>2.4</v>
      </c>
    </row>
    <row r="3819" spans="1:10" s="192" customFormat="1" ht="12.75">
      <c r="A3819" s="201"/>
      <c r="B3819" s="279"/>
      <c r="C3819" s="279"/>
      <c r="D3819" s="279"/>
      <c r="E3819" s="279" t="s">
        <v>143</v>
      </c>
      <c r="F3819" s="203">
        <v>5.91</v>
      </c>
      <c r="G3819" s="279" t="s">
        <v>144</v>
      </c>
      <c r="H3819" s="203">
        <v>0</v>
      </c>
      <c r="I3819" s="279" t="s">
        <v>145</v>
      </c>
      <c r="J3819" s="204">
        <v>5.91</v>
      </c>
    </row>
    <row r="3820" spans="1:10" s="192" customFormat="1" ht="12.75">
      <c r="A3820" s="201"/>
      <c r="B3820" s="279"/>
      <c r="C3820" s="279"/>
      <c r="D3820" s="279"/>
      <c r="E3820" s="279" t="s">
        <v>663</v>
      </c>
      <c r="F3820" s="203">
        <v>13.79</v>
      </c>
      <c r="G3820" s="279"/>
      <c r="H3820" s="363" t="s">
        <v>664</v>
      </c>
      <c r="I3820" s="363"/>
      <c r="J3820" s="204">
        <v>75.2</v>
      </c>
    </row>
    <row r="3821" spans="1:10" s="192" customFormat="1" ht="13.5" thickBot="1">
      <c r="A3821" s="280"/>
      <c r="B3821" s="281"/>
      <c r="C3821" s="281"/>
      <c r="D3821" s="281"/>
      <c r="E3821" s="281"/>
      <c r="F3821" s="281"/>
      <c r="G3821" s="281" t="s">
        <v>665</v>
      </c>
      <c r="H3821" s="213">
        <v>12</v>
      </c>
      <c r="I3821" s="281" t="s">
        <v>666</v>
      </c>
      <c r="J3821" s="207">
        <v>902.4</v>
      </c>
    </row>
    <row r="3822" spans="1:10" s="192" customFormat="1" ht="13.5" thickTop="1">
      <c r="A3822" s="205"/>
      <c r="B3822" s="189"/>
      <c r="C3822" s="189"/>
      <c r="D3822" s="189"/>
      <c r="E3822" s="189"/>
      <c r="F3822" s="189"/>
      <c r="G3822" s="189"/>
      <c r="H3822" s="189"/>
      <c r="I3822" s="189"/>
      <c r="J3822" s="206"/>
    </row>
    <row r="3823" spans="1:10" s="192" customFormat="1" ht="12.75">
      <c r="A3823" s="290" t="s">
        <v>3990</v>
      </c>
      <c r="B3823" s="288" t="s">
        <v>8</v>
      </c>
      <c r="C3823" s="284" t="s">
        <v>9</v>
      </c>
      <c r="D3823" s="284" t="s">
        <v>10</v>
      </c>
      <c r="E3823" s="367" t="s">
        <v>136</v>
      </c>
      <c r="F3823" s="367"/>
      <c r="G3823" s="289" t="s">
        <v>11</v>
      </c>
      <c r="H3823" s="288" t="s">
        <v>12</v>
      </c>
      <c r="I3823" s="288" t="s">
        <v>13</v>
      </c>
      <c r="J3823" s="287" t="s">
        <v>14</v>
      </c>
    </row>
    <row r="3824" spans="1:10" s="192" customFormat="1" ht="25.5">
      <c r="A3824" s="94" t="s">
        <v>137</v>
      </c>
      <c r="B3824" s="294" t="s">
        <v>3991</v>
      </c>
      <c r="C3824" s="277" t="s">
        <v>16</v>
      </c>
      <c r="D3824" s="277" t="s">
        <v>2770</v>
      </c>
      <c r="E3824" s="368">
        <v>850</v>
      </c>
      <c r="F3824" s="368"/>
      <c r="G3824" s="95" t="s">
        <v>2070</v>
      </c>
      <c r="H3824" s="182">
        <v>1</v>
      </c>
      <c r="I3824" s="96">
        <v>124.9</v>
      </c>
      <c r="J3824" s="196">
        <v>124.9</v>
      </c>
    </row>
    <row r="3825" spans="1:10" s="192" customFormat="1" ht="25.5">
      <c r="A3825" s="199" t="s">
        <v>139</v>
      </c>
      <c r="B3825" s="309" t="s">
        <v>3992</v>
      </c>
      <c r="C3825" s="278" t="s">
        <v>16</v>
      </c>
      <c r="D3825" s="278" t="s">
        <v>2770</v>
      </c>
      <c r="E3825" s="362" t="s">
        <v>142</v>
      </c>
      <c r="F3825" s="362"/>
      <c r="G3825" s="186" t="s">
        <v>17</v>
      </c>
      <c r="H3825" s="187">
        <v>1</v>
      </c>
      <c r="I3825" s="188">
        <v>118.99</v>
      </c>
      <c r="J3825" s="200">
        <v>118.99</v>
      </c>
    </row>
    <row r="3826" spans="1:10" s="192" customFormat="1" ht="25.5">
      <c r="A3826" s="199" t="s">
        <v>139</v>
      </c>
      <c r="B3826" s="309" t="s">
        <v>3692</v>
      </c>
      <c r="C3826" s="278" t="s">
        <v>16</v>
      </c>
      <c r="D3826" s="278" t="s">
        <v>3693</v>
      </c>
      <c r="E3826" s="362" t="s">
        <v>141</v>
      </c>
      <c r="F3826" s="362"/>
      <c r="G3826" s="186" t="s">
        <v>26</v>
      </c>
      <c r="H3826" s="187">
        <v>0.15</v>
      </c>
      <c r="I3826" s="188">
        <v>23.41</v>
      </c>
      <c r="J3826" s="200">
        <v>3.51</v>
      </c>
    </row>
    <row r="3827" spans="1:10" s="192" customFormat="1" ht="25.5">
      <c r="A3827" s="199" t="s">
        <v>139</v>
      </c>
      <c r="B3827" s="309" t="s">
        <v>3437</v>
      </c>
      <c r="C3827" s="278" t="s">
        <v>16</v>
      </c>
      <c r="D3827" s="278" t="s">
        <v>3438</v>
      </c>
      <c r="E3827" s="362" t="s">
        <v>141</v>
      </c>
      <c r="F3827" s="362"/>
      <c r="G3827" s="186" t="s">
        <v>26</v>
      </c>
      <c r="H3827" s="187">
        <v>0.15</v>
      </c>
      <c r="I3827" s="188">
        <v>16.04</v>
      </c>
      <c r="J3827" s="200">
        <v>2.4</v>
      </c>
    </row>
    <row r="3828" spans="1:10" s="192" customFormat="1" ht="12.75">
      <c r="A3828" s="201"/>
      <c r="B3828" s="279"/>
      <c r="C3828" s="279"/>
      <c r="D3828" s="279"/>
      <c r="E3828" s="279" t="s">
        <v>143</v>
      </c>
      <c r="F3828" s="203">
        <v>5.91</v>
      </c>
      <c r="G3828" s="279" t="s">
        <v>144</v>
      </c>
      <c r="H3828" s="203">
        <v>0</v>
      </c>
      <c r="I3828" s="279" t="s">
        <v>145</v>
      </c>
      <c r="J3828" s="204">
        <v>5.91</v>
      </c>
    </row>
    <row r="3829" spans="1:10" s="192" customFormat="1" ht="12.75">
      <c r="A3829" s="201"/>
      <c r="B3829" s="279"/>
      <c r="C3829" s="279"/>
      <c r="D3829" s="279"/>
      <c r="E3829" s="279" t="s">
        <v>663</v>
      </c>
      <c r="F3829" s="203">
        <v>28.06</v>
      </c>
      <c r="G3829" s="279"/>
      <c r="H3829" s="363" t="s">
        <v>664</v>
      </c>
      <c r="I3829" s="363"/>
      <c r="J3829" s="204">
        <v>152.96</v>
      </c>
    </row>
    <row r="3830" spans="1:10" s="192" customFormat="1" ht="13.5" thickBot="1">
      <c r="A3830" s="280"/>
      <c r="B3830" s="281"/>
      <c r="C3830" s="281"/>
      <c r="D3830" s="281"/>
      <c r="E3830" s="281"/>
      <c r="F3830" s="281"/>
      <c r="G3830" s="281" t="s">
        <v>665</v>
      </c>
      <c r="H3830" s="213">
        <v>1</v>
      </c>
      <c r="I3830" s="281" t="s">
        <v>666</v>
      </c>
      <c r="J3830" s="207">
        <v>152.96</v>
      </c>
    </row>
    <row r="3831" spans="1:10" s="192" customFormat="1" ht="13.5" thickTop="1">
      <c r="A3831" s="205"/>
      <c r="B3831" s="189"/>
      <c r="C3831" s="189"/>
      <c r="D3831" s="189"/>
      <c r="E3831" s="189"/>
      <c r="F3831" s="189"/>
      <c r="G3831" s="189"/>
      <c r="H3831" s="189"/>
      <c r="I3831" s="189"/>
      <c r="J3831" s="206"/>
    </row>
    <row r="3832" spans="1:10" s="192" customFormat="1" ht="12.75">
      <c r="A3832" s="290" t="s">
        <v>3993</v>
      </c>
      <c r="B3832" s="288" t="s">
        <v>8</v>
      </c>
      <c r="C3832" s="284" t="s">
        <v>9</v>
      </c>
      <c r="D3832" s="284" t="s">
        <v>10</v>
      </c>
      <c r="E3832" s="367" t="s">
        <v>136</v>
      </c>
      <c r="F3832" s="367"/>
      <c r="G3832" s="289" t="s">
        <v>11</v>
      </c>
      <c r="H3832" s="288" t="s">
        <v>12</v>
      </c>
      <c r="I3832" s="288" t="s">
        <v>13</v>
      </c>
      <c r="J3832" s="287" t="s">
        <v>14</v>
      </c>
    </row>
    <row r="3833" spans="1:10" s="192" customFormat="1" ht="12.75" customHeight="1">
      <c r="A3833" s="94" t="s">
        <v>137</v>
      </c>
      <c r="B3833" s="294" t="s">
        <v>3994</v>
      </c>
      <c r="C3833" s="277" t="s">
        <v>44</v>
      </c>
      <c r="D3833" s="277" t="s">
        <v>2773</v>
      </c>
      <c r="E3833" s="368" t="s">
        <v>148</v>
      </c>
      <c r="F3833" s="368"/>
      <c r="G3833" s="95" t="s">
        <v>1</v>
      </c>
      <c r="H3833" s="182">
        <v>1</v>
      </c>
      <c r="I3833" s="96">
        <v>72.930000000000007</v>
      </c>
      <c r="J3833" s="196">
        <v>72.930000000000007</v>
      </c>
    </row>
    <row r="3834" spans="1:10" s="192" customFormat="1" ht="25.5">
      <c r="A3834" s="199" t="s">
        <v>139</v>
      </c>
      <c r="B3834" s="309" t="s">
        <v>3692</v>
      </c>
      <c r="C3834" s="278" t="s">
        <v>16</v>
      </c>
      <c r="D3834" s="278" t="s">
        <v>3693</v>
      </c>
      <c r="E3834" s="362" t="s">
        <v>141</v>
      </c>
      <c r="F3834" s="362"/>
      <c r="G3834" s="186" t="s">
        <v>26</v>
      </c>
      <c r="H3834" s="187">
        <v>0.28000000000000003</v>
      </c>
      <c r="I3834" s="188">
        <v>23.41</v>
      </c>
      <c r="J3834" s="200">
        <v>6.55</v>
      </c>
    </row>
    <row r="3835" spans="1:10" s="192" customFormat="1" ht="25.5">
      <c r="A3835" s="199" t="s">
        <v>139</v>
      </c>
      <c r="B3835" s="309" t="s">
        <v>3995</v>
      </c>
      <c r="C3835" s="278" t="s">
        <v>21</v>
      </c>
      <c r="D3835" s="278" t="s">
        <v>3996</v>
      </c>
      <c r="E3835" s="362" t="s">
        <v>142</v>
      </c>
      <c r="F3835" s="362"/>
      <c r="G3835" s="186" t="s">
        <v>45</v>
      </c>
      <c r="H3835" s="187">
        <v>1</v>
      </c>
      <c r="I3835" s="188">
        <v>66.38</v>
      </c>
      <c r="J3835" s="200">
        <v>66.38</v>
      </c>
    </row>
    <row r="3836" spans="1:10" s="192" customFormat="1" ht="12.75">
      <c r="A3836" s="201"/>
      <c r="B3836" s="279"/>
      <c r="C3836" s="279"/>
      <c r="D3836" s="279"/>
      <c r="E3836" s="279" t="s">
        <v>143</v>
      </c>
      <c r="F3836" s="203">
        <v>6.55</v>
      </c>
      <c r="G3836" s="279" t="s">
        <v>144</v>
      </c>
      <c r="H3836" s="203">
        <v>0</v>
      </c>
      <c r="I3836" s="279" t="s">
        <v>145</v>
      </c>
      <c r="J3836" s="204">
        <v>6.55</v>
      </c>
    </row>
    <row r="3837" spans="1:10" s="192" customFormat="1" ht="12.75">
      <c r="A3837" s="201"/>
      <c r="B3837" s="279"/>
      <c r="C3837" s="279"/>
      <c r="D3837" s="279"/>
      <c r="E3837" s="279" t="s">
        <v>663</v>
      </c>
      <c r="F3837" s="203">
        <v>16.38</v>
      </c>
      <c r="G3837" s="279"/>
      <c r="H3837" s="363" t="s">
        <v>664</v>
      </c>
      <c r="I3837" s="363"/>
      <c r="J3837" s="204">
        <v>89.31</v>
      </c>
    </row>
    <row r="3838" spans="1:10" s="192" customFormat="1" ht="13.5" thickBot="1">
      <c r="A3838" s="280"/>
      <c r="B3838" s="281"/>
      <c r="C3838" s="281"/>
      <c r="D3838" s="281"/>
      <c r="E3838" s="281"/>
      <c r="F3838" s="281"/>
      <c r="G3838" s="281" t="s">
        <v>665</v>
      </c>
      <c r="H3838" s="213">
        <v>11</v>
      </c>
      <c r="I3838" s="281" t="s">
        <v>666</v>
      </c>
      <c r="J3838" s="207">
        <v>982.41</v>
      </c>
    </row>
    <row r="3839" spans="1:10" s="192" customFormat="1" ht="13.5" thickTop="1">
      <c r="A3839" s="205"/>
      <c r="B3839" s="189"/>
      <c r="C3839" s="189"/>
      <c r="D3839" s="189"/>
      <c r="E3839" s="189"/>
      <c r="F3839" s="189"/>
      <c r="G3839" s="189"/>
      <c r="H3839" s="189"/>
      <c r="I3839" s="189"/>
      <c r="J3839" s="206"/>
    </row>
    <row r="3840" spans="1:10" s="192" customFormat="1" ht="12.75">
      <c r="A3840" s="290" t="s">
        <v>3997</v>
      </c>
      <c r="B3840" s="288" t="s">
        <v>8</v>
      </c>
      <c r="C3840" s="284" t="s">
        <v>9</v>
      </c>
      <c r="D3840" s="284" t="s">
        <v>10</v>
      </c>
      <c r="E3840" s="367" t="s">
        <v>136</v>
      </c>
      <c r="F3840" s="367"/>
      <c r="G3840" s="289" t="s">
        <v>11</v>
      </c>
      <c r="H3840" s="288" t="s">
        <v>12</v>
      </c>
      <c r="I3840" s="288" t="s">
        <v>13</v>
      </c>
      <c r="J3840" s="287" t="s">
        <v>14</v>
      </c>
    </row>
    <row r="3841" spans="1:10" s="192" customFormat="1" ht="12.75" customHeight="1">
      <c r="A3841" s="94" t="s">
        <v>137</v>
      </c>
      <c r="B3841" s="294" t="s">
        <v>3998</v>
      </c>
      <c r="C3841" s="277" t="s">
        <v>44</v>
      </c>
      <c r="D3841" s="277" t="s">
        <v>2776</v>
      </c>
      <c r="E3841" s="368" t="s">
        <v>148</v>
      </c>
      <c r="F3841" s="368"/>
      <c r="G3841" s="95" t="s">
        <v>1</v>
      </c>
      <c r="H3841" s="182">
        <v>1</v>
      </c>
      <c r="I3841" s="96">
        <v>231.46</v>
      </c>
      <c r="J3841" s="196">
        <v>231.46</v>
      </c>
    </row>
    <row r="3842" spans="1:10" s="192" customFormat="1" ht="25.5">
      <c r="A3842" s="199" t="s">
        <v>139</v>
      </c>
      <c r="B3842" s="309" t="s">
        <v>3692</v>
      </c>
      <c r="C3842" s="278" t="s">
        <v>16</v>
      </c>
      <c r="D3842" s="278" t="s">
        <v>3693</v>
      </c>
      <c r="E3842" s="362" t="s">
        <v>141</v>
      </c>
      <c r="F3842" s="362"/>
      <c r="G3842" s="186" t="s">
        <v>26</v>
      </c>
      <c r="H3842" s="187">
        <v>0.15</v>
      </c>
      <c r="I3842" s="188">
        <v>23.41</v>
      </c>
      <c r="J3842" s="200">
        <v>3.51</v>
      </c>
    </row>
    <row r="3843" spans="1:10" s="192" customFormat="1" ht="38.25">
      <c r="A3843" s="199" t="s">
        <v>139</v>
      </c>
      <c r="B3843" s="309" t="s">
        <v>3999</v>
      </c>
      <c r="C3843" s="278" t="s">
        <v>21</v>
      </c>
      <c r="D3843" s="278" t="s">
        <v>4000</v>
      </c>
      <c r="E3843" s="362" t="s">
        <v>142</v>
      </c>
      <c r="F3843" s="362"/>
      <c r="G3843" s="186" t="s">
        <v>45</v>
      </c>
      <c r="H3843" s="187">
        <v>1</v>
      </c>
      <c r="I3843" s="188">
        <v>227.95</v>
      </c>
      <c r="J3843" s="200">
        <v>227.95</v>
      </c>
    </row>
    <row r="3844" spans="1:10" s="192" customFormat="1" ht="12.75">
      <c r="A3844" s="201"/>
      <c r="B3844" s="279"/>
      <c r="C3844" s="279"/>
      <c r="D3844" s="279"/>
      <c r="E3844" s="279" t="s">
        <v>143</v>
      </c>
      <c r="F3844" s="203">
        <v>3.51</v>
      </c>
      <c r="G3844" s="279" t="s">
        <v>144</v>
      </c>
      <c r="H3844" s="203">
        <v>0</v>
      </c>
      <c r="I3844" s="279" t="s">
        <v>145</v>
      </c>
      <c r="J3844" s="204">
        <v>3.51</v>
      </c>
    </row>
    <row r="3845" spans="1:10" s="192" customFormat="1" ht="12.75">
      <c r="A3845" s="201"/>
      <c r="B3845" s="279"/>
      <c r="C3845" s="279"/>
      <c r="D3845" s="279"/>
      <c r="E3845" s="279" t="s">
        <v>663</v>
      </c>
      <c r="F3845" s="203">
        <v>52</v>
      </c>
      <c r="G3845" s="279"/>
      <c r="H3845" s="363" t="s">
        <v>664</v>
      </c>
      <c r="I3845" s="363"/>
      <c r="J3845" s="204">
        <v>283.45999999999998</v>
      </c>
    </row>
    <row r="3846" spans="1:10" s="192" customFormat="1" ht="13.5" thickBot="1">
      <c r="A3846" s="280"/>
      <c r="B3846" s="281"/>
      <c r="C3846" s="281"/>
      <c r="D3846" s="281"/>
      <c r="E3846" s="281"/>
      <c r="F3846" s="281"/>
      <c r="G3846" s="281" t="s">
        <v>665</v>
      </c>
      <c r="H3846" s="213">
        <v>1</v>
      </c>
      <c r="I3846" s="281" t="s">
        <v>666</v>
      </c>
      <c r="J3846" s="207">
        <v>283.45999999999998</v>
      </c>
    </row>
    <row r="3847" spans="1:10" s="192" customFormat="1" ht="13.5" thickTop="1">
      <c r="A3847" s="205"/>
      <c r="B3847" s="189"/>
      <c r="C3847" s="189"/>
      <c r="D3847" s="189"/>
      <c r="E3847" s="189"/>
      <c r="F3847" s="189"/>
      <c r="G3847" s="189"/>
      <c r="H3847" s="189"/>
      <c r="I3847" s="189"/>
      <c r="J3847" s="206"/>
    </row>
    <row r="3848" spans="1:10" s="192" customFormat="1" ht="12.75">
      <c r="A3848" s="290" t="s">
        <v>4001</v>
      </c>
      <c r="B3848" s="288" t="s">
        <v>8</v>
      </c>
      <c r="C3848" s="284" t="s">
        <v>9</v>
      </c>
      <c r="D3848" s="284" t="s">
        <v>10</v>
      </c>
      <c r="E3848" s="367" t="s">
        <v>136</v>
      </c>
      <c r="F3848" s="367"/>
      <c r="G3848" s="289" t="s">
        <v>11</v>
      </c>
      <c r="H3848" s="288" t="s">
        <v>12</v>
      </c>
      <c r="I3848" s="288" t="s">
        <v>13</v>
      </c>
      <c r="J3848" s="287" t="s">
        <v>14</v>
      </c>
    </row>
    <row r="3849" spans="1:10" s="192" customFormat="1" ht="12.75" customHeight="1">
      <c r="A3849" s="94" t="s">
        <v>137</v>
      </c>
      <c r="B3849" s="294" t="s">
        <v>4002</v>
      </c>
      <c r="C3849" s="277" t="s">
        <v>268</v>
      </c>
      <c r="D3849" s="277" t="s">
        <v>2778</v>
      </c>
      <c r="E3849" s="368" t="s">
        <v>3972</v>
      </c>
      <c r="F3849" s="368"/>
      <c r="G3849" s="95" t="s">
        <v>45</v>
      </c>
      <c r="H3849" s="182">
        <v>1</v>
      </c>
      <c r="I3849" s="96">
        <v>418.52</v>
      </c>
      <c r="J3849" s="196">
        <v>418.52</v>
      </c>
    </row>
    <row r="3850" spans="1:10" s="192" customFormat="1" ht="12.75">
      <c r="A3850" s="199" t="s">
        <v>139</v>
      </c>
      <c r="B3850" s="309" t="s">
        <v>1569</v>
      </c>
      <c r="C3850" s="278" t="s">
        <v>268</v>
      </c>
      <c r="D3850" s="278" t="s">
        <v>932</v>
      </c>
      <c r="E3850" s="362" t="s">
        <v>142</v>
      </c>
      <c r="F3850" s="362"/>
      <c r="G3850" s="186" t="s">
        <v>34</v>
      </c>
      <c r="H3850" s="187">
        <v>4.8</v>
      </c>
      <c r="I3850" s="188">
        <v>0.17</v>
      </c>
      <c r="J3850" s="200">
        <v>0.81</v>
      </c>
    </row>
    <row r="3851" spans="1:10" s="192" customFormat="1" ht="12.75">
      <c r="A3851" s="199" t="s">
        <v>139</v>
      </c>
      <c r="B3851" s="309" t="s">
        <v>4003</v>
      </c>
      <c r="C3851" s="278" t="s">
        <v>268</v>
      </c>
      <c r="D3851" s="278" t="s">
        <v>4004</v>
      </c>
      <c r="E3851" s="362" t="s">
        <v>142</v>
      </c>
      <c r="F3851" s="362"/>
      <c r="G3851" s="186" t="s">
        <v>45</v>
      </c>
      <c r="H3851" s="187">
        <v>1</v>
      </c>
      <c r="I3851" s="188">
        <v>390.9</v>
      </c>
      <c r="J3851" s="200">
        <v>390.9</v>
      </c>
    </row>
    <row r="3852" spans="1:10" s="192" customFormat="1" ht="12.75">
      <c r="A3852" s="199" t="s">
        <v>139</v>
      </c>
      <c r="B3852" s="309" t="s">
        <v>1570</v>
      </c>
      <c r="C3852" s="278" t="s">
        <v>268</v>
      </c>
      <c r="D3852" s="278" t="s">
        <v>933</v>
      </c>
      <c r="E3852" s="362" t="s">
        <v>141</v>
      </c>
      <c r="F3852" s="362"/>
      <c r="G3852" s="186" t="s">
        <v>26</v>
      </c>
      <c r="H3852" s="187">
        <v>0.82499999999999996</v>
      </c>
      <c r="I3852" s="188">
        <v>15.09</v>
      </c>
      <c r="J3852" s="200">
        <v>12.44</v>
      </c>
    </row>
    <row r="3853" spans="1:10" s="192" customFormat="1" ht="12.75">
      <c r="A3853" s="199" t="s">
        <v>139</v>
      </c>
      <c r="B3853" s="309" t="s">
        <v>1571</v>
      </c>
      <c r="C3853" s="278" t="s">
        <v>268</v>
      </c>
      <c r="D3853" s="278" t="s">
        <v>934</v>
      </c>
      <c r="E3853" s="362" t="s">
        <v>141</v>
      </c>
      <c r="F3853" s="362"/>
      <c r="G3853" s="186" t="s">
        <v>26</v>
      </c>
      <c r="H3853" s="187">
        <v>0.74199999999999999</v>
      </c>
      <c r="I3853" s="188">
        <v>19.37</v>
      </c>
      <c r="J3853" s="200">
        <v>14.37</v>
      </c>
    </row>
    <row r="3854" spans="1:10" s="192" customFormat="1" ht="12.75">
      <c r="A3854" s="201"/>
      <c r="B3854" s="279"/>
      <c r="C3854" s="279"/>
      <c r="D3854" s="279"/>
      <c r="E3854" s="279" t="s">
        <v>143</v>
      </c>
      <c r="F3854" s="203">
        <v>26.81</v>
      </c>
      <c r="G3854" s="279" t="s">
        <v>144</v>
      </c>
      <c r="H3854" s="203">
        <v>0</v>
      </c>
      <c r="I3854" s="279" t="s">
        <v>145</v>
      </c>
      <c r="J3854" s="204">
        <v>26.81</v>
      </c>
    </row>
    <row r="3855" spans="1:10" s="192" customFormat="1" ht="12.75">
      <c r="A3855" s="201"/>
      <c r="B3855" s="279"/>
      <c r="C3855" s="279"/>
      <c r="D3855" s="279"/>
      <c r="E3855" s="279" t="s">
        <v>663</v>
      </c>
      <c r="F3855" s="203">
        <v>94.04</v>
      </c>
      <c r="G3855" s="279"/>
      <c r="H3855" s="363" t="s">
        <v>664</v>
      </c>
      <c r="I3855" s="363"/>
      <c r="J3855" s="204">
        <v>512.55999999999995</v>
      </c>
    </row>
    <row r="3856" spans="1:10" s="192" customFormat="1" ht="13.5" thickBot="1">
      <c r="A3856" s="280"/>
      <c r="B3856" s="281"/>
      <c r="C3856" s="281"/>
      <c r="D3856" s="281"/>
      <c r="E3856" s="281"/>
      <c r="F3856" s="281"/>
      <c r="G3856" s="281" t="s">
        <v>665</v>
      </c>
      <c r="H3856" s="213">
        <v>3</v>
      </c>
      <c r="I3856" s="281" t="s">
        <v>666</v>
      </c>
      <c r="J3856" s="207">
        <v>1537.68</v>
      </c>
    </row>
    <row r="3857" spans="1:10" s="192" customFormat="1" ht="13.5" thickTop="1">
      <c r="A3857" s="205"/>
      <c r="B3857" s="189"/>
      <c r="C3857" s="189"/>
      <c r="D3857" s="189"/>
      <c r="E3857" s="189"/>
      <c r="F3857" s="189"/>
      <c r="G3857" s="189"/>
      <c r="H3857" s="189"/>
      <c r="I3857" s="189"/>
      <c r="J3857" s="206"/>
    </row>
    <row r="3858" spans="1:10" s="192" customFormat="1" ht="12.75">
      <c r="A3858" s="290" t="s">
        <v>4005</v>
      </c>
      <c r="B3858" s="288" t="s">
        <v>8</v>
      </c>
      <c r="C3858" s="284" t="s">
        <v>9</v>
      </c>
      <c r="D3858" s="284" t="s">
        <v>10</v>
      </c>
      <c r="E3858" s="367" t="s">
        <v>136</v>
      </c>
      <c r="F3858" s="367"/>
      <c r="G3858" s="289" t="s">
        <v>11</v>
      </c>
      <c r="H3858" s="288" t="s">
        <v>12</v>
      </c>
      <c r="I3858" s="288" t="s">
        <v>13</v>
      </c>
      <c r="J3858" s="287" t="s">
        <v>14</v>
      </c>
    </row>
    <row r="3859" spans="1:10" s="192" customFormat="1" ht="25.5">
      <c r="A3859" s="94" t="s">
        <v>137</v>
      </c>
      <c r="B3859" s="294" t="s">
        <v>4006</v>
      </c>
      <c r="C3859" s="277" t="s">
        <v>21</v>
      </c>
      <c r="D3859" s="277" t="s">
        <v>2780</v>
      </c>
      <c r="E3859" s="368" t="s">
        <v>152</v>
      </c>
      <c r="F3859" s="368"/>
      <c r="G3859" s="95" t="s">
        <v>45</v>
      </c>
      <c r="H3859" s="182">
        <v>1</v>
      </c>
      <c r="I3859" s="96">
        <v>554.49</v>
      </c>
      <c r="J3859" s="196">
        <v>554.49</v>
      </c>
    </row>
    <row r="3860" spans="1:10" s="192" customFormat="1" ht="25.5">
      <c r="A3860" s="197" t="s">
        <v>146</v>
      </c>
      <c r="B3860" s="308" t="s">
        <v>1559</v>
      </c>
      <c r="C3860" s="285" t="s">
        <v>21</v>
      </c>
      <c r="D3860" s="285" t="s">
        <v>153</v>
      </c>
      <c r="E3860" s="365" t="s">
        <v>148</v>
      </c>
      <c r="F3860" s="365"/>
      <c r="G3860" s="183" t="s">
        <v>26</v>
      </c>
      <c r="H3860" s="184">
        <v>0.4546</v>
      </c>
      <c r="I3860" s="185">
        <v>20.92</v>
      </c>
      <c r="J3860" s="198">
        <v>9.51</v>
      </c>
    </row>
    <row r="3861" spans="1:10" s="192" customFormat="1" ht="25.5">
      <c r="A3861" s="197" t="s">
        <v>146</v>
      </c>
      <c r="B3861" s="308" t="s">
        <v>1560</v>
      </c>
      <c r="C3861" s="285" t="s">
        <v>21</v>
      </c>
      <c r="D3861" s="285" t="s">
        <v>154</v>
      </c>
      <c r="E3861" s="365" t="s">
        <v>148</v>
      </c>
      <c r="F3861" s="365"/>
      <c r="G3861" s="183" t="s">
        <v>26</v>
      </c>
      <c r="H3861" s="184">
        <v>0.4546</v>
      </c>
      <c r="I3861" s="185">
        <v>25.55</v>
      </c>
      <c r="J3861" s="198">
        <v>11.61</v>
      </c>
    </row>
    <row r="3862" spans="1:10" s="192" customFormat="1" ht="12.75">
      <c r="A3862" s="199" t="s">
        <v>139</v>
      </c>
      <c r="B3862" s="309" t="s">
        <v>1572</v>
      </c>
      <c r="C3862" s="278" t="s">
        <v>21</v>
      </c>
      <c r="D3862" s="278" t="s">
        <v>184</v>
      </c>
      <c r="E3862" s="362" t="s">
        <v>142</v>
      </c>
      <c r="F3862" s="362"/>
      <c r="G3862" s="186" t="s">
        <v>45</v>
      </c>
      <c r="H3862" s="187">
        <v>3.0200000000000001E-2</v>
      </c>
      <c r="I3862" s="188">
        <v>14.56</v>
      </c>
      <c r="J3862" s="200">
        <v>0.43</v>
      </c>
    </row>
    <row r="3863" spans="1:10" s="192" customFormat="1" ht="25.5">
      <c r="A3863" s="199" t="s">
        <v>139</v>
      </c>
      <c r="B3863" s="309" t="s">
        <v>1576</v>
      </c>
      <c r="C3863" s="278" t="s">
        <v>21</v>
      </c>
      <c r="D3863" s="278" t="s">
        <v>130</v>
      </c>
      <c r="E3863" s="362" t="s">
        <v>142</v>
      </c>
      <c r="F3863" s="362"/>
      <c r="G3863" s="186" t="s">
        <v>45</v>
      </c>
      <c r="H3863" s="187">
        <v>1</v>
      </c>
      <c r="I3863" s="188">
        <v>532.94000000000005</v>
      </c>
      <c r="J3863" s="200">
        <v>532.94000000000005</v>
      </c>
    </row>
    <row r="3864" spans="1:10" s="192" customFormat="1" ht="12.75">
      <c r="A3864" s="201"/>
      <c r="B3864" s="279"/>
      <c r="C3864" s="279"/>
      <c r="D3864" s="279"/>
      <c r="E3864" s="279" t="s">
        <v>143</v>
      </c>
      <c r="F3864" s="203">
        <v>16.88</v>
      </c>
      <c r="G3864" s="279" t="s">
        <v>144</v>
      </c>
      <c r="H3864" s="203">
        <v>0</v>
      </c>
      <c r="I3864" s="279" t="s">
        <v>145</v>
      </c>
      <c r="J3864" s="204">
        <v>16.88</v>
      </c>
    </row>
    <row r="3865" spans="1:10" s="192" customFormat="1" ht="12.75">
      <c r="A3865" s="201"/>
      <c r="B3865" s="279"/>
      <c r="C3865" s="279"/>
      <c r="D3865" s="279"/>
      <c r="E3865" s="279" t="s">
        <v>663</v>
      </c>
      <c r="F3865" s="203">
        <v>124.59</v>
      </c>
      <c r="G3865" s="279"/>
      <c r="H3865" s="363" t="s">
        <v>664</v>
      </c>
      <c r="I3865" s="363"/>
      <c r="J3865" s="204">
        <v>679.08</v>
      </c>
    </row>
    <row r="3866" spans="1:10" s="192" customFormat="1" ht="13.5" thickBot="1">
      <c r="A3866" s="280"/>
      <c r="B3866" s="281"/>
      <c r="C3866" s="281"/>
      <c r="D3866" s="281"/>
      <c r="E3866" s="281"/>
      <c r="F3866" s="281"/>
      <c r="G3866" s="281" t="s">
        <v>665</v>
      </c>
      <c r="H3866" s="213">
        <v>1</v>
      </c>
      <c r="I3866" s="281" t="s">
        <v>666</v>
      </c>
      <c r="J3866" s="207">
        <v>679.08</v>
      </c>
    </row>
    <row r="3867" spans="1:10" s="192" customFormat="1" ht="13.5" thickTop="1">
      <c r="A3867" s="205"/>
      <c r="B3867" s="189"/>
      <c r="C3867" s="189"/>
      <c r="D3867" s="189"/>
      <c r="E3867" s="189"/>
      <c r="F3867" s="189"/>
      <c r="G3867" s="189"/>
      <c r="H3867" s="189"/>
      <c r="I3867" s="189"/>
      <c r="J3867" s="206"/>
    </row>
    <row r="3868" spans="1:10" s="192" customFormat="1" ht="12.75">
      <c r="A3868" s="290" t="s">
        <v>4007</v>
      </c>
      <c r="B3868" s="288" t="s">
        <v>8</v>
      </c>
      <c r="C3868" s="284" t="s">
        <v>9</v>
      </c>
      <c r="D3868" s="284" t="s">
        <v>10</v>
      </c>
      <c r="E3868" s="367" t="s">
        <v>136</v>
      </c>
      <c r="F3868" s="367"/>
      <c r="G3868" s="289" t="s">
        <v>11</v>
      </c>
      <c r="H3868" s="288" t="s">
        <v>12</v>
      </c>
      <c r="I3868" s="288" t="s">
        <v>13</v>
      </c>
      <c r="J3868" s="287" t="s">
        <v>14</v>
      </c>
    </row>
    <row r="3869" spans="1:10" s="192" customFormat="1" ht="25.5">
      <c r="A3869" s="94" t="s">
        <v>137</v>
      </c>
      <c r="B3869" s="294" t="s">
        <v>4008</v>
      </c>
      <c r="C3869" s="277" t="s">
        <v>44</v>
      </c>
      <c r="D3869" s="277" t="s">
        <v>2783</v>
      </c>
      <c r="E3869" s="368" t="s">
        <v>528</v>
      </c>
      <c r="F3869" s="368"/>
      <c r="G3869" s="95" t="s">
        <v>45</v>
      </c>
      <c r="H3869" s="182">
        <v>1</v>
      </c>
      <c r="I3869" s="96">
        <v>80.17</v>
      </c>
      <c r="J3869" s="196">
        <v>80.17</v>
      </c>
    </row>
    <row r="3870" spans="1:10" s="192" customFormat="1" ht="25.5">
      <c r="A3870" s="199" t="s">
        <v>139</v>
      </c>
      <c r="B3870" s="309" t="s">
        <v>3439</v>
      </c>
      <c r="C3870" s="278" t="s">
        <v>16</v>
      </c>
      <c r="D3870" s="278" t="s">
        <v>874</v>
      </c>
      <c r="E3870" s="362" t="s">
        <v>141</v>
      </c>
      <c r="F3870" s="362"/>
      <c r="G3870" s="186" t="s">
        <v>26</v>
      </c>
      <c r="H3870" s="187">
        <v>1</v>
      </c>
      <c r="I3870" s="188">
        <v>23.41</v>
      </c>
      <c r="J3870" s="200">
        <v>23.41</v>
      </c>
    </row>
    <row r="3871" spans="1:10" s="192" customFormat="1" ht="25.5">
      <c r="A3871" s="199" t="s">
        <v>139</v>
      </c>
      <c r="B3871" s="309" t="s">
        <v>3437</v>
      </c>
      <c r="C3871" s="278" t="s">
        <v>16</v>
      </c>
      <c r="D3871" s="278" t="s">
        <v>3438</v>
      </c>
      <c r="E3871" s="362" t="s">
        <v>141</v>
      </c>
      <c r="F3871" s="362"/>
      <c r="G3871" s="186" t="s">
        <v>26</v>
      </c>
      <c r="H3871" s="187">
        <v>1</v>
      </c>
      <c r="I3871" s="188">
        <v>16.04</v>
      </c>
      <c r="J3871" s="200">
        <v>16.04</v>
      </c>
    </row>
    <row r="3872" spans="1:10" s="192" customFormat="1" ht="12.75">
      <c r="A3872" s="199" t="s">
        <v>139</v>
      </c>
      <c r="B3872" s="309" t="s">
        <v>4009</v>
      </c>
      <c r="C3872" s="278" t="s">
        <v>268</v>
      </c>
      <c r="D3872" s="278" t="s">
        <v>4010</v>
      </c>
      <c r="E3872" s="362" t="s">
        <v>142</v>
      </c>
      <c r="F3872" s="362"/>
      <c r="G3872" s="186" t="s">
        <v>45</v>
      </c>
      <c r="H3872" s="187">
        <v>1</v>
      </c>
      <c r="I3872" s="188">
        <v>40.72</v>
      </c>
      <c r="J3872" s="200">
        <v>40.72</v>
      </c>
    </row>
    <row r="3873" spans="1:10" s="192" customFormat="1" ht="12.75">
      <c r="A3873" s="201"/>
      <c r="B3873" s="279"/>
      <c r="C3873" s="279"/>
      <c r="D3873" s="279"/>
      <c r="E3873" s="279" t="s">
        <v>143</v>
      </c>
      <c r="F3873" s="203">
        <v>39.450000000000003</v>
      </c>
      <c r="G3873" s="279" t="s">
        <v>144</v>
      </c>
      <c r="H3873" s="203">
        <v>0</v>
      </c>
      <c r="I3873" s="279" t="s">
        <v>145</v>
      </c>
      <c r="J3873" s="204">
        <v>39.450000000000003</v>
      </c>
    </row>
    <row r="3874" spans="1:10" s="192" customFormat="1" ht="12.75">
      <c r="A3874" s="201"/>
      <c r="B3874" s="279"/>
      <c r="C3874" s="279"/>
      <c r="D3874" s="279"/>
      <c r="E3874" s="279" t="s">
        <v>663</v>
      </c>
      <c r="F3874" s="203">
        <v>18.010000000000002</v>
      </c>
      <c r="G3874" s="279"/>
      <c r="H3874" s="363" t="s">
        <v>664</v>
      </c>
      <c r="I3874" s="363"/>
      <c r="J3874" s="204">
        <v>98.18</v>
      </c>
    </row>
    <row r="3875" spans="1:10" s="192" customFormat="1" ht="13.5" thickBot="1">
      <c r="A3875" s="280"/>
      <c r="B3875" s="281"/>
      <c r="C3875" s="281"/>
      <c r="D3875" s="281"/>
      <c r="E3875" s="281"/>
      <c r="F3875" s="281"/>
      <c r="G3875" s="281" t="s">
        <v>665</v>
      </c>
      <c r="H3875" s="213">
        <v>11</v>
      </c>
      <c r="I3875" s="281" t="s">
        <v>666</v>
      </c>
      <c r="J3875" s="207">
        <v>1079.98</v>
      </c>
    </row>
    <row r="3876" spans="1:10" s="192" customFormat="1" ht="13.5" thickTop="1">
      <c r="A3876" s="205"/>
      <c r="B3876" s="189"/>
      <c r="C3876" s="189"/>
      <c r="D3876" s="189"/>
      <c r="E3876" s="189"/>
      <c r="F3876" s="189"/>
      <c r="G3876" s="189"/>
      <c r="H3876" s="189"/>
      <c r="I3876" s="189"/>
      <c r="J3876" s="206"/>
    </row>
    <row r="3877" spans="1:10" s="192" customFormat="1" ht="12.75">
      <c r="A3877" s="290" t="s">
        <v>4011</v>
      </c>
      <c r="B3877" s="288" t="s">
        <v>8</v>
      </c>
      <c r="C3877" s="284" t="s">
        <v>9</v>
      </c>
      <c r="D3877" s="284" t="s">
        <v>10</v>
      </c>
      <c r="E3877" s="367" t="s">
        <v>136</v>
      </c>
      <c r="F3877" s="367"/>
      <c r="G3877" s="289" t="s">
        <v>11</v>
      </c>
      <c r="H3877" s="288" t="s">
        <v>12</v>
      </c>
      <c r="I3877" s="288" t="s">
        <v>13</v>
      </c>
      <c r="J3877" s="287" t="s">
        <v>14</v>
      </c>
    </row>
    <row r="3878" spans="1:10" s="192" customFormat="1" ht="25.5" customHeight="1">
      <c r="A3878" s="94" t="s">
        <v>137</v>
      </c>
      <c r="B3878" s="294" t="s">
        <v>4012</v>
      </c>
      <c r="C3878" s="277" t="s">
        <v>44</v>
      </c>
      <c r="D3878" s="277" t="s">
        <v>2786</v>
      </c>
      <c r="E3878" s="368" t="s">
        <v>182</v>
      </c>
      <c r="F3878" s="368"/>
      <c r="G3878" s="95" t="s">
        <v>45</v>
      </c>
      <c r="H3878" s="182">
        <v>1</v>
      </c>
      <c r="I3878" s="96">
        <v>7301</v>
      </c>
      <c r="J3878" s="196">
        <v>7301</v>
      </c>
    </row>
    <row r="3879" spans="1:10" s="192" customFormat="1" ht="38.25">
      <c r="A3879" s="197" t="s">
        <v>146</v>
      </c>
      <c r="B3879" s="308" t="s">
        <v>4013</v>
      </c>
      <c r="C3879" s="285" t="s">
        <v>16</v>
      </c>
      <c r="D3879" s="285" t="s">
        <v>4014</v>
      </c>
      <c r="E3879" s="365">
        <v>207</v>
      </c>
      <c r="F3879" s="365"/>
      <c r="G3879" s="183" t="s">
        <v>3</v>
      </c>
      <c r="H3879" s="184">
        <v>3</v>
      </c>
      <c r="I3879" s="185">
        <v>5.07</v>
      </c>
      <c r="J3879" s="198">
        <v>15.21</v>
      </c>
    </row>
    <row r="3880" spans="1:10" s="192" customFormat="1" ht="25.5">
      <c r="A3880" s="197" t="s">
        <v>146</v>
      </c>
      <c r="B3880" s="308" t="s">
        <v>4015</v>
      </c>
      <c r="C3880" s="285" t="s">
        <v>16</v>
      </c>
      <c r="D3880" s="285" t="s">
        <v>4016</v>
      </c>
      <c r="E3880" s="365">
        <v>301</v>
      </c>
      <c r="F3880" s="365"/>
      <c r="G3880" s="183" t="s">
        <v>2</v>
      </c>
      <c r="H3880" s="184">
        <v>0.21</v>
      </c>
      <c r="I3880" s="185">
        <v>46.1</v>
      </c>
      <c r="J3880" s="198">
        <v>9.68</v>
      </c>
    </row>
    <row r="3881" spans="1:10" s="192" customFormat="1" ht="25.5">
      <c r="A3881" s="197" t="s">
        <v>146</v>
      </c>
      <c r="B3881" s="308" t="s">
        <v>4017</v>
      </c>
      <c r="C3881" s="285" t="s">
        <v>16</v>
      </c>
      <c r="D3881" s="285" t="s">
        <v>4018</v>
      </c>
      <c r="E3881" s="365">
        <v>401</v>
      </c>
      <c r="F3881" s="365"/>
      <c r="G3881" s="183" t="s">
        <v>2</v>
      </c>
      <c r="H3881" s="184">
        <v>0.82</v>
      </c>
      <c r="I3881" s="185">
        <v>37.51</v>
      </c>
      <c r="J3881" s="198">
        <v>30.75</v>
      </c>
    </row>
    <row r="3882" spans="1:10" s="192" customFormat="1" ht="25.5">
      <c r="A3882" s="197" t="s">
        <v>146</v>
      </c>
      <c r="B3882" s="308" t="s">
        <v>4019</v>
      </c>
      <c r="C3882" s="285" t="s">
        <v>16</v>
      </c>
      <c r="D3882" s="285" t="s">
        <v>4020</v>
      </c>
      <c r="E3882" s="365">
        <v>409</v>
      </c>
      <c r="F3882" s="365"/>
      <c r="G3882" s="183" t="s">
        <v>2</v>
      </c>
      <c r="H3882" s="184">
        <v>0.48</v>
      </c>
      <c r="I3882" s="185">
        <v>24.85</v>
      </c>
      <c r="J3882" s="198">
        <v>11.92</v>
      </c>
    </row>
    <row r="3883" spans="1:10" s="192" customFormat="1" ht="25.5">
      <c r="A3883" s="197" t="s">
        <v>146</v>
      </c>
      <c r="B3883" s="308" t="s">
        <v>4021</v>
      </c>
      <c r="C3883" s="285" t="s">
        <v>16</v>
      </c>
      <c r="D3883" s="285" t="s">
        <v>77</v>
      </c>
      <c r="E3883" s="365">
        <v>410</v>
      </c>
      <c r="F3883" s="365"/>
      <c r="G3883" s="183" t="s">
        <v>3</v>
      </c>
      <c r="H3883" s="184">
        <v>4.9000000000000004</v>
      </c>
      <c r="I3883" s="185">
        <v>5.84</v>
      </c>
      <c r="J3883" s="198">
        <v>28.61</v>
      </c>
    </row>
    <row r="3884" spans="1:10" s="192" customFormat="1" ht="25.5">
      <c r="A3884" s="197" t="s">
        <v>146</v>
      </c>
      <c r="B3884" s="308" t="s">
        <v>4022</v>
      </c>
      <c r="C3884" s="285" t="s">
        <v>16</v>
      </c>
      <c r="D3884" s="285" t="s">
        <v>4023</v>
      </c>
      <c r="E3884" s="365">
        <v>410</v>
      </c>
      <c r="F3884" s="365"/>
      <c r="G3884" s="183" t="s">
        <v>2</v>
      </c>
      <c r="H3884" s="184">
        <v>1.47</v>
      </c>
      <c r="I3884" s="185">
        <v>29.24</v>
      </c>
      <c r="J3884" s="198">
        <v>42.98</v>
      </c>
    </row>
    <row r="3885" spans="1:10" s="192" customFormat="1" ht="25.5">
      <c r="A3885" s="197" t="s">
        <v>146</v>
      </c>
      <c r="B3885" s="308" t="s">
        <v>4024</v>
      </c>
      <c r="C3885" s="285" t="s">
        <v>16</v>
      </c>
      <c r="D3885" s="285" t="s">
        <v>4025</v>
      </c>
      <c r="E3885" s="365">
        <v>509</v>
      </c>
      <c r="F3885" s="365"/>
      <c r="G3885" s="183" t="s">
        <v>2</v>
      </c>
      <c r="H3885" s="184">
        <v>1</v>
      </c>
      <c r="I3885" s="185">
        <v>47.5</v>
      </c>
      <c r="J3885" s="198">
        <v>47.5</v>
      </c>
    </row>
    <row r="3886" spans="1:10" s="192" customFormat="1" ht="25.5">
      <c r="A3886" s="197" t="s">
        <v>146</v>
      </c>
      <c r="B3886" s="308" t="s">
        <v>4019</v>
      </c>
      <c r="C3886" s="285" t="s">
        <v>16</v>
      </c>
      <c r="D3886" s="285" t="s">
        <v>4020</v>
      </c>
      <c r="E3886" s="365">
        <v>409</v>
      </c>
      <c r="F3886" s="365"/>
      <c r="G3886" s="183" t="s">
        <v>2</v>
      </c>
      <c r="H3886" s="184">
        <v>0.36</v>
      </c>
      <c r="I3886" s="185">
        <v>24.85</v>
      </c>
      <c r="J3886" s="198">
        <v>8.94</v>
      </c>
    </row>
    <row r="3887" spans="1:10" s="192" customFormat="1" ht="25.5">
      <c r="A3887" s="197" t="s">
        <v>146</v>
      </c>
      <c r="B3887" s="308" t="s">
        <v>4026</v>
      </c>
      <c r="C3887" s="285" t="s">
        <v>16</v>
      </c>
      <c r="D3887" s="285" t="s">
        <v>4027</v>
      </c>
      <c r="E3887" s="365">
        <v>510</v>
      </c>
      <c r="F3887" s="365"/>
      <c r="G3887" s="183" t="s">
        <v>2</v>
      </c>
      <c r="H3887" s="184">
        <v>0.64</v>
      </c>
      <c r="I3887" s="185">
        <v>524.19000000000005</v>
      </c>
      <c r="J3887" s="198">
        <v>335.48</v>
      </c>
    </row>
    <row r="3888" spans="1:10" s="192" customFormat="1" ht="25.5">
      <c r="A3888" s="197" t="s">
        <v>146</v>
      </c>
      <c r="B3888" s="308" t="s">
        <v>4028</v>
      </c>
      <c r="C3888" s="285" t="s">
        <v>16</v>
      </c>
      <c r="D3888" s="285" t="s">
        <v>4029</v>
      </c>
      <c r="E3888" s="365">
        <v>510</v>
      </c>
      <c r="F3888" s="365"/>
      <c r="G3888" s="183" t="s">
        <v>2</v>
      </c>
      <c r="H3888" s="184">
        <v>0.64</v>
      </c>
      <c r="I3888" s="185">
        <v>52.04</v>
      </c>
      <c r="J3888" s="198">
        <v>33.299999999999997</v>
      </c>
    </row>
    <row r="3889" spans="1:10" s="192" customFormat="1" ht="25.5">
      <c r="A3889" s="197" t="s">
        <v>146</v>
      </c>
      <c r="B3889" s="308" t="s">
        <v>4030</v>
      </c>
      <c r="C3889" s="285" t="s">
        <v>16</v>
      </c>
      <c r="D3889" s="285" t="s">
        <v>4031</v>
      </c>
      <c r="E3889" s="365">
        <v>520</v>
      </c>
      <c r="F3889" s="365"/>
      <c r="G3889" s="183" t="s">
        <v>36</v>
      </c>
      <c r="H3889" s="184">
        <v>11.2</v>
      </c>
      <c r="I3889" s="185">
        <v>11.04</v>
      </c>
      <c r="J3889" s="198">
        <v>123.64</v>
      </c>
    </row>
    <row r="3890" spans="1:10" s="192" customFormat="1" ht="25.5">
      <c r="A3890" s="197" t="s">
        <v>146</v>
      </c>
      <c r="B3890" s="308" t="s">
        <v>4032</v>
      </c>
      <c r="C3890" s="285" t="s">
        <v>16</v>
      </c>
      <c r="D3890" s="285" t="s">
        <v>4033</v>
      </c>
      <c r="E3890" s="365">
        <v>520</v>
      </c>
      <c r="F3890" s="365"/>
      <c r="G3890" s="183" t="s">
        <v>36</v>
      </c>
      <c r="H3890" s="184">
        <v>20</v>
      </c>
      <c r="I3890" s="185">
        <v>10.76</v>
      </c>
      <c r="J3890" s="198">
        <v>215.2</v>
      </c>
    </row>
    <row r="3891" spans="1:10" s="192" customFormat="1" ht="25.5">
      <c r="A3891" s="197" t="s">
        <v>146</v>
      </c>
      <c r="B3891" s="308" t="s">
        <v>4034</v>
      </c>
      <c r="C3891" s="285" t="s">
        <v>16</v>
      </c>
      <c r="D3891" s="285" t="s">
        <v>4035</v>
      </c>
      <c r="E3891" s="365">
        <v>520</v>
      </c>
      <c r="F3891" s="365"/>
      <c r="G3891" s="183" t="s">
        <v>36</v>
      </c>
      <c r="H3891" s="184">
        <v>6.6</v>
      </c>
      <c r="I3891" s="185">
        <v>12.72</v>
      </c>
      <c r="J3891" s="198">
        <v>83.95</v>
      </c>
    </row>
    <row r="3892" spans="1:10" s="192" customFormat="1" ht="25.5">
      <c r="A3892" s="197" t="s">
        <v>146</v>
      </c>
      <c r="B3892" s="308" t="s">
        <v>4036</v>
      </c>
      <c r="C3892" s="285" t="s">
        <v>16</v>
      </c>
      <c r="D3892" s="285" t="s">
        <v>4037</v>
      </c>
      <c r="E3892" s="365">
        <v>601</v>
      </c>
      <c r="F3892" s="365"/>
      <c r="G3892" s="183" t="s">
        <v>3</v>
      </c>
      <c r="H3892" s="184">
        <v>5.98</v>
      </c>
      <c r="I3892" s="185">
        <v>34.65</v>
      </c>
      <c r="J3892" s="198">
        <v>207.2</v>
      </c>
    </row>
    <row r="3893" spans="1:10" s="192" customFormat="1" ht="25.5">
      <c r="A3893" s="197" t="s">
        <v>146</v>
      </c>
      <c r="B3893" s="308" t="s">
        <v>4038</v>
      </c>
      <c r="C3893" s="285" t="s">
        <v>16</v>
      </c>
      <c r="D3893" s="285" t="s">
        <v>4039</v>
      </c>
      <c r="E3893" s="365">
        <v>602</v>
      </c>
      <c r="F3893" s="365"/>
      <c r="G3893" s="183" t="s">
        <v>3</v>
      </c>
      <c r="H3893" s="184">
        <v>12.32</v>
      </c>
      <c r="I3893" s="185">
        <v>53.99</v>
      </c>
      <c r="J3893" s="198">
        <v>665.15</v>
      </c>
    </row>
    <row r="3894" spans="1:10" s="192" customFormat="1" ht="25.5">
      <c r="A3894" s="197" t="s">
        <v>146</v>
      </c>
      <c r="B3894" s="308" t="s">
        <v>4040</v>
      </c>
      <c r="C3894" s="285" t="s">
        <v>16</v>
      </c>
      <c r="D3894" s="285" t="s">
        <v>4041</v>
      </c>
      <c r="E3894" s="365">
        <v>605</v>
      </c>
      <c r="F3894" s="365"/>
      <c r="G3894" s="183" t="s">
        <v>2</v>
      </c>
      <c r="H3894" s="184">
        <v>0.98</v>
      </c>
      <c r="I3894" s="185">
        <v>524.19000000000005</v>
      </c>
      <c r="J3894" s="198">
        <v>513.70000000000005</v>
      </c>
    </row>
    <row r="3895" spans="1:10" s="192" customFormat="1" ht="25.5">
      <c r="A3895" s="197" t="s">
        <v>146</v>
      </c>
      <c r="B3895" s="308" t="s">
        <v>4042</v>
      </c>
      <c r="C3895" s="285" t="s">
        <v>16</v>
      </c>
      <c r="D3895" s="285" t="s">
        <v>4043</v>
      </c>
      <c r="E3895" s="365">
        <v>608</v>
      </c>
      <c r="F3895" s="365"/>
      <c r="G3895" s="183" t="s">
        <v>2</v>
      </c>
      <c r="H3895" s="184">
        <v>0.98</v>
      </c>
      <c r="I3895" s="185">
        <v>52.04</v>
      </c>
      <c r="J3895" s="198">
        <v>50.99</v>
      </c>
    </row>
    <row r="3896" spans="1:10" s="192" customFormat="1" ht="25.5">
      <c r="A3896" s="197" t="s">
        <v>146</v>
      </c>
      <c r="B3896" s="308" t="s">
        <v>4044</v>
      </c>
      <c r="C3896" s="285" t="s">
        <v>16</v>
      </c>
      <c r="D3896" s="285" t="s">
        <v>4045</v>
      </c>
      <c r="E3896" s="365">
        <v>603</v>
      </c>
      <c r="F3896" s="365"/>
      <c r="G3896" s="183" t="s">
        <v>36</v>
      </c>
      <c r="H3896" s="184">
        <v>23.9</v>
      </c>
      <c r="I3896" s="185">
        <v>10.97</v>
      </c>
      <c r="J3896" s="198">
        <v>262.18</v>
      </c>
    </row>
    <row r="3897" spans="1:10" s="192" customFormat="1" ht="25.5">
      <c r="A3897" s="197" t="s">
        <v>146</v>
      </c>
      <c r="B3897" s="308" t="s">
        <v>4046</v>
      </c>
      <c r="C3897" s="285" t="s">
        <v>16</v>
      </c>
      <c r="D3897" s="285" t="s">
        <v>4033</v>
      </c>
      <c r="E3897" s="365">
        <v>603</v>
      </c>
      <c r="F3897" s="365"/>
      <c r="G3897" s="183" t="s">
        <v>36</v>
      </c>
      <c r="H3897" s="184">
        <v>43.4</v>
      </c>
      <c r="I3897" s="185">
        <v>10.76</v>
      </c>
      <c r="J3897" s="198">
        <v>466.98</v>
      </c>
    </row>
    <row r="3898" spans="1:10" s="192" customFormat="1" ht="25.5">
      <c r="A3898" s="197" t="s">
        <v>146</v>
      </c>
      <c r="B3898" s="308" t="s">
        <v>4047</v>
      </c>
      <c r="C3898" s="285" t="s">
        <v>16</v>
      </c>
      <c r="D3898" s="285" t="s">
        <v>4048</v>
      </c>
      <c r="E3898" s="365">
        <v>603</v>
      </c>
      <c r="F3898" s="365"/>
      <c r="G3898" s="183" t="s">
        <v>36</v>
      </c>
      <c r="H3898" s="184">
        <v>22.6</v>
      </c>
      <c r="I3898" s="185">
        <v>12.72</v>
      </c>
      <c r="J3898" s="198">
        <v>287.47000000000003</v>
      </c>
    </row>
    <row r="3899" spans="1:10" s="192" customFormat="1" ht="25.5">
      <c r="A3899" s="197" t="s">
        <v>146</v>
      </c>
      <c r="B3899" s="308" t="s">
        <v>4049</v>
      </c>
      <c r="C3899" s="285" t="s">
        <v>16</v>
      </c>
      <c r="D3899" s="285" t="s">
        <v>4050</v>
      </c>
      <c r="E3899" s="365">
        <v>611</v>
      </c>
      <c r="F3899" s="365"/>
      <c r="G3899" s="183" t="s">
        <v>3</v>
      </c>
      <c r="H3899" s="184">
        <v>4.0199999999999996</v>
      </c>
      <c r="I3899" s="185">
        <v>123.31</v>
      </c>
      <c r="J3899" s="198">
        <v>495.7</v>
      </c>
    </row>
    <row r="3900" spans="1:10" s="192" customFormat="1" ht="25.5">
      <c r="A3900" s="197" t="s">
        <v>146</v>
      </c>
      <c r="B3900" s="308" t="s">
        <v>4051</v>
      </c>
      <c r="C3900" s="285" t="s">
        <v>16</v>
      </c>
      <c r="D3900" s="285" t="s">
        <v>4052</v>
      </c>
      <c r="E3900" s="365">
        <v>1001</v>
      </c>
      <c r="F3900" s="365"/>
      <c r="G3900" s="183" t="s">
        <v>3</v>
      </c>
      <c r="H3900" s="184">
        <v>14.76</v>
      </c>
      <c r="I3900" s="185">
        <v>54.45</v>
      </c>
      <c r="J3900" s="198">
        <v>803.68</v>
      </c>
    </row>
    <row r="3901" spans="1:10" s="192" customFormat="1" ht="25.5">
      <c r="A3901" s="197" t="s">
        <v>146</v>
      </c>
      <c r="B3901" s="308" t="s">
        <v>4053</v>
      </c>
      <c r="C3901" s="285" t="s">
        <v>16</v>
      </c>
      <c r="D3901" s="285" t="s">
        <v>4054</v>
      </c>
      <c r="E3901" s="365">
        <v>1209</v>
      </c>
      <c r="F3901" s="365"/>
      <c r="G3901" s="183" t="s">
        <v>3</v>
      </c>
      <c r="H3901" s="184">
        <v>5.9</v>
      </c>
      <c r="I3901" s="185">
        <v>36.25</v>
      </c>
      <c r="J3901" s="198">
        <v>213.87</v>
      </c>
    </row>
    <row r="3902" spans="1:10" s="192" customFormat="1" ht="25.5" customHeight="1">
      <c r="A3902" s="197" t="s">
        <v>146</v>
      </c>
      <c r="B3902" s="308" t="s">
        <v>4055</v>
      </c>
      <c r="C3902" s="285" t="s">
        <v>21</v>
      </c>
      <c r="D3902" s="285" t="s">
        <v>4056</v>
      </c>
      <c r="E3902" s="365" t="s">
        <v>805</v>
      </c>
      <c r="F3902" s="365"/>
      <c r="G3902" s="183" t="s">
        <v>3</v>
      </c>
      <c r="H3902" s="184">
        <v>4.0199999999999996</v>
      </c>
      <c r="I3902" s="185">
        <v>28.89</v>
      </c>
      <c r="J3902" s="198">
        <v>116.13</v>
      </c>
    </row>
    <row r="3903" spans="1:10" s="192" customFormat="1" ht="25.5">
      <c r="A3903" s="197" t="s">
        <v>146</v>
      </c>
      <c r="B3903" s="308" t="s">
        <v>4057</v>
      </c>
      <c r="C3903" s="285" t="s">
        <v>16</v>
      </c>
      <c r="D3903" s="285" t="s">
        <v>4058</v>
      </c>
      <c r="E3903" s="365">
        <v>1805</v>
      </c>
      <c r="F3903" s="365"/>
      <c r="G3903" s="183" t="s">
        <v>3</v>
      </c>
      <c r="H3903" s="184">
        <v>1.02</v>
      </c>
      <c r="I3903" s="185">
        <v>611.13</v>
      </c>
      <c r="J3903" s="198">
        <v>623.35</v>
      </c>
    </row>
    <row r="3904" spans="1:10" s="192" customFormat="1" ht="25.5">
      <c r="A3904" s="197" t="s">
        <v>146</v>
      </c>
      <c r="B3904" s="308" t="s">
        <v>4059</v>
      </c>
      <c r="C3904" s="285" t="s">
        <v>16</v>
      </c>
      <c r="D3904" s="285" t="s">
        <v>4060</v>
      </c>
      <c r="E3904" s="365">
        <v>2101</v>
      </c>
      <c r="F3904" s="365"/>
      <c r="G3904" s="183" t="s">
        <v>3</v>
      </c>
      <c r="H3904" s="184">
        <v>29.52</v>
      </c>
      <c r="I3904" s="185">
        <v>4.96</v>
      </c>
      <c r="J3904" s="198">
        <v>146.41</v>
      </c>
    </row>
    <row r="3905" spans="1:10" s="192" customFormat="1" ht="25.5">
      <c r="A3905" s="197" t="s">
        <v>146</v>
      </c>
      <c r="B3905" s="308" t="s">
        <v>4061</v>
      </c>
      <c r="C3905" s="285" t="s">
        <v>16</v>
      </c>
      <c r="D3905" s="285" t="s">
        <v>4062</v>
      </c>
      <c r="E3905" s="365">
        <v>2004</v>
      </c>
      <c r="F3905" s="365"/>
      <c r="G3905" s="183" t="s">
        <v>3</v>
      </c>
      <c r="H3905" s="184">
        <v>29.52</v>
      </c>
      <c r="I3905" s="185">
        <v>19.04</v>
      </c>
      <c r="J3905" s="198">
        <v>562.05999999999995</v>
      </c>
    </row>
    <row r="3906" spans="1:10" s="192" customFormat="1" ht="25.5">
      <c r="A3906" s="197" t="s">
        <v>146</v>
      </c>
      <c r="B3906" s="308" t="s">
        <v>4063</v>
      </c>
      <c r="C3906" s="285" t="s">
        <v>16</v>
      </c>
      <c r="D3906" s="285" t="s">
        <v>4064</v>
      </c>
      <c r="E3906" s="365">
        <v>2201</v>
      </c>
      <c r="F3906" s="365"/>
      <c r="G3906" s="183" t="s">
        <v>3</v>
      </c>
      <c r="H3906" s="184">
        <v>3.1</v>
      </c>
      <c r="I3906" s="185">
        <v>88.79</v>
      </c>
      <c r="J3906" s="198">
        <v>275.24</v>
      </c>
    </row>
    <row r="3907" spans="1:10" s="192" customFormat="1" ht="25.5">
      <c r="A3907" s="197" t="s">
        <v>146</v>
      </c>
      <c r="B3907" s="308" t="s">
        <v>4065</v>
      </c>
      <c r="C3907" s="285" t="s">
        <v>16</v>
      </c>
      <c r="D3907" s="285" t="s">
        <v>4066</v>
      </c>
      <c r="E3907" s="365">
        <v>2616</v>
      </c>
      <c r="F3907" s="365"/>
      <c r="G3907" s="183" t="s">
        <v>3</v>
      </c>
      <c r="H3907" s="184">
        <v>3.05</v>
      </c>
      <c r="I3907" s="185">
        <v>26.18</v>
      </c>
      <c r="J3907" s="198">
        <v>79.84</v>
      </c>
    </row>
    <row r="3908" spans="1:10" s="192" customFormat="1" ht="25.5">
      <c r="A3908" s="197" t="s">
        <v>146</v>
      </c>
      <c r="B3908" s="308" t="s">
        <v>4067</v>
      </c>
      <c r="C3908" s="285" t="s">
        <v>16</v>
      </c>
      <c r="D3908" s="285" t="s">
        <v>4068</v>
      </c>
      <c r="E3908" s="365">
        <v>2610</v>
      </c>
      <c r="F3908" s="365"/>
      <c r="G3908" s="183" t="s">
        <v>3</v>
      </c>
      <c r="H3908" s="184">
        <v>38.880000000000003</v>
      </c>
      <c r="I3908" s="185">
        <v>13.31</v>
      </c>
      <c r="J3908" s="198">
        <v>517.49</v>
      </c>
    </row>
    <row r="3909" spans="1:10" s="192" customFormat="1" ht="25.5">
      <c r="A3909" s="197" t="s">
        <v>146</v>
      </c>
      <c r="B3909" s="308" t="s">
        <v>4069</v>
      </c>
      <c r="C3909" s="285" t="s">
        <v>16</v>
      </c>
      <c r="D3909" s="285" t="s">
        <v>4070</v>
      </c>
      <c r="E3909" s="365">
        <v>2705</v>
      </c>
      <c r="F3909" s="365"/>
      <c r="G3909" s="183" t="s">
        <v>3</v>
      </c>
      <c r="H3909" s="184">
        <v>6.44</v>
      </c>
      <c r="I3909" s="185">
        <v>4.0999999999999996</v>
      </c>
      <c r="J3909" s="198">
        <v>26.4</v>
      </c>
    </row>
    <row r="3910" spans="1:10" s="192" customFormat="1" ht="12.75">
      <c r="A3910" s="201"/>
      <c r="B3910" s="279"/>
      <c r="C3910" s="279"/>
      <c r="D3910" s="279"/>
      <c r="E3910" s="279" t="s">
        <v>143</v>
      </c>
      <c r="F3910" s="203">
        <v>2972.87</v>
      </c>
      <c r="G3910" s="279" t="s">
        <v>144</v>
      </c>
      <c r="H3910" s="203">
        <v>0</v>
      </c>
      <c r="I3910" s="279" t="s">
        <v>145</v>
      </c>
      <c r="J3910" s="204">
        <v>2972.87</v>
      </c>
    </row>
    <row r="3911" spans="1:10" s="192" customFormat="1" ht="12.75">
      <c r="A3911" s="201"/>
      <c r="B3911" s="279"/>
      <c r="C3911" s="279"/>
      <c r="D3911" s="279"/>
      <c r="E3911" s="279" t="s">
        <v>663</v>
      </c>
      <c r="F3911" s="203">
        <v>1640.53</v>
      </c>
      <c r="G3911" s="279"/>
      <c r="H3911" s="363" t="s">
        <v>664</v>
      </c>
      <c r="I3911" s="363"/>
      <c r="J3911" s="204">
        <v>8941.5300000000007</v>
      </c>
    </row>
    <row r="3912" spans="1:10" s="192" customFormat="1" ht="13.5" thickBot="1">
      <c r="A3912" s="280"/>
      <c r="B3912" s="281"/>
      <c r="C3912" s="281"/>
      <c r="D3912" s="281"/>
      <c r="E3912" s="281"/>
      <c r="F3912" s="281"/>
      <c r="G3912" s="281" t="s">
        <v>665</v>
      </c>
      <c r="H3912" s="213">
        <v>1</v>
      </c>
      <c r="I3912" s="281" t="s">
        <v>666</v>
      </c>
      <c r="J3912" s="207">
        <v>8941.5300000000007</v>
      </c>
    </row>
    <row r="3913" spans="1:10" s="192" customFormat="1" ht="13.5" thickTop="1">
      <c r="A3913" s="205"/>
      <c r="B3913" s="189"/>
      <c r="C3913" s="189"/>
      <c r="D3913" s="189"/>
      <c r="E3913" s="189"/>
      <c r="F3913" s="189"/>
      <c r="G3913" s="189"/>
      <c r="H3913" s="189"/>
      <c r="I3913" s="189"/>
      <c r="J3913" s="206"/>
    </row>
    <row r="3914" spans="1:10" s="192" customFormat="1" ht="12.75">
      <c r="A3914" s="111" t="s">
        <v>4674</v>
      </c>
      <c r="B3914" s="286"/>
      <c r="C3914" s="286"/>
      <c r="D3914" s="286" t="s">
        <v>2788</v>
      </c>
      <c r="E3914" s="286"/>
      <c r="F3914" s="366"/>
      <c r="G3914" s="366"/>
      <c r="H3914" s="136"/>
      <c r="I3914" s="286"/>
      <c r="J3914" s="212">
        <v>44497.72</v>
      </c>
    </row>
    <row r="3915" spans="1:10" s="192" customFormat="1" ht="12.75">
      <c r="A3915" s="290" t="s">
        <v>4071</v>
      </c>
      <c r="B3915" s="288" t="s">
        <v>8</v>
      </c>
      <c r="C3915" s="284" t="s">
        <v>9</v>
      </c>
      <c r="D3915" s="284" t="s">
        <v>10</v>
      </c>
      <c r="E3915" s="367" t="s">
        <v>136</v>
      </c>
      <c r="F3915" s="367"/>
      <c r="G3915" s="289" t="s">
        <v>11</v>
      </c>
      <c r="H3915" s="288" t="s">
        <v>12</v>
      </c>
      <c r="I3915" s="288" t="s">
        <v>13</v>
      </c>
      <c r="J3915" s="287" t="s">
        <v>14</v>
      </c>
    </row>
    <row r="3916" spans="1:10" s="192" customFormat="1" ht="25.5">
      <c r="A3916" s="94" t="s">
        <v>137</v>
      </c>
      <c r="B3916" s="294" t="s">
        <v>4072</v>
      </c>
      <c r="C3916" s="277" t="s">
        <v>16</v>
      </c>
      <c r="D3916" s="277" t="s">
        <v>2790</v>
      </c>
      <c r="E3916" s="368">
        <v>818</v>
      </c>
      <c r="F3916" s="368"/>
      <c r="G3916" s="95" t="s">
        <v>17</v>
      </c>
      <c r="H3916" s="182">
        <v>1</v>
      </c>
      <c r="I3916" s="96">
        <v>36333.57</v>
      </c>
      <c r="J3916" s="196">
        <v>36333.57</v>
      </c>
    </row>
    <row r="3917" spans="1:10" s="192" customFormat="1" ht="25.5">
      <c r="A3917" s="199" t="s">
        <v>139</v>
      </c>
      <c r="B3917" s="309" t="s">
        <v>3519</v>
      </c>
      <c r="C3917" s="278" t="s">
        <v>16</v>
      </c>
      <c r="D3917" s="278" t="s">
        <v>3520</v>
      </c>
      <c r="E3917" s="362" t="s">
        <v>142</v>
      </c>
      <c r="F3917" s="362"/>
      <c r="G3917" s="186" t="s">
        <v>2</v>
      </c>
      <c r="H3917" s="187">
        <v>3.63</v>
      </c>
      <c r="I3917" s="188">
        <v>152.69</v>
      </c>
      <c r="J3917" s="200">
        <v>554.26</v>
      </c>
    </row>
    <row r="3918" spans="1:10" s="192" customFormat="1" ht="25.5">
      <c r="A3918" s="199" t="s">
        <v>139</v>
      </c>
      <c r="B3918" s="309" t="s">
        <v>3521</v>
      </c>
      <c r="C3918" s="278" t="s">
        <v>16</v>
      </c>
      <c r="D3918" s="278" t="s">
        <v>3522</v>
      </c>
      <c r="E3918" s="362" t="s">
        <v>142</v>
      </c>
      <c r="F3918" s="362"/>
      <c r="G3918" s="186" t="s">
        <v>2</v>
      </c>
      <c r="H3918" s="187">
        <v>1.7</v>
      </c>
      <c r="I3918" s="188">
        <v>149.94999999999999</v>
      </c>
      <c r="J3918" s="200">
        <v>254.91</v>
      </c>
    </row>
    <row r="3919" spans="1:10" s="192" customFormat="1" ht="25.5">
      <c r="A3919" s="199" t="s">
        <v>139</v>
      </c>
      <c r="B3919" s="309" t="s">
        <v>4073</v>
      </c>
      <c r="C3919" s="278" t="s">
        <v>16</v>
      </c>
      <c r="D3919" s="278" t="s">
        <v>4074</v>
      </c>
      <c r="E3919" s="362" t="s">
        <v>142</v>
      </c>
      <c r="F3919" s="362"/>
      <c r="G3919" s="186" t="s">
        <v>36</v>
      </c>
      <c r="H3919" s="187">
        <v>82.12</v>
      </c>
      <c r="I3919" s="188">
        <v>6.67</v>
      </c>
      <c r="J3919" s="200">
        <v>547.74</v>
      </c>
    </row>
    <row r="3920" spans="1:10" s="192" customFormat="1" ht="25.5">
      <c r="A3920" s="199" t="s">
        <v>139</v>
      </c>
      <c r="B3920" s="309" t="s">
        <v>4075</v>
      </c>
      <c r="C3920" s="278" t="s">
        <v>16</v>
      </c>
      <c r="D3920" s="278" t="s">
        <v>4076</v>
      </c>
      <c r="E3920" s="362" t="s">
        <v>142</v>
      </c>
      <c r="F3920" s="362"/>
      <c r="G3920" s="186" t="s">
        <v>36</v>
      </c>
      <c r="H3920" s="187">
        <v>28.05</v>
      </c>
      <c r="I3920" s="188">
        <v>6.92</v>
      </c>
      <c r="J3920" s="200">
        <v>194.1</v>
      </c>
    </row>
    <row r="3921" spans="1:10" s="192" customFormat="1" ht="25.5">
      <c r="A3921" s="199" t="s">
        <v>139</v>
      </c>
      <c r="B3921" s="309" t="s">
        <v>3523</v>
      </c>
      <c r="C3921" s="278" t="s">
        <v>16</v>
      </c>
      <c r="D3921" s="278" t="s">
        <v>3524</v>
      </c>
      <c r="E3921" s="362" t="s">
        <v>142</v>
      </c>
      <c r="F3921" s="362"/>
      <c r="G3921" s="186" t="s">
        <v>2</v>
      </c>
      <c r="H3921" s="187">
        <v>1.7</v>
      </c>
      <c r="I3921" s="188">
        <v>148.97999999999999</v>
      </c>
      <c r="J3921" s="200">
        <v>253.26</v>
      </c>
    </row>
    <row r="3922" spans="1:10" s="192" customFormat="1" ht="25.5">
      <c r="A3922" s="199" t="s">
        <v>139</v>
      </c>
      <c r="B3922" s="309" t="s">
        <v>3517</v>
      </c>
      <c r="C3922" s="278" t="s">
        <v>16</v>
      </c>
      <c r="D3922" s="278" t="s">
        <v>3518</v>
      </c>
      <c r="E3922" s="362" t="s">
        <v>142</v>
      </c>
      <c r="F3922" s="362"/>
      <c r="G3922" s="186" t="s">
        <v>36</v>
      </c>
      <c r="H3922" s="187">
        <v>5.2</v>
      </c>
      <c r="I3922" s="188">
        <v>8.81</v>
      </c>
      <c r="J3922" s="200">
        <v>45.81</v>
      </c>
    </row>
    <row r="3923" spans="1:10" s="192" customFormat="1" ht="25.5">
      <c r="A3923" s="199" t="s">
        <v>139</v>
      </c>
      <c r="B3923" s="309" t="s">
        <v>4077</v>
      </c>
      <c r="C3923" s="278" t="s">
        <v>16</v>
      </c>
      <c r="D3923" s="278" t="s">
        <v>4078</v>
      </c>
      <c r="E3923" s="362" t="s">
        <v>142</v>
      </c>
      <c r="F3923" s="362"/>
      <c r="G3923" s="186" t="s">
        <v>36</v>
      </c>
      <c r="H3923" s="187">
        <v>0.06</v>
      </c>
      <c r="I3923" s="188">
        <v>16.78</v>
      </c>
      <c r="J3923" s="200">
        <v>1</v>
      </c>
    </row>
    <row r="3924" spans="1:10" s="192" customFormat="1" ht="25.5">
      <c r="A3924" s="199" t="s">
        <v>139</v>
      </c>
      <c r="B3924" s="309" t="s">
        <v>3511</v>
      </c>
      <c r="C3924" s="278" t="s">
        <v>16</v>
      </c>
      <c r="D3924" s="278" t="s">
        <v>3512</v>
      </c>
      <c r="E3924" s="362" t="s">
        <v>142</v>
      </c>
      <c r="F3924" s="362"/>
      <c r="G3924" s="186" t="s">
        <v>36</v>
      </c>
      <c r="H3924" s="187">
        <v>2.1</v>
      </c>
      <c r="I3924" s="188">
        <v>14.28</v>
      </c>
      <c r="J3924" s="200">
        <v>29.98</v>
      </c>
    </row>
    <row r="3925" spans="1:10" s="192" customFormat="1" ht="25.5">
      <c r="A3925" s="199" t="s">
        <v>139</v>
      </c>
      <c r="B3925" s="309" t="s">
        <v>3525</v>
      </c>
      <c r="C3925" s="278" t="s">
        <v>16</v>
      </c>
      <c r="D3925" s="278" t="s">
        <v>3526</v>
      </c>
      <c r="E3925" s="362" t="s">
        <v>142</v>
      </c>
      <c r="F3925" s="362"/>
      <c r="G3925" s="186" t="s">
        <v>36</v>
      </c>
      <c r="H3925" s="187">
        <v>1241.54</v>
      </c>
      <c r="I3925" s="188">
        <v>0.65</v>
      </c>
      <c r="J3925" s="200">
        <v>807</v>
      </c>
    </row>
    <row r="3926" spans="1:10" s="192" customFormat="1" ht="25.5">
      <c r="A3926" s="199" t="s">
        <v>139</v>
      </c>
      <c r="B3926" s="309" t="s">
        <v>4079</v>
      </c>
      <c r="C3926" s="278" t="s">
        <v>16</v>
      </c>
      <c r="D3926" s="278" t="s">
        <v>4080</v>
      </c>
      <c r="E3926" s="362" t="s">
        <v>142</v>
      </c>
      <c r="F3926" s="362"/>
      <c r="G3926" s="186" t="s">
        <v>3211</v>
      </c>
      <c r="H3926" s="187">
        <v>2.16</v>
      </c>
      <c r="I3926" s="188">
        <v>9.73</v>
      </c>
      <c r="J3926" s="200">
        <v>21.01</v>
      </c>
    </row>
    <row r="3927" spans="1:10" s="192" customFormat="1" ht="25.5">
      <c r="A3927" s="199" t="s">
        <v>139</v>
      </c>
      <c r="B3927" s="309" t="s">
        <v>3529</v>
      </c>
      <c r="C3927" s="278" t="s">
        <v>16</v>
      </c>
      <c r="D3927" s="278" t="s">
        <v>3530</v>
      </c>
      <c r="E3927" s="362" t="s">
        <v>142</v>
      </c>
      <c r="F3927" s="362"/>
      <c r="G3927" s="186" t="s">
        <v>36</v>
      </c>
      <c r="H3927" s="187">
        <v>0.04</v>
      </c>
      <c r="I3927" s="188">
        <v>21.99</v>
      </c>
      <c r="J3927" s="200">
        <v>0.87</v>
      </c>
    </row>
    <row r="3928" spans="1:10" s="192" customFormat="1" ht="25.5">
      <c r="A3928" s="199" t="s">
        <v>139</v>
      </c>
      <c r="B3928" s="309" t="s">
        <v>3533</v>
      </c>
      <c r="C3928" s="278" t="s">
        <v>16</v>
      </c>
      <c r="D3928" s="278" t="s">
        <v>3534</v>
      </c>
      <c r="E3928" s="362" t="s">
        <v>142</v>
      </c>
      <c r="F3928" s="362"/>
      <c r="G3928" s="186" t="s">
        <v>19</v>
      </c>
      <c r="H3928" s="187">
        <v>8.36</v>
      </c>
      <c r="I3928" s="188">
        <v>12.8</v>
      </c>
      <c r="J3928" s="200">
        <v>107</v>
      </c>
    </row>
    <row r="3929" spans="1:10" s="192" customFormat="1" ht="25.5">
      <c r="A3929" s="199" t="s">
        <v>139</v>
      </c>
      <c r="B3929" s="309" t="s">
        <v>4081</v>
      </c>
      <c r="C3929" s="278" t="s">
        <v>16</v>
      </c>
      <c r="D3929" s="278" t="s">
        <v>4082</v>
      </c>
      <c r="E3929" s="362" t="s">
        <v>142</v>
      </c>
      <c r="F3929" s="362"/>
      <c r="G3929" s="186" t="s">
        <v>19</v>
      </c>
      <c r="H3929" s="187">
        <v>2.7</v>
      </c>
      <c r="I3929" s="188">
        <v>6.74</v>
      </c>
      <c r="J3929" s="200">
        <v>18.190000000000001</v>
      </c>
    </row>
    <row r="3930" spans="1:10" s="192" customFormat="1" ht="25.5">
      <c r="A3930" s="199" t="s">
        <v>139</v>
      </c>
      <c r="B3930" s="309" t="s">
        <v>4083</v>
      </c>
      <c r="C3930" s="278" t="s">
        <v>16</v>
      </c>
      <c r="D3930" s="278" t="s">
        <v>4084</v>
      </c>
      <c r="E3930" s="362" t="s">
        <v>142</v>
      </c>
      <c r="F3930" s="362"/>
      <c r="G3930" s="186" t="s">
        <v>19</v>
      </c>
      <c r="H3930" s="187">
        <v>0.13</v>
      </c>
      <c r="I3930" s="188">
        <v>8.2100000000000009</v>
      </c>
      <c r="J3930" s="200">
        <v>1.06</v>
      </c>
    </row>
    <row r="3931" spans="1:10" s="192" customFormat="1" ht="25.5">
      <c r="A3931" s="199" t="s">
        <v>139</v>
      </c>
      <c r="B3931" s="309" t="s">
        <v>4085</v>
      </c>
      <c r="C3931" s="278" t="s">
        <v>16</v>
      </c>
      <c r="D3931" s="278" t="s">
        <v>4086</v>
      </c>
      <c r="E3931" s="362" t="s">
        <v>142</v>
      </c>
      <c r="F3931" s="362"/>
      <c r="G3931" s="186" t="s">
        <v>36</v>
      </c>
      <c r="H3931" s="187">
        <v>0.81</v>
      </c>
      <c r="I3931" s="188">
        <v>23.06</v>
      </c>
      <c r="J3931" s="200">
        <v>18.670000000000002</v>
      </c>
    </row>
    <row r="3932" spans="1:10" s="192" customFormat="1" ht="25.5">
      <c r="A3932" s="199" t="s">
        <v>139</v>
      </c>
      <c r="B3932" s="309" t="s">
        <v>3543</v>
      </c>
      <c r="C3932" s="278" t="s">
        <v>16</v>
      </c>
      <c r="D3932" s="278" t="s">
        <v>849</v>
      </c>
      <c r="E3932" s="362" t="s">
        <v>141</v>
      </c>
      <c r="F3932" s="362"/>
      <c r="G3932" s="186" t="s">
        <v>26</v>
      </c>
      <c r="H3932" s="187">
        <v>16.260000000000002</v>
      </c>
      <c r="I3932" s="188">
        <v>23.41</v>
      </c>
      <c r="J3932" s="200">
        <v>380.64</v>
      </c>
    </row>
    <row r="3933" spans="1:10" s="192" customFormat="1" ht="25.5">
      <c r="A3933" s="199" t="s">
        <v>139</v>
      </c>
      <c r="B3933" s="309" t="s">
        <v>3541</v>
      </c>
      <c r="C3933" s="278" t="s">
        <v>16</v>
      </c>
      <c r="D3933" s="278" t="s">
        <v>3542</v>
      </c>
      <c r="E3933" s="362" t="s">
        <v>141</v>
      </c>
      <c r="F3933" s="362"/>
      <c r="G3933" s="186" t="s">
        <v>26</v>
      </c>
      <c r="H3933" s="187">
        <v>8.34</v>
      </c>
      <c r="I3933" s="188">
        <v>23.41</v>
      </c>
      <c r="J3933" s="200">
        <v>195.23</v>
      </c>
    </row>
    <row r="3934" spans="1:10" s="192" customFormat="1" ht="25.5">
      <c r="A3934" s="199" t="s">
        <v>139</v>
      </c>
      <c r="B3934" s="309" t="s">
        <v>3437</v>
      </c>
      <c r="C3934" s="278" t="s">
        <v>16</v>
      </c>
      <c r="D3934" s="278" t="s">
        <v>3438</v>
      </c>
      <c r="E3934" s="362" t="s">
        <v>141</v>
      </c>
      <c r="F3934" s="362"/>
      <c r="G3934" s="186" t="s">
        <v>26</v>
      </c>
      <c r="H3934" s="187">
        <v>15.36</v>
      </c>
      <c r="I3934" s="188">
        <v>16.04</v>
      </c>
      <c r="J3934" s="200">
        <v>246.37</v>
      </c>
    </row>
    <row r="3935" spans="1:10" s="192" customFormat="1" ht="25.5">
      <c r="A3935" s="199" t="s">
        <v>139</v>
      </c>
      <c r="B3935" s="309" t="s">
        <v>3535</v>
      </c>
      <c r="C3935" s="278" t="s">
        <v>16</v>
      </c>
      <c r="D3935" s="278" t="s">
        <v>3536</v>
      </c>
      <c r="E3935" s="362" t="s">
        <v>141</v>
      </c>
      <c r="F3935" s="362"/>
      <c r="G3935" s="186" t="s">
        <v>26</v>
      </c>
      <c r="H3935" s="187">
        <v>7.05</v>
      </c>
      <c r="I3935" s="188">
        <v>17.559999999999999</v>
      </c>
      <c r="J3935" s="200">
        <v>123.79</v>
      </c>
    </row>
    <row r="3936" spans="1:10" s="192" customFormat="1" ht="25.5">
      <c r="A3936" s="199" t="s">
        <v>139</v>
      </c>
      <c r="B3936" s="309" t="s">
        <v>3537</v>
      </c>
      <c r="C3936" s="278" t="s">
        <v>16</v>
      </c>
      <c r="D3936" s="278" t="s">
        <v>3538</v>
      </c>
      <c r="E3936" s="362" t="s">
        <v>141</v>
      </c>
      <c r="F3936" s="362"/>
      <c r="G3936" s="186" t="s">
        <v>26</v>
      </c>
      <c r="H3936" s="187">
        <v>7.38</v>
      </c>
      <c r="I3936" s="188">
        <v>23.41</v>
      </c>
      <c r="J3936" s="200">
        <v>172.76</v>
      </c>
    </row>
    <row r="3937" spans="1:10" s="192" customFormat="1" ht="25.5">
      <c r="A3937" s="199" t="s">
        <v>139</v>
      </c>
      <c r="B3937" s="309" t="s">
        <v>4087</v>
      </c>
      <c r="C3937" s="278" t="s">
        <v>16</v>
      </c>
      <c r="D3937" s="278" t="s">
        <v>4088</v>
      </c>
      <c r="E3937" s="362" t="s">
        <v>142</v>
      </c>
      <c r="F3937" s="362"/>
      <c r="G3937" s="186" t="s">
        <v>17</v>
      </c>
      <c r="H3937" s="187">
        <v>1</v>
      </c>
      <c r="I3937" s="188">
        <v>31149.83</v>
      </c>
      <c r="J3937" s="200">
        <v>31149.83</v>
      </c>
    </row>
    <row r="3938" spans="1:10" s="192" customFormat="1" ht="25.5">
      <c r="A3938" s="199" t="s">
        <v>139</v>
      </c>
      <c r="B3938" s="309" t="s">
        <v>1688</v>
      </c>
      <c r="C3938" s="278" t="s">
        <v>16</v>
      </c>
      <c r="D3938" s="278" t="s">
        <v>140</v>
      </c>
      <c r="E3938" s="362" t="s">
        <v>141</v>
      </c>
      <c r="F3938" s="362"/>
      <c r="G3938" s="186" t="s">
        <v>26</v>
      </c>
      <c r="H3938" s="187">
        <v>82.77</v>
      </c>
      <c r="I3938" s="188">
        <v>14.62</v>
      </c>
      <c r="J3938" s="200">
        <v>1210.0899999999999</v>
      </c>
    </row>
    <row r="3939" spans="1:10" s="192" customFormat="1" ht="12.75">
      <c r="A3939" s="201"/>
      <c r="B3939" s="279"/>
      <c r="C3939" s="279"/>
      <c r="D3939" s="279"/>
      <c r="E3939" s="279" t="s">
        <v>143</v>
      </c>
      <c r="F3939" s="203">
        <v>2328.88</v>
      </c>
      <c r="G3939" s="279" t="s">
        <v>144</v>
      </c>
      <c r="H3939" s="203">
        <v>0</v>
      </c>
      <c r="I3939" s="279" t="s">
        <v>145</v>
      </c>
      <c r="J3939" s="204">
        <v>2328.88</v>
      </c>
    </row>
    <row r="3940" spans="1:10" s="192" customFormat="1" ht="12.75">
      <c r="A3940" s="201"/>
      <c r="B3940" s="279"/>
      <c r="C3940" s="279"/>
      <c r="D3940" s="279"/>
      <c r="E3940" s="279" t="s">
        <v>663</v>
      </c>
      <c r="F3940" s="203">
        <v>8164.15</v>
      </c>
      <c r="G3940" s="279"/>
      <c r="H3940" s="363" t="s">
        <v>664</v>
      </c>
      <c r="I3940" s="363"/>
      <c r="J3940" s="204">
        <v>44497.72</v>
      </c>
    </row>
    <row r="3941" spans="1:10" s="192" customFormat="1" ht="13.5" thickBot="1">
      <c r="A3941" s="280"/>
      <c r="B3941" s="281"/>
      <c r="C3941" s="281"/>
      <c r="D3941" s="281"/>
      <c r="E3941" s="281"/>
      <c r="F3941" s="281"/>
      <c r="G3941" s="281" t="s">
        <v>665</v>
      </c>
      <c r="H3941" s="213">
        <v>1</v>
      </c>
      <c r="I3941" s="281" t="s">
        <v>666</v>
      </c>
      <c r="J3941" s="207">
        <v>44497.72</v>
      </c>
    </row>
    <row r="3942" spans="1:10" s="192" customFormat="1" ht="13.5" thickTop="1">
      <c r="A3942" s="205"/>
      <c r="B3942" s="189"/>
      <c r="C3942" s="189"/>
      <c r="D3942" s="189"/>
      <c r="E3942" s="189"/>
      <c r="F3942" s="189"/>
      <c r="G3942" s="189"/>
      <c r="H3942" s="189"/>
      <c r="I3942" s="189"/>
      <c r="J3942" s="206"/>
    </row>
    <row r="3943" spans="1:10" s="192" customFormat="1" ht="12.75">
      <c r="A3943" s="111" t="s">
        <v>4675</v>
      </c>
      <c r="B3943" s="286"/>
      <c r="C3943" s="286"/>
      <c r="D3943" s="286" t="s">
        <v>2792</v>
      </c>
      <c r="E3943" s="286"/>
      <c r="F3943" s="366"/>
      <c r="G3943" s="366"/>
      <c r="H3943" s="136"/>
      <c r="I3943" s="286"/>
      <c r="J3943" s="212">
        <v>13421.75</v>
      </c>
    </row>
    <row r="3944" spans="1:10" s="192" customFormat="1" ht="12.75">
      <c r="A3944" s="290" t="s">
        <v>4089</v>
      </c>
      <c r="B3944" s="288" t="s">
        <v>8</v>
      </c>
      <c r="C3944" s="284" t="s">
        <v>9</v>
      </c>
      <c r="D3944" s="284" t="s">
        <v>10</v>
      </c>
      <c r="E3944" s="367" t="s">
        <v>136</v>
      </c>
      <c r="F3944" s="367"/>
      <c r="G3944" s="289" t="s">
        <v>11</v>
      </c>
      <c r="H3944" s="288" t="s">
        <v>12</v>
      </c>
      <c r="I3944" s="288" t="s">
        <v>13</v>
      </c>
      <c r="J3944" s="287" t="s">
        <v>14</v>
      </c>
    </row>
    <row r="3945" spans="1:10" s="192" customFormat="1" ht="12.75" customHeight="1">
      <c r="A3945" s="94" t="s">
        <v>137</v>
      </c>
      <c r="B3945" s="294" t="s">
        <v>4090</v>
      </c>
      <c r="C3945" s="277" t="s">
        <v>44</v>
      </c>
      <c r="D3945" s="277" t="s">
        <v>2795</v>
      </c>
      <c r="E3945" s="368" t="s">
        <v>182</v>
      </c>
      <c r="F3945" s="368"/>
      <c r="G3945" s="95" t="s">
        <v>45</v>
      </c>
      <c r="H3945" s="182">
        <v>1</v>
      </c>
      <c r="I3945" s="96">
        <v>3052.41</v>
      </c>
      <c r="J3945" s="196">
        <v>3052.41</v>
      </c>
    </row>
    <row r="3946" spans="1:10" s="192" customFormat="1" ht="25.5">
      <c r="A3946" s="197" t="s">
        <v>146</v>
      </c>
      <c r="B3946" s="308" t="s">
        <v>1559</v>
      </c>
      <c r="C3946" s="285" t="s">
        <v>21</v>
      </c>
      <c r="D3946" s="285" t="s">
        <v>153</v>
      </c>
      <c r="E3946" s="365" t="s">
        <v>148</v>
      </c>
      <c r="F3946" s="365"/>
      <c r="G3946" s="183" t="s">
        <v>26</v>
      </c>
      <c r="H3946" s="184">
        <v>8</v>
      </c>
      <c r="I3946" s="185">
        <v>20.92</v>
      </c>
      <c r="J3946" s="198">
        <v>167.36</v>
      </c>
    </row>
    <row r="3947" spans="1:10" s="192" customFormat="1" ht="25.5">
      <c r="A3947" s="197" t="s">
        <v>146</v>
      </c>
      <c r="B3947" s="308" t="s">
        <v>1560</v>
      </c>
      <c r="C3947" s="285" t="s">
        <v>21</v>
      </c>
      <c r="D3947" s="285" t="s">
        <v>154</v>
      </c>
      <c r="E3947" s="365" t="s">
        <v>148</v>
      </c>
      <c r="F3947" s="365"/>
      <c r="G3947" s="183" t="s">
        <v>26</v>
      </c>
      <c r="H3947" s="184">
        <v>8</v>
      </c>
      <c r="I3947" s="185">
        <v>25.55</v>
      </c>
      <c r="J3947" s="198">
        <v>204.4</v>
      </c>
    </row>
    <row r="3948" spans="1:10" s="192" customFormat="1" ht="25.5">
      <c r="A3948" s="197" t="s">
        <v>146</v>
      </c>
      <c r="B3948" s="308" t="s">
        <v>4091</v>
      </c>
      <c r="C3948" s="285" t="s">
        <v>21</v>
      </c>
      <c r="D3948" s="285" t="s">
        <v>4092</v>
      </c>
      <c r="E3948" s="365" t="s">
        <v>148</v>
      </c>
      <c r="F3948" s="365"/>
      <c r="G3948" s="183" t="s">
        <v>26</v>
      </c>
      <c r="H3948" s="184">
        <v>2</v>
      </c>
      <c r="I3948" s="185">
        <v>19.34</v>
      </c>
      <c r="J3948" s="198">
        <v>38.68</v>
      </c>
    </row>
    <row r="3949" spans="1:10" s="192" customFormat="1" ht="12.75">
      <c r="A3949" s="199" t="s">
        <v>139</v>
      </c>
      <c r="B3949" s="309" t="s">
        <v>4093</v>
      </c>
      <c r="C3949" s="278" t="s">
        <v>268</v>
      </c>
      <c r="D3949" s="278" t="s">
        <v>4094</v>
      </c>
      <c r="E3949" s="362" t="s">
        <v>142</v>
      </c>
      <c r="F3949" s="362"/>
      <c r="G3949" s="186" t="s">
        <v>45</v>
      </c>
      <c r="H3949" s="187">
        <v>1</v>
      </c>
      <c r="I3949" s="188">
        <v>2641.97</v>
      </c>
      <c r="J3949" s="200">
        <v>2641.97</v>
      </c>
    </row>
    <row r="3950" spans="1:10" s="192" customFormat="1" ht="12.75">
      <c r="A3950" s="201"/>
      <c r="B3950" s="279"/>
      <c r="C3950" s="279"/>
      <c r="D3950" s="279"/>
      <c r="E3950" s="279" t="s">
        <v>143</v>
      </c>
      <c r="F3950" s="203">
        <v>325.2</v>
      </c>
      <c r="G3950" s="279" t="s">
        <v>144</v>
      </c>
      <c r="H3950" s="203">
        <v>0</v>
      </c>
      <c r="I3950" s="279" t="s">
        <v>145</v>
      </c>
      <c r="J3950" s="204">
        <v>325.2</v>
      </c>
    </row>
    <row r="3951" spans="1:10" s="192" customFormat="1" ht="12.75">
      <c r="A3951" s="201"/>
      <c r="B3951" s="279"/>
      <c r="C3951" s="279"/>
      <c r="D3951" s="279"/>
      <c r="E3951" s="279" t="s">
        <v>663</v>
      </c>
      <c r="F3951" s="203">
        <v>685.87</v>
      </c>
      <c r="G3951" s="279"/>
      <c r="H3951" s="363" t="s">
        <v>664</v>
      </c>
      <c r="I3951" s="363"/>
      <c r="J3951" s="204">
        <v>3738.28</v>
      </c>
    </row>
    <row r="3952" spans="1:10" s="192" customFormat="1" ht="13.5" thickBot="1">
      <c r="A3952" s="280"/>
      <c r="B3952" s="281"/>
      <c r="C3952" s="281"/>
      <c r="D3952" s="281"/>
      <c r="E3952" s="281"/>
      <c r="F3952" s="281"/>
      <c r="G3952" s="281" t="s">
        <v>665</v>
      </c>
      <c r="H3952" s="213">
        <v>1</v>
      </c>
      <c r="I3952" s="281" t="s">
        <v>666</v>
      </c>
      <c r="J3952" s="207">
        <v>3738.28</v>
      </c>
    </row>
    <row r="3953" spans="1:10" s="192" customFormat="1" ht="13.5" thickTop="1">
      <c r="A3953" s="205"/>
      <c r="B3953" s="189"/>
      <c r="C3953" s="189"/>
      <c r="D3953" s="189"/>
      <c r="E3953" s="189"/>
      <c r="F3953" s="189"/>
      <c r="G3953" s="189"/>
      <c r="H3953" s="189"/>
      <c r="I3953" s="189"/>
      <c r="J3953" s="206"/>
    </row>
    <row r="3954" spans="1:10" s="192" customFormat="1" ht="12.75">
      <c r="A3954" s="290" t="s">
        <v>4095</v>
      </c>
      <c r="B3954" s="288" t="s">
        <v>8</v>
      </c>
      <c r="C3954" s="284" t="s">
        <v>9</v>
      </c>
      <c r="D3954" s="284" t="s">
        <v>10</v>
      </c>
      <c r="E3954" s="367" t="s">
        <v>136</v>
      </c>
      <c r="F3954" s="367"/>
      <c r="G3954" s="289" t="s">
        <v>11</v>
      </c>
      <c r="H3954" s="288" t="s">
        <v>12</v>
      </c>
      <c r="I3954" s="288" t="s">
        <v>13</v>
      </c>
      <c r="J3954" s="287" t="s">
        <v>14</v>
      </c>
    </row>
    <row r="3955" spans="1:10" s="192" customFormat="1" ht="12.75" customHeight="1">
      <c r="A3955" s="94" t="s">
        <v>137</v>
      </c>
      <c r="B3955" s="294" t="s">
        <v>4096</v>
      </c>
      <c r="C3955" s="277" t="s">
        <v>44</v>
      </c>
      <c r="D3955" s="277" t="s">
        <v>2798</v>
      </c>
      <c r="E3955" s="368" t="s">
        <v>152</v>
      </c>
      <c r="F3955" s="368"/>
      <c r="G3955" s="95" t="s">
        <v>45</v>
      </c>
      <c r="H3955" s="182">
        <v>1</v>
      </c>
      <c r="I3955" s="96">
        <v>7906.81</v>
      </c>
      <c r="J3955" s="196">
        <v>7906.81</v>
      </c>
    </row>
    <row r="3956" spans="1:10" s="192" customFormat="1" ht="25.5">
      <c r="A3956" s="197" t="s">
        <v>146</v>
      </c>
      <c r="B3956" s="308" t="s">
        <v>1559</v>
      </c>
      <c r="C3956" s="285" t="s">
        <v>21</v>
      </c>
      <c r="D3956" s="285" t="s">
        <v>153</v>
      </c>
      <c r="E3956" s="365" t="s">
        <v>148</v>
      </c>
      <c r="F3956" s="365"/>
      <c r="G3956" s="183" t="s">
        <v>26</v>
      </c>
      <c r="H3956" s="184">
        <v>8</v>
      </c>
      <c r="I3956" s="185">
        <v>20.92</v>
      </c>
      <c r="J3956" s="198">
        <v>167.36</v>
      </c>
    </row>
    <row r="3957" spans="1:10" s="192" customFormat="1" ht="25.5">
      <c r="A3957" s="197" t="s">
        <v>146</v>
      </c>
      <c r="B3957" s="308" t="s">
        <v>1560</v>
      </c>
      <c r="C3957" s="285" t="s">
        <v>21</v>
      </c>
      <c r="D3957" s="285" t="s">
        <v>154</v>
      </c>
      <c r="E3957" s="365" t="s">
        <v>148</v>
      </c>
      <c r="F3957" s="365"/>
      <c r="G3957" s="183" t="s">
        <v>26</v>
      </c>
      <c r="H3957" s="184">
        <v>8</v>
      </c>
      <c r="I3957" s="185">
        <v>25.55</v>
      </c>
      <c r="J3957" s="198">
        <v>204.4</v>
      </c>
    </row>
    <row r="3958" spans="1:10" s="192" customFormat="1" ht="25.5">
      <c r="A3958" s="197" t="s">
        <v>146</v>
      </c>
      <c r="B3958" s="308" t="s">
        <v>4091</v>
      </c>
      <c r="C3958" s="285" t="s">
        <v>21</v>
      </c>
      <c r="D3958" s="285" t="s">
        <v>4092</v>
      </c>
      <c r="E3958" s="365" t="s">
        <v>148</v>
      </c>
      <c r="F3958" s="365"/>
      <c r="G3958" s="183" t="s">
        <v>26</v>
      </c>
      <c r="H3958" s="184">
        <v>2</v>
      </c>
      <c r="I3958" s="185">
        <v>19.34</v>
      </c>
      <c r="J3958" s="198">
        <v>38.68</v>
      </c>
    </row>
    <row r="3959" spans="1:10" s="192" customFormat="1" ht="25.5">
      <c r="A3959" s="199" t="s">
        <v>139</v>
      </c>
      <c r="B3959" s="309" t="s">
        <v>4097</v>
      </c>
      <c r="C3959" s="278" t="s">
        <v>487</v>
      </c>
      <c r="D3959" s="278" t="s">
        <v>4098</v>
      </c>
      <c r="E3959" s="362" t="s">
        <v>142</v>
      </c>
      <c r="F3959" s="362"/>
      <c r="G3959" s="186" t="s">
        <v>2070</v>
      </c>
      <c r="H3959" s="187">
        <v>1</v>
      </c>
      <c r="I3959" s="188">
        <v>7496.37</v>
      </c>
      <c r="J3959" s="200">
        <v>7496.37</v>
      </c>
    </row>
    <row r="3960" spans="1:10" s="192" customFormat="1" ht="12.75">
      <c r="A3960" s="201"/>
      <c r="B3960" s="279"/>
      <c r="C3960" s="279"/>
      <c r="D3960" s="279"/>
      <c r="E3960" s="279" t="s">
        <v>143</v>
      </c>
      <c r="F3960" s="203">
        <v>325.2</v>
      </c>
      <c r="G3960" s="279" t="s">
        <v>144</v>
      </c>
      <c r="H3960" s="203">
        <v>0</v>
      </c>
      <c r="I3960" s="279" t="s">
        <v>145</v>
      </c>
      <c r="J3960" s="204">
        <v>325.2</v>
      </c>
    </row>
    <row r="3961" spans="1:10" s="192" customFormat="1" ht="12.75">
      <c r="A3961" s="201"/>
      <c r="B3961" s="279"/>
      <c r="C3961" s="279"/>
      <c r="D3961" s="279"/>
      <c r="E3961" s="279" t="s">
        <v>663</v>
      </c>
      <c r="F3961" s="203">
        <v>1776.66</v>
      </c>
      <c r="G3961" s="279"/>
      <c r="H3961" s="363" t="s">
        <v>664</v>
      </c>
      <c r="I3961" s="363"/>
      <c r="J3961" s="204">
        <v>9683.4699999999993</v>
      </c>
    </row>
    <row r="3962" spans="1:10" s="192" customFormat="1" ht="13.5" thickBot="1">
      <c r="A3962" s="280"/>
      <c r="B3962" s="281"/>
      <c r="C3962" s="281"/>
      <c r="D3962" s="281"/>
      <c r="E3962" s="281"/>
      <c r="F3962" s="281"/>
      <c r="G3962" s="281" t="s">
        <v>665</v>
      </c>
      <c r="H3962" s="213">
        <v>1</v>
      </c>
      <c r="I3962" s="281" t="s">
        <v>666</v>
      </c>
      <c r="J3962" s="207">
        <v>9683.4699999999993</v>
      </c>
    </row>
    <row r="3963" spans="1:10" s="192" customFormat="1" ht="13.5" thickTop="1">
      <c r="A3963" s="205"/>
      <c r="B3963" s="189"/>
      <c r="C3963" s="189"/>
      <c r="D3963" s="189"/>
      <c r="E3963" s="189"/>
      <c r="F3963" s="189"/>
      <c r="G3963" s="189"/>
      <c r="H3963" s="189"/>
      <c r="I3963" s="189"/>
      <c r="J3963" s="206"/>
    </row>
    <row r="3964" spans="1:10" s="192" customFormat="1" ht="12.75">
      <c r="A3964" s="111" t="s">
        <v>4676</v>
      </c>
      <c r="B3964" s="286"/>
      <c r="C3964" s="286"/>
      <c r="D3964" s="286" t="s">
        <v>2800</v>
      </c>
      <c r="E3964" s="286"/>
      <c r="F3964" s="366"/>
      <c r="G3964" s="366"/>
      <c r="H3964" s="136"/>
      <c r="I3964" s="286"/>
      <c r="J3964" s="212">
        <v>10732.15</v>
      </c>
    </row>
    <row r="3965" spans="1:10" s="192" customFormat="1" ht="12.75">
      <c r="A3965" s="290" t="s">
        <v>4677</v>
      </c>
      <c r="B3965" s="288" t="s">
        <v>8</v>
      </c>
      <c r="C3965" s="284" t="s">
        <v>9</v>
      </c>
      <c r="D3965" s="284" t="s">
        <v>10</v>
      </c>
      <c r="E3965" s="367" t="s">
        <v>136</v>
      </c>
      <c r="F3965" s="367"/>
      <c r="G3965" s="289" t="s">
        <v>11</v>
      </c>
      <c r="H3965" s="288" t="s">
        <v>12</v>
      </c>
      <c r="I3965" s="288" t="s">
        <v>13</v>
      </c>
      <c r="J3965" s="287" t="s">
        <v>14</v>
      </c>
    </row>
    <row r="3966" spans="1:10" s="192" customFormat="1" ht="12.75" customHeight="1">
      <c r="A3966" s="94" t="s">
        <v>137</v>
      </c>
      <c r="B3966" s="294" t="s">
        <v>1175</v>
      </c>
      <c r="C3966" s="277" t="s">
        <v>21</v>
      </c>
      <c r="D3966" s="277" t="s">
        <v>2320</v>
      </c>
      <c r="E3966" s="368" t="s">
        <v>178</v>
      </c>
      <c r="F3966" s="368"/>
      <c r="G3966" s="95" t="s">
        <v>2</v>
      </c>
      <c r="H3966" s="182">
        <v>1</v>
      </c>
      <c r="I3966" s="96">
        <v>80.38</v>
      </c>
      <c r="J3966" s="196">
        <v>80.38</v>
      </c>
    </row>
    <row r="3967" spans="1:10" s="192" customFormat="1" ht="25.5">
      <c r="A3967" s="197" t="s">
        <v>146</v>
      </c>
      <c r="B3967" s="308" t="s">
        <v>1345</v>
      </c>
      <c r="C3967" s="285" t="s">
        <v>21</v>
      </c>
      <c r="D3967" s="285" t="s">
        <v>147</v>
      </c>
      <c r="E3967" s="365" t="s">
        <v>148</v>
      </c>
      <c r="F3967" s="365"/>
      <c r="G3967" s="183" t="s">
        <v>26</v>
      </c>
      <c r="H3967" s="184">
        <v>3.9557666999999999</v>
      </c>
      <c r="I3967" s="185">
        <v>20.32</v>
      </c>
      <c r="J3967" s="198">
        <v>80.38</v>
      </c>
    </row>
    <row r="3968" spans="1:10" s="192" customFormat="1" ht="12.75">
      <c r="A3968" s="201"/>
      <c r="B3968" s="279"/>
      <c r="C3968" s="279"/>
      <c r="D3968" s="279"/>
      <c r="E3968" s="279" t="s">
        <v>143</v>
      </c>
      <c r="F3968" s="203">
        <v>59.69</v>
      </c>
      <c r="G3968" s="279" t="s">
        <v>144</v>
      </c>
      <c r="H3968" s="203">
        <v>0</v>
      </c>
      <c r="I3968" s="279" t="s">
        <v>145</v>
      </c>
      <c r="J3968" s="204">
        <v>59.69</v>
      </c>
    </row>
    <row r="3969" spans="1:10" s="192" customFormat="1" ht="12.75">
      <c r="A3969" s="201"/>
      <c r="B3969" s="279"/>
      <c r="C3969" s="279"/>
      <c r="D3969" s="279"/>
      <c r="E3969" s="279" t="s">
        <v>663</v>
      </c>
      <c r="F3969" s="203">
        <v>18.059999999999999</v>
      </c>
      <c r="G3969" s="279"/>
      <c r="H3969" s="363" t="s">
        <v>664</v>
      </c>
      <c r="I3969" s="363"/>
      <c r="J3969" s="204">
        <v>98.44</v>
      </c>
    </row>
    <row r="3970" spans="1:10" s="192" customFormat="1" ht="13.5" thickBot="1">
      <c r="A3970" s="280"/>
      <c r="B3970" s="281"/>
      <c r="C3970" s="281"/>
      <c r="D3970" s="281"/>
      <c r="E3970" s="281"/>
      <c r="F3970" s="281"/>
      <c r="G3970" s="281" t="s">
        <v>665</v>
      </c>
      <c r="H3970" s="213">
        <v>9.7899999999999991</v>
      </c>
      <c r="I3970" s="281" t="s">
        <v>666</v>
      </c>
      <c r="J3970" s="207">
        <v>963.72</v>
      </c>
    </row>
    <row r="3971" spans="1:10" s="192" customFormat="1" ht="13.5" thickTop="1">
      <c r="A3971" s="205"/>
      <c r="B3971" s="189"/>
      <c r="C3971" s="189"/>
      <c r="D3971" s="189"/>
      <c r="E3971" s="189"/>
      <c r="F3971" s="189"/>
      <c r="G3971" s="189"/>
      <c r="H3971" s="189"/>
      <c r="I3971" s="189"/>
      <c r="J3971" s="206"/>
    </row>
    <row r="3972" spans="1:10" s="192" customFormat="1" ht="12.75">
      <c r="A3972" s="290" t="s">
        <v>4678</v>
      </c>
      <c r="B3972" s="288" t="s">
        <v>8</v>
      </c>
      <c r="C3972" s="284" t="s">
        <v>9</v>
      </c>
      <c r="D3972" s="284" t="s">
        <v>10</v>
      </c>
      <c r="E3972" s="367" t="s">
        <v>136</v>
      </c>
      <c r="F3972" s="367"/>
      <c r="G3972" s="289" t="s">
        <v>11</v>
      </c>
      <c r="H3972" s="288" t="s">
        <v>12</v>
      </c>
      <c r="I3972" s="288" t="s">
        <v>13</v>
      </c>
      <c r="J3972" s="287" t="s">
        <v>14</v>
      </c>
    </row>
    <row r="3973" spans="1:10" s="192" customFormat="1" ht="25.5">
      <c r="A3973" s="94" t="s">
        <v>137</v>
      </c>
      <c r="B3973" s="294" t="s">
        <v>1268</v>
      </c>
      <c r="C3973" s="277" t="s">
        <v>21</v>
      </c>
      <c r="D3973" s="277" t="s">
        <v>295</v>
      </c>
      <c r="E3973" s="368" t="s">
        <v>178</v>
      </c>
      <c r="F3973" s="368"/>
      <c r="G3973" s="95" t="s">
        <v>2</v>
      </c>
      <c r="H3973" s="182">
        <v>1</v>
      </c>
      <c r="I3973" s="96">
        <v>23.64</v>
      </c>
      <c r="J3973" s="196">
        <v>23.64</v>
      </c>
    </row>
    <row r="3974" spans="1:10" s="192" customFormat="1" ht="51">
      <c r="A3974" s="197" t="s">
        <v>146</v>
      </c>
      <c r="B3974" s="308" t="s">
        <v>1376</v>
      </c>
      <c r="C3974" s="285" t="s">
        <v>21</v>
      </c>
      <c r="D3974" s="285" t="s">
        <v>747</v>
      </c>
      <c r="E3974" s="365" t="s">
        <v>155</v>
      </c>
      <c r="F3974" s="365"/>
      <c r="G3974" s="183" t="s">
        <v>156</v>
      </c>
      <c r="H3974" s="184">
        <v>5.4000000000000003E-3</v>
      </c>
      <c r="I3974" s="185">
        <v>321.94</v>
      </c>
      <c r="J3974" s="198">
        <v>1.73</v>
      </c>
    </row>
    <row r="3975" spans="1:10" s="192" customFormat="1" ht="51">
      <c r="A3975" s="197" t="s">
        <v>146</v>
      </c>
      <c r="B3975" s="308" t="s">
        <v>1377</v>
      </c>
      <c r="C3975" s="285" t="s">
        <v>21</v>
      </c>
      <c r="D3975" s="285" t="s">
        <v>748</v>
      </c>
      <c r="E3975" s="365" t="s">
        <v>155</v>
      </c>
      <c r="F3975" s="365"/>
      <c r="G3975" s="183" t="s">
        <v>249</v>
      </c>
      <c r="H3975" s="184">
        <v>5.9999999999999995E-4</v>
      </c>
      <c r="I3975" s="185">
        <v>76.400000000000006</v>
      </c>
      <c r="J3975" s="198">
        <v>0.04</v>
      </c>
    </row>
    <row r="3976" spans="1:10" s="192" customFormat="1" ht="25.5">
      <c r="A3976" s="197" t="s">
        <v>146</v>
      </c>
      <c r="B3976" s="308" t="s">
        <v>1345</v>
      </c>
      <c r="C3976" s="285" t="s">
        <v>21</v>
      </c>
      <c r="D3976" s="285" t="s">
        <v>147</v>
      </c>
      <c r="E3976" s="365" t="s">
        <v>148</v>
      </c>
      <c r="F3976" s="365"/>
      <c r="G3976" s="183" t="s">
        <v>26</v>
      </c>
      <c r="H3976" s="184">
        <v>0.78659999999999997</v>
      </c>
      <c r="I3976" s="185">
        <v>20.32</v>
      </c>
      <c r="J3976" s="198">
        <v>15.98</v>
      </c>
    </row>
    <row r="3977" spans="1:10" s="192" customFormat="1" ht="25.5" customHeight="1">
      <c r="A3977" s="197" t="s">
        <v>146</v>
      </c>
      <c r="B3977" s="308" t="s">
        <v>1378</v>
      </c>
      <c r="C3977" s="285" t="s">
        <v>21</v>
      </c>
      <c r="D3977" s="285" t="s">
        <v>749</v>
      </c>
      <c r="E3977" s="365" t="s">
        <v>155</v>
      </c>
      <c r="F3977" s="365"/>
      <c r="G3977" s="183" t="s">
        <v>156</v>
      </c>
      <c r="H3977" s="184">
        <v>0.19620000000000001</v>
      </c>
      <c r="I3977" s="185">
        <v>30.06</v>
      </c>
      <c r="J3977" s="198">
        <v>5.89</v>
      </c>
    </row>
    <row r="3978" spans="1:10" s="192" customFormat="1" ht="12.75">
      <c r="A3978" s="201"/>
      <c r="B3978" s="279"/>
      <c r="C3978" s="279"/>
      <c r="D3978" s="279"/>
      <c r="E3978" s="279" t="s">
        <v>143</v>
      </c>
      <c r="F3978" s="203">
        <v>15.45</v>
      </c>
      <c r="G3978" s="279" t="s">
        <v>144</v>
      </c>
      <c r="H3978" s="203">
        <v>0</v>
      </c>
      <c r="I3978" s="279" t="s">
        <v>145</v>
      </c>
      <c r="J3978" s="204">
        <v>15.45</v>
      </c>
    </row>
    <row r="3979" spans="1:10" s="192" customFormat="1" ht="12.75">
      <c r="A3979" s="201"/>
      <c r="B3979" s="279"/>
      <c r="C3979" s="279"/>
      <c r="D3979" s="279"/>
      <c r="E3979" s="279" t="s">
        <v>663</v>
      </c>
      <c r="F3979" s="203">
        <v>5.31</v>
      </c>
      <c r="G3979" s="279"/>
      <c r="H3979" s="363" t="s">
        <v>664</v>
      </c>
      <c r="I3979" s="363"/>
      <c r="J3979" s="204">
        <v>28.95</v>
      </c>
    </row>
    <row r="3980" spans="1:10" s="192" customFormat="1" ht="13.5" thickBot="1">
      <c r="A3980" s="280"/>
      <c r="B3980" s="281"/>
      <c r="C3980" s="281"/>
      <c r="D3980" s="281"/>
      <c r="E3980" s="281"/>
      <c r="F3980" s="281"/>
      <c r="G3980" s="281" t="s">
        <v>665</v>
      </c>
      <c r="H3980" s="213">
        <v>9.74</v>
      </c>
      <c r="I3980" s="281" t="s">
        <v>666</v>
      </c>
      <c r="J3980" s="207">
        <v>281.97000000000003</v>
      </c>
    </row>
    <row r="3981" spans="1:10" s="192" customFormat="1" ht="13.5" thickTop="1">
      <c r="A3981" s="205"/>
      <c r="B3981" s="189"/>
      <c r="C3981" s="189"/>
      <c r="D3981" s="189"/>
      <c r="E3981" s="189"/>
      <c r="F3981" s="189"/>
      <c r="G3981" s="189"/>
      <c r="H3981" s="189"/>
      <c r="I3981" s="189"/>
      <c r="J3981" s="206"/>
    </row>
    <row r="3982" spans="1:10" s="192" customFormat="1" ht="12.75">
      <c r="A3982" s="290" t="s">
        <v>4099</v>
      </c>
      <c r="B3982" s="288" t="s">
        <v>8</v>
      </c>
      <c r="C3982" s="284" t="s">
        <v>9</v>
      </c>
      <c r="D3982" s="284" t="s">
        <v>10</v>
      </c>
      <c r="E3982" s="367" t="s">
        <v>136</v>
      </c>
      <c r="F3982" s="367"/>
      <c r="G3982" s="289" t="s">
        <v>11</v>
      </c>
      <c r="H3982" s="288" t="s">
        <v>12</v>
      </c>
      <c r="I3982" s="288" t="s">
        <v>13</v>
      </c>
      <c r="J3982" s="287" t="s">
        <v>14</v>
      </c>
    </row>
    <row r="3983" spans="1:10" s="192" customFormat="1" ht="25.5" customHeight="1">
      <c r="A3983" s="94" t="s">
        <v>137</v>
      </c>
      <c r="B3983" s="294" t="s">
        <v>4100</v>
      </c>
      <c r="C3983" s="277" t="s">
        <v>21</v>
      </c>
      <c r="D3983" s="277" t="s">
        <v>2804</v>
      </c>
      <c r="E3983" s="368" t="s">
        <v>182</v>
      </c>
      <c r="F3983" s="368"/>
      <c r="G3983" s="95" t="s">
        <v>45</v>
      </c>
      <c r="H3983" s="182">
        <v>1</v>
      </c>
      <c r="I3983" s="96">
        <v>92.94</v>
      </c>
      <c r="J3983" s="196">
        <v>92.94</v>
      </c>
    </row>
    <row r="3984" spans="1:10" s="192" customFormat="1" ht="25.5">
      <c r="A3984" s="197" t="s">
        <v>146</v>
      </c>
      <c r="B3984" s="308" t="s">
        <v>1508</v>
      </c>
      <c r="C3984" s="285" t="s">
        <v>21</v>
      </c>
      <c r="D3984" s="285" t="s">
        <v>150</v>
      </c>
      <c r="E3984" s="365" t="s">
        <v>148</v>
      </c>
      <c r="F3984" s="365"/>
      <c r="G3984" s="183" t="s">
        <v>26</v>
      </c>
      <c r="H3984" s="184">
        <v>0.1988</v>
      </c>
      <c r="I3984" s="185">
        <v>21.96</v>
      </c>
      <c r="J3984" s="198">
        <v>4.3600000000000003</v>
      </c>
    </row>
    <row r="3985" spans="1:10" s="192" customFormat="1" ht="25.5">
      <c r="A3985" s="197" t="s">
        <v>146</v>
      </c>
      <c r="B3985" s="308" t="s">
        <v>1509</v>
      </c>
      <c r="C3985" s="285" t="s">
        <v>21</v>
      </c>
      <c r="D3985" s="285" t="s">
        <v>151</v>
      </c>
      <c r="E3985" s="365" t="s">
        <v>148</v>
      </c>
      <c r="F3985" s="365"/>
      <c r="G3985" s="183" t="s">
        <v>26</v>
      </c>
      <c r="H3985" s="184">
        <v>0.1988</v>
      </c>
      <c r="I3985" s="185">
        <v>26.68</v>
      </c>
      <c r="J3985" s="198">
        <v>5.3</v>
      </c>
    </row>
    <row r="3986" spans="1:10" s="192" customFormat="1" ht="25.5">
      <c r="A3986" s="199" t="s">
        <v>139</v>
      </c>
      <c r="B3986" s="309" t="s">
        <v>1536</v>
      </c>
      <c r="C3986" s="278" t="s">
        <v>21</v>
      </c>
      <c r="D3986" s="278" t="s">
        <v>886</v>
      </c>
      <c r="E3986" s="362" t="s">
        <v>142</v>
      </c>
      <c r="F3986" s="362"/>
      <c r="G3986" s="186" t="s">
        <v>45</v>
      </c>
      <c r="H3986" s="187">
        <v>3</v>
      </c>
      <c r="I3986" s="188">
        <v>1.58</v>
      </c>
      <c r="J3986" s="200">
        <v>4.74</v>
      </c>
    </row>
    <row r="3987" spans="1:10" s="192" customFormat="1" ht="25.5">
      <c r="A3987" s="199" t="s">
        <v>139</v>
      </c>
      <c r="B3987" s="309" t="s">
        <v>3964</v>
      </c>
      <c r="C3987" s="278" t="s">
        <v>21</v>
      </c>
      <c r="D3987" s="278" t="s">
        <v>3965</v>
      </c>
      <c r="E3987" s="362" t="s">
        <v>142</v>
      </c>
      <c r="F3987" s="362"/>
      <c r="G3987" s="186" t="s">
        <v>45</v>
      </c>
      <c r="H3987" s="187">
        <v>1</v>
      </c>
      <c r="I3987" s="188">
        <v>78.540000000000006</v>
      </c>
      <c r="J3987" s="200">
        <v>78.540000000000006</v>
      </c>
    </row>
    <row r="3988" spans="1:10" s="192" customFormat="1" ht="12.75">
      <c r="A3988" s="201"/>
      <c r="B3988" s="279"/>
      <c r="C3988" s="279"/>
      <c r="D3988" s="279"/>
      <c r="E3988" s="279" t="s">
        <v>143</v>
      </c>
      <c r="F3988" s="203">
        <v>7.54</v>
      </c>
      <c r="G3988" s="279" t="s">
        <v>144</v>
      </c>
      <c r="H3988" s="203">
        <v>0</v>
      </c>
      <c r="I3988" s="279" t="s">
        <v>145</v>
      </c>
      <c r="J3988" s="204">
        <v>7.54</v>
      </c>
    </row>
    <row r="3989" spans="1:10" s="192" customFormat="1" ht="12.75">
      <c r="A3989" s="201"/>
      <c r="B3989" s="279"/>
      <c r="C3989" s="279"/>
      <c r="D3989" s="279"/>
      <c r="E3989" s="279" t="s">
        <v>663</v>
      </c>
      <c r="F3989" s="203">
        <v>20.88</v>
      </c>
      <c r="G3989" s="279"/>
      <c r="H3989" s="363" t="s">
        <v>664</v>
      </c>
      <c r="I3989" s="363"/>
      <c r="J3989" s="204">
        <v>113.82</v>
      </c>
    </row>
    <row r="3990" spans="1:10" s="192" customFormat="1" ht="13.5" thickBot="1">
      <c r="A3990" s="280"/>
      <c r="B3990" s="281"/>
      <c r="C3990" s="281"/>
      <c r="D3990" s="281"/>
      <c r="E3990" s="281"/>
      <c r="F3990" s="281"/>
      <c r="G3990" s="281" t="s">
        <v>665</v>
      </c>
      <c r="H3990" s="213">
        <v>1</v>
      </c>
      <c r="I3990" s="281" t="s">
        <v>666</v>
      </c>
      <c r="J3990" s="207">
        <v>113.82</v>
      </c>
    </row>
    <row r="3991" spans="1:10" s="192" customFormat="1" ht="13.5" thickTop="1">
      <c r="A3991" s="205"/>
      <c r="B3991" s="189"/>
      <c r="C3991" s="189"/>
      <c r="D3991" s="189"/>
      <c r="E3991" s="189"/>
      <c r="F3991" s="189"/>
      <c r="G3991" s="189"/>
      <c r="H3991" s="189"/>
      <c r="I3991" s="189"/>
      <c r="J3991" s="206"/>
    </row>
    <row r="3992" spans="1:10" s="192" customFormat="1" ht="12.75">
      <c r="A3992" s="290" t="s">
        <v>4101</v>
      </c>
      <c r="B3992" s="288" t="s">
        <v>8</v>
      </c>
      <c r="C3992" s="284" t="s">
        <v>9</v>
      </c>
      <c r="D3992" s="284" t="s">
        <v>10</v>
      </c>
      <c r="E3992" s="367" t="s">
        <v>136</v>
      </c>
      <c r="F3992" s="367"/>
      <c r="G3992" s="289" t="s">
        <v>11</v>
      </c>
      <c r="H3992" s="288" t="s">
        <v>12</v>
      </c>
      <c r="I3992" s="288" t="s">
        <v>13</v>
      </c>
      <c r="J3992" s="287" t="s">
        <v>14</v>
      </c>
    </row>
    <row r="3993" spans="1:10" s="192" customFormat="1" ht="38.25" customHeight="1">
      <c r="A3993" s="94" t="s">
        <v>137</v>
      </c>
      <c r="B3993" s="294" t="s">
        <v>4102</v>
      </c>
      <c r="C3993" s="277" t="s">
        <v>21</v>
      </c>
      <c r="D3993" s="277" t="s">
        <v>2806</v>
      </c>
      <c r="E3993" s="368" t="s">
        <v>182</v>
      </c>
      <c r="F3993" s="368"/>
      <c r="G3993" s="95" t="s">
        <v>34</v>
      </c>
      <c r="H3993" s="182">
        <v>1</v>
      </c>
      <c r="I3993" s="96">
        <v>3.69</v>
      </c>
      <c r="J3993" s="196">
        <v>3.69</v>
      </c>
    </row>
    <row r="3994" spans="1:10" s="192" customFormat="1" ht="25.5">
      <c r="A3994" s="197" t="s">
        <v>146</v>
      </c>
      <c r="B3994" s="308" t="s">
        <v>1508</v>
      </c>
      <c r="C3994" s="285" t="s">
        <v>21</v>
      </c>
      <c r="D3994" s="285" t="s">
        <v>150</v>
      </c>
      <c r="E3994" s="365" t="s">
        <v>148</v>
      </c>
      <c r="F3994" s="365"/>
      <c r="G3994" s="183" t="s">
        <v>26</v>
      </c>
      <c r="H3994" s="184">
        <v>2.3E-2</v>
      </c>
      <c r="I3994" s="185">
        <v>21.96</v>
      </c>
      <c r="J3994" s="198">
        <v>0.5</v>
      </c>
    </row>
    <row r="3995" spans="1:10" s="192" customFormat="1" ht="25.5">
      <c r="A3995" s="197" t="s">
        <v>146</v>
      </c>
      <c r="B3995" s="308" t="s">
        <v>1509</v>
      </c>
      <c r="C3995" s="285" t="s">
        <v>21</v>
      </c>
      <c r="D3995" s="285" t="s">
        <v>151</v>
      </c>
      <c r="E3995" s="365" t="s">
        <v>148</v>
      </c>
      <c r="F3995" s="365"/>
      <c r="G3995" s="183" t="s">
        <v>26</v>
      </c>
      <c r="H3995" s="184">
        <v>2.3E-2</v>
      </c>
      <c r="I3995" s="185">
        <v>26.68</v>
      </c>
      <c r="J3995" s="198">
        <v>0.61</v>
      </c>
    </row>
    <row r="3996" spans="1:10" s="192" customFormat="1" ht="38.25">
      <c r="A3996" s="199" t="s">
        <v>139</v>
      </c>
      <c r="B3996" s="309" t="s">
        <v>4103</v>
      </c>
      <c r="C3996" s="278" t="s">
        <v>21</v>
      </c>
      <c r="D3996" s="278" t="s">
        <v>4104</v>
      </c>
      <c r="E3996" s="362" t="s">
        <v>142</v>
      </c>
      <c r="F3996" s="362"/>
      <c r="G3996" s="186" t="s">
        <v>34</v>
      </c>
      <c r="H3996" s="187">
        <v>1.2434000000000001</v>
      </c>
      <c r="I3996" s="188">
        <v>2.0499999999999998</v>
      </c>
      <c r="J3996" s="200">
        <v>2.54</v>
      </c>
    </row>
    <row r="3997" spans="1:10" s="192" customFormat="1" ht="25.5">
      <c r="A3997" s="199" t="s">
        <v>139</v>
      </c>
      <c r="B3997" s="309" t="s">
        <v>1517</v>
      </c>
      <c r="C3997" s="278" t="s">
        <v>21</v>
      </c>
      <c r="D3997" s="278" t="s">
        <v>183</v>
      </c>
      <c r="E3997" s="362" t="s">
        <v>142</v>
      </c>
      <c r="F3997" s="362"/>
      <c r="G3997" s="186" t="s">
        <v>45</v>
      </c>
      <c r="H3997" s="187">
        <v>9.4000000000000004E-3</v>
      </c>
      <c r="I3997" s="188">
        <v>4.62</v>
      </c>
      <c r="J3997" s="200">
        <v>0.04</v>
      </c>
    </row>
    <row r="3998" spans="1:10" s="192" customFormat="1" ht="12.75">
      <c r="A3998" s="201"/>
      <c r="B3998" s="279"/>
      <c r="C3998" s="279"/>
      <c r="D3998" s="279"/>
      <c r="E3998" s="279" t="s">
        <v>143</v>
      </c>
      <c r="F3998" s="203">
        <v>0.87</v>
      </c>
      <c r="G3998" s="279" t="s">
        <v>144</v>
      </c>
      <c r="H3998" s="203">
        <v>0</v>
      </c>
      <c r="I3998" s="279" t="s">
        <v>145</v>
      </c>
      <c r="J3998" s="204">
        <v>0.87</v>
      </c>
    </row>
    <row r="3999" spans="1:10" s="192" customFormat="1" ht="12.75">
      <c r="A3999" s="201"/>
      <c r="B3999" s="279"/>
      <c r="C3999" s="279"/>
      <c r="D3999" s="279"/>
      <c r="E3999" s="279" t="s">
        <v>663</v>
      </c>
      <c r="F3999" s="203">
        <v>0.82</v>
      </c>
      <c r="G3999" s="279"/>
      <c r="H3999" s="363" t="s">
        <v>664</v>
      </c>
      <c r="I3999" s="363"/>
      <c r="J3999" s="204">
        <v>4.51</v>
      </c>
    </row>
    <row r="4000" spans="1:10" s="192" customFormat="1" ht="13.5" thickBot="1">
      <c r="A4000" s="280"/>
      <c r="B4000" s="281"/>
      <c r="C4000" s="281"/>
      <c r="D4000" s="281"/>
      <c r="E4000" s="281"/>
      <c r="F4000" s="281"/>
      <c r="G4000" s="281" t="s">
        <v>665</v>
      </c>
      <c r="H4000" s="213">
        <v>217.6</v>
      </c>
      <c r="I4000" s="281" t="s">
        <v>666</v>
      </c>
      <c r="J4000" s="207">
        <v>981.37</v>
      </c>
    </row>
    <row r="4001" spans="1:10" s="192" customFormat="1" ht="13.5" thickTop="1">
      <c r="A4001" s="205"/>
      <c r="B4001" s="189"/>
      <c r="C4001" s="189"/>
      <c r="D4001" s="189"/>
      <c r="E4001" s="189"/>
      <c r="F4001" s="189"/>
      <c r="G4001" s="189"/>
      <c r="H4001" s="189"/>
      <c r="I4001" s="189"/>
      <c r="J4001" s="206"/>
    </row>
    <row r="4002" spans="1:10" s="192" customFormat="1" ht="12.75">
      <c r="A4002" s="290" t="s">
        <v>4105</v>
      </c>
      <c r="B4002" s="288" t="s">
        <v>8</v>
      </c>
      <c r="C4002" s="284" t="s">
        <v>9</v>
      </c>
      <c r="D4002" s="284" t="s">
        <v>10</v>
      </c>
      <c r="E4002" s="367" t="s">
        <v>136</v>
      </c>
      <c r="F4002" s="367"/>
      <c r="G4002" s="289" t="s">
        <v>11</v>
      </c>
      <c r="H4002" s="288" t="s">
        <v>12</v>
      </c>
      <c r="I4002" s="288" t="s">
        <v>13</v>
      </c>
      <c r="J4002" s="287" t="s">
        <v>14</v>
      </c>
    </row>
    <row r="4003" spans="1:10" s="192" customFormat="1" ht="38.25" customHeight="1">
      <c r="A4003" s="94" t="s">
        <v>137</v>
      </c>
      <c r="B4003" s="294" t="s">
        <v>4106</v>
      </c>
      <c r="C4003" s="277" t="s">
        <v>21</v>
      </c>
      <c r="D4003" s="277" t="s">
        <v>2808</v>
      </c>
      <c r="E4003" s="368" t="s">
        <v>182</v>
      </c>
      <c r="F4003" s="368"/>
      <c r="G4003" s="95" t="s">
        <v>34</v>
      </c>
      <c r="H4003" s="182">
        <v>1</v>
      </c>
      <c r="I4003" s="96">
        <v>26.31</v>
      </c>
      <c r="J4003" s="196">
        <v>26.31</v>
      </c>
    </row>
    <row r="4004" spans="1:10" s="192" customFormat="1" ht="25.5">
      <c r="A4004" s="197" t="s">
        <v>146</v>
      </c>
      <c r="B4004" s="308" t="s">
        <v>1508</v>
      </c>
      <c r="C4004" s="285" t="s">
        <v>21</v>
      </c>
      <c r="D4004" s="285" t="s">
        <v>150</v>
      </c>
      <c r="E4004" s="365" t="s">
        <v>148</v>
      </c>
      <c r="F4004" s="365"/>
      <c r="G4004" s="183" t="s">
        <v>26</v>
      </c>
      <c r="H4004" s="184">
        <v>0.114</v>
      </c>
      <c r="I4004" s="185">
        <v>21.96</v>
      </c>
      <c r="J4004" s="198">
        <v>2.5</v>
      </c>
    </row>
    <row r="4005" spans="1:10" s="192" customFormat="1" ht="25.5">
      <c r="A4005" s="197" t="s">
        <v>146</v>
      </c>
      <c r="B4005" s="308" t="s">
        <v>1509</v>
      </c>
      <c r="C4005" s="285" t="s">
        <v>21</v>
      </c>
      <c r="D4005" s="285" t="s">
        <v>151</v>
      </c>
      <c r="E4005" s="365" t="s">
        <v>148</v>
      </c>
      <c r="F4005" s="365"/>
      <c r="G4005" s="183" t="s">
        <v>26</v>
      </c>
      <c r="H4005" s="184">
        <v>0.114</v>
      </c>
      <c r="I4005" s="185">
        <v>26.68</v>
      </c>
      <c r="J4005" s="198">
        <v>3.04</v>
      </c>
    </row>
    <row r="4006" spans="1:10" s="192" customFormat="1" ht="38.25">
      <c r="A4006" s="199" t="s">
        <v>139</v>
      </c>
      <c r="B4006" s="309" t="s">
        <v>3388</v>
      </c>
      <c r="C4006" s="278" t="s">
        <v>21</v>
      </c>
      <c r="D4006" s="278" t="s">
        <v>3389</v>
      </c>
      <c r="E4006" s="362" t="s">
        <v>142</v>
      </c>
      <c r="F4006" s="362"/>
      <c r="G4006" s="186" t="s">
        <v>34</v>
      </c>
      <c r="H4006" s="187">
        <v>1.2434000000000001</v>
      </c>
      <c r="I4006" s="188">
        <v>16.68</v>
      </c>
      <c r="J4006" s="200">
        <v>20.73</v>
      </c>
    </row>
    <row r="4007" spans="1:10" s="192" customFormat="1" ht="25.5">
      <c r="A4007" s="199" t="s">
        <v>139</v>
      </c>
      <c r="B4007" s="309" t="s">
        <v>1517</v>
      </c>
      <c r="C4007" s="278" t="s">
        <v>21</v>
      </c>
      <c r="D4007" s="278" t="s">
        <v>183</v>
      </c>
      <c r="E4007" s="362" t="s">
        <v>142</v>
      </c>
      <c r="F4007" s="362"/>
      <c r="G4007" s="186" t="s">
        <v>45</v>
      </c>
      <c r="H4007" s="187">
        <v>9.4000000000000004E-3</v>
      </c>
      <c r="I4007" s="188">
        <v>4.62</v>
      </c>
      <c r="J4007" s="200">
        <v>0.04</v>
      </c>
    </row>
    <row r="4008" spans="1:10" s="192" customFormat="1" ht="12.75">
      <c r="A4008" s="201"/>
      <c r="B4008" s="279"/>
      <c r="C4008" s="279"/>
      <c r="D4008" s="279"/>
      <c r="E4008" s="279" t="s">
        <v>143</v>
      </c>
      <c r="F4008" s="203">
        <v>4.32</v>
      </c>
      <c r="G4008" s="279" t="s">
        <v>144</v>
      </c>
      <c r="H4008" s="203">
        <v>0</v>
      </c>
      <c r="I4008" s="279" t="s">
        <v>145</v>
      </c>
      <c r="J4008" s="204">
        <v>4.32</v>
      </c>
    </row>
    <row r="4009" spans="1:10" s="192" customFormat="1" ht="12.75">
      <c r="A4009" s="201"/>
      <c r="B4009" s="279"/>
      <c r="C4009" s="279"/>
      <c r="D4009" s="279"/>
      <c r="E4009" s="279" t="s">
        <v>663</v>
      </c>
      <c r="F4009" s="203">
        <v>5.91</v>
      </c>
      <c r="G4009" s="279"/>
      <c r="H4009" s="363" t="s">
        <v>664</v>
      </c>
      <c r="I4009" s="363"/>
      <c r="J4009" s="204">
        <v>32.22</v>
      </c>
    </row>
    <row r="4010" spans="1:10" s="192" customFormat="1" ht="13.5" thickBot="1">
      <c r="A4010" s="280"/>
      <c r="B4010" s="281"/>
      <c r="C4010" s="281"/>
      <c r="D4010" s="281"/>
      <c r="E4010" s="281"/>
      <c r="F4010" s="281"/>
      <c r="G4010" s="281" t="s">
        <v>665</v>
      </c>
      <c r="H4010" s="213">
        <v>119.68</v>
      </c>
      <c r="I4010" s="281" t="s">
        <v>666</v>
      </c>
      <c r="J4010" s="207">
        <v>3856.08</v>
      </c>
    </row>
    <row r="4011" spans="1:10" s="192" customFormat="1" ht="13.5" thickTop="1">
      <c r="A4011" s="205"/>
      <c r="B4011" s="189"/>
      <c r="C4011" s="189"/>
      <c r="D4011" s="189"/>
      <c r="E4011" s="189"/>
      <c r="F4011" s="189"/>
      <c r="G4011" s="189"/>
      <c r="H4011" s="189"/>
      <c r="I4011" s="189"/>
      <c r="J4011" s="206"/>
    </row>
    <row r="4012" spans="1:10" s="192" customFormat="1" ht="12.75">
      <c r="A4012" s="290" t="s">
        <v>4107</v>
      </c>
      <c r="B4012" s="288" t="s">
        <v>8</v>
      </c>
      <c r="C4012" s="284" t="s">
        <v>9</v>
      </c>
      <c r="D4012" s="284" t="s">
        <v>10</v>
      </c>
      <c r="E4012" s="367" t="s">
        <v>136</v>
      </c>
      <c r="F4012" s="367"/>
      <c r="G4012" s="289" t="s">
        <v>11</v>
      </c>
      <c r="H4012" s="288" t="s">
        <v>12</v>
      </c>
      <c r="I4012" s="288" t="s">
        <v>13</v>
      </c>
      <c r="J4012" s="287" t="s">
        <v>14</v>
      </c>
    </row>
    <row r="4013" spans="1:10" s="192" customFormat="1" ht="38.25" customHeight="1">
      <c r="A4013" s="94" t="s">
        <v>137</v>
      </c>
      <c r="B4013" s="294" t="s">
        <v>4108</v>
      </c>
      <c r="C4013" s="277" t="s">
        <v>21</v>
      </c>
      <c r="D4013" s="277" t="s">
        <v>2810</v>
      </c>
      <c r="E4013" s="368" t="s">
        <v>182</v>
      </c>
      <c r="F4013" s="368"/>
      <c r="G4013" s="95" t="s">
        <v>34</v>
      </c>
      <c r="H4013" s="182">
        <v>1</v>
      </c>
      <c r="I4013" s="96">
        <v>18.91</v>
      </c>
      <c r="J4013" s="196">
        <v>18.91</v>
      </c>
    </row>
    <row r="4014" spans="1:10" s="192" customFormat="1" ht="25.5">
      <c r="A4014" s="197" t="s">
        <v>146</v>
      </c>
      <c r="B4014" s="308" t="s">
        <v>1508</v>
      </c>
      <c r="C4014" s="285" t="s">
        <v>21</v>
      </c>
      <c r="D4014" s="285" t="s">
        <v>150</v>
      </c>
      <c r="E4014" s="365" t="s">
        <v>148</v>
      </c>
      <c r="F4014" s="365"/>
      <c r="G4014" s="183" t="s">
        <v>26</v>
      </c>
      <c r="H4014" s="184">
        <v>0.11219999999999999</v>
      </c>
      <c r="I4014" s="185">
        <v>21.96</v>
      </c>
      <c r="J4014" s="198">
        <v>2.46</v>
      </c>
    </row>
    <row r="4015" spans="1:10" s="192" customFormat="1" ht="25.5">
      <c r="A4015" s="197" t="s">
        <v>146</v>
      </c>
      <c r="B4015" s="308" t="s">
        <v>1509</v>
      </c>
      <c r="C4015" s="285" t="s">
        <v>21</v>
      </c>
      <c r="D4015" s="285" t="s">
        <v>151</v>
      </c>
      <c r="E4015" s="365" t="s">
        <v>148</v>
      </c>
      <c r="F4015" s="365"/>
      <c r="G4015" s="183" t="s">
        <v>26</v>
      </c>
      <c r="H4015" s="184">
        <v>0.11219999999999999</v>
      </c>
      <c r="I4015" s="185">
        <v>26.68</v>
      </c>
      <c r="J4015" s="198">
        <v>2.99</v>
      </c>
    </row>
    <row r="4016" spans="1:10" s="192" customFormat="1" ht="12.75">
      <c r="A4016" s="199" t="s">
        <v>139</v>
      </c>
      <c r="B4016" s="309" t="s">
        <v>4109</v>
      </c>
      <c r="C4016" s="278" t="s">
        <v>21</v>
      </c>
      <c r="D4016" s="278" t="s">
        <v>4110</v>
      </c>
      <c r="E4016" s="362" t="s">
        <v>142</v>
      </c>
      <c r="F4016" s="362"/>
      <c r="G4016" s="186" t="s">
        <v>34</v>
      </c>
      <c r="H4016" s="187">
        <v>1.1000000000000001</v>
      </c>
      <c r="I4016" s="188">
        <v>12.24</v>
      </c>
      <c r="J4016" s="200">
        <v>13.46</v>
      </c>
    </row>
    <row r="4017" spans="1:10" s="192" customFormat="1" ht="12.75">
      <c r="A4017" s="201"/>
      <c r="B4017" s="279"/>
      <c r="C4017" s="279"/>
      <c r="D4017" s="279"/>
      <c r="E4017" s="279" t="s">
        <v>143</v>
      </c>
      <c r="F4017" s="203">
        <v>4.25</v>
      </c>
      <c r="G4017" s="279" t="s">
        <v>144</v>
      </c>
      <c r="H4017" s="203">
        <v>0</v>
      </c>
      <c r="I4017" s="279" t="s">
        <v>145</v>
      </c>
      <c r="J4017" s="204">
        <v>4.25</v>
      </c>
    </row>
    <row r="4018" spans="1:10" s="192" customFormat="1" ht="12.75">
      <c r="A4018" s="201"/>
      <c r="B4018" s="279"/>
      <c r="C4018" s="279"/>
      <c r="D4018" s="279"/>
      <c r="E4018" s="279" t="s">
        <v>663</v>
      </c>
      <c r="F4018" s="203">
        <v>4.24</v>
      </c>
      <c r="G4018" s="279"/>
      <c r="H4018" s="363" t="s">
        <v>664</v>
      </c>
      <c r="I4018" s="363"/>
      <c r="J4018" s="204">
        <v>23.15</v>
      </c>
    </row>
    <row r="4019" spans="1:10" s="192" customFormat="1" ht="13.5" thickBot="1">
      <c r="A4019" s="280"/>
      <c r="B4019" s="281"/>
      <c r="C4019" s="281"/>
      <c r="D4019" s="281"/>
      <c r="E4019" s="281"/>
      <c r="F4019" s="281"/>
      <c r="G4019" s="281" t="s">
        <v>665</v>
      </c>
      <c r="H4019" s="213">
        <v>119.68</v>
      </c>
      <c r="I4019" s="281" t="s">
        <v>666</v>
      </c>
      <c r="J4019" s="207">
        <v>2770.59</v>
      </c>
    </row>
    <row r="4020" spans="1:10" s="192" customFormat="1" ht="13.5" thickTop="1">
      <c r="A4020" s="205"/>
      <c r="B4020" s="189"/>
      <c r="C4020" s="189"/>
      <c r="D4020" s="189"/>
      <c r="E4020" s="189"/>
      <c r="F4020" s="189"/>
      <c r="G4020" s="189"/>
      <c r="H4020" s="189"/>
      <c r="I4020" s="189"/>
      <c r="J4020" s="206"/>
    </row>
    <row r="4021" spans="1:10" s="192" customFormat="1" ht="12.75">
      <c r="A4021" s="290" t="s">
        <v>4679</v>
      </c>
      <c r="B4021" s="288" t="s">
        <v>8</v>
      </c>
      <c r="C4021" s="284" t="s">
        <v>9</v>
      </c>
      <c r="D4021" s="284" t="s">
        <v>10</v>
      </c>
      <c r="E4021" s="367" t="s">
        <v>136</v>
      </c>
      <c r="F4021" s="367"/>
      <c r="G4021" s="289" t="s">
        <v>11</v>
      </c>
      <c r="H4021" s="288" t="s">
        <v>12</v>
      </c>
      <c r="I4021" s="288" t="s">
        <v>13</v>
      </c>
      <c r="J4021" s="287" t="s">
        <v>14</v>
      </c>
    </row>
    <row r="4022" spans="1:10" s="192" customFormat="1" ht="25.5" customHeight="1">
      <c r="A4022" s="94" t="s">
        <v>137</v>
      </c>
      <c r="B4022" s="294" t="s">
        <v>1261</v>
      </c>
      <c r="C4022" s="277" t="s">
        <v>21</v>
      </c>
      <c r="D4022" s="277" t="s">
        <v>318</v>
      </c>
      <c r="E4022" s="368" t="s">
        <v>182</v>
      </c>
      <c r="F4022" s="368"/>
      <c r="G4022" s="95" t="s">
        <v>45</v>
      </c>
      <c r="H4022" s="182">
        <v>1</v>
      </c>
      <c r="I4022" s="96">
        <v>70.12</v>
      </c>
      <c r="J4022" s="196">
        <v>70.12</v>
      </c>
    </row>
    <row r="4023" spans="1:10" s="192" customFormat="1" ht="25.5">
      <c r="A4023" s="197" t="s">
        <v>146</v>
      </c>
      <c r="B4023" s="308" t="s">
        <v>1508</v>
      </c>
      <c r="C4023" s="285" t="s">
        <v>21</v>
      </c>
      <c r="D4023" s="285" t="s">
        <v>150</v>
      </c>
      <c r="E4023" s="365" t="s">
        <v>148</v>
      </c>
      <c r="F4023" s="365"/>
      <c r="G4023" s="183" t="s">
        <v>26</v>
      </c>
      <c r="H4023" s="184">
        <v>0.24840000000000001</v>
      </c>
      <c r="I4023" s="185">
        <v>21.96</v>
      </c>
      <c r="J4023" s="198">
        <v>5.45</v>
      </c>
    </row>
    <row r="4024" spans="1:10" s="192" customFormat="1" ht="25.5">
      <c r="A4024" s="197" t="s">
        <v>146</v>
      </c>
      <c r="B4024" s="308" t="s">
        <v>1509</v>
      </c>
      <c r="C4024" s="285" t="s">
        <v>21</v>
      </c>
      <c r="D4024" s="285" t="s">
        <v>151</v>
      </c>
      <c r="E4024" s="365" t="s">
        <v>148</v>
      </c>
      <c r="F4024" s="365"/>
      <c r="G4024" s="183" t="s">
        <v>26</v>
      </c>
      <c r="H4024" s="184">
        <v>0.24840000000000001</v>
      </c>
      <c r="I4024" s="185">
        <v>26.68</v>
      </c>
      <c r="J4024" s="198">
        <v>6.62</v>
      </c>
    </row>
    <row r="4025" spans="1:10" s="192" customFormat="1" ht="25.5">
      <c r="A4025" s="199" t="s">
        <v>139</v>
      </c>
      <c r="B4025" s="309" t="s">
        <v>1543</v>
      </c>
      <c r="C4025" s="278" t="s">
        <v>21</v>
      </c>
      <c r="D4025" s="278" t="s">
        <v>899</v>
      </c>
      <c r="E4025" s="362" t="s">
        <v>142</v>
      </c>
      <c r="F4025" s="362"/>
      <c r="G4025" s="186" t="s">
        <v>45</v>
      </c>
      <c r="H4025" s="187">
        <v>1</v>
      </c>
      <c r="I4025" s="188">
        <v>58.05</v>
      </c>
      <c r="J4025" s="200">
        <v>58.05</v>
      </c>
    </row>
    <row r="4026" spans="1:10" s="192" customFormat="1" ht="12.75">
      <c r="A4026" s="201"/>
      <c r="B4026" s="279"/>
      <c r="C4026" s="279"/>
      <c r="D4026" s="279"/>
      <c r="E4026" s="279" t="s">
        <v>143</v>
      </c>
      <c r="F4026" s="203">
        <v>9.42</v>
      </c>
      <c r="G4026" s="279" t="s">
        <v>144</v>
      </c>
      <c r="H4026" s="203">
        <v>0</v>
      </c>
      <c r="I4026" s="279" t="s">
        <v>145</v>
      </c>
      <c r="J4026" s="204">
        <v>9.42</v>
      </c>
    </row>
    <row r="4027" spans="1:10" s="192" customFormat="1" ht="12.75">
      <c r="A4027" s="201"/>
      <c r="B4027" s="279"/>
      <c r="C4027" s="279"/>
      <c r="D4027" s="279"/>
      <c r="E4027" s="279" t="s">
        <v>663</v>
      </c>
      <c r="F4027" s="203">
        <v>15.75</v>
      </c>
      <c r="G4027" s="279"/>
      <c r="H4027" s="363" t="s">
        <v>664</v>
      </c>
      <c r="I4027" s="363"/>
      <c r="J4027" s="204">
        <v>85.87</v>
      </c>
    </row>
    <row r="4028" spans="1:10" s="192" customFormat="1" ht="13.5" thickBot="1">
      <c r="A4028" s="280"/>
      <c r="B4028" s="281"/>
      <c r="C4028" s="281"/>
      <c r="D4028" s="281"/>
      <c r="E4028" s="281"/>
      <c r="F4028" s="281"/>
      <c r="G4028" s="281" t="s">
        <v>665</v>
      </c>
      <c r="H4028" s="213">
        <v>5</v>
      </c>
      <c r="I4028" s="281" t="s">
        <v>666</v>
      </c>
      <c r="J4028" s="207">
        <v>429.35</v>
      </c>
    </row>
    <row r="4029" spans="1:10" s="192" customFormat="1" ht="13.5" thickTop="1">
      <c r="A4029" s="205"/>
      <c r="B4029" s="189"/>
      <c r="C4029" s="189"/>
      <c r="D4029" s="189"/>
      <c r="E4029" s="189"/>
      <c r="F4029" s="189"/>
      <c r="G4029" s="189"/>
      <c r="H4029" s="189"/>
      <c r="I4029" s="189"/>
      <c r="J4029" s="206"/>
    </row>
    <row r="4030" spans="1:10" s="192" customFormat="1" ht="12.75">
      <c r="A4030" s="290" t="s">
        <v>4111</v>
      </c>
      <c r="B4030" s="288" t="s">
        <v>8</v>
      </c>
      <c r="C4030" s="284" t="s">
        <v>9</v>
      </c>
      <c r="D4030" s="284" t="s">
        <v>10</v>
      </c>
      <c r="E4030" s="367" t="s">
        <v>136</v>
      </c>
      <c r="F4030" s="367"/>
      <c r="G4030" s="289" t="s">
        <v>11</v>
      </c>
      <c r="H4030" s="288" t="s">
        <v>12</v>
      </c>
      <c r="I4030" s="288" t="s">
        <v>13</v>
      </c>
      <c r="J4030" s="287" t="s">
        <v>14</v>
      </c>
    </row>
    <row r="4031" spans="1:10" s="192" customFormat="1" ht="25.5">
      <c r="A4031" s="94" t="s">
        <v>137</v>
      </c>
      <c r="B4031" s="294" t="s">
        <v>4112</v>
      </c>
      <c r="C4031" s="277" t="s">
        <v>16</v>
      </c>
      <c r="D4031" s="277" t="s">
        <v>2813</v>
      </c>
      <c r="E4031" s="368">
        <v>706</v>
      </c>
      <c r="F4031" s="368"/>
      <c r="G4031" s="95" t="s">
        <v>2070</v>
      </c>
      <c r="H4031" s="182">
        <v>1</v>
      </c>
      <c r="I4031" s="96">
        <v>218.06</v>
      </c>
      <c r="J4031" s="196">
        <v>218.06</v>
      </c>
    </row>
    <row r="4032" spans="1:10" s="192" customFormat="1" ht="25.5">
      <c r="A4032" s="199" t="s">
        <v>139</v>
      </c>
      <c r="B4032" s="309" t="s">
        <v>4113</v>
      </c>
      <c r="C4032" s="278" t="s">
        <v>16</v>
      </c>
      <c r="D4032" s="278" t="s">
        <v>4114</v>
      </c>
      <c r="E4032" s="362" t="s">
        <v>142</v>
      </c>
      <c r="F4032" s="362"/>
      <c r="G4032" s="186" t="s">
        <v>17</v>
      </c>
      <c r="H4032" s="187">
        <v>1</v>
      </c>
      <c r="I4032" s="188">
        <v>139.16</v>
      </c>
      <c r="J4032" s="200">
        <v>139.16</v>
      </c>
    </row>
    <row r="4033" spans="1:10" s="192" customFormat="1" ht="25.5">
      <c r="A4033" s="199" t="s">
        <v>139</v>
      </c>
      <c r="B4033" s="309" t="s">
        <v>3439</v>
      </c>
      <c r="C4033" s="278" t="s">
        <v>16</v>
      </c>
      <c r="D4033" s="278" t="s">
        <v>874</v>
      </c>
      <c r="E4033" s="362" t="s">
        <v>141</v>
      </c>
      <c r="F4033" s="362"/>
      <c r="G4033" s="186" t="s">
        <v>26</v>
      </c>
      <c r="H4033" s="187">
        <v>2</v>
      </c>
      <c r="I4033" s="188">
        <v>23.41</v>
      </c>
      <c r="J4033" s="200">
        <v>46.82</v>
      </c>
    </row>
    <row r="4034" spans="1:10" s="192" customFormat="1" ht="25.5">
      <c r="A4034" s="199" t="s">
        <v>139</v>
      </c>
      <c r="B4034" s="309" t="s">
        <v>3437</v>
      </c>
      <c r="C4034" s="278" t="s">
        <v>16</v>
      </c>
      <c r="D4034" s="278" t="s">
        <v>3438</v>
      </c>
      <c r="E4034" s="362" t="s">
        <v>141</v>
      </c>
      <c r="F4034" s="362"/>
      <c r="G4034" s="186" t="s">
        <v>26</v>
      </c>
      <c r="H4034" s="187">
        <v>2</v>
      </c>
      <c r="I4034" s="188">
        <v>16.04</v>
      </c>
      <c r="J4034" s="200">
        <v>32.08</v>
      </c>
    </row>
    <row r="4035" spans="1:10" s="192" customFormat="1" ht="12.75">
      <c r="A4035" s="201"/>
      <c r="B4035" s="279"/>
      <c r="C4035" s="279"/>
      <c r="D4035" s="279"/>
      <c r="E4035" s="279" t="s">
        <v>143</v>
      </c>
      <c r="F4035" s="203">
        <v>78.900000000000006</v>
      </c>
      <c r="G4035" s="279" t="s">
        <v>144</v>
      </c>
      <c r="H4035" s="203">
        <v>0</v>
      </c>
      <c r="I4035" s="279" t="s">
        <v>145</v>
      </c>
      <c r="J4035" s="204">
        <v>78.900000000000006</v>
      </c>
    </row>
    <row r="4036" spans="1:10" s="192" customFormat="1" ht="12.75">
      <c r="A4036" s="201"/>
      <c r="B4036" s="279"/>
      <c r="C4036" s="279"/>
      <c r="D4036" s="279"/>
      <c r="E4036" s="279" t="s">
        <v>663</v>
      </c>
      <c r="F4036" s="203">
        <v>48.99</v>
      </c>
      <c r="G4036" s="279"/>
      <c r="H4036" s="363" t="s">
        <v>664</v>
      </c>
      <c r="I4036" s="363"/>
      <c r="J4036" s="204">
        <v>267.05</v>
      </c>
    </row>
    <row r="4037" spans="1:10" s="192" customFormat="1" ht="13.5" thickBot="1">
      <c r="A4037" s="280"/>
      <c r="B4037" s="281"/>
      <c r="C4037" s="281"/>
      <c r="D4037" s="281"/>
      <c r="E4037" s="281"/>
      <c r="F4037" s="281"/>
      <c r="G4037" s="281" t="s">
        <v>665</v>
      </c>
      <c r="H4037" s="213">
        <v>5</v>
      </c>
      <c r="I4037" s="281" t="s">
        <v>666</v>
      </c>
      <c r="J4037" s="207">
        <v>1335.25</v>
      </c>
    </row>
    <row r="4038" spans="1:10" s="192" customFormat="1" ht="13.5" thickTop="1">
      <c r="A4038" s="205"/>
      <c r="B4038" s="189"/>
      <c r="C4038" s="189"/>
      <c r="D4038" s="189"/>
      <c r="E4038" s="189"/>
      <c r="F4038" s="189"/>
      <c r="G4038" s="189"/>
      <c r="H4038" s="189"/>
      <c r="I4038" s="189"/>
      <c r="J4038" s="206"/>
    </row>
    <row r="4039" spans="1:10" s="192" customFormat="1" ht="12.75">
      <c r="A4039" s="111" t="s">
        <v>4680</v>
      </c>
      <c r="B4039" s="286"/>
      <c r="C4039" s="286"/>
      <c r="D4039" s="286" t="s">
        <v>2815</v>
      </c>
      <c r="E4039" s="286"/>
      <c r="F4039" s="366"/>
      <c r="G4039" s="366"/>
      <c r="H4039" s="136"/>
      <c r="I4039" s="286"/>
      <c r="J4039" s="212">
        <v>15604.08</v>
      </c>
    </row>
    <row r="4040" spans="1:10" s="192" customFormat="1" ht="12.75">
      <c r="A4040" s="290" t="s">
        <v>4115</v>
      </c>
      <c r="B4040" s="288" t="s">
        <v>8</v>
      </c>
      <c r="C4040" s="284" t="s">
        <v>9</v>
      </c>
      <c r="D4040" s="284" t="s">
        <v>10</v>
      </c>
      <c r="E4040" s="367" t="s">
        <v>136</v>
      </c>
      <c r="F4040" s="367"/>
      <c r="G4040" s="289" t="s">
        <v>11</v>
      </c>
      <c r="H4040" s="288" t="s">
        <v>12</v>
      </c>
      <c r="I4040" s="288" t="s">
        <v>13</v>
      </c>
      <c r="J4040" s="287" t="s">
        <v>14</v>
      </c>
    </row>
    <row r="4041" spans="1:10" s="192" customFormat="1" ht="25.5" customHeight="1">
      <c r="A4041" s="94" t="s">
        <v>137</v>
      </c>
      <c r="B4041" s="294" t="s">
        <v>4116</v>
      </c>
      <c r="C4041" s="277" t="s">
        <v>44</v>
      </c>
      <c r="D4041" s="277" t="s">
        <v>2818</v>
      </c>
      <c r="E4041" s="368" t="s">
        <v>182</v>
      </c>
      <c r="F4041" s="368"/>
      <c r="G4041" s="95" t="s">
        <v>45</v>
      </c>
      <c r="H4041" s="182">
        <v>1</v>
      </c>
      <c r="I4041" s="96">
        <v>1536.49</v>
      </c>
      <c r="J4041" s="196">
        <v>1536.49</v>
      </c>
    </row>
    <row r="4042" spans="1:10" s="192" customFormat="1" ht="25.5">
      <c r="A4042" s="197" t="s">
        <v>146</v>
      </c>
      <c r="B4042" s="308" t="s">
        <v>1509</v>
      </c>
      <c r="C4042" s="285" t="s">
        <v>21</v>
      </c>
      <c r="D4042" s="285" t="s">
        <v>151</v>
      </c>
      <c r="E4042" s="365" t="s">
        <v>148</v>
      </c>
      <c r="F4042" s="365"/>
      <c r="G4042" s="183" t="s">
        <v>26</v>
      </c>
      <c r="H4042" s="184">
        <v>2.2999999999999998</v>
      </c>
      <c r="I4042" s="185">
        <v>26.68</v>
      </c>
      <c r="J4042" s="198">
        <v>61.36</v>
      </c>
    </row>
    <row r="4043" spans="1:10" s="192" customFormat="1" ht="25.5">
      <c r="A4043" s="197" t="s">
        <v>146</v>
      </c>
      <c r="B4043" s="308" t="s">
        <v>1508</v>
      </c>
      <c r="C4043" s="285" t="s">
        <v>21</v>
      </c>
      <c r="D4043" s="285" t="s">
        <v>150</v>
      </c>
      <c r="E4043" s="365" t="s">
        <v>148</v>
      </c>
      <c r="F4043" s="365"/>
      <c r="G4043" s="183" t="s">
        <v>26</v>
      </c>
      <c r="H4043" s="184">
        <v>2.2999999999999998</v>
      </c>
      <c r="I4043" s="185">
        <v>21.96</v>
      </c>
      <c r="J4043" s="198">
        <v>50.5</v>
      </c>
    </row>
    <row r="4044" spans="1:10" s="192" customFormat="1" ht="25.5">
      <c r="A4044" s="197" t="s">
        <v>146</v>
      </c>
      <c r="B4044" s="308" t="s">
        <v>4091</v>
      </c>
      <c r="C4044" s="285" t="s">
        <v>21</v>
      </c>
      <c r="D4044" s="285" t="s">
        <v>4092</v>
      </c>
      <c r="E4044" s="365" t="s">
        <v>148</v>
      </c>
      <c r="F4044" s="365"/>
      <c r="G4044" s="183" t="s">
        <v>26</v>
      </c>
      <c r="H4044" s="184">
        <v>2.2999999999999998</v>
      </c>
      <c r="I4044" s="185">
        <v>19.34</v>
      </c>
      <c r="J4044" s="198">
        <v>44.48</v>
      </c>
    </row>
    <row r="4045" spans="1:10" s="192" customFormat="1" ht="25.5">
      <c r="A4045" s="199" t="s">
        <v>139</v>
      </c>
      <c r="B4045" s="309" t="s">
        <v>4117</v>
      </c>
      <c r="C4045" s="278" t="s">
        <v>487</v>
      </c>
      <c r="D4045" s="278" t="s">
        <v>4118</v>
      </c>
      <c r="E4045" s="362" t="s">
        <v>142</v>
      </c>
      <c r="F4045" s="362"/>
      <c r="G4045" s="186" t="s">
        <v>17</v>
      </c>
      <c r="H4045" s="187">
        <v>1</v>
      </c>
      <c r="I4045" s="188">
        <v>1380.15</v>
      </c>
      <c r="J4045" s="200">
        <v>1380.15</v>
      </c>
    </row>
    <row r="4046" spans="1:10" s="192" customFormat="1" ht="12.75">
      <c r="A4046" s="201"/>
      <c r="B4046" s="279"/>
      <c r="C4046" s="279"/>
      <c r="D4046" s="279"/>
      <c r="E4046" s="279" t="s">
        <v>143</v>
      </c>
      <c r="F4046" s="203">
        <v>119.5</v>
      </c>
      <c r="G4046" s="279" t="s">
        <v>144</v>
      </c>
      <c r="H4046" s="203">
        <v>0</v>
      </c>
      <c r="I4046" s="279" t="s">
        <v>145</v>
      </c>
      <c r="J4046" s="204">
        <v>119.5</v>
      </c>
    </row>
    <row r="4047" spans="1:10" s="192" customFormat="1" ht="12.75">
      <c r="A4047" s="201"/>
      <c r="B4047" s="279"/>
      <c r="C4047" s="279"/>
      <c r="D4047" s="279"/>
      <c r="E4047" s="279" t="s">
        <v>663</v>
      </c>
      <c r="F4047" s="203">
        <v>345.24</v>
      </c>
      <c r="G4047" s="279"/>
      <c r="H4047" s="363" t="s">
        <v>664</v>
      </c>
      <c r="I4047" s="363"/>
      <c r="J4047" s="204">
        <v>1881.73</v>
      </c>
    </row>
    <row r="4048" spans="1:10" s="192" customFormat="1" ht="13.5" thickBot="1">
      <c r="A4048" s="280"/>
      <c r="B4048" s="281"/>
      <c r="C4048" s="281"/>
      <c r="D4048" s="281"/>
      <c r="E4048" s="281"/>
      <c r="F4048" s="281"/>
      <c r="G4048" s="281" t="s">
        <v>665</v>
      </c>
      <c r="H4048" s="213">
        <v>1</v>
      </c>
      <c r="I4048" s="281" t="s">
        <v>666</v>
      </c>
      <c r="J4048" s="207">
        <v>1881.73</v>
      </c>
    </row>
    <row r="4049" spans="1:10" s="192" customFormat="1" ht="13.5" thickTop="1">
      <c r="A4049" s="205"/>
      <c r="B4049" s="189"/>
      <c r="C4049" s="189"/>
      <c r="D4049" s="189"/>
      <c r="E4049" s="189"/>
      <c r="F4049" s="189"/>
      <c r="G4049" s="189"/>
      <c r="H4049" s="189"/>
      <c r="I4049" s="189"/>
      <c r="J4049" s="206"/>
    </row>
    <row r="4050" spans="1:10" s="192" customFormat="1" ht="12.75">
      <c r="A4050" s="290" t="s">
        <v>4119</v>
      </c>
      <c r="B4050" s="288" t="s">
        <v>8</v>
      </c>
      <c r="C4050" s="284" t="s">
        <v>9</v>
      </c>
      <c r="D4050" s="284" t="s">
        <v>10</v>
      </c>
      <c r="E4050" s="367" t="s">
        <v>136</v>
      </c>
      <c r="F4050" s="367"/>
      <c r="G4050" s="289" t="s">
        <v>11</v>
      </c>
      <c r="H4050" s="288" t="s">
        <v>12</v>
      </c>
      <c r="I4050" s="288" t="s">
        <v>13</v>
      </c>
      <c r="J4050" s="287" t="s">
        <v>14</v>
      </c>
    </row>
    <row r="4051" spans="1:10" s="192" customFormat="1" ht="12.75" customHeight="1">
      <c r="A4051" s="94" t="s">
        <v>137</v>
      </c>
      <c r="B4051" s="294" t="s">
        <v>4120</v>
      </c>
      <c r="C4051" s="277" t="s">
        <v>44</v>
      </c>
      <c r="D4051" s="277" t="s">
        <v>2821</v>
      </c>
      <c r="E4051" s="368" t="s">
        <v>490</v>
      </c>
      <c r="F4051" s="368"/>
      <c r="G4051" s="95" t="s">
        <v>45</v>
      </c>
      <c r="H4051" s="182">
        <v>1</v>
      </c>
      <c r="I4051" s="96">
        <v>122.55</v>
      </c>
      <c r="J4051" s="196">
        <v>122.55</v>
      </c>
    </row>
    <row r="4052" spans="1:10" s="192" customFormat="1" ht="25.5">
      <c r="A4052" s="199" t="s">
        <v>139</v>
      </c>
      <c r="B4052" s="309" t="s">
        <v>3437</v>
      </c>
      <c r="C4052" s="278" t="s">
        <v>16</v>
      </c>
      <c r="D4052" s="278" t="s">
        <v>3438</v>
      </c>
      <c r="E4052" s="362" t="s">
        <v>141</v>
      </c>
      <c r="F4052" s="362"/>
      <c r="G4052" s="186" t="s">
        <v>26</v>
      </c>
      <c r="H4052" s="187">
        <v>0.8</v>
      </c>
      <c r="I4052" s="188">
        <v>16.04</v>
      </c>
      <c r="J4052" s="200">
        <v>12.83</v>
      </c>
    </row>
    <row r="4053" spans="1:10" s="192" customFormat="1" ht="25.5">
      <c r="A4053" s="199" t="s">
        <v>139</v>
      </c>
      <c r="B4053" s="309" t="s">
        <v>3439</v>
      </c>
      <c r="C4053" s="278" t="s">
        <v>16</v>
      </c>
      <c r="D4053" s="278" t="s">
        <v>874</v>
      </c>
      <c r="E4053" s="362" t="s">
        <v>141</v>
      </c>
      <c r="F4053" s="362"/>
      <c r="G4053" s="186" t="s">
        <v>26</v>
      </c>
      <c r="H4053" s="187">
        <v>0.8</v>
      </c>
      <c r="I4053" s="188">
        <v>23.41</v>
      </c>
      <c r="J4053" s="200">
        <v>18.72</v>
      </c>
    </row>
    <row r="4054" spans="1:10" s="192" customFormat="1" ht="12.75">
      <c r="A4054" s="199" t="s">
        <v>139</v>
      </c>
      <c r="B4054" s="309" t="s">
        <v>4121</v>
      </c>
      <c r="C4054" s="278" t="s">
        <v>268</v>
      </c>
      <c r="D4054" s="278" t="s">
        <v>4122</v>
      </c>
      <c r="E4054" s="362" t="s">
        <v>142</v>
      </c>
      <c r="F4054" s="362"/>
      <c r="G4054" s="186" t="s">
        <v>45</v>
      </c>
      <c r="H4054" s="187">
        <v>1</v>
      </c>
      <c r="I4054" s="188">
        <v>91</v>
      </c>
      <c r="J4054" s="200">
        <v>91</v>
      </c>
    </row>
    <row r="4055" spans="1:10" s="192" customFormat="1" ht="12.75">
      <c r="A4055" s="201"/>
      <c r="B4055" s="279"/>
      <c r="C4055" s="279"/>
      <c r="D4055" s="279"/>
      <c r="E4055" s="279" t="s">
        <v>143</v>
      </c>
      <c r="F4055" s="203">
        <v>31.55</v>
      </c>
      <c r="G4055" s="279" t="s">
        <v>144</v>
      </c>
      <c r="H4055" s="203">
        <v>0</v>
      </c>
      <c r="I4055" s="279" t="s">
        <v>145</v>
      </c>
      <c r="J4055" s="204">
        <v>31.55</v>
      </c>
    </row>
    <row r="4056" spans="1:10" s="192" customFormat="1" ht="12.75">
      <c r="A4056" s="201"/>
      <c r="B4056" s="279"/>
      <c r="C4056" s="279"/>
      <c r="D4056" s="279"/>
      <c r="E4056" s="279" t="s">
        <v>663</v>
      </c>
      <c r="F4056" s="203">
        <v>27.53</v>
      </c>
      <c r="G4056" s="279"/>
      <c r="H4056" s="363" t="s">
        <v>664</v>
      </c>
      <c r="I4056" s="363"/>
      <c r="J4056" s="204">
        <v>150.08000000000001</v>
      </c>
    </row>
    <row r="4057" spans="1:10" s="192" customFormat="1" ht="13.5" thickBot="1">
      <c r="A4057" s="280"/>
      <c r="B4057" s="281"/>
      <c r="C4057" s="281"/>
      <c r="D4057" s="281"/>
      <c r="E4057" s="281"/>
      <c r="F4057" s="281"/>
      <c r="G4057" s="281" t="s">
        <v>665</v>
      </c>
      <c r="H4057" s="213">
        <v>26</v>
      </c>
      <c r="I4057" s="281" t="s">
        <v>666</v>
      </c>
      <c r="J4057" s="207">
        <v>3902.08</v>
      </c>
    </row>
    <row r="4058" spans="1:10" s="192" customFormat="1" ht="13.5" thickTop="1">
      <c r="A4058" s="205"/>
      <c r="B4058" s="189"/>
      <c r="C4058" s="189"/>
      <c r="D4058" s="189"/>
      <c r="E4058" s="189"/>
      <c r="F4058" s="189"/>
      <c r="G4058" s="189"/>
      <c r="H4058" s="189"/>
      <c r="I4058" s="189"/>
      <c r="J4058" s="206"/>
    </row>
    <row r="4059" spans="1:10" s="192" customFormat="1" ht="12.75">
      <c r="A4059" s="290" t="s">
        <v>4123</v>
      </c>
      <c r="B4059" s="288" t="s">
        <v>8</v>
      </c>
      <c r="C4059" s="284" t="s">
        <v>9</v>
      </c>
      <c r="D4059" s="284" t="s">
        <v>10</v>
      </c>
      <c r="E4059" s="367" t="s">
        <v>136</v>
      </c>
      <c r="F4059" s="367"/>
      <c r="G4059" s="289" t="s">
        <v>11</v>
      </c>
      <c r="H4059" s="288" t="s">
        <v>12</v>
      </c>
      <c r="I4059" s="288" t="s">
        <v>13</v>
      </c>
      <c r="J4059" s="287" t="s">
        <v>14</v>
      </c>
    </row>
    <row r="4060" spans="1:10" s="192" customFormat="1" ht="25.5" customHeight="1">
      <c r="A4060" s="94" t="s">
        <v>137</v>
      </c>
      <c r="B4060" s="294" t="s">
        <v>4124</v>
      </c>
      <c r="C4060" s="277" t="s">
        <v>44</v>
      </c>
      <c r="D4060" s="277" t="s">
        <v>2824</v>
      </c>
      <c r="E4060" s="368" t="s">
        <v>182</v>
      </c>
      <c r="F4060" s="368"/>
      <c r="G4060" s="95" t="s">
        <v>45</v>
      </c>
      <c r="H4060" s="182">
        <v>1</v>
      </c>
      <c r="I4060" s="96">
        <v>95.69</v>
      </c>
      <c r="J4060" s="196">
        <v>95.69</v>
      </c>
    </row>
    <row r="4061" spans="1:10" s="192" customFormat="1" ht="25.5">
      <c r="A4061" s="197" t="s">
        <v>146</v>
      </c>
      <c r="B4061" s="308" t="s">
        <v>1559</v>
      </c>
      <c r="C4061" s="285" t="s">
        <v>21</v>
      </c>
      <c r="D4061" s="285" t="s">
        <v>153</v>
      </c>
      <c r="E4061" s="365" t="s">
        <v>148</v>
      </c>
      <c r="F4061" s="365"/>
      <c r="G4061" s="183" t="s">
        <v>26</v>
      </c>
      <c r="H4061" s="184">
        <v>0.35</v>
      </c>
      <c r="I4061" s="185">
        <v>20.92</v>
      </c>
      <c r="J4061" s="198">
        <v>7.32</v>
      </c>
    </row>
    <row r="4062" spans="1:10" s="192" customFormat="1" ht="25.5">
      <c r="A4062" s="197" t="s">
        <v>146</v>
      </c>
      <c r="B4062" s="308" t="s">
        <v>1560</v>
      </c>
      <c r="C4062" s="285" t="s">
        <v>21</v>
      </c>
      <c r="D4062" s="285" t="s">
        <v>154</v>
      </c>
      <c r="E4062" s="365" t="s">
        <v>148</v>
      </c>
      <c r="F4062" s="365"/>
      <c r="G4062" s="183" t="s">
        <v>26</v>
      </c>
      <c r="H4062" s="184">
        <v>0.35</v>
      </c>
      <c r="I4062" s="185">
        <v>25.55</v>
      </c>
      <c r="J4062" s="198">
        <v>8.94</v>
      </c>
    </row>
    <row r="4063" spans="1:10" s="192" customFormat="1" ht="25.5">
      <c r="A4063" s="197" t="s">
        <v>146</v>
      </c>
      <c r="B4063" s="308" t="s">
        <v>4091</v>
      </c>
      <c r="C4063" s="285" t="s">
        <v>21</v>
      </c>
      <c r="D4063" s="285" t="s">
        <v>4092</v>
      </c>
      <c r="E4063" s="365" t="s">
        <v>148</v>
      </c>
      <c r="F4063" s="365"/>
      <c r="G4063" s="183" t="s">
        <v>26</v>
      </c>
      <c r="H4063" s="184">
        <v>0.35</v>
      </c>
      <c r="I4063" s="185">
        <v>19.34</v>
      </c>
      <c r="J4063" s="198">
        <v>6.76</v>
      </c>
    </row>
    <row r="4064" spans="1:10" s="192" customFormat="1" ht="12.75">
      <c r="A4064" s="199" t="s">
        <v>139</v>
      </c>
      <c r="B4064" s="309" t="s">
        <v>4125</v>
      </c>
      <c r="C4064" s="278" t="s">
        <v>268</v>
      </c>
      <c r="D4064" s="278" t="s">
        <v>4126</v>
      </c>
      <c r="E4064" s="362" t="s">
        <v>142</v>
      </c>
      <c r="F4064" s="362"/>
      <c r="G4064" s="186" t="s">
        <v>45</v>
      </c>
      <c r="H4064" s="187">
        <v>1</v>
      </c>
      <c r="I4064" s="188">
        <v>72.67</v>
      </c>
      <c r="J4064" s="200">
        <v>72.67</v>
      </c>
    </row>
    <row r="4065" spans="1:10" s="192" customFormat="1" ht="12.75">
      <c r="A4065" s="201"/>
      <c r="B4065" s="279"/>
      <c r="C4065" s="279"/>
      <c r="D4065" s="279"/>
      <c r="E4065" s="279" t="s">
        <v>143</v>
      </c>
      <c r="F4065" s="203">
        <v>17.899999999999999</v>
      </c>
      <c r="G4065" s="279" t="s">
        <v>144</v>
      </c>
      <c r="H4065" s="203">
        <v>0</v>
      </c>
      <c r="I4065" s="279" t="s">
        <v>145</v>
      </c>
      <c r="J4065" s="204">
        <v>17.899999999999999</v>
      </c>
    </row>
    <row r="4066" spans="1:10" s="192" customFormat="1" ht="12.75">
      <c r="A4066" s="201"/>
      <c r="B4066" s="279"/>
      <c r="C4066" s="279"/>
      <c r="D4066" s="279"/>
      <c r="E4066" s="279" t="s">
        <v>663</v>
      </c>
      <c r="F4066" s="203">
        <v>21.5</v>
      </c>
      <c r="G4066" s="279"/>
      <c r="H4066" s="363" t="s">
        <v>664</v>
      </c>
      <c r="I4066" s="363"/>
      <c r="J4066" s="204">
        <v>117.19</v>
      </c>
    </row>
    <row r="4067" spans="1:10" s="192" customFormat="1" ht="13.5" thickBot="1">
      <c r="A4067" s="280"/>
      <c r="B4067" s="281"/>
      <c r="C4067" s="281"/>
      <c r="D4067" s="281"/>
      <c r="E4067" s="281"/>
      <c r="F4067" s="281"/>
      <c r="G4067" s="281" t="s">
        <v>665</v>
      </c>
      <c r="H4067" s="213">
        <v>4</v>
      </c>
      <c r="I4067" s="281" t="s">
        <v>666</v>
      </c>
      <c r="J4067" s="207">
        <v>468.76</v>
      </c>
    </row>
    <row r="4068" spans="1:10" s="192" customFormat="1" ht="13.5" thickTop="1">
      <c r="A4068" s="205"/>
      <c r="B4068" s="189"/>
      <c r="C4068" s="189"/>
      <c r="D4068" s="189"/>
      <c r="E4068" s="189"/>
      <c r="F4068" s="189"/>
      <c r="G4068" s="189"/>
      <c r="H4068" s="189"/>
      <c r="I4068" s="189"/>
      <c r="J4068" s="206"/>
    </row>
    <row r="4069" spans="1:10" s="192" customFormat="1" ht="12.75">
      <c r="A4069" s="290" t="s">
        <v>4127</v>
      </c>
      <c r="B4069" s="288" t="s">
        <v>8</v>
      </c>
      <c r="C4069" s="284" t="s">
        <v>9</v>
      </c>
      <c r="D4069" s="284" t="s">
        <v>10</v>
      </c>
      <c r="E4069" s="367" t="s">
        <v>136</v>
      </c>
      <c r="F4069" s="367"/>
      <c r="G4069" s="289" t="s">
        <v>11</v>
      </c>
      <c r="H4069" s="288" t="s">
        <v>12</v>
      </c>
      <c r="I4069" s="288" t="s">
        <v>13</v>
      </c>
      <c r="J4069" s="287" t="s">
        <v>14</v>
      </c>
    </row>
    <row r="4070" spans="1:10" s="192" customFormat="1" ht="25.5" customHeight="1">
      <c r="A4070" s="94" t="s">
        <v>137</v>
      </c>
      <c r="B4070" s="294" t="s">
        <v>4128</v>
      </c>
      <c r="C4070" s="277" t="s">
        <v>44</v>
      </c>
      <c r="D4070" s="277" t="s">
        <v>2827</v>
      </c>
      <c r="E4070" s="368" t="s">
        <v>182</v>
      </c>
      <c r="F4070" s="368"/>
      <c r="G4070" s="95" t="s">
        <v>19</v>
      </c>
      <c r="H4070" s="182">
        <v>1</v>
      </c>
      <c r="I4070" s="96">
        <v>5.41</v>
      </c>
      <c r="J4070" s="196">
        <v>5.41</v>
      </c>
    </row>
    <row r="4071" spans="1:10" s="192" customFormat="1" ht="25.5">
      <c r="A4071" s="197" t="s">
        <v>146</v>
      </c>
      <c r="B4071" s="308" t="s">
        <v>1509</v>
      </c>
      <c r="C4071" s="285" t="s">
        <v>21</v>
      </c>
      <c r="D4071" s="285" t="s">
        <v>151</v>
      </c>
      <c r="E4071" s="365" t="s">
        <v>148</v>
      </c>
      <c r="F4071" s="365"/>
      <c r="G4071" s="183" t="s">
        <v>26</v>
      </c>
      <c r="H4071" s="184">
        <v>0.02</v>
      </c>
      <c r="I4071" s="185">
        <v>26.68</v>
      </c>
      <c r="J4071" s="198">
        <v>0.53</v>
      </c>
    </row>
    <row r="4072" spans="1:10" s="192" customFormat="1" ht="25.5">
      <c r="A4072" s="197" t="s">
        <v>146</v>
      </c>
      <c r="B4072" s="308" t="s">
        <v>1508</v>
      </c>
      <c r="C4072" s="285" t="s">
        <v>21</v>
      </c>
      <c r="D4072" s="285" t="s">
        <v>150</v>
      </c>
      <c r="E4072" s="365" t="s">
        <v>148</v>
      </c>
      <c r="F4072" s="365"/>
      <c r="G4072" s="183" t="s">
        <v>26</v>
      </c>
      <c r="H4072" s="184">
        <v>0.02</v>
      </c>
      <c r="I4072" s="185">
        <v>21.96</v>
      </c>
      <c r="J4072" s="198">
        <v>0.43</v>
      </c>
    </row>
    <row r="4073" spans="1:10" s="192" customFormat="1" ht="12.75">
      <c r="A4073" s="199" t="s">
        <v>139</v>
      </c>
      <c r="B4073" s="309" t="s">
        <v>4129</v>
      </c>
      <c r="C4073" s="278" t="s">
        <v>21</v>
      </c>
      <c r="D4073" s="278" t="s">
        <v>4130</v>
      </c>
      <c r="E4073" s="362" t="s">
        <v>142</v>
      </c>
      <c r="F4073" s="362"/>
      <c r="G4073" s="186" t="s">
        <v>34</v>
      </c>
      <c r="H4073" s="187">
        <v>1</v>
      </c>
      <c r="I4073" s="188">
        <v>4.45</v>
      </c>
      <c r="J4073" s="200">
        <v>4.45</v>
      </c>
    </row>
    <row r="4074" spans="1:10" s="192" customFormat="1" ht="12.75">
      <c r="A4074" s="201"/>
      <c r="B4074" s="279"/>
      <c r="C4074" s="279"/>
      <c r="D4074" s="279"/>
      <c r="E4074" s="279" t="s">
        <v>143</v>
      </c>
      <c r="F4074" s="203">
        <v>0.75</v>
      </c>
      <c r="G4074" s="279" t="s">
        <v>144</v>
      </c>
      <c r="H4074" s="203">
        <v>0</v>
      </c>
      <c r="I4074" s="279" t="s">
        <v>145</v>
      </c>
      <c r="J4074" s="204">
        <v>0.75</v>
      </c>
    </row>
    <row r="4075" spans="1:10" s="192" customFormat="1" ht="12.75">
      <c r="A4075" s="201"/>
      <c r="B4075" s="279"/>
      <c r="C4075" s="279"/>
      <c r="D4075" s="279"/>
      <c r="E4075" s="279" t="s">
        <v>663</v>
      </c>
      <c r="F4075" s="203">
        <v>1.21</v>
      </c>
      <c r="G4075" s="279"/>
      <c r="H4075" s="363" t="s">
        <v>664</v>
      </c>
      <c r="I4075" s="363"/>
      <c r="J4075" s="204">
        <v>6.62</v>
      </c>
    </row>
    <row r="4076" spans="1:10" s="192" customFormat="1" ht="13.5" thickBot="1">
      <c r="A4076" s="280"/>
      <c r="B4076" s="281"/>
      <c r="C4076" s="281"/>
      <c r="D4076" s="281"/>
      <c r="E4076" s="281"/>
      <c r="F4076" s="281"/>
      <c r="G4076" s="281" t="s">
        <v>665</v>
      </c>
      <c r="H4076" s="213">
        <v>311.42</v>
      </c>
      <c r="I4076" s="281" t="s">
        <v>666</v>
      </c>
      <c r="J4076" s="207">
        <v>2061.6</v>
      </c>
    </row>
    <row r="4077" spans="1:10" s="192" customFormat="1" ht="13.5" thickTop="1">
      <c r="A4077" s="205"/>
      <c r="B4077" s="189"/>
      <c r="C4077" s="189"/>
      <c r="D4077" s="189"/>
      <c r="E4077" s="189"/>
      <c r="F4077" s="189"/>
      <c r="G4077" s="189"/>
      <c r="H4077" s="189"/>
      <c r="I4077" s="189"/>
      <c r="J4077" s="206"/>
    </row>
    <row r="4078" spans="1:10" s="192" customFormat="1" ht="12.75">
      <c r="A4078" s="290" t="s">
        <v>4131</v>
      </c>
      <c r="B4078" s="288" t="s">
        <v>8</v>
      </c>
      <c r="C4078" s="284" t="s">
        <v>9</v>
      </c>
      <c r="D4078" s="284" t="s">
        <v>10</v>
      </c>
      <c r="E4078" s="367" t="s">
        <v>136</v>
      </c>
      <c r="F4078" s="367"/>
      <c r="G4078" s="289" t="s">
        <v>11</v>
      </c>
      <c r="H4078" s="288" t="s">
        <v>12</v>
      </c>
      <c r="I4078" s="288" t="s">
        <v>13</v>
      </c>
      <c r="J4078" s="287" t="s">
        <v>14</v>
      </c>
    </row>
    <row r="4079" spans="1:10" s="192" customFormat="1" ht="25.5" customHeight="1">
      <c r="A4079" s="94" t="s">
        <v>137</v>
      </c>
      <c r="B4079" s="294" t="s">
        <v>4132</v>
      </c>
      <c r="C4079" s="277" t="s">
        <v>21</v>
      </c>
      <c r="D4079" s="277" t="s">
        <v>2829</v>
      </c>
      <c r="E4079" s="368" t="s">
        <v>182</v>
      </c>
      <c r="F4079" s="368"/>
      <c r="G4079" s="95" t="s">
        <v>45</v>
      </c>
      <c r="H4079" s="182">
        <v>1</v>
      </c>
      <c r="I4079" s="96">
        <v>15.02</v>
      </c>
      <c r="J4079" s="196">
        <v>15.02</v>
      </c>
    </row>
    <row r="4080" spans="1:10" s="192" customFormat="1" ht="25.5">
      <c r="A4080" s="197" t="s">
        <v>146</v>
      </c>
      <c r="B4080" s="308" t="s">
        <v>1508</v>
      </c>
      <c r="C4080" s="285" t="s">
        <v>21</v>
      </c>
      <c r="D4080" s="285" t="s">
        <v>150</v>
      </c>
      <c r="E4080" s="365" t="s">
        <v>148</v>
      </c>
      <c r="F4080" s="365"/>
      <c r="G4080" s="183" t="s">
        <v>26</v>
      </c>
      <c r="H4080" s="184">
        <v>0.222</v>
      </c>
      <c r="I4080" s="185">
        <v>21.96</v>
      </c>
      <c r="J4080" s="198">
        <v>4.87</v>
      </c>
    </row>
    <row r="4081" spans="1:10" s="192" customFormat="1" ht="25.5">
      <c r="A4081" s="197" t="s">
        <v>146</v>
      </c>
      <c r="B4081" s="308" t="s">
        <v>1509</v>
      </c>
      <c r="C4081" s="285" t="s">
        <v>21</v>
      </c>
      <c r="D4081" s="285" t="s">
        <v>151</v>
      </c>
      <c r="E4081" s="365" t="s">
        <v>148</v>
      </c>
      <c r="F4081" s="365"/>
      <c r="G4081" s="183" t="s">
        <v>26</v>
      </c>
      <c r="H4081" s="184">
        <v>0.222</v>
      </c>
      <c r="I4081" s="185">
        <v>26.68</v>
      </c>
      <c r="J4081" s="198">
        <v>5.92</v>
      </c>
    </row>
    <row r="4082" spans="1:10" s="192" customFormat="1" ht="25.5">
      <c r="A4082" s="199" t="s">
        <v>139</v>
      </c>
      <c r="B4082" s="309" t="s">
        <v>4133</v>
      </c>
      <c r="C4082" s="278" t="s">
        <v>21</v>
      </c>
      <c r="D4082" s="278" t="s">
        <v>4134</v>
      </c>
      <c r="E4082" s="362" t="s">
        <v>142</v>
      </c>
      <c r="F4082" s="362"/>
      <c r="G4082" s="186" t="s">
        <v>45</v>
      </c>
      <c r="H4082" s="187">
        <v>1</v>
      </c>
      <c r="I4082" s="188">
        <v>4.2300000000000004</v>
      </c>
      <c r="J4082" s="200">
        <v>4.2300000000000004</v>
      </c>
    </row>
    <row r="4083" spans="1:10" s="192" customFormat="1" ht="12.75">
      <c r="A4083" s="201"/>
      <c r="B4083" s="279"/>
      <c r="C4083" s="279"/>
      <c r="D4083" s="279"/>
      <c r="E4083" s="279" t="s">
        <v>143</v>
      </c>
      <c r="F4083" s="203">
        <v>8.41</v>
      </c>
      <c r="G4083" s="279" t="s">
        <v>144</v>
      </c>
      <c r="H4083" s="203">
        <v>0</v>
      </c>
      <c r="I4083" s="279" t="s">
        <v>145</v>
      </c>
      <c r="J4083" s="204">
        <v>8.41</v>
      </c>
    </row>
    <row r="4084" spans="1:10" s="192" customFormat="1" ht="12.75">
      <c r="A4084" s="201"/>
      <c r="B4084" s="279"/>
      <c r="C4084" s="279"/>
      <c r="D4084" s="279"/>
      <c r="E4084" s="279" t="s">
        <v>663</v>
      </c>
      <c r="F4084" s="203">
        <v>3.37</v>
      </c>
      <c r="G4084" s="279"/>
      <c r="H4084" s="363" t="s">
        <v>664</v>
      </c>
      <c r="I4084" s="363"/>
      <c r="J4084" s="204">
        <v>18.39</v>
      </c>
    </row>
    <row r="4085" spans="1:10" s="192" customFormat="1" ht="13.5" thickBot="1">
      <c r="A4085" s="280"/>
      <c r="B4085" s="281"/>
      <c r="C4085" s="281"/>
      <c r="D4085" s="281"/>
      <c r="E4085" s="281"/>
      <c r="F4085" s="281"/>
      <c r="G4085" s="281" t="s">
        <v>665</v>
      </c>
      <c r="H4085" s="213">
        <v>12</v>
      </c>
      <c r="I4085" s="281" t="s">
        <v>666</v>
      </c>
      <c r="J4085" s="207">
        <v>220.68</v>
      </c>
    </row>
    <row r="4086" spans="1:10" s="192" customFormat="1" ht="13.5" thickTop="1">
      <c r="A4086" s="205"/>
      <c r="B4086" s="189"/>
      <c r="C4086" s="189"/>
      <c r="D4086" s="189"/>
      <c r="E4086" s="189"/>
      <c r="F4086" s="189"/>
      <c r="G4086" s="189"/>
      <c r="H4086" s="189"/>
      <c r="I4086" s="189"/>
      <c r="J4086" s="206"/>
    </row>
    <row r="4087" spans="1:10" s="192" customFormat="1" ht="12.75">
      <c r="A4087" s="290" t="s">
        <v>4135</v>
      </c>
      <c r="B4087" s="288" t="s">
        <v>8</v>
      </c>
      <c r="C4087" s="284" t="s">
        <v>9</v>
      </c>
      <c r="D4087" s="284" t="s">
        <v>10</v>
      </c>
      <c r="E4087" s="367" t="s">
        <v>136</v>
      </c>
      <c r="F4087" s="367"/>
      <c r="G4087" s="289" t="s">
        <v>11</v>
      </c>
      <c r="H4087" s="288" t="s">
        <v>12</v>
      </c>
      <c r="I4087" s="288" t="s">
        <v>13</v>
      </c>
      <c r="J4087" s="287" t="s">
        <v>14</v>
      </c>
    </row>
    <row r="4088" spans="1:10" s="192" customFormat="1" ht="25.5">
      <c r="A4088" s="94" t="s">
        <v>137</v>
      </c>
      <c r="B4088" s="294" t="s">
        <v>4136</v>
      </c>
      <c r="C4088" s="277" t="s">
        <v>16</v>
      </c>
      <c r="D4088" s="277" t="s">
        <v>2831</v>
      </c>
      <c r="E4088" s="368">
        <v>712</v>
      </c>
      <c r="F4088" s="368"/>
      <c r="G4088" s="95" t="s">
        <v>34</v>
      </c>
      <c r="H4088" s="182">
        <v>1</v>
      </c>
      <c r="I4088" s="96">
        <v>18.54</v>
      </c>
      <c r="J4088" s="196">
        <v>18.54</v>
      </c>
    </row>
    <row r="4089" spans="1:10" s="192" customFormat="1" ht="25.5">
      <c r="A4089" s="199" t="s">
        <v>139</v>
      </c>
      <c r="B4089" s="309" t="s">
        <v>4137</v>
      </c>
      <c r="C4089" s="278" t="s">
        <v>16</v>
      </c>
      <c r="D4089" s="278" t="s">
        <v>4138</v>
      </c>
      <c r="E4089" s="362" t="s">
        <v>142</v>
      </c>
      <c r="F4089" s="362"/>
      <c r="G4089" s="186" t="s">
        <v>19</v>
      </c>
      <c r="H4089" s="187">
        <v>1</v>
      </c>
      <c r="I4089" s="188">
        <v>6.71</v>
      </c>
      <c r="J4089" s="200">
        <v>6.71</v>
      </c>
    </row>
    <row r="4090" spans="1:10" s="192" customFormat="1" ht="25.5">
      <c r="A4090" s="199" t="s">
        <v>139</v>
      </c>
      <c r="B4090" s="309" t="s">
        <v>3439</v>
      </c>
      <c r="C4090" s="278" t="s">
        <v>16</v>
      </c>
      <c r="D4090" s="278" t="s">
        <v>874</v>
      </c>
      <c r="E4090" s="362" t="s">
        <v>141</v>
      </c>
      <c r="F4090" s="362"/>
      <c r="G4090" s="186" t="s">
        <v>26</v>
      </c>
      <c r="H4090" s="187">
        <v>0.3</v>
      </c>
      <c r="I4090" s="188">
        <v>23.41</v>
      </c>
      <c r="J4090" s="200">
        <v>7.02</v>
      </c>
    </row>
    <row r="4091" spans="1:10" s="192" customFormat="1" ht="25.5">
      <c r="A4091" s="199" t="s">
        <v>139</v>
      </c>
      <c r="B4091" s="309" t="s">
        <v>3437</v>
      </c>
      <c r="C4091" s="278" t="s">
        <v>16</v>
      </c>
      <c r="D4091" s="278" t="s">
        <v>3438</v>
      </c>
      <c r="E4091" s="362" t="s">
        <v>141</v>
      </c>
      <c r="F4091" s="362"/>
      <c r="G4091" s="186" t="s">
        <v>26</v>
      </c>
      <c r="H4091" s="187">
        <v>0.3</v>
      </c>
      <c r="I4091" s="188">
        <v>16.04</v>
      </c>
      <c r="J4091" s="200">
        <v>4.8099999999999996</v>
      </c>
    </row>
    <row r="4092" spans="1:10" s="192" customFormat="1" ht="12.75">
      <c r="A4092" s="201"/>
      <c r="B4092" s="279"/>
      <c r="C4092" s="279"/>
      <c r="D4092" s="279"/>
      <c r="E4092" s="279" t="s">
        <v>143</v>
      </c>
      <c r="F4092" s="203">
        <v>11.83</v>
      </c>
      <c r="G4092" s="279" t="s">
        <v>144</v>
      </c>
      <c r="H4092" s="203">
        <v>0</v>
      </c>
      <c r="I4092" s="279" t="s">
        <v>145</v>
      </c>
      <c r="J4092" s="204">
        <v>11.83</v>
      </c>
    </row>
    <row r="4093" spans="1:10" s="192" customFormat="1" ht="12.75">
      <c r="A4093" s="201"/>
      <c r="B4093" s="279"/>
      <c r="C4093" s="279"/>
      <c r="D4093" s="279"/>
      <c r="E4093" s="279" t="s">
        <v>663</v>
      </c>
      <c r="F4093" s="203">
        <v>4.16</v>
      </c>
      <c r="G4093" s="279"/>
      <c r="H4093" s="363" t="s">
        <v>664</v>
      </c>
      <c r="I4093" s="363"/>
      <c r="J4093" s="204">
        <v>22.7</v>
      </c>
    </row>
    <row r="4094" spans="1:10" s="192" customFormat="1" ht="13.5" thickBot="1">
      <c r="A4094" s="280"/>
      <c r="B4094" s="281"/>
      <c r="C4094" s="281"/>
      <c r="D4094" s="281"/>
      <c r="E4094" s="281"/>
      <c r="F4094" s="281"/>
      <c r="G4094" s="281" t="s">
        <v>665</v>
      </c>
      <c r="H4094" s="213">
        <v>311.42</v>
      </c>
      <c r="I4094" s="281" t="s">
        <v>666</v>
      </c>
      <c r="J4094" s="207">
        <v>7069.23</v>
      </c>
    </row>
    <row r="4095" spans="1:10" s="192" customFormat="1" ht="13.5" thickTop="1">
      <c r="A4095" s="205"/>
      <c r="B4095" s="189"/>
      <c r="C4095" s="189"/>
      <c r="D4095" s="189"/>
      <c r="E4095" s="189"/>
      <c r="F4095" s="189"/>
      <c r="G4095" s="189"/>
      <c r="H4095" s="189"/>
      <c r="I4095" s="189"/>
      <c r="J4095" s="206"/>
    </row>
    <row r="4096" spans="1:10" s="192" customFormat="1" ht="12.75">
      <c r="A4096" s="111" t="s">
        <v>1130</v>
      </c>
      <c r="B4096" s="286"/>
      <c r="C4096" s="286"/>
      <c r="D4096" s="286" t="s">
        <v>463</v>
      </c>
      <c r="E4096" s="286"/>
      <c r="F4096" s="366"/>
      <c r="G4096" s="366"/>
      <c r="H4096" s="136"/>
      <c r="I4096" s="286"/>
      <c r="J4096" s="212">
        <v>4287691.01</v>
      </c>
    </row>
    <row r="4097" spans="1:10" s="192" customFormat="1" ht="12.75">
      <c r="A4097" s="111" t="s">
        <v>4681</v>
      </c>
      <c r="B4097" s="286"/>
      <c r="C4097" s="286"/>
      <c r="D4097" s="286" t="s">
        <v>2832</v>
      </c>
      <c r="E4097" s="286"/>
      <c r="F4097" s="366"/>
      <c r="G4097" s="366"/>
      <c r="H4097" s="136"/>
      <c r="I4097" s="286"/>
      <c r="J4097" s="212">
        <v>619871.34</v>
      </c>
    </row>
    <row r="4098" spans="1:10" s="192" customFormat="1" ht="12.75">
      <c r="A4098" s="111" t="s">
        <v>1131</v>
      </c>
      <c r="B4098" s="286"/>
      <c r="C4098" s="286"/>
      <c r="D4098" s="286" t="s">
        <v>2833</v>
      </c>
      <c r="E4098" s="286"/>
      <c r="F4098" s="366"/>
      <c r="G4098" s="366"/>
      <c r="H4098" s="136"/>
      <c r="I4098" s="286"/>
      <c r="J4098" s="212">
        <v>360312.91</v>
      </c>
    </row>
    <row r="4099" spans="1:10" s="192" customFormat="1" ht="12.75">
      <c r="A4099" s="290" t="s">
        <v>4139</v>
      </c>
      <c r="B4099" s="288" t="s">
        <v>8</v>
      </c>
      <c r="C4099" s="284" t="s">
        <v>9</v>
      </c>
      <c r="D4099" s="284" t="s">
        <v>10</v>
      </c>
      <c r="E4099" s="367" t="s">
        <v>136</v>
      </c>
      <c r="F4099" s="367"/>
      <c r="G4099" s="289" t="s">
        <v>11</v>
      </c>
      <c r="H4099" s="288" t="s">
        <v>12</v>
      </c>
      <c r="I4099" s="288" t="s">
        <v>13</v>
      </c>
      <c r="J4099" s="287" t="s">
        <v>14</v>
      </c>
    </row>
    <row r="4100" spans="1:10" s="192" customFormat="1" ht="25.5">
      <c r="A4100" s="94" t="s">
        <v>137</v>
      </c>
      <c r="B4100" s="294" t="s">
        <v>1182</v>
      </c>
      <c r="C4100" s="277" t="s">
        <v>21</v>
      </c>
      <c r="D4100" s="277" t="s">
        <v>469</v>
      </c>
      <c r="E4100" s="368" t="s">
        <v>181</v>
      </c>
      <c r="F4100" s="368"/>
      <c r="G4100" s="95" t="s">
        <v>38</v>
      </c>
      <c r="H4100" s="182">
        <v>1</v>
      </c>
      <c r="I4100" s="96">
        <v>15.37</v>
      </c>
      <c r="J4100" s="196">
        <v>15.37</v>
      </c>
    </row>
    <row r="4101" spans="1:10" s="192" customFormat="1" ht="25.5">
      <c r="A4101" s="197" t="s">
        <v>146</v>
      </c>
      <c r="B4101" s="308" t="s">
        <v>1634</v>
      </c>
      <c r="C4101" s="285" t="s">
        <v>21</v>
      </c>
      <c r="D4101" s="285" t="s">
        <v>539</v>
      </c>
      <c r="E4101" s="365" t="s">
        <v>148</v>
      </c>
      <c r="F4101" s="365"/>
      <c r="G4101" s="183" t="s">
        <v>26</v>
      </c>
      <c r="H4101" s="184">
        <v>3.9E-2</v>
      </c>
      <c r="I4101" s="185">
        <v>21.5</v>
      </c>
      <c r="J4101" s="198">
        <v>0.83</v>
      </c>
    </row>
    <row r="4102" spans="1:10" s="192" customFormat="1" ht="25.5">
      <c r="A4102" s="197" t="s">
        <v>146</v>
      </c>
      <c r="B4102" s="308" t="s">
        <v>1633</v>
      </c>
      <c r="C4102" s="285" t="s">
        <v>21</v>
      </c>
      <c r="D4102" s="285" t="s">
        <v>538</v>
      </c>
      <c r="E4102" s="365" t="s">
        <v>148</v>
      </c>
      <c r="F4102" s="365"/>
      <c r="G4102" s="183" t="s">
        <v>26</v>
      </c>
      <c r="H4102" s="184">
        <v>0.10199999999999999</v>
      </c>
      <c r="I4102" s="185">
        <v>25.4</v>
      </c>
      <c r="J4102" s="198">
        <v>2.59</v>
      </c>
    </row>
    <row r="4103" spans="1:10" s="192" customFormat="1" ht="25.5">
      <c r="A4103" s="197" t="s">
        <v>146</v>
      </c>
      <c r="B4103" s="308" t="s">
        <v>1701</v>
      </c>
      <c r="C4103" s="285" t="s">
        <v>21</v>
      </c>
      <c r="D4103" s="285" t="s">
        <v>1114</v>
      </c>
      <c r="E4103" s="365" t="s">
        <v>181</v>
      </c>
      <c r="F4103" s="365"/>
      <c r="G4103" s="183" t="s">
        <v>38</v>
      </c>
      <c r="H4103" s="184">
        <v>1</v>
      </c>
      <c r="I4103" s="185">
        <v>11.18</v>
      </c>
      <c r="J4103" s="198">
        <v>11.18</v>
      </c>
    </row>
    <row r="4104" spans="1:10" s="192" customFormat="1" ht="25.5">
      <c r="A4104" s="199" t="s">
        <v>139</v>
      </c>
      <c r="B4104" s="309" t="s">
        <v>1700</v>
      </c>
      <c r="C4104" s="278" t="s">
        <v>21</v>
      </c>
      <c r="D4104" s="278" t="s">
        <v>1113</v>
      </c>
      <c r="E4104" s="362" t="s">
        <v>142</v>
      </c>
      <c r="F4104" s="362"/>
      <c r="G4104" s="186" t="s">
        <v>45</v>
      </c>
      <c r="H4104" s="187">
        <v>0.503</v>
      </c>
      <c r="I4104" s="188">
        <v>0.22</v>
      </c>
      <c r="J4104" s="200">
        <v>0.11</v>
      </c>
    </row>
    <row r="4105" spans="1:10" s="192" customFormat="1" ht="25.5">
      <c r="A4105" s="199" t="s">
        <v>139</v>
      </c>
      <c r="B4105" s="309" t="s">
        <v>1639</v>
      </c>
      <c r="C4105" s="278" t="s">
        <v>21</v>
      </c>
      <c r="D4105" s="278" t="s">
        <v>544</v>
      </c>
      <c r="E4105" s="362" t="s">
        <v>142</v>
      </c>
      <c r="F4105" s="362"/>
      <c r="G4105" s="186" t="s">
        <v>38</v>
      </c>
      <c r="H4105" s="187">
        <v>2.5000000000000001E-2</v>
      </c>
      <c r="I4105" s="188">
        <v>26.45</v>
      </c>
      <c r="J4105" s="200">
        <v>0.66</v>
      </c>
    </row>
    <row r="4106" spans="1:10" s="192" customFormat="1" ht="12.75">
      <c r="A4106" s="201"/>
      <c r="B4106" s="279"/>
      <c r="C4106" s="279"/>
      <c r="D4106" s="279"/>
      <c r="E4106" s="279" t="s">
        <v>143</v>
      </c>
      <c r="F4106" s="203">
        <v>3.02</v>
      </c>
      <c r="G4106" s="279" t="s">
        <v>144</v>
      </c>
      <c r="H4106" s="203">
        <v>0</v>
      </c>
      <c r="I4106" s="279" t="s">
        <v>145</v>
      </c>
      <c r="J4106" s="204">
        <v>3.02</v>
      </c>
    </row>
    <row r="4107" spans="1:10" s="192" customFormat="1" ht="12.75">
      <c r="A4107" s="201"/>
      <c r="B4107" s="279"/>
      <c r="C4107" s="279"/>
      <c r="D4107" s="279"/>
      <c r="E4107" s="279" t="s">
        <v>663</v>
      </c>
      <c r="F4107" s="203">
        <v>3.45</v>
      </c>
      <c r="G4107" s="279"/>
      <c r="H4107" s="363" t="s">
        <v>664</v>
      </c>
      <c r="I4107" s="363"/>
      <c r="J4107" s="204">
        <v>18.82</v>
      </c>
    </row>
    <row r="4108" spans="1:10" s="192" customFormat="1" ht="13.5" thickBot="1">
      <c r="A4108" s="280"/>
      <c r="B4108" s="281"/>
      <c r="C4108" s="281"/>
      <c r="D4108" s="281"/>
      <c r="E4108" s="281"/>
      <c r="F4108" s="281"/>
      <c r="G4108" s="281" t="s">
        <v>665</v>
      </c>
      <c r="H4108" s="213">
        <v>1070.4100000000001</v>
      </c>
      <c r="I4108" s="281" t="s">
        <v>666</v>
      </c>
      <c r="J4108" s="207">
        <v>20145.11</v>
      </c>
    </row>
    <row r="4109" spans="1:10" s="192" customFormat="1" ht="13.5" thickTop="1">
      <c r="A4109" s="205"/>
      <c r="B4109" s="189"/>
      <c r="C4109" s="189"/>
      <c r="D4109" s="189"/>
      <c r="E4109" s="189"/>
      <c r="F4109" s="189"/>
      <c r="G4109" s="189"/>
      <c r="H4109" s="189"/>
      <c r="I4109" s="189"/>
      <c r="J4109" s="206"/>
    </row>
    <row r="4110" spans="1:10" s="192" customFormat="1" ht="12.75">
      <c r="A4110" s="290" t="s">
        <v>4140</v>
      </c>
      <c r="B4110" s="288" t="s">
        <v>8</v>
      </c>
      <c r="C4110" s="284" t="s">
        <v>9</v>
      </c>
      <c r="D4110" s="284" t="s">
        <v>10</v>
      </c>
      <c r="E4110" s="367" t="s">
        <v>136</v>
      </c>
      <c r="F4110" s="367"/>
      <c r="G4110" s="289" t="s">
        <v>11</v>
      </c>
      <c r="H4110" s="288" t="s">
        <v>12</v>
      </c>
      <c r="I4110" s="288" t="s">
        <v>13</v>
      </c>
      <c r="J4110" s="287" t="s">
        <v>14</v>
      </c>
    </row>
    <row r="4111" spans="1:10" s="192" customFormat="1" ht="25.5">
      <c r="A4111" s="94" t="s">
        <v>137</v>
      </c>
      <c r="B4111" s="294" t="s">
        <v>1192</v>
      </c>
      <c r="C4111" s="277" t="s">
        <v>21</v>
      </c>
      <c r="D4111" s="277" t="s">
        <v>470</v>
      </c>
      <c r="E4111" s="368" t="s">
        <v>181</v>
      </c>
      <c r="F4111" s="368"/>
      <c r="G4111" s="95" t="s">
        <v>38</v>
      </c>
      <c r="H4111" s="182">
        <v>1</v>
      </c>
      <c r="I4111" s="96">
        <v>13.81</v>
      </c>
      <c r="J4111" s="196">
        <v>13.81</v>
      </c>
    </row>
    <row r="4112" spans="1:10" s="192" customFormat="1" ht="25.5">
      <c r="A4112" s="197" t="s">
        <v>146</v>
      </c>
      <c r="B4112" s="308" t="s">
        <v>1634</v>
      </c>
      <c r="C4112" s="285" t="s">
        <v>21</v>
      </c>
      <c r="D4112" s="285" t="s">
        <v>539</v>
      </c>
      <c r="E4112" s="365" t="s">
        <v>148</v>
      </c>
      <c r="F4112" s="365"/>
      <c r="G4112" s="183" t="s">
        <v>26</v>
      </c>
      <c r="H4112" s="184">
        <v>3.1E-2</v>
      </c>
      <c r="I4112" s="185">
        <v>21.5</v>
      </c>
      <c r="J4112" s="198">
        <v>0.66</v>
      </c>
    </row>
    <row r="4113" spans="1:10" s="192" customFormat="1" ht="25.5">
      <c r="A4113" s="197" t="s">
        <v>146</v>
      </c>
      <c r="B4113" s="308" t="s">
        <v>1633</v>
      </c>
      <c r="C4113" s="285" t="s">
        <v>21</v>
      </c>
      <c r="D4113" s="285" t="s">
        <v>538</v>
      </c>
      <c r="E4113" s="365" t="s">
        <v>148</v>
      </c>
      <c r="F4113" s="365"/>
      <c r="G4113" s="183" t="s">
        <v>26</v>
      </c>
      <c r="H4113" s="184">
        <v>8.1000000000000003E-2</v>
      </c>
      <c r="I4113" s="185">
        <v>25.4</v>
      </c>
      <c r="J4113" s="198">
        <v>2.0499999999999998</v>
      </c>
    </row>
    <row r="4114" spans="1:10" s="192" customFormat="1" ht="25.5">
      <c r="A4114" s="197" t="s">
        <v>146</v>
      </c>
      <c r="B4114" s="308" t="s">
        <v>1702</v>
      </c>
      <c r="C4114" s="285" t="s">
        <v>21</v>
      </c>
      <c r="D4114" s="285" t="s">
        <v>1115</v>
      </c>
      <c r="E4114" s="365" t="s">
        <v>181</v>
      </c>
      <c r="F4114" s="365"/>
      <c r="G4114" s="183" t="s">
        <v>38</v>
      </c>
      <c r="H4114" s="184">
        <v>1</v>
      </c>
      <c r="I4114" s="185">
        <v>10.36</v>
      </c>
      <c r="J4114" s="198">
        <v>10.36</v>
      </c>
    </row>
    <row r="4115" spans="1:10" s="192" customFormat="1" ht="25.5">
      <c r="A4115" s="199" t="s">
        <v>139</v>
      </c>
      <c r="B4115" s="309" t="s">
        <v>1700</v>
      </c>
      <c r="C4115" s="278" t="s">
        <v>21</v>
      </c>
      <c r="D4115" s="278" t="s">
        <v>1113</v>
      </c>
      <c r="E4115" s="362" t="s">
        <v>142</v>
      </c>
      <c r="F4115" s="362"/>
      <c r="G4115" s="186" t="s">
        <v>45</v>
      </c>
      <c r="H4115" s="187">
        <v>0.39900000000000002</v>
      </c>
      <c r="I4115" s="188">
        <v>0.22</v>
      </c>
      <c r="J4115" s="200">
        <v>0.08</v>
      </c>
    </row>
    <row r="4116" spans="1:10" s="192" customFormat="1" ht="25.5">
      <c r="A4116" s="199" t="s">
        <v>139</v>
      </c>
      <c r="B4116" s="309" t="s">
        <v>1639</v>
      </c>
      <c r="C4116" s="278" t="s">
        <v>21</v>
      </c>
      <c r="D4116" s="278" t="s">
        <v>544</v>
      </c>
      <c r="E4116" s="362" t="s">
        <v>142</v>
      </c>
      <c r="F4116" s="362"/>
      <c r="G4116" s="186" t="s">
        <v>38</v>
      </c>
      <c r="H4116" s="187">
        <v>2.5000000000000001E-2</v>
      </c>
      <c r="I4116" s="188">
        <v>26.45</v>
      </c>
      <c r="J4116" s="200">
        <v>0.66</v>
      </c>
    </row>
    <row r="4117" spans="1:10" s="192" customFormat="1" ht="12.75">
      <c r="A4117" s="201"/>
      <c r="B4117" s="279"/>
      <c r="C4117" s="279"/>
      <c r="D4117" s="279"/>
      <c r="E4117" s="279" t="s">
        <v>143</v>
      </c>
      <c r="F4117" s="203">
        <v>2.31</v>
      </c>
      <c r="G4117" s="279" t="s">
        <v>144</v>
      </c>
      <c r="H4117" s="203">
        <v>0</v>
      </c>
      <c r="I4117" s="279" t="s">
        <v>145</v>
      </c>
      <c r="J4117" s="204">
        <v>2.31</v>
      </c>
    </row>
    <row r="4118" spans="1:10" s="192" customFormat="1" ht="12.75">
      <c r="A4118" s="201"/>
      <c r="B4118" s="279"/>
      <c r="C4118" s="279"/>
      <c r="D4118" s="279"/>
      <c r="E4118" s="279" t="s">
        <v>663</v>
      </c>
      <c r="F4118" s="203">
        <v>3.1</v>
      </c>
      <c r="G4118" s="279"/>
      <c r="H4118" s="363" t="s">
        <v>664</v>
      </c>
      <c r="I4118" s="363"/>
      <c r="J4118" s="204">
        <v>16.91</v>
      </c>
    </row>
    <row r="4119" spans="1:10" s="192" customFormat="1" ht="13.5" thickBot="1">
      <c r="A4119" s="280"/>
      <c r="B4119" s="281"/>
      <c r="C4119" s="281"/>
      <c r="D4119" s="281"/>
      <c r="E4119" s="281"/>
      <c r="F4119" s="281"/>
      <c r="G4119" s="281" t="s">
        <v>665</v>
      </c>
      <c r="H4119" s="213">
        <v>1274.46</v>
      </c>
      <c r="I4119" s="281" t="s">
        <v>666</v>
      </c>
      <c r="J4119" s="207">
        <v>21551.11</v>
      </c>
    </row>
    <row r="4120" spans="1:10" s="192" customFormat="1" ht="13.5" thickTop="1">
      <c r="A4120" s="205"/>
      <c r="B4120" s="189"/>
      <c r="C4120" s="189"/>
      <c r="D4120" s="189"/>
      <c r="E4120" s="189"/>
      <c r="F4120" s="189"/>
      <c r="G4120" s="189"/>
      <c r="H4120" s="189"/>
      <c r="I4120" s="189"/>
      <c r="J4120" s="206"/>
    </row>
    <row r="4121" spans="1:10" s="192" customFormat="1" ht="12.75">
      <c r="A4121" s="290" t="s">
        <v>4141</v>
      </c>
      <c r="B4121" s="288" t="s">
        <v>8</v>
      </c>
      <c r="C4121" s="284" t="s">
        <v>9</v>
      </c>
      <c r="D4121" s="284" t="s">
        <v>10</v>
      </c>
      <c r="E4121" s="367" t="s">
        <v>136</v>
      </c>
      <c r="F4121" s="367"/>
      <c r="G4121" s="289" t="s">
        <v>11</v>
      </c>
      <c r="H4121" s="288" t="s">
        <v>12</v>
      </c>
      <c r="I4121" s="288" t="s">
        <v>13</v>
      </c>
      <c r="J4121" s="287" t="s">
        <v>14</v>
      </c>
    </row>
    <row r="4122" spans="1:10" s="192" customFormat="1" ht="25.5">
      <c r="A4122" s="94" t="s">
        <v>137</v>
      </c>
      <c r="B4122" s="294" t="s">
        <v>1262</v>
      </c>
      <c r="C4122" s="277" t="s">
        <v>21</v>
      </c>
      <c r="D4122" s="277" t="s">
        <v>471</v>
      </c>
      <c r="E4122" s="368" t="s">
        <v>181</v>
      </c>
      <c r="F4122" s="368"/>
      <c r="G4122" s="95" t="s">
        <v>38</v>
      </c>
      <c r="H4122" s="182">
        <v>1</v>
      </c>
      <c r="I4122" s="96">
        <v>11.75</v>
      </c>
      <c r="J4122" s="196">
        <v>11.75</v>
      </c>
    </row>
    <row r="4123" spans="1:10" s="192" customFormat="1" ht="25.5">
      <c r="A4123" s="197" t="s">
        <v>146</v>
      </c>
      <c r="B4123" s="308" t="s">
        <v>1634</v>
      </c>
      <c r="C4123" s="285" t="s">
        <v>21</v>
      </c>
      <c r="D4123" s="285" t="s">
        <v>539</v>
      </c>
      <c r="E4123" s="365" t="s">
        <v>148</v>
      </c>
      <c r="F4123" s="365"/>
      <c r="G4123" s="183" t="s">
        <v>26</v>
      </c>
      <c r="H4123" s="184">
        <v>2.5000000000000001E-2</v>
      </c>
      <c r="I4123" s="185">
        <v>21.5</v>
      </c>
      <c r="J4123" s="198">
        <v>0.53</v>
      </c>
    </row>
    <row r="4124" spans="1:10" s="192" customFormat="1" ht="25.5">
      <c r="A4124" s="197" t="s">
        <v>146</v>
      </c>
      <c r="B4124" s="308" t="s">
        <v>1633</v>
      </c>
      <c r="C4124" s="285" t="s">
        <v>21</v>
      </c>
      <c r="D4124" s="285" t="s">
        <v>538</v>
      </c>
      <c r="E4124" s="365" t="s">
        <v>148</v>
      </c>
      <c r="F4124" s="365"/>
      <c r="G4124" s="183" t="s">
        <v>26</v>
      </c>
      <c r="H4124" s="184">
        <v>6.4000000000000001E-2</v>
      </c>
      <c r="I4124" s="185">
        <v>25.4</v>
      </c>
      <c r="J4124" s="198">
        <v>1.62</v>
      </c>
    </row>
    <row r="4125" spans="1:10" s="192" customFormat="1" ht="25.5">
      <c r="A4125" s="197" t="s">
        <v>146</v>
      </c>
      <c r="B4125" s="308" t="s">
        <v>1703</v>
      </c>
      <c r="C4125" s="285" t="s">
        <v>21</v>
      </c>
      <c r="D4125" s="285" t="s">
        <v>1116</v>
      </c>
      <c r="E4125" s="365" t="s">
        <v>181</v>
      </c>
      <c r="F4125" s="365"/>
      <c r="G4125" s="183" t="s">
        <v>38</v>
      </c>
      <c r="H4125" s="184">
        <v>1</v>
      </c>
      <c r="I4125" s="185">
        <v>8.8800000000000008</v>
      </c>
      <c r="J4125" s="198">
        <v>8.8800000000000008</v>
      </c>
    </row>
    <row r="4126" spans="1:10" s="192" customFormat="1" ht="25.5">
      <c r="A4126" s="199" t="s">
        <v>139</v>
      </c>
      <c r="B4126" s="309" t="s">
        <v>1700</v>
      </c>
      <c r="C4126" s="278" t="s">
        <v>21</v>
      </c>
      <c r="D4126" s="278" t="s">
        <v>1113</v>
      </c>
      <c r="E4126" s="362" t="s">
        <v>142</v>
      </c>
      <c r="F4126" s="362"/>
      <c r="G4126" s="186" t="s">
        <v>45</v>
      </c>
      <c r="H4126" s="187">
        <v>0.317</v>
      </c>
      <c r="I4126" s="188">
        <v>0.22</v>
      </c>
      <c r="J4126" s="200">
        <v>0.06</v>
      </c>
    </row>
    <row r="4127" spans="1:10" s="192" customFormat="1" ht="25.5">
      <c r="A4127" s="199" t="s">
        <v>139</v>
      </c>
      <c r="B4127" s="309" t="s">
        <v>1639</v>
      </c>
      <c r="C4127" s="278" t="s">
        <v>21</v>
      </c>
      <c r="D4127" s="278" t="s">
        <v>544</v>
      </c>
      <c r="E4127" s="362" t="s">
        <v>142</v>
      </c>
      <c r="F4127" s="362"/>
      <c r="G4127" s="186" t="s">
        <v>38</v>
      </c>
      <c r="H4127" s="187">
        <v>2.5000000000000001E-2</v>
      </c>
      <c r="I4127" s="188">
        <v>26.45</v>
      </c>
      <c r="J4127" s="200">
        <v>0.66</v>
      </c>
    </row>
    <row r="4128" spans="1:10" s="192" customFormat="1" ht="12.75">
      <c r="A4128" s="201"/>
      <c r="B4128" s="279"/>
      <c r="C4128" s="279"/>
      <c r="D4128" s="279"/>
      <c r="E4128" s="279" t="s">
        <v>143</v>
      </c>
      <c r="F4128" s="203">
        <v>1.78</v>
      </c>
      <c r="G4128" s="279" t="s">
        <v>144</v>
      </c>
      <c r="H4128" s="203">
        <v>0</v>
      </c>
      <c r="I4128" s="279" t="s">
        <v>145</v>
      </c>
      <c r="J4128" s="204">
        <v>1.78</v>
      </c>
    </row>
    <row r="4129" spans="1:10" s="192" customFormat="1" ht="12.75">
      <c r="A4129" s="201"/>
      <c r="B4129" s="279"/>
      <c r="C4129" s="279"/>
      <c r="D4129" s="279"/>
      <c r="E4129" s="279" t="s">
        <v>663</v>
      </c>
      <c r="F4129" s="203">
        <v>2.64</v>
      </c>
      <c r="G4129" s="279"/>
      <c r="H4129" s="363" t="s">
        <v>664</v>
      </c>
      <c r="I4129" s="363"/>
      <c r="J4129" s="204">
        <v>14.39</v>
      </c>
    </row>
    <row r="4130" spans="1:10" s="192" customFormat="1" ht="13.5" thickBot="1">
      <c r="A4130" s="280"/>
      <c r="B4130" s="281"/>
      <c r="C4130" s="281"/>
      <c r="D4130" s="281"/>
      <c r="E4130" s="281"/>
      <c r="F4130" s="281"/>
      <c r="G4130" s="281" t="s">
        <v>665</v>
      </c>
      <c r="H4130" s="213">
        <v>2382.27</v>
      </c>
      <c r="I4130" s="281" t="s">
        <v>666</v>
      </c>
      <c r="J4130" s="207">
        <v>34280.86</v>
      </c>
    </row>
    <row r="4131" spans="1:10" s="192" customFormat="1" ht="13.5" thickTop="1">
      <c r="A4131" s="205"/>
      <c r="B4131" s="189"/>
      <c r="C4131" s="189"/>
      <c r="D4131" s="189"/>
      <c r="E4131" s="189"/>
      <c r="F4131" s="189"/>
      <c r="G4131" s="189"/>
      <c r="H4131" s="189"/>
      <c r="I4131" s="189"/>
      <c r="J4131" s="206"/>
    </row>
    <row r="4132" spans="1:10" s="192" customFormat="1" ht="12.75">
      <c r="A4132" s="290" t="s">
        <v>4142</v>
      </c>
      <c r="B4132" s="288" t="s">
        <v>8</v>
      </c>
      <c r="C4132" s="284" t="s">
        <v>9</v>
      </c>
      <c r="D4132" s="284" t="s">
        <v>10</v>
      </c>
      <c r="E4132" s="367" t="s">
        <v>136</v>
      </c>
      <c r="F4132" s="367"/>
      <c r="G4132" s="289" t="s">
        <v>11</v>
      </c>
      <c r="H4132" s="288" t="s">
        <v>12</v>
      </c>
      <c r="I4132" s="288" t="s">
        <v>13</v>
      </c>
      <c r="J4132" s="287" t="s">
        <v>14</v>
      </c>
    </row>
    <row r="4133" spans="1:10" s="192" customFormat="1" ht="25.5">
      <c r="A4133" s="94" t="s">
        <v>137</v>
      </c>
      <c r="B4133" s="294" t="s">
        <v>4143</v>
      </c>
      <c r="C4133" s="277" t="s">
        <v>21</v>
      </c>
      <c r="D4133" s="277" t="s">
        <v>2838</v>
      </c>
      <c r="E4133" s="368" t="s">
        <v>181</v>
      </c>
      <c r="F4133" s="368"/>
      <c r="G4133" s="95" t="s">
        <v>38</v>
      </c>
      <c r="H4133" s="182">
        <v>1</v>
      </c>
      <c r="I4133" s="96">
        <v>11.16</v>
      </c>
      <c r="J4133" s="196">
        <v>11.16</v>
      </c>
    </row>
    <row r="4134" spans="1:10" s="192" customFormat="1" ht="25.5">
      <c r="A4134" s="197" t="s">
        <v>146</v>
      </c>
      <c r="B4134" s="308" t="s">
        <v>1634</v>
      </c>
      <c r="C4134" s="285" t="s">
        <v>21</v>
      </c>
      <c r="D4134" s="285" t="s">
        <v>539</v>
      </c>
      <c r="E4134" s="365" t="s">
        <v>148</v>
      </c>
      <c r="F4134" s="365"/>
      <c r="G4134" s="183" t="s">
        <v>26</v>
      </c>
      <c r="H4134" s="184">
        <v>1.9E-2</v>
      </c>
      <c r="I4134" s="185">
        <v>21.5</v>
      </c>
      <c r="J4134" s="198">
        <v>0.4</v>
      </c>
    </row>
    <row r="4135" spans="1:10" s="192" customFormat="1" ht="25.5">
      <c r="A4135" s="197" t="s">
        <v>146</v>
      </c>
      <c r="B4135" s="308" t="s">
        <v>1633</v>
      </c>
      <c r="C4135" s="285" t="s">
        <v>21</v>
      </c>
      <c r="D4135" s="285" t="s">
        <v>538</v>
      </c>
      <c r="E4135" s="365" t="s">
        <v>148</v>
      </c>
      <c r="F4135" s="365"/>
      <c r="G4135" s="183" t="s">
        <v>26</v>
      </c>
      <c r="H4135" s="184">
        <v>4.9000000000000002E-2</v>
      </c>
      <c r="I4135" s="185">
        <v>25.4</v>
      </c>
      <c r="J4135" s="198">
        <v>1.24</v>
      </c>
    </row>
    <row r="4136" spans="1:10" s="192" customFormat="1" ht="25.5">
      <c r="A4136" s="197" t="s">
        <v>146</v>
      </c>
      <c r="B4136" s="308" t="s">
        <v>4144</v>
      </c>
      <c r="C4136" s="285" t="s">
        <v>21</v>
      </c>
      <c r="D4136" s="285" t="s">
        <v>4145</v>
      </c>
      <c r="E4136" s="365" t="s">
        <v>181</v>
      </c>
      <c r="F4136" s="365"/>
      <c r="G4136" s="183" t="s">
        <v>38</v>
      </c>
      <c r="H4136" s="184">
        <v>1</v>
      </c>
      <c r="I4136" s="185">
        <v>8.81</v>
      </c>
      <c r="J4136" s="198">
        <v>8.81</v>
      </c>
    </row>
    <row r="4137" spans="1:10" s="192" customFormat="1" ht="25.5">
      <c r="A4137" s="199" t="s">
        <v>139</v>
      </c>
      <c r="B4137" s="309" t="s">
        <v>1700</v>
      </c>
      <c r="C4137" s="278" t="s">
        <v>21</v>
      </c>
      <c r="D4137" s="278" t="s">
        <v>1113</v>
      </c>
      <c r="E4137" s="362" t="s">
        <v>142</v>
      </c>
      <c r="F4137" s="362"/>
      <c r="G4137" s="186" t="s">
        <v>45</v>
      </c>
      <c r="H4137" s="187">
        <v>0.245</v>
      </c>
      <c r="I4137" s="188">
        <v>0.22</v>
      </c>
      <c r="J4137" s="200">
        <v>0.05</v>
      </c>
    </row>
    <row r="4138" spans="1:10" s="192" customFormat="1" ht="25.5">
      <c r="A4138" s="199" t="s">
        <v>139</v>
      </c>
      <c r="B4138" s="309" t="s">
        <v>1639</v>
      </c>
      <c r="C4138" s="278" t="s">
        <v>21</v>
      </c>
      <c r="D4138" s="278" t="s">
        <v>544</v>
      </c>
      <c r="E4138" s="362" t="s">
        <v>142</v>
      </c>
      <c r="F4138" s="362"/>
      <c r="G4138" s="186" t="s">
        <v>38</v>
      </c>
      <c r="H4138" s="187">
        <v>2.5000000000000001E-2</v>
      </c>
      <c r="I4138" s="188">
        <v>26.45</v>
      </c>
      <c r="J4138" s="200">
        <v>0.66</v>
      </c>
    </row>
    <row r="4139" spans="1:10" s="192" customFormat="1" ht="12.75">
      <c r="A4139" s="201"/>
      <c r="B4139" s="279"/>
      <c r="C4139" s="279"/>
      <c r="D4139" s="279"/>
      <c r="E4139" s="279" t="s">
        <v>143</v>
      </c>
      <c r="F4139" s="203">
        <v>1.33</v>
      </c>
      <c r="G4139" s="279" t="s">
        <v>144</v>
      </c>
      <c r="H4139" s="203">
        <v>0</v>
      </c>
      <c r="I4139" s="279" t="s">
        <v>145</v>
      </c>
      <c r="J4139" s="204">
        <v>1.33</v>
      </c>
    </row>
    <row r="4140" spans="1:10" s="192" customFormat="1" ht="12.75">
      <c r="A4140" s="201"/>
      <c r="B4140" s="279"/>
      <c r="C4140" s="279"/>
      <c r="D4140" s="279"/>
      <c r="E4140" s="279" t="s">
        <v>663</v>
      </c>
      <c r="F4140" s="203">
        <v>2.5</v>
      </c>
      <c r="G4140" s="279"/>
      <c r="H4140" s="363" t="s">
        <v>664</v>
      </c>
      <c r="I4140" s="363"/>
      <c r="J4140" s="204">
        <v>13.66</v>
      </c>
    </row>
    <row r="4141" spans="1:10" s="192" customFormat="1" ht="13.5" thickBot="1">
      <c r="A4141" s="280"/>
      <c r="B4141" s="281"/>
      <c r="C4141" s="281"/>
      <c r="D4141" s="281"/>
      <c r="E4141" s="281"/>
      <c r="F4141" s="281"/>
      <c r="G4141" s="281" t="s">
        <v>665</v>
      </c>
      <c r="H4141" s="213">
        <v>2048.64</v>
      </c>
      <c r="I4141" s="281" t="s">
        <v>666</v>
      </c>
      <c r="J4141" s="207">
        <v>27984.42</v>
      </c>
    </row>
    <row r="4142" spans="1:10" s="192" customFormat="1" ht="13.5" thickTop="1">
      <c r="A4142" s="205"/>
      <c r="B4142" s="189"/>
      <c r="C4142" s="189"/>
      <c r="D4142" s="189"/>
      <c r="E4142" s="189"/>
      <c r="F4142" s="189"/>
      <c r="G4142" s="189"/>
      <c r="H4142" s="189"/>
      <c r="I4142" s="189"/>
      <c r="J4142" s="206"/>
    </row>
    <row r="4143" spans="1:10" s="192" customFormat="1" ht="12.75">
      <c r="A4143" s="290" t="s">
        <v>4146</v>
      </c>
      <c r="B4143" s="288" t="s">
        <v>8</v>
      </c>
      <c r="C4143" s="284" t="s">
        <v>9</v>
      </c>
      <c r="D4143" s="284" t="s">
        <v>10</v>
      </c>
      <c r="E4143" s="367" t="s">
        <v>136</v>
      </c>
      <c r="F4143" s="367"/>
      <c r="G4143" s="289" t="s">
        <v>11</v>
      </c>
      <c r="H4143" s="288" t="s">
        <v>12</v>
      </c>
      <c r="I4143" s="288" t="s">
        <v>13</v>
      </c>
      <c r="J4143" s="287" t="s">
        <v>14</v>
      </c>
    </row>
    <row r="4144" spans="1:10" s="192" customFormat="1" ht="25.5">
      <c r="A4144" s="94" t="s">
        <v>137</v>
      </c>
      <c r="B4144" s="294" t="s">
        <v>4147</v>
      </c>
      <c r="C4144" s="277" t="s">
        <v>21</v>
      </c>
      <c r="D4144" s="277" t="s">
        <v>2840</v>
      </c>
      <c r="E4144" s="368" t="s">
        <v>181</v>
      </c>
      <c r="F4144" s="368"/>
      <c r="G4144" s="95" t="s">
        <v>2</v>
      </c>
      <c r="H4144" s="182">
        <v>1</v>
      </c>
      <c r="I4144" s="96">
        <v>1009.7</v>
      </c>
      <c r="J4144" s="196">
        <v>1009.7</v>
      </c>
    </row>
    <row r="4145" spans="1:10" s="192" customFormat="1" ht="25.5">
      <c r="A4145" s="197" t="s">
        <v>146</v>
      </c>
      <c r="B4145" s="308" t="s">
        <v>1386</v>
      </c>
      <c r="C4145" s="285" t="s">
        <v>21</v>
      </c>
      <c r="D4145" s="285" t="s">
        <v>174</v>
      </c>
      <c r="E4145" s="365" t="s">
        <v>148</v>
      </c>
      <c r="F4145" s="365"/>
      <c r="G4145" s="183" t="s">
        <v>26</v>
      </c>
      <c r="H4145" s="184">
        <v>0.58699999999999997</v>
      </c>
      <c r="I4145" s="185">
        <v>25.62</v>
      </c>
      <c r="J4145" s="198">
        <v>15.03</v>
      </c>
    </row>
    <row r="4146" spans="1:10" s="192" customFormat="1" ht="25.5">
      <c r="A4146" s="197" t="s">
        <v>146</v>
      </c>
      <c r="B4146" s="308" t="s">
        <v>1345</v>
      </c>
      <c r="C4146" s="285" t="s">
        <v>21</v>
      </c>
      <c r="D4146" s="285" t="s">
        <v>147</v>
      </c>
      <c r="E4146" s="365" t="s">
        <v>148</v>
      </c>
      <c r="F4146" s="365"/>
      <c r="G4146" s="183" t="s">
        <v>26</v>
      </c>
      <c r="H4146" s="184">
        <v>0.88100000000000001</v>
      </c>
      <c r="I4146" s="185">
        <v>20.32</v>
      </c>
      <c r="J4146" s="198">
        <v>17.899999999999999</v>
      </c>
    </row>
    <row r="4147" spans="1:10" s="192" customFormat="1" ht="25.5" customHeight="1">
      <c r="A4147" s="197" t="s">
        <v>146</v>
      </c>
      <c r="B4147" s="308" t="s">
        <v>1704</v>
      </c>
      <c r="C4147" s="285" t="s">
        <v>21</v>
      </c>
      <c r="D4147" s="285" t="s">
        <v>1117</v>
      </c>
      <c r="E4147" s="365" t="s">
        <v>155</v>
      </c>
      <c r="F4147" s="365"/>
      <c r="G4147" s="183" t="s">
        <v>156</v>
      </c>
      <c r="H4147" s="184">
        <v>0.161</v>
      </c>
      <c r="I4147" s="185">
        <v>1.41</v>
      </c>
      <c r="J4147" s="198">
        <v>0.22</v>
      </c>
    </row>
    <row r="4148" spans="1:10" s="192" customFormat="1" ht="25.5" customHeight="1">
      <c r="A4148" s="197" t="s">
        <v>146</v>
      </c>
      <c r="B4148" s="308" t="s">
        <v>1705</v>
      </c>
      <c r="C4148" s="285" t="s">
        <v>21</v>
      </c>
      <c r="D4148" s="285" t="s">
        <v>1118</v>
      </c>
      <c r="E4148" s="365" t="s">
        <v>155</v>
      </c>
      <c r="F4148" s="365"/>
      <c r="G4148" s="183" t="s">
        <v>249</v>
      </c>
      <c r="H4148" s="184">
        <v>0.13300000000000001</v>
      </c>
      <c r="I4148" s="185">
        <v>0.53</v>
      </c>
      <c r="J4148" s="198">
        <v>7.0000000000000007E-2</v>
      </c>
    </row>
    <row r="4149" spans="1:10" s="192" customFormat="1" ht="38.25">
      <c r="A4149" s="199" t="s">
        <v>139</v>
      </c>
      <c r="B4149" s="309" t="s">
        <v>1708</v>
      </c>
      <c r="C4149" s="278" t="s">
        <v>21</v>
      </c>
      <c r="D4149" s="278" t="s">
        <v>1123</v>
      </c>
      <c r="E4149" s="362" t="s">
        <v>142</v>
      </c>
      <c r="F4149" s="362"/>
      <c r="G4149" s="186" t="s">
        <v>2</v>
      </c>
      <c r="H4149" s="187">
        <v>1.26</v>
      </c>
      <c r="I4149" s="188">
        <v>774.99</v>
      </c>
      <c r="J4149" s="200">
        <v>976.48</v>
      </c>
    </row>
    <row r="4150" spans="1:10" s="192" customFormat="1" ht="12.75">
      <c r="A4150" s="201"/>
      <c r="B4150" s="279"/>
      <c r="C4150" s="279"/>
      <c r="D4150" s="279"/>
      <c r="E4150" s="279" t="s">
        <v>143</v>
      </c>
      <c r="F4150" s="203">
        <v>25.18</v>
      </c>
      <c r="G4150" s="279" t="s">
        <v>144</v>
      </c>
      <c r="H4150" s="203">
        <v>0</v>
      </c>
      <c r="I4150" s="279" t="s">
        <v>145</v>
      </c>
      <c r="J4150" s="204">
        <v>25.18</v>
      </c>
    </row>
    <row r="4151" spans="1:10" s="192" customFormat="1" ht="12.75">
      <c r="A4151" s="201"/>
      <c r="B4151" s="279"/>
      <c r="C4151" s="279"/>
      <c r="D4151" s="279"/>
      <c r="E4151" s="279" t="s">
        <v>663</v>
      </c>
      <c r="F4151" s="203">
        <v>226.87</v>
      </c>
      <c r="G4151" s="279"/>
      <c r="H4151" s="363" t="s">
        <v>664</v>
      </c>
      <c r="I4151" s="363"/>
      <c r="J4151" s="204">
        <v>1236.57</v>
      </c>
    </row>
    <row r="4152" spans="1:10" s="192" customFormat="1" ht="13.5" thickBot="1">
      <c r="A4152" s="280"/>
      <c r="B4152" s="281"/>
      <c r="C4152" s="281"/>
      <c r="D4152" s="281"/>
      <c r="E4152" s="281"/>
      <c r="F4152" s="281"/>
      <c r="G4152" s="281" t="s">
        <v>665</v>
      </c>
      <c r="H4152" s="213">
        <v>157.5</v>
      </c>
      <c r="I4152" s="281" t="s">
        <v>666</v>
      </c>
      <c r="J4152" s="207">
        <v>194759.77</v>
      </c>
    </row>
    <row r="4153" spans="1:10" s="192" customFormat="1" ht="13.5" thickTop="1">
      <c r="A4153" s="205"/>
      <c r="B4153" s="189"/>
      <c r="C4153" s="189"/>
      <c r="D4153" s="189"/>
      <c r="E4153" s="189"/>
      <c r="F4153" s="189"/>
      <c r="G4153" s="189"/>
      <c r="H4153" s="189"/>
      <c r="I4153" s="189"/>
      <c r="J4153" s="206"/>
    </row>
    <row r="4154" spans="1:10" s="192" customFormat="1" ht="12.75">
      <c r="A4154" s="290" t="s">
        <v>4148</v>
      </c>
      <c r="B4154" s="288" t="s">
        <v>8</v>
      </c>
      <c r="C4154" s="284" t="s">
        <v>9</v>
      </c>
      <c r="D4154" s="284" t="s">
        <v>10</v>
      </c>
      <c r="E4154" s="367" t="s">
        <v>136</v>
      </c>
      <c r="F4154" s="367"/>
      <c r="G4154" s="289" t="s">
        <v>11</v>
      </c>
      <c r="H4154" s="288" t="s">
        <v>12</v>
      </c>
      <c r="I4154" s="288" t="s">
        <v>13</v>
      </c>
      <c r="J4154" s="287" t="s">
        <v>14</v>
      </c>
    </row>
    <row r="4155" spans="1:10" s="192" customFormat="1" ht="38.25">
      <c r="A4155" s="94" t="s">
        <v>137</v>
      </c>
      <c r="B4155" s="294" t="s">
        <v>1225</v>
      </c>
      <c r="C4155" s="277" t="s">
        <v>21</v>
      </c>
      <c r="D4155" s="277" t="s">
        <v>467</v>
      </c>
      <c r="E4155" s="368" t="s">
        <v>181</v>
      </c>
      <c r="F4155" s="368"/>
      <c r="G4155" s="95" t="s">
        <v>3</v>
      </c>
      <c r="H4155" s="182">
        <v>1</v>
      </c>
      <c r="I4155" s="96">
        <v>78.33</v>
      </c>
      <c r="J4155" s="196">
        <v>78.33</v>
      </c>
    </row>
    <row r="4156" spans="1:10" s="192" customFormat="1" ht="25.5">
      <c r="A4156" s="197" t="s">
        <v>146</v>
      </c>
      <c r="B4156" s="308" t="s">
        <v>1689</v>
      </c>
      <c r="C4156" s="285" t="s">
        <v>21</v>
      </c>
      <c r="D4156" s="285" t="s">
        <v>1101</v>
      </c>
      <c r="E4156" s="365" t="s">
        <v>148</v>
      </c>
      <c r="F4156" s="365"/>
      <c r="G4156" s="183" t="s">
        <v>26</v>
      </c>
      <c r="H4156" s="184">
        <v>0.48299999999999998</v>
      </c>
      <c r="I4156" s="185">
        <v>21.42</v>
      </c>
      <c r="J4156" s="198">
        <v>10.34</v>
      </c>
    </row>
    <row r="4157" spans="1:10" s="192" customFormat="1" ht="25.5">
      <c r="A4157" s="197" t="s">
        <v>146</v>
      </c>
      <c r="B4157" s="308" t="s">
        <v>1344</v>
      </c>
      <c r="C4157" s="285" t="s">
        <v>21</v>
      </c>
      <c r="D4157" s="285" t="s">
        <v>670</v>
      </c>
      <c r="E4157" s="365" t="s">
        <v>148</v>
      </c>
      <c r="F4157" s="365"/>
      <c r="G4157" s="183" t="s">
        <v>26</v>
      </c>
      <c r="H4157" s="184">
        <v>1.083</v>
      </c>
      <c r="I4157" s="185">
        <v>25.26</v>
      </c>
      <c r="J4157" s="198">
        <v>27.35</v>
      </c>
    </row>
    <row r="4158" spans="1:10" s="192" customFormat="1" ht="25.5" customHeight="1">
      <c r="A4158" s="197" t="s">
        <v>146</v>
      </c>
      <c r="B4158" s="308" t="s">
        <v>1418</v>
      </c>
      <c r="C4158" s="285" t="s">
        <v>21</v>
      </c>
      <c r="D4158" s="285" t="s">
        <v>792</v>
      </c>
      <c r="E4158" s="365" t="s">
        <v>155</v>
      </c>
      <c r="F4158" s="365"/>
      <c r="G4158" s="183" t="s">
        <v>156</v>
      </c>
      <c r="H4158" s="184">
        <v>2.1000000000000001E-2</v>
      </c>
      <c r="I4158" s="185">
        <v>23.37</v>
      </c>
      <c r="J4158" s="198">
        <v>0.49</v>
      </c>
    </row>
    <row r="4159" spans="1:10" s="192" customFormat="1" ht="25.5" customHeight="1">
      <c r="A4159" s="197" t="s">
        <v>146</v>
      </c>
      <c r="B4159" s="308" t="s">
        <v>1419</v>
      </c>
      <c r="C4159" s="285" t="s">
        <v>21</v>
      </c>
      <c r="D4159" s="285" t="s">
        <v>793</v>
      </c>
      <c r="E4159" s="365" t="s">
        <v>155</v>
      </c>
      <c r="F4159" s="365"/>
      <c r="G4159" s="183" t="s">
        <v>249</v>
      </c>
      <c r="H4159" s="184">
        <v>8.4000000000000005E-2</v>
      </c>
      <c r="I4159" s="185">
        <v>21.85</v>
      </c>
      <c r="J4159" s="198">
        <v>1.83</v>
      </c>
    </row>
    <row r="4160" spans="1:10" s="192" customFormat="1" ht="25.5">
      <c r="A4160" s="199" t="s">
        <v>139</v>
      </c>
      <c r="B4160" s="309" t="s">
        <v>1641</v>
      </c>
      <c r="C4160" s="278" t="s">
        <v>21</v>
      </c>
      <c r="D4160" s="278" t="s">
        <v>546</v>
      </c>
      <c r="E4160" s="362" t="s">
        <v>142</v>
      </c>
      <c r="F4160" s="362"/>
      <c r="G4160" s="186" t="s">
        <v>547</v>
      </c>
      <c r="H4160" s="187">
        <v>1.67E-2</v>
      </c>
      <c r="I4160" s="188">
        <v>7.29</v>
      </c>
      <c r="J4160" s="200">
        <v>0.12</v>
      </c>
    </row>
    <row r="4161" spans="1:10" s="192" customFormat="1" ht="25.5">
      <c r="A4161" s="199" t="s">
        <v>139</v>
      </c>
      <c r="B4161" s="309" t="s">
        <v>1648</v>
      </c>
      <c r="C4161" s="278" t="s">
        <v>21</v>
      </c>
      <c r="D4161" s="278" t="s">
        <v>562</v>
      </c>
      <c r="E4161" s="362" t="s">
        <v>142</v>
      </c>
      <c r="F4161" s="362"/>
      <c r="G4161" s="186" t="s">
        <v>34</v>
      </c>
      <c r="H4161" s="187">
        <v>0.872</v>
      </c>
      <c r="I4161" s="188">
        <v>11.58</v>
      </c>
      <c r="J4161" s="200">
        <v>10.09</v>
      </c>
    </row>
    <row r="4162" spans="1:10" s="192" customFormat="1" ht="25.5">
      <c r="A4162" s="199" t="s">
        <v>139</v>
      </c>
      <c r="B4162" s="309" t="s">
        <v>1649</v>
      </c>
      <c r="C4162" s="278" t="s">
        <v>21</v>
      </c>
      <c r="D4162" s="278" t="s">
        <v>563</v>
      </c>
      <c r="E4162" s="362" t="s">
        <v>142</v>
      </c>
      <c r="F4162" s="362"/>
      <c r="G4162" s="186" t="s">
        <v>34</v>
      </c>
      <c r="H4162" s="187">
        <v>0.63500000000000001</v>
      </c>
      <c r="I4162" s="188">
        <v>4.05</v>
      </c>
      <c r="J4162" s="200">
        <v>2.57</v>
      </c>
    </row>
    <row r="4163" spans="1:10" s="192" customFormat="1" ht="12.75">
      <c r="A4163" s="199" t="s">
        <v>139</v>
      </c>
      <c r="B4163" s="309" t="s">
        <v>1690</v>
      </c>
      <c r="C4163" s="278" t="s">
        <v>21</v>
      </c>
      <c r="D4163" s="278" t="s">
        <v>1102</v>
      </c>
      <c r="E4163" s="362" t="s">
        <v>142</v>
      </c>
      <c r="F4163" s="362"/>
      <c r="G4163" s="186" t="s">
        <v>38</v>
      </c>
      <c r="H4163" s="187">
        <v>0.02</v>
      </c>
      <c r="I4163" s="188">
        <v>18.87</v>
      </c>
      <c r="J4163" s="200">
        <v>0.37</v>
      </c>
    </row>
    <row r="4164" spans="1:10" s="192" customFormat="1" ht="25.5">
      <c r="A4164" s="199" t="s">
        <v>139</v>
      </c>
      <c r="B4164" s="309" t="s">
        <v>1691</v>
      </c>
      <c r="C4164" s="278" t="s">
        <v>21</v>
      </c>
      <c r="D4164" s="278" t="s">
        <v>1103</v>
      </c>
      <c r="E4164" s="362" t="s">
        <v>142</v>
      </c>
      <c r="F4164" s="362"/>
      <c r="G4164" s="186" t="s">
        <v>34</v>
      </c>
      <c r="H4164" s="187">
        <v>1.21</v>
      </c>
      <c r="I4164" s="188">
        <v>19.2</v>
      </c>
      <c r="J4164" s="200">
        <v>23.23</v>
      </c>
    </row>
    <row r="4165" spans="1:10" s="192" customFormat="1" ht="12.75">
      <c r="A4165" s="199" t="s">
        <v>139</v>
      </c>
      <c r="B4165" s="309" t="s">
        <v>1692</v>
      </c>
      <c r="C4165" s="278" t="s">
        <v>21</v>
      </c>
      <c r="D4165" s="278" t="s">
        <v>1104</v>
      </c>
      <c r="E4165" s="362" t="s">
        <v>142</v>
      </c>
      <c r="F4165" s="362"/>
      <c r="G4165" s="186" t="s">
        <v>38</v>
      </c>
      <c r="H4165" s="187">
        <v>8.5000000000000006E-2</v>
      </c>
      <c r="I4165" s="188">
        <v>22.85</v>
      </c>
      <c r="J4165" s="200">
        <v>1.94</v>
      </c>
    </row>
    <row r="4166" spans="1:10" s="192" customFormat="1" ht="12.75">
      <c r="A4166" s="201"/>
      <c r="B4166" s="279"/>
      <c r="C4166" s="279"/>
      <c r="D4166" s="279"/>
      <c r="E4166" s="279" t="s">
        <v>143</v>
      </c>
      <c r="F4166" s="203">
        <v>31.36</v>
      </c>
      <c r="G4166" s="279" t="s">
        <v>144</v>
      </c>
      <c r="H4166" s="203">
        <v>0</v>
      </c>
      <c r="I4166" s="279" t="s">
        <v>145</v>
      </c>
      <c r="J4166" s="204">
        <v>31.36</v>
      </c>
    </row>
    <row r="4167" spans="1:10" s="192" customFormat="1" ht="12.75">
      <c r="A4167" s="201"/>
      <c r="B4167" s="279"/>
      <c r="C4167" s="279"/>
      <c r="D4167" s="279"/>
      <c r="E4167" s="279" t="s">
        <v>663</v>
      </c>
      <c r="F4167" s="203">
        <v>17.600000000000001</v>
      </c>
      <c r="G4167" s="279"/>
      <c r="H4167" s="363" t="s">
        <v>664</v>
      </c>
      <c r="I4167" s="363"/>
      <c r="J4167" s="204">
        <v>95.93</v>
      </c>
    </row>
    <row r="4168" spans="1:10" s="192" customFormat="1" ht="13.5" thickBot="1">
      <c r="A4168" s="280"/>
      <c r="B4168" s="281"/>
      <c r="C4168" s="281"/>
      <c r="D4168" s="281"/>
      <c r="E4168" s="281"/>
      <c r="F4168" s="281"/>
      <c r="G4168" s="281" t="s">
        <v>665</v>
      </c>
      <c r="H4168" s="213">
        <v>211.6</v>
      </c>
      <c r="I4168" s="281" t="s">
        <v>666</v>
      </c>
      <c r="J4168" s="207">
        <v>20298.78</v>
      </c>
    </row>
    <row r="4169" spans="1:10" s="192" customFormat="1" ht="13.5" thickTop="1">
      <c r="A4169" s="205"/>
      <c r="B4169" s="189"/>
      <c r="C4169" s="189"/>
      <c r="D4169" s="189"/>
      <c r="E4169" s="189"/>
      <c r="F4169" s="189"/>
      <c r="G4169" s="189"/>
      <c r="H4169" s="189"/>
      <c r="I4169" s="189"/>
      <c r="J4169" s="206"/>
    </row>
    <row r="4170" spans="1:10" s="192" customFormat="1" ht="12.75">
      <c r="A4170" s="290" t="s">
        <v>4149</v>
      </c>
      <c r="B4170" s="288" t="s">
        <v>8</v>
      </c>
      <c r="C4170" s="284" t="s">
        <v>9</v>
      </c>
      <c r="D4170" s="284" t="s">
        <v>10</v>
      </c>
      <c r="E4170" s="367" t="s">
        <v>136</v>
      </c>
      <c r="F4170" s="367"/>
      <c r="G4170" s="289" t="s">
        <v>11</v>
      </c>
      <c r="H4170" s="288" t="s">
        <v>12</v>
      </c>
      <c r="I4170" s="288" t="s">
        <v>13</v>
      </c>
      <c r="J4170" s="287" t="s">
        <v>14</v>
      </c>
    </row>
    <row r="4171" spans="1:10" s="192" customFormat="1" ht="38.25">
      <c r="A4171" s="94" t="s">
        <v>137</v>
      </c>
      <c r="B4171" s="294" t="s">
        <v>4150</v>
      </c>
      <c r="C4171" s="277" t="s">
        <v>21</v>
      </c>
      <c r="D4171" s="277" t="s">
        <v>2843</v>
      </c>
      <c r="E4171" s="368" t="s">
        <v>178</v>
      </c>
      <c r="F4171" s="368"/>
      <c r="G4171" s="95" t="s">
        <v>2</v>
      </c>
      <c r="H4171" s="182">
        <v>1</v>
      </c>
      <c r="I4171" s="96">
        <v>37.65</v>
      </c>
      <c r="J4171" s="196">
        <v>37.65</v>
      </c>
    </row>
    <row r="4172" spans="1:10" s="192" customFormat="1" ht="51">
      <c r="A4172" s="197" t="s">
        <v>146</v>
      </c>
      <c r="B4172" s="308" t="s">
        <v>1382</v>
      </c>
      <c r="C4172" s="285" t="s">
        <v>21</v>
      </c>
      <c r="D4172" s="285" t="s">
        <v>756</v>
      </c>
      <c r="E4172" s="365" t="s">
        <v>155</v>
      </c>
      <c r="F4172" s="365"/>
      <c r="G4172" s="183" t="s">
        <v>156</v>
      </c>
      <c r="H4172" s="184">
        <v>0.192</v>
      </c>
      <c r="I4172" s="185">
        <v>137.06</v>
      </c>
      <c r="J4172" s="198">
        <v>26.31</v>
      </c>
    </row>
    <row r="4173" spans="1:10" s="192" customFormat="1" ht="51">
      <c r="A4173" s="197" t="s">
        <v>146</v>
      </c>
      <c r="B4173" s="308" t="s">
        <v>1383</v>
      </c>
      <c r="C4173" s="285" t="s">
        <v>21</v>
      </c>
      <c r="D4173" s="285" t="s">
        <v>757</v>
      </c>
      <c r="E4173" s="365" t="s">
        <v>155</v>
      </c>
      <c r="F4173" s="365"/>
      <c r="G4173" s="183" t="s">
        <v>249</v>
      </c>
      <c r="H4173" s="184">
        <v>9.6000000000000002E-2</v>
      </c>
      <c r="I4173" s="185">
        <v>55.09</v>
      </c>
      <c r="J4173" s="198">
        <v>5.28</v>
      </c>
    </row>
    <row r="4174" spans="1:10" s="192" customFormat="1" ht="25.5">
      <c r="A4174" s="197" t="s">
        <v>146</v>
      </c>
      <c r="B4174" s="308" t="s">
        <v>1386</v>
      </c>
      <c r="C4174" s="285" t="s">
        <v>21</v>
      </c>
      <c r="D4174" s="285" t="s">
        <v>174</v>
      </c>
      <c r="E4174" s="365" t="s">
        <v>148</v>
      </c>
      <c r="F4174" s="365"/>
      <c r="G4174" s="183" t="s">
        <v>26</v>
      </c>
      <c r="H4174" s="184">
        <v>0.105</v>
      </c>
      <c r="I4174" s="185">
        <v>25.62</v>
      </c>
      <c r="J4174" s="198">
        <v>2.69</v>
      </c>
    </row>
    <row r="4175" spans="1:10" s="192" customFormat="1" ht="25.5">
      <c r="A4175" s="197" t="s">
        <v>146</v>
      </c>
      <c r="B4175" s="308" t="s">
        <v>1345</v>
      </c>
      <c r="C4175" s="285" t="s">
        <v>21</v>
      </c>
      <c r="D4175" s="285" t="s">
        <v>147</v>
      </c>
      <c r="E4175" s="365" t="s">
        <v>148</v>
      </c>
      <c r="F4175" s="365"/>
      <c r="G4175" s="183" t="s">
        <v>26</v>
      </c>
      <c r="H4175" s="184">
        <v>0.16600000000000001</v>
      </c>
      <c r="I4175" s="185">
        <v>20.32</v>
      </c>
      <c r="J4175" s="198">
        <v>3.37</v>
      </c>
    </row>
    <row r="4176" spans="1:10" s="192" customFormat="1" ht="12.75">
      <c r="A4176" s="201"/>
      <c r="B4176" s="279"/>
      <c r="C4176" s="279"/>
      <c r="D4176" s="279"/>
      <c r="E4176" s="279" t="s">
        <v>143</v>
      </c>
      <c r="F4176" s="203">
        <v>10.38</v>
      </c>
      <c r="G4176" s="279" t="s">
        <v>144</v>
      </c>
      <c r="H4176" s="203">
        <v>0</v>
      </c>
      <c r="I4176" s="279" t="s">
        <v>145</v>
      </c>
      <c r="J4176" s="204">
        <v>10.38</v>
      </c>
    </row>
    <row r="4177" spans="1:10" s="192" customFormat="1" ht="12.75">
      <c r="A4177" s="201"/>
      <c r="B4177" s="279"/>
      <c r="C4177" s="279"/>
      <c r="D4177" s="279"/>
      <c r="E4177" s="279" t="s">
        <v>663</v>
      </c>
      <c r="F4177" s="203">
        <v>8.4499999999999993</v>
      </c>
      <c r="G4177" s="279"/>
      <c r="H4177" s="363" t="s">
        <v>664</v>
      </c>
      <c r="I4177" s="363"/>
      <c r="J4177" s="204">
        <v>46.1</v>
      </c>
    </row>
    <row r="4178" spans="1:10" s="192" customFormat="1" ht="13.5" thickBot="1">
      <c r="A4178" s="280"/>
      <c r="B4178" s="281"/>
      <c r="C4178" s="281"/>
      <c r="D4178" s="281"/>
      <c r="E4178" s="281"/>
      <c r="F4178" s="281"/>
      <c r="G4178" s="281" t="s">
        <v>665</v>
      </c>
      <c r="H4178" s="213">
        <v>610.94000000000005</v>
      </c>
      <c r="I4178" s="281" t="s">
        <v>666</v>
      </c>
      <c r="J4178" s="207">
        <v>28164.33</v>
      </c>
    </row>
    <row r="4179" spans="1:10" s="192" customFormat="1" ht="13.5" thickTop="1">
      <c r="A4179" s="205"/>
      <c r="B4179" s="189"/>
      <c r="C4179" s="189"/>
      <c r="D4179" s="189"/>
      <c r="E4179" s="189"/>
      <c r="F4179" s="189"/>
      <c r="G4179" s="189"/>
      <c r="H4179" s="189"/>
      <c r="I4179" s="189"/>
      <c r="J4179" s="206"/>
    </row>
    <row r="4180" spans="1:10" s="192" customFormat="1" ht="12.75">
      <c r="A4180" s="290" t="s">
        <v>4682</v>
      </c>
      <c r="B4180" s="288" t="s">
        <v>8</v>
      </c>
      <c r="C4180" s="284" t="s">
        <v>9</v>
      </c>
      <c r="D4180" s="284" t="s">
        <v>10</v>
      </c>
      <c r="E4180" s="367" t="s">
        <v>136</v>
      </c>
      <c r="F4180" s="367"/>
      <c r="G4180" s="289" t="s">
        <v>11</v>
      </c>
      <c r="H4180" s="288" t="s">
        <v>12</v>
      </c>
      <c r="I4180" s="288" t="s">
        <v>13</v>
      </c>
      <c r="J4180" s="287" t="s">
        <v>14</v>
      </c>
    </row>
    <row r="4181" spans="1:10" s="192" customFormat="1" ht="25.5">
      <c r="A4181" s="94" t="s">
        <v>137</v>
      </c>
      <c r="B4181" s="294" t="s">
        <v>1268</v>
      </c>
      <c r="C4181" s="277" t="s">
        <v>21</v>
      </c>
      <c r="D4181" s="277" t="s">
        <v>295</v>
      </c>
      <c r="E4181" s="368" t="s">
        <v>178</v>
      </c>
      <c r="F4181" s="368"/>
      <c r="G4181" s="95" t="s">
        <v>2</v>
      </c>
      <c r="H4181" s="182">
        <v>1</v>
      </c>
      <c r="I4181" s="96">
        <v>23.64</v>
      </c>
      <c r="J4181" s="196">
        <v>23.64</v>
      </c>
    </row>
    <row r="4182" spans="1:10" s="192" customFormat="1" ht="51">
      <c r="A4182" s="197" t="s">
        <v>146</v>
      </c>
      <c r="B4182" s="308" t="s">
        <v>1376</v>
      </c>
      <c r="C4182" s="285" t="s">
        <v>21</v>
      </c>
      <c r="D4182" s="285" t="s">
        <v>747</v>
      </c>
      <c r="E4182" s="365" t="s">
        <v>155</v>
      </c>
      <c r="F4182" s="365"/>
      <c r="G4182" s="183" t="s">
        <v>156</v>
      </c>
      <c r="H4182" s="184">
        <v>5.4000000000000003E-3</v>
      </c>
      <c r="I4182" s="185">
        <v>321.94</v>
      </c>
      <c r="J4182" s="198">
        <v>1.73</v>
      </c>
    </row>
    <row r="4183" spans="1:10" s="192" customFormat="1" ht="51">
      <c r="A4183" s="197" t="s">
        <v>146</v>
      </c>
      <c r="B4183" s="308" t="s">
        <v>1377</v>
      </c>
      <c r="C4183" s="285" t="s">
        <v>21</v>
      </c>
      <c r="D4183" s="285" t="s">
        <v>748</v>
      </c>
      <c r="E4183" s="365" t="s">
        <v>155</v>
      </c>
      <c r="F4183" s="365"/>
      <c r="G4183" s="183" t="s">
        <v>249</v>
      </c>
      <c r="H4183" s="184">
        <v>5.9999999999999995E-4</v>
      </c>
      <c r="I4183" s="185">
        <v>76.400000000000006</v>
      </c>
      <c r="J4183" s="198">
        <v>0.04</v>
      </c>
    </row>
    <row r="4184" spans="1:10" s="192" customFormat="1" ht="25.5">
      <c r="A4184" s="197" t="s">
        <v>146</v>
      </c>
      <c r="B4184" s="308" t="s">
        <v>1345</v>
      </c>
      <c r="C4184" s="285" t="s">
        <v>21</v>
      </c>
      <c r="D4184" s="285" t="s">
        <v>147</v>
      </c>
      <c r="E4184" s="365" t="s">
        <v>148</v>
      </c>
      <c r="F4184" s="365"/>
      <c r="G4184" s="183" t="s">
        <v>26</v>
      </c>
      <c r="H4184" s="184">
        <v>0.78659999999999997</v>
      </c>
      <c r="I4184" s="185">
        <v>20.32</v>
      </c>
      <c r="J4184" s="198">
        <v>15.98</v>
      </c>
    </row>
    <row r="4185" spans="1:10" s="192" customFormat="1" ht="25.5" customHeight="1">
      <c r="A4185" s="197" t="s">
        <v>146</v>
      </c>
      <c r="B4185" s="308" t="s">
        <v>1378</v>
      </c>
      <c r="C4185" s="285" t="s">
        <v>21</v>
      </c>
      <c r="D4185" s="285" t="s">
        <v>749</v>
      </c>
      <c r="E4185" s="365" t="s">
        <v>155</v>
      </c>
      <c r="F4185" s="365"/>
      <c r="G4185" s="183" t="s">
        <v>156</v>
      </c>
      <c r="H4185" s="184">
        <v>0.19620000000000001</v>
      </c>
      <c r="I4185" s="185">
        <v>30.06</v>
      </c>
      <c r="J4185" s="198">
        <v>5.89</v>
      </c>
    </row>
    <row r="4186" spans="1:10" s="192" customFormat="1" ht="12.75">
      <c r="A4186" s="201"/>
      <c r="B4186" s="279"/>
      <c r="C4186" s="279"/>
      <c r="D4186" s="279"/>
      <c r="E4186" s="279" t="s">
        <v>143</v>
      </c>
      <c r="F4186" s="203">
        <v>15.45</v>
      </c>
      <c r="G4186" s="279" t="s">
        <v>144</v>
      </c>
      <c r="H4186" s="203">
        <v>0</v>
      </c>
      <c r="I4186" s="279" t="s">
        <v>145</v>
      </c>
      <c r="J4186" s="204">
        <v>15.45</v>
      </c>
    </row>
    <row r="4187" spans="1:10" s="192" customFormat="1" ht="12.75">
      <c r="A4187" s="201"/>
      <c r="B4187" s="279"/>
      <c r="C4187" s="279"/>
      <c r="D4187" s="279"/>
      <c r="E4187" s="279" t="s">
        <v>663</v>
      </c>
      <c r="F4187" s="203">
        <v>5.31</v>
      </c>
      <c r="G4187" s="279"/>
      <c r="H4187" s="363" t="s">
        <v>664</v>
      </c>
      <c r="I4187" s="363"/>
      <c r="J4187" s="204">
        <v>28.95</v>
      </c>
    </row>
    <row r="4188" spans="1:10" s="192" customFormat="1" ht="13.5" thickBot="1">
      <c r="A4188" s="280"/>
      <c r="B4188" s="281"/>
      <c r="C4188" s="281"/>
      <c r="D4188" s="281"/>
      <c r="E4188" s="281"/>
      <c r="F4188" s="281"/>
      <c r="G4188" s="281" t="s">
        <v>665</v>
      </c>
      <c r="H4188" s="213">
        <v>453.49</v>
      </c>
      <c r="I4188" s="281" t="s">
        <v>666</v>
      </c>
      <c r="J4188" s="207">
        <v>13128.53</v>
      </c>
    </row>
    <row r="4189" spans="1:10" s="192" customFormat="1" ht="13.5" thickTop="1">
      <c r="A4189" s="205"/>
      <c r="B4189" s="189"/>
      <c r="C4189" s="189"/>
      <c r="D4189" s="189"/>
      <c r="E4189" s="189"/>
      <c r="F4189" s="189"/>
      <c r="G4189" s="189"/>
      <c r="H4189" s="189"/>
      <c r="I4189" s="189"/>
      <c r="J4189" s="206"/>
    </row>
    <row r="4190" spans="1:10" s="192" customFormat="1" ht="12.75">
      <c r="A4190" s="111" t="s">
        <v>1139</v>
      </c>
      <c r="B4190" s="286"/>
      <c r="C4190" s="286"/>
      <c r="D4190" s="286" t="s">
        <v>2845</v>
      </c>
      <c r="E4190" s="286"/>
      <c r="F4190" s="366"/>
      <c r="G4190" s="366"/>
      <c r="H4190" s="136"/>
      <c r="I4190" s="286"/>
      <c r="J4190" s="212">
        <v>259558.43</v>
      </c>
    </row>
    <row r="4191" spans="1:10" s="192" customFormat="1" ht="12.75">
      <c r="A4191" s="290" t="s">
        <v>4151</v>
      </c>
      <c r="B4191" s="288" t="s">
        <v>8</v>
      </c>
      <c r="C4191" s="284" t="s">
        <v>9</v>
      </c>
      <c r="D4191" s="284" t="s">
        <v>10</v>
      </c>
      <c r="E4191" s="367" t="s">
        <v>136</v>
      </c>
      <c r="F4191" s="367"/>
      <c r="G4191" s="289" t="s">
        <v>11</v>
      </c>
      <c r="H4191" s="288" t="s">
        <v>12</v>
      </c>
      <c r="I4191" s="288" t="s">
        <v>13</v>
      </c>
      <c r="J4191" s="287" t="s">
        <v>14</v>
      </c>
    </row>
    <row r="4192" spans="1:10" s="192" customFormat="1" ht="25.5">
      <c r="A4192" s="94" t="s">
        <v>137</v>
      </c>
      <c r="B4192" s="294" t="s">
        <v>4152</v>
      </c>
      <c r="C4192" s="277" t="s">
        <v>21</v>
      </c>
      <c r="D4192" s="277" t="s">
        <v>2847</v>
      </c>
      <c r="E4192" s="368" t="s">
        <v>181</v>
      </c>
      <c r="F4192" s="368"/>
      <c r="G4192" s="95" t="s">
        <v>38</v>
      </c>
      <c r="H4192" s="182">
        <v>1</v>
      </c>
      <c r="I4192" s="96">
        <v>16.350000000000001</v>
      </c>
      <c r="J4192" s="196">
        <v>16.350000000000001</v>
      </c>
    </row>
    <row r="4193" spans="1:10" s="192" customFormat="1" ht="25.5">
      <c r="A4193" s="197" t="s">
        <v>146</v>
      </c>
      <c r="B4193" s="308" t="s">
        <v>1634</v>
      </c>
      <c r="C4193" s="285" t="s">
        <v>21</v>
      </c>
      <c r="D4193" s="285" t="s">
        <v>539</v>
      </c>
      <c r="E4193" s="365" t="s">
        <v>148</v>
      </c>
      <c r="F4193" s="365"/>
      <c r="G4193" s="183" t="s">
        <v>26</v>
      </c>
      <c r="H4193" s="184">
        <v>0.05</v>
      </c>
      <c r="I4193" s="185">
        <v>21.5</v>
      </c>
      <c r="J4193" s="198">
        <v>1.07</v>
      </c>
    </row>
    <row r="4194" spans="1:10" s="192" customFormat="1" ht="25.5">
      <c r="A4194" s="197" t="s">
        <v>146</v>
      </c>
      <c r="B4194" s="308" t="s">
        <v>1633</v>
      </c>
      <c r="C4194" s="285" t="s">
        <v>21</v>
      </c>
      <c r="D4194" s="285" t="s">
        <v>538</v>
      </c>
      <c r="E4194" s="365" t="s">
        <v>148</v>
      </c>
      <c r="F4194" s="365"/>
      <c r="G4194" s="183" t="s">
        <v>26</v>
      </c>
      <c r="H4194" s="184">
        <v>0.13100000000000001</v>
      </c>
      <c r="I4194" s="185">
        <v>25.4</v>
      </c>
      <c r="J4194" s="198">
        <v>3.32</v>
      </c>
    </row>
    <row r="4195" spans="1:10" s="192" customFormat="1" ht="25.5">
      <c r="A4195" s="197" t="s">
        <v>146</v>
      </c>
      <c r="B4195" s="308" t="s">
        <v>1711</v>
      </c>
      <c r="C4195" s="285" t="s">
        <v>21</v>
      </c>
      <c r="D4195" s="285" t="s">
        <v>1126</v>
      </c>
      <c r="E4195" s="365" t="s">
        <v>181</v>
      </c>
      <c r="F4195" s="365"/>
      <c r="G4195" s="183" t="s">
        <v>38</v>
      </c>
      <c r="H4195" s="184">
        <v>1</v>
      </c>
      <c r="I4195" s="185">
        <v>11.16</v>
      </c>
      <c r="J4195" s="198">
        <v>11.16</v>
      </c>
    </row>
    <row r="4196" spans="1:10" s="192" customFormat="1" ht="25.5">
      <c r="A4196" s="199" t="s">
        <v>139</v>
      </c>
      <c r="B4196" s="309" t="s">
        <v>1700</v>
      </c>
      <c r="C4196" s="278" t="s">
        <v>21</v>
      </c>
      <c r="D4196" s="278" t="s">
        <v>1113</v>
      </c>
      <c r="E4196" s="362" t="s">
        <v>142</v>
      </c>
      <c r="F4196" s="362"/>
      <c r="G4196" s="186" t="s">
        <v>45</v>
      </c>
      <c r="H4196" s="187">
        <v>0.64400000000000002</v>
      </c>
      <c r="I4196" s="188">
        <v>0.22</v>
      </c>
      <c r="J4196" s="200">
        <v>0.14000000000000001</v>
      </c>
    </row>
    <row r="4197" spans="1:10" s="192" customFormat="1" ht="25.5">
      <c r="A4197" s="199" t="s">
        <v>139</v>
      </c>
      <c r="B4197" s="309" t="s">
        <v>1639</v>
      </c>
      <c r="C4197" s="278" t="s">
        <v>21</v>
      </c>
      <c r="D4197" s="278" t="s">
        <v>544</v>
      </c>
      <c r="E4197" s="362" t="s">
        <v>142</v>
      </c>
      <c r="F4197" s="362"/>
      <c r="G4197" s="186" t="s">
        <v>38</v>
      </c>
      <c r="H4197" s="187">
        <v>2.5000000000000001E-2</v>
      </c>
      <c r="I4197" s="188">
        <v>26.45</v>
      </c>
      <c r="J4197" s="200">
        <v>0.66</v>
      </c>
    </row>
    <row r="4198" spans="1:10" s="192" customFormat="1" ht="12.75">
      <c r="A4198" s="201"/>
      <c r="B4198" s="279"/>
      <c r="C4198" s="279"/>
      <c r="D4198" s="279"/>
      <c r="E4198" s="279" t="s">
        <v>143</v>
      </c>
      <c r="F4198" s="203">
        <v>4.12</v>
      </c>
      <c r="G4198" s="279" t="s">
        <v>144</v>
      </c>
      <c r="H4198" s="203">
        <v>0</v>
      </c>
      <c r="I4198" s="279" t="s">
        <v>145</v>
      </c>
      <c r="J4198" s="204">
        <v>4.12</v>
      </c>
    </row>
    <row r="4199" spans="1:10" s="192" customFormat="1" ht="12.75">
      <c r="A4199" s="201"/>
      <c r="B4199" s="279"/>
      <c r="C4199" s="279"/>
      <c r="D4199" s="279"/>
      <c r="E4199" s="279" t="s">
        <v>663</v>
      </c>
      <c r="F4199" s="203">
        <v>3.67</v>
      </c>
      <c r="G4199" s="279"/>
      <c r="H4199" s="363" t="s">
        <v>664</v>
      </c>
      <c r="I4199" s="363"/>
      <c r="J4199" s="204">
        <v>20.02</v>
      </c>
    </row>
    <row r="4200" spans="1:10" s="192" customFormat="1" ht="13.5" thickBot="1">
      <c r="A4200" s="280"/>
      <c r="B4200" s="281"/>
      <c r="C4200" s="281"/>
      <c r="D4200" s="281"/>
      <c r="E4200" s="281"/>
      <c r="F4200" s="281"/>
      <c r="G4200" s="281" t="s">
        <v>665</v>
      </c>
      <c r="H4200" s="213">
        <v>95.15</v>
      </c>
      <c r="I4200" s="281" t="s">
        <v>666</v>
      </c>
      <c r="J4200" s="207">
        <v>1904.9</v>
      </c>
    </row>
    <row r="4201" spans="1:10" s="192" customFormat="1" ht="13.5" thickTop="1">
      <c r="A4201" s="205"/>
      <c r="B4201" s="189"/>
      <c r="C4201" s="189"/>
      <c r="D4201" s="189"/>
      <c r="E4201" s="189"/>
      <c r="F4201" s="189"/>
      <c r="G4201" s="189"/>
      <c r="H4201" s="189"/>
      <c r="I4201" s="189"/>
      <c r="J4201" s="206"/>
    </row>
    <row r="4202" spans="1:10" s="192" customFormat="1" ht="12.75">
      <c r="A4202" s="290" t="s">
        <v>4683</v>
      </c>
      <c r="B4202" s="288" t="s">
        <v>8</v>
      </c>
      <c r="C4202" s="284" t="s">
        <v>9</v>
      </c>
      <c r="D4202" s="284" t="s">
        <v>10</v>
      </c>
      <c r="E4202" s="367" t="s">
        <v>136</v>
      </c>
      <c r="F4202" s="367"/>
      <c r="G4202" s="289" t="s">
        <v>11</v>
      </c>
      <c r="H4202" s="288" t="s">
        <v>12</v>
      </c>
      <c r="I4202" s="288" t="s">
        <v>13</v>
      </c>
      <c r="J4202" s="287" t="s">
        <v>14</v>
      </c>
    </row>
    <row r="4203" spans="1:10" s="192" customFormat="1" ht="25.5">
      <c r="A4203" s="94" t="s">
        <v>137</v>
      </c>
      <c r="B4203" s="294" t="s">
        <v>1182</v>
      </c>
      <c r="C4203" s="277" t="s">
        <v>21</v>
      </c>
      <c r="D4203" s="277" t="s">
        <v>469</v>
      </c>
      <c r="E4203" s="368" t="s">
        <v>181</v>
      </c>
      <c r="F4203" s="368"/>
      <c r="G4203" s="95" t="s">
        <v>38</v>
      </c>
      <c r="H4203" s="182">
        <v>1</v>
      </c>
      <c r="I4203" s="96">
        <v>15.37</v>
      </c>
      <c r="J4203" s="196">
        <v>15.37</v>
      </c>
    </row>
    <row r="4204" spans="1:10" s="192" customFormat="1" ht="25.5">
      <c r="A4204" s="197" t="s">
        <v>146</v>
      </c>
      <c r="B4204" s="308" t="s">
        <v>1634</v>
      </c>
      <c r="C4204" s="285" t="s">
        <v>21</v>
      </c>
      <c r="D4204" s="285" t="s">
        <v>539</v>
      </c>
      <c r="E4204" s="365" t="s">
        <v>148</v>
      </c>
      <c r="F4204" s="365"/>
      <c r="G4204" s="183" t="s">
        <v>26</v>
      </c>
      <c r="H4204" s="184">
        <v>3.9E-2</v>
      </c>
      <c r="I4204" s="185">
        <v>21.5</v>
      </c>
      <c r="J4204" s="198">
        <v>0.83</v>
      </c>
    </row>
    <row r="4205" spans="1:10" s="192" customFormat="1" ht="25.5">
      <c r="A4205" s="197" t="s">
        <v>146</v>
      </c>
      <c r="B4205" s="308" t="s">
        <v>1633</v>
      </c>
      <c r="C4205" s="285" t="s">
        <v>21</v>
      </c>
      <c r="D4205" s="285" t="s">
        <v>538</v>
      </c>
      <c r="E4205" s="365" t="s">
        <v>148</v>
      </c>
      <c r="F4205" s="365"/>
      <c r="G4205" s="183" t="s">
        <v>26</v>
      </c>
      <c r="H4205" s="184">
        <v>0.10199999999999999</v>
      </c>
      <c r="I4205" s="185">
        <v>25.4</v>
      </c>
      <c r="J4205" s="198">
        <v>2.59</v>
      </c>
    </row>
    <row r="4206" spans="1:10" s="192" customFormat="1" ht="25.5">
      <c r="A4206" s="197" t="s">
        <v>146</v>
      </c>
      <c r="B4206" s="308" t="s">
        <v>1701</v>
      </c>
      <c r="C4206" s="285" t="s">
        <v>21</v>
      </c>
      <c r="D4206" s="285" t="s">
        <v>1114</v>
      </c>
      <c r="E4206" s="365" t="s">
        <v>181</v>
      </c>
      <c r="F4206" s="365"/>
      <c r="G4206" s="183" t="s">
        <v>38</v>
      </c>
      <c r="H4206" s="184">
        <v>1</v>
      </c>
      <c r="I4206" s="185">
        <v>11.18</v>
      </c>
      <c r="J4206" s="198">
        <v>11.18</v>
      </c>
    </row>
    <row r="4207" spans="1:10" s="192" customFormat="1" ht="25.5">
      <c r="A4207" s="199" t="s">
        <v>139</v>
      </c>
      <c r="B4207" s="309" t="s">
        <v>1700</v>
      </c>
      <c r="C4207" s="278" t="s">
        <v>21</v>
      </c>
      <c r="D4207" s="278" t="s">
        <v>1113</v>
      </c>
      <c r="E4207" s="362" t="s">
        <v>142</v>
      </c>
      <c r="F4207" s="362"/>
      <c r="G4207" s="186" t="s">
        <v>45</v>
      </c>
      <c r="H4207" s="187">
        <v>0.503</v>
      </c>
      <c r="I4207" s="188">
        <v>0.22</v>
      </c>
      <c r="J4207" s="200">
        <v>0.11</v>
      </c>
    </row>
    <row r="4208" spans="1:10" s="192" customFormat="1" ht="25.5">
      <c r="A4208" s="199" t="s">
        <v>139</v>
      </c>
      <c r="B4208" s="309" t="s">
        <v>1639</v>
      </c>
      <c r="C4208" s="278" t="s">
        <v>21</v>
      </c>
      <c r="D4208" s="278" t="s">
        <v>544</v>
      </c>
      <c r="E4208" s="362" t="s">
        <v>142</v>
      </c>
      <c r="F4208" s="362"/>
      <c r="G4208" s="186" t="s">
        <v>38</v>
      </c>
      <c r="H4208" s="187">
        <v>2.5000000000000001E-2</v>
      </c>
      <c r="I4208" s="188">
        <v>26.45</v>
      </c>
      <c r="J4208" s="200">
        <v>0.66</v>
      </c>
    </row>
    <row r="4209" spans="1:10" s="192" customFormat="1" ht="12.75">
      <c r="A4209" s="201"/>
      <c r="B4209" s="279"/>
      <c r="C4209" s="279"/>
      <c r="D4209" s="279"/>
      <c r="E4209" s="279" t="s">
        <v>143</v>
      </c>
      <c r="F4209" s="203">
        <v>3.02</v>
      </c>
      <c r="G4209" s="279" t="s">
        <v>144</v>
      </c>
      <c r="H4209" s="203">
        <v>0</v>
      </c>
      <c r="I4209" s="279" t="s">
        <v>145</v>
      </c>
      <c r="J4209" s="204">
        <v>3.02</v>
      </c>
    </row>
    <row r="4210" spans="1:10" s="192" customFormat="1" ht="12.75">
      <c r="A4210" s="201"/>
      <c r="B4210" s="279"/>
      <c r="C4210" s="279"/>
      <c r="D4210" s="279"/>
      <c r="E4210" s="279" t="s">
        <v>663</v>
      </c>
      <c r="F4210" s="203">
        <v>3.45</v>
      </c>
      <c r="G4210" s="279"/>
      <c r="H4210" s="363" t="s">
        <v>664</v>
      </c>
      <c r="I4210" s="363"/>
      <c r="J4210" s="204">
        <v>18.82</v>
      </c>
    </row>
    <row r="4211" spans="1:10" s="192" customFormat="1" ht="13.5" thickBot="1">
      <c r="A4211" s="280"/>
      <c r="B4211" s="281"/>
      <c r="C4211" s="281"/>
      <c r="D4211" s="281"/>
      <c r="E4211" s="281"/>
      <c r="F4211" s="281"/>
      <c r="G4211" s="281" t="s">
        <v>665</v>
      </c>
      <c r="H4211" s="213">
        <v>673.09</v>
      </c>
      <c r="I4211" s="281" t="s">
        <v>666</v>
      </c>
      <c r="J4211" s="207">
        <v>12667.55</v>
      </c>
    </row>
    <row r="4212" spans="1:10" s="192" customFormat="1" ht="13.5" thickTop="1">
      <c r="A4212" s="205"/>
      <c r="B4212" s="189"/>
      <c r="C4212" s="189"/>
      <c r="D4212" s="189"/>
      <c r="E4212" s="189"/>
      <c r="F4212" s="189"/>
      <c r="G4212" s="189"/>
      <c r="H4212" s="189"/>
      <c r="I4212" s="189"/>
      <c r="J4212" s="206"/>
    </row>
    <row r="4213" spans="1:10" s="192" customFormat="1" ht="12.75">
      <c r="A4213" s="290" t="s">
        <v>4684</v>
      </c>
      <c r="B4213" s="288" t="s">
        <v>8</v>
      </c>
      <c r="C4213" s="284" t="s">
        <v>9</v>
      </c>
      <c r="D4213" s="284" t="s">
        <v>10</v>
      </c>
      <c r="E4213" s="367" t="s">
        <v>136</v>
      </c>
      <c r="F4213" s="367"/>
      <c r="G4213" s="289" t="s">
        <v>11</v>
      </c>
      <c r="H4213" s="288" t="s">
        <v>12</v>
      </c>
      <c r="I4213" s="288" t="s">
        <v>13</v>
      </c>
      <c r="J4213" s="287" t="s">
        <v>14</v>
      </c>
    </row>
    <row r="4214" spans="1:10" s="192" customFormat="1" ht="25.5">
      <c r="A4214" s="94" t="s">
        <v>137</v>
      </c>
      <c r="B4214" s="294" t="s">
        <v>1192</v>
      </c>
      <c r="C4214" s="277" t="s">
        <v>21</v>
      </c>
      <c r="D4214" s="277" t="s">
        <v>470</v>
      </c>
      <c r="E4214" s="368" t="s">
        <v>181</v>
      </c>
      <c r="F4214" s="368"/>
      <c r="G4214" s="95" t="s">
        <v>38</v>
      </c>
      <c r="H4214" s="182">
        <v>1</v>
      </c>
      <c r="I4214" s="96">
        <v>13.81</v>
      </c>
      <c r="J4214" s="196">
        <v>13.81</v>
      </c>
    </row>
    <row r="4215" spans="1:10" s="192" customFormat="1" ht="25.5">
      <c r="A4215" s="197" t="s">
        <v>146</v>
      </c>
      <c r="B4215" s="308" t="s">
        <v>1634</v>
      </c>
      <c r="C4215" s="285" t="s">
        <v>21</v>
      </c>
      <c r="D4215" s="285" t="s">
        <v>539</v>
      </c>
      <c r="E4215" s="365" t="s">
        <v>148</v>
      </c>
      <c r="F4215" s="365"/>
      <c r="G4215" s="183" t="s">
        <v>26</v>
      </c>
      <c r="H4215" s="184">
        <v>3.1E-2</v>
      </c>
      <c r="I4215" s="185">
        <v>21.5</v>
      </c>
      <c r="J4215" s="198">
        <v>0.66</v>
      </c>
    </row>
    <row r="4216" spans="1:10" s="192" customFormat="1" ht="25.5">
      <c r="A4216" s="197" t="s">
        <v>146</v>
      </c>
      <c r="B4216" s="308" t="s">
        <v>1633</v>
      </c>
      <c r="C4216" s="285" t="s">
        <v>21</v>
      </c>
      <c r="D4216" s="285" t="s">
        <v>538</v>
      </c>
      <c r="E4216" s="365" t="s">
        <v>148</v>
      </c>
      <c r="F4216" s="365"/>
      <c r="G4216" s="183" t="s">
        <v>26</v>
      </c>
      <c r="H4216" s="184">
        <v>8.1000000000000003E-2</v>
      </c>
      <c r="I4216" s="185">
        <v>25.4</v>
      </c>
      <c r="J4216" s="198">
        <v>2.0499999999999998</v>
      </c>
    </row>
    <row r="4217" spans="1:10" s="192" customFormat="1" ht="25.5">
      <c r="A4217" s="197" t="s">
        <v>146</v>
      </c>
      <c r="B4217" s="308" t="s">
        <v>1702</v>
      </c>
      <c r="C4217" s="285" t="s">
        <v>21</v>
      </c>
      <c r="D4217" s="285" t="s">
        <v>1115</v>
      </c>
      <c r="E4217" s="365" t="s">
        <v>181</v>
      </c>
      <c r="F4217" s="365"/>
      <c r="G4217" s="183" t="s">
        <v>38</v>
      </c>
      <c r="H4217" s="184">
        <v>1</v>
      </c>
      <c r="I4217" s="185">
        <v>10.36</v>
      </c>
      <c r="J4217" s="198">
        <v>10.36</v>
      </c>
    </row>
    <row r="4218" spans="1:10" s="192" customFormat="1" ht="25.5">
      <c r="A4218" s="199" t="s">
        <v>139</v>
      </c>
      <c r="B4218" s="309" t="s">
        <v>1700</v>
      </c>
      <c r="C4218" s="278" t="s">
        <v>21</v>
      </c>
      <c r="D4218" s="278" t="s">
        <v>1113</v>
      </c>
      <c r="E4218" s="362" t="s">
        <v>142</v>
      </c>
      <c r="F4218" s="362"/>
      <c r="G4218" s="186" t="s">
        <v>45</v>
      </c>
      <c r="H4218" s="187">
        <v>0.39900000000000002</v>
      </c>
      <c r="I4218" s="188">
        <v>0.22</v>
      </c>
      <c r="J4218" s="200">
        <v>0.08</v>
      </c>
    </row>
    <row r="4219" spans="1:10" s="192" customFormat="1" ht="25.5">
      <c r="A4219" s="199" t="s">
        <v>139</v>
      </c>
      <c r="B4219" s="309" t="s">
        <v>1639</v>
      </c>
      <c r="C4219" s="278" t="s">
        <v>21</v>
      </c>
      <c r="D4219" s="278" t="s">
        <v>544</v>
      </c>
      <c r="E4219" s="362" t="s">
        <v>142</v>
      </c>
      <c r="F4219" s="362"/>
      <c r="G4219" s="186" t="s">
        <v>38</v>
      </c>
      <c r="H4219" s="187">
        <v>2.5000000000000001E-2</v>
      </c>
      <c r="I4219" s="188">
        <v>26.45</v>
      </c>
      <c r="J4219" s="200">
        <v>0.66</v>
      </c>
    </row>
    <row r="4220" spans="1:10" s="192" customFormat="1" ht="12.75">
      <c r="A4220" s="201"/>
      <c r="B4220" s="279"/>
      <c r="C4220" s="279"/>
      <c r="D4220" s="279"/>
      <c r="E4220" s="279" t="s">
        <v>143</v>
      </c>
      <c r="F4220" s="203">
        <v>2.31</v>
      </c>
      <c r="G4220" s="279" t="s">
        <v>144</v>
      </c>
      <c r="H4220" s="203">
        <v>0</v>
      </c>
      <c r="I4220" s="279" t="s">
        <v>145</v>
      </c>
      <c r="J4220" s="204">
        <v>2.31</v>
      </c>
    </row>
    <row r="4221" spans="1:10" s="192" customFormat="1" ht="12.75">
      <c r="A4221" s="201"/>
      <c r="B4221" s="279"/>
      <c r="C4221" s="279"/>
      <c r="D4221" s="279"/>
      <c r="E4221" s="279" t="s">
        <v>663</v>
      </c>
      <c r="F4221" s="203">
        <v>3.1</v>
      </c>
      <c r="G4221" s="279"/>
      <c r="H4221" s="363" t="s">
        <v>664</v>
      </c>
      <c r="I4221" s="363"/>
      <c r="J4221" s="204">
        <v>16.91</v>
      </c>
    </row>
    <row r="4222" spans="1:10" s="192" customFormat="1" ht="13.5" thickBot="1">
      <c r="A4222" s="280"/>
      <c r="B4222" s="281"/>
      <c r="C4222" s="281"/>
      <c r="D4222" s="281"/>
      <c r="E4222" s="281"/>
      <c r="F4222" s="281"/>
      <c r="G4222" s="281" t="s">
        <v>665</v>
      </c>
      <c r="H4222" s="213">
        <v>743.38</v>
      </c>
      <c r="I4222" s="281" t="s">
        <v>666</v>
      </c>
      <c r="J4222" s="207">
        <v>12570.55</v>
      </c>
    </row>
    <row r="4223" spans="1:10" s="192" customFormat="1" ht="13.5" thickTop="1">
      <c r="A4223" s="205"/>
      <c r="B4223" s="189"/>
      <c r="C4223" s="189"/>
      <c r="D4223" s="189"/>
      <c r="E4223" s="189"/>
      <c r="F4223" s="189"/>
      <c r="G4223" s="189"/>
      <c r="H4223" s="189"/>
      <c r="I4223" s="189"/>
      <c r="J4223" s="206"/>
    </row>
    <row r="4224" spans="1:10" s="192" customFormat="1" ht="12.75">
      <c r="A4224" s="290" t="s">
        <v>4685</v>
      </c>
      <c r="B4224" s="288" t="s">
        <v>8</v>
      </c>
      <c r="C4224" s="284" t="s">
        <v>9</v>
      </c>
      <c r="D4224" s="284" t="s">
        <v>10</v>
      </c>
      <c r="E4224" s="367" t="s">
        <v>136</v>
      </c>
      <c r="F4224" s="367"/>
      <c r="G4224" s="289" t="s">
        <v>11</v>
      </c>
      <c r="H4224" s="288" t="s">
        <v>12</v>
      </c>
      <c r="I4224" s="288" t="s">
        <v>13</v>
      </c>
      <c r="J4224" s="287" t="s">
        <v>14</v>
      </c>
    </row>
    <row r="4225" spans="1:10" s="192" customFormat="1" ht="25.5">
      <c r="A4225" s="94" t="s">
        <v>137</v>
      </c>
      <c r="B4225" s="294" t="s">
        <v>1262</v>
      </c>
      <c r="C4225" s="277" t="s">
        <v>21</v>
      </c>
      <c r="D4225" s="277" t="s">
        <v>471</v>
      </c>
      <c r="E4225" s="368" t="s">
        <v>181</v>
      </c>
      <c r="F4225" s="368"/>
      <c r="G4225" s="95" t="s">
        <v>38</v>
      </c>
      <c r="H4225" s="182">
        <v>1</v>
      </c>
      <c r="I4225" s="96">
        <v>11.75</v>
      </c>
      <c r="J4225" s="196">
        <v>11.75</v>
      </c>
    </row>
    <row r="4226" spans="1:10" s="192" customFormat="1" ht="25.5">
      <c r="A4226" s="197" t="s">
        <v>146</v>
      </c>
      <c r="B4226" s="308" t="s">
        <v>1634</v>
      </c>
      <c r="C4226" s="285" t="s">
        <v>21</v>
      </c>
      <c r="D4226" s="285" t="s">
        <v>539</v>
      </c>
      <c r="E4226" s="365" t="s">
        <v>148</v>
      </c>
      <c r="F4226" s="365"/>
      <c r="G4226" s="183" t="s">
        <v>26</v>
      </c>
      <c r="H4226" s="184">
        <v>2.5000000000000001E-2</v>
      </c>
      <c r="I4226" s="185">
        <v>21.5</v>
      </c>
      <c r="J4226" s="198">
        <v>0.53</v>
      </c>
    </row>
    <row r="4227" spans="1:10" s="192" customFormat="1" ht="25.5">
      <c r="A4227" s="197" t="s">
        <v>146</v>
      </c>
      <c r="B4227" s="308" t="s">
        <v>1633</v>
      </c>
      <c r="C4227" s="285" t="s">
        <v>21</v>
      </c>
      <c r="D4227" s="285" t="s">
        <v>538</v>
      </c>
      <c r="E4227" s="365" t="s">
        <v>148</v>
      </c>
      <c r="F4227" s="365"/>
      <c r="G4227" s="183" t="s">
        <v>26</v>
      </c>
      <c r="H4227" s="184">
        <v>6.4000000000000001E-2</v>
      </c>
      <c r="I4227" s="185">
        <v>25.4</v>
      </c>
      <c r="J4227" s="198">
        <v>1.62</v>
      </c>
    </row>
    <row r="4228" spans="1:10" s="192" customFormat="1" ht="25.5">
      <c r="A4228" s="197" t="s">
        <v>146</v>
      </c>
      <c r="B4228" s="308" t="s">
        <v>1703</v>
      </c>
      <c r="C4228" s="285" t="s">
        <v>21</v>
      </c>
      <c r="D4228" s="285" t="s">
        <v>1116</v>
      </c>
      <c r="E4228" s="365" t="s">
        <v>181</v>
      </c>
      <c r="F4228" s="365"/>
      <c r="G4228" s="183" t="s">
        <v>38</v>
      </c>
      <c r="H4228" s="184">
        <v>1</v>
      </c>
      <c r="I4228" s="185">
        <v>8.8800000000000008</v>
      </c>
      <c r="J4228" s="198">
        <v>8.8800000000000008</v>
      </c>
    </row>
    <row r="4229" spans="1:10" s="192" customFormat="1" ht="25.5">
      <c r="A4229" s="199" t="s">
        <v>139</v>
      </c>
      <c r="B4229" s="309" t="s">
        <v>1700</v>
      </c>
      <c r="C4229" s="278" t="s">
        <v>21</v>
      </c>
      <c r="D4229" s="278" t="s">
        <v>1113</v>
      </c>
      <c r="E4229" s="362" t="s">
        <v>142</v>
      </c>
      <c r="F4229" s="362"/>
      <c r="G4229" s="186" t="s">
        <v>45</v>
      </c>
      <c r="H4229" s="187">
        <v>0.317</v>
      </c>
      <c r="I4229" s="188">
        <v>0.22</v>
      </c>
      <c r="J4229" s="200">
        <v>0.06</v>
      </c>
    </row>
    <row r="4230" spans="1:10" s="192" customFormat="1" ht="25.5">
      <c r="A4230" s="199" t="s">
        <v>139</v>
      </c>
      <c r="B4230" s="309" t="s">
        <v>1639</v>
      </c>
      <c r="C4230" s="278" t="s">
        <v>21</v>
      </c>
      <c r="D4230" s="278" t="s">
        <v>544</v>
      </c>
      <c r="E4230" s="362" t="s">
        <v>142</v>
      </c>
      <c r="F4230" s="362"/>
      <c r="G4230" s="186" t="s">
        <v>38</v>
      </c>
      <c r="H4230" s="187">
        <v>2.5000000000000001E-2</v>
      </c>
      <c r="I4230" s="188">
        <v>26.45</v>
      </c>
      <c r="J4230" s="200">
        <v>0.66</v>
      </c>
    </row>
    <row r="4231" spans="1:10" s="192" customFormat="1" ht="12.75">
      <c r="A4231" s="201"/>
      <c r="B4231" s="279"/>
      <c r="C4231" s="279"/>
      <c r="D4231" s="279"/>
      <c r="E4231" s="279" t="s">
        <v>143</v>
      </c>
      <c r="F4231" s="203">
        <v>1.78</v>
      </c>
      <c r="G4231" s="279" t="s">
        <v>144</v>
      </c>
      <c r="H4231" s="203">
        <v>0</v>
      </c>
      <c r="I4231" s="279" t="s">
        <v>145</v>
      </c>
      <c r="J4231" s="204">
        <v>1.78</v>
      </c>
    </row>
    <row r="4232" spans="1:10" s="192" customFormat="1" ht="12.75">
      <c r="A4232" s="201"/>
      <c r="B4232" s="279"/>
      <c r="C4232" s="279"/>
      <c r="D4232" s="279"/>
      <c r="E4232" s="279" t="s">
        <v>663</v>
      </c>
      <c r="F4232" s="203">
        <v>2.64</v>
      </c>
      <c r="G4232" s="279"/>
      <c r="H4232" s="363" t="s">
        <v>664</v>
      </c>
      <c r="I4232" s="363"/>
      <c r="J4232" s="204">
        <v>14.39</v>
      </c>
    </row>
    <row r="4233" spans="1:10" s="192" customFormat="1" ht="13.5" thickBot="1">
      <c r="A4233" s="280"/>
      <c r="B4233" s="281"/>
      <c r="C4233" s="281"/>
      <c r="D4233" s="281"/>
      <c r="E4233" s="281"/>
      <c r="F4233" s="281"/>
      <c r="G4233" s="281" t="s">
        <v>665</v>
      </c>
      <c r="H4233" s="213">
        <v>1005.73</v>
      </c>
      <c r="I4233" s="281" t="s">
        <v>666</v>
      </c>
      <c r="J4233" s="207">
        <v>14472.45</v>
      </c>
    </row>
    <row r="4234" spans="1:10" s="192" customFormat="1" ht="13.5" thickTop="1">
      <c r="A4234" s="205"/>
      <c r="B4234" s="189"/>
      <c r="C4234" s="189"/>
      <c r="D4234" s="189"/>
      <c r="E4234" s="189"/>
      <c r="F4234" s="189"/>
      <c r="G4234" s="189"/>
      <c r="H4234" s="189"/>
      <c r="I4234" s="189"/>
      <c r="J4234" s="206"/>
    </row>
    <row r="4235" spans="1:10" s="192" customFormat="1" ht="12.75">
      <c r="A4235" s="290" t="s">
        <v>4686</v>
      </c>
      <c r="B4235" s="288" t="s">
        <v>8</v>
      </c>
      <c r="C4235" s="284" t="s">
        <v>9</v>
      </c>
      <c r="D4235" s="284" t="s">
        <v>10</v>
      </c>
      <c r="E4235" s="367" t="s">
        <v>136</v>
      </c>
      <c r="F4235" s="367"/>
      <c r="G4235" s="289" t="s">
        <v>11</v>
      </c>
      <c r="H4235" s="288" t="s">
        <v>12</v>
      </c>
      <c r="I4235" s="288" t="s">
        <v>13</v>
      </c>
      <c r="J4235" s="287" t="s">
        <v>14</v>
      </c>
    </row>
    <row r="4236" spans="1:10" s="192" customFormat="1" ht="25.5">
      <c r="A4236" s="94" t="s">
        <v>137</v>
      </c>
      <c r="B4236" s="294" t="s">
        <v>4143</v>
      </c>
      <c r="C4236" s="277" t="s">
        <v>21</v>
      </c>
      <c r="D4236" s="277" t="s">
        <v>2838</v>
      </c>
      <c r="E4236" s="368" t="s">
        <v>181</v>
      </c>
      <c r="F4236" s="368"/>
      <c r="G4236" s="95" t="s">
        <v>38</v>
      </c>
      <c r="H4236" s="182">
        <v>1</v>
      </c>
      <c r="I4236" s="96">
        <v>11.16</v>
      </c>
      <c r="J4236" s="196">
        <v>11.16</v>
      </c>
    </row>
    <row r="4237" spans="1:10" s="192" customFormat="1" ht="25.5">
      <c r="A4237" s="197" t="s">
        <v>146</v>
      </c>
      <c r="B4237" s="308" t="s">
        <v>1634</v>
      </c>
      <c r="C4237" s="285" t="s">
        <v>21</v>
      </c>
      <c r="D4237" s="285" t="s">
        <v>539</v>
      </c>
      <c r="E4237" s="365" t="s">
        <v>148</v>
      </c>
      <c r="F4237" s="365"/>
      <c r="G4237" s="183" t="s">
        <v>26</v>
      </c>
      <c r="H4237" s="184">
        <v>1.9E-2</v>
      </c>
      <c r="I4237" s="185">
        <v>21.5</v>
      </c>
      <c r="J4237" s="198">
        <v>0.4</v>
      </c>
    </row>
    <row r="4238" spans="1:10" s="192" customFormat="1" ht="25.5">
      <c r="A4238" s="197" t="s">
        <v>146</v>
      </c>
      <c r="B4238" s="308" t="s">
        <v>1633</v>
      </c>
      <c r="C4238" s="285" t="s">
        <v>21</v>
      </c>
      <c r="D4238" s="285" t="s">
        <v>538</v>
      </c>
      <c r="E4238" s="365" t="s">
        <v>148</v>
      </c>
      <c r="F4238" s="365"/>
      <c r="G4238" s="183" t="s">
        <v>26</v>
      </c>
      <c r="H4238" s="184">
        <v>4.9000000000000002E-2</v>
      </c>
      <c r="I4238" s="185">
        <v>25.4</v>
      </c>
      <c r="J4238" s="198">
        <v>1.24</v>
      </c>
    </row>
    <row r="4239" spans="1:10" s="192" customFormat="1" ht="25.5">
      <c r="A4239" s="197" t="s">
        <v>146</v>
      </c>
      <c r="B4239" s="308" t="s">
        <v>4144</v>
      </c>
      <c r="C4239" s="285" t="s">
        <v>21</v>
      </c>
      <c r="D4239" s="285" t="s">
        <v>4145</v>
      </c>
      <c r="E4239" s="365" t="s">
        <v>181</v>
      </c>
      <c r="F4239" s="365"/>
      <c r="G4239" s="183" t="s">
        <v>38</v>
      </c>
      <c r="H4239" s="184">
        <v>1</v>
      </c>
      <c r="I4239" s="185">
        <v>8.81</v>
      </c>
      <c r="J4239" s="198">
        <v>8.81</v>
      </c>
    </row>
    <row r="4240" spans="1:10" s="192" customFormat="1" ht="25.5">
      <c r="A4240" s="199" t="s">
        <v>139</v>
      </c>
      <c r="B4240" s="309" t="s">
        <v>1700</v>
      </c>
      <c r="C4240" s="278" t="s">
        <v>21</v>
      </c>
      <c r="D4240" s="278" t="s">
        <v>1113</v>
      </c>
      <c r="E4240" s="362" t="s">
        <v>142</v>
      </c>
      <c r="F4240" s="362"/>
      <c r="G4240" s="186" t="s">
        <v>45</v>
      </c>
      <c r="H4240" s="187">
        <v>0.245</v>
      </c>
      <c r="I4240" s="188">
        <v>0.22</v>
      </c>
      <c r="J4240" s="200">
        <v>0.05</v>
      </c>
    </row>
    <row r="4241" spans="1:10" s="192" customFormat="1" ht="25.5">
      <c r="A4241" s="199" t="s">
        <v>139</v>
      </c>
      <c r="B4241" s="309" t="s">
        <v>1639</v>
      </c>
      <c r="C4241" s="278" t="s">
        <v>21</v>
      </c>
      <c r="D4241" s="278" t="s">
        <v>544</v>
      </c>
      <c r="E4241" s="362" t="s">
        <v>142</v>
      </c>
      <c r="F4241" s="362"/>
      <c r="G4241" s="186" t="s">
        <v>38</v>
      </c>
      <c r="H4241" s="187">
        <v>2.5000000000000001E-2</v>
      </c>
      <c r="I4241" s="188">
        <v>26.45</v>
      </c>
      <c r="J4241" s="200">
        <v>0.66</v>
      </c>
    </row>
    <row r="4242" spans="1:10" s="192" customFormat="1" ht="12.75">
      <c r="A4242" s="201"/>
      <c r="B4242" s="279"/>
      <c r="C4242" s="279"/>
      <c r="D4242" s="279"/>
      <c r="E4242" s="279" t="s">
        <v>143</v>
      </c>
      <c r="F4242" s="203">
        <v>1.33</v>
      </c>
      <c r="G4242" s="279" t="s">
        <v>144</v>
      </c>
      <c r="H4242" s="203">
        <v>0</v>
      </c>
      <c r="I4242" s="279" t="s">
        <v>145</v>
      </c>
      <c r="J4242" s="204">
        <v>1.33</v>
      </c>
    </row>
    <row r="4243" spans="1:10" s="192" customFormat="1" ht="12.75">
      <c r="A4243" s="201"/>
      <c r="B4243" s="279"/>
      <c r="C4243" s="279"/>
      <c r="D4243" s="279"/>
      <c r="E4243" s="279" t="s">
        <v>663</v>
      </c>
      <c r="F4243" s="203">
        <v>2.5</v>
      </c>
      <c r="G4243" s="279"/>
      <c r="H4243" s="363" t="s">
        <v>664</v>
      </c>
      <c r="I4243" s="363"/>
      <c r="J4243" s="204">
        <v>13.66</v>
      </c>
    </row>
    <row r="4244" spans="1:10" s="192" customFormat="1" ht="13.5" thickBot="1">
      <c r="A4244" s="280"/>
      <c r="B4244" s="281"/>
      <c r="C4244" s="281"/>
      <c r="D4244" s="281"/>
      <c r="E4244" s="281"/>
      <c r="F4244" s="281"/>
      <c r="G4244" s="281" t="s">
        <v>665</v>
      </c>
      <c r="H4244" s="213">
        <v>15.07</v>
      </c>
      <c r="I4244" s="281" t="s">
        <v>666</v>
      </c>
      <c r="J4244" s="207">
        <v>205.85</v>
      </c>
    </row>
    <row r="4245" spans="1:10" s="192" customFormat="1" ht="13.5" thickTop="1">
      <c r="A4245" s="205"/>
      <c r="B4245" s="189"/>
      <c r="C4245" s="189"/>
      <c r="D4245" s="189"/>
      <c r="E4245" s="189"/>
      <c r="F4245" s="189"/>
      <c r="G4245" s="189"/>
      <c r="H4245" s="189"/>
      <c r="I4245" s="189"/>
      <c r="J4245" s="206"/>
    </row>
    <row r="4246" spans="1:10" s="192" customFormat="1" ht="12.75">
      <c r="A4246" s="290" t="s">
        <v>4153</v>
      </c>
      <c r="B4246" s="288" t="s">
        <v>8</v>
      </c>
      <c r="C4246" s="284" t="s">
        <v>9</v>
      </c>
      <c r="D4246" s="284" t="s">
        <v>10</v>
      </c>
      <c r="E4246" s="367" t="s">
        <v>136</v>
      </c>
      <c r="F4246" s="367"/>
      <c r="G4246" s="289" t="s">
        <v>11</v>
      </c>
      <c r="H4246" s="288" t="s">
        <v>12</v>
      </c>
      <c r="I4246" s="288" t="s">
        <v>13</v>
      </c>
      <c r="J4246" s="287" t="s">
        <v>14</v>
      </c>
    </row>
    <row r="4247" spans="1:10" s="192" customFormat="1" ht="25.5">
      <c r="A4247" s="94" t="s">
        <v>137</v>
      </c>
      <c r="B4247" s="294" t="s">
        <v>1200</v>
      </c>
      <c r="C4247" s="277" t="s">
        <v>21</v>
      </c>
      <c r="D4247" s="277" t="s">
        <v>468</v>
      </c>
      <c r="E4247" s="368" t="s">
        <v>181</v>
      </c>
      <c r="F4247" s="368"/>
      <c r="G4247" s="95" t="s">
        <v>38</v>
      </c>
      <c r="H4247" s="182">
        <v>1</v>
      </c>
      <c r="I4247" s="96">
        <v>17.309999999999999</v>
      </c>
      <c r="J4247" s="196">
        <v>17.309999999999999</v>
      </c>
    </row>
    <row r="4248" spans="1:10" s="192" customFormat="1" ht="25.5">
      <c r="A4248" s="197" t="s">
        <v>146</v>
      </c>
      <c r="B4248" s="308" t="s">
        <v>1634</v>
      </c>
      <c r="C4248" s="285" t="s">
        <v>21</v>
      </c>
      <c r="D4248" s="285" t="s">
        <v>539</v>
      </c>
      <c r="E4248" s="365" t="s">
        <v>148</v>
      </c>
      <c r="F4248" s="365"/>
      <c r="G4248" s="183" t="s">
        <v>26</v>
      </c>
      <c r="H4248" s="184">
        <v>6.4000000000000001E-2</v>
      </c>
      <c r="I4248" s="185">
        <v>21.5</v>
      </c>
      <c r="J4248" s="198">
        <v>1.37</v>
      </c>
    </row>
    <row r="4249" spans="1:10" s="192" customFormat="1" ht="25.5">
      <c r="A4249" s="197" t="s">
        <v>146</v>
      </c>
      <c r="B4249" s="308" t="s">
        <v>1633</v>
      </c>
      <c r="C4249" s="285" t="s">
        <v>21</v>
      </c>
      <c r="D4249" s="285" t="s">
        <v>538</v>
      </c>
      <c r="E4249" s="365" t="s">
        <v>148</v>
      </c>
      <c r="F4249" s="365"/>
      <c r="G4249" s="183" t="s">
        <v>26</v>
      </c>
      <c r="H4249" s="184">
        <v>0.16600000000000001</v>
      </c>
      <c r="I4249" s="185">
        <v>25.4</v>
      </c>
      <c r="J4249" s="198">
        <v>4.21</v>
      </c>
    </row>
    <row r="4250" spans="1:10" s="192" customFormat="1" ht="25.5">
      <c r="A4250" s="197" t="s">
        <v>146</v>
      </c>
      <c r="B4250" s="308" t="s">
        <v>1699</v>
      </c>
      <c r="C4250" s="285" t="s">
        <v>21</v>
      </c>
      <c r="D4250" s="285" t="s">
        <v>1112</v>
      </c>
      <c r="E4250" s="365" t="s">
        <v>181</v>
      </c>
      <c r="F4250" s="365"/>
      <c r="G4250" s="183" t="s">
        <v>38</v>
      </c>
      <c r="H4250" s="184">
        <v>1</v>
      </c>
      <c r="I4250" s="185">
        <v>10.89</v>
      </c>
      <c r="J4250" s="198">
        <v>10.89</v>
      </c>
    </row>
    <row r="4251" spans="1:10" s="192" customFormat="1" ht="25.5">
      <c r="A4251" s="199" t="s">
        <v>139</v>
      </c>
      <c r="B4251" s="309" t="s">
        <v>1700</v>
      </c>
      <c r="C4251" s="278" t="s">
        <v>21</v>
      </c>
      <c r="D4251" s="278" t="s">
        <v>1113</v>
      </c>
      <c r="E4251" s="362" t="s">
        <v>142</v>
      </c>
      <c r="F4251" s="362"/>
      <c r="G4251" s="186" t="s">
        <v>45</v>
      </c>
      <c r="H4251" s="187">
        <v>0.81899999999999995</v>
      </c>
      <c r="I4251" s="188">
        <v>0.22</v>
      </c>
      <c r="J4251" s="200">
        <v>0.18</v>
      </c>
    </row>
    <row r="4252" spans="1:10" s="192" customFormat="1" ht="25.5">
      <c r="A4252" s="199" t="s">
        <v>139</v>
      </c>
      <c r="B4252" s="309" t="s">
        <v>1639</v>
      </c>
      <c r="C4252" s="278" t="s">
        <v>21</v>
      </c>
      <c r="D4252" s="278" t="s">
        <v>544</v>
      </c>
      <c r="E4252" s="362" t="s">
        <v>142</v>
      </c>
      <c r="F4252" s="362"/>
      <c r="G4252" s="186" t="s">
        <v>38</v>
      </c>
      <c r="H4252" s="187">
        <v>2.5000000000000001E-2</v>
      </c>
      <c r="I4252" s="188">
        <v>26.45</v>
      </c>
      <c r="J4252" s="200">
        <v>0.66</v>
      </c>
    </row>
    <row r="4253" spans="1:10" s="192" customFormat="1" ht="12.75">
      <c r="A4253" s="201"/>
      <c r="B4253" s="279"/>
      <c r="C4253" s="279"/>
      <c r="D4253" s="279"/>
      <c r="E4253" s="279" t="s">
        <v>143</v>
      </c>
      <c r="F4253" s="203">
        <v>5.66</v>
      </c>
      <c r="G4253" s="279" t="s">
        <v>144</v>
      </c>
      <c r="H4253" s="203">
        <v>0</v>
      </c>
      <c r="I4253" s="279" t="s">
        <v>145</v>
      </c>
      <c r="J4253" s="204">
        <v>5.66</v>
      </c>
    </row>
    <row r="4254" spans="1:10" s="192" customFormat="1" ht="12.75">
      <c r="A4254" s="201"/>
      <c r="B4254" s="279"/>
      <c r="C4254" s="279"/>
      <c r="D4254" s="279"/>
      <c r="E4254" s="279" t="s">
        <v>663</v>
      </c>
      <c r="F4254" s="203">
        <v>3.88</v>
      </c>
      <c r="G4254" s="279"/>
      <c r="H4254" s="363" t="s">
        <v>664</v>
      </c>
      <c r="I4254" s="363"/>
      <c r="J4254" s="204">
        <v>21.19</v>
      </c>
    </row>
    <row r="4255" spans="1:10" s="192" customFormat="1" ht="13.5" thickBot="1">
      <c r="A4255" s="280"/>
      <c r="B4255" s="281"/>
      <c r="C4255" s="281"/>
      <c r="D4255" s="281"/>
      <c r="E4255" s="281"/>
      <c r="F4255" s="281"/>
      <c r="G4255" s="281" t="s">
        <v>665</v>
      </c>
      <c r="H4255" s="213">
        <v>786.72</v>
      </c>
      <c r="I4255" s="281" t="s">
        <v>666</v>
      </c>
      <c r="J4255" s="207">
        <v>16670.59</v>
      </c>
    </row>
    <row r="4256" spans="1:10" s="192" customFormat="1" ht="13.5" thickTop="1">
      <c r="A4256" s="205"/>
      <c r="B4256" s="189"/>
      <c r="C4256" s="189"/>
      <c r="D4256" s="189"/>
      <c r="E4256" s="189"/>
      <c r="F4256" s="189"/>
      <c r="G4256" s="189"/>
      <c r="H4256" s="189"/>
      <c r="I4256" s="189"/>
      <c r="J4256" s="206"/>
    </row>
    <row r="4257" spans="1:10" s="192" customFormat="1" ht="12.75">
      <c r="A4257" s="290" t="s">
        <v>4154</v>
      </c>
      <c r="B4257" s="288" t="s">
        <v>8</v>
      </c>
      <c r="C4257" s="284" t="s">
        <v>9</v>
      </c>
      <c r="D4257" s="284" t="s">
        <v>10</v>
      </c>
      <c r="E4257" s="367" t="s">
        <v>136</v>
      </c>
      <c r="F4257" s="367"/>
      <c r="G4257" s="289" t="s">
        <v>11</v>
      </c>
      <c r="H4257" s="288" t="s">
        <v>12</v>
      </c>
      <c r="I4257" s="288" t="s">
        <v>13</v>
      </c>
      <c r="J4257" s="287" t="s">
        <v>14</v>
      </c>
    </row>
    <row r="4258" spans="1:10" s="192" customFormat="1" ht="38.25">
      <c r="A4258" s="94" t="s">
        <v>137</v>
      </c>
      <c r="B4258" s="294" t="s">
        <v>1176</v>
      </c>
      <c r="C4258" s="277" t="s">
        <v>21</v>
      </c>
      <c r="D4258" s="277" t="s">
        <v>629</v>
      </c>
      <c r="E4258" s="368" t="s">
        <v>181</v>
      </c>
      <c r="F4258" s="368"/>
      <c r="G4258" s="95" t="s">
        <v>2</v>
      </c>
      <c r="H4258" s="182">
        <v>1</v>
      </c>
      <c r="I4258" s="96">
        <v>972.11</v>
      </c>
      <c r="J4258" s="196">
        <v>972.11</v>
      </c>
    </row>
    <row r="4259" spans="1:10" s="192" customFormat="1" ht="25.5">
      <c r="A4259" s="197" t="s">
        <v>146</v>
      </c>
      <c r="B4259" s="308" t="s">
        <v>1386</v>
      </c>
      <c r="C4259" s="285" t="s">
        <v>21</v>
      </c>
      <c r="D4259" s="285" t="s">
        <v>174</v>
      </c>
      <c r="E4259" s="365" t="s">
        <v>148</v>
      </c>
      <c r="F4259" s="365"/>
      <c r="G4259" s="183" t="s">
        <v>26</v>
      </c>
      <c r="H4259" s="184">
        <v>0.33400000000000002</v>
      </c>
      <c r="I4259" s="185">
        <v>25.62</v>
      </c>
      <c r="J4259" s="198">
        <v>8.5500000000000007</v>
      </c>
    </row>
    <row r="4260" spans="1:10" s="192" customFormat="1" ht="25.5">
      <c r="A4260" s="197" t="s">
        <v>146</v>
      </c>
      <c r="B4260" s="308" t="s">
        <v>1345</v>
      </c>
      <c r="C4260" s="285" t="s">
        <v>21</v>
      </c>
      <c r="D4260" s="285" t="s">
        <v>147</v>
      </c>
      <c r="E4260" s="365" t="s">
        <v>148</v>
      </c>
      <c r="F4260" s="365"/>
      <c r="G4260" s="183" t="s">
        <v>26</v>
      </c>
      <c r="H4260" s="184">
        <v>0.501</v>
      </c>
      <c r="I4260" s="185">
        <v>20.32</v>
      </c>
      <c r="J4260" s="198">
        <v>10.18</v>
      </c>
    </row>
    <row r="4261" spans="1:10" s="192" customFormat="1" ht="25.5" customHeight="1">
      <c r="A4261" s="197" t="s">
        <v>146</v>
      </c>
      <c r="B4261" s="308" t="s">
        <v>1704</v>
      </c>
      <c r="C4261" s="285" t="s">
        <v>21</v>
      </c>
      <c r="D4261" s="285" t="s">
        <v>1117</v>
      </c>
      <c r="E4261" s="365" t="s">
        <v>155</v>
      </c>
      <c r="F4261" s="365"/>
      <c r="G4261" s="183" t="s">
        <v>156</v>
      </c>
      <c r="H4261" s="184">
        <v>9.1999999999999998E-2</v>
      </c>
      <c r="I4261" s="185">
        <v>1.41</v>
      </c>
      <c r="J4261" s="198">
        <v>0.12</v>
      </c>
    </row>
    <row r="4262" spans="1:10" s="192" customFormat="1" ht="25.5" customHeight="1">
      <c r="A4262" s="197" t="s">
        <v>146</v>
      </c>
      <c r="B4262" s="308" t="s">
        <v>1705</v>
      </c>
      <c r="C4262" s="285" t="s">
        <v>21</v>
      </c>
      <c r="D4262" s="285" t="s">
        <v>1118</v>
      </c>
      <c r="E4262" s="365" t="s">
        <v>155</v>
      </c>
      <c r="F4262" s="365"/>
      <c r="G4262" s="183" t="s">
        <v>249</v>
      </c>
      <c r="H4262" s="184">
        <v>7.4999999999999997E-2</v>
      </c>
      <c r="I4262" s="185">
        <v>0.53</v>
      </c>
      <c r="J4262" s="198">
        <v>0.03</v>
      </c>
    </row>
    <row r="4263" spans="1:10" s="192" customFormat="1" ht="38.25">
      <c r="A4263" s="199" t="s">
        <v>139</v>
      </c>
      <c r="B4263" s="309" t="s">
        <v>1708</v>
      </c>
      <c r="C4263" s="278" t="s">
        <v>21</v>
      </c>
      <c r="D4263" s="278" t="s">
        <v>1123</v>
      </c>
      <c r="E4263" s="362" t="s">
        <v>142</v>
      </c>
      <c r="F4263" s="362"/>
      <c r="G4263" s="186" t="s">
        <v>2</v>
      </c>
      <c r="H4263" s="187">
        <v>1.23</v>
      </c>
      <c r="I4263" s="188">
        <v>774.99</v>
      </c>
      <c r="J4263" s="200">
        <v>953.23</v>
      </c>
    </row>
    <row r="4264" spans="1:10" s="192" customFormat="1" ht="12.75">
      <c r="A4264" s="201"/>
      <c r="B4264" s="279"/>
      <c r="C4264" s="279"/>
      <c r="D4264" s="279"/>
      <c r="E4264" s="279" t="s">
        <v>143</v>
      </c>
      <c r="F4264" s="203">
        <v>14.33</v>
      </c>
      <c r="G4264" s="279" t="s">
        <v>144</v>
      </c>
      <c r="H4264" s="203">
        <v>0</v>
      </c>
      <c r="I4264" s="279" t="s">
        <v>145</v>
      </c>
      <c r="J4264" s="204">
        <v>14.33</v>
      </c>
    </row>
    <row r="4265" spans="1:10" s="192" customFormat="1" ht="12.75">
      <c r="A4265" s="201"/>
      <c r="B4265" s="279"/>
      <c r="C4265" s="279"/>
      <c r="D4265" s="279"/>
      <c r="E4265" s="279" t="s">
        <v>663</v>
      </c>
      <c r="F4265" s="203">
        <v>218.43</v>
      </c>
      <c r="G4265" s="279"/>
      <c r="H4265" s="363" t="s">
        <v>664</v>
      </c>
      <c r="I4265" s="363"/>
      <c r="J4265" s="204">
        <v>1190.54</v>
      </c>
    </row>
    <row r="4266" spans="1:10" s="192" customFormat="1" ht="13.5" thickBot="1">
      <c r="A4266" s="280"/>
      <c r="B4266" s="281"/>
      <c r="C4266" s="281"/>
      <c r="D4266" s="281"/>
      <c r="E4266" s="281"/>
      <c r="F4266" s="281"/>
      <c r="G4266" s="281" t="s">
        <v>665</v>
      </c>
      <c r="H4266" s="213">
        <v>53.14</v>
      </c>
      <c r="I4266" s="281" t="s">
        <v>666</v>
      </c>
      <c r="J4266" s="207">
        <v>63265.29</v>
      </c>
    </row>
    <row r="4267" spans="1:10" s="192" customFormat="1" ht="13.5" thickTop="1">
      <c r="A4267" s="205"/>
      <c r="B4267" s="189"/>
      <c r="C4267" s="189"/>
      <c r="D4267" s="189"/>
      <c r="E4267" s="189"/>
      <c r="F4267" s="189"/>
      <c r="G4267" s="189"/>
      <c r="H4267" s="189"/>
      <c r="I4267" s="189"/>
      <c r="J4267" s="206"/>
    </row>
    <row r="4268" spans="1:10" s="192" customFormat="1" ht="12.75">
      <c r="A4268" s="290" t="s">
        <v>4155</v>
      </c>
      <c r="B4268" s="288" t="s">
        <v>8</v>
      </c>
      <c r="C4268" s="284" t="s">
        <v>9</v>
      </c>
      <c r="D4268" s="284" t="s">
        <v>10</v>
      </c>
      <c r="E4268" s="367" t="s">
        <v>136</v>
      </c>
      <c r="F4268" s="367"/>
      <c r="G4268" s="289" t="s">
        <v>11</v>
      </c>
      <c r="H4268" s="288" t="s">
        <v>12</v>
      </c>
      <c r="I4268" s="288" t="s">
        <v>13</v>
      </c>
      <c r="J4268" s="287" t="s">
        <v>14</v>
      </c>
    </row>
    <row r="4269" spans="1:10" s="192" customFormat="1" ht="38.25">
      <c r="A4269" s="94" t="s">
        <v>137</v>
      </c>
      <c r="B4269" s="294" t="s">
        <v>1174</v>
      </c>
      <c r="C4269" s="277" t="s">
        <v>21</v>
      </c>
      <c r="D4269" s="277" t="s">
        <v>473</v>
      </c>
      <c r="E4269" s="368" t="s">
        <v>181</v>
      </c>
      <c r="F4269" s="368"/>
      <c r="G4269" s="95" t="s">
        <v>3</v>
      </c>
      <c r="H4269" s="182">
        <v>1</v>
      </c>
      <c r="I4269" s="96">
        <v>71.94</v>
      </c>
      <c r="J4269" s="196">
        <v>71.94</v>
      </c>
    </row>
    <row r="4270" spans="1:10" s="192" customFormat="1" ht="25.5">
      <c r="A4270" s="197" t="s">
        <v>146</v>
      </c>
      <c r="B4270" s="308" t="s">
        <v>1689</v>
      </c>
      <c r="C4270" s="285" t="s">
        <v>21</v>
      </c>
      <c r="D4270" s="285" t="s">
        <v>1101</v>
      </c>
      <c r="E4270" s="365" t="s">
        <v>148</v>
      </c>
      <c r="F4270" s="365"/>
      <c r="G4270" s="183" t="s">
        <v>26</v>
      </c>
      <c r="H4270" s="184">
        <v>0.47699999999999998</v>
      </c>
      <c r="I4270" s="185">
        <v>21.42</v>
      </c>
      <c r="J4270" s="198">
        <v>10.210000000000001</v>
      </c>
    </row>
    <row r="4271" spans="1:10" s="192" customFormat="1" ht="25.5">
      <c r="A4271" s="197" t="s">
        <v>146</v>
      </c>
      <c r="B4271" s="308" t="s">
        <v>1344</v>
      </c>
      <c r="C4271" s="285" t="s">
        <v>21</v>
      </c>
      <c r="D4271" s="285" t="s">
        <v>670</v>
      </c>
      <c r="E4271" s="365" t="s">
        <v>148</v>
      </c>
      <c r="F4271" s="365"/>
      <c r="G4271" s="183" t="s">
        <v>26</v>
      </c>
      <c r="H4271" s="184">
        <v>1.0880000000000001</v>
      </c>
      <c r="I4271" s="185">
        <v>25.26</v>
      </c>
      <c r="J4271" s="198">
        <v>27.48</v>
      </c>
    </row>
    <row r="4272" spans="1:10" s="192" customFormat="1" ht="25.5" customHeight="1">
      <c r="A4272" s="197" t="s">
        <v>146</v>
      </c>
      <c r="B4272" s="308" t="s">
        <v>1418</v>
      </c>
      <c r="C4272" s="285" t="s">
        <v>21</v>
      </c>
      <c r="D4272" s="285" t="s">
        <v>792</v>
      </c>
      <c r="E4272" s="365" t="s">
        <v>155</v>
      </c>
      <c r="F4272" s="365"/>
      <c r="G4272" s="183" t="s">
        <v>156</v>
      </c>
      <c r="H4272" s="184">
        <v>1.2999999999999999E-2</v>
      </c>
      <c r="I4272" s="185">
        <v>23.37</v>
      </c>
      <c r="J4272" s="198">
        <v>0.3</v>
      </c>
    </row>
    <row r="4273" spans="1:10" s="192" customFormat="1" ht="25.5" customHeight="1">
      <c r="A4273" s="197" t="s">
        <v>146</v>
      </c>
      <c r="B4273" s="308" t="s">
        <v>1419</v>
      </c>
      <c r="C4273" s="285" t="s">
        <v>21</v>
      </c>
      <c r="D4273" s="285" t="s">
        <v>793</v>
      </c>
      <c r="E4273" s="365" t="s">
        <v>155</v>
      </c>
      <c r="F4273" s="365"/>
      <c r="G4273" s="183" t="s">
        <v>249</v>
      </c>
      <c r="H4273" s="184">
        <v>5.2999999999999999E-2</v>
      </c>
      <c r="I4273" s="185">
        <v>21.85</v>
      </c>
      <c r="J4273" s="198">
        <v>1.1499999999999999</v>
      </c>
    </row>
    <row r="4274" spans="1:10" s="192" customFormat="1" ht="25.5">
      <c r="A4274" s="199" t="s">
        <v>139</v>
      </c>
      <c r="B4274" s="309" t="s">
        <v>1641</v>
      </c>
      <c r="C4274" s="278" t="s">
        <v>21</v>
      </c>
      <c r="D4274" s="278" t="s">
        <v>546</v>
      </c>
      <c r="E4274" s="362" t="s">
        <v>142</v>
      </c>
      <c r="F4274" s="362"/>
      <c r="G4274" s="186" t="s">
        <v>547</v>
      </c>
      <c r="H4274" s="187">
        <v>1.67E-2</v>
      </c>
      <c r="I4274" s="188">
        <v>7.29</v>
      </c>
      <c r="J4274" s="200">
        <v>0.12</v>
      </c>
    </row>
    <row r="4275" spans="1:10" s="192" customFormat="1" ht="25.5">
      <c r="A4275" s="199" t="s">
        <v>139</v>
      </c>
      <c r="B4275" s="309" t="s">
        <v>1648</v>
      </c>
      <c r="C4275" s="278" t="s">
        <v>21</v>
      </c>
      <c r="D4275" s="278" t="s">
        <v>562</v>
      </c>
      <c r="E4275" s="362" t="s">
        <v>142</v>
      </c>
      <c r="F4275" s="362"/>
      <c r="G4275" s="186" t="s">
        <v>34</v>
      </c>
      <c r="H4275" s="187">
        <v>0.60499999999999998</v>
      </c>
      <c r="I4275" s="188">
        <v>11.58</v>
      </c>
      <c r="J4275" s="200">
        <v>7</v>
      </c>
    </row>
    <row r="4276" spans="1:10" s="192" customFormat="1" ht="25.5">
      <c r="A4276" s="199" t="s">
        <v>139</v>
      </c>
      <c r="B4276" s="309" t="s">
        <v>1649</v>
      </c>
      <c r="C4276" s="278" t="s">
        <v>21</v>
      </c>
      <c r="D4276" s="278" t="s">
        <v>563</v>
      </c>
      <c r="E4276" s="362" t="s">
        <v>142</v>
      </c>
      <c r="F4276" s="362"/>
      <c r="G4276" s="186" t="s">
        <v>34</v>
      </c>
      <c r="H4276" s="187">
        <v>0.54700000000000004</v>
      </c>
      <c r="I4276" s="188">
        <v>4.05</v>
      </c>
      <c r="J4276" s="200">
        <v>2.21</v>
      </c>
    </row>
    <row r="4277" spans="1:10" s="192" customFormat="1" ht="12.75">
      <c r="A4277" s="199" t="s">
        <v>139</v>
      </c>
      <c r="B4277" s="309" t="s">
        <v>1690</v>
      </c>
      <c r="C4277" s="278" t="s">
        <v>21</v>
      </c>
      <c r="D4277" s="278" t="s">
        <v>1102</v>
      </c>
      <c r="E4277" s="362" t="s">
        <v>142</v>
      </c>
      <c r="F4277" s="362"/>
      <c r="G4277" s="186" t="s">
        <v>38</v>
      </c>
      <c r="H4277" s="187">
        <v>2.5999999999999999E-2</v>
      </c>
      <c r="I4277" s="188">
        <v>18.87</v>
      </c>
      <c r="J4277" s="200">
        <v>0.49</v>
      </c>
    </row>
    <row r="4278" spans="1:10" s="192" customFormat="1" ht="25.5">
      <c r="A4278" s="199" t="s">
        <v>139</v>
      </c>
      <c r="B4278" s="309" t="s">
        <v>1691</v>
      </c>
      <c r="C4278" s="278" t="s">
        <v>21</v>
      </c>
      <c r="D4278" s="278" t="s">
        <v>1103</v>
      </c>
      <c r="E4278" s="362" t="s">
        <v>142</v>
      </c>
      <c r="F4278" s="362"/>
      <c r="G4278" s="186" t="s">
        <v>34</v>
      </c>
      <c r="H4278" s="187">
        <v>1.1339999999999999</v>
      </c>
      <c r="I4278" s="188">
        <v>19.2</v>
      </c>
      <c r="J4278" s="200">
        <v>21.77</v>
      </c>
    </row>
    <row r="4279" spans="1:10" s="192" customFormat="1" ht="12.75">
      <c r="A4279" s="199" t="s">
        <v>139</v>
      </c>
      <c r="B4279" s="309" t="s">
        <v>1692</v>
      </c>
      <c r="C4279" s="278" t="s">
        <v>21</v>
      </c>
      <c r="D4279" s="278" t="s">
        <v>1104</v>
      </c>
      <c r="E4279" s="362" t="s">
        <v>142</v>
      </c>
      <c r="F4279" s="362"/>
      <c r="G4279" s="186" t="s">
        <v>38</v>
      </c>
      <c r="H4279" s="187">
        <v>5.2999999999999999E-2</v>
      </c>
      <c r="I4279" s="188">
        <v>22.85</v>
      </c>
      <c r="J4279" s="200">
        <v>1.21</v>
      </c>
    </row>
    <row r="4280" spans="1:10" s="192" customFormat="1" ht="12.75">
      <c r="A4280" s="201"/>
      <c r="B4280" s="279"/>
      <c r="C4280" s="279"/>
      <c r="D4280" s="279"/>
      <c r="E4280" s="279" t="s">
        <v>143</v>
      </c>
      <c r="F4280" s="203">
        <v>30.69</v>
      </c>
      <c r="G4280" s="279" t="s">
        <v>144</v>
      </c>
      <c r="H4280" s="203">
        <v>0</v>
      </c>
      <c r="I4280" s="279" t="s">
        <v>145</v>
      </c>
      <c r="J4280" s="204">
        <v>30.69</v>
      </c>
    </row>
    <row r="4281" spans="1:10" s="192" customFormat="1" ht="12.75">
      <c r="A4281" s="201"/>
      <c r="B4281" s="279"/>
      <c r="C4281" s="279"/>
      <c r="D4281" s="279"/>
      <c r="E4281" s="279" t="s">
        <v>663</v>
      </c>
      <c r="F4281" s="203">
        <v>16.16</v>
      </c>
      <c r="G4281" s="279"/>
      <c r="H4281" s="363" t="s">
        <v>664</v>
      </c>
      <c r="I4281" s="363"/>
      <c r="J4281" s="204">
        <v>88.1</v>
      </c>
    </row>
    <row r="4282" spans="1:10" s="192" customFormat="1" ht="13.5" thickBot="1">
      <c r="A4282" s="280"/>
      <c r="B4282" s="281"/>
      <c r="C4282" s="281"/>
      <c r="D4282" s="281"/>
      <c r="E4282" s="281"/>
      <c r="F4282" s="281"/>
      <c r="G4282" s="281" t="s">
        <v>665</v>
      </c>
      <c r="H4282" s="213">
        <v>848.34</v>
      </c>
      <c r="I4282" s="281" t="s">
        <v>666</v>
      </c>
      <c r="J4282" s="207">
        <v>74738.75</v>
      </c>
    </row>
    <row r="4283" spans="1:10" s="192" customFormat="1" ht="13.5" thickTop="1">
      <c r="A4283" s="205"/>
      <c r="B4283" s="189"/>
      <c r="C4283" s="189"/>
      <c r="D4283" s="189"/>
      <c r="E4283" s="189"/>
      <c r="F4283" s="189"/>
      <c r="G4283" s="189"/>
      <c r="H4283" s="189"/>
      <c r="I4283" s="189"/>
      <c r="J4283" s="206"/>
    </row>
    <row r="4284" spans="1:10" s="192" customFormat="1" ht="12.75">
      <c r="A4284" s="290" t="s">
        <v>4156</v>
      </c>
      <c r="B4284" s="288" t="s">
        <v>8</v>
      </c>
      <c r="C4284" s="284" t="s">
        <v>9</v>
      </c>
      <c r="D4284" s="284" t="s">
        <v>10</v>
      </c>
      <c r="E4284" s="367" t="s">
        <v>136</v>
      </c>
      <c r="F4284" s="367"/>
      <c r="G4284" s="289" t="s">
        <v>11</v>
      </c>
      <c r="H4284" s="288" t="s">
        <v>12</v>
      </c>
      <c r="I4284" s="288" t="s">
        <v>13</v>
      </c>
      <c r="J4284" s="287" t="s">
        <v>14</v>
      </c>
    </row>
    <row r="4285" spans="1:10" s="192" customFormat="1" ht="38.25">
      <c r="A4285" s="94" t="s">
        <v>137</v>
      </c>
      <c r="B4285" s="294" t="s">
        <v>4157</v>
      </c>
      <c r="C4285" s="277" t="s">
        <v>21</v>
      </c>
      <c r="D4285" s="277" t="s">
        <v>2856</v>
      </c>
      <c r="E4285" s="368" t="s">
        <v>178</v>
      </c>
      <c r="F4285" s="368"/>
      <c r="G4285" s="95" t="s">
        <v>2</v>
      </c>
      <c r="H4285" s="182">
        <v>1</v>
      </c>
      <c r="I4285" s="96">
        <v>49.36</v>
      </c>
      <c r="J4285" s="196">
        <v>49.36</v>
      </c>
    </row>
    <row r="4286" spans="1:10" s="192" customFormat="1" ht="25.5">
      <c r="A4286" s="197" t="s">
        <v>146</v>
      </c>
      <c r="B4286" s="308" t="s">
        <v>1386</v>
      </c>
      <c r="C4286" s="285" t="s">
        <v>21</v>
      </c>
      <c r="D4286" s="285" t="s">
        <v>174</v>
      </c>
      <c r="E4286" s="365" t="s">
        <v>148</v>
      </c>
      <c r="F4286" s="365"/>
      <c r="G4286" s="183" t="s">
        <v>26</v>
      </c>
      <c r="H4286" s="184">
        <v>8.5999999999999993E-2</v>
      </c>
      <c r="I4286" s="185">
        <v>25.62</v>
      </c>
      <c r="J4286" s="198">
        <v>2.2000000000000002</v>
      </c>
    </row>
    <row r="4287" spans="1:10" s="192" customFormat="1" ht="25.5">
      <c r="A4287" s="197" t="s">
        <v>146</v>
      </c>
      <c r="B4287" s="308" t="s">
        <v>1345</v>
      </c>
      <c r="C4287" s="285" t="s">
        <v>21</v>
      </c>
      <c r="D4287" s="285" t="s">
        <v>147</v>
      </c>
      <c r="E4287" s="365" t="s">
        <v>148</v>
      </c>
      <c r="F4287" s="365"/>
      <c r="G4287" s="183" t="s">
        <v>26</v>
      </c>
      <c r="H4287" s="184">
        <v>0.13600000000000001</v>
      </c>
      <c r="I4287" s="185">
        <v>20.32</v>
      </c>
      <c r="J4287" s="198">
        <v>2.76</v>
      </c>
    </row>
    <row r="4288" spans="1:10" s="192" customFormat="1" ht="25.5" customHeight="1">
      <c r="A4288" s="197" t="s">
        <v>146</v>
      </c>
      <c r="B4288" s="308" t="s">
        <v>4158</v>
      </c>
      <c r="C4288" s="285" t="s">
        <v>21</v>
      </c>
      <c r="D4288" s="285" t="s">
        <v>4159</v>
      </c>
      <c r="E4288" s="365" t="s">
        <v>155</v>
      </c>
      <c r="F4288" s="365"/>
      <c r="G4288" s="183" t="s">
        <v>156</v>
      </c>
      <c r="H4288" s="184">
        <v>0.32800000000000001</v>
      </c>
      <c r="I4288" s="185">
        <v>106.92</v>
      </c>
      <c r="J4288" s="198">
        <v>35.06</v>
      </c>
    </row>
    <row r="4289" spans="1:10" s="192" customFormat="1" ht="25.5" customHeight="1">
      <c r="A4289" s="197" t="s">
        <v>146</v>
      </c>
      <c r="B4289" s="308" t="s">
        <v>4160</v>
      </c>
      <c r="C4289" s="285" t="s">
        <v>21</v>
      </c>
      <c r="D4289" s="285" t="s">
        <v>4161</v>
      </c>
      <c r="E4289" s="365" t="s">
        <v>155</v>
      </c>
      <c r="F4289" s="365"/>
      <c r="G4289" s="183" t="s">
        <v>249</v>
      </c>
      <c r="H4289" s="184">
        <v>0.16400000000000001</v>
      </c>
      <c r="I4289" s="185">
        <v>56.98</v>
      </c>
      <c r="J4289" s="198">
        <v>9.34</v>
      </c>
    </row>
    <row r="4290" spans="1:10" s="192" customFormat="1" ht="12.75">
      <c r="A4290" s="201"/>
      <c r="B4290" s="279"/>
      <c r="C4290" s="279"/>
      <c r="D4290" s="279"/>
      <c r="E4290" s="279" t="s">
        <v>143</v>
      </c>
      <c r="F4290" s="203">
        <v>13.64</v>
      </c>
      <c r="G4290" s="279" t="s">
        <v>144</v>
      </c>
      <c r="H4290" s="203">
        <v>0</v>
      </c>
      <c r="I4290" s="279" t="s">
        <v>145</v>
      </c>
      <c r="J4290" s="204">
        <v>13.64</v>
      </c>
    </row>
    <row r="4291" spans="1:10" s="192" customFormat="1" ht="12.75">
      <c r="A4291" s="201"/>
      <c r="B4291" s="279"/>
      <c r="C4291" s="279"/>
      <c r="D4291" s="279"/>
      <c r="E4291" s="279" t="s">
        <v>663</v>
      </c>
      <c r="F4291" s="203">
        <v>11.09</v>
      </c>
      <c r="G4291" s="279"/>
      <c r="H4291" s="363" t="s">
        <v>664</v>
      </c>
      <c r="I4291" s="363"/>
      <c r="J4291" s="204">
        <v>60.45</v>
      </c>
    </row>
    <row r="4292" spans="1:10" s="192" customFormat="1" ht="13.5" thickBot="1">
      <c r="A4292" s="280"/>
      <c r="B4292" s="281"/>
      <c r="C4292" s="281"/>
      <c r="D4292" s="281"/>
      <c r="E4292" s="281"/>
      <c r="F4292" s="281"/>
      <c r="G4292" s="281" t="s">
        <v>665</v>
      </c>
      <c r="H4292" s="213">
        <v>254.5</v>
      </c>
      <c r="I4292" s="281" t="s">
        <v>666</v>
      </c>
      <c r="J4292" s="207">
        <v>15384.52</v>
      </c>
    </row>
    <row r="4293" spans="1:10" s="192" customFormat="1" ht="13.5" thickTop="1">
      <c r="A4293" s="205"/>
      <c r="B4293" s="189"/>
      <c r="C4293" s="189"/>
      <c r="D4293" s="189"/>
      <c r="E4293" s="189"/>
      <c r="F4293" s="189"/>
      <c r="G4293" s="189"/>
      <c r="H4293" s="189"/>
      <c r="I4293" s="189"/>
      <c r="J4293" s="206"/>
    </row>
    <row r="4294" spans="1:10" s="192" customFormat="1" ht="12.75">
      <c r="A4294" s="290" t="s">
        <v>4687</v>
      </c>
      <c r="B4294" s="288" t="s">
        <v>8</v>
      </c>
      <c r="C4294" s="284" t="s">
        <v>9</v>
      </c>
      <c r="D4294" s="284" t="s">
        <v>10</v>
      </c>
      <c r="E4294" s="367" t="s">
        <v>136</v>
      </c>
      <c r="F4294" s="367"/>
      <c r="G4294" s="289" t="s">
        <v>11</v>
      </c>
      <c r="H4294" s="288" t="s">
        <v>12</v>
      </c>
      <c r="I4294" s="288" t="s">
        <v>13</v>
      </c>
      <c r="J4294" s="287" t="s">
        <v>14</v>
      </c>
    </row>
    <row r="4295" spans="1:10" s="192" customFormat="1" ht="25.5">
      <c r="A4295" s="94" t="s">
        <v>137</v>
      </c>
      <c r="B4295" s="294" t="s">
        <v>1268</v>
      </c>
      <c r="C4295" s="277" t="s">
        <v>21</v>
      </c>
      <c r="D4295" s="277" t="s">
        <v>295</v>
      </c>
      <c r="E4295" s="368" t="s">
        <v>178</v>
      </c>
      <c r="F4295" s="368"/>
      <c r="G4295" s="95" t="s">
        <v>2</v>
      </c>
      <c r="H4295" s="182">
        <v>1</v>
      </c>
      <c r="I4295" s="96">
        <v>23.64</v>
      </c>
      <c r="J4295" s="196">
        <v>23.64</v>
      </c>
    </row>
    <row r="4296" spans="1:10" s="192" customFormat="1" ht="51">
      <c r="A4296" s="197" t="s">
        <v>146</v>
      </c>
      <c r="B4296" s="308" t="s">
        <v>1376</v>
      </c>
      <c r="C4296" s="285" t="s">
        <v>21</v>
      </c>
      <c r="D4296" s="285" t="s">
        <v>747</v>
      </c>
      <c r="E4296" s="365" t="s">
        <v>155</v>
      </c>
      <c r="F4296" s="365"/>
      <c r="G4296" s="183" t="s">
        <v>156</v>
      </c>
      <c r="H4296" s="184">
        <v>5.4000000000000003E-3</v>
      </c>
      <c r="I4296" s="185">
        <v>321.94</v>
      </c>
      <c r="J4296" s="198">
        <v>1.73</v>
      </c>
    </row>
    <row r="4297" spans="1:10" s="192" customFormat="1" ht="51">
      <c r="A4297" s="197" t="s">
        <v>146</v>
      </c>
      <c r="B4297" s="308" t="s">
        <v>1377</v>
      </c>
      <c r="C4297" s="285" t="s">
        <v>21</v>
      </c>
      <c r="D4297" s="285" t="s">
        <v>748</v>
      </c>
      <c r="E4297" s="365" t="s">
        <v>155</v>
      </c>
      <c r="F4297" s="365"/>
      <c r="G4297" s="183" t="s">
        <v>249</v>
      </c>
      <c r="H4297" s="184">
        <v>5.9999999999999995E-4</v>
      </c>
      <c r="I4297" s="185">
        <v>76.400000000000006</v>
      </c>
      <c r="J4297" s="198">
        <v>0.04</v>
      </c>
    </row>
    <row r="4298" spans="1:10" s="192" customFormat="1" ht="25.5">
      <c r="A4298" s="197" t="s">
        <v>146</v>
      </c>
      <c r="B4298" s="308" t="s">
        <v>1345</v>
      </c>
      <c r="C4298" s="285" t="s">
        <v>21</v>
      </c>
      <c r="D4298" s="285" t="s">
        <v>147</v>
      </c>
      <c r="E4298" s="365" t="s">
        <v>148</v>
      </c>
      <c r="F4298" s="365"/>
      <c r="G4298" s="183" t="s">
        <v>26</v>
      </c>
      <c r="H4298" s="184">
        <v>0.78659999999999997</v>
      </c>
      <c r="I4298" s="185">
        <v>20.32</v>
      </c>
      <c r="J4298" s="198">
        <v>15.98</v>
      </c>
    </row>
    <row r="4299" spans="1:10" s="192" customFormat="1" ht="25.5" customHeight="1">
      <c r="A4299" s="197" t="s">
        <v>146</v>
      </c>
      <c r="B4299" s="308" t="s">
        <v>1378</v>
      </c>
      <c r="C4299" s="285" t="s">
        <v>21</v>
      </c>
      <c r="D4299" s="285" t="s">
        <v>749</v>
      </c>
      <c r="E4299" s="365" t="s">
        <v>155</v>
      </c>
      <c r="F4299" s="365"/>
      <c r="G4299" s="183" t="s">
        <v>156</v>
      </c>
      <c r="H4299" s="184">
        <v>0.19620000000000001</v>
      </c>
      <c r="I4299" s="185">
        <v>30.06</v>
      </c>
      <c r="J4299" s="198">
        <v>5.89</v>
      </c>
    </row>
    <row r="4300" spans="1:10" s="192" customFormat="1" ht="12.75">
      <c r="A4300" s="201"/>
      <c r="B4300" s="279"/>
      <c r="C4300" s="279"/>
      <c r="D4300" s="279"/>
      <c r="E4300" s="279" t="s">
        <v>143</v>
      </c>
      <c r="F4300" s="203">
        <v>15.45</v>
      </c>
      <c r="G4300" s="279" t="s">
        <v>144</v>
      </c>
      <c r="H4300" s="203">
        <v>0</v>
      </c>
      <c r="I4300" s="279" t="s">
        <v>145</v>
      </c>
      <c r="J4300" s="204">
        <v>15.45</v>
      </c>
    </row>
    <row r="4301" spans="1:10" s="192" customFormat="1" ht="12.75">
      <c r="A4301" s="201"/>
      <c r="B4301" s="279"/>
      <c r="C4301" s="279"/>
      <c r="D4301" s="279"/>
      <c r="E4301" s="279" t="s">
        <v>663</v>
      </c>
      <c r="F4301" s="203">
        <v>5.31</v>
      </c>
      <c r="G4301" s="279"/>
      <c r="H4301" s="363" t="s">
        <v>664</v>
      </c>
      <c r="I4301" s="363"/>
      <c r="J4301" s="204">
        <v>28.95</v>
      </c>
    </row>
    <row r="4302" spans="1:10" s="192" customFormat="1" ht="13.5" thickBot="1">
      <c r="A4302" s="280"/>
      <c r="B4302" s="281"/>
      <c r="C4302" s="281"/>
      <c r="D4302" s="281"/>
      <c r="E4302" s="281"/>
      <c r="F4302" s="281"/>
      <c r="G4302" s="281" t="s">
        <v>665</v>
      </c>
      <c r="H4302" s="213">
        <v>201.36</v>
      </c>
      <c r="I4302" s="281" t="s">
        <v>666</v>
      </c>
      <c r="J4302" s="207">
        <v>5829.37</v>
      </c>
    </row>
    <row r="4303" spans="1:10" s="192" customFormat="1" ht="13.5" thickTop="1">
      <c r="A4303" s="205"/>
      <c r="B4303" s="189"/>
      <c r="C4303" s="189"/>
      <c r="D4303" s="189"/>
      <c r="E4303" s="189"/>
      <c r="F4303" s="189"/>
      <c r="G4303" s="189"/>
      <c r="H4303" s="189"/>
      <c r="I4303" s="189"/>
      <c r="J4303" s="206"/>
    </row>
    <row r="4304" spans="1:10" s="192" customFormat="1" ht="12.75">
      <c r="A4304" s="290" t="s">
        <v>4688</v>
      </c>
      <c r="B4304" s="288" t="s">
        <v>8</v>
      </c>
      <c r="C4304" s="284" t="s">
        <v>9</v>
      </c>
      <c r="D4304" s="284" t="s">
        <v>10</v>
      </c>
      <c r="E4304" s="367" t="s">
        <v>136</v>
      </c>
      <c r="F4304" s="367"/>
      <c r="G4304" s="289" t="s">
        <v>11</v>
      </c>
      <c r="H4304" s="288" t="s">
        <v>12</v>
      </c>
      <c r="I4304" s="288" t="s">
        <v>13</v>
      </c>
      <c r="J4304" s="287" t="s">
        <v>14</v>
      </c>
    </row>
    <row r="4305" spans="1:10" s="192" customFormat="1" ht="25.5" customHeight="1">
      <c r="A4305" s="94" t="s">
        <v>137</v>
      </c>
      <c r="B4305" s="294" t="s">
        <v>1178</v>
      </c>
      <c r="C4305" s="277" t="s">
        <v>21</v>
      </c>
      <c r="D4305" s="277" t="s">
        <v>474</v>
      </c>
      <c r="E4305" s="368" t="s">
        <v>805</v>
      </c>
      <c r="F4305" s="368"/>
      <c r="G4305" s="95" t="s">
        <v>3</v>
      </c>
      <c r="H4305" s="182">
        <v>1</v>
      </c>
      <c r="I4305" s="96">
        <v>40.28</v>
      </c>
      <c r="J4305" s="196">
        <v>40.28</v>
      </c>
    </row>
    <row r="4306" spans="1:10" s="192" customFormat="1" ht="25.5">
      <c r="A4306" s="197" t="s">
        <v>146</v>
      </c>
      <c r="B4306" s="308" t="s">
        <v>1439</v>
      </c>
      <c r="C4306" s="285" t="s">
        <v>21</v>
      </c>
      <c r="D4306" s="285" t="s">
        <v>508</v>
      </c>
      <c r="E4306" s="365" t="s">
        <v>148</v>
      </c>
      <c r="F4306" s="365"/>
      <c r="G4306" s="183" t="s">
        <v>26</v>
      </c>
      <c r="H4306" s="184">
        <v>9.69E-2</v>
      </c>
      <c r="I4306" s="185">
        <v>21.21</v>
      </c>
      <c r="J4306" s="198">
        <v>2.0499999999999998</v>
      </c>
    </row>
    <row r="4307" spans="1:10" s="192" customFormat="1" ht="25.5">
      <c r="A4307" s="197" t="s">
        <v>146</v>
      </c>
      <c r="B4307" s="308" t="s">
        <v>1440</v>
      </c>
      <c r="C4307" s="285" t="s">
        <v>21</v>
      </c>
      <c r="D4307" s="285" t="s">
        <v>806</v>
      </c>
      <c r="E4307" s="365" t="s">
        <v>148</v>
      </c>
      <c r="F4307" s="365"/>
      <c r="G4307" s="183" t="s">
        <v>26</v>
      </c>
      <c r="H4307" s="184">
        <v>0.4299</v>
      </c>
      <c r="I4307" s="185">
        <v>23.14</v>
      </c>
      <c r="J4307" s="198">
        <v>9.94</v>
      </c>
    </row>
    <row r="4308" spans="1:10" s="192" customFormat="1" ht="51">
      <c r="A4308" s="199" t="s">
        <v>139</v>
      </c>
      <c r="B4308" s="309" t="s">
        <v>1441</v>
      </c>
      <c r="C4308" s="278" t="s">
        <v>21</v>
      </c>
      <c r="D4308" s="278" t="s">
        <v>3255</v>
      </c>
      <c r="E4308" s="362" t="s">
        <v>142</v>
      </c>
      <c r="F4308" s="362"/>
      <c r="G4308" s="186" t="s">
        <v>38</v>
      </c>
      <c r="H4308" s="187">
        <v>1.5</v>
      </c>
      <c r="I4308" s="188">
        <v>18.86</v>
      </c>
      <c r="J4308" s="200">
        <v>28.29</v>
      </c>
    </row>
    <row r="4309" spans="1:10" s="192" customFormat="1" ht="12.75">
      <c r="A4309" s="201"/>
      <c r="B4309" s="279"/>
      <c r="C4309" s="279"/>
      <c r="D4309" s="279"/>
      <c r="E4309" s="279" t="s">
        <v>143</v>
      </c>
      <c r="F4309" s="203">
        <v>9.18</v>
      </c>
      <c r="G4309" s="279" t="s">
        <v>144</v>
      </c>
      <c r="H4309" s="203">
        <v>0</v>
      </c>
      <c r="I4309" s="279" t="s">
        <v>145</v>
      </c>
      <c r="J4309" s="204">
        <v>9.18</v>
      </c>
    </row>
    <row r="4310" spans="1:10" s="192" customFormat="1" ht="12.75">
      <c r="A4310" s="201"/>
      <c r="B4310" s="279"/>
      <c r="C4310" s="279"/>
      <c r="D4310" s="279"/>
      <c r="E4310" s="279" t="s">
        <v>663</v>
      </c>
      <c r="F4310" s="203">
        <v>9.0500000000000007</v>
      </c>
      <c r="G4310" s="279"/>
      <c r="H4310" s="363" t="s">
        <v>664</v>
      </c>
      <c r="I4310" s="363"/>
      <c r="J4310" s="204">
        <v>49.33</v>
      </c>
    </row>
    <row r="4311" spans="1:10" s="192" customFormat="1" ht="13.5" thickBot="1">
      <c r="A4311" s="280"/>
      <c r="B4311" s="281"/>
      <c r="C4311" s="281"/>
      <c r="D4311" s="281"/>
      <c r="E4311" s="281"/>
      <c r="F4311" s="281"/>
      <c r="G4311" s="281" t="s">
        <v>665</v>
      </c>
      <c r="H4311" s="213">
        <v>848.34</v>
      </c>
      <c r="I4311" s="281" t="s">
        <v>666</v>
      </c>
      <c r="J4311" s="207">
        <v>41848.61</v>
      </c>
    </row>
    <row r="4312" spans="1:10" s="192" customFormat="1" ht="13.5" thickTop="1">
      <c r="A4312" s="205"/>
      <c r="B4312" s="189"/>
      <c r="C4312" s="189"/>
      <c r="D4312" s="189"/>
      <c r="E4312" s="189"/>
      <c r="F4312" s="189"/>
      <c r="G4312" s="189"/>
      <c r="H4312" s="189"/>
      <c r="I4312" s="189"/>
      <c r="J4312" s="206"/>
    </row>
    <row r="4313" spans="1:10" s="192" customFormat="1" ht="12.75">
      <c r="A4313" s="111" t="s">
        <v>4689</v>
      </c>
      <c r="B4313" s="286"/>
      <c r="C4313" s="286"/>
      <c r="D4313" s="286" t="s">
        <v>2859</v>
      </c>
      <c r="E4313" s="286"/>
      <c r="F4313" s="366"/>
      <c r="G4313" s="366"/>
      <c r="H4313" s="136"/>
      <c r="I4313" s="286"/>
      <c r="J4313" s="212">
        <v>1177597.3899999999</v>
      </c>
    </row>
    <row r="4314" spans="1:10" s="192" customFormat="1" ht="12.75">
      <c r="A4314" s="290" t="s">
        <v>4162</v>
      </c>
      <c r="B4314" s="288" t="s">
        <v>8</v>
      </c>
      <c r="C4314" s="284" t="s">
        <v>9</v>
      </c>
      <c r="D4314" s="284" t="s">
        <v>10</v>
      </c>
      <c r="E4314" s="367" t="s">
        <v>136</v>
      </c>
      <c r="F4314" s="367"/>
      <c r="G4314" s="289" t="s">
        <v>11</v>
      </c>
      <c r="H4314" s="288" t="s">
        <v>12</v>
      </c>
      <c r="I4314" s="288" t="s">
        <v>13</v>
      </c>
      <c r="J4314" s="287" t="s">
        <v>14</v>
      </c>
    </row>
    <row r="4315" spans="1:10" s="192" customFormat="1" ht="38.25">
      <c r="A4315" s="94" t="s">
        <v>137</v>
      </c>
      <c r="B4315" s="294" t="s">
        <v>1187</v>
      </c>
      <c r="C4315" s="277" t="s">
        <v>21</v>
      </c>
      <c r="D4315" s="277" t="s">
        <v>475</v>
      </c>
      <c r="E4315" s="368" t="s">
        <v>181</v>
      </c>
      <c r="F4315" s="368"/>
      <c r="G4315" s="95" t="s">
        <v>38</v>
      </c>
      <c r="H4315" s="182">
        <v>1</v>
      </c>
      <c r="I4315" s="96">
        <v>14.89</v>
      </c>
      <c r="J4315" s="196">
        <v>14.89</v>
      </c>
    </row>
    <row r="4316" spans="1:10" s="192" customFormat="1" ht="25.5">
      <c r="A4316" s="197" t="s">
        <v>146</v>
      </c>
      <c r="B4316" s="308" t="s">
        <v>1634</v>
      </c>
      <c r="C4316" s="285" t="s">
        <v>21</v>
      </c>
      <c r="D4316" s="285" t="s">
        <v>539</v>
      </c>
      <c r="E4316" s="365" t="s">
        <v>148</v>
      </c>
      <c r="F4316" s="365"/>
      <c r="G4316" s="183" t="s">
        <v>26</v>
      </c>
      <c r="H4316" s="184">
        <v>1.7500000000000002E-2</v>
      </c>
      <c r="I4316" s="185">
        <v>21.5</v>
      </c>
      <c r="J4316" s="198">
        <v>0.37</v>
      </c>
    </row>
    <row r="4317" spans="1:10" s="192" customFormat="1" ht="25.5">
      <c r="A4317" s="197" t="s">
        <v>146</v>
      </c>
      <c r="B4317" s="308" t="s">
        <v>1633</v>
      </c>
      <c r="C4317" s="285" t="s">
        <v>21</v>
      </c>
      <c r="D4317" s="285" t="s">
        <v>538</v>
      </c>
      <c r="E4317" s="365" t="s">
        <v>148</v>
      </c>
      <c r="F4317" s="365"/>
      <c r="G4317" s="183" t="s">
        <v>26</v>
      </c>
      <c r="H4317" s="184">
        <v>0.1069</v>
      </c>
      <c r="I4317" s="185">
        <v>25.4</v>
      </c>
      <c r="J4317" s="198">
        <v>2.71</v>
      </c>
    </row>
    <row r="4318" spans="1:10" s="192" customFormat="1" ht="25.5">
      <c r="A4318" s="197" t="s">
        <v>146</v>
      </c>
      <c r="B4318" s="308" t="s">
        <v>1699</v>
      </c>
      <c r="C4318" s="285" t="s">
        <v>21</v>
      </c>
      <c r="D4318" s="285" t="s">
        <v>1112</v>
      </c>
      <c r="E4318" s="365" t="s">
        <v>181</v>
      </c>
      <c r="F4318" s="365"/>
      <c r="G4318" s="183" t="s">
        <v>38</v>
      </c>
      <c r="H4318" s="184">
        <v>1</v>
      </c>
      <c r="I4318" s="185">
        <v>10.89</v>
      </c>
      <c r="J4318" s="198">
        <v>10.89</v>
      </c>
    </row>
    <row r="4319" spans="1:10" s="192" customFormat="1" ht="25.5">
      <c r="A4319" s="199" t="s">
        <v>139</v>
      </c>
      <c r="B4319" s="309" t="s">
        <v>1700</v>
      </c>
      <c r="C4319" s="278" t="s">
        <v>21</v>
      </c>
      <c r="D4319" s="278" t="s">
        <v>1113</v>
      </c>
      <c r="E4319" s="362" t="s">
        <v>142</v>
      </c>
      <c r="F4319" s="362"/>
      <c r="G4319" s="186" t="s">
        <v>45</v>
      </c>
      <c r="H4319" s="187">
        <v>1.19</v>
      </c>
      <c r="I4319" s="188">
        <v>0.22</v>
      </c>
      <c r="J4319" s="200">
        <v>0.26</v>
      </c>
    </row>
    <row r="4320" spans="1:10" s="192" customFormat="1" ht="25.5">
      <c r="A4320" s="199" t="s">
        <v>139</v>
      </c>
      <c r="B4320" s="309" t="s">
        <v>1639</v>
      </c>
      <c r="C4320" s="278" t="s">
        <v>21</v>
      </c>
      <c r="D4320" s="278" t="s">
        <v>544</v>
      </c>
      <c r="E4320" s="362" t="s">
        <v>142</v>
      </c>
      <c r="F4320" s="362"/>
      <c r="G4320" s="186" t="s">
        <v>38</v>
      </c>
      <c r="H4320" s="187">
        <v>2.5000000000000001E-2</v>
      </c>
      <c r="I4320" s="188">
        <v>26.45</v>
      </c>
      <c r="J4320" s="200">
        <v>0.66</v>
      </c>
    </row>
    <row r="4321" spans="1:10" s="192" customFormat="1" ht="12.75">
      <c r="A4321" s="201"/>
      <c r="B4321" s="279"/>
      <c r="C4321" s="279"/>
      <c r="D4321" s="279"/>
      <c r="E4321" s="279" t="s">
        <v>143</v>
      </c>
      <c r="F4321" s="203">
        <v>3.73</v>
      </c>
      <c r="G4321" s="279" t="s">
        <v>144</v>
      </c>
      <c r="H4321" s="203">
        <v>0</v>
      </c>
      <c r="I4321" s="279" t="s">
        <v>145</v>
      </c>
      <c r="J4321" s="204">
        <v>3.73</v>
      </c>
    </row>
    <row r="4322" spans="1:10" s="192" customFormat="1" ht="12.75">
      <c r="A4322" s="201"/>
      <c r="B4322" s="279"/>
      <c r="C4322" s="279"/>
      <c r="D4322" s="279"/>
      <c r="E4322" s="279" t="s">
        <v>663</v>
      </c>
      <c r="F4322" s="203">
        <v>3.34</v>
      </c>
      <c r="G4322" s="279"/>
      <c r="H4322" s="363" t="s">
        <v>664</v>
      </c>
      <c r="I4322" s="363"/>
      <c r="J4322" s="204">
        <v>18.23</v>
      </c>
    </row>
    <row r="4323" spans="1:10" s="192" customFormat="1" ht="13.5" thickBot="1">
      <c r="A4323" s="280"/>
      <c r="B4323" s="281"/>
      <c r="C4323" s="281"/>
      <c r="D4323" s="281"/>
      <c r="E4323" s="281"/>
      <c r="F4323" s="281"/>
      <c r="G4323" s="281" t="s">
        <v>665</v>
      </c>
      <c r="H4323" s="213">
        <v>4003.78</v>
      </c>
      <c r="I4323" s="281" t="s">
        <v>666</v>
      </c>
      <c r="J4323" s="207">
        <v>72988.899999999994</v>
      </c>
    </row>
    <row r="4324" spans="1:10" s="192" customFormat="1" ht="13.5" thickTop="1">
      <c r="A4324" s="205"/>
      <c r="B4324" s="189"/>
      <c r="C4324" s="189"/>
      <c r="D4324" s="189"/>
      <c r="E4324" s="189"/>
      <c r="F4324" s="189"/>
      <c r="G4324" s="189"/>
      <c r="H4324" s="189"/>
      <c r="I4324" s="189"/>
      <c r="J4324" s="206"/>
    </row>
    <row r="4325" spans="1:10" s="192" customFormat="1" ht="12.75">
      <c r="A4325" s="290" t="s">
        <v>4163</v>
      </c>
      <c r="B4325" s="288" t="s">
        <v>8</v>
      </c>
      <c r="C4325" s="284" t="s">
        <v>9</v>
      </c>
      <c r="D4325" s="284" t="s">
        <v>10</v>
      </c>
      <c r="E4325" s="367" t="s">
        <v>136</v>
      </c>
      <c r="F4325" s="367"/>
      <c r="G4325" s="289" t="s">
        <v>11</v>
      </c>
      <c r="H4325" s="288" t="s">
        <v>12</v>
      </c>
      <c r="I4325" s="288" t="s">
        <v>13</v>
      </c>
      <c r="J4325" s="287" t="s">
        <v>14</v>
      </c>
    </row>
    <row r="4326" spans="1:10" s="192" customFormat="1" ht="38.25">
      <c r="A4326" s="94" t="s">
        <v>137</v>
      </c>
      <c r="B4326" s="294" t="s">
        <v>1255</v>
      </c>
      <c r="C4326" s="277" t="s">
        <v>21</v>
      </c>
      <c r="D4326" s="277" t="s">
        <v>478</v>
      </c>
      <c r="E4326" s="368" t="s">
        <v>181</v>
      </c>
      <c r="F4326" s="368"/>
      <c r="G4326" s="95" t="s">
        <v>38</v>
      </c>
      <c r="H4326" s="182">
        <v>1</v>
      </c>
      <c r="I4326" s="96">
        <v>14.3</v>
      </c>
      <c r="J4326" s="196">
        <v>14.3</v>
      </c>
    </row>
    <row r="4327" spans="1:10" s="192" customFormat="1" ht="25.5">
      <c r="A4327" s="197" t="s">
        <v>146</v>
      </c>
      <c r="B4327" s="308" t="s">
        <v>1634</v>
      </c>
      <c r="C4327" s="285" t="s">
        <v>21</v>
      </c>
      <c r="D4327" s="285" t="s">
        <v>539</v>
      </c>
      <c r="E4327" s="365" t="s">
        <v>148</v>
      </c>
      <c r="F4327" s="365"/>
      <c r="G4327" s="183" t="s">
        <v>26</v>
      </c>
      <c r="H4327" s="184">
        <v>1.29E-2</v>
      </c>
      <c r="I4327" s="185">
        <v>21.5</v>
      </c>
      <c r="J4327" s="198">
        <v>0.27</v>
      </c>
    </row>
    <row r="4328" spans="1:10" s="192" customFormat="1" ht="25.5">
      <c r="A4328" s="197" t="s">
        <v>146</v>
      </c>
      <c r="B4328" s="308" t="s">
        <v>1633</v>
      </c>
      <c r="C4328" s="285" t="s">
        <v>21</v>
      </c>
      <c r="D4328" s="285" t="s">
        <v>538</v>
      </c>
      <c r="E4328" s="365" t="s">
        <v>148</v>
      </c>
      <c r="F4328" s="365"/>
      <c r="G4328" s="183" t="s">
        <v>26</v>
      </c>
      <c r="H4328" s="184">
        <v>7.9000000000000001E-2</v>
      </c>
      <c r="I4328" s="185">
        <v>25.4</v>
      </c>
      <c r="J4328" s="198">
        <v>2</v>
      </c>
    </row>
    <row r="4329" spans="1:10" s="192" customFormat="1" ht="25.5">
      <c r="A4329" s="197" t="s">
        <v>146</v>
      </c>
      <c r="B4329" s="308" t="s">
        <v>1711</v>
      </c>
      <c r="C4329" s="285" t="s">
        <v>21</v>
      </c>
      <c r="D4329" s="285" t="s">
        <v>1126</v>
      </c>
      <c r="E4329" s="365" t="s">
        <v>181</v>
      </c>
      <c r="F4329" s="365"/>
      <c r="G4329" s="183" t="s">
        <v>38</v>
      </c>
      <c r="H4329" s="184">
        <v>1</v>
      </c>
      <c r="I4329" s="185">
        <v>11.16</v>
      </c>
      <c r="J4329" s="198">
        <v>11.16</v>
      </c>
    </row>
    <row r="4330" spans="1:10" s="192" customFormat="1" ht="25.5">
      <c r="A4330" s="199" t="s">
        <v>139</v>
      </c>
      <c r="B4330" s="309" t="s">
        <v>1700</v>
      </c>
      <c r="C4330" s="278" t="s">
        <v>21</v>
      </c>
      <c r="D4330" s="278" t="s">
        <v>1113</v>
      </c>
      <c r="E4330" s="362" t="s">
        <v>142</v>
      </c>
      <c r="F4330" s="362"/>
      <c r="G4330" s="186" t="s">
        <v>45</v>
      </c>
      <c r="H4330" s="187">
        <v>0.97</v>
      </c>
      <c r="I4330" s="188">
        <v>0.22</v>
      </c>
      <c r="J4330" s="200">
        <v>0.21</v>
      </c>
    </row>
    <row r="4331" spans="1:10" s="192" customFormat="1" ht="25.5">
      <c r="A4331" s="199" t="s">
        <v>139</v>
      </c>
      <c r="B4331" s="309" t="s">
        <v>1639</v>
      </c>
      <c r="C4331" s="278" t="s">
        <v>21</v>
      </c>
      <c r="D4331" s="278" t="s">
        <v>544</v>
      </c>
      <c r="E4331" s="362" t="s">
        <v>142</v>
      </c>
      <c r="F4331" s="362"/>
      <c r="G4331" s="186" t="s">
        <v>38</v>
      </c>
      <c r="H4331" s="187">
        <v>2.5000000000000001E-2</v>
      </c>
      <c r="I4331" s="188">
        <v>26.45</v>
      </c>
      <c r="J4331" s="200">
        <v>0.66</v>
      </c>
    </row>
    <row r="4332" spans="1:10" s="192" customFormat="1" ht="12.75">
      <c r="A4332" s="201"/>
      <c r="B4332" s="279"/>
      <c r="C4332" s="279"/>
      <c r="D4332" s="279"/>
      <c r="E4332" s="279" t="s">
        <v>143</v>
      </c>
      <c r="F4332" s="203">
        <v>2.48</v>
      </c>
      <c r="G4332" s="279" t="s">
        <v>144</v>
      </c>
      <c r="H4332" s="203">
        <v>0</v>
      </c>
      <c r="I4332" s="279" t="s">
        <v>145</v>
      </c>
      <c r="J4332" s="204">
        <v>2.48</v>
      </c>
    </row>
    <row r="4333" spans="1:10" s="192" customFormat="1" ht="12.75">
      <c r="A4333" s="201"/>
      <c r="B4333" s="279"/>
      <c r="C4333" s="279"/>
      <c r="D4333" s="279"/>
      <c r="E4333" s="279" t="s">
        <v>663</v>
      </c>
      <c r="F4333" s="203">
        <v>3.21</v>
      </c>
      <c r="G4333" s="279"/>
      <c r="H4333" s="363" t="s">
        <v>664</v>
      </c>
      <c r="I4333" s="363"/>
      <c r="J4333" s="204">
        <v>17.510000000000002</v>
      </c>
    </row>
    <row r="4334" spans="1:10" s="192" customFormat="1" ht="13.5" thickBot="1">
      <c r="A4334" s="280"/>
      <c r="B4334" s="281"/>
      <c r="C4334" s="281"/>
      <c r="D4334" s="281"/>
      <c r="E4334" s="281"/>
      <c r="F4334" s="281"/>
      <c r="G4334" s="281" t="s">
        <v>665</v>
      </c>
      <c r="H4334" s="213">
        <v>1279.19</v>
      </c>
      <c r="I4334" s="281" t="s">
        <v>666</v>
      </c>
      <c r="J4334" s="207">
        <v>22398.61</v>
      </c>
    </row>
    <row r="4335" spans="1:10" s="192" customFormat="1" ht="13.5" thickTop="1">
      <c r="A4335" s="205"/>
      <c r="B4335" s="189"/>
      <c r="C4335" s="189"/>
      <c r="D4335" s="189"/>
      <c r="E4335" s="189"/>
      <c r="F4335" s="189"/>
      <c r="G4335" s="189"/>
      <c r="H4335" s="189"/>
      <c r="I4335" s="189"/>
      <c r="J4335" s="206"/>
    </row>
    <row r="4336" spans="1:10" s="192" customFormat="1" ht="12.75">
      <c r="A4336" s="290" t="s">
        <v>4164</v>
      </c>
      <c r="B4336" s="288" t="s">
        <v>8</v>
      </c>
      <c r="C4336" s="284" t="s">
        <v>9</v>
      </c>
      <c r="D4336" s="284" t="s">
        <v>10</v>
      </c>
      <c r="E4336" s="367" t="s">
        <v>136</v>
      </c>
      <c r="F4336" s="367"/>
      <c r="G4336" s="289" t="s">
        <v>11</v>
      </c>
      <c r="H4336" s="288" t="s">
        <v>12</v>
      </c>
      <c r="I4336" s="288" t="s">
        <v>13</v>
      </c>
      <c r="J4336" s="287" t="s">
        <v>14</v>
      </c>
    </row>
    <row r="4337" spans="1:10" s="192" customFormat="1" ht="38.25">
      <c r="A4337" s="94" t="s">
        <v>137</v>
      </c>
      <c r="B4337" s="294" t="s">
        <v>1183</v>
      </c>
      <c r="C4337" s="277" t="s">
        <v>21</v>
      </c>
      <c r="D4337" s="277" t="s">
        <v>479</v>
      </c>
      <c r="E4337" s="368" t="s">
        <v>181</v>
      </c>
      <c r="F4337" s="368"/>
      <c r="G4337" s="95" t="s">
        <v>38</v>
      </c>
      <c r="H4337" s="182">
        <v>1</v>
      </c>
      <c r="I4337" s="96">
        <v>13.61</v>
      </c>
      <c r="J4337" s="196">
        <v>13.61</v>
      </c>
    </row>
    <row r="4338" spans="1:10" s="192" customFormat="1" ht="25.5">
      <c r="A4338" s="197" t="s">
        <v>146</v>
      </c>
      <c r="B4338" s="308" t="s">
        <v>1634</v>
      </c>
      <c r="C4338" s="285" t="s">
        <v>21</v>
      </c>
      <c r="D4338" s="285" t="s">
        <v>539</v>
      </c>
      <c r="E4338" s="365" t="s">
        <v>148</v>
      </c>
      <c r="F4338" s="365"/>
      <c r="G4338" s="183" t="s">
        <v>26</v>
      </c>
      <c r="H4338" s="184">
        <v>9.1999999999999998E-3</v>
      </c>
      <c r="I4338" s="185">
        <v>21.5</v>
      </c>
      <c r="J4338" s="198">
        <v>0.19</v>
      </c>
    </row>
    <row r="4339" spans="1:10" s="192" customFormat="1" ht="25.5">
      <c r="A4339" s="197" t="s">
        <v>146</v>
      </c>
      <c r="B4339" s="308" t="s">
        <v>1633</v>
      </c>
      <c r="C4339" s="285" t="s">
        <v>21</v>
      </c>
      <c r="D4339" s="285" t="s">
        <v>538</v>
      </c>
      <c r="E4339" s="365" t="s">
        <v>148</v>
      </c>
      <c r="F4339" s="365"/>
      <c r="G4339" s="183" t="s">
        <v>26</v>
      </c>
      <c r="H4339" s="184">
        <v>5.6099999999999997E-2</v>
      </c>
      <c r="I4339" s="185">
        <v>25.4</v>
      </c>
      <c r="J4339" s="198">
        <v>1.42</v>
      </c>
    </row>
    <row r="4340" spans="1:10" s="192" customFormat="1" ht="25.5">
      <c r="A4340" s="197" t="s">
        <v>146</v>
      </c>
      <c r="B4340" s="308" t="s">
        <v>1701</v>
      </c>
      <c r="C4340" s="285" t="s">
        <v>21</v>
      </c>
      <c r="D4340" s="285" t="s">
        <v>1114</v>
      </c>
      <c r="E4340" s="365" t="s">
        <v>181</v>
      </c>
      <c r="F4340" s="365"/>
      <c r="G4340" s="183" t="s">
        <v>38</v>
      </c>
      <c r="H4340" s="184">
        <v>1</v>
      </c>
      <c r="I4340" s="185">
        <v>11.18</v>
      </c>
      <c r="J4340" s="198">
        <v>11.18</v>
      </c>
    </row>
    <row r="4341" spans="1:10" s="192" customFormat="1" ht="25.5">
      <c r="A4341" s="199" t="s">
        <v>139</v>
      </c>
      <c r="B4341" s="309" t="s">
        <v>1700</v>
      </c>
      <c r="C4341" s="278" t="s">
        <v>21</v>
      </c>
      <c r="D4341" s="278" t="s">
        <v>1113</v>
      </c>
      <c r="E4341" s="362" t="s">
        <v>142</v>
      </c>
      <c r="F4341" s="362"/>
      <c r="G4341" s="186" t="s">
        <v>45</v>
      </c>
      <c r="H4341" s="187">
        <v>0.74299999999999999</v>
      </c>
      <c r="I4341" s="188">
        <v>0.22</v>
      </c>
      <c r="J4341" s="200">
        <v>0.16</v>
      </c>
    </row>
    <row r="4342" spans="1:10" s="192" customFormat="1" ht="25.5">
      <c r="A4342" s="199" t="s">
        <v>139</v>
      </c>
      <c r="B4342" s="309" t="s">
        <v>1639</v>
      </c>
      <c r="C4342" s="278" t="s">
        <v>21</v>
      </c>
      <c r="D4342" s="278" t="s">
        <v>544</v>
      </c>
      <c r="E4342" s="362" t="s">
        <v>142</v>
      </c>
      <c r="F4342" s="362"/>
      <c r="G4342" s="186" t="s">
        <v>38</v>
      </c>
      <c r="H4342" s="187">
        <v>2.5000000000000001E-2</v>
      </c>
      <c r="I4342" s="188">
        <v>26.45</v>
      </c>
      <c r="J4342" s="200">
        <v>0.66</v>
      </c>
    </row>
    <row r="4343" spans="1:10" s="192" customFormat="1" ht="12.75">
      <c r="A4343" s="201"/>
      <c r="B4343" s="279"/>
      <c r="C4343" s="279"/>
      <c r="D4343" s="279"/>
      <c r="E4343" s="279" t="s">
        <v>143</v>
      </c>
      <c r="F4343" s="203">
        <v>1.62</v>
      </c>
      <c r="G4343" s="279" t="s">
        <v>144</v>
      </c>
      <c r="H4343" s="203">
        <v>0</v>
      </c>
      <c r="I4343" s="279" t="s">
        <v>145</v>
      </c>
      <c r="J4343" s="204">
        <v>1.62</v>
      </c>
    </row>
    <row r="4344" spans="1:10" s="192" customFormat="1" ht="12.75">
      <c r="A4344" s="201"/>
      <c r="B4344" s="279"/>
      <c r="C4344" s="279"/>
      <c r="D4344" s="279"/>
      <c r="E4344" s="279" t="s">
        <v>663</v>
      </c>
      <c r="F4344" s="203">
        <v>3.05</v>
      </c>
      <c r="G4344" s="279"/>
      <c r="H4344" s="363" t="s">
        <v>664</v>
      </c>
      <c r="I4344" s="363"/>
      <c r="J4344" s="204">
        <v>16.66</v>
      </c>
    </row>
    <row r="4345" spans="1:10" s="192" customFormat="1" ht="13.5" thickBot="1">
      <c r="A4345" s="280"/>
      <c r="B4345" s="281"/>
      <c r="C4345" s="281"/>
      <c r="D4345" s="281"/>
      <c r="E4345" s="281"/>
      <c r="F4345" s="281"/>
      <c r="G4345" s="281" t="s">
        <v>665</v>
      </c>
      <c r="H4345" s="213">
        <v>2703.25</v>
      </c>
      <c r="I4345" s="281" t="s">
        <v>666</v>
      </c>
      <c r="J4345" s="207">
        <v>45036.14</v>
      </c>
    </row>
    <row r="4346" spans="1:10" s="192" customFormat="1" ht="13.5" thickTop="1">
      <c r="A4346" s="205"/>
      <c r="B4346" s="189"/>
      <c r="C4346" s="189"/>
      <c r="D4346" s="189"/>
      <c r="E4346" s="189"/>
      <c r="F4346" s="189"/>
      <c r="G4346" s="189"/>
      <c r="H4346" s="189"/>
      <c r="I4346" s="189"/>
      <c r="J4346" s="206"/>
    </row>
    <row r="4347" spans="1:10" s="192" customFormat="1" ht="12.75">
      <c r="A4347" s="290" t="s">
        <v>4165</v>
      </c>
      <c r="B4347" s="288" t="s">
        <v>8</v>
      </c>
      <c r="C4347" s="284" t="s">
        <v>9</v>
      </c>
      <c r="D4347" s="284" t="s">
        <v>10</v>
      </c>
      <c r="E4347" s="367" t="s">
        <v>136</v>
      </c>
      <c r="F4347" s="367"/>
      <c r="G4347" s="289" t="s">
        <v>11</v>
      </c>
      <c r="H4347" s="288" t="s">
        <v>12</v>
      </c>
      <c r="I4347" s="288" t="s">
        <v>13</v>
      </c>
      <c r="J4347" s="287" t="s">
        <v>14</v>
      </c>
    </row>
    <row r="4348" spans="1:10" s="192" customFormat="1" ht="38.25">
      <c r="A4348" s="94" t="s">
        <v>137</v>
      </c>
      <c r="B4348" s="294" t="s">
        <v>1181</v>
      </c>
      <c r="C4348" s="277" t="s">
        <v>21</v>
      </c>
      <c r="D4348" s="277" t="s">
        <v>476</v>
      </c>
      <c r="E4348" s="368" t="s">
        <v>181</v>
      </c>
      <c r="F4348" s="368"/>
      <c r="G4348" s="95" t="s">
        <v>38</v>
      </c>
      <c r="H4348" s="182">
        <v>1</v>
      </c>
      <c r="I4348" s="96">
        <v>12.25</v>
      </c>
      <c r="J4348" s="196">
        <v>12.25</v>
      </c>
    </row>
    <row r="4349" spans="1:10" s="192" customFormat="1" ht="25.5">
      <c r="A4349" s="197" t="s">
        <v>146</v>
      </c>
      <c r="B4349" s="308" t="s">
        <v>1634</v>
      </c>
      <c r="C4349" s="285" t="s">
        <v>21</v>
      </c>
      <c r="D4349" s="285" t="s">
        <v>539</v>
      </c>
      <c r="E4349" s="365" t="s">
        <v>148</v>
      </c>
      <c r="F4349" s="365"/>
      <c r="G4349" s="183" t="s">
        <v>26</v>
      </c>
      <c r="H4349" s="184">
        <v>6.4000000000000003E-3</v>
      </c>
      <c r="I4349" s="185">
        <v>21.5</v>
      </c>
      <c r="J4349" s="198">
        <v>0.13</v>
      </c>
    </row>
    <row r="4350" spans="1:10" s="192" customFormat="1" ht="25.5">
      <c r="A4350" s="197" t="s">
        <v>146</v>
      </c>
      <c r="B4350" s="308" t="s">
        <v>1633</v>
      </c>
      <c r="C4350" s="285" t="s">
        <v>21</v>
      </c>
      <c r="D4350" s="285" t="s">
        <v>538</v>
      </c>
      <c r="E4350" s="365" t="s">
        <v>148</v>
      </c>
      <c r="F4350" s="365"/>
      <c r="G4350" s="183" t="s">
        <v>26</v>
      </c>
      <c r="H4350" s="184">
        <v>3.9199999999999999E-2</v>
      </c>
      <c r="I4350" s="185">
        <v>25.4</v>
      </c>
      <c r="J4350" s="198">
        <v>0.99</v>
      </c>
    </row>
    <row r="4351" spans="1:10" s="192" customFormat="1" ht="25.5">
      <c r="A4351" s="197" t="s">
        <v>146</v>
      </c>
      <c r="B4351" s="308" t="s">
        <v>1702</v>
      </c>
      <c r="C4351" s="285" t="s">
        <v>21</v>
      </c>
      <c r="D4351" s="285" t="s">
        <v>1115</v>
      </c>
      <c r="E4351" s="365" t="s">
        <v>181</v>
      </c>
      <c r="F4351" s="365"/>
      <c r="G4351" s="183" t="s">
        <v>38</v>
      </c>
      <c r="H4351" s="184">
        <v>1</v>
      </c>
      <c r="I4351" s="185">
        <v>10.36</v>
      </c>
      <c r="J4351" s="198">
        <v>10.36</v>
      </c>
    </row>
    <row r="4352" spans="1:10" s="192" customFormat="1" ht="25.5">
      <c r="A4352" s="199" t="s">
        <v>139</v>
      </c>
      <c r="B4352" s="309" t="s">
        <v>1700</v>
      </c>
      <c r="C4352" s="278" t="s">
        <v>21</v>
      </c>
      <c r="D4352" s="278" t="s">
        <v>1113</v>
      </c>
      <c r="E4352" s="362" t="s">
        <v>142</v>
      </c>
      <c r="F4352" s="362"/>
      <c r="G4352" s="186" t="s">
        <v>45</v>
      </c>
      <c r="H4352" s="187">
        <v>0.54300000000000004</v>
      </c>
      <c r="I4352" s="188">
        <v>0.22</v>
      </c>
      <c r="J4352" s="200">
        <v>0.11</v>
      </c>
    </row>
    <row r="4353" spans="1:10" s="192" customFormat="1" ht="25.5">
      <c r="A4353" s="199" t="s">
        <v>139</v>
      </c>
      <c r="B4353" s="309" t="s">
        <v>1639</v>
      </c>
      <c r="C4353" s="278" t="s">
        <v>21</v>
      </c>
      <c r="D4353" s="278" t="s">
        <v>544</v>
      </c>
      <c r="E4353" s="362" t="s">
        <v>142</v>
      </c>
      <c r="F4353" s="362"/>
      <c r="G4353" s="186" t="s">
        <v>38</v>
      </c>
      <c r="H4353" s="187">
        <v>2.5000000000000001E-2</v>
      </c>
      <c r="I4353" s="188">
        <v>26.45</v>
      </c>
      <c r="J4353" s="200">
        <v>0.66</v>
      </c>
    </row>
    <row r="4354" spans="1:10" s="192" customFormat="1" ht="12.75">
      <c r="A4354" s="201"/>
      <c r="B4354" s="279"/>
      <c r="C4354" s="279"/>
      <c r="D4354" s="279"/>
      <c r="E4354" s="279" t="s">
        <v>143</v>
      </c>
      <c r="F4354" s="203">
        <v>1.07</v>
      </c>
      <c r="G4354" s="279" t="s">
        <v>144</v>
      </c>
      <c r="H4354" s="203">
        <v>0</v>
      </c>
      <c r="I4354" s="279" t="s">
        <v>145</v>
      </c>
      <c r="J4354" s="204">
        <v>1.07</v>
      </c>
    </row>
    <row r="4355" spans="1:10" s="192" customFormat="1" ht="12.75">
      <c r="A4355" s="201"/>
      <c r="B4355" s="279"/>
      <c r="C4355" s="279"/>
      <c r="D4355" s="279"/>
      <c r="E4355" s="279" t="s">
        <v>663</v>
      </c>
      <c r="F4355" s="203">
        <v>2.75</v>
      </c>
      <c r="G4355" s="279"/>
      <c r="H4355" s="363" t="s">
        <v>664</v>
      </c>
      <c r="I4355" s="363"/>
      <c r="J4355" s="204">
        <v>15</v>
      </c>
    </row>
    <row r="4356" spans="1:10" s="192" customFormat="1" ht="13.5" thickBot="1">
      <c r="A4356" s="280"/>
      <c r="B4356" s="281"/>
      <c r="C4356" s="281"/>
      <c r="D4356" s="281"/>
      <c r="E4356" s="281"/>
      <c r="F4356" s="281"/>
      <c r="G4356" s="281" t="s">
        <v>665</v>
      </c>
      <c r="H4356" s="213">
        <v>3238.95</v>
      </c>
      <c r="I4356" s="281" t="s">
        <v>666</v>
      </c>
      <c r="J4356" s="207">
        <v>48584.25</v>
      </c>
    </row>
    <row r="4357" spans="1:10" s="192" customFormat="1" ht="13.5" thickTop="1">
      <c r="A4357" s="205"/>
      <c r="B4357" s="189"/>
      <c r="C4357" s="189"/>
      <c r="D4357" s="189"/>
      <c r="E4357" s="189"/>
      <c r="F4357" s="189"/>
      <c r="G4357" s="189"/>
      <c r="H4357" s="189"/>
      <c r="I4357" s="189"/>
      <c r="J4357" s="206"/>
    </row>
    <row r="4358" spans="1:10" s="192" customFormat="1" ht="12.75">
      <c r="A4358" s="290" t="s">
        <v>4166</v>
      </c>
      <c r="B4358" s="288" t="s">
        <v>8</v>
      </c>
      <c r="C4358" s="284" t="s">
        <v>9</v>
      </c>
      <c r="D4358" s="284" t="s">
        <v>10</v>
      </c>
      <c r="E4358" s="367" t="s">
        <v>136</v>
      </c>
      <c r="F4358" s="367"/>
      <c r="G4358" s="289" t="s">
        <v>11</v>
      </c>
      <c r="H4358" s="288" t="s">
        <v>12</v>
      </c>
      <c r="I4358" s="288" t="s">
        <v>13</v>
      </c>
      <c r="J4358" s="287" t="s">
        <v>14</v>
      </c>
    </row>
    <row r="4359" spans="1:10" s="192" customFormat="1" ht="38.25">
      <c r="A4359" s="94" t="s">
        <v>137</v>
      </c>
      <c r="B4359" s="294" t="s">
        <v>1228</v>
      </c>
      <c r="C4359" s="277" t="s">
        <v>21</v>
      </c>
      <c r="D4359" s="277" t="s">
        <v>477</v>
      </c>
      <c r="E4359" s="368" t="s">
        <v>181</v>
      </c>
      <c r="F4359" s="368"/>
      <c r="G4359" s="95" t="s">
        <v>38</v>
      </c>
      <c r="H4359" s="182">
        <v>1</v>
      </c>
      <c r="I4359" s="96">
        <v>10.36</v>
      </c>
      <c r="J4359" s="196">
        <v>10.36</v>
      </c>
    </row>
    <row r="4360" spans="1:10" s="192" customFormat="1" ht="25.5">
      <c r="A4360" s="197" t="s">
        <v>146</v>
      </c>
      <c r="B4360" s="308" t="s">
        <v>1634</v>
      </c>
      <c r="C4360" s="285" t="s">
        <v>21</v>
      </c>
      <c r="D4360" s="285" t="s">
        <v>539</v>
      </c>
      <c r="E4360" s="365" t="s">
        <v>148</v>
      </c>
      <c r="F4360" s="365"/>
      <c r="G4360" s="183" t="s">
        <v>26</v>
      </c>
      <c r="H4360" s="184">
        <v>4.1999999999999997E-3</v>
      </c>
      <c r="I4360" s="185">
        <v>21.5</v>
      </c>
      <c r="J4360" s="198">
        <v>0.09</v>
      </c>
    </row>
    <row r="4361" spans="1:10" s="192" customFormat="1" ht="25.5">
      <c r="A4361" s="197" t="s">
        <v>146</v>
      </c>
      <c r="B4361" s="308" t="s">
        <v>1633</v>
      </c>
      <c r="C4361" s="285" t="s">
        <v>21</v>
      </c>
      <c r="D4361" s="285" t="s">
        <v>538</v>
      </c>
      <c r="E4361" s="365" t="s">
        <v>148</v>
      </c>
      <c r="F4361" s="365"/>
      <c r="G4361" s="183" t="s">
        <v>26</v>
      </c>
      <c r="H4361" s="184">
        <v>2.5700000000000001E-2</v>
      </c>
      <c r="I4361" s="185">
        <v>25.4</v>
      </c>
      <c r="J4361" s="198">
        <v>0.65</v>
      </c>
    </row>
    <row r="4362" spans="1:10" s="192" customFormat="1" ht="25.5">
      <c r="A4362" s="197" t="s">
        <v>146</v>
      </c>
      <c r="B4362" s="308" t="s">
        <v>1703</v>
      </c>
      <c r="C4362" s="285" t="s">
        <v>21</v>
      </c>
      <c r="D4362" s="285" t="s">
        <v>1116</v>
      </c>
      <c r="E4362" s="365" t="s">
        <v>181</v>
      </c>
      <c r="F4362" s="365"/>
      <c r="G4362" s="183" t="s">
        <v>38</v>
      </c>
      <c r="H4362" s="184">
        <v>1</v>
      </c>
      <c r="I4362" s="185">
        <v>8.8800000000000008</v>
      </c>
      <c r="J4362" s="198">
        <v>8.8800000000000008</v>
      </c>
    </row>
    <row r="4363" spans="1:10" s="192" customFormat="1" ht="25.5">
      <c r="A4363" s="199" t="s">
        <v>139</v>
      </c>
      <c r="B4363" s="309" t="s">
        <v>1700</v>
      </c>
      <c r="C4363" s="278" t="s">
        <v>21</v>
      </c>
      <c r="D4363" s="278" t="s">
        <v>1113</v>
      </c>
      <c r="E4363" s="362" t="s">
        <v>142</v>
      </c>
      <c r="F4363" s="362"/>
      <c r="G4363" s="186" t="s">
        <v>45</v>
      </c>
      <c r="H4363" s="187">
        <v>0.36699999999999999</v>
      </c>
      <c r="I4363" s="188">
        <v>0.22</v>
      </c>
      <c r="J4363" s="200">
        <v>0.08</v>
      </c>
    </row>
    <row r="4364" spans="1:10" s="192" customFormat="1" ht="25.5">
      <c r="A4364" s="199" t="s">
        <v>139</v>
      </c>
      <c r="B4364" s="309" t="s">
        <v>1639</v>
      </c>
      <c r="C4364" s="278" t="s">
        <v>21</v>
      </c>
      <c r="D4364" s="278" t="s">
        <v>544</v>
      </c>
      <c r="E4364" s="362" t="s">
        <v>142</v>
      </c>
      <c r="F4364" s="362"/>
      <c r="G4364" s="186" t="s">
        <v>38</v>
      </c>
      <c r="H4364" s="187">
        <v>2.5000000000000001E-2</v>
      </c>
      <c r="I4364" s="188">
        <v>26.45</v>
      </c>
      <c r="J4364" s="200">
        <v>0.66</v>
      </c>
    </row>
    <row r="4365" spans="1:10" s="192" customFormat="1" ht="12.75">
      <c r="A4365" s="201"/>
      <c r="B4365" s="279"/>
      <c r="C4365" s="279"/>
      <c r="D4365" s="279"/>
      <c r="E4365" s="279" t="s">
        <v>143</v>
      </c>
      <c r="F4365" s="203">
        <v>0.67</v>
      </c>
      <c r="G4365" s="279" t="s">
        <v>144</v>
      </c>
      <c r="H4365" s="203">
        <v>0</v>
      </c>
      <c r="I4365" s="279" t="s">
        <v>145</v>
      </c>
      <c r="J4365" s="204">
        <v>0.67</v>
      </c>
    </row>
    <row r="4366" spans="1:10" s="192" customFormat="1" ht="12.75">
      <c r="A4366" s="201"/>
      <c r="B4366" s="279"/>
      <c r="C4366" s="279"/>
      <c r="D4366" s="279"/>
      <c r="E4366" s="279" t="s">
        <v>663</v>
      </c>
      <c r="F4366" s="203">
        <v>2.3199999999999998</v>
      </c>
      <c r="G4366" s="279"/>
      <c r="H4366" s="363" t="s">
        <v>664</v>
      </c>
      <c r="I4366" s="363"/>
      <c r="J4366" s="204">
        <v>12.68</v>
      </c>
    </row>
    <row r="4367" spans="1:10" s="192" customFormat="1" ht="13.5" thickBot="1">
      <c r="A4367" s="280"/>
      <c r="B4367" s="281"/>
      <c r="C4367" s="281"/>
      <c r="D4367" s="281"/>
      <c r="E4367" s="281"/>
      <c r="F4367" s="281"/>
      <c r="G4367" s="281" t="s">
        <v>665</v>
      </c>
      <c r="H4367" s="213">
        <v>6896.67</v>
      </c>
      <c r="I4367" s="281" t="s">
        <v>666</v>
      </c>
      <c r="J4367" s="207">
        <v>87449.77</v>
      </c>
    </row>
    <row r="4368" spans="1:10" s="192" customFormat="1" ht="13.5" thickTop="1">
      <c r="A4368" s="205"/>
      <c r="B4368" s="189"/>
      <c r="C4368" s="189"/>
      <c r="D4368" s="189"/>
      <c r="E4368" s="189"/>
      <c r="F4368" s="189"/>
      <c r="G4368" s="189"/>
      <c r="H4368" s="189"/>
      <c r="I4368" s="189"/>
      <c r="J4368" s="206"/>
    </row>
    <row r="4369" spans="1:10" s="192" customFormat="1" ht="12.75">
      <c r="A4369" s="290" t="s">
        <v>4167</v>
      </c>
      <c r="B4369" s="288" t="s">
        <v>8</v>
      </c>
      <c r="C4369" s="284" t="s">
        <v>9</v>
      </c>
      <c r="D4369" s="284" t="s">
        <v>10</v>
      </c>
      <c r="E4369" s="367" t="s">
        <v>136</v>
      </c>
      <c r="F4369" s="367"/>
      <c r="G4369" s="289" t="s">
        <v>11</v>
      </c>
      <c r="H4369" s="288" t="s">
        <v>12</v>
      </c>
      <c r="I4369" s="288" t="s">
        <v>13</v>
      </c>
      <c r="J4369" s="287" t="s">
        <v>14</v>
      </c>
    </row>
    <row r="4370" spans="1:10" s="192" customFormat="1" ht="38.25">
      <c r="A4370" s="94" t="s">
        <v>137</v>
      </c>
      <c r="B4370" s="294" t="s">
        <v>4168</v>
      </c>
      <c r="C4370" s="277" t="s">
        <v>21</v>
      </c>
      <c r="D4370" s="277" t="s">
        <v>2864</v>
      </c>
      <c r="E4370" s="368" t="s">
        <v>181</v>
      </c>
      <c r="F4370" s="368"/>
      <c r="G4370" s="95" t="s">
        <v>38</v>
      </c>
      <c r="H4370" s="182">
        <v>1</v>
      </c>
      <c r="I4370" s="96">
        <v>10.06</v>
      </c>
      <c r="J4370" s="196">
        <v>10.06</v>
      </c>
    </row>
    <row r="4371" spans="1:10" s="192" customFormat="1" ht="25.5">
      <c r="A4371" s="197" t="s">
        <v>146</v>
      </c>
      <c r="B4371" s="308" t="s">
        <v>1634</v>
      </c>
      <c r="C4371" s="285" t="s">
        <v>21</v>
      </c>
      <c r="D4371" s="285" t="s">
        <v>539</v>
      </c>
      <c r="E4371" s="365" t="s">
        <v>148</v>
      </c>
      <c r="F4371" s="365"/>
      <c r="G4371" s="183" t="s">
        <v>26</v>
      </c>
      <c r="H4371" s="184">
        <v>3.2000000000000002E-3</v>
      </c>
      <c r="I4371" s="185">
        <v>21.5</v>
      </c>
      <c r="J4371" s="198">
        <v>0.06</v>
      </c>
    </row>
    <row r="4372" spans="1:10" s="192" customFormat="1" ht="25.5">
      <c r="A4372" s="197" t="s">
        <v>146</v>
      </c>
      <c r="B4372" s="308" t="s">
        <v>1633</v>
      </c>
      <c r="C4372" s="285" t="s">
        <v>21</v>
      </c>
      <c r="D4372" s="285" t="s">
        <v>538</v>
      </c>
      <c r="E4372" s="365" t="s">
        <v>148</v>
      </c>
      <c r="F4372" s="365"/>
      <c r="G4372" s="183" t="s">
        <v>26</v>
      </c>
      <c r="H4372" s="184">
        <v>1.9400000000000001E-2</v>
      </c>
      <c r="I4372" s="185">
        <v>25.4</v>
      </c>
      <c r="J4372" s="198">
        <v>0.49</v>
      </c>
    </row>
    <row r="4373" spans="1:10" s="192" customFormat="1" ht="25.5">
      <c r="A4373" s="197" t="s">
        <v>146</v>
      </c>
      <c r="B4373" s="308" t="s">
        <v>4144</v>
      </c>
      <c r="C4373" s="285" t="s">
        <v>21</v>
      </c>
      <c r="D4373" s="285" t="s">
        <v>4145</v>
      </c>
      <c r="E4373" s="365" t="s">
        <v>181</v>
      </c>
      <c r="F4373" s="365"/>
      <c r="G4373" s="183" t="s">
        <v>38</v>
      </c>
      <c r="H4373" s="184">
        <v>1</v>
      </c>
      <c r="I4373" s="185">
        <v>8.81</v>
      </c>
      <c r="J4373" s="198">
        <v>8.81</v>
      </c>
    </row>
    <row r="4374" spans="1:10" s="192" customFormat="1" ht="25.5">
      <c r="A4374" s="199" t="s">
        <v>139</v>
      </c>
      <c r="B4374" s="309" t="s">
        <v>1700</v>
      </c>
      <c r="C4374" s="278" t="s">
        <v>21</v>
      </c>
      <c r="D4374" s="278" t="s">
        <v>1113</v>
      </c>
      <c r="E4374" s="362" t="s">
        <v>142</v>
      </c>
      <c r="F4374" s="362"/>
      <c r="G4374" s="186" t="s">
        <v>45</v>
      </c>
      <c r="H4374" s="187">
        <v>0.21199999999999999</v>
      </c>
      <c r="I4374" s="188">
        <v>0.22</v>
      </c>
      <c r="J4374" s="200">
        <v>0.04</v>
      </c>
    </row>
    <row r="4375" spans="1:10" s="192" customFormat="1" ht="25.5">
      <c r="A4375" s="199" t="s">
        <v>139</v>
      </c>
      <c r="B4375" s="309" t="s">
        <v>1639</v>
      </c>
      <c r="C4375" s="278" t="s">
        <v>21</v>
      </c>
      <c r="D4375" s="278" t="s">
        <v>544</v>
      </c>
      <c r="E4375" s="362" t="s">
        <v>142</v>
      </c>
      <c r="F4375" s="362"/>
      <c r="G4375" s="186" t="s">
        <v>38</v>
      </c>
      <c r="H4375" s="187">
        <v>2.5000000000000001E-2</v>
      </c>
      <c r="I4375" s="188">
        <v>26.45</v>
      </c>
      <c r="J4375" s="200">
        <v>0.66</v>
      </c>
    </row>
    <row r="4376" spans="1:10" s="192" customFormat="1" ht="12.75">
      <c r="A4376" s="201"/>
      <c r="B4376" s="279"/>
      <c r="C4376" s="279"/>
      <c r="D4376" s="279"/>
      <c r="E4376" s="279" t="s">
        <v>143</v>
      </c>
      <c r="F4376" s="203">
        <v>0.48</v>
      </c>
      <c r="G4376" s="279" t="s">
        <v>144</v>
      </c>
      <c r="H4376" s="203">
        <v>0</v>
      </c>
      <c r="I4376" s="279" t="s">
        <v>145</v>
      </c>
      <c r="J4376" s="204">
        <v>0.48</v>
      </c>
    </row>
    <row r="4377" spans="1:10" s="192" customFormat="1" ht="12.75">
      <c r="A4377" s="201"/>
      <c r="B4377" s="279"/>
      <c r="C4377" s="279"/>
      <c r="D4377" s="279"/>
      <c r="E4377" s="279" t="s">
        <v>663</v>
      </c>
      <c r="F4377" s="203">
        <v>2.2599999999999998</v>
      </c>
      <c r="G4377" s="279"/>
      <c r="H4377" s="363" t="s">
        <v>664</v>
      </c>
      <c r="I4377" s="363"/>
      <c r="J4377" s="204">
        <v>12.32</v>
      </c>
    </row>
    <row r="4378" spans="1:10" s="192" customFormat="1" ht="13.5" thickBot="1">
      <c r="A4378" s="280"/>
      <c r="B4378" s="281"/>
      <c r="C4378" s="281"/>
      <c r="D4378" s="281"/>
      <c r="E4378" s="281"/>
      <c r="F4378" s="281"/>
      <c r="G4378" s="281" t="s">
        <v>665</v>
      </c>
      <c r="H4378" s="213">
        <v>6793.93</v>
      </c>
      <c r="I4378" s="281" t="s">
        <v>666</v>
      </c>
      <c r="J4378" s="207">
        <v>83701.210000000006</v>
      </c>
    </row>
    <row r="4379" spans="1:10" s="192" customFormat="1" ht="13.5" thickTop="1">
      <c r="A4379" s="205"/>
      <c r="B4379" s="189"/>
      <c r="C4379" s="189"/>
      <c r="D4379" s="189"/>
      <c r="E4379" s="189"/>
      <c r="F4379" s="189"/>
      <c r="G4379" s="189"/>
      <c r="H4379" s="189"/>
      <c r="I4379" s="189"/>
      <c r="J4379" s="206"/>
    </row>
    <row r="4380" spans="1:10" s="192" customFormat="1" ht="12.75">
      <c r="A4380" s="290" t="s">
        <v>4169</v>
      </c>
      <c r="B4380" s="288" t="s">
        <v>8</v>
      </c>
      <c r="C4380" s="284" t="s">
        <v>9</v>
      </c>
      <c r="D4380" s="284" t="s">
        <v>10</v>
      </c>
      <c r="E4380" s="367" t="s">
        <v>136</v>
      </c>
      <c r="F4380" s="367"/>
      <c r="G4380" s="289" t="s">
        <v>11</v>
      </c>
      <c r="H4380" s="288" t="s">
        <v>12</v>
      </c>
      <c r="I4380" s="288" t="s">
        <v>13</v>
      </c>
      <c r="J4380" s="287" t="s">
        <v>14</v>
      </c>
    </row>
    <row r="4381" spans="1:10" s="192" customFormat="1" ht="38.25">
      <c r="A4381" s="94" t="s">
        <v>137</v>
      </c>
      <c r="B4381" s="294" t="s">
        <v>4170</v>
      </c>
      <c r="C4381" s="277" t="s">
        <v>21</v>
      </c>
      <c r="D4381" s="277" t="s">
        <v>2866</v>
      </c>
      <c r="E4381" s="368" t="s">
        <v>181</v>
      </c>
      <c r="F4381" s="368"/>
      <c r="G4381" s="95" t="s">
        <v>38</v>
      </c>
      <c r="H4381" s="182">
        <v>1</v>
      </c>
      <c r="I4381" s="96">
        <v>11.51</v>
      </c>
      <c r="J4381" s="196">
        <v>11.51</v>
      </c>
    </row>
    <row r="4382" spans="1:10" s="192" customFormat="1" ht="25.5">
      <c r="A4382" s="197" t="s">
        <v>146</v>
      </c>
      <c r="B4382" s="308" t="s">
        <v>1634</v>
      </c>
      <c r="C4382" s="285" t="s">
        <v>21</v>
      </c>
      <c r="D4382" s="285" t="s">
        <v>539</v>
      </c>
      <c r="E4382" s="365" t="s">
        <v>148</v>
      </c>
      <c r="F4382" s="365"/>
      <c r="G4382" s="183" t="s">
        <v>26</v>
      </c>
      <c r="H4382" s="184">
        <v>2.5000000000000001E-3</v>
      </c>
      <c r="I4382" s="185">
        <v>21.5</v>
      </c>
      <c r="J4382" s="198">
        <v>0.05</v>
      </c>
    </row>
    <row r="4383" spans="1:10" s="192" customFormat="1" ht="25.5">
      <c r="A4383" s="197" t="s">
        <v>146</v>
      </c>
      <c r="B4383" s="308" t="s">
        <v>1633</v>
      </c>
      <c r="C4383" s="285" t="s">
        <v>21</v>
      </c>
      <c r="D4383" s="285" t="s">
        <v>538</v>
      </c>
      <c r="E4383" s="365" t="s">
        <v>148</v>
      </c>
      <c r="F4383" s="365"/>
      <c r="G4383" s="183" t="s">
        <v>26</v>
      </c>
      <c r="H4383" s="184">
        <v>1.52E-2</v>
      </c>
      <c r="I4383" s="185">
        <v>25.4</v>
      </c>
      <c r="J4383" s="198">
        <v>0.38</v>
      </c>
    </row>
    <row r="4384" spans="1:10" s="192" customFormat="1" ht="25.5">
      <c r="A4384" s="197" t="s">
        <v>146</v>
      </c>
      <c r="B4384" s="308" t="s">
        <v>4171</v>
      </c>
      <c r="C4384" s="285" t="s">
        <v>21</v>
      </c>
      <c r="D4384" s="285" t="s">
        <v>4172</v>
      </c>
      <c r="E4384" s="365" t="s">
        <v>181</v>
      </c>
      <c r="F4384" s="365"/>
      <c r="G4384" s="183" t="s">
        <v>38</v>
      </c>
      <c r="H4384" s="184">
        <v>1</v>
      </c>
      <c r="I4384" s="185">
        <v>10.4</v>
      </c>
      <c r="J4384" s="198">
        <v>10.4</v>
      </c>
    </row>
    <row r="4385" spans="1:10" s="192" customFormat="1" ht="25.5">
      <c r="A4385" s="199" t="s">
        <v>139</v>
      </c>
      <c r="B4385" s="309" t="s">
        <v>1700</v>
      </c>
      <c r="C4385" s="278" t="s">
        <v>21</v>
      </c>
      <c r="D4385" s="278" t="s">
        <v>1113</v>
      </c>
      <c r="E4385" s="362" t="s">
        <v>142</v>
      </c>
      <c r="F4385" s="362"/>
      <c r="G4385" s="186" t="s">
        <v>45</v>
      </c>
      <c r="H4385" s="187">
        <v>0.113</v>
      </c>
      <c r="I4385" s="188">
        <v>0.22</v>
      </c>
      <c r="J4385" s="200">
        <v>0.02</v>
      </c>
    </row>
    <row r="4386" spans="1:10" s="192" customFormat="1" ht="25.5">
      <c r="A4386" s="199" t="s">
        <v>139</v>
      </c>
      <c r="B4386" s="309" t="s">
        <v>1639</v>
      </c>
      <c r="C4386" s="278" t="s">
        <v>21</v>
      </c>
      <c r="D4386" s="278" t="s">
        <v>544</v>
      </c>
      <c r="E4386" s="362" t="s">
        <v>142</v>
      </c>
      <c r="F4386" s="362"/>
      <c r="G4386" s="186" t="s">
        <v>38</v>
      </c>
      <c r="H4386" s="187">
        <v>2.5000000000000001E-2</v>
      </c>
      <c r="I4386" s="188">
        <v>26.45</v>
      </c>
      <c r="J4386" s="200">
        <v>0.66</v>
      </c>
    </row>
    <row r="4387" spans="1:10" s="192" customFormat="1" ht="12.75">
      <c r="A4387" s="201"/>
      <c r="B4387" s="279"/>
      <c r="C4387" s="279"/>
      <c r="D4387" s="279"/>
      <c r="E4387" s="279" t="s">
        <v>143</v>
      </c>
      <c r="F4387" s="203">
        <v>0.36</v>
      </c>
      <c r="G4387" s="279" t="s">
        <v>144</v>
      </c>
      <c r="H4387" s="203">
        <v>0</v>
      </c>
      <c r="I4387" s="279" t="s">
        <v>145</v>
      </c>
      <c r="J4387" s="204">
        <v>0.36</v>
      </c>
    </row>
    <row r="4388" spans="1:10" s="192" customFormat="1" ht="12.75">
      <c r="A4388" s="201"/>
      <c r="B4388" s="279"/>
      <c r="C4388" s="279"/>
      <c r="D4388" s="279"/>
      <c r="E4388" s="279" t="s">
        <v>663</v>
      </c>
      <c r="F4388" s="203">
        <v>2.58</v>
      </c>
      <c r="G4388" s="279"/>
      <c r="H4388" s="363" t="s">
        <v>664</v>
      </c>
      <c r="I4388" s="363"/>
      <c r="J4388" s="204">
        <v>14.09</v>
      </c>
    </row>
    <row r="4389" spans="1:10" s="192" customFormat="1" ht="13.5" thickBot="1">
      <c r="A4389" s="280"/>
      <c r="B4389" s="281"/>
      <c r="C4389" s="281"/>
      <c r="D4389" s="281"/>
      <c r="E4389" s="281"/>
      <c r="F4389" s="281"/>
      <c r="G4389" s="281" t="s">
        <v>665</v>
      </c>
      <c r="H4389" s="213">
        <v>3700.19</v>
      </c>
      <c r="I4389" s="281" t="s">
        <v>666</v>
      </c>
      <c r="J4389" s="207">
        <v>52135.67</v>
      </c>
    </row>
    <row r="4390" spans="1:10" s="192" customFormat="1" ht="13.5" thickTop="1">
      <c r="A4390" s="205"/>
      <c r="B4390" s="189"/>
      <c r="C4390" s="189"/>
      <c r="D4390" s="189"/>
      <c r="E4390" s="189"/>
      <c r="F4390" s="189"/>
      <c r="G4390" s="189"/>
      <c r="H4390" s="189"/>
      <c r="I4390" s="189"/>
      <c r="J4390" s="206"/>
    </row>
    <row r="4391" spans="1:10" s="192" customFormat="1" ht="12.75">
      <c r="A4391" s="290" t="s">
        <v>4173</v>
      </c>
      <c r="B4391" s="288" t="s">
        <v>8</v>
      </c>
      <c r="C4391" s="284" t="s">
        <v>9</v>
      </c>
      <c r="D4391" s="284" t="s">
        <v>10</v>
      </c>
      <c r="E4391" s="367" t="s">
        <v>136</v>
      </c>
      <c r="F4391" s="367"/>
      <c r="G4391" s="289" t="s">
        <v>11</v>
      </c>
      <c r="H4391" s="288" t="s">
        <v>12</v>
      </c>
      <c r="I4391" s="288" t="s">
        <v>13</v>
      </c>
      <c r="J4391" s="287" t="s">
        <v>14</v>
      </c>
    </row>
    <row r="4392" spans="1:10" s="192" customFormat="1" ht="38.25">
      <c r="A4392" s="94" t="s">
        <v>137</v>
      </c>
      <c r="B4392" s="294" t="s">
        <v>4174</v>
      </c>
      <c r="C4392" s="277" t="s">
        <v>21</v>
      </c>
      <c r="D4392" s="277" t="s">
        <v>2868</v>
      </c>
      <c r="E4392" s="368" t="s">
        <v>181</v>
      </c>
      <c r="F4392" s="368"/>
      <c r="G4392" s="95" t="s">
        <v>38</v>
      </c>
      <c r="H4392" s="182">
        <v>1</v>
      </c>
      <c r="I4392" s="96">
        <v>11.4</v>
      </c>
      <c r="J4392" s="196">
        <v>11.4</v>
      </c>
    </row>
    <row r="4393" spans="1:10" s="192" customFormat="1" ht="25.5">
      <c r="A4393" s="197" t="s">
        <v>146</v>
      </c>
      <c r="B4393" s="308" t="s">
        <v>1634</v>
      </c>
      <c r="C4393" s="285" t="s">
        <v>21</v>
      </c>
      <c r="D4393" s="285" t="s">
        <v>539</v>
      </c>
      <c r="E4393" s="365" t="s">
        <v>148</v>
      </c>
      <c r="F4393" s="365"/>
      <c r="G4393" s="183" t="s">
        <v>26</v>
      </c>
      <c r="H4393" s="184">
        <v>2E-3</v>
      </c>
      <c r="I4393" s="185">
        <v>21.5</v>
      </c>
      <c r="J4393" s="198">
        <v>0.04</v>
      </c>
    </row>
    <row r="4394" spans="1:10" s="192" customFormat="1" ht="25.5">
      <c r="A4394" s="197" t="s">
        <v>146</v>
      </c>
      <c r="B4394" s="308" t="s">
        <v>1633</v>
      </c>
      <c r="C4394" s="285" t="s">
        <v>21</v>
      </c>
      <c r="D4394" s="285" t="s">
        <v>538</v>
      </c>
      <c r="E4394" s="365" t="s">
        <v>148</v>
      </c>
      <c r="F4394" s="365"/>
      <c r="G4394" s="183" t="s">
        <v>26</v>
      </c>
      <c r="H4394" s="184">
        <v>1.2E-2</v>
      </c>
      <c r="I4394" s="185">
        <v>25.4</v>
      </c>
      <c r="J4394" s="198">
        <v>0.3</v>
      </c>
    </row>
    <row r="4395" spans="1:10" s="192" customFormat="1" ht="25.5">
      <c r="A4395" s="197" t="s">
        <v>146</v>
      </c>
      <c r="B4395" s="308" t="s">
        <v>4175</v>
      </c>
      <c r="C4395" s="285" t="s">
        <v>21</v>
      </c>
      <c r="D4395" s="285" t="s">
        <v>4176</v>
      </c>
      <c r="E4395" s="365" t="s">
        <v>181</v>
      </c>
      <c r="F4395" s="365"/>
      <c r="G4395" s="183" t="s">
        <v>38</v>
      </c>
      <c r="H4395" s="184">
        <v>1</v>
      </c>
      <c r="I4395" s="185">
        <v>10.39</v>
      </c>
      <c r="J4395" s="198">
        <v>10.39</v>
      </c>
    </row>
    <row r="4396" spans="1:10" s="192" customFormat="1" ht="25.5">
      <c r="A4396" s="199" t="s">
        <v>139</v>
      </c>
      <c r="B4396" s="309" t="s">
        <v>1700</v>
      </c>
      <c r="C4396" s="278" t="s">
        <v>21</v>
      </c>
      <c r="D4396" s="278" t="s">
        <v>1113</v>
      </c>
      <c r="E4396" s="362" t="s">
        <v>142</v>
      </c>
      <c r="F4396" s="362"/>
      <c r="G4396" s="186" t="s">
        <v>45</v>
      </c>
      <c r="H4396" s="187">
        <v>5.1999999999999998E-2</v>
      </c>
      <c r="I4396" s="188">
        <v>0.22</v>
      </c>
      <c r="J4396" s="200">
        <v>0.01</v>
      </c>
    </row>
    <row r="4397" spans="1:10" s="192" customFormat="1" ht="25.5">
      <c r="A4397" s="199" t="s">
        <v>139</v>
      </c>
      <c r="B4397" s="309" t="s">
        <v>1639</v>
      </c>
      <c r="C4397" s="278" t="s">
        <v>21</v>
      </c>
      <c r="D4397" s="278" t="s">
        <v>544</v>
      </c>
      <c r="E4397" s="362" t="s">
        <v>142</v>
      </c>
      <c r="F4397" s="362"/>
      <c r="G4397" s="186" t="s">
        <v>38</v>
      </c>
      <c r="H4397" s="187">
        <v>2.5000000000000001E-2</v>
      </c>
      <c r="I4397" s="188">
        <v>26.45</v>
      </c>
      <c r="J4397" s="200">
        <v>0.66</v>
      </c>
    </row>
    <row r="4398" spans="1:10" s="192" customFormat="1" ht="12.75">
      <c r="A4398" s="201"/>
      <c r="B4398" s="279"/>
      <c r="C4398" s="279"/>
      <c r="D4398" s="279"/>
      <c r="E4398" s="279" t="s">
        <v>143</v>
      </c>
      <c r="F4398" s="203">
        <v>0.28999999999999998</v>
      </c>
      <c r="G4398" s="279" t="s">
        <v>144</v>
      </c>
      <c r="H4398" s="203">
        <v>0</v>
      </c>
      <c r="I4398" s="279" t="s">
        <v>145</v>
      </c>
      <c r="J4398" s="204">
        <v>0.28999999999999998</v>
      </c>
    </row>
    <row r="4399" spans="1:10" s="192" customFormat="1" ht="12.75">
      <c r="A4399" s="201"/>
      <c r="B4399" s="279"/>
      <c r="C4399" s="279"/>
      <c r="D4399" s="279"/>
      <c r="E4399" s="279" t="s">
        <v>663</v>
      </c>
      <c r="F4399" s="203">
        <v>2.56</v>
      </c>
      <c r="G4399" s="279"/>
      <c r="H4399" s="363" t="s">
        <v>664</v>
      </c>
      <c r="I4399" s="363"/>
      <c r="J4399" s="204">
        <v>13.96</v>
      </c>
    </row>
    <row r="4400" spans="1:10" s="192" customFormat="1" ht="13.5" thickBot="1">
      <c r="A4400" s="280"/>
      <c r="B4400" s="281"/>
      <c r="C4400" s="281"/>
      <c r="D4400" s="281"/>
      <c r="E4400" s="281"/>
      <c r="F4400" s="281"/>
      <c r="G4400" s="281" t="s">
        <v>665</v>
      </c>
      <c r="H4400" s="213">
        <v>1190.31</v>
      </c>
      <c r="I4400" s="281" t="s">
        <v>666</v>
      </c>
      <c r="J4400" s="207">
        <v>16616.72</v>
      </c>
    </row>
    <row r="4401" spans="1:10" s="192" customFormat="1" ht="13.5" thickTop="1">
      <c r="A4401" s="205"/>
      <c r="B4401" s="189"/>
      <c r="C4401" s="189"/>
      <c r="D4401" s="189"/>
      <c r="E4401" s="189"/>
      <c r="F4401" s="189"/>
      <c r="G4401" s="189"/>
      <c r="H4401" s="189"/>
      <c r="I4401" s="189"/>
      <c r="J4401" s="206"/>
    </row>
    <row r="4402" spans="1:10" s="192" customFormat="1" ht="12.75">
      <c r="A4402" s="290" t="s">
        <v>4177</v>
      </c>
      <c r="B4402" s="288" t="s">
        <v>8</v>
      </c>
      <c r="C4402" s="284" t="s">
        <v>9</v>
      </c>
      <c r="D4402" s="284" t="s">
        <v>10</v>
      </c>
      <c r="E4402" s="367" t="s">
        <v>136</v>
      </c>
      <c r="F4402" s="367"/>
      <c r="G4402" s="289" t="s">
        <v>11</v>
      </c>
      <c r="H4402" s="288" t="s">
        <v>12</v>
      </c>
      <c r="I4402" s="288" t="s">
        <v>13</v>
      </c>
      <c r="J4402" s="287" t="s">
        <v>14</v>
      </c>
    </row>
    <row r="4403" spans="1:10" s="192" customFormat="1" ht="38.25">
      <c r="A4403" s="94" t="s">
        <v>137</v>
      </c>
      <c r="B4403" s="294" t="s">
        <v>1160</v>
      </c>
      <c r="C4403" s="277" t="s">
        <v>21</v>
      </c>
      <c r="D4403" s="277" t="s">
        <v>631</v>
      </c>
      <c r="E4403" s="368" t="s">
        <v>181</v>
      </c>
      <c r="F4403" s="368"/>
      <c r="G4403" s="95" t="s">
        <v>3</v>
      </c>
      <c r="H4403" s="182">
        <v>1</v>
      </c>
      <c r="I4403" s="96">
        <v>121.42</v>
      </c>
      <c r="J4403" s="196">
        <v>121.42</v>
      </c>
    </row>
    <row r="4404" spans="1:10" s="192" customFormat="1" ht="25.5">
      <c r="A4404" s="197" t="s">
        <v>146</v>
      </c>
      <c r="B4404" s="308" t="s">
        <v>1689</v>
      </c>
      <c r="C4404" s="285" t="s">
        <v>21</v>
      </c>
      <c r="D4404" s="285" t="s">
        <v>1101</v>
      </c>
      <c r="E4404" s="365" t="s">
        <v>148</v>
      </c>
      <c r="F4404" s="365"/>
      <c r="G4404" s="183" t="s">
        <v>26</v>
      </c>
      <c r="H4404" s="184">
        <v>0.16200000000000001</v>
      </c>
      <c r="I4404" s="185">
        <v>21.42</v>
      </c>
      <c r="J4404" s="198">
        <v>3.47</v>
      </c>
    </row>
    <row r="4405" spans="1:10" s="192" customFormat="1" ht="25.5">
      <c r="A4405" s="197" t="s">
        <v>146</v>
      </c>
      <c r="B4405" s="308" t="s">
        <v>1344</v>
      </c>
      <c r="C4405" s="285" t="s">
        <v>21</v>
      </c>
      <c r="D4405" s="285" t="s">
        <v>670</v>
      </c>
      <c r="E4405" s="365" t="s">
        <v>148</v>
      </c>
      <c r="F4405" s="365"/>
      <c r="G4405" s="183" t="s">
        <v>26</v>
      </c>
      <c r="H4405" s="184">
        <v>0.88200000000000001</v>
      </c>
      <c r="I4405" s="185">
        <v>25.26</v>
      </c>
      <c r="J4405" s="198">
        <v>22.27</v>
      </c>
    </row>
    <row r="4406" spans="1:10" s="192" customFormat="1" ht="25.5">
      <c r="A4406" s="197" t="s">
        <v>146</v>
      </c>
      <c r="B4406" s="308" t="s">
        <v>1709</v>
      </c>
      <c r="C4406" s="285" t="s">
        <v>21</v>
      </c>
      <c r="D4406" s="285" t="s">
        <v>1124</v>
      </c>
      <c r="E4406" s="365" t="s">
        <v>181</v>
      </c>
      <c r="F4406" s="365"/>
      <c r="G4406" s="183" t="s">
        <v>3</v>
      </c>
      <c r="H4406" s="184">
        <v>0.105</v>
      </c>
      <c r="I4406" s="185">
        <v>206.67</v>
      </c>
      <c r="J4406" s="198">
        <v>21.7</v>
      </c>
    </row>
    <row r="4407" spans="1:10" s="192" customFormat="1" ht="25.5">
      <c r="A4407" s="197" t="s">
        <v>146</v>
      </c>
      <c r="B4407" s="308" t="s">
        <v>1710</v>
      </c>
      <c r="C4407" s="285" t="s">
        <v>21</v>
      </c>
      <c r="D4407" s="285" t="s">
        <v>1125</v>
      </c>
      <c r="E4407" s="365" t="s">
        <v>181</v>
      </c>
      <c r="F4407" s="365"/>
      <c r="G4407" s="183" t="s">
        <v>34</v>
      </c>
      <c r="H4407" s="184">
        <v>1.3180000000000001</v>
      </c>
      <c r="I4407" s="185">
        <v>49.15</v>
      </c>
      <c r="J4407" s="198">
        <v>64.77</v>
      </c>
    </row>
    <row r="4408" spans="1:10" s="192" customFormat="1" ht="25.5">
      <c r="A4408" s="199" t="s">
        <v>139</v>
      </c>
      <c r="B4408" s="309" t="s">
        <v>1641</v>
      </c>
      <c r="C4408" s="278" t="s">
        <v>21</v>
      </c>
      <c r="D4408" s="278" t="s">
        <v>546</v>
      </c>
      <c r="E4408" s="362" t="s">
        <v>142</v>
      </c>
      <c r="F4408" s="362"/>
      <c r="G4408" s="186" t="s">
        <v>547</v>
      </c>
      <c r="H4408" s="187">
        <v>4.0000000000000001E-3</v>
      </c>
      <c r="I4408" s="188">
        <v>7.29</v>
      </c>
      <c r="J4408" s="200">
        <v>0.02</v>
      </c>
    </row>
    <row r="4409" spans="1:10" s="192" customFormat="1" ht="38.25">
      <c r="A4409" s="199" t="s">
        <v>139</v>
      </c>
      <c r="B4409" s="309" t="s">
        <v>1650</v>
      </c>
      <c r="C4409" s="278" t="s">
        <v>21</v>
      </c>
      <c r="D4409" s="278" t="s">
        <v>1038</v>
      </c>
      <c r="E4409" s="362" t="s">
        <v>142</v>
      </c>
      <c r="F4409" s="362"/>
      <c r="G4409" s="186" t="s">
        <v>34</v>
      </c>
      <c r="H4409" s="187">
        <v>0.48499999999999999</v>
      </c>
      <c r="I4409" s="188">
        <v>16.670000000000002</v>
      </c>
      <c r="J4409" s="200">
        <v>8.08</v>
      </c>
    </row>
    <row r="4410" spans="1:10" s="192" customFormat="1" ht="12.75">
      <c r="A4410" s="199" t="s">
        <v>139</v>
      </c>
      <c r="B4410" s="309" t="s">
        <v>1692</v>
      </c>
      <c r="C4410" s="278" t="s">
        <v>21</v>
      </c>
      <c r="D4410" s="278" t="s">
        <v>1104</v>
      </c>
      <c r="E4410" s="362" t="s">
        <v>142</v>
      </c>
      <c r="F4410" s="362"/>
      <c r="G4410" s="186" t="s">
        <v>38</v>
      </c>
      <c r="H4410" s="187">
        <v>4.9000000000000002E-2</v>
      </c>
      <c r="I4410" s="188">
        <v>22.85</v>
      </c>
      <c r="J4410" s="200">
        <v>1.1100000000000001</v>
      </c>
    </row>
    <row r="4411" spans="1:10" s="192" customFormat="1" ht="12.75">
      <c r="A4411" s="201"/>
      <c r="B4411" s="279"/>
      <c r="C4411" s="279"/>
      <c r="D4411" s="279"/>
      <c r="E4411" s="279" t="s">
        <v>143</v>
      </c>
      <c r="F4411" s="203">
        <v>28.47</v>
      </c>
      <c r="G4411" s="279" t="s">
        <v>144</v>
      </c>
      <c r="H4411" s="203">
        <v>0</v>
      </c>
      <c r="I4411" s="279" t="s">
        <v>145</v>
      </c>
      <c r="J4411" s="204">
        <v>28.47</v>
      </c>
    </row>
    <row r="4412" spans="1:10" s="192" customFormat="1" ht="12.75">
      <c r="A4412" s="201"/>
      <c r="B4412" s="279"/>
      <c r="C4412" s="279"/>
      <c r="D4412" s="279"/>
      <c r="E4412" s="279" t="s">
        <v>663</v>
      </c>
      <c r="F4412" s="203">
        <v>27.28</v>
      </c>
      <c r="G4412" s="279"/>
      <c r="H4412" s="363" t="s">
        <v>664</v>
      </c>
      <c r="I4412" s="363"/>
      <c r="J4412" s="204">
        <v>148.69999999999999</v>
      </c>
    </row>
    <row r="4413" spans="1:10" s="192" customFormat="1" ht="13.5" thickBot="1">
      <c r="A4413" s="280"/>
      <c r="B4413" s="281"/>
      <c r="C4413" s="281"/>
      <c r="D4413" s="281"/>
      <c r="E4413" s="281"/>
      <c r="F4413" s="281"/>
      <c r="G4413" s="281" t="s">
        <v>665</v>
      </c>
      <c r="H4413" s="213">
        <v>3113.73</v>
      </c>
      <c r="I4413" s="281" t="s">
        <v>666</v>
      </c>
      <c r="J4413" s="207">
        <v>463011.65</v>
      </c>
    </row>
    <row r="4414" spans="1:10" s="192" customFormat="1" ht="13.5" thickTop="1">
      <c r="A4414" s="205"/>
      <c r="B4414" s="189"/>
      <c r="C4414" s="189"/>
      <c r="D4414" s="189"/>
      <c r="E4414" s="189"/>
      <c r="F4414" s="189"/>
      <c r="G4414" s="189"/>
      <c r="H4414" s="189"/>
      <c r="I4414" s="189"/>
      <c r="J4414" s="206"/>
    </row>
    <row r="4415" spans="1:10" s="192" customFormat="1" ht="12.75">
      <c r="A4415" s="290" t="s">
        <v>4178</v>
      </c>
      <c r="B4415" s="288" t="s">
        <v>8</v>
      </c>
      <c r="C4415" s="284" t="s">
        <v>9</v>
      </c>
      <c r="D4415" s="284" t="s">
        <v>10</v>
      </c>
      <c r="E4415" s="367" t="s">
        <v>136</v>
      </c>
      <c r="F4415" s="367"/>
      <c r="G4415" s="289" t="s">
        <v>11</v>
      </c>
      <c r="H4415" s="288" t="s">
        <v>12</v>
      </c>
      <c r="I4415" s="288" t="s">
        <v>13</v>
      </c>
      <c r="J4415" s="287" t="s">
        <v>14</v>
      </c>
    </row>
    <row r="4416" spans="1:10" s="192" customFormat="1" ht="12.75">
      <c r="A4416" s="94" t="s">
        <v>137</v>
      </c>
      <c r="B4416" s="294" t="s">
        <v>4179</v>
      </c>
      <c r="C4416" s="277" t="s">
        <v>268</v>
      </c>
      <c r="D4416" s="277" t="s">
        <v>2871</v>
      </c>
      <c r="E4416" s="368" t="s">
        <v>2301</v>
      </c>
      <c r="F4416" s="368"/>
      <c r="G4416" s="95" t="s">
        <v>2</v>
      </c>
      <c r="H4416" s="182">
        <v>1</v>
      </c>
      <c r="I4416" s="96">
        <v>738.67</v>
      </c>
      <c r="J4416" s="196">
        <v>738.67</v>
      </c>
    </row>
    <row r="4417" spans="1:10" s="192" customFormat="1" ht="12.75">
      <c r="A4417" s="199" t="s">
        <v>139</v>
      </c>
      <c r="B4417" s="309" t="s">
        <v>4180</v>
      </c>
      <c r="C4417" s="278" t="s">
        <v>268</v>
      </c>
      <c r="D4417" s="278" t="s">
        <v>4181</v>
      </c>
      <c r="E4417" s="362" t="s">
        <v>142</v>
      </c>
      <c r="F4417" s="362"/>
      <c r="G4417" s="186" t="s">
        <v>2</v>
      </c>
      <c r="H4417" s="187">
        <v>1.03</v>
      </c>
      <c r="I4417" s="188">
        <v>717.16</v>
      </c>
      <c r="J4417" s="200">
        <v>738.67</v>
      </c>
    </row>
    <row r="4418" spans="1:10" s="192" customFormat="1" ht="12.75">
      <c r="A4418" s="201"/>
      <c r="B4418" s="279"/>
      <c r="C4418" s="279"/>
      <c r="D4418" s="279"/>
      <c r="E4418" s="279" t="s">
        <v>143</v>
      </c>
      <c r="F4418" s="203">
        <v>0</v>
      </c>
      <c r="G4418" s="279" t="s">
        <v>144</v>
      </c>
      <c r="H4418" s="203">
        <v>0</v>
      </c>
      <c r="I4418" s="279" t="s">
        <v>145</v>
      </c>
      <c r="J4418" s="204">
        <v>0</v>
      </c>
    </row>
    <row r="4419" spans="1:10" s="192" customFormat="1" ht="12.75">
      <c r="A4419" s="201"/>
      <c r="B4419" s="279"/>
      <c r="C4419" s="279"/>
      <c r="D4419" s="279"/>
      <c r="E4419" s="279" t="s">
        <v>663</v>
      </c>
      <c r="F4419" s="203">
        <v>165.97</v>
      </c>
      <c r="G4419" s="279"/>
      <c r="H4419" s="363" t="s">
        <v>664</v>
      </c>
      <c r="I4419" s="363"/>
      <c r="J4419" s="204">
        <v>904.64</v>
      </c>
    </row>
    <row r="4420" spans="1:10" s="192" customFormat="1" ht="13.5" thickBot="1">
      <c r="A4420" s="280"/>
      <c r="B4420" s="281"/>
      <c r="C4420" s="281"/>
      <c r="D4420" s="281"/>
      <c r="E4420" s="281"/>
      <c r="F4420" s="281"/>
      <c r="G4420" s="281" t="s">
        <v>665</v>
      </c>
      <c r="H4420" s="213">
        <v>299.99</v>
      </c>
      <c r="I4420" s="281" t="s">
        <v>666</v>
      </c>
      <c r="J4420" s="207">
        <v>271382.95</v>
      </c>
    </row>
    <row r="4421" spans="1:10" s="192" customFormat="1" ht="13.5" thickTop="1">
      <c r="A4421" s="205"/>
      <c r="B4421" s="189"/>
      <c r="C4421" s="189"/>
      <c r="D4421" s="189"/>
      <c r="E4421" s="189"/>
      <c r="F4421" s="189"/>
      <c r="G4421" s="189"/>
      <c r="H4421" s="189"/>
      <c r="I4421" s="189"/>
      <c r="J4421" s="206"/>
    </row>
    <row r="4422" spans="1:10" s="192" customFormat="1" ht="12.75">
      <c r="A4422" s="290" t="s">
        <v>4182</v>
      </c>
      <c r="B4422" s="288" t="s">
        <v>8</v>
      </c>
      <c r="C4422" s="284" t="s">
        <v>9</v>
      </c>
      <c r="D4422" s="284" t="s">
        <v>10</v>
      </c>
      <c r="E4422" s="367" t="s">
        <v>136</v>
      </c>
      <c r="F4422" s="367"/>
      <c r="G4422" s="289" t="s">
        <v>11</v>
      </c>
      <c r="H4422" s="288" t="s">
        <v>12</v>
      </c>
      <c r="I4422" s="288" t="s">
        <v>13</v>
      </c>
      <c r="J4422" s="287" t="s">
        <v>14</v>
      </c>
    </row>
    <row r="4423" spans="1:10" s="192" customFormat="1" ht="25.5">
      <c r="A4423" s="94" t="s">
        <v>137</v>
      </c>
      <c r="B4423" s="294" t="s">
        <v>4183</v>
      </c>
      <c r="C4423" s="277" t="s">
        <v>21</v>
      </c>
      <c r="D4423" s="277" t="s">
        <v>2873</v>
      </c>
      <c r="E4423" s="368" t="s">
        <v>181</v>
      </c>
      <c r="F4423" s="368"/>
      <c r="G4423" s="95" t="s">
        <v>2</v>
      </c>
      <c r="H4423" s="182">
        <v>1</v>
      </c>
      <c r="I4423" s="96">
        <v>38.9</v>
      </c>
      <c r="J4423" s="196">
        <v>38.9</v>
      </c>
    </row>
    <row r="4424" spans="1:10" s="192" customFormat="1" ht="25.5">
      <c r="A4424" s="197" t="s">
        <v>146</v>
      </c>
      <c r="B4424" s="308" t="s">
        <v>1344</v>
      </c>
      <c r="C4424" s="285" t="s">
        <v>21</v>
      </c>
      <c r="D4424" s="285" t="s">
        <v>670</v>
      </c>
      <c r="E4424" s="365" t="s">
        <v>148</v>
      </c>
      <c r="F4424" s="365"/>
      <c r="G4424" s="183" t="s">
        <v>26</v>
      </c>
      <c r="H4424" s="184">
        <v>0.224</v>
      </c>
      <c r="I4424" s="185">
        <v>25.26</v>
      </c>
      <c r="J4424" s="198">
        <v>5.65</v>
      </c>
    </row>
    <row r="4425" spans="1:10" s="192" customFormat="1" ht="25.5">
      <c r="A4425" s="197" t="s">
        <v>146</v>
      </c>
      <c r="B4425" s="308" t="s">
        <v>1386</v>
      </c>
      <c r="C4425" s="285" t="s">
        <v>21</v>
      </c>
      <c r="D4425" s="285" t="s">
        <v>174</v>
      </c>
      <c r="E4425" s="365" t="s">
        <v>148</v>
      </c>
      <c r="F4425" s="365"/>
      <c r="G4425" s="183" t="s">
        <v>26</v>
      </c>
      <c r="H4425" s="184">
        <v>0.224</v>
      </c>
      <c r="I4425" s="185">
        <v>25.62</v>
      </c>
      <c r="J4425" s="198">
        <v>5.73</v>
      </c>
    </row>
    <row r="4426" spans="1:10" s="192" customFormat="1" ht="25.5">
      <c r="A4426" s="197" t="s">
        <v>146</v>
      </c>
      <c r="B4426" s="308" t="s">
        <v>1345</v>
      </c>
      <c r="C4426" s="285" t="s">
        <v>21</v>
      </c>
      <c r="D4426" s="285" t="s">
        <v>147</v>
      </c>
      <c r="E4426" s="365" t="s">
        <v>148</v>
      </c>
      <c r="F4426" s="365"/>
      <c r="G4426" s="183" t="s">
        <v>26</v>
      </c>
      <c r="H4426" s="184">
        <v>1.345</v>
      </c>
      <c r="I4426" s="185">
        <v>20.32</v>
      </c>
      <c r="J4426" s="198">
        <v>27.33</v>
      </c>
    </row>
    <row r="4427" spans="1:10" s="192" customFormat="1" ht="25.5" customHeight="1">
      <c r="A4427" s="197" t="s">
        <v>146</v>
      </c>
      <c r="B4427" s="308" t="s">
        <v>1704</v>
      </c>
      <c r="C4427" s="285" t="s">
        <v>21</v>
      </c>
      <c r="D4427" s="285" t="s">
        <v>1117</v>
      </c>
      <c r="E4427" s="365" t="s">
        <v>155</v>
      </c>
      <c r="F4427" s="365"/>
      <c r="G4427" s="183" t="s">
        <v>156</v>
      </c>
      <c r="H4427" s="184">
        <v>9.4E-2</v>
      </c>
      <c r="I4427" s="185">
        <v>1.41</v>
      </c>
      <c r="J4427" s="198">
        <v>0.13</v>
      </c>
    </row>
    <row r="4428" spans="1:10" s="192" customFormat="1" ht="25.5" customHeight="1">
      <c r="A4428" s="197" t="s">
        <v>146</v>
      </c>
      <c r="B4428" s="308" t="s">
        <v>1705</v>
      </c>
      <c r="C4428" s="285" t="s">
        <v>21</v>
      </c>
      <c r="D4428" s="285" t="s">
        <v>1118</v>
      </c>
      <c r="E4428" s="365" t="s">
        <v>155</v>
      </c>
      <c r="F4428" s="365"/>
      <c r="G4428" s="183" t="s">
        <v>249</v>
      </c>
      <c r="H4428" s="184">
        <v>0.13</v>
      </c>
      <c r="I4428" s="185">
        <v>0.53</v>
      </c>
      <c r="J4428" s="198">
        <v>0.06</v>
      </c>
    </row>
    <row r="4429" spans="1:10" s="192" customFormat="1" ht="12.75">
      <c r="A4429" s="201"/>
      <c r="B4429" s="279"/>
      <c r="C4429" s="279"/>
      <c r="D4429" s="279"/>
      <c r="E4429" s="279" t="s">
        <v>143</v>
      </c>
      <c r="F4429" s="203">
        <v>29.32</v>
      </c>
      <c r="G4429" s="279" t="s">
        <v>144</v>
      </c>
      <c r="H4429" s="203">
        <v>0</v>
      </c>
      <c r="I4429" s="279" t="s">
        <v>145</v>
      </c>
      <c r="J4429" s="204">
        <v>29.32</v>
      </c>
    </row>
    <row r="4430" spans="1:10" s="192" customFormat="1" ht="12.75">
      <c r="A4430" s="201"/>
      <c r="B4430" s="279"/>
      <c r="C4430" s="279"/>
      <c r="D4430" s="279"/>
      <c r="E4430" s="279" t="s">
        <v>663</v>
      </c>
      <c r="F4430" s="203">
        <v>8.74</v>
      </c>
      <c r="G4430" s="279"/>
      <c r="H4430" s="363" t="s">
        <v>664</v>
      </c>
      <c r="I4430" s="363"/>
      <c r="J4430" s="204">
        <v>47.64</v>
      </c>
    </row>
    <row r="4431" spans="1:10" s="192" customFormat="1" ht="13.5" thickBot="1">
      <c r="A4431" s="280"/>
      <c r="B4431" s="281"/>
      <c r="C4431" s="281"/>
      <c r="D4431" s="281"/>
      <c r="E4431" s="281"/>
      <c r="F4431" s="281"/>
      <c r="G4431" s="281" t="s">
        <v>665</v>
      </c>
      <c r="H4431" s="213">
        <v>299.99</v>
      </c>
      <c r="I4431" s="281" t="s">
        <v>666</v>
      </c>
      <c r="J4431" s="207">
        <v>14291.52</v>
      </c>
    </row>
    <row r="4432" spans="1:10" s="192" customFormat="1" ht="13.5" thickTop="1">
      <c r="A4432" s="205"/>
      <c r="B4432" s="189"/>
      <c r="C4432" s="189"/>
      <c r="D4432" s="189"/>
      <c r="E4432" s="189"/>
      <c r="F4432" s="189"/>
      <c r="G4432" s="189"/>
      <c r="H4432" s="189"/>
      <c r="I4432" s="189"/>
      <c r="J4432" s="206"/>
    </row>
    <row r="4433" spans="1:10" s="192" customFormat="1" ht="12.75">
      <c r="A4433" s="111" t="s">
        <v>4690</v>
      </c>
      <c r="B4433" s="286"/>
      <c r="C4433" s="286"/>
      <c r="D4433" s="286" t="s">
        <v>2874</v>
      </c>
      <c r="E4433" s="286"/>
      <c r="F4433" s="366"/>
      <c r="G4433" s="366"/>
      <c r="H4433" s="136"/>
      <c r="I4433" s="286"/>
      <c r="J4433" s="212">
        <v>551508.52</v>
      </c>
    </row>
    <row r="4434" spans="1:10" s="192" customFormat="1" ht="12.75">
      <c r="A4434" s="290" t="s">
        <v>4691</v>
      </c>
      <c r="B4434" s="288" t="s">
        <v>8</v>
      </c>
      <c r="C4434" s="284" t="s">
        <v>9</v>
      </c>
      <c r="D4434" s="284" t="s">
        <v>10</v>
      </c>
      <c r="E4434" s="367" t="s">
        <v>136</v>
      </c>
      <c r="F4434" s="367"/>
      <c r="G4434" s="289" t="s">
        <v>11</v>
      </c>
      <c r="H4434" s="288" t="s">
        <v>12</v>
      </c>
      <c r="I4434" s="288" t="s">
        <v>13</v>
      </c>
      <c r="J4434" s="287" t="s">
        <v>14</v>
      </c>
    </row>
    <row r="4435" spans="1:10" s="192" customFormat="1" ht="38.25">
      <c r="A4435" s="94" t="s">
        <v>137</v>
      </c>
      <c r="B4435" s="294" t="s">
        <v>1187</v>
      </c>
      <c r="C4435" s="277" t="s">
        <v>21</v>
      </c>
      <c r="D4435" s="277" t="s">
        <v>475</v>
      </c>
      <c r="E4435" s="368" t="s">
        <v>181</v>
      </c>
      <c r="F4435" s="368"/>
      <c r="G4435" s="95" t="s">
        <v>38</v>
      </c>
      <c r="H4435" s="182">
        <v>1</v>
      </c>
      <c r="I4435" s="96">
        <v>14.89</v>
      </c>
      <c r="J4435" s="196">
        <v>14.89</v>
      </c>
    </row>
    <row r="4436" spans="1:10" s="192" customFormat="1" ht="25.5">
      <c r="A4436" s="197" t="s">
        <v>146</v>
      </c>
      <c r="B4436" s="308" t="s">
        <v>1634</v>
      </c>
      <c r="C4436" s="285" t="s">
        <v>21</v>
      </c>
      <c r="D4436" s="285" t="s">
        <v>539</v>
      </c>
      <c r="E4436" s="365" t="s">
        <v>148</v>
      </c>
      <c r="F4436" s="365"/>
      <c r="G4436" s="183" t="s">
        <v>26</v>
      </c>
      <c r="H4436" s="184">
        <v>1.7500000000000002E-2</v>
      </c>
      <c r="I4436" s="185">
        <v>21.5</v>
      </c>
      <c r="J4436" s="198">
        <v>0.37</v>
      </c>
    </row>
    <row r="4437" spans="1:10" s="192" customFormat="1" ht="25.5">
      <c r="A4437" s="197" t="s">
        <v>146</v>
      </c>
      <c r="B4437" s="308" t="s">
        <v>1633</v>
      </c>
      <c r="C4437" s="285" t="s">
        <v>21</v>
      </c>
      <c r="D4437" s="285" t="s">
        <v>538</v>
      </c>
      <c r="E4437" s="365" t="s">
        <v>148</v>
      </c>
      <c r="F4437" s="365"/>
      <c r="G4437" s="183" t="s">
        <v>26</v>
      </c>
      <c r="H4437" s="184">
        <v>0.1069</v>
      </c>
      <c r="I4437" s="185">
        <v>25.4</v>
      </c>
      <c r="J4437" s="198">
        <v>2.71</v>
      </c>
    </row>
    <row r="4438" spans="1:10" s="192" customFormat="1" ht="25.5">
      <c r="A4438" s="197" t="s">
        <v>146</v>
      </c>
      <c r="B4438" s="308" t="s">
        <v>1699</v>
      </c>
      <c r="C4438" s="285" t="s">
        <v>21</v>
      </c>
      <c r="D4438" s="285" t="s">
        <v>1112</v>
      </c>
      <c r="E4438" s="365" t="s">
        <v>181</v>
      </c>
      <c r="F4438" s="365"/>
      <c r="G4438" s="183" t="s">
        <v>38</v>
      </c>
      <c r="H4438" s="184">
        <v>1</v>
      </c>
      <c r="I4438" s="185">
        <v>10.89</v>
      </c>
      <c r="J4438" s="198">
        <v>10.89</v>
      </c>
    </row>
    <row r="4439" spans="1:10" s="192" customFormat="1" ht="25.5">
      <c r="A4439" s="199" t="s">
        <v>139</v>
      </c>
      <c r="B4439" s="309" t="s">
        <v>1700</v>
      </c>
      <c r="C4439" s="278" t="s">
        <v>21</v>
      </c>
      <c r="D4439" s="278" t="s">
        <v>1113</v>
      </c>
      <c r="E4439" s="362" t="s">
        <v>142</v>
      </c>
      <c r="F4439" s="362"/>
      <c r="G4439" s="186" t="s">
        <v>45</v>
      </c>
      <c r="H4439" s="187">
        <v>1.19</v>
      </c>
      <c r="I4439" s="188">
        <v>0.22</v>
      </c>
      <c r="J4439" s="200">
        <v>0.26</v>
      </c>
    </row>
    <row r="4440" spans="1:10" s="192" customFormat="1" ht="25.5">
      <c r="A4440" s="199" t="s">
        <v>139</v>
      </c>
      <c r="B4440" s="309" t="s">
        <v>1639</v>
      </c>
      <c r="C4440" s="278" t="s">
        <v>21</v>
      </c>
      <c r="D4440" s="278" t="s">
        <v>544</v>
      </c>
      <c r="E4440" s="362" t="s">
        <v>142</v>
      </c>
      <c r="F4440" s="362"/>
      <c r="G4440" s="186" t="s">
        <v>38</v>
      </c>
      <c r="H4440" s="187">
        <v>2.5000000000000001E-2</v>
      </c>
      <c r="I4440" s="188">
        <v>26.45</v>
      </c>
      <c r="J4440" s="200">
        <v>0.66</v>
      </c>
    </row>
    <row r="4441" spans="1:10" s="192" customFormat="1" ht="12.75">
      <c r="A4441" s="201"/>
      <c r="B4441" s="279"/>
      <c r="C4441" s="279"/>
      <c r="D4441" s="279"/>
      <c r="E4441" s="279" t="s">
        <v>143</v>
      </c>
      <c r="F4441" s="203">
        <v>3.73</v>
      </c>
      <c r="G4441" s="279" t="s">
        <v>144</v>
      </c>
      <c r="H4441" s="203">
        <v>0</v>
      </c>
      <c r="I4441" s="279" t="s">
        <v>145</v>
      </c>
      <c r="J4441" s="204">
        <v>3.73</v>
      </c>
    </row>
    <row r="4442" spans="1:10" s="192" customFormat="1" ht="12.75">
      <c r="A4442" s="201"/>
      <c r="B4442" s="279"/>
      <c r="C4442" s="279"/>
      <c r="D4442" s="279"/>
      <c r="E4442" s="279" t="s">
        <v>663</v>
      </c>
      <c r="F4442" s="203">
        <v>3.34</v>
      </c>
      <c r="G4442" s="279"/>
      <c r="H4442" s="363" t="s">
        <v>664</v>
      </c>
      <c r="I4442" s="363"/>
      <c r="J4442" s="204">
        <v>18.23</v>
      </c>
    </row>
    <row r="4443" spans="1:10" s="192" customFormat="1" ht="13.5" thickBot="1">
      <c r="A4443" s="280"/>
      <c r="B4443" s="281"/>
      <c r="C4443" s="281"/>
      <c r="D4443" s="281"/>
      <c r="E4443" s="281"/>
      <c r="F4443" s="281"/>
      <c r="G4443" s="281" t="s">
        <v>665</v>
      </c>
      <c r="H4443" s="213">
        <v>2738.01</v>
      </c>
      <c r="I4443" s="281" t="s">
        <v>666</v>
      </c>
      <c r="J4443" s="207">
        <v>49913.919999999998</v>
      </c>
    </row>
    <row r="4444" spans="1:10" s="192" customFormat="1" ht="13.5" thickTop="1">
      <c r="A4444" s="205"/>
      <c r="B4444" s="189"/>
      <c r="C4444" s="189"/>
      <c r="D4444" s="189"/>
      <c r="E4444" s="189"/>
      <c r="F4444" s="189"/>
      <c r="G4444" s="189"/>
      <c r="H4444" s="189"/>
      <c r="I4444" s="189"/>
      <c r="J4444" s="206"/>
    </row>
    <row r="4445" spans="1:10" s="192" customFormat="1" ht="12.75">
      <c r="A4445" s="290" t="s">
        <v>4692</v>
      </c>
      <c r="B4445" s="288" t="s">
        <v>8</v>
      </c>
      <c r="C4445" s="284" t="s">
        <v>9</v>
      </c>
      <c r="D4445" s="284" t="s">
        <v>10</v>
      </c>
      <c r="E4445" s="367" t="s">
        <v>136</v>
      </c>
      <c r="F4445" s="367"/>
      <c r="G4445" s="289" t="s">
        <v>11</v>
      </c>
      <c r="H4445" s="288" t="s">
        <v>12</v>
      </c>
      <c r="I4445" s="288" t="s">
        <v>13</v>
      </c>
      <c r="J4445" s="287" t="s">
        <v>14</v>
      </c>
    </row>
    <row r="4446" spans="1:10" s="192" customFormat="1" ht="38.25">
      <c r="A4446" s="94" t="s">
        <v>137</v>
      </c>
      <c r="B4446" s="294" t="s">
        <v>1255</v>
      </c>
      <c r="C4446" s="277" t="s">
        <v>21</v>
      </c>
      <c r="D4446" s="277" t="s">
        <v>478</v>
      </c>
      <c r="E4446" s="368" t="s">
        <v>181</v>
      </c>
      <c r="F4446" s="368"/>
      <c r="G4446" s="95" t="s">
        <v>38</v>
      </c>
      <c r="H4446" s="182">
        <v>1</v>
      </c>
      <c r="I4446" s="96">
        <v>14.3</v>
      </c>
      <c r="J4446" s="196">
        <v>14.3</v>
      </c>
    </row>
    <row r="4447" spans="1:10" s="192" customFormat="1" ht="25.5">
      <c r="A4447" s="197" t="s">
        <v>146</v>
      </c>
      <c r="B4447" s="308" t="s">
        <v>1634</v>
      </c>
      <c r="C4447" s="285" t="s">
        <v>21</v>
      </c>
      <c r="D4447" s="285" t="s">
        <v>539</v>
      </c>
      <c r="E4447" s="365" t="s">
        <v>148</v>
      </c>
      <c r="F4447" s="365"/>
      <c r="G4447" s="183" t="s">
        <v>26</v>
      </c>
      <c r="H4447" s="184">
        <v>1.29E-2</v>
      </c>
      <c r="I4447" s="185">
        <v>21.5</v>
      </c>
      <c r="J4447" s="198">
        <v>0.27</v>
      </c>
    </row>
    <row r="4448" spans="1:10" s="192" customFormat="1" ht="25.5">
      <c r="A4448" s="197" t="s">
        <v>146</v>
      </c>
      <c r="B4448" s="308" t="s">
        <v>1633</v>
      </c>
      <c r="C4448" s="285" t="s">
        <v>21</v>
      </c>
      <c r="D4448" s="285" t="s">
        <v>538</v>
      </c>
      <c r="E4448" s="365" t="s">
        <v>148</v>
      </c>
      <c r="F4448" s="365"/>
      <c r="G4448" s="183" t="s">
        <v>26</v>
      </c>
      <c r="H4448" s="184">
        <v>7.9000000000000001E-2</v>
      </c>
      <c r="I4448" s="185">
        <v>25.4</v>
      </c>
      <c r="J4448" s="198">
        <v>2</v>
      </c>
    </row>
    <row r="4449" spans="1:10" s="192" customFormat="1" ht="25.5">
      <c r="A4449" s="197" t="s">
        <v>146</v>
      </c>
      <c r="B4449" s="308" t="s">
        <v>1711</v>
      </c>
      <c r="C4449" s="285" t="s">
        <v>21</v>
      </c>
      <c r="D4449" s="285" t="s">
        <v>1126</v>
      </c>
      <c r="E4449" s="365" t="s">
        <v>181</v>
      </c>
      <c r="F4449" s="365"/>
      <c r="G4449" s="183" t="s">
        <v>38</v>
      </c>
      <c r="H4449" s="184">
        <v>1</v>
      </c>
      <c r="I4449" s="185">
        <v>11.16</v>
      </c>
      <c r="J4449" s="198">
        <v>11.16</v>
      </c>
    </row>
    <row r="4450" spans="1:10" s="192" customFormat="1" ht="25.5">
      <c r="A4450" s="199" t="s">
        <v>139</v>
      </c>
      <c r="B4450" s="309" t="s">
        <v>1700</v>
      </c>
      <c r="C4450" s="278" t="s">
        <v>21</v>
      </c>
      <c r="D4450" s="278" t="s">
        <v>1113</v>
      </c>
      <c r="E4450" s="362" t="s">
        <v>142</v>
      </c>
      <c r="F4450" s="362"/>
      <c r="G4450" s="186" t="s">
        <v>45</v>
      </c>
      <c r="H4450" s="187">
        <v>0.97</v>
      </c>
      <c r="I4450" s="188">
        <v>0.22</v>
      </c>
      <c r="J4450" s="200">
        <v>0.21</v>
      </c>
    </row>
    <row r="4451" spans="1:10" s="192" customFormat="1" ht="25.5">
      <c r="A4451" s="199" t="s">
        <v>139</v>
      </c>
      <c r="B4451" s="309" t="s">
        <v>1639</v>
      </c>
      <c r="C4451" s="278" t="s">
        <v>21</v>
      </c>
      <c r="D4451" s="278" t="s">
        <v>544</v>
      </c>
      <c r="E4451" s="362" t="s">
        <v>142</v>
      </c>
      <c r="F4451" s="362"/>
      <c r="G4451" s="186" t="s">
        <v>38</v>
      </c>
      <c r="H4451" s="187">
        <v>2.5000000000000001E-2</v>
      </c>
      <c r="I4451" s="188">
        <v>26.45</v>
      </c>
      <c r="J4451" s="200">
        <v>0.66</v>
      </c>
    </row>
    <row r="4452" spans="1:10" s="192" customFormat="1" ht="12.75">
      <c r="A4452" s="201"/>
      <c r="B4452" s="279"/>
      <c r="C4452" s="279"/>
      <c r="D4452" s="279"/>
      <c r="E4452" s="279" t="s">
        <v>143</v>
      </c>
      <c r="F4452" s="203">
        <v>2.48</v>
      </c>
      <c r="G4452" s="279" t="s">
        <v>144</v>
      </c>
      <c r="H4452" s="203">
        <v>0</v>
      </c>
      <c r="I4452" s="279" t="s">
        <v>145</v>
      </c>
      <c r="J4452" s="204">
        <v>2.48</v>
      </c>
    </row>
    <row r="4453" spans="1:10" s="192" customFormat="1" ht="12.75">
      <c r="A4453" s="201"/>
      <c r="B4453" s="279"/>
      <c r="C4453" s="279"/>
      <c r="D4453" s="279"/>
      <c r="E4453" s="279" t="s">
        <v>663</v>
      </c>
      <c r="F4453" s="203">
        <v>3.21</v>
      </c>
      <c r="G4453" s="279"/>
      <c r="H4453" s="363" t="s">
        <v>664</v>
      </c>
      <c r="I4453" s="363"/>
      <c r="J4453" s="204">
        <v>17.510000000000002</v>
      </c>
    </row>
    <row r="4454" spans="1:10" s="192" customFormat="1" ht="13.5" thickBot="1">
      <c r="A4454" s="280"/>
      <c r="B4454" s="281"/>
      <c r="C4454" s="281"/>
      <c r="D4454" s="281"/>
      <c r="E4454" s="281"/>
      <c r="F4454" s="281"/>
      <c r="G4454" s="281" t="s">
        <v>665</v>
      </c>
      <c r="H4454" s="213">
        <v>222.31</v>
      </c>
      <c r="I4454" s="281" t="s">
        <v>666</v>
      </c>
      <c r="J4454" s="207">
        <v>3892.64</v>
      </c>
    </row>
    <row r="4455" spans="1:10" s="192" customFormat="1" ht="13.5" thickTop="1">
      <c r="A4455" s="205"/>
      <c r="B4455" s="189"/>
      <c r="C4455" s="189"/>
      <c r="D4455" s="189"/>
      <c r="E4455" s="189"/>
      <c r="F4455" s="189"/>
      <c r="G4455" s="189"/>
      <c r="H4455" s="189"/>
      <c r="I4455" s="189"/>
      <c r="J4455" s="206"/>
    </row>
    <row r="4456" spans="1:10" s="192" customFormat="1" ht="12.75">
      <c r="A4456" s="290" t="s">
        <v>4693</v>
      </c>
      <c r="B4456" s="288" t="s">
        <v>8</v>
      </c>
      <c r="C4456" s="284" t="s">
        <v>9</v>
      </c>
      <c r="D4456" s="284" t="s">
        <v>10</v>
      </c>
      <c r="E4456" s="367" t="s">
        <v>136</v>
      </c>
      <c r="F4456" s="367"/>
      <c r="G4456" s="289" t="s">
        <v>11</v>
      </c>
      <c r="H4456" s="288" t="s">
        <v>12</v>
      </c>
      <c r="I4456" s="288" t="s">
        <v>13</v>
      </c>
      <c r="J4456" s="287" t="s">
        <v>14</v>
      </c>
    </row>
    <row r="4457" spans="1:10" s="192" customFormat="1" ht="38.25">
      <c r="A4457" s="94" t="s">
        <v>137</v>
      </c>
      <c r="B4457" s="294" t="s">
        <v>1183</v>
      </c>
      <c r="C4457" s="277" t="s">
        <v>21</v>
      </c>
      <c r="D4457" s="277" t="s">
        <v>479</v>
      </c>
      <c r="E4457" s="368" t="s">
        <v>181</v>
      </c>
      <c r="F4457" s="368"/>
      <c r="G4457" s="95" t="s">
        <v>38</v>
      </c>
      <c r="H4457" s="182">
        <v>1</v>
      </c>
      <c r="I4457" s="96">
        <v>13.61</v>
      </c>
      <c r="J4457" s="196">
        <v>13.61</v>
      </c>
    </row>
    <row r="4458" spans="1:10" s="192" customFormat="1" ht="25.5">
      <c r="A4458" s="197" t="s">
        <v>146</v>
      </c>
      <c r="B4458" s="308" t="s">
        <v>1634</v>
      </c>
      <c r="C4458" s="285" t="s">
        <v>21</v>
      </c>
      <c r="D4458" s="285" t="s">
        <v>539</v>
      </c>
      <c r="E4458" s="365" t="s">
        <v>148</v>
      </c>
      <c r="F4458" s="365"/>
      <c r="G4458" s="183" t="s">
        <v>26</v>
      </c>
      <c r="H4458" s="184">
        <v>9.1999999999999998E-3</v>
      </c>
      <c r="I4458" s="185">
        <v>21.5</v>
      </c>
      <c r="J4458" s="198">
        <v>0.19</v>
      </c>
    </row>
    <row r="4459" spans="1:10" s="192" customFormat="1" ht="25.5">
      <c r="A4459" s="197" t="s">
        <v>146</v>
      </c>
      <c r="B4459" s="308" t="s">
        <v>1633</v>
      </c>
      <c r="C4459" s="285" t="s">
        <v>21</v>
      </c>
      <c r="D4459" s="285" t="s">
        <v>538</v>
      </c>
      <c r="E4459" s="365" t="s">
        <v>148</v>
      </c>
      <c r="F4459" s="365"/>
      <c r="G4459" s="183" t="s">
        <v>26</v>
      </c>
      <c r="H4459" s="184">
        <v>5.6099999999999997E-2</v>
      </c>
      <c r="I4459" s="185">
        <v>25.4</v>
      </c>
      <c r="J4459" s="198">
        <v>1.42</v>
      </c>
    </row>
    <row r="4460" spans="1:10" s="192" customFormat="1" ht="25.5">
      <c r="A4460" s="197" t="s">
        <v>146</v>
      </c>
      <c r="B4460" s="308" t="s">
        <v>1701</v>
      </c>
      <c r="C4460" s="285" t="s">
        <v>21</v>
      </c>
      <c r="D4460" s="285" t="s">
        <v>1114</v>
      </c>
      <c r="E4460" s="365" t="s">
        <v>181</v>
      </c>
      <c r="F4460" s="365"/>
      <c r="G4460" s="183" t="s">
        <v>38</v>
      </c>
      <c r="H4460" s="184">
        <v>1</v>
      </c>
      <c r="I4460" s="185">
        <v>11.18</v>
      </c>
      <c r="J4460" s="198">
        <v>11.18</v>
      </c>
    </row>
    <row r="4461" spans="1:10" s="192" customFormat="1" ht="25.5">
      <c r="A4461" s="199" t="s">
        <v>139</v>
      </c>
      <c r="B4461" s="309" t="s">
        <v>1700</v>
      </c>
      <c r="C4461" s="278" t="s">
        <v>21</v>
      </c>
      <c r="D4461" s="278" t="s">
        <v>1113</v>
      </c>
      <c r="E4461" s="362" t="s">
        <v>142</v>
      </c>
      <c r="F4461" s="362"/>
      <c r="G4461" s="186" t="s">
        <v>45</v>
      </c>
      <c r="H4461" s="187">
        <v>0.74299999999999999</v>
      </c>
      <c r="I4461" s="188">
        <v>0.22</v>
      </c>
      <c r="J4461" s="200">
        <v>0.16</v>
      </c>
    </row>
    <row r="4462" spans="1:10" s="192" customFormat="1" ht="25.5">
      <c r="A4462" s="199" t="s">
        <v>139</v>
      </c>
      <c r="B4462" s="309" t="s">
        <v>1639</v>
      </c>
      <c r="C4462" s="278" t="s">
        <v>21</v>
      </c>
      <c r="D4462" s="278" t="s">
        <v>544</v>
      </c>
      <c r="E4462" s="362" t="s">
        <v>142</v>
      </c>
      <c r="F4462" s="362"/>
      <c r="G4462" s="186" t="s">
        <v>38</v>
      </c>
      <c r="H4462" s="187">
        <v>2.5000000000000001E-2</v>
      </c>
      <c r="I4462" s="188">
        <v>26.45</v>
      </c>
      <c r="J4462" s="200">
        <v>0.66</v>
      </c>
    </row>
    <row r="4463" spans="1:10" s="192" customFormat="1" ht="12.75">
      <c r="A4463" s="201"/>
      <c r="B4463" s="279"/>
      <c r="C4463" s="279"/>
      <c r="D4463" s="279"/>
      <c r="E4463" s="279" t="s">
        <v>143</v>
      </c>
      <c r="F4463" s="203">
        <v>1.62</v>
      </c>
      <c r="G4463" s="279" t="s">
        <v>144</v>
      </c>
      <c r="H4463" s="203">
        <v>0</v>
      </c>
      <c r="I4463" s="279" t="s">
        <v>145</v>
      </c>
      <c r="J4463" s="204">
        <v>1.62</v>
      </c>
    </row>
    <row r="4464" spans="1:10" s="192" customFormat="1" ht="12.75">
      <c r="A4464" s="201"/>
      <c r="B4464" s="279"/>
      <c r="C4464" s="279"/>
      <c r="D4464" s="279"/>
      <c r="E4464" s="279" t="s">
        <v>663</v>
      </c>
      <c r="F4464" s="203">
        <v>3.05</v>
      </c>
      <c r="G4464" s="279"/>
      <c r="H4464" s="363" t="s">
        <v>664</v>
      </c>
      <c r="I4464" s="363"/>
      <c r="J4464" s="204">
        <v>16.66</v>
      </c>
    </row>
    <row r="4465" spans="1:10" s="192" customFormat="1" ht="13.5" thickBot="1">
      <c r="A4465" s="280"/>
      <c r="B4465" s="281"/>
      <c r="C4465" s="281"/>
      <c r="D4465" s="281"/>
      <c r="E4465" s="281"/>
      <c r="F4465" s="281"/>
      <c r="G4465" s="281" t="s">
        <v>665</v>
      </c>
      <c r="H4465" s="213">
        <v>141.57</v>
      </c>
      <c r="I4465" s="281" t="s">
        <v>666</v>
      </c>
      <c r="J4465" s="207">
        <v>2358.5500000000002</v>
      </c>
    </row>
    <row r="4466" spans="1:10" s="192" customFormat="1" ht="13.5" thickTop="1">
      <c r="A4466" s="205"/>
      <c r="B4466" s="189"/>
      <c r="C4466" s="189"/>
      <c r="D4466" s="189"/>
      <c r="E4466" s="189"/>
      <c r="F4466" s="189"/>
      <c r="G4466" s="189"/>
      <c r="H4466" s="189"/>
      <c r="I4466" s="189"/>
      <c r="J4466" s="206"/>
    </row>
    <row r="4467" spans="1:10" s="192" customFormat="1" ht="12.75">
      <c r="A4467" s="290" t="s">
        <v>4694</v>
      </c>
      <c r="B4467" s="288" t="s">
        <v>8</v>
      </c>
      <c r="C4467" s="284" t="s">
        <v>9</v>
      </c>
      <c r="D4467" s="284" t="s">
        <v>10</v>
      </c>
      <c r="E4467" s="367" t="s">
        <v>136</v>
      </c>
      <c r="F4467" s="367"/>
      <c r="G4467" s="289" t="s">
        <v>11</v>
      </c>
      <c r="H4467" s="288" t="s">
        <v>12</v>
      </c>
      <c r="I4467" s="288" t="s">
        <v>13</v>
      </c>
      <c r="J4467" s="287" t="s">
        <v>14</v>
      </c>
    </row>
    <row r="4468" spans="1:10" s="192" customFormat="1" ht="38.25">
      <c r="A4468" s="94" t="s">
        <v>137</v>
      </c>
      <c r="B4468" s="294" t="s">
        <v>1181</v>
      </c>
      <c r="C4468" s="277" t="s">
        <v>21</v>
      </c>
      <c r="D4468" s="277" t="s">
        <v>476</v>
      </c>
      <c r="E4468" s="368" t="s">
        <v>181</v>
      </c>
      <c r="F4468" s="368"/>
      <c r="G4468" s="95" t="s">
        <v>38</v>
      </c>
      <c r="H4468" s="182">
        <v>1</v>
      </c>
      <c r="I4468" s="96">
        <v>12.25</v>
      </c>
      <c r="J4468" s="196">
        <v>12.25</v>
      </c>
    </row>
    <row r="4469" spans="1:10" s="192" customFormat="1" ht="25.5">
      <c r="A4469" s="197" t="s">
        <v>146</v>
      </c>
      <c r="B4469" s="308" t="s">
        <v>1634</v>
      </c>
      <c r="C4469" s="285" t="s">
        <v>21</v>
      </c>
      <c r="D4469" s="285" t="s">
        <v>539</v>
      </c>
      <c r="E4469" s="365" t="s">
        <v>148</v>
      </c>
      <c r="F4469" s="365"/>
      <c r="G4469" s="183" t="s">
        <v>26</v>
      </c>
      <c r="H4469" s="184">
        <v>6.4000000000000003E-3</v>
      </c>
      <c r="I4469" s="185">
        <v>21.5</v>
      </c>
      <c r="J4469" s="198">
        <v>0.13</v>
      </c>
    </row>
    <row r="4470" spans="1:10" s="192" customFormat="1" ht="25.5">
      <c r="A4470" s="197" t="s">
        <v>146</v>
      </c>
      <c r="B4470" s="308" t="s">
        <v>1633</v>
      </c>
      <c r="C4470" s="285" t="s">
        <v>21</v>
      </c>
      <c r="D4470" s="285" t="s">
        <v>538</v>
      </c>
      <c r="E4470" s="365" t="s">
        <v>148</v>
      </c>
      <c r="F4470" s="365"/>
      <c r="G4470" s="183" t="s">
        <v>26</v>
      </c>
      <c r="H4470" s="184">
        <v>3.9199999999999999E-2</v>
      </c>
      <c r="I4470" s="185">
        <v>25.4</v>
      </c>
      <c r="J4470" s="198">
        <v>0.99</v>
      </c>
    </row>
    <row r="4471" spans="1:10" s="192" customFormat="1" ht="25.5">
      <c r="A4471" s="197" t="s">
        <v>146</v>
      </c>
      <c r="B4471" s="308" t="s">
        <v>1702</v>
      </c>
      <c r="C4471" s="285" t="s">
        <v>21</v>
      </c>
      <c r="D4471" s="285" t="s">
        <v>1115</v>
      </c>
      <c r="E4471" s="365" t="s">
        <v>181</v>
      </c>
      <c r="F4471" s="365"/>
      <c r="G4471" s="183" t="s">
        <v>38</v>
      </c>
      <c r="H4471" s="184">
        <v>1</v>
      </c>
      <c r="I4471" s="185">
        <v>10.36</v>
      </c>
      <c r="J4471" s="198">
        <v>10.36</v>
      </c>
    </row>
    <row r="4472" spans="1:10" s="192" customFormat="1" ht="25.5">
      <c r="A4472" s="199" t="s">
        <v>139</v>
      </c>
      <c r="B4472" s="309" t="s">
        <v>1700</v>
      </c>
      <c r="C4472" s="278" t="s">
        <v>21</v>
      </c>
      <c r="D4472" s="278" t="s">
        <v>1113</v>
      </c>
      <c r="E4472" s="362" t="s">
        <v>142</v>
      </c>
      <c r="F4472" s="362"/>
      <c r="G4472" s="186" t="s">
        <v>45</v>
      </c>
      <c r="H4472" s="187">
        <v>0.54300000000000004</v>
      </c>
      <c r="I4472" s="188">
        <v>0.22</v>
      </c>
      <c r="J4472" s="200">
        <v>0.11</v>
      </c>
    </row>
    <row r="4473" spans="1:10" s="192" customFormat="1" ht="25.5">
      <c r="A4473" s="199" t="s">
        <v>139</v>
      </c>
      <c r="B4473" s="309" t="s">
        <v>1639</v>
      </c>
      <c r="C4473" s="278" t="s">
        <v>21</v>
      </c>
      <c r="D4473" s="278" t="s">
        <v>544</v>
      </c>
      <c r="E4473" s="362" t="s">
        <v>142</v>
      </c>
      <c r="F4473" s="362"/>
      <c r="G4473" s="186" t="s">
        <v>38</v>
      </c>
      <c r="H4473" s="187">
        <v>2.5000000000000001E-2</v>
      </c>
      <c r="I4473" s="188">
        <v>26.45</v>
      </c>
      <c r="J4473" s="200">
        <v>0.66</v>
      </c>
    </row>
    <row r="4474" spans="1:10" s="192" customFormat="1" ht="12.75">
      <c r="A4474" s="201"/>
      <c r="B4474" s="279"/>
      <c r="C4474" s="279"/>
      <c r="D4474" s="279"/>
      <c r="E4474" s="279" t="s">
        <v>143</v>
      </c>
      <c r="F4474" s="203">
        <v>1.07</v>
      </c>
      <c r="G4474" s="279" t="s">
        <v>144</v>
      </c>
      <c r="H4474" s="203">
        <v>0</v>
      </c>
      <c r="I4474" s="279" t="s">
        <v>145</v>
      </c>
      <c r="J4474" s="204">
        <v>1.07</v>
      </c>
    </row>
    <row r="4475" spans="1:10" s="192" customFormat="1" ht="12.75">
      <c r="A4475" s="201"/>
      <c r="B4475" s="279"/>
      <c r="C4475" s="279"/>
      <c r="D4475" s="279"/>
      <c r="E4475" s="279" t="s">
        <v>663</v>
      </c>
      <c r="F4475" s="203">
        <v>2.75</v>
      </c>
      <c r="G4475" s="279"/>
      <c r="H4475" s="363" t="s">
        <v>664</v>
      </c>
      <c r="I4475" s="363"/>
      <c r="J4475" s="204">
        <v>15</v>
      </c>
    </row>
    <row r="4476" spans="1:10" s="192" customFormat="1" ht="13.5" thickBot="1">
      <c r="A4476" s="280"/>
      <c r="B4476" s="281"/>
      <c r="C4476" s="281"/>
      <c r="D4476" s="281"/>
      <c r="E4476" s="281"/>
      <c r="F4476" s="281"/>
      <c r="G4476" s="281" t="s">
        <v>665</v>
      </c>
      <c r="H4476" s="213">
        <v>2763.31</v>
      </c>
      <c r="I4476" s="281" t="s">
        <v>666</v>
      </c>
      <c r="J4476" s="207">
        <v>41449.65</v>
      </c>
    </row>
    <row r="4477" spans="1:10" s="192" customFormat="1" ht="13.5" thickTop="1">
      <c r="A4477" s="205"/>
      <c r="B4477" s="189"/>
      <c r="C4477" s="189"/>
      <c r="D4477" s="189"/>
      <c r="E4477" s="189"/>
      <c r="F4477" s="189"/>
      <c r="G4477" s="189"/>
      <c r="H4477" s="189"/>
      <c r="I4477" s="189"/>
      <c r="J4477" s="206"/>
    </row>
    <row r="4478" spans="1:10" s="192" customFormat="1" ht="12.75">
      <c r="A4478" s="290" t="s">
        <v>4695</v>
      </c>
      <c r="B4478" s="288" t="s">
        <v>8</v>
      </c>
      <c r="C4478" s="284" t="s">
        <v>9</v>
      </c>
      <c r="D4478" s="284" t="s">
        <v>10</v>
      </c>
      <c r="E4478" s="367" t="s">
        <v>136</v>
      </c>
      <c r="F4478" s="367"/>
      <c r="G4478" s="289" t="s">
        <v>11</v>
      </c>
      <c r="H4478" s="288" t="s">
        <v>12</v>
      </c>
      <c r="I4478" s="288" t="s">
        <v>13</v>
      </c>
      <c r="J4478" s="287" t="s">
        <v>14</v>
      </c>
    </row>
    <row r="4479" spans="1:10" s="192" customFormat="1" ht="38.25">
      <c r="A4479" s="94" t="s">
        <v>137</v>
      </c>
      <c r="B4479" s="294" t="s">
        <v>1228</v>
      </c>
      <c r="C4479" s="277" t="s">
        <v>21</v>
      </c>
      <c r="D4479" s="277" t="s">
        <v>477</v>
      </c>
      <c r="E4479" s="368" t="s">
        <v>181</v>
      </c>
      <c r="F4479" s="368"/>
      <c r="G4479" s="95" t="s">
        <v>38</v>
      </c>
      <c r="H4479" s="182">
        <v>1</v>
      </c>
      <c r="I4479" s="96">
        <v>10.36</v>
      </c>
      <c r="J4479" s="196">
        <v>10.36</v>
      </c>
    </row>
    <row r="4480" spans="1:10" s="192" customFormat="1" ht="25.5">
      <c r="A4480" s="197" t="s">
        <v>146</v>
      </c>
      <c r="B4480" s="308" t="s">
        <v>1634</v>
      </c>
      <c r="C4480" s="285" t="s">
        <v>21</v>
      </c>
      <c r="D4480" s="285" t="s">
        <v>539</v>
      </c>
      <c r="E4480" s="365" t="s">
        <v>148</v>
      </c>
      <c r="F4480" s="365"/>
      <c r="G4480" s="183" t="s">
        <v>26</v>
      </c>
      <c r="H4480" s="184">
        <v>4.1999999999999997E-3</v>
      </c>
      <c r="I4480" s="185">
        <v>21.5</v>
      </c>
      <c r="J4480" s="198">
        <v>0.09</v>
      </c>
    </row>
    <row r="4481" spans="1:10" s="192" customFormat="1" ht="25.5">
      <c r="A4481" s="197" t="s">
        <v>146</v>
      </c>
      <c r="B4481" s="308" t="s">
        <v>1633</v>
      </c>
      <c r="C4481" s="285" t="s">
        <v>21</v>
      </c>
      <c r="D4481" s="285" t="s">
        <v>538</v>
      </c>
      <c r="E4481" s="365" t="s">
        <v>148</v>
      </c>
      <c r="F4481" s="365"/>
      <c r="G4481" s="183" t="s">
        <v>26</v>
      </c>
      <c r="H4481" s="184">
        <v>2.5700000000000001E-2</v>
      </c>
      <c r="I4481" s="185">
        <v>25.4</v>
      </c>
      <c r="J4481" s="198">
        <v>0.65</v>
      </c>
    </row>
    <row r="4482" spans="1:10" s="192" customFormat="1" ht="25.5">
      <c r="A4482" s="197" t="s">
        <v>146</v>
      </c>
      <c r="B4482" s="308" t="s">
        <v>1703</v>
      </c>
      <c r="C4482" s="285" t="s">
        <v>21</v>
      </c>
      <c r="D4482" s="285" t="s">
        <v>1116</v>
      </c>
      <c r="E4482" s="365" t="s">
        <v>181</v>
      </c>
      <c r="F4482" s="365"/>
      <c r="G4482" s="183" t="s">
        <v>38</v>
      </c>
      <c r="H4482" s="184">
        <v>1</v>
      </c>
      <c r="I4482" s="185">
        <v>8.8800000000000008</v>
      </c>
      <c r="J4482" s="198">
        <v>8.8800000000000008</v>
      </c>
    </row>
    <row r="4483" spans="1:10" s="192" customFormat="1" ht="25.5">
      <c r="A4483" s="199" t="s">
        <v>139</v>
      </c>
      <c r="B4483" s="309" t="s">
        <v>1700</v>
      </c>
      <c r="C4483" s="278" t="s">
        <v>21</v>
      </c>
      <c r="D4483" s="278" t="s">
        <v>1113</v>
      </c>
      <c r="E4483" s="362" t="s">
        <v>142</v>
      </c>
      <c r="F4483" s="362"/>
      <c r="G4483" s="186" t="s">
        <v>45</v>
      </c>
      <c r="H4483" s="187">
        <v>0.36699999999999999</v>
      </c>
      <c r="I4483" s="188">
        <v>0.22</v>
      </c>
      <c r="J4483" s="200">
        <v>0.08</v>
      </c>
    </row>
    <row r="4484" spans="1:10" s="192" customFormat="1" ht="25.5">
      <c r="A4484" s="199" t="s">
        <v>139</v>
      </c>
      <c r="B4484" s="309" t="s">
        <v>1639</v>
      </c>
      <c r="C4484" s="278" t="s">
        <v>21</v>
      </c>
      <c r="D4484" s="278" t="s">
        <v>544</v>
      </c>
      <c r="E4484" s="362" t="s">
        <v>142</v>
      </c>
      <c r="F4484" s="362"/>
      <c r="G4484" s="186" t="s">
        <v>38</v>
      </c>
      <c r="H4484" s="187">
        <v>2.5000000000000001E-2</v>
      </c>
      <c r="I4484" s="188">
        <v>26.45</v>
      </c>
      <c r="J4484" s="200">
        <v>0.66</v>
      </c>
    </row>
    <row r="4485" spans="1:10" s="192" customFormat="1" ht="12.75">
      <c r="A4485" s="201"/>
      <c r="B4485" s="279"/>
      <c r="C4485" s="279"/>
      <c r="D4485" s="279"/>
      <c r="E4485" s="279" t="s">
        <v>143</v>
      </c>
      <c r="F4485" s="203">
        <v>0.67</v>
      </c>
      <c r="G4485" s="279" t="s">
        <v>144</v>
      </c>
      <c r="H4485" s="203">
        <v>0</v>
      </c>
      <c r="I4485" s="279" t="s">
        <v>145</v>
      </c>
      <c r="J4485" s="204">
        <v>0.67</v>
      </c>
    </row>
    <row r="4486" spans="1:10" s="192" customFormat="1" ht="12.75">
      <c r="A4486" s="201"/>
      <c r="B4486" s="279"/>
      <c r="C4486" s="279"/>
      <c r="D4486" s="279"/>
      <c r="E4486" s="279" t="s">
        <v>663</v>
      </c>
      <c r="F4486" s="203">
        <v>2.3199999999999998</v>
      </c>
      <c r="G4486" s="279"/>
      <c r="H4486" s="363" t="s">
        <v>664</v>
      </c>
      <c r="I4486" s="363"/>
      <c r="J4486" s="204">
        <v>12.68</v>
      </c>
    </row>
    <row r="4487" spans="1:10" s="192" customFormat="1" ht="13.5" thickBot="1">
      <c r="A4487" s="280"/>
      <c r="B4487" s="281"/>
      <c r="C4487" s="281"/>
      <c r="D4487" s="281"/>
      <c r="E4487" s="281"/>
      <c r="F4487" s="281"/>
      <c r="G4487" s="281" t="s">
        <v>665</v>
      </c>
      <c r="H4487" s="213">
        <v>2015.53</v>
      </c>
      <c r="I4487" s="281" t="s">
        <v>666</v>
      </c>
      <c r="J4487" s="207">
        <v>25556.92</v>
      </c>
    </row>
    <row r="4488" spans="1:10" s="192" customFormat="1" ht="13.5" thickTop="1">
      <c r="A4488" s="205"/>
      <c r="B4488" s="189"/>
      <c r="C4488" s="189"/>
      <c r="D4488" s="189"/>
      <c r="E4488" s="189"/>
      <c r="F4488" s="189"/>
      <c r="G4488" s="189"/>
      <c r="H4488" s="189"/>
      <c r="I4488" s="189"/>
      <c r="J4488" s="206"/>
    </row>
    <row r="4489" spans="1:10" s="192" customFormat="1" ht="12.75">
      <c r="A4489" s="290" t="s">
        <v>4696</v>
      </c>
      <c r="B4489" s="288" t="s">
        <v>8</v>
      </c>
      <c r="C4489" s="284" t="s">
        <v>9</v>
      </c>
      <c r="D4489" s="284" t="s">
        <v>10</v>
      </c>
      <c r="E4489" s="367" t="s">
        <v>136</v>
      </c>
      <c r="F4489" s="367"/>
      <c r="G4489" s="289" t="s">
        <v>11</v>
      </c>
      <c r="H4489" s="288" t="s">
        <v>12</v>
      </c>
      <c r="I4489" s="288" t="s">
        <v>13</v>
      </c>
      <c r="J4489" s="287" t="s">
        <v>14</v>
      </c>
    </row>
    <row r="4490" spans="1:10" s="192" customFormat="1" ht="38.25">
      <c r="A4490" s="94" t="s">
        <v>137</v>
      </c>
      <c r="B4490" s="294" t="s">
        <v>4168</v>
      </c>
      <c r="C4490" s="277" t="s">
        <v>21</v>
      </c>
      <c r="D4490" s="277" t="s">
        <v>2864</v>
      </c>
      <c r="E4490" s="368" t="s">
        <v>181</v>
      </c>
      <c r="F4490" s="368"/>
      <c r="G4490" s="95" t="s">
        <v>38</v>
      </c>
      <c r="H4490" s="182">
        <v>1</v>
      </c>
      <c r="I4490" s="96">
        <v>10.06</v>
      </c>
      <c r="J4490" s="196">
        <v>10.06</v>
      </c>
    </row>
    <row r="4491" spans="1:10" s="192" customFormat="1" ht="25.5">
      <c r="A4491" s="197" t="s">
        <v>146</v>
      </c>
      <c r="B4491" s="308" t="s">
        <v>1634</v>
      </c>
      <c r="C4491" s="285" t="s">
        <v>21</v>
      </c>
      <c r="D4491" s="285" t="s">
        <v>539</v>
      </c>
      <c r="E4491" s="365" t="s">
        <v>148</v>
      </c>
      <c r="F4491" s="365"/>
      <c r="G4491" s="183" t="s">
        <v>26</v>
      </c>
      <c r="H4491" s="184">
        <v>3.2000000000000002E-3</v>
      </c>
      <c r="I4491" s="185">
        <v>21.5</v>
      </c>
      <c r="J4491" s="198">
        <v>0.06</v>
      </c>
    </row>
    <row r="4492" spans="1:10" s="192" customFormat="1" ht="25.5">
      <c r="A4492" s="197" t="s">
        <v>146</v>
      </c>
      <c r="B4492" s="308" t="s">
        <v>1633</v>
      </c>
      <c r="C4492" s="285" t="s">
        <v>21</v>
      </c>
      <c r="D4492" s="285" t="s">
        <v>538</v>
      </c>
      <c r="E4492" s="365" t="s">
        <v>148</v>
      </c>
      <c r="F4492" s="365"/>
      <c r="G4492" s="183" t="s">
        <v>26</v>
      </c>
      <c r="H4492" s="184">
        <v>1.9400000000000001E-2</v>
      </c>
      <c r="I4492" s="185">
        <v>25.4</v>
      </c>
      <c r="J4492" s="198">
        <v>0.49</v>
      </c>
    </row>
    <row r="4493" spans="1:10" s="192" customFormat="1" ht="25.5">
      <c r="A4493" s="197" t="s">
        <v>146</v>
      </c>
      <c r="B4493" s="308" t="s">
        <v>4144</v>
      </c>
      <c r="C4493" s="285" t="s">
        <v>21</v>
      </c>
      <c r="D4493" s="285" t="s">
        <v>4145</v>
      </c>
      <c r="E4493" s="365" t="s">
        <v>181</v>
      </c>
      <c r="F4493" s="365"/>
      <c r="G4493" s="183" t="s">
        <v>38</v>
      </c>
      <c r="H4493" s="184">
        <v>1</v>
      </c>
      <c r="I4493" s="185">
        <v>8.81</v>
      </c>
      <c r="J4493" s="198">
        <v>8.81</v>
      </c>
    </row>
    <row r="4494" spans="1:10" s="192" customFormat="1" ht="25.5">
      <c r="A4494" s="199" t="s">
        <v>139</v>
      </c>
      <c r="B4494" s="309" t="s">
        <v>1700</v>
      </c>
      <c r="C4494" s="278" t="s">
        <v>21</v>
      </c>
      <c r="D4494" s="278" t="s">
        <v>1113</v>
      </c>
      <c r="E4494" s="362" t="s">
        <v>142</v>
      </c>
      <c r="F4494" s="362"/>
      <c r="G4494" s="186" t="s">
        <v>45</v>
      </c>
      <c r="H4494" s="187">
        <v>0.21199999999999999</v>
      </c>
      <c r="I4494" s="188">
        <v>0.22</v>
      </c>
      <c r="J4494" s="200">
        <v>0.04</v>
      </c>
    </row>
    <row r="4495" spans="1:10" s="192" customFormat="1" ht="25.5">
      <c r="A4495" s="199" t="s">
        <v>139</v>
      </c>
      <c r="B4495" s="309" t="s">
        <v>1639</v>
      </c>
      <c r="C4495" s="278" t="s">
        <v>21</v>
      </c>
      <c r="D4495" s="278" t="s">
        <v>544</v>
      </c>
      <c r="E4495" s="362" t="s">
        <v>142</v>
      </c>
      <c r="F4495" s="362"/>
      <c r="G4495" s="186" t="s">
        <v>38</v>
      </c>
      <c r="H4495" s="187">
        <v>2.5000000000000001E-2</v>
      </c>
      <c r="I4495" s="188">
        <v>26.45</v>
      </c>
      <c r="J4495" s="200">
        <v>0.66</v>
      </c>
    </row>
    <row r="4496" spans="1:10" s="192" customFormat="1" ht="12.75">
      <c r="A4496" s="201"/>
      <c r="B4496" s="279"/>
      <c r="C4496" s="279"/>
      <c r="D4496" s="279"/>
      <c r="E4496" s="279" t="s">
        <v>143</v>
      </c>
      <c r="F4496" s="203">
        <v>0.48</v>
      </c>
      <c r="G4496" s="279" t="s">
        <v>144</v>
      </c>
      <c r="H4496" s="203">
        <v>0</v>
      </c>
      <c r="I4496" s="279" t="s">
        <v>145</v>
      </c>
      <c r="J4496" s="204">
        <v>0.48</v>
      </c>
    </row>
    <row r="4497" spans="1:10" s="192" customFormat="1" ht="12.75">
      <c r="A4497" s="201"/>
      <c r="B4497" s="279"/>
      <c r="C4497" s="279"/>
      <c r="D4497" s="279"/>
      <c r="E4497" s="279" t="s">
        <v>663</v>
      </c>
      <c r="F4497" s="203">
        <v>2.2599999999999998</v>
      </c>
      <c r="G4497" s="279"/>
      <c r="H4497" s="363" t="s">
        <v>664</v>
      </c>
      <c r="I4497" s="363"/>
      <c r="J4497" s="204">
        <v>12.32</v>
      </c>
    </row>
    <row r="4498" spans="1:10" s="192" customFormat="1" ht="13.5" thickBot="1">
      <c r="A4498" s="280"/>
      <c r="B4498" s="281"/>
      <c r="C4498" s="281"/>
      <c r="D4498" s="281"/>
      <c r="E4498" s="281"/>
      <c r="F4498" s="281"/>
      <c r="G4498" s="281" t="s">
        <v>665</v>
      </c>
      <c r="H4498" s="213">
        <v>3549.92</v>
      </c>
      <c r="I4498" s="281" t="s">
        <v>666</v>
      </c>
      <c r="J4498" s="207">
        <v>43735.01</v>
      </c>
    </row>
    <row r="4499" spans="1:10" s="192" customFormat="1" ht="13.5" thickTop="1">
      <c r="A4499" s="205"/>
      <c r="B4499" s="189"/>
      <c r="C4499" s="189"/>
      <c r="D4499" s="189"/>
      <c r="E4499" s="189"/>
      <c r="F4499" s="189"/>
      <c r="G4499" s="189"/>
      <c r="H4499" s="189"/>
      <c r="I4499" s="189"/>
      <c r="J4499" s="206"/>
    </row>
    <row r="4500" spans="1:10" s="192" customFormat="1" ht="12.75">
      <c r="A4500" s="290" t="s">
        <v>4697</v>
      </c>
      <c r="B4500" s="288" t="s">
        <v>8</v>
      </c>
      <c r="C4500" s="284" t="s">
        <v>9</v>
      </c>
      <c r="D4500" s="284" t="s">
        <v>10</v>
      </c>
      <c r="E4500" s="367" t="s">
        <v>136</v>
      </c>
      <c r="F4500" s="367"/>
      <c r="G4500" s="289" t="s">
        <v>11</v>
      </c>
      <c r="H4500" s="288" t="s">
        <v>12</v>
      </c>
      <c r="I4500" s="288" t="s">
        <v>13</v>
      </c>
      <c r="J4500" s="287" t="s">
        <v>14</v>
      </c>
    </row>
    <row r="4501" spans="1:10" s="192" customFormat="1" ht="38.25">
      <c r="A4501" s="94" t="s">
        <v>137</v>
      </c>
      <c r="B4501" s="294" t="s">
        <v>4170</v>
      </c>
      <c r="C4501" s="277" t="s">
        <v>21</v>
      </c>
      <c r="D4501" s="277" t="s">
        <v>2866</v>
      </c>
      <c r="E4501" s="368" t="s">
        <v>181</v>
      </c>
      <c r="F4501" s="368"/>
      <c r="G4501" s="95" t="s">
        <v>38</v>
      </c>
      <c r="H4501" s="182">
        <v>1</v>
      </c>
      <c r="I4501" s="96">
        <v>11.51</v>
      </c>
      <c r="J4501" s="196">
        <v>11.51</v>
      </c>
    </row>
    <row r="4502" spans="1:10" s="192" customFormat="1" ht="25.5">
      <c r="A4502" s="197" t="s">
        <v>146</v>
      </c>
      <c r="B4502" s="308" t="s">
        <v>1634</v>
      </c>
      <c r="C4502" s="285" t="s">
        <v>21</v>
      </c>
      <c r="D4502" s="285" t="s">
        <v>539</v>
      </c>
      <c r="E4502" s="365" t="s">
        <v>148</v>
      </c>
      <c r="F4502" s="365"/>
      <c r="G4502" s="183" t="s">
        <v>26</v>
      </c>
      <c r="H4502" s="184">
        <v>2.5000000000000001E-3</v>
      </c>
      <c r="I4502" s="185">
        <v>21.5</v>
      </c>
      <c r="J4502" s="198">
        <v>0.05</v>
      </c>
    </row>
    <row r="4503" spans="1:10" s="192" customFormat="1" ht="25.5">
      <c r="A4503" s="197" t="s">
        <v>146</v>
      </c>
      <c r="B4503" s="308" t="s">
        <v>1633</v>
      </c>
      <c r="C4503" s="285" t="s">
        <v>21</v>
      </c>
      <c r="D4503" s="285" t="s">
        <v>538</v>
      </c>
      <c r="E4503" s="365" t="s">
        <v>148</v>
      </c>
      <c r="F4503" s="365"/>
      <c r="G4503" s="183" t="s">
        <v>26</v>
      </c>
      <c r="H4503" s="184">
        <v>1.52E-2</v>
      </c>
      <c r="I4503" s="185">
        <v>25.4</v>
      </c>
      <c r="J4503" s="198">
        <v>0.38</v>
      </c>
    </row>
    <row r="4504" spans="1:10" s="192" customFormat="1" ht="25.5">
      <c r="A4504" s="197" t="s">
        <v>146</v>
      </c>
      <c r="B4504" s="308" t="s">
        <v>4171</v>
      </c>
      <c r="C4504" s="285" t="s">
        <v>21</v>
      </c>
      <c r="D4504" s="285" t="s">
        <v>4172</v>
      </c>
      <c r="E4504" s="365" t="s">
        <v>181</v>
      </c>
      <c r="F4504" s="365"/>
      <c r="G4504" s="183" t="s">
        <v>38</v>
      </c>
      <c r="H4504" s="184">
        <v>1</v>
      </c>
      <c r="I4504" s="185">
        <v>10.4</v>
      </c>
      <c r="J4504" s="198">
        <v>10.4</v>
      </c>
    </row>
    <row r="4505" spans="1:10" s="192" customFormat="1" ht="25.5">
      <c r="A4505" s="199" t="s">
        <v>139</v>
      </c>
      <c r="B4505" s="309" t="s">
        <v>1700</v>
      </c>
      <c r="C4505" s="278" t="s">
        <v>21</v>
      </c>
      <c r="D4505" s="278" t="s">
        <v>1113</v>
      </c>
      <c r="E4505" s="362" t="s">
        <v>142</v>
      </c>
      <c r="F4505" s="362"/>
      <c r="G4505" s="186" t="s">
        <v>45</v>
      </c>
      <c r="H4505" s="187">
        <v>0.113</v>
      </c>
      <c r="I4505" s="188">
        <v>0.22</v>
      </c>
      <c r="J4505" s="200">
        <v>0.02</v>
      </c>
    </row>
    <row r="4506" spans="1:10" s="192" customFormat="1" ht="25.5">
      <c r="A4506" s="199" t="s">
        <v>139</v>
      </c>
      <c r="B4506" s="309" t="s">
        <v>1639</v>
      </c>
      <c r="C4506" s="278" t="s">
        <v>21</v>
      </c>
      <c r="D4506" s="278" t="s">
        <v>544</v>
      </c>
      <c r="E4506" s="362" t="s">
        <v>142</v>
      </c>
      <c r="F4506" s="362"/>
      <c r="G4506" s="186" t="s">
        <v>38</v>
      </c>
      <c r="H4506" s="187">
        <v>2.5000000000000001E-2</v>
      </c>
      <c r="I4506" s="188">
        <v>26.45</v>
      </c>
      <c r="J4506" s="200">
        <v>0.66</v>
      </c>
    </row>
    <row r="4507" spans="1:10" s="192" customFormat="1" ht="12.75">
      <c r="A4507" s="201"/>
      <c r="B4507" s="279"/>
      <c r="C4507" s="279"/>
      <c r="D4507" s="279"/>
      <c r="E4507" s="279" t="s">
        <v>143</v>
      </c>
      <c r="F4507" s="203">
        <v>0.36</v>
      </c>
      <c r="G4507" s="279" t="s">
        <v>144</v>
      </c>
      <c r="H4507" s="203">
        <v>0</v>
      </c>
      <c r="I4507" s="279" t="s">
        <v>145</v>
      </c>
      <c r="J4507" s="204">
        <v>0.36</v>
      </c>
    </row>
    <row r="4508" spans="1:10" s="192" customFormat="1" ht="12.75">
      <c r="A4508" s="201"/>
      <c r="B4508" s="279"/>
      <c r="C4508" s="279"/>
      <c r="D4508" s="279"/>
      <c r="E4508" s="279" t="s">
        <v>663</v>
      </c>
      <c r="F4508" s="203">
        <v>2.58</v>
      </c>
      <c r="G4508" s="279"/>
      <c r="H4508" s="363" t="s">
        <v>664</v>
      </c>
      <c r="I4508" s="363"/>
      <c r="J4508" s="204">
        <v>14.09</v>
      </c>
    </row>
    <row r="4509" spans="1:10" s="192" customFormat="1" ht="13.5" thickBot="1">
      <c r="A4509" s="280"/>
      <c r="B4509" s="281"/>
      <c r="C4509" s="281"/>
      <c r="D4509" s="281"/>
      <c r="E4509" s="281"/>
      <c r="F4509" s="281"/>
      <c r="G4509" s="281" t="s">
        <v>665</v>
      </c>
      <c r="H4509" s="213">
        <v>6193.77</v>
      </c>
      <c r="I4509" s="281" t="s">
        <v>666</v>
      </c>
      <c r="J4509" s="207">
        <v>87270.21</v>
      </c>
    </row>
    <row r="4510" spans="1:10" s="192" customFormat="1" ht="13.5" thickTop="1">
      <c r="A4510" s="205"/>
      <c r="B4510" s="189"/>
      <c r="C4510" s="189"/>
      <c r="D4510" s="189"/>
      <c r="E4510" s="189"/>
      <c r="F4510" s="189"/>
      <c r="G4510" s="189"/>
      <c r="H4510" s="189"/>
      <c r="I4510" s="189"/>
      <c r="J4510" s="206"/>
    </row>
    <row r="4511" spans="1:10" s="192" customFormat="1" ht="12.75">
      <c r="A4511" s="290" t="s">
        <v>4184</v>
      </c>
      <c r="B4511" s="288" t="s">
        <v>8</v>
      </c>
      <c r="C4511" s="284" t="s">
        <v>9</v>
      </c>
      <c r="D4511" s="284" t="s">
        <v>10</v>
      </c>
      <c r="E4511" s="367" t="s">
        <v>136</v>
      </c>
      <c r="F4511" s="367"/>
      <c r="G4511" s="289" t="s">
        <v>11</v>
      </c>
      <c r="H4511" s="288" t="s">
        <v>12</v>
      </c>
      <c r="I4511" s="288" t="s">
        <v>13</v>
      </c>
      <c r="J4511" s="287" t="s">
        <v>14</v>
      </c>
    </row>
    <row r="4512" spans="1:10" s="192" customFormat="1" ht="51">
      <c r="A4512" s="94" t="s">
        <v>137</v>
      </c>
      <c r="B4512" s="294" t="s">
        <v>1168</v>
      </c>
      <c r="C4512" s="277" t="s">
        <v>21</v>
      </c>
      <c r="D4512" s="277" t="s">
        <v>628</v>
      </c>
      <c r="E4512" s="368" t="s">
        <v>181</v>
      </c>
      <c r="F4512" s="368"/>
      <c r="G4512" s="95" t="s">
        <v>3</v>
      </c>
      <c r="H4512" s="182">
        <v>1</v>
      </c>
      <c r="I4512" s="96">
        <v>72.599999999999994</v>
      </c>
      <c r="J4512" s="196">
        <v>72.599999999999994</v>
      </c>
    </row>
    <row r="4513" spans="1:10" s="192" customFormat="1" ht="25.5">
      <c r="A4513" s="197" t="s">
        <v>146</v>
      </c>
      <c r="B4513" s="308" t="s">
        <v>1689</v>
      </c>
      <c r="C4513" s="285" t="s">
        <v>21</v>
      </c>
      <c r="D4513" s="285" t="s">
        <v>1101</v>
      </c>
      <c r="E4513" s="365" t="s">
        <v>148</v>
      </c>
      <c r="F4513" s="365"/>
      <c r="G4513" s="183" t="s">
        <v>26</v>
      </c>
      <c r="H4513" s="184">
        <v>0.18099999999999999</v>
      </c>
      <c r="I4513" s="185">
        <v>21.42</v>
      </c>
      <c r="J4513" s="198">
        <v>3.87</v>
      </c>
    </row>
    <row r="4514" spans="1:10" s="192" customFormat="1" ht="25.5">
      <c r="A4514" s="197" t="s">
        <v>146</v>
      </c>
      <c r="B4514" s="308" t="s">
        <v>1344</v>
      </c>
      <c r="C4514" s="285" t="s">
        <v>21</v>
      </c>
      <c r="D4514" s="285" t="s">
        <v>670</v>
      </c>
      <c r="E4514" s="365" t="s">
        <v>148</v>
      </c>
      <c r="F4514" s="365"/>
      <c r="G4514" s="183" t="s">
        <v>26</v>
      </c>
      <c r="H4514" s="184">
        <v>0.98799999999999999</v>
      </c>
      <c r="I4514" s="185">
        <v>25.26</v>
      </c>
      <c r="J4514" s="198">
        <v>24.95</v>
      </c>
    </row>
    <row r="4515" spans="1:10" s="192" customFormat="1" ht="38.25">
      <c r="A4515" s="197" t="s">
        <v>146</v>
      </c>
      <c r="B4515" s="308" t="s">
        <v>1693</v>
      </c>
      <c r="C4515" s="285" t="s">
        <v>21</v>
      </c>
      <c r="D4515" s="285" t="s">
        <v>1105</v>
      </c>
      <c r="E4515" s="365" t="s">
        <v>181</v>
      </c>
      <c r="F4515" s="365"/>
      <c r="G4515" s="183" t="s">
        <v>3</v>
      </c>
      <c r="H4515" s="184">
        <v>6.7000000000000004E-2</v>
      </c>
      <c r="I4515" s="185">
        <v>273.37</v>
      </c>
      <c r="J4515" s="198">
        <v>18.309999999999999</v>
      </c>
    </row>
    <row r="4516" spans="1:10" s="192" customFormat="1" ht="25.5">
      <c r="A4516" s="199" t="s">
        <v>139</v>
      </c>
      <c r="B4516" s="309" t="s">
        <v>1641</v>
      </c>
      <c r="C4516" s="278" t="s">
        <v>21</v>
      </c>
      <c r="D4516" s="278" t="s">
        <v>546</v>
      </c>
      <c r="E4516" s="362" t="s">
        <v>142</v>
      </c>
      <c r="F4516" s="362"/>
      <c r="G4516" s="186" t="s">
        <v>547</v>
      </c>
      <c r="H4516" s="187">
        <v>4.0000000000000001E-3</v>
      </c>
      <c r="I4516" s="188">
        <v>7.29</v>
      </c>
      <c r="J4516" s="200">
        <v>0.02</v>
      </c>
    </row>
    <row r="4517" spans="1:10" s="192" customFormat="1" ht="25.5">
      <c r="A4517" s="199" t="s">
        <v>139</v>
      </c>
      <c r="B4517" s="309" t="s">
        <v>1694</v>
      </c>
      <c r="C4517" s="278" t="s">
        <v>21</v>
      </c>
      <c r="D4517" s="278" t="s">
        <v>1106</v>
      </c>
      <c r="E4517" s="362" t="s">
        <v>495</v>
      </c>
      <c r="F4517" s="362"/>
      <c r="G4517" s="186" t="s">
        <v>1107</v>
      </c>
      <c r="H4517" s="187">
        <v>0.19600000000000001</v>
      </c>
      <c r="I4517" s="188">
        <v>27.55</v>
      </c>
      <c r="J4517" s="200">
        <v>5.39</v>
      </c>
    </row>
    <row r="4518" spans="1:10" s="192" customFormat="1" ht="38.25">
      <c r="A4518" s="199" t="s">
        <v>139</v>
      </c>
      <c r="B4518" s="309" t="s">
        <v>1695</v>
      </c>
      <c r="C4518" s="278" t="s">
        <v>21</v>
      </c>
      <c r="D4518" s="278" t="s">
        <v>1108</v>
      </c>
      <c r="E4518" s="362" t="s">
        <v>495</v>
      </c>
      <c r="F4518" s="362"/>
      <c r="G4518" s="186" t="s">
        <v>1107</v>
      </c>
      <c r="H4518" s="187">
        <v>0.39300000000000002</v>
      </c>
      <c r="I4518" s="188">
        <v>28.8</v>
      </c>
      <c r="J4518" s="200">
        <v>11.31</v>
      </c>
    </row>
    <row r="4519" spans="1:10" s="192" customFormat="1" ht="25.5">
      <c r="A4519" s="199" t="s">
        <v>139</v>
      </c>
      <c r="B4519" s="309" t="s">
        <v>1696</v>
      </c>
      <c r="C4519" s="278" t="s">
        <v>21</v>
      </c>
      <c r="D4519" s="278" t="s">
        <v>1109</v>
      </c>
      <c r="E4519" s="362" t="s">
        <v>495</v>
      </c>
      <c r="F4519" s="362"/>
      <c r="G4519" s="186" t="s">
        <v>585</v>
      </c>
      <c r="H4519" s="187">
        <v>0.78500000000000003</v>
      </c>
      <c r="I4519" s="188">
        <v>10.61</v>
      </c>
      <c r="J4519" s="200">
        <v>8.32</v>
      </c>
    </row>
    <row r="4520" spans="1:10" s="192" customFormat="1" ht="12.75">
      <c r="A4520" s="199" t="s">
        <v>139</v>
      </c>
      <c r="B4520" s="309" t="s">
        <v>1692</v>
      </c>
      <c r="C4520" s="278" t="s">
        <v>21</v>
      </c>
      <c r="D4520" s="278" t="s">
        <v>1104</v>
      </c>
      <c r="E4520" s="362" t="s">
        <v>142</v>
      </c>
      <c r="F4520" s="362"/>
      <c r="G4520" s="186" t="s">
        <v>38</v>
      </c>
      <c r="H4520" s="187">
        <v>1.9E-2</v>
      </c>
      <c r="I4520" s="188">
        <v>22.85</v>
      </c>
      <c r="J4520" s="200">
        <v>0.43</v>
      </c>
    </row>
    <row r="4521" spans="1:10" s="192" customFormat="1" ht="12.75">
      <c r="A4521" s="201"/>
      <c r="B4521" s="279"/>
      <c r="C4521" s="279"/>
      <c r="D4521" s="279"/>
      <c r="E4521" s="279" t="s">
        <v>143</v>
      </c>
      <c r="F4521" s="203">
        <v>24.95</v>
      </c>
      <c r="G4521" s="279" t="s">
        <v>144</v>
      </c>
      <c r="H4521" s="203">
        <v>0</v>
      </c>
      <c r="I4521" s="279" t="s">
        <v>145</v>
      </c>
      <c r="J4521" s="204">
        <v>24.95</v>
      </c>
    </row>
    <row r="4522" spans="1:10" s="192" customFormat="1" ht="12.75">
      <c r="A4522" s="201"/>
      <c r="B4522" s="279"/>
      <c r="C4522" s="279"/>
      <c r="D4522" s="279"/>
      <c r="E4522" s="279" t="s">
        <v>663</v>
      </c>
      <c r="F4522" s="203">
        <v>16.309999999999999</v>
      </c>
      <c r="G4522" s="279"/>
      <c r="H4522" s="363" t="s">
        <v>664</v>
      </c>
      <c r="I4522" s="363"/>
      <c r="J4522" s="204">
        <v>88.91</v>
      </c>
    </row>
    <row r="4523" spans="1:10" s="192" customFormat="1" ht="13.5" thickBot="1">
      <c r="A4523" s="280"/>
      <c r="B4523" s="281"/>
      <c r="C4523" s="281"/>
      <c r="D4523" s="281"/>
      <c r="E4523" s="281"/>
      <c r="F4523" s="281"/>
      <c r="G4523" s="281" t="s">
        <v>665</v>
      </c>
      <c r="H4523" s="213">
        <v>1771.12</v>
      </c>
      <c r="I4523" s="281" t="s">
        <v>666</v>
      </c>
      <c r="J4523" s="207">
        <v>157470.26999999999</v>
      </c>
    </row>
    <row r="4524" spans="1:10" s="192" customFormat="1" ht="13.5" thickTop="1">
      <c r="A4524" s="205"/>
      <c r="B4524" s="189"/>
      <c r="C4524" s="189"/>
      <c r="D4524" s="189"/>
      <c r="E4524" s="189"/>
      <c r="F4524" s="189"/>
      <c r="G4524" s="189"/>
      <c r="H4524" s="189"/>
      <c r="I4524" s="189"/>
      <c r="J4524" s="206"/>
    </row>
    <row r="4525" spans="1:10" s="192" customFormat="1" ht="12.75">
      <c r="A4525" s="290" t="s">
        <v>4698</v>
      </c>
      <c r="B4525" s="288" t="s">
        <v>8</v>
      </c>
      <c r="C4525" s="284" t="s">
        <v>9</v>
      </c>
      <c r="D4525" s="284" t="s">
        <v>10</v>
      </c>
      <c r="E4525" s="367" t="s">
        <v>136</v>
      </c>
      <c r="F4525" s="367"/>
      <c r="G4525" s="289" t="s">
        <v>11</v>
      </c>
      <c r="H4525" s="288" t="s">
        <v>12</v>
      </c>
      <c r="I4525" s="288" t="s">
        <v>13</v>
      </c>
      <c r="J4525" s="287" t="s">
        <v>14</v>
      </c>
    </row>
    <row r="4526" spans="1:10" s="192" customFormat="1" ht="12.75">
      <c r="A4526" s="94" t="s">
        <v>137</v>
      </c>
      <c r="B4526" s="294" t="s">
        <v>4179</v>
      </c>
      <c r="C4526" s="277" t="s">
        <v>268</v>
      </c>
      <c r="D4526" s="277" t="s">
        <v>2871</v>
      </c>
      <c r="E4526" s="368" t="s">
        <v>2301</v>
      </c>
      <c r="F4526" s="368"/>
      <c r="G4526" s="95" t="s">
        <v>2</v>
      </c>
      <c r="H4526" s="182">
        <v>1</v>
      </c>
      <c r="I4526" s="96">
        <v>738.67</v>
      </c>
      <c r="J4526" s="196">
        <v>738.67</v>
      </c>
    </row>
    <row r="4527" spans="1:10" s="192" customFormat="1" ht="12.75">
      <c r="A4527" s="199" t="s">
        <v>139</v>
      </c>
      <c r="B4527" s="309" t="s">
        <v>4180</v>
      </c>
      <c r="C4527" s="278" t="s">
        <v>268</v>
      </c>
      <c r="D4527" s="278" t="s">
        <v>4181</v>
      </c>
      <c r="E4527" s="362" t="s">
        <v>142</v>
      </c>
      <c r="F4527" s="362"/>
      <c r="G4527" s="186" t="s">
        <v>2</v>
      </c>
      <c r="H4527" s="187">
        <v>1.03</v>
      </c>
      <c r="I4527" s="188">
        <v>717.16</v>
      </c>
      <c r="J4527" s="200">
        <v>738.67</v>
      </c>
    </row>
    <row r="4528" spans="1:10" s="192" customFormat="1" ht="12.75">
      <c r="A4528" s="201"/>
      <c r="B4528" s="279"/>
      <c r="C4528" s="279"/>
      <c r="D4528" s="279"/>
      <c r="E4528" s="279" t="s">
        <v>143</v>
      </c>
      <c r="F4528" s="203">
        <v>0</v>
      </c>
      <c r="G4528" s="279" t="s">
        <v>144</v>
      </c>
      <c r="H4528" s="203">
        <v>0</v>
      </c>
      <c r="I4528" s="279" t="s">
        <v>145</v>
      </c>
      <c r="J4528" s="204">
        <v>0</v>
      </c>
    </row>
    <row r="4529" spans="1:10" s="192" customFormat="1" ht="12.75">
      <c r="A4529" s="201"/>
      <c r="B4529" s="279"/>
      <c r="C4529" s="279"/>
      <c r="D4529" s="279"/>
      <c r="E4529" s="279" t="s">
        <v>663</v>
      </c>
      <c r="F4529" s="203">
        <v>165.97</v>
      </c>
      <c r="G4529" s="279"/>
      <c r="H4529" s="363" t="s">
        <v>664</v>
      </c>
      <c r="I4529" s="363"/>
      <c r="J4529" s="204">
        <v>904.64</v>
      </c>
    </row>
    <row r="4530" spans="1:10" s="192" customFormat="1" ht="13.5" thickBot="1">
      <c r="A4530" s="280"/>
      <c r="B4530" s="281"/>
      <c r="C4530" s="281"/>
      <c r="D4530" s="281"/>
      <c r="E4530" s="281"/>
      <c r="F4530" s="281"/>
      <c r="G4530" s="281" t="s">
        <v>665</v>
      </c>
      <c r="H4530" s="213">
        <v>146.87</v>
      </c>
      <c r="I4530" s="281" t="s">
        <v>666</v>
      </c>
      <c r="J4530" s="207">
        <v>132864.47</v>
      </c>
    </row>
    <row r="4531" spans="1:10" s="192" customFormat="1" ht="13.5" thickTop="1">
      <c r="A4531" s="205"/>
      <c r="B4531" s="189"/>
      <c r="C4531" s="189"/>
      <c r="D4531" s="189"/>
      <c r="E4531" s="189"/>
      <c r="F4531" s="189"/>
      <c r="G4531" s="189"/>
      <c r="H4531" s="189"/>
      <c r="I4531" s="189"/>
      <c r="J4531" s="206"/>
    </row>
    <row r="4532" spans="1:10" s="192" customFormat="1" ht="12.75">
      <c r="A4532" s="290" t="s">
        <v>4699</v>
      </c>
      <c r="B4532" s="288" t="s">
        <v>8</v>
      </c>
      <c r="C4532" s="284" t="s">
        <v>9</v>
      </c>
      <c r="D4532" s="284" t="s">
        <v>10</v>
      </c>
      <c r="E4532" s="367" t="s">
        <v>136</v>
      </c>
      <c r="F4532" s="367"/>
      <c r="G4532" s="289" t="s">
        <v>11</v>
      </c>
      <c r="H4532" s="288" t="s">
        <v>12</v>
      </c>
      <c r="I4532" s="288" t="s">
        <v>13</v>
      </c>
      <c r="J4532" s="287" t="s">
        <v>14</v>
      </c>
    </row>
    <row r="4533" spans="1:10" s="192" customFormat="1" ht="25.5">
      <c r="A4533" s="94" t="s">
        <v>137</v>
      </c>
      <c r="B4533" s="294" t="s">
        <v>4183</v>
      </c>
      <c r="C4533" s="277" t="s">
        <v>21</v>
      </c>
      <c r="D4533" s="277" t="s">
        <v>2873</v>
      </c>
      <c r="E4533" s="368" t="s">
        <v>181</v>
      </c>
      <c r="F4533" s="368"/>
      <c r="G4533" s="95" t="s">
        <v>2</v>
      </c>
      <c r="H4533" s="182">
        <v>1</v>
      </c>
      <c r="I4533" s="96">
        <v>38.9</v>
      </c>
      <c r="J4533" s="196">
        <v>38.9</v>
      </c>
    </row>
    <row r="4534" spans="1:10" s="192" customFormat="1" ht="25.5">
      <c r="A4534" s="197" t="s">
        <v>146</v>
      </c>
      <c r="B4534" s="308" t="s">
        <v>1344</v>
      </c>
      <c r="C4534" s="285" t="s">
        <v>21</v>
      </c>
      <c r="D4534" s="285" t="s">
        <v>670</v>
      </c>
      <c r="E4534" s="365" t="s">
        <v>148</v>
      </c>
      <c r="F4534" s="365"/>
      <c r="G4534" s="183" t="s">
        <v>26</v>
      </c>
      <c r="H4534" s="184">
        <v>0.224</v>
      </c>
      <c r="I4534" s="185">
        <v>25.26</v>
      </c>
      <c r="J4534" s="198">
        <v>5.65</v>
      </c>
    </row>
    <row r="4535" spans="1:10" s="192" customFormat="1" ht="25.5">
      <c r="A4535" s="197" t="s">
        <v>146</v>
      </c>
      <c r="B4535" s="308" t="s">
        <v>1386</v>
      </c>
      <c r="C4535" s="285" t="s">
        <v>21</v>
      </c>
      <c r="D4535" s="285" t="s">
        <v>174</v>
      </c>
      <c r="E4535" s="365" t="s">
        <v>148</v>
      </c>
      <c r="F4535" s="365"/>
      <c r="G4535" s="183" t="s">
        <v>26</v>
      </c>
      <c r="H4535" s="184">
        <v>0.224</v>
      </c>
      <c r="I4535" s="185">
        <v>25.62</v>
      </c>
      <c r="J4535" s="198">
        <v>5.73</v>
      </c>
    </row>
    <row r="4536" spans="1:10" s="192" customFormat="1" ht="25.5">
      <c r="A4536" s="197" t="s">
        <v>146</v>
      </c>
      <c r="B4536" s="308" t="s">
        <v>1345</v>
      </c>
      <c r="C4536" s="285" t="s">
        <v>21</v>
      </c>
      <c r="D4536" s="285" t="s">
        <v>147</v>
      </c>
      <c r="E4536" s="365" t="s">
        <v>148</v>
      </c>
      <c r="F4536" s="365"/>
      <c r="G4536" s="183" t="s">
        <v>26</v>
      </c>
      <c r="H4536" s="184">
        <v>1.345</v>
      </c>
      <c r="I4536" s="185">
        <v>20.32</v>
      </c>
      <c r="J4536" s="198">
        <v>27.33</v>
      </c>
    </row>
    <row r="4537" spans="1:10" s="192" customFormat="1" ht="25.5" customHeight="1">
      <c r="A4537" s="197" t="s">
        <v>146</v>
      </c>
      <c r="B4537" s="308" t="s">
        <v>1704</v>
      </c>
      <c r="C4537" s="285" t="s">
        <v>21</v>
      </c>
      <c r="D4537" s="285" t="s">
        <v>1117</v>
      </c>
      <c r="E4537" s="365" t="s">
        <v>155</v>
      </c>
      <c r="F4537" s="365"/>
      <c r="G4537" s="183" t="s">
        <v>156</v>
      </c>
      <c r="H4537" s="184">
        <v>9.4E-2</v>
      </c>
      <c r="I4537" s="185">
        <v>1.41</v>
      </c>
      <c r="J4537" s="198">
        <v>0.13</v>
      </c>
    </row>
    <row r="4538" spans="1:10" s="192" customFormat="1" ht="25.5" customHeight="1">
      <c r="A4538" s="197" t="s">
        <v>146</v>
      </c>
      <c r="B4538" s="308" t="s">
        <v>1705</v>
      </c>
      <c r="C4538" s="285" t="s">
        <v>21</v>
      </c>
      <c r="D4538" s="285" t="s">
        <v>1118</v>
      </c>
      <c r="E4538" s="365" t="s">
        <v>155</v>
      </c>
      <c r="F4538" s="365"/>
      <c r="G4538" s="183" t="s">
        <v>249</v>
      </c>
      <c r="H4538" s="184">
        <v>0.13</v>
      </c>
      <c r="I4538" s="185">
        <v>0.53</v>
      </c>
      <c r="J4538" s="198">
        <v>0.06</v>
      </c>
    </row>
    <row r="4539" spans="1:10" s="192" customFormat="1" ht="12.75">
      <c r="A4539" s="201"/>
      <c r="B4539" s="279"/>
      <c r="C4539" s="279"/>
      <c r="D4539" s="279"/>
      <c r="E4539" s="279" t="s">
        <v>143</v>
      </c>
      <c r="F4539" s="203">
        <v>29.32</v>
      </c>
      <c r="G4539" s="279" t="s">
        <v>144</v>
      </c>
      <c r="H4539" s="203">
        <v>0</v>
      </c>
      <c r="I4539" s="279" t="s">
        <v>145</v>
      </c>
      <c r="J4539" s="204">
        <v>29.32</v>
      </c>
    </row>
    <row r="4540" spans="1:10" s="192" customFormat="1" ht="12.75">
      <c r="A4540" s="201"/>
      <c r="B4540" s="279"/>
      <c r="C4540" s="279"/>
      <c r="D4540" s="279"/>
      <c r="E4540" s="279" t="s">
        <v>663</v>
      </c>
      <c r="F4540" s="203">
        <v>8.74</v>
      </c>
      <c r="G4540" s="279"/>
      <c r="H4540" s="363" t="s">
        <v>664</v>
      </c>
      <c r="I4540" s="363"/>
      <c r="J4540" s="204">
        <v>47.64</v>
      </c>
    </row>
    <row r="4541" spans="1:10" s="192" customFormat="1" ht="13.5" thickBot="1">
      <c r="A4541" s="280"/>
      <c r="B4541" s="281"/>
      <c r="C4541" s="281"/>
      <c r="D4541" s="281"/>
      <c r="E4541" s="281"/>
      <c r="F4541" s="281"/>
      <c r="G4541" s="281" t="s">
        <v>665</v>
      </c>
      <c r="H4541" s="213">
        <v>146.87</v>
      </c>
      <c r="I4541" s="281" t="s">
        <v>666</v>
      </c>
      <c r="J4541" s="207">
        <v>6996.88</v>
      </c>
    </row>
    <row r="4542" spans="1:10" s="192" customFormat="1" ht="13.5" thickTop="1">
      <c r="A4542" s="205"/>
      <c r="B4542" s="189"/>
      <c r="C4542" s="189"/>
      <c r="D4542" s="189"/>
      <c r="E4542" s="189"/>
      <c r="F4542" s="189"/>
      <c r="G4542" s="189"/>
      <c r="H4542" s="189"/>
      <c r="I4542" s="189"/>
      <c r="J4542" s="206"/>
    </row>
    <row r="4543" spans="1:10" s="192" customFormat="1" ht="12.75">
      <c r="A4543" s="111" t="s">
        <v>4700</v>
      </c>
      <c r="B4543" s="286"/>
      <c r="C4543" s="286"/>
      <c r="D4543" s="286" t="s">
        <v>2884</v>
      </c>
      <c r="E4543" s="286"/>
      <c r="F4543" s="366"/>
      <c r="G4543" s="366"/>
      <c r="H4543" s="136"/>
      <c r="I4543" s="286"/>
      <c r="J4543" s="212">
        <v>1814390.54</v>
      </c>
    </row>
    <row r="4544" spans="1:10" s="192" customFormat="1" ht="12.75">
      <c r="A4544" s="290" t="s">
        <v>4185</v>
      </c>
      <c r="B4544" s="288" t="s">
        <v>8</v>
      </c>
      <c r="C4544" s="284" t="s">
        <v>9</v>
      </c>
      <c r="D4544" s="284" t="s">
        <v>10</v>
      </c>
      <c r="E4544" s="367" t="s">
        <v>136</v>
      </c>
      <c r="F4544" s="367"/>
      <c r="G4544" s="289" t="s">
        <v>11</v>
      </c>
      <c r="H4544" s="288" t="s">
        <v>12</v>
      </c>
      <c r="I4544" s="288" t="s">
        <v>13</v>
      </c>
      <c r="J4544" s="287" t="s">
        <v>14</v>
      </c>
    </row>
    <row r="4545" spans="1:10" s="192" customFormat="1" ht="25.5">
      <c r="A4545" s="94" t="s">
        <v>137</v>
      </c>
      <c r="B4545" s="294" t="s">
        <v>1185</v>
      </c>
      <c r="C4545" s="277" t="s">
        <v>21</v>
      </c>
      <c r="D4545" s="277" t="s">
        <v>482</v>
      </c>
      <c r="E4545" s="368" t="s">
        <v>181</v>
      </c>
      <c r="F4545" s="368"/>
      <c r="G4545" s="95" t="s">
        <v>38</v>
      </c>
      <c r="H4545" s="182">
        <v>1</v>
      </c>
      <c r="I4545" s="96">
        <v>14.42</v>
      </c>
      <c r="J4545" s="196">
        <v>14.42</v>
      </c>
    </row>
    <row r="4546" spans="1:10" s="192" customFormat="1" ht="25.5">
      <c r="A4546" s="197" t="s">
        <v>146</v>
      </c>
      <c r="B4546" s="308" t="s">
        <v>1634</v>
      </c>
      <c r="C4546" s="285" t="s">
        <v>21</v>
      </c>
      <c r="D4546" s="285" t="s">
        <v>539</v>
      </c>
      <c r="E4546" s="365" t="s">
        <v>148</v>
      </c>
      <c r="F4546" s="365"/>
      <c r="G4546" s="183" t="s">
        <v>26</v>
      </c>
      <c r="H4546" s="184">
        <v>1.3599999999999999E-2</v>
      </c>
      <c r="I4546" s="185">
        <v>21.5</v>
      </c>
      <c r="J4546" s="198">
        <v>0.28999999999999998</v>
      </c>
    </row>
    <row r="4547" spans="1:10" s="192" customFormat="1" ht="25.5">
      <c r="A4547" s="197" t="s">
        <v>146</v>
      </c>
      <c r="B4547" s="308" t="s">
        <v>1633</v>
      </c>
      <c r="C4547" s="285" t="s">
        <v>21</v>
      </c>
      <c r="D4547" s="285" t="s">
        <v>538</v>
      </c>
      <c r="E4547" s="365" t="s">
        <v>148</v>
      </c>
      <c r="F4547" s="365"/>
      <c r="G4547" s="183" t="s">
        <v>26</v>
      </c>
      <c r="H4547" s="184">
        <v>8.3599999999999994E-2</v>
      </c>
      <c r="I4547" s="185">
        <v>25.4</v>
      </c>
      <c r="J4547" s="198">
        <v>2.12</v>
      </c>
    </row>
    <row r="4548" spans="1:10" s="192" customFormat="1" ht="25.5">
      <c r="A4548" s="197" t="s">
        <v>146</v>
      </c>
      <c r="B4548" s="308" t="s">
        <v>1699</v>
      </c>
      <c r="C4548" s="285" t="s">
        <v>21</v>
      </c>
      <c r="D4548" s="285" t="s">
        <v>1112</v>
      </c>
      <c r="E4548" s="365" t="s">
        <v>181</v>
      </c>
      <c r="F4548" s="365"/>
      <c r="G4548" s="183" t="s">
        <v>38</v>
      </c>
      <c r="H4548" s="184">
        <v>1</v>
      </c>
      <c r="I4548" s="185">
        <v>10.89</v>
      </c>
      <c r="J4548" s="198">
        <v>10.89</v>
      </c>
    </row>
    <row r="4549" spans="1:10" s="192" customFormat="1" ht="25.5">
      <c r="A4549" s="199" t="s">
        <v>139</v>
      </c>
      <c r="B4549" s="309" t="s">
        <v>1700</v>
      </c>
      <c r="C4549" s="278" t="s">
        <v>21</v>
      </c>
      <c r="D4549" s="278" t="s">
        <v>1113</v>
      </c>
      <c r="E4549" s="362" t="s">
        <v>142</v>
      </c>
      <c r="F4549" s="362"/>
      <c r="G4549" s="186" t="s">
        <v>45</v>
      </c>
      <c r="H4549" s="187">
        <v>2.1179999999999999</v>
      </c>
      <c r="I4549" s="188">
        <v>0.22</v>
      </c>
      <c r="J4549" s="200">
        <v>0.46</v>
      </c>
    </row>
    <row r="4550" spans="1:10" s="192" customFormat="1" ht="25.5">
      <c r="A4550" s="199" t="s">
        <v>139</v>
      </c>
      <c r="B4550" s="309" t="s">
        <v>1639</v>
      </c>
      <c r="C4550" s="278" t="s">
        <v>21</v>
      </c>
      <c r="D4550" s="278" t="s">
        <v>544</v>
      </c>
      <c r="E4550" s="362" t="s">
        <v>142</v>
      </c>
      <c r="F4550" s="362"/>
      <c r="G4550" s="186" t="s">
        <v>38</v>
      </c>
      <c r="H4550" s="187">
        <v>2.5000000000000001E-2</v>
      </c>
      <c r="I4550" s="188">
        <v>26.45</v>
      </c>
      <c r="J4550" s="200">
        <v>0.66</v>
      </c>
    </row>
    <row r="4551" spans="1:10" s="192" customFormat="1" ht="12.75">
      <c r="A4551" s="201"/>
      <c r="B4551" s="279"/>
      <c r="C4551" s="279"/>
      <c r="D4551" s="279"/>
      <c r="E4551" s="279" t="s">
        <v>143</v>
      </c>
      <c r="F4551" s="203">
        <v>3.19</v>
      </c>
      <c r="G4551" s="279" t="s">
        <v>144</v>
      </c>
      <c r="H4551" s="203">
        <v>0</v>
      </c>
      <c r="I4551" s="279" t="s">
        <v>145</v>
      </c>
      <c r="J4551" s="204">
        <v>3.19</v>
      </c>
    </row>
    <row r="4552" spans="1:10" s="192" customFormat="1" ht="12.75">
      <c r="A4552" s="201"/>
      <c r="B4552" s="279"/>
      <c r="C4552" s="279"/>
      <c r="D4552" s="279"/>
      <c r="E4552" s="279" t="s">
        <v>663</v>
      </c>
      <c r="F4552" s="203">
        <v>3.24</v>
      </c>
      <c r="G4552" s="279"/>
      <c r="H4552" s="363" t="s">
        <v>664</v>
      </c>
      <c r="I4552" s="363"/>
      <c r="J4552" s="204">
        <v>17.66</v>
      </c>
    </row>
    <row r="4553" spans="1:10" s="192" customFormat="1" ht="13.5" thickBot="1">
      <c r="A4553" s="280"/>
      <c r="B4553" s="281"/>
      <c r="C4553" s="281"/>
      <c r="D4553" s="281"/>
      <c r="E4553" s="281"/>
      <c r="F4553" s="281"/>
      <c r="G4553" s="281" t="s">
        <v>665</v>
      </c>
      <c r="H4553" s="213">
        <v>19.14</v>
      </c>
      <c r="I4553" s="281" t="s">
        <v>666</v>
      </c>
      <c r="J4553" s="207">
        <v>338.01</v>
      </c>
    </row>
    <row r="4554" spans="1:10" s="192" customFormat="1" ht="13.5" thickTop="1">
      <c r="A4554" s="205"/>
      <c r="B4554" s="189"/>
      <c r="C4554" s="189"/>
      <c r="D4554" s="189"/>
      <c r="E4554" s="189"/>
      <c r="F4554" s="189"/>
      <c r="G4554" s="189"/>
      <c r="H4554" s="189"/>
      <c r="I4554" s="189"/>
      <c r="J4554" s="206"/>
    </row>
    <row r="4555" spans="1:10" s="192" customFormat="1" ht="12.75">
      <c r="A4555" s="290" t="s">
        <v>4186</v>
      </c>
      <c r="B4555" s="288" t="s">
        <v>8</v>
      </c>
      <c r="C4555" s="284" t="s">
        <v>9</v>
      </c>
      <c r="D4555" s="284" t="s">
        <v>10</v>
      </c>
      <c r="E4555" s="367" t="s">
        <v>136</v>
      </c>
      <c r="F4555" s="367"/>
      <c r="G4555" s="289" t="s">
        <v>11</v>
      </c>
      <c r="H4555" s="288" t="s">
        <v>12</v>
      </c>
      <c r="I4555" s="288" t="s">
        <v>13</v>
      </c>
      <c r="J4555" s="287" t="s">
        <v>14</v>
      </c>
    </row>
    <row r="4556" spans="1:10" s="192" customFormat="1" ht="25.5">
      <c r="A4556" s="94" t="s">
        <v>137</v>
      </c>
      <c r="B4556" s="294" t="s">
        <v>1231</v>
      </c>
      <c r="C4556" s="277" t="s">
        <v>21</v>
      </c>
      <c r="D4556" s="277" t="s">
        <v>483</v>
      </c>
      <c r="E4556" s="368" t="s">
        <v>181</v>
      </c>
      <c r="F4556" s="368"/>
      <c r="G4556" s="95" t="s">
        <v>38</v>
      </c>
      <c r="H4556" s="182">
        <v>1</v>
      </c>
      <c r="I4556" s="96">
        <v>13.83</v>
      </c>
      <c r="J4556" s="196">
        <v>13.83</v>
      </c>
    </row>
    <row r="4557" spans="1:10" s="192" customFormat="1" ht="25.5">
      <c r="A4557" s="197" t="s">
        <v>146</v>
      </c>
      <c r="B4557" s="308" t="s">
        <v>1634</v>
      </c>
      <c r="C4557" s="285" t="s">
        <v>21</v>
      </c>
      <c r="D4557" s="285" t="s">
        <v>539</v>
      </c>
      <c r="E4557" s="365" t="s">
        <v>148</v>
      </c>
      <c r="F4557" s="365"/>
      <c r="G4557" s="183" t="s">
        <v>26</v>
      </c>
      <c r="H4557" s="184">
        <v>9.7999999999999997E-3</v>
      </c>
      <c r="I4557" s="185">
        <v>21.5</v>
      </c>
      <c r="J4557" s="198">
        <v>0.21</v>
      </c>
    </row>
    <row r="4558" spans="1:10" s="192" customFormat="1" ht="25.5">
      <c r="A4558" s="197" t="s">
        <v>146</v>
      </c>
      <c r="B4558" s="308" t="s">
        <v>1633</v>
      </c>
      <c r="C4558" s="285" t="s">
        <v>21</v>
      </c>
      <c r="D4558" s="285" t="s">
        <v>538</v>
      </c>
      <c r="E4558" s="365" t="s">
        <v>148</v>
      </c>
      <c r="F4558" s="365"/>
      <c r="G4558" s="183" t="s">
        <v>26</v>
      </c>
      <c r="H4558" s="184">
        <v>5.9700000000000003E-2</v>
      </c>
      <c r="I4558" s="185">
        <v>25.4</v>
      </c>
      <c r="J4558" s="198">
        <v>1.51</v>
      </c>
    </row>
    <row r="4559" spans="1:10" s="192" customFormat="1" ht="25.5">
      <c r="A4559" s="197" t="s">
        <v>146</v>
      </c>
      <c r="B4559" s="308" t="s">
        <v>1711</v>
      </c>
      <c r="C4559" s="285" t="s">
        <v>21</v>
      </c>
      <c r="D4559" s="285" t="s">
        <v>1126</v>
      </c>
      <c r="E4559" s="365" t="s">
        <v>181</v>
      </c>
      <c r="F4559" s="365"/>
      <c r="G4559" s="183" t="s">
        <v>38</v>
      </c>
      <c r="H4559" s="184">
        <v>1</v>
      </c>
      <c r="I4559" s="185">
        <v>11.16</v>
      </c>
      <c r="J4559" s="198">
        <v>11.16</v>
      </c>
    </row>
    <row r="4560" spans="1:10" s="192" customFormat="1" ht="25.5">
      <c r="A4560" s="199" t="s">
        <v>139</v>
      </c>
      <c r="B4560" s="309" t="s">
        <v>1700</v>
      </c>
      <c r="C4560" s="278" t="s">
        <v>21</v>
      </c>
      <c r="D4560" s="278" t="s">
        <v>1113</v>
      </c>
      <c r="E4560" s="362" t="s">
        <v>142</v>
      </c>
      <c r="F4560" s="362"/>
      <c r="G4560" s="186" t="s">
        <v>45</v>
      </c>
      <c r="H4560" s="187">
        <v>1.333</v>
      </c>
      <c r="I4560" s="188">
        <v>0.22</v>
      </c>
      <c r="J4560" s="200">
        <v>0.28999999999999998</v>
      </c>
    </row>
    <row r="4561" spans="1:10" s="192" customFormat="1" ht="25.5">
      <c r="A4561" s="199" t="s">
        <v>139</v>
      </c>
      <c r="B4561" s="309" t="s">
        <v>1639</v>
      </c>
      <c r="C4561" s="278" t="s">
        <v>21</v>
      </c>
      <c r="D4561" s="278" t="s">
        <v>544</v>
      </c>
      <c r="E4561" s="362" t="s">
        <v>142</v>
      </c>
      <c r="F4561" s="362"/>
      <c r="G4561" s="186" t="s">
        <v>38</v>
      </c>
      <c r="H4561" s="187">
        <v>2.5000000000000001E-2</v>
      </c>
      <c r="I4561" s="188">
        <v>26.45</v>
      </c>
      <c r="J4561" s="200">
        <v>0.66</v>
      </c>
    </row>
    <row r="4562" spans="1:10" s="192" customFormat="1" ht="12.75">
      <c r="A4562" s="201"/>
      <c r="B4562" s="279"/>
      <c r="C4562" s="279"/>
      <c r="D4562" s="279"/>
      <c r="E4562" s="279" t="s">
        <v>143</v>
      </c>
      <c r="F4562" s="203">
        <v>2.04</v>
      </c>
      <c r="G4562" s="279" t="s">
        <v>144</v>
      </c>
      <c r="H4562" s="203">
        <v>0</v>
      </c>
      <c r="I4562" s="279" t="s">
        <v>145</v>
      </c>
      <c r="J4562" s="204">
        <v>2.04</v>
      </c>
    </row>
    <row r="4563" spans="1:10" s="192" customFormat="1" ht="12.75">
      <c r="A4563" s="201"/>
      <c r="B4563" s="279"/>
      <c r="C4563" s="279"/>
      <c r="D4563" s="279"/>
      <c r="E4563" s="279" t="s">
        <v>663</v>
      </c>
      <c r="F4563" s="203">
        <v>3.1</v>
      </c>
      <c r="G4563" s="279"/>
      <c r="H4563" s="363" t="s">
        <v>664</v>
      </c>
      <c r="I4563" s="363"/>
      <c r="J4563" s="204">
        <v>16.93</v>
      </c>
    </row>
    <row r="4564" spans="1:10" s="192" customFormat="1" ht="13.5" thickBot="1">
      <c r="A4564" s="280"/>
      <c r="B4564" s="281"/>
      <c r="C4564" s="281"/>
      <c r="D4564" s="281"/>
      <c r="E4564" s="281"/>
      <c r="F4564" s="281"/>
      <c r="G4564" s="281" t="s">
        <v>665</v>
      </c>
      <c r="H4564" s="213">
        <v>6731.01</v>
      </c>
      <c r="I4564" s="281" t="s">
        <v>666</v>
      </c>
      <c r="J4564" s="207">
        <v>113955.99</v>
      </c>
    </row>
    <row r="4565" spans="1:10" s="192" customFormat="1" ht="13.5" thickTop="1">
      <c r="A4565" s="205"/>
      <c r="B4565" s="189"/>
      <c r="C4565" s="189"/>
      <c r="D4565" s="189"/>
      <c r="E4565" s="189"/>
      <c r="F4565" s="189"/>
      <c r="G4565" s="189"/>
      <c r="H4565" s="189"/>
      <c r="I4565" s="189"/>
      <c r="J4565" s="206"/>
    </row>
    <row r="4566" spans="1:10" s="192" customFormat="1" ht="12.75">
      <c r="A4566" s="290" t="s">
        <v>4187</v>
      </c>
      <c r="B4566" s="288" t="s">
        <v>8</v>
      </c>
      <c r="C4566" s="284" t="s">
        <v>9</v>
      </c>
      <c r="D4566" s="284" t="s">
        <v>10</v>
      </c>
      <c r="E4566" s="367" t="s">
        <v>136</v>
      </c>
      <c r="F4566" s="367"/>
      <c r="G4566" s="289" t="s">
        <v>11</v>
      </c>
      <c r="H4566" s="288" t="s">
        <v>12</v>
      </c>
      <c r="I4566" s="288" t="s">
        <v>13</v>
      </c>
      <c r="J4566" s="287" t="s">
        <v>14</v>
      </c>
    </row>
    <row r="4567" spans="1:10" s="192" customFormat="1" ht="25.5">
      <c r="A4567" s="94" t="s">
        <v>137</v>
      </c>
      <c r="B4567" s="294" t="s">
        <v>1188</v>
      </c>
      <c r="C4567" s="277" t="s">
        <v>21</v>
      </c>
      <c r="D4567" s="277" t="s">
        <v>484</v>
      </c>
      <c r="E4567" s="368" t="s">
        <v>181</v>
      </c>
      <c r="F4567" s="368"/>
      <c r="G4567" s="95" t="s">
        <v>38</v>
      </c>
      <c r="H4567" s="182">
        <v>1</v>
      </c>
      <c r="I4567" s="96">
        <v>13.16</v>
      </c>
      <c r="J4567" s="196">
        <v>13.16</v>
      </c>
    </row>
    <row r="4568" spans="1:10" s="192" customFormat="1" ht="25.5">
      <c r="A4568" s="197" t="s">
        <v>146</v>
      </c>
      <c r="B4568" s="308" t="s">
        <v>1634</v>
      </c>
      <c r="C4568" s="285" t="s">
        <v>21</v>
      </c>
      <c r="D4568" s="285" t="s">
        <v>539</v>
      </c>
      <c r="E4568" s="365" t="s">
        <v>148</v>
      </c>
      <c r="F4568" s="365"/>
      <c r="G4568" s="183" t="s">
        <v>26</v>
      </c>
      <c r="H4568" s="184">
        <v>6.6E-3</v>
      </c>
      <c r="I4568" s="185">
        <v>21.5</v>
      </c>
      <c r="J4568" s="198">
        <v>0.14000000000000001</v>
      </c>
    </row>
    <row r="4569" spans="1:10" s="192" customFormat="1" ht="25.5">
      <c r="A4569" s="197" t="s">
        <v>146</v>
      </c>
      <c r="B4569" s="308" t="s">
        <v>1633</v>
      </c>
      <c r="C4569" s="285" t="s">
        <v>21</v>
      </c>
      <c r="D4569" s="285" t="s">
        <v>538</v>
      </c>
      <c r="E4569" s="365" t="s">
        <v>148</v>
      </c>
      <c r="F4569" s="365"/>
      <c r="G4569" s="183" t="s">
        <v>26</v>
      </c>
      <c r="H4569" s="184">
        <v>4.0300000000000002E-2</v>
      </c>
      <c r="I4569" s="185">
        <v>25.4</v>
      </c>
      <c r="J4569" s="198">
        <v>1.02</v>
      </c>
    </row>
    <row r="4570" spans="1:10" s="192" customFormat="1" ht="25.5">
      <c r="A4570" s="197" t="s">
        <v>146</v>
      </c>
      <c r="B4570" s="308" t="s">
        <v>1701</v>
      </c>
      <c r="C4570" s="285" t="s">
        <v>21</v>
      </c>
      <c r="D4570" s="285" t="s">
        <v>1114</v>
      </c>
      <c r="E4570" s="365" t="s">
        <v>181</v>
      </c>
      <c r="F4570" s="365"/>
      <c r="G4570" s="183" t="s">
        <v>38</v>
      </c>
      <c r="H4570" s="184">
        <v>1</v>
      </c>
      <c r="I4570" s="185">
        <v>11.18</v>
      </c>
      <c r="J4570" s="198">
        <v>11.18</v>
      </c>
    </row>
    <row r="4571" spans="1:10" s="192" customFormat="1" ht="25.5">
      <c r="A4571" s="199" t="s">
        <v>139</v>
      </c>
      <c r="B4571" s="309" t="s">
        <v>1700</v>
      </c>
      <c r="C4571" s="278" t="s">
        <v>21</v>
      </c>
      <c r="D4571" s="278" t="s">
        <v>1113</v>
      </c>
      <c r="E4571" s="362" t="s">
        <v>142</v>
      </c>
      <c r="F4571" s="362"/>
      <c r="G4571" s="186" t="s">
        <v>45</v>
      </c>
      <c r="H4571" s="187">
        <v>0.72799999999999998</v>
      </c>
      <c r="I4571" s="188">
        <v>0.22</v>
      </c>
      <c r="J4571" s="200">
        <v>0.16</v>
      </c>
    </row>
    <row r="4572" spans="1:10" s="192" customFormat="1" ht="25.5">
      <c r="A4572" s="199" t="s">
        <v>139</v>
      </c>
      <c r="B4572" s="309" t="s">
        <v>1639</v>
      </c>
      <c r="C4572" s="278" t="s">
        <v>21</v>
      </c>
      <c r="D4572" s="278" t="s">
        <v>544</v>
      </c>
      <c r="E4572" s="362" t="s">
        <v>142</v>
      </c>
      <c r="F4572" s="362"/>
      <c r="G4572" s="186" t="s">
        <v>38</v>
      </c>
      <c r="H4572" s="187">
        <v>2.5000000000000001E-2</v>
      </c>
      <c r="I4572" s="188">
        <v>26.45</v>
      </c>
      <c r="J4572" s="200">
        <v>0.66</v>
      </c>
    </row>
    <row r="4573" spans="1:10" s="192" customFormat="1" ht="12.75">
      <c r="A4573" s="201"/>
      <c r="B4573" s="279"/>
      <c r="C4573" s="279"/>
      <c r="D4573" s="279"/>
      <c r="E4573" s="279" t="s">
        <v>143</v>
      </c>
      <c r="F4573" s="203">
        <v>1.26</v>
      </c>
      <c r="G4573" s="279" t="s">
        <v>144</v>
      </c>
      <c r="H4573" s="203">
        <v>0</v>
      </c>
      <c r="I4573" s="279" t="s">
        <v>145</v>
      </c>
      <c r="J4573" s="204">
        <v>1.26</v>
      </c>
    </row>
    <row r="4574" spans="1:10" s="192" customFormat="1" ht="12.75">
      <c r="A4574" s="201"/>
      <c r="B4574" s="279"/>
      <c r="C4574" s="279"/>
      <c r="D4574" s="279"/>
      <c r="E4574" s="279" t="s">
        <v>663</v>
      </c>
      <c r="F4574" s="203">
        <v>2.95</v>
      </c>
      <c r="G4574" s="279"/>
      <c r="H4574" s="363" t="s">
        <v>664</v>
      </c>
      <c r="I4574" s="363"/>
      <c r="J4574" s="204">
        <v>16.11</v>
      </c>
    </row>
    <row r="4575" spans="1:10" s="192" customFormat="1" ht="13.5" thickBot="1">
      <c r="A4575" s="280"/>
      <c r="B4575" s="281"/>
      <c r="C4575" s="281"/>
      <c r="D4575" s="281"/>
      <c r="E4575" s="281"/>
      <c r="F4575" s="281"/>
      <c r="G4575" s="281" t="s">
        <v>665</v>
      </c>
      <c r="H4575" s="213">
        <v>14591.28</v>
      </c>
      <c r="I4575" s="281" t="s">
        <v>666</v>
      </c>
      <c r="J4575" s="207">
        <v>235065.52</v>
      </c>
    </row>
    <row r="4576" spans="1:10" s="192" customFormat="1" ht="13.5" thickTop="1">
      <c r="A4576" s="205"/>
      <c r="B4576" s="189"/>
      <c r="C4576" s="189"/>
      <c r="D4576" s="189"/>
      <c r="E4576" s="189"/>
      <c r="F4576" s="189"/>
      <c r="G4576" s="189"/>
      <c r="H4576" s="189"/>
      <c r="I4576" s="189"/>
      <c r="J4576" s="206"/>
    </row>
    <row r="4577" spans="1:10" s="192" customFormat="1" ht="12.75">
      <c r="A4577" s="290" t="s">
        <v>4188</v>
      </c>
      <c r="B4577" s="288" t="s">
        <v>8</v>
      </c>
      <c r="C4577" s="284" t="s">
        <v>9</v>
      </c>
      <c r="D4577" s="284" t="s">
        <v>10</v>
      </c>
      <c r="E4577" s="367" t="s">
        <v>136</v>
      </c>
      <c r="F4577" s="367"/>
      <c r="G4577" s="289" t="s">
        <v>11</v>
      </c>
      <c r="H4577" s="288" t="s">
        <v>12</v>
      </c>
      <c r="I4577" s="288" t="s">
        <v>13</v>
      </c>
      <c r="J4577" s="287" t="s">
        <v>14</v>
      </c>
    </row>
    <row r="4578" spans="1:10" s="192" customFormat="1" ht="25.5">
      <c r="A4578" s="94" t="s">
        <v>137</v>
      </c>
      <c r="B4578" s="294" t="s">
        <v>1277</v>
      </c>
      <c r="C4578" s="277" t="s">
        <v>21</v>
      </c>
      <c r="D4578" s="277" t="s">
        <v>485</v>
      </c>
      <c r="E4578" s="368" t="s">
        <v>181</v>
      </c>
      <c r="F4578" s="368"/>
      <c r="G4578" s="95" t="s">
        <v>38</v>
      </c>
      <c r="H4578" s="182">
        <v>1</v>
      </c>
      <c r="I4578" s="96">
        <v>11.83</v>
      </c>
      <c r="J4578" s="196">
        <v>11.83</v>
      </c>
    </row>
    <row r="4579" spans="1:10" s="192" customFormat="1" ht="25.5">
      <c r="A4579" s="197" t="s">
        <v>146</v>
      </c>
      <c r="B4579" s="308" t="s">
        <v>1634</v>
      </c>
      <c r="C4579" s="285" t="s">
        <v>21</v>
      </c>
      <c r="D4579" s="285" t="s">
        <v>539</v>
      </c>
      <c r="E4579" s="365" t="s">
        <v>148</v>
      </c>
      <c r="F4579" s="365"/>
      <c r="G4579" s="183" t="s">
        <v>26</v>
      </c>
      <c r="H4579" s="184">
        <v>4.1999999999999997E-3</v>
      </c>
      <c r="I4579" s="185">
        <v>21.5</v>
      </c>
      <c r="J4579" s="198">
        <v>0.09</v>
      </c>
    </row>
    <row r="4580" spans="1:10" s="192" customFormat="1" ht="25.5">
      <c r="A4580" s="197" t="s">
        <v>146</v>
      </c>
      <c r="B4580" s="308" t="s">
        <v>1633</v>
      </c>
      <c r="C4580" s="285" t="s">
        <v>21</v>
      </c>
      <c r="D4580" s="285" t="s">
        <v>538</v>
      </c>
      <c r="E4580" s="365" t="s">
        <v>148</v>
      </c>
      <c r="F4580" s="365"/>
      <c r="G4580" s="183" t="s">
        <v>26</v>
      </c>
      <c r="H4580" s="184">
        <v>2.5899999999999999E-2</v>
      </c>
      <c r="I4580" s="185">
        <v>25.4</v>
      </c>
      <c r="J4580" s="198">
        <v>0.65</v>
      </c>
    </row>
    <row r="4581" spans="1:10" s="192" customFormat="1" ht="25.5">
      <c r="A4581" s="197" t="s">
        <v>146</v>
      </c>
      <c r="B4581" s="308" t="s">
        <v>1702</v>
      </c>
      <c r="C4581" s="285" t="s">
        <v>21</v>
      </c>
      <c r="D4581" s="285" t="s">
        <v>1115</v>
      </c>
      <c r="E4581" s="365" t="s">
        <v>181</v>
      </c>
      <c r="F4581" s="365"/>
      <c r="G4581" s="183" t="s">
        <v>38</v>
      </c>
      <c r="H4581" s="184">
        <v>1</v>
      </c>
      <c r="I4581" s="185">
        <v>10.36</v>
      </c>
      <c r="J4581" s="198">
        <v>10.36</v>
      </c>
    </row>
    <row r="4582" spans="1:10" s="192" customFormat="1" ht="25.5">
      <c r="A4582" s="199" t="s">
        <v>139</v>
      </c>
      <c r="B4582" s="309" t="s">
        <v>1700</v>
      </c>
      <c r="C4582" s="278" t="s">
        <v>21</v>
      </c>
      <c r="D4582" s="278" t="s">
        <v>1113</v>
      </c>
      <c r="E4582" s="362" t="s">
        <v>142</v>
      </c>
      <c r="F4582" s="362"/>
      <c r="G4582" s="186" t="s">
        <v>45</v>
      </c>
      <c r="H4582" s="187">
        <v>0.35699999999999998</v>
      </c>
      <c r="I4582" s="188">
        <v>0.22</v>
      </c>
      <c r="J4582" s="200">
        <v>7.0000000000000007E-2</v>
      </c>
    </row>
    <row r="4583" spans="1:10" s="192" customFormat="1" ht="25.5">
      <c r="A4583" s="199" t="s">
        <v>139</v>
      </c>
      <c r="B4583" s="309" t="s">
        <v>1639</v>
      </c>
      <c r="C4583" s="278" t="s">
        <v>21</v>
      </c>
      <c r="D4583" s="278" t="s">
        <v>544</v>
      </c>
      <c r="E4583" s="362" t="s">
        <v>142</v>
      </c>
      <c r="F4583" s="362"/>
      <c r="G4583" s="186" t="s">
        <v>38</v>
      </c>
      <c r="H4583" s="187">
        <v>2.5000000000000001E-2</v>
      </c>
      <c r="I4583" s="188">
        <v>26.45</v>
      </c>
      <c r="J4583" s="200">
        <v>0.66</v>
      </c>
    </row>
    <row r="4584" spans="1:10" s="192" customFormat="1" ht="12.75">
      <c r="A4584" s="201"/>
      <c r="B4584" s="279"/>
      <c r="C4584" s="279"/>
      <c r="D4584" s="279"/>
      <c r="E4584" s="279" t="s">
        <v>143</v>
      </c>
      <c r="F4584" s="203">
        <v>0.76</v>
      </c>
      <c r="G4584" s="279" t="s">
        <v>144</v>
      </c>
      <c r="H4584" s="203">
        <v>0</v>
      </c>
      <c r="I4584" s="279" t="s">
        <v>145</v>
      </c>
      <c r="J4584" s="204">
        <v>0.76</v>
      </c>
    </row>
    <row r="4585" spans="1:10" s="192" customFormat="1" ht="12.75">
      <c r="A4585" s="201"/>
      <c r="B4585" s="279"/>
      <c r="C4585" s="279"/>
      <c r="D4585" s="279"/>
      <c r="E4585" s="279" t="s">
        <v>663</v>
      </c>
      <c r="F4585" s="203">
        <v>2.65</v>
      </c>
      <c r="G4585" s="279"/>
      <c r="H4585" s="363" t="s">
        <v>664</v>
      </c>
      <c r="I4585" s="363"/>
      <c r="J4585" s="204">
        <v>14.48</v>
      </c>
    </row>
    <row r="4586" spans="1:10" s="192" customFormat="1" ht="13.5" thickBot="1">
      <c r="A4586" s="280"/>
      <c r="B4586" s="281"/>
      <c r="C4586" s="281"/>
      <c r="D4586" s="281"/>
      <c r="E4586" s="281"/>
      <c r="F4586" s="281"/>
      <c r="G4586" s="281" t="s">
        <v>665</v>
      </c>
      <c r="H4586" s="213">
        <v>17151.419999999998</v>
      </c>
      <c r="I4586" s="281" t="s">
        <v>666</v>
      </c>
      <c r="J4586" s="207">
        <v>248352.56</v>
      </c>
    </row>
    <row r="4587" spans="1:10" s="192" customFormat="1" ht="13.5" thickTop="1">
      <c r="A4587" s="205"/>
      <c r="B4587" s="189"/>
      <c r="C4587" s="189"/>
      <c r="D4587" s="189"/>
      <c r="E4587" s="189"/>
      <c r="F4587" s="189"/>
      <c r="G4587" s="189"/>
      <c r="H4587" s="189"/>
      <c r="I4587" s="189"/>
      <c r="J4587" s="206"/>
    </row>
    <row r="4588" spans="1:10" s="192" customFormat="1" ht="12.75">
      <c r="A4588" s="290" t="s">
        <v>4189</v>
      </c>
      <c r="B4588" s="288" t="s">
        <v>8</v>
      </c>
      <c r="C4588" s="284" t="s">
        <v>9</v>
      </c>
      <c r="D4588" s="284" t="s">
        <v>10</v>
      </c>
      <c r="E4588" s="367" t="s">
        <v>136</v>
      </c>
      <c r="F4588" s="367"/>
      <c r="G4588" s="289" t="s">
        <v>11</v>
      </c>
      <c r="H4588" s="288" t="s">
        <v>12</v>
      </c>
      <c r="I4588" s="288" t="s">
        <v>13</v>
      </c>
      <c r="J4588" s="287" t="s">
        <v>14</v>
      </c>
    </row>
    <row r="4589" spans="1:10" s="192" customFormat="1" ht="25.5">
      <c r="A4589" s="94" t="s">
        <v>137</v>
      </c>
      <c r="B4589" s="294" t="s">
        <v>4190</v>
      </c>
      <c r="C4589" s="277" t="s">
        <v>21</v>
      </c>
      <c r="D4589" s="277" t="s">
        <v>2890</v>
      </c>
      <c r="E4589" s="368" t="s">
        <v>181</v>
      </c>
      <c r="F4589" s="368"/>
      <c r="G4589" s="95" t="s">
        <v>38</v>
      </c>
      <c r="H4589" s="182">
        <v>1</v>
      </c>
      <c r="I4589" s="96">
        <v>9.9700000000000006</v>
      </c>
      <c r="J4589" s="196">
        <v>9.9700000000000006</v>
      </c>
    </row>
    <row r="4590" spans="1:10" s="192" customFormat="1" ht="25.5">
      <c r="A4590" s="197" t="s">
        <v>146</v>
      </c>
      <c r="B4590" s="308" t="s">
        <v>1634</v>
      </c>
      <c r="C4590" s="285" t="s">
        <v>21</v>
      </c>
      <c r="D4590" s="285" t="s">
        <v>539</v>
      </c>
      <c r="E4590" s="365" t="s">
        <v>148</v>
      </c>
      <c r="F4590" s="365"/>
      <c r="G4590" s="183" t="s">
        <v>26</v>
      </c>
      <c r="H4590" s="184">
        <v>2.3E-3</v>
      </c>
      <c r="I4590" s="185">
        <v>21.5</v>
      </c>
      <c r="J4590" s="198">
        <v>0.04</v>
      </c>
    </row>
    <row r="4591" spans="1:10" s="192" customFormat="1" ht="25.5">
      <c r="A4591" s="197" t="s">
        <v>146</v>
      </c>
      <c r="B4591" s="308" t="s">
        <v>1633</v>
      </c>
      <c r="C4591" s="285" t="s">
        <v>21</v>
      </c>
      <c r="D4591" s="285" t="s">
        <v>538</v>
      </c>
      <c r="E4591" s="365" t="s">
        <v>148</v>
      </c>
      <c r="F4591" s="365"/>
      <c r="G4591" s="183" t="s">
        <v>26</v>
      </c>
      <c r="H4591" s="184">
        <v>1.43E-2</v>
      </c>
      <c r="I4591" s="185">
        <v>25.4</v>
      </c>
      <c r="J4591" s="198">
        <v>0.36</v>
      </c>
    </row>
    <row r="4592" spans="1:10" s="192" customFormat="1" ht="25.5">
      <c r="A4592" s="197" t="s">
        <v>146</v>
      </c>
      <c r="B4592" s="308" t="s">
        <v>1703</v>
      </c>
      <c r="C4592" s="285" t="s">
        <v>21</v>
      </c>
      <c r="D4592" s="285" t="s">
        <v>1116</v>
      </c>
      <c r="E4592" s="365" t="s">
        <v>181</v>
      </c>
      <c r="F4592" s="365"/>
      <c r="G4592" s="183" t="s">
        <v>38</v>
      </c>
      <c r="H4592" s="184">
        <v>1</v>
      </c>
      <c r="I4592" s="185">
        <v>8.8800000000000008</v>
      </c>
      <c r="J4592" s="198">
        <v>8.8800000000000008</v>
      </c>
    </row>
    <row r="4593" spans="1:10" s="192" customFormat="1" ht="25.5">
      <c r="A4593" s="199" t="s">
        <v>139</v>
      </c>
      <c r="B4593" s="309" t="s">
        <v>1700</v>
      </c>
      <c r="C4593" s="278" t="s">
        <v>21</v>
      </c>
      <c r="D4593" s="278" t="s">
        <v>1113</v>
      </c>
      <c r="E4593" s="362" t="s">
        <v>142</v>
      </c>
      <c r="F4593" s="362"/>
      <c r="G4593" s="186" t="s">
        <v>45</v>
      </c>
      <c r="H4593" s="187">
        <v>0.14699999999999999</v>
      </c>
      <c r="I4593" s="188">
        <v>0.22</v>
      </c>
      <c r="J4593" s="200">
        <v>0.03</v>
      </c>
    </row>
    <row r="4594" spans="1:10" s="192" customFormat="1" ht="25.5">
      <c r="A4594" s="199" t="s">
        <v>139</v>
      </c>
      <c r="B4594" s="309" t="s">
        <v>1639</v>
      </c>
      <c r="C4594" s="278" t="s">
        <v>21</v>
      </c>
      <c r="D4594" s="278" t="s">
        <v>544</v>
      </c>
      <c r="E4594" s="362" t="s">
        <v>142</v>
      </c>
      <c r="F4594" s="362"/>
      <c r="G4594" s="186" t="s">
        <v>38</v>
      </c>
      <c r="H4594" s="187">
        <v>2.5000000000000001E-2</v>
      </c>
      <c r="I4594" s="188">
        <v>26.45</v>
      </c>
      <c r="J4594" s="200">
        <v>0.66</v>
      </c>
    </row>
    <row r="4595" spans="1:10" s="192" customFormat="1" ht="12.75">
      <c r="A4595" s="201"/>
      <c r="B4595" s="279"/>
      <c r="C4595" s="279"/>
      <c r="D4595" s="279"/>
      <c r="E4595" s="279" t="s">
        <v>143</v>
      </c>
      <c r="F4595" s="203">
        <v>0.41</v>
      </c>
      <c r="G4595" s="279" t="s">
        <v>144</v>
      </c>
      <c r="H4595" s="203">
        <v>0</v>
      </c>
      <c r="I4595" s="279" t="s">
        <v>145</v>
      </c>
      <c r="J4595" s="204">
        <v>0.41</v>
      </c>
    </row>
    <row r="4596" spans="1:10" s="192" customFormat="1" ht="12.75">
      <c r="A4596" s="201"/>
      <c r="B4596" s="279"/>
      <c r="C4596" s="279"/>
      <c r="D4596" s="279"/>
      <c r="E4596" s="279" t="s">
        <v>663</v>
      </c>
      <c r="F4596" s="203">
        <v>2.2400000000000002</v>
      </c>
      <c r="G4596" s="279"/>
      <c r="H4596" s="363" t="s">
        <v>664</v>
      </c>
      <c r="I4596" s="363"/>
      <c r="J4596" s="204">
        <v>12.21</v>
      </c>
    </row>
    <row r="4597" spans="1:10" s="192" customFormat="1" ht="13.5" thickBot="1">
      <c r="A4597" s="280"/>
      <c r="B4597" s="281"/>
      <c r="C4597" s="281"/>
      <c r="D4597" s="281"/>
      <c r="E4597" s="281"/>
      <c r="F4597" s="281"/>
      <c r="G4597" s="281" t="s">
        <v>665</v>
      </c>
      <c r="H4597" s="213">
        <v>8085.99</v>
      </c>
      <c r="I4597" s="281" t="s">
        <v>666</v>
      </c>
      <c r="J4597" s="207">
        <v>98729.93</v>
      </c>
    </row>
    <row r="4598" spans="1:10" s="192" customFormat="1" ht="13.5" thickTop="1">
      <c r="A4598" s="205"/>
      <c r="B4598" s="189"/>
      <c r="C4598" s="189"/>
      <c r="D4598" s="189"/>
      <c r="E4598" s="189"/>
      <c r="F4598" s="189"/>
      <c r="G4598" s="189"/>
      <c r="H4598" s="189"/>
      <c r="I4598" s="189"/>
      <c r="J4598" s="206"/>
    </row>
    <row r="4599" spans="1:10" s="192" customFormat="1" ht="12.75">
      <c r="A4599" s="290" t="s">
        <v>4191</v>
      </c>
      <c r="B4599" s="288" t="s">
        <v>8</v>
      </c>
      <c r="C4599" s="284" t="s">
        <v>9</v>
      </c>
      <c r="D4599" s="284" t="s">
        <v>10</v>
      </c>
      <c r="E4599" s="367" t="s">
        <v>136</v>
      </c>
      <c r="F4599" s="367"/>
      <c r="G4599" s="289" t="s">
        <v>11</v>
      </c>
      <c r="H4599" s="288" t="s">
        <v>12</v>
      </c>
      <c r="I4599" s="288" t="s">
        <v>13</v>
      </c>
      <c r="J4599" s="287" t="s">
        <v>14</v>
      </c>
    </row>
    <row r="4600" spans="1:10" s="192" customFormat="1" ht="38.25">
      <c r="A4600" s="94" t="s">
        <v>137</v>
      </c>
      <c r="B4600" s="294" t="s">
        <v>1166</v>
      </c>
      <c r="C4600" s="277" t="s">
        <v>21</v>
      </c>
      <c r="D4600" s="277" t="s">
        <v>632</v>
      </c>
      <c r="E4600" s="368" t="s">
        <v>181</v>
      </c>
      <c r="F4600" s="368"/>
      <c r="G4600" s="95" t="s">
        <v>3</v>
      </c>
      <c r="H4600" s="182">
        <v>1</v>
      </c>
      <c r="I4600" s="96">
        <v>92.5</v>
      </c>
      <c r="J4600" s="196">
        <v>92.5</v>
      </c>
    </row>
    <row r="4601" spans="1:10" s="192" customFormat="1" ht="25.5">
      <c r="A4601" s="197" t="s">
        <v>146</v>
      </c>
      <c r="B4601" s="308" t="s">
        <v>1689</v>
      </c>
      <c r="C4601" s="285" t="s">
        <v>21</v>
      </c>
      <c r="D4601" s="285" t="s">
        <v>1101</v>
      </c>
      <c r="E4601" s="365" t="s">
        <v>148</v>
      </c>
      <c r="F4601" s="365"/>
      <c r="G4601" s="183" t="s">
        <v>26</v>
      </c>
      <c r="H4601" s="184">
        <v>0.159</v>
      </c>
      <c r="I4601" s="185">
        <v>21.42</v>
      </c>
      <c r="J4601" s="198">
        <v>3.4</v>
      </c>
    </row>
    <row r="4602" spans="1:10" s="192" customFormat="1" ht="25.5">
      <c r="A4602" s="197" t="s">
        <v>146</v>
      </c>
      <c r="B4602" s="308" t="s">
        <v>1344</v>
      </c>
      <c r="C4602" s="285" t="s">
        <v>21</v>
      </c>
      <c r="D4602" s="285" t="s">
        <v>670</v>
      </c>
      <c r="E4602" s="365" t="s">
        <v>148</v>
      </c>
      <c r="F4602" s="365"/>
      <c r="G4602" s="183" t="s">
        <v>26</v>
      </c>
      <c r="H4602" s="184">
        <v>0.86799999999999999</v>
      </c>
      <c r="I4602" s="185">
        <v>25.26</v>
      </c>
      <c r="J4602" s="198">
        <v>21.92</v>
      </c>
    </row>
    <row r="4603" spans="1:10" s="192" customFormat="1" ht="25.5">
      <c r="A4603" s="197" t="s">
        <v>146</v>
      </c>
      <c r="B4603" s="308" t="s">
        <v>1712</v>
      </c>
      <c r="C4603" s="285" t="s">
        <v>21</v>
      </c>
      <c r="D4603" s="285" t="s">
        <v>1127</v>
      </c>
      <c r="E4603" s="365" t="s">
        <v>181</v>
      </c>
      <c r="F4603" s="365"/>
      <c r="G4603" s="183" t="s">
        <v>3</v>
      </c>
      <c r="H4603" s="184">
        <v>0.13600000000000001</v>
      </c>
      <c r="I4603" s="185">
        <v>129.08000000000001</v>
      </c>
      <c r="J4603" s="198">
        <v>17.55</v>
      </c>
    </row>
    <row r="4604" spans="1:10" s="192" customFormat="1" ht="25.5">
      <c r="A4604" s="199" t="s">
        <v>139</v>
      </c>
      <c r="B4604" s="309" t="s">
        <v>1641</v>
      </c>
      <c r="C4604" s="278" t="s">
        <v>21</v>
      </c>
      <c r="D4604" s="278" t="s">
        <v>546</v>
      </c>
      <c r="E4604" s="362" t="s">
        <v>142</v>
      </c>
      <c r="F4604" s="362"/>
      <c r="G4604" s="186" t="s">
        <v>547</v>
      </c>
      <c r="H4604" s="187">
        <v>4.0000000000000001E-3</v>
      </c>
      <c r="I4604" s="188">
        <v>7.29</v>
      </c>
      <c r="J4604" s="200">
        <v>0.02</v>
      </c>
    </row>
    <row r="4605" spans="1:10" s="192" customFormat="1" ht="25.5">
      <c r="A4605" s="199" t="s">
        <v>139</v>
      </c>
      <c r="B4605" s="309" t="s">
        <v>1713</v>
      </c>
      <c r="C4605" s="278" t="s">
        <v>21</v>
      </c>
      <c r="D4605" s="278" t="s">
        <v>1128</v>
      </c>
      <c r="E4605" s="362" t="s">
        <v>142</v>
      </c>
      <c r="F4605" s="362"/>
      <c r="G4605" s="186" t="s">
        <v>34</v>
      </c>
      <c r="H4605" s="187">
        <v>3.7999999999999999E-2</v>
      </c>
      <c r="I4605" s="188">
        <v>121.53</v>
      </c>
      <c r="J4605" s="200">
        <v>4.6100000000000003</v>
      </c>
    </row>
    <row r="4606" spans="1:10" s="192" customFormat="1" ht="38.25">
      <c r="A4606" s="199" t="s">
        <v>139</v>
      </c>
      <c r="B4606" s="309" t="s">
        <v>1714</v>
      </c>
      <c r="C4606" s="278" t="s">
        <v>21</v>
      </c>
      <c r="D4606" s="278" t="s">
        <v>1129</v>
      </c>
      <c r="E4606" s="362" t="s">
        <v>495</v>
      </c>
      <c r="F4606" s="362"/>
      <c r="G4606" s="186" t="s">
        <v>1107</v>
      </c>
      <c r="H4606" s="187">
        <v>0.05</v>
      </c>
      <c r="I4606" s="188">
        <v>900</v>
      </c>
      <c r="J4606" s="200">
        <v>45</v>
      </c>
    </row>
    <row r="4607" spans="1:10" s="192" customFormat="1" ht="12.75">
      <c r="A4607" s="201"/>
      <c r="B4607" s="279"/>
      <c r="C4607" s="279"/>
      <c r="D4607" s="279"/>
      <c r="E4607" s="279" t="s">
        <v>143</v>
      </c>
      <c r="F4607" s="203">
        <v>20.05</v>
      </c>
      <c r="G4607" s="279" t="s">
        <v>144</v>
      </c>
      <c r="H4607" s="203">
        <v>0</v>
      </c>
      <c r="I4607" s="279" t="s">
        <v>145</v>
      </c>
      <c r="J4607" s="204">
        <v>20.05</v>
      </c>
    </row>
    <row r="4608" spans="1:10" s="192" customFormat="1" ht="12.75">
      <c r="A4608" s="201"/>
      <c r="B4608" s="279"/>
      <c r="C4608" s="279"/>
      <c r="D4608" s="279"/>
      <c r="E4608" s="279" t="s">
        <v>663</v>
      </c>
      <c r="F4608" s="203">
        <v>20.78</v>
      </c>
      <c r="G4608" s="279"/>
      <c r="H4608" s="363" t="s">
        <v>664</v>
      </c>
      <c r="I4608" s="363"/>
      <c r="J4608" s="204">
        <v>113.28</v>
      </c>
    </row>
    <row r="4609" spans="1:10" s="192" customFormat="1" ht="13.5" thickBot="1">
      <c r="A4609" s="280"/>
      <c r="B4609" s="281"/>
      <c r="C4609" s="281"/>
      <c r="D4609" s="281"/>
      <c r="E4609" s="281"/>
      <c r="F4609" s="281"/>
      <c r="G4609" s="281" t="s">
        <v>665</v>
      </c>
      <c r="H4609" s="213">
        <v>4538.3100000000004</v>
      </c>
      <c r="I4609" s="281" t="s">
        <v>666</v>
      </c>
      <c r="J4609" s="207">
        <v>514099.75</v>
      </c>
    </row>
    <row r="4610" spans="1:10" s="192" customFormat="1" ht="13.5" thickTop="1">
      <c r="A4610" s="205"/>
      <c r="B4610" s="189"/>
      <c r="C4610" s="189"/>
      <c r="D4610" s="189"/>
      <c r="E4610" s="189"/>
      <c r="F4610" s="189"/>
      <c r="G4610" s="189"/>
      <c r="H4610" s="189"/>
      <c r="I4610" s="189"/>
      <c r="J4610" s="206"/>
    </row>
    <row r="4611" spans="1:10" s="192" customFormat="1" ht="12.75">
      <c r="A4611" s="290" t="s">
        <v>4701</v>
      </c>
      <c r="B4611" s="288" t="s">
        <v>8</v>
      </c>
      <c r="C4611" s="284" t="s">
        <v>9</v>
      </c>
      <c r="D4611" s="284" t="s">
        <v>10</v>
      </c>
      <c r="E4611" s="367" t="s">
        <v>136</v>
      </c>
      <c r="F4611" s="367"/>
      <c r="G4611" s="289" t="s">
        <v>11</v>
      </c>
      <c r="H4611" s="288" t="s">
        <v>12</v>
      </c>
      <c r="I4611" s="288" t="s">
        <v>13</v>
      </c>
      <c r="J4611" s="287" t="s">
        <v>14</v>
      </c>
    </row>
    <row r="4612" spans="1:10" s="192" customFormat="1" ht="12.75">
      <c r="A4612" s="94" t="s">
        <v>137</v>
      </c>
      <c r="B4612" s="294" t="s">
        <v>4179</v>
      </c>
      <c r="C4612" s="277" t="s">
        <v>268</v>
      </c>
      <c r="D4612" s="277" t="s">
        <v>2871</v>
      </c>
      <c r="E4612" s="368" t="s">
        <v>2301</v>
      </c>
      <c r="F4612" s="368"/>
      <c r="G4612" s="95" t="s">
        <v>2</v>
      </c>
      <c r="H4612" s="182">
        <v>1</v>
      </c>
      <c r="I4612" s="96">
        <v>738.67</v>
      </c>
      <c r="J4612" s="196">
        <v>738.67</v>
      </c>
    </row>
    <row r="4613" spans="1:10" s="192" customFormat="1" ht="12.75">
      <c r="A4613" s="199" t="s">
        <v>139</v>
      </c>
      <c r="B4613" s="309" t="s">
        <v>4180</v>
      </c>
      <c r="C4613" s="278" t="s">
        <v>268</v>
      </c>
      <c r="D4613" s="278" t="s">
        <v>4181</v>
      </c>
      <c r="E4613" s="362" t="s">
        <v>142</v>
      </c>
      <c r="F4613" s="362"/>
      <c r="G4613" s="186" t="s">
        <v>2</v>
      </c>
      <c r="H4613" s="187">
        <v>1.03</v>
      </c>
      <c r="I4613" s="188">
        <v>717.16</v>
      </c>
      <c r="J4613" s="200">
        <v>738.67</v>
      </c>
    </row>
    <row r="4614" spans="1:10" s="192" customFormat="1" ht="12.75">
      <c r="A4614" s="201"/>
      <c r="B4614" s="279"/>
      <c r="C4614" s="279"/>
      <c r="D4614" s="279"/>
      <c r="E4614" s="279" t="s">
        <v>143</v>
      </c>
      <c r="F4614" s="203">
        <v>0</v>
      </c>
      <c r="G4614" s="279" t="s">
        <v>144</v>
      </c>
      <c r="H4614" s="203">
        <v>0</v>
      </c>
      <c r="I4614" s="279" t="s">
        <v>145</v>
      </c>
      <c r="J4614" s="204">
        <v>0</v>
      </c>
    </row>
    <row r="4615" spans="1:10" s="192" customFormat="1" ht="12.75">
      <c r="A4615" s="201"/>
      <c r="B4615" s="279"/>
      <c r="C4615" s="279"/>
      <c r="D4615" s="279"/>
      <c r="E4615" s="279" t="s">
        <v>663</v>
      </c>
      <c r="F4615" s="203">
        <v>165.97</v>
      </c>
      <c r="G4615" s="279"/>
      <c r="H4615" s="363" t="s">
        <v>664</v>
      </c>
      <c r="I4615" s="363"/>
      <c r="J4615" s="204">
        <v>904.64</v>
      </c>
    </row>
    <row r="4616" spans="1:10" s="192" customFormat="1" ht="13.5" thickBot="1">
      <c r="A4616" s="280"/>
      <c r="B4616" s="281"/>
      <c r="C4616" s="281"/>
      <c r="D4616" s="281"/>
      <c r="E4616" s="281"/>
      <c r="F4616" s="281"/>
      <c r="G4616" s="281" t="s">
        <v>665</v>
      </c>
      <c r="H4616" s="213">
        <v>541.99</v>
      </c>
      <c r="I4616" s="281" t="s">
        <v>666</v>
      </c>
      <c r="J4616" s="207">
        <v>490305.83</v>
      </c>
    </row>
    <row r="4617" spans="1:10" s="192" customFormat="1" ht="13.5" thickTop="1">
      <c r="A4617" s="205"/>
      <c r="B4617" s="189"/>
      <c r="C4617" s="189"/>
      <c r="D4617" s="189"/>
      <c r="E4617" s="189"/>
      <c r="F4617" s="189"/>
      <c r="G4617" s="189"/>
      <c r="H4617" s="189"/>
      <c r="I4617" s="189"/>
      <c r="J4617" s="206"/>
    </row>
    <row r="4618" spans="1:10" s="192" customFormat="1" ht="12.75">
      <c r="A4618" s="290" t="s">
        <v>4702</v>
      </c>
      <c r="B4618" s="288" t="s">
        <v>8</v>
      </c>
      <c r="C4618" s="284" t="s">
        <v>9</v>
      </c>
      <c r="D4618" s="284" t="s">
        <v>10</v>
      </c>
      <c r="E4618" s="367" t="s">
        <v>136</v>
      </c>
      <c r="F4618" s="367"/>
      <c r="G4618" s="289" t="s">
        <v>11</v>
      </c>
      <c r="H4618" s="288" t="s">
        <v>12</v>
      </c>
      <c r="I4618" s="288" t="s">
        <v>13</v>
      </c>
      <c r="J4618" s="287" t="s">
        <v>14</v>
      </c>
    </row>
    <row r="4619" spans="1:10" s="192" customFormat="1" ht="25.5">
      <c r="A4619" s="94" t="s">
        <v>137</v>
      </c>
      <c r="B4619" s="294" t="s">
        <v>4183</v>
      </c>
      <c r="C4619" s="277" t="s">
        <v>21</v>
      </c>
      <c r="D4619" s="277" t="s">
        <v>2873</v>
      </c>
      <c r="E4619" s="368" t="s">
        <v>181</v>
      </c>
      <c r="F4619" s="368"/>
      <c r="G4619" s="95" t="s">
        <v>2</v>
      </c>
      <c r="H4619" s="182">
        <v>1</v>
      </c>
      <c r="I4619" s="96">
        <v>38.9</v>
      </c>
      <c r="J4619" s="196">
        <v>38.9</v>
      </c>
    </row>
    <row r="4620" spans="1:10" s="192" customFormat="1" ht="25.5">
      <c r="A4620" s="197" t="s">
        <v>146</v>
      </c>
      <c r="B4620" s="308" t="s">
        <v>1344</v>
      </c>
      <c r="C4620" s="285" t="s">
        <v>21</v>
      </c>
      <c r="D4620" s="285" t="s">
        <v>670</v>
      </c>
      <c r="E4620" s="365" t="s">
        <v>148</v>
      </c>
      <c r="F4620" s="365"/>
      <c r="G4620" s="183" t="s">
        <v>26</v>
      </c>
      <c r="H4620" s="184">
        <v>0.224</v>
      </c>
      <c r="I4620" s="185">
        <v>25.26</v>
      </c>
      <c r="J4620" s="198">
        <v>5.65</v>
      </c>
    </row>
    <row r="4621" spans="1:10" s="192" customFormat="1" ht="25.5">
      <c r="A4621" s="197" t="s">
        <v>146</v>
      </c>
      <c r="B4621" s="308" t="s">
        <v>1386</v>
      </c>
      <c r="C4621" s="285" t="s">
        <v>21</v>
      </c>
      <c r="D4621" s="285" t="s">
        <v>174</v>
      </c>
      <c r="E4621" s="365" t="s">
        <v>148</v>
      </c>
      <c r="F4621" s="365"/>
      <c r="G4621" s="183" t="s">
        <v>26</v>
      </c>
      <c r="H4621" s="184">
        <v>0.224</v>
      </c>
      <c r="I4621" s="185">
        <v>25.62</v>
      </c>
      <c r="J4621" s="198">
        <v>5.73</v>
      </c>
    </row>
    <row r="4622" spans="1:10" s="192" customFormat="1" ht="25.5">
      <c r="A4622" s="197" t="s">
        <v>146</v>
      </c>
      <c r="B4622" s="308" t="s">
        <v>1345</v>
      </c>
      <c r="C4622" s="285" t="s">
        <v>21</v>
      </c>
      <c r="D4622" s="285" t="s">
        <v>147</v>
      </c>
      <c r="E4622" s="365" t="s">
        <v>148</v>
      </c>
      <c r="F4622" s="365"/>
      <c r="G4622" s="183" t="s">
        <v>26</v>
      </c>
      <c r="H4622" s="184">
        <v>1.345</v>
      </c>
      <c r="I4622" s="185">
        <v>20.32</v>
      </c>
      <c r="J4622" s="198">
        <v>27.33</v>
      </c>
    </row>
    <row r="4623" spans="1:10" s="192" customFormat="1" ht="25.5" customHeight="1">
      <c r="A4623" s="197" t="s">
        <v>146</v>
      </c>
      <c r="B4623" s="308" t="s">
        <v>1704</v>
      </c>
      <c r="C4623" s="285" t="s">
        <v>21</v>
      </c>
      <c r="D4623" s="285" t="s">
        <v>1117</v>
      </c>
      <c r="E4623" s="365" t="s">
        <v>155</v>
      </c>
      <c r="F4623" s="365"/>
      <c r="G4623" s="183" t="s">
        <v>156</v>
      </c>
      <c r="H4623" s="184">
        <v>9.4E-2</v>
      </c>
      <c r="I4623" s="185">
        <v>1.41</v>
      </c>
      <c r="J4623" s="198">
        <v>0.13</v>
      </c>
    </row>
    <row r="4624" spans="1:10" s="192" customFormat="1" ht="25.5" customHeight="1">
      <c r="A4624" s="197" t="s">
        <v>146</v>
      </c>
      <c r="B4624" s="308" t="s">
        <v>1705</v>
      </c>
      <c r="C4624" s="285" t="s">
        <v>21</v>
      </c>
      <c r="D4624" s="285" t="s">
        <v>1118</v>
      </c>
      <c r="E4624" s="365" t="s">
        <v>155</v>
      </c>
      <c r="F4624" s="365"/>
      <c r="G4624" s="183" t="s">
        <v>249</v>
      </c>
      <c r="H4624" s="184">
        <v>0.13</v>
      </c>
      <c r="I4624" s="185">
        <v>0.53</v>
      </c>
      <c r="J4624" s="198">
        <v>0.06</v>
      </c>
    </row>
    <row r="4625" spans="1:10" s="192" customFormat="1" ht="12.75">
      <c r="A4625" s="201"/>
      <c r="B4625" s="279"/>
      <c r="C4625" s="279"/>
      <c r="D4625" s="279"/>
      <c r="E4625" s="279" t="s">
        <v>143</v>
      </c>
      <c r="F4625" s="203">
        <v>29.32</v>
      </c>
      <c r="G4625" s="279" t="s">
        <v>144</v>
      </c>
      <c r="H4625" s="203">
        <v>0</v>
      </c>
      <c r="I4625" s="279" t="s">
        <v>145</v>
      </c>
      <c r="J4625" s="204">
        <v>29.32</v>
      </c>
    </row>
    <row r="4626" spans="1:10" s="192" customFormat="1" ht="12.75">
      <c r="A4626" s="201"/>
      <c r="B4626" s="279"/>
      <c r="C4626" s="279"/>
      <c r="D4626" s="279"/>
      <c r="E4626" s="279" t="s">
        <v>663</v>
      </c>
      <c r="F4626" s="203">
        <v>8.74</v>
      </c>
      <c r="G4626" s="279"/>
      <c r="H4626" s="363" t="s">
        <v>664</v>
      </c>
      <c r="I4626" s="363"/>
      <c r="J4626" s="204">
        <v>47.64</v>
      </c>
    </row>
    <row r="4627" spans="1:10" s="192" customFormat="1" ht="13.5" thickBot="1">
      <c r="A4627" s="280"/>
      <c r="B4627" s="281"/>
      <c r="C4627" s="281"/>
      <c r="D4627" s="281"/>
      <c r="E4627" s="281"/>
      <c r="F4627" s="281"/>
      <c r="G4627" s="281" t="s">
        <v>665</v>
      </c>
      <c r="H4627" s="213">
        <v>541.99</v>
      </c>
      <c r="I4627" s="281" t="s">
        <v>666</v>
      </c>
      <c r="J4627" s="207">
        <v>25820.400000000001</v>
      </c>
    </row>
    <row r="4628" spans="1:10" s="192" customFormat="1" ht="13.5" thickTop="1">
      <c r="A4628" s="205"/>
      <c r="B4628" s="189"/>
      <c r="C4628" s="189"/>
      <c r="D4628" s="189"/>
      <c r="E4628" s="189"/>
      <c r="F4628" s="189"/>
      <c r="G4628" s="189"/>
      <c r="H4628" s="189"/>
      <c r="I4628" s="189"/>
      <c r="J4628" s="206"/>
    </row>
    <row r="4629" spans="1:10" s="192" customFormat="1" ht="12.75">
      <c r="A4629" s="290" t="s">
        <v>4703</v>
      </c>
      <c r="B4629" s="288" t="s">
        <v>8</v>
      </c>
      <c r="C4629" s="284" t="s">
        <v>9</v>
      </c>
      <c r="D4629" s="284" t="s">
        <v>10</v>
      </c>
      <c r="E4629" s="367" t="s">
        <v>136</v>
      </c>
      <c r="F4629" s="367"/>
      <c r="G4629" s="289" t="s">
        <v>11</v>
      </c>
      <c r="H4629" s="288" t="s">
        <v>12</v>
      </c>
      <c r="I4629" s="288" t="s">
        <v>13</v>
      </c>
      <c r="J4629" s="287" t="s">
        <v>14</v>
      </c>
    </row>
    <row r="4630" spans="1:10" s="192" customFormat="1" ht="25.5" customHeight="1">
      <c r="A4630" s="94" t="s">
        <v>137</v>
      </c>
      <c r="B4630" s="294" t="s">
        <v>1178</v>
      </c>
      <c r="C4630" s="277" t="s">
        <v>21</v>
      </c>
      <c r="D4630" s="277" t="s">
        <v>474</v>
      </c>
      <c r="E4630" s="368" t="s">
        <v>805</v>
      </c>
      <c r="F4630" s="368"/>
      <c r="G4630" s="95" t="s">
        <v>3</v>
      </c>
      <c r="H4630" s="182">
        <v>1</v>
      </c>
      <c r="I4630" s="96">
        <v>40.28</v>
      </c>
      <c r="J4630" s="196">
        <v>40.28</v>
      </c>
    </row>
    <row r="4631" spans="1:10" s="192" customFormat="1" ht="25.5">
      <c r="A4631" s="197" t="s">
        <v>146</v>
      </c>
      <c r="B4631" s="308" t="s">
        <v>1439</v>
      </c>
      <c r="C4631" s="285" t="s">
        <v>21</v>
      </c>
      <c r="D4631" s="285" t="s">
        <v>508</v>
      </c>
      <c r="E4631" s="365" t="s">
        <v>148</v>
      </c>
      <c r="F4631" s="365"/>
      <c r="G4631" s="183" t="s">
        <v>26</v>
      </c>
      <c r="H4631" s="184">
        <v>9.69E-2</v>
      </c>
      <c r="I4631" s="185">
        <v>21.21</v>
      </c>
      <c r="J4631" s="198">
        <v>2.0499999999999998</v>
      </c>
    </row>
    <row r="4632" spans="1:10" s="192" customFormat="1" ht="25.5">
      <c r="A4632" s="197" t="s">
        <v>146</v>
      </c>
      <c r="B4632" s="308" t="s">
        <v>1440</v>
      </c>
      <c r="C4632" s="285" t="s">
        <v>21</v>
      </c>
      <c r="D4632" s="285" t="s">
        <v>806</v>
      </c>
      <c r="E4632" s="365" t="s">
        <v>148</v>
      </c>
      <c r="F4632" s="365"/>
      <c r="G4632" s="183" t="s">
        <v>26</v>
      </c>
      <c r="H4632" s="184">
        <v>0.4299</v>
      </c>
      <c r="I4632" s="185">
        <v>23.14</v>
      </c>
      <c r="J4632" s="198">
        <v>9.94</v>
      </c>
    </row>
    <row r="4633" spans="1:10" s="192" customFormat="1" ht="51">
      <c r="A4633" s="199" t="s">
        <v>139</v>
      </c>
      <c r="B4633" s="309" t="s">
        <v>1441</v>
      </c>
      <c r="C4633" s="278" t="s">
        <v>21</v>
      </c>
      <c r="D4633" s="278" t="s">
        <v>3255</v>
      </c>
      <c r="E4633" s="362" t="s">
        <v>142</v>
      </c>
      <c r="F4633" s="362"/>
      <c r="G4633" s="186" t="s">
        <v>38</v>
      </c>
      <c r="H4633" s="187">
        <v>1.5</v>
      </c>
      <c r="I4633" s="188">
        <v>18.86</v>
      </c>
      <c r="J4633" s="200">
        <v>28.29</v>
      </c>
    </row>
    <row r="4634" spans="1:10" s="192" customFormat="1" ht="12.75">
      <c r="A4634" s="201"/>
      <c r="B4634" s="279"/>
      <c r="C4634" s="279"/>
      <c r="D4634" s="279"/>
      <c r="E4634" s="279" t="s">
        <v>143</v>
      </c>
      <c r="F4634" s="203">
        <v>9.18</v>
      </c>
      <c r="G4634" s="279" t="s">
        <v>144</v>
      </c>
      <c r="H4634" s="203">
        <v>0</v>
      </c>
      <c r="I4634" s="279" t="s">
        <v>145</v>
      </c>
      <c r="J4634" s="204">
        <v>9.18</v>
      </c>
    </row>
    <row r="4635" spans="1:10" s="192" customFormat="1" ht="12.75">
      <c r="A4635" s="201"/>
      <c r="B4635" s="279"/>
      <c r="C4635" s="279"/>
      <c r="D4635" s="279"/>
      <c r="E4635" s="279" t="s">
        <v>663</v>
      </c>
      <c r="F4635" s="203">
        <v>9.0500000000000007</v>
      </c>
      <c r="G4635" s="279"/>
      <c r="H4635" s="363" t="s">
        <v>664</v>
      </c>
      <c r="I4635" s="363"/>
      <c r="J4635" s="204">
        <v>49.33</v>
      </c>
    </row>
    <row r="4636" spans="1:10" s="192" customFormat="1" ht="13.5" thickBot="1">
      <c r="A4636" s="280"/>
      <c r="B4636" s="281"/>
      <c r="C4636" s="281"/>
      <c r="D4636" s="281"/>
      <c r="E4636" s="281"/>
      <c r="F4636" s="281"/>
      <c r="G4636" s="281" t="s">
        <v>665</v>
      </c>
      <c r="H4636" s="213">
        <v>1778.28</v>
      </c>
      <c r="I4636" s="281" t="s">
        <v>666</v>
      </c>
      <c r="J4636" s="207">
        <v>87722.55</v>
      </c>
    </row>
    <row r="4637" spans="1:10" s="192" customFormat="1" ht="13.5" thickTop="1">
      <c r="A4637" s="205"/>
      <c r="B4637" s="189"/>
      <c r="C4637" s="189"/>
      <c r="D4637" s="189"/>
      <c r="E4637" s="189"/>
      <c r="F4637" s="189"/>
      <c r="G4637" s="189"/>
      <c r="H4637" s="189"/>
      <c r="I4637" s="189"/>
      <c r="J4637" s="206"/>
    </row>
    <row r="4638" spans="1:10" s="192" customFormat="1" ht="12.75">
      <c r="A4638" s="111" t="s">
        <v>4704</v>
      </c>
      <c r="B4638" s="286"/>
      <c r="C4638" s="286"/>
      <c r="D4638" s="286" t="s">
        <v>2896</v>
      </c>
      <c r="E4638" s="286"/>
      <c r="F4638" s="366"/>
      <c r="G4638" s="366"/>
      <c r="H4638" s="136"/>
      <c r="I4638" s="286"/>
      <c r="J4638" s="212">
        <v>124323.22</v>
      </c>
    </row>
    <row r="4639" spans="1:10" s="192" customFormat="1" ht="12.75">
      <c r="A4639" s="290" t="s">
        <v>4192</v>
      </c>
      <c r="B4639" s="288" t="s">
        <v>8</v>
      </c>
      <c r="C4639" s="284" t="s">
        <v>9</v>
      </c>
      <c r="D4639" s="284" t="s">
        <v>10</v>
      </c>
      <c r="E4639" s="367" t="s">
        <v>136</v>
      </c>
      <c r="F4639" s="367"/>
      <c r="G4639" s="289" t="s">
        <v>11</v>
      </c>
      <c r="H4639" s="288" t="s">
        <v>12</v>
      </c>
      <c r="I4639" s="288" t="s">
        <v>13</v>
      </c>
      <c r="J4639" s="287" t="s">
        <v>14</v>
      </c>
    </row>
    <row r="4640" spans="1:10" s="192" customFormat="1" ht="38.25">
      <c r="A4640" s="94" t="s">
        <v>137</v>
      </c>
      <c r="B4640" s="294" t="s">
        <v>4193</v>
      </c>
      <c r="C4640" s="277" t="s">
        <v>21</v>
      </c>
      <c r="D4640" s="277" t="s">
        <v>2898</v>
      </c>
      <c r="E4640" s="368" t="s">
        <v>181</v>
      </c>
      <c r="F4640" s="368"/>
      <c r="G4640" s="95" t="s">
        <v>38</v>
      </c>
      <c r="H4640" s="182">
        <v>1</v>
      </c>
      <c r="I4640" s="96">
        <v>22.3</v>
      </c>
      <c r="J4640" s="196">
        <v>22.3</v>
      </c>
    </row>
    <row r="4641" spans="1:10" s="192" customFormat="1" ht="25.5">
      <c r="A4641" s="197" t="s">
        <v>146</v>
      </c>
      <c r="B4641" s="308" t="s">
        <v>1634</v>
      </c>
      <c r="C4641" s="285" t="s">
        <v>21</v>
      </c>
      <c r="D4641" s="285" t="s">
        <v>539</v>
      </c>
      <c r="E4641" s="365" t="s">
        <v>148</v>
      </c>
      <c r="F4641" s="365"/>
      <c r="G4641" s="183" t="s">
        <v>26</v>
      </c>
      <c r="H4641" s="184">
        <v>5.8000000000000003E-2</v>
      </c>
      <c r="I4641" s="185">
        <v>21.5</v>
      </c>
      <c r="J4641" s="198">
        <v>1.24</v>
      </c>
    </row>
    <row r="4642" spans="1:10" s="192" customFormat="1" ht="25.5">
      <c r="A4642" s="197" t="s">
        <v>146</v>
      </c>
      <c r="B4642" s="308" t="s">
        <v>1633</v>
      </c>
      <c r="C4642" s="285" t="s">
        <v>21</v>
      </c>
      <c r="D4642" s="285" t="s">
        <v>538</v>
      </c>
      <c r="E4642" s="365" t="s">
        <v>148</v>
      </c>
      <c r="F4642" s="365"/>
      <c r="G4642" s="183" t="s">
        <v>26</v>
      </c>
      <c r="H4642" s="184">
        <v>0.36599999999999999</v>
      </c>
      <c r="I4642" s="185">
        <v>25.4</v>
      </c>
      <c r="J4642" s="198">
        <v>9.2899999999999991</v>
      </c>
    </row>
    <row r="4643" spans="1:10" s="192" customFormat="1" ht="25.5">
      <c r="A4643" s="197" t="s">
        <v>146</v>
      </c>
      <c r="B4643" s="308" t="s">
        <v>1699</v>
      </c>
      <c r="C4643" s="285" t="s">
        <v>21</v>
      </c>
      <c r="D4643" s="285" t="s">
        <v>1112</v>
      </c>
      <c r="E4643" s="365" t="s">
        <v>181</v>
      </c>
      <c r="F4643" s="365"/>
      <c r="G4643" s="183" t="s">
        <v>38</v>
      </c>
      <c r="H4643" s="184">
        <v>1</v>
      </c>
      <c r="I4643" s="185">
        <v>10.89</v>
      </c>
      <c r="J4643" s="198">
        <v>10.89</v>
      </c>
    </row>
    <row r="4644" spans="1:10" s="192" customFormat="1" ht="25.5">
      <c r="A4644" s="199" t="s">
        <v>139</v>
      </c>
      <c r="B4644" s="309" t="s">
        <v>1700</v>
      </c>
      <c r="C4644" s="278" t="s">
        <v>21</v>
      </c>
      <c r="D4644" s="278" t="s">
        <v>1113</v>
      </c>
      <c r="E4644" s="362" t="s">
        <v>142</v>
      </c>
      <c r="F4644" s="362"/>
      <c r="G4644" s="186" t="s">
        <v>45</v>
      </c>
      <c r="H4644" s="187">
        <v>1.04</v>
      </c>
      <c r="I4644" s="188">
        <v>0.22</v>
      </c>
      <c r="J4644" s="200">
        <v>0.22</v>
      </c>
    </row>
    <row r="4645" spans="1:10" s="192" customFormat="1" ht="25.5">
      <c r="A4645" s="199" t="s">
        <v>139</v>
      </c>
      <c r="B4645" s="309" t="s">
        <v>1639</v>
      </c>
      <c r="C4645" s="278" t="s">
        <v>21</v>
      </c>
      <c r="D4645" s="278" t="s">
        <v>544</v>
      </c>
      <c r="E4645" s="362" t="s">
        <v>142</v>
      </c>
      <c r="F4645" s="362"/>
      <c r="G4645" s="186" t="s">
        <v>38</v>
      </c>
      <c r="H4645" s="187">
        <v>2.5000000000000001E-2</v>
      </c>
      <c r="I4645" s="188">
        <v>26.45</v>
      </c>
      <c r="J4645" s="200">
        <v>0.66</v>
      </c>
    </row>
    <row r="4646" spans="1:10" s="192" customFormat="1" ht="12.75">
      <c r="A4646" s="201"/>
      <c r="B4646" s="279"/>
      <c r="C4646" s="279"/>
      <c r="D4646" s="279"/>
      <c r="E4646" s="279" t="s">
        <v>143</v>
      </c>
      <c r="F4646" s="203">
        <v>9.57</v>
      </c>
      <c r="G4646" s="279" t="s">
        <v>144</v>
      </c>
      <c r="H4646" s="203">
        <v>0</v>
      </c>
      <c r="I4646" s="279" t="s">
        <v>145</v>
      </c>
      <c r="J4646" s="204">
        <v>9.57</v>
      </c>
    </row>
    <row r="4647" spans="1:10" s="192" customFormat="1" ht="12.75">
      <c r="A4647" s="201"/>
      <c r="B4647" s="279"/>
      <c r="C4647" s="279"/>
      <c r="D4647" s="279"/>
      <c r="E4647" s="279" t="s">
        <v>663</v>
      </c>
      <c r="F4647" s="203">
        <v>5.01</v>
      </c>
      <c r="G4647" s="279"/>
      <c r="H4647" s="363" t="s">
        <v>664</v>
      </c>
      <c r="I4647" s="363"/>
      <c r="J4647" s="204">
        <v>27.31</v>
      </c>
    </row>
    <row r="4648" spans="1:10" s="192" customFormat="1" ht="13.5" thickBot="1">
      <c r="A4648" s="280"/>
      <c r="B4648" s="281"/>
      <c r="C4648" s="281"/>
      <c r="D4648" s="281"/>
      <c r="E4648" s="281"/>
      <c r="F4648" s="281"/>
      <c r="G4648" s="281" t="s">
        <v>665</v>
      </c>
      <c r="H4648" s="213">
        <v>0.55000000000000004</v>
      </c>
      <c r="I4648" s="281" t="s">
        <v>666</v>
      </c>
      <c r="J4648" s="207">
        <v>15.02</v>
      </c>
    </row>
    <row r="4649" spans="1:10" s="192" customFormat="1" ht="13.5" thickTop="1">
      <c r="A4649" s="205"/>
      <c r="B4649" s="189"/>
      <c r="C4649" s="189"/>
      <c r="D4649" s="189"/>
      <c r="E4649" s="189"/>
      <c r="F4649" s="189"/>
      <c r="G4649" s="189"/>
      <c r="H4649" s="189"/>
      <c r="I4649" s="189"/>
      <c r="J4649" s="206"/>
    </row>
    <row r="4650" spans="1:10" s="192" customFormat="1" ht="12.75">
      <c r="A4650" s="290" t="s">
        <v>4194</v>
      </c>
      <c r="B4650" s="288" t="s">
        <v>8</v>
      </c>
      <c r="C4650" s="284" t="s">
        <v>9</v>
      </c>
      <c r="D4650" s="284" t="s">
        <v>10</v>
      </c>
      <c r="E4650" s="367" t="s">
        <v>136</v>
      </c>
      <c r="F4650" s="367"/>
      <c r="G4650" s="289" t="s">
        <v>11</v>
      </c>
      <c r="H4650" s="288" t="s">
        <v>12</v>
      </c>
      <c r="I4650" s="288" t="s">
        <v>13</v>
      </c>
      <c r="J4650" s="287" t="s">
        <v>14</v>
      </c>
    </row>
    <row r="4651" spans="1:10" s="192" customFormat="1" ht="38.25">
      <c r="A4651" s="94" t="s">
        <v>137</v>
      </c>
      <c r="B4651" s="294" t="s">
        <v>4195</v>
      </c>
      <c r="C4651" s="277" t="s">
        <v>21</v>
      </c>
      <c r="D4651" s="277" t="s">
        <v>2900</v>
      </c>
      <c r="E4651" s="368" t="s">
        <v>181</v>
      </c>
      <c r="F4651" s="368"/>
      <c r="G4651" s="95" t="s">
        <v>38</v>
      </c>
      <c r="H4651" s="182">
        <v>1</v>
      </c>
      <c r="I4651" s="96">
        <v>20.55</v>
      </c>
      <c r="J4651" s="196">
        <v>20.55</v>
      </c>
    </row>
    <row r="4652" spans="1:10" s="192" customFormat="1" ht="25.5">
      <c r="A4652" s="197" t="s">
        <v>146</v>
      </c>
      <c r="B4652" s="308" t="s">
        <v>1634</v>
      </c>
      <c r="C4652" s="285" t="s">
        <v>21</v>
      </c>
      <c r="D4652" s="285" t="s">
        <v>539</v>
      </c>
      <c r="E4652" s="365" t="s">
        <v>148</v>
      </c>
      <c r="F4652" s="365"/>
      <c r="G4652" s="183" t="s">
        <v>26</v>
      </c>
      <c r="H4652" s="184">
        <v>4.7E-2</v>
      </c>
      <c r="I4652" s="185">
        <v>21.5</v>
      </c>
      <c r="J4652" s="198">
        <v>1.01</v>
      </c>
    </row>
    <row r="4653" spans="1:10" s="192" customFormat="1" ht="25.5">
      <c r="A4653" s="197" t="s">
        <v>146</v>
      </c>
      <c r="B4653" s="308" t="s">
        <v>1633</v>
      </c>
      <c r="C4653" s="285" t="s">
        <v>21</v>
      </c>
      <c r="D4653" s="285" t="s">
        <v>538</v>
      </c>
      <c r="E4653" s="365" t="s">
        <v>148</v>
      </c>
      <c r="F4653" s="365"/>
      <c r="G4653" s="183" t="s">
        <v>26</v>
      </c>
      <c r="H4653" s="184">
        <v>0.29699999999999999</v>
      </c>
      <c r="I4653" s="185">
        <v>25.4</v>
      </c>
      <c r="J4653" s="198">
        <v>7.54</v>
      </c>
    </row>
    <row r="4654" spans="1:10" s="192" customFormat="1" ht="25.5">
      <c r="A4654" s="197" t="s">
        <v>146</v>
      </c>
      <c r="B4654" s="308" t="s">
        <v>1711</v>
      </c>
      <c r="C4654" s="285" t="s">
        <v>21</v>
      </c>
      <c r="D4654" s="285" t="s">
        <v>1126</v>
      </c>
      <c r="E4654" s="365" t="s">
        <v>181</v>
      </c>
      <c r="F4654" s="365"/>
      <c r="G4654" s="183" t="s">
        <v>38</v>
      </c>
      <c r="H4654" s="184">
        <v>1</v>
      </c>
      <c r="I4654" s="185">
        <v>11.16</v>
      </c>
      <c r="J4654" s="198">
        <v>11.16</v>
      </c>
    </row>
    <row r="4655" spans="1:10" s="192" customFormat="1" ht="25.5">
      <c r="A4655" s="199" t="s">
        <v>139</v>
      </c>
      <c r="B4655" s="309" t="s">
        <v>1700</v>
      </c>
      <c r="C4655" s="278" t="s">
        <v>21</v>
      </c>
      <c r="D4655" s="278" t="s">
        <v>1113</v>
      </c>
      <c r="E4655" s="362" t="s">
        <v>142</v>
      </c>
      <c r="F4655" s="362"/>
      <c r="G4655" s="186" t="s">
        <v>45</v>
      </c>
      <c r="H4655" s="187">
        <v>0.82699999999999996</v>
      </c>
      <c r="I4655" s="188">
        <v>0.22</v>
      </c>
      <c r="J4655" s="200">
        <v>0.18</v>
      </c>
    </row>
    <row r="4656" spans="1:10" s="192" customFormat="1" ht="25.5">
      <c r="A4656" s="199" t="s">
        <v>139</v>
      </c>
      <c r="B4656" s="309" t="s">
        <v>1639</v>
      </c>
      <c r="C4656" s="278" t="s">
        <v>21</v>
      </c>
      <c r="D4656" s="278" t="s">
        <v>544</v>
      </c>
      <c r="E4656" s="362" t="s">
        <v>142</v>
      </c>
      <c r="F4656" s="362"/>
      <c r="G4656" s="186" t="s">
        <v>38</v>
      </c>
      <c r="H4656" s="187">
        <v>2.5000000000000001E-2</v>
      </c>
      <c r="I4656" s="188">
        <v>26.45</v>
      </c>
      <c r="J4656" s="200">
        <v>0.66</v>
      </c>
    </row>
    <row r="4657" spans="1:10" s="192" customFormat="1" ht="12.75">
      <c r="A4657" s="201"/>
      <c r="B4657" s="279"/>
      <c r="C4657" s="279"/>
      <c r="D4657" s="279"/>
      <c r="E4657" s="279" t="s">
        <v>143</v>
      </c>
      <c r="F4657" s="203">
        <v>7.4</v>
      </c>
      <c r="G4657" s="279" t="s">
        <v>144</v>
      </c>
      <c r="H4657" s="203">
        <v>0</v>
      </c>
      <c r="I4657" s="279" t="s">
        <v>145</v>
      </c>
      <c r="J4657" s="204">
        <v>7.4</v>
      </c>
    </row>
    <row r="4658" spans="1:10" s="192" customFormat="1" ht="12.75">
      <c r="A4658" s="201"/>
      <c r="B4658" s="279"/>
      <c r="C4658" s="279"/>
      <c r="D4658" s="279"/>
      <c r="E4658" s="279" t="s">
        <v>663</v>
      </c>
      <c r="F4658" s="203">
        <v>4.6100000000000003</v>
      </c>
      <c r="G4658" s="279"/>
      <c r="H4658" s="363" t="s">
        <v>664</v>
      </c>
      <c r="I4658" s="363"/>
      <c r="J4658" s="204">
        <v>25.16</v>
      </c>
    </row>
    <row r="4659" spans="1:10" s="192" customFormat="1" ht="13.5" thickBot="1">
      <c r="A4659" s="280"/>
      <c r="B4659" s="281"/>
      <c r="C4659" s="281"/>
      <c r="D4659" s="281"/>
      <c r="E4659" s="281"/>
      <c r="F4659" s="281"/>
      <c r="G4659" s="281" t="s">
        <v>665</v>
      </c>
      <c r="H4659" s="213">
        <v>76.67</v>
      </c>
      <c r="I4659" s="281" t="s">
        <v>666</v>
      </c>
      <c r="J4659" s="207">
        <v>1929.01</v>
      </c>
    </row>
    <row r="4660" spans="1:10" s="192" customFormat="1" ht="13.5" thickTop="1">
      <c r="A4660" s="205"/>
      <c r="B4660" s="189"/>
      <c r="C4660" s="189"/>
      <c r="D4660" s="189"/>
      <c r="E4660" s="189"/>
      <c r="F4660" s="189"/>
      <c r="G4660" s="189"/>
      <c r="H4660" s="189"/>
      <c r="I4660" s="189"/>
      <c r="J4660" s="206"/>
    </row>
    <row r="4661" spans="1:10" s="192" customFormat="1" ht="12.75">
      <c r="A4661" s="290" t="s">
        <v>4196</v>
      </c>
      <c r="B4661" s="288" t="s">
        <v>8</v>
      </c>
      <c r="C4661" s="284" t="s">
        <v>9</v>
      </c>
      <c r="D4661" s="284" t="s">
        <v>10</v>
      </c>
      <c r="E4661" s="367" t="s">
        <v>136</v>
      </c>
      <c r="F4661" s="367"/>
      <c r="G4661" s="289" t="s">
        <v>11</v>
      </c>
      <c r="H4661" s="288" t="s">
        <v>12</v>
      </c>
      <c r="I4661" s="288" t="s">
        <v>13</v>
      </c>
      <c r="J4661" s="287" t="s">
        <v>14</v>
      </c>
    </row>
    <row r="4662" spans="1:10" s="192" customFormat="1" ht="38.25">
      <c r="A4662" s="94" t="s">
        <v>137</v>
      </c>
      <c r="B4662" s="294" t="s">
        <v>4197</v>
      </c>
      <c r="C4662" s="277" t="s">
        <v>21</v>
      </c>
      <c r="D4662" s="277" t="s">
        <v>2902</v>
      </c>
      <c r="E4662" s="368" t="s">
        <v>181</v>
      </c>
      <c r="F4662" s="368"/>
      <c r="G4662" s="95" t="s">
        <v>38</v>
      </c>
      <c r="H4662" s="182">
        <v>1</v>
      </c>
      <c r="I4662" s="96">
        <v>17.010000000000002</v>
      </c>
      <c r="J4662" s="196">
        <v>17.010000000000002</v>
      </c>
    </row>
    <row r="4663" spans="1:10" s="192" customFormat="1" ht="25.5">
      <c r="A4663" s="197" t="s">
        <v>146</v>
      </c>
      <c r="B4663" s="308" t="s">
        <v>1634</v>
      </c>
      <c r="C4663" s="285" t="s">
        <v>21</v>
      </c>
      <c r="D4663" s="285" t="s">
        <v>539</v>
      </c>
      <c r="E4663" s="365" t="s">
        <v>148</v>
      </c>
      <c r="F4663" s="365"/>
      <c r="G4663" s="183" t="s">
        <v>26</v>
      </c>
      <c r="H4663" s="184">
        <v>2.8000000000000001E-2</v>
      </c>
      <c r="I4663" s="185">
        <v>21.5</v>
      </c>
      <c r="J4663" s="198">
        <v>0.6</v>
      </c>
    </row>
    <row r="4664" spans="1:10" s="192" customFormat="1" ht="25.5">
      <c r="A4664" s="197" t="s">
        <v>146</v>
      </c>
      <c r="B4664" s="308" t="s">
        <v>1633</v>
      </c>
      <c r="C4664" s="285" t="s">
        <v>21</v>
      </c>
      <c r="D4664" s="285" t="s">
        <v>538</v>
      </c>
      <c r="E4664" s="365" t="s">
        <v>148</v>
      </c>
      <c r="F4664" s="365"/>
      <c r="G4664" s="183" t="s">
        <v>26</v>
      </c>
      <c r="H4664" s="184">
        <v>0.17499999999999999</v>
      </c>
      <c r="I4664" s="185">
        <v>25.4</v>
      </c>
      <c r="J4664" s="198">
        <v>4.4400000000000004</v>
      </c>
    </row>
    <row r="4665" spans="1:10" s="192" customFormat="1" ht="25.5">
      <c r="A4665" s="197" t="s">
        <v>146</v>
      </c>
      <c r="B4665" s="308" t="s">
        <v>1701</v>
      </c>
      <c r="C4665" s="285" t="s">
        <v>21</v>
      </c>
      <c r="D4665" s="285" t="s">
        <v>1114</v>
      </c>
      <c r="E4665" s="365" t="s">
        <v>181</v>
      </c>
      <c r="F4665" s="365"/>
      <c r="G4665" s="183" t="s">
        <v>38</v>
      </c>
      <c r="H4665" s="184">
        <v>1</v>
      </c>
      <c r="I4665" s="185">
        <v>11.18</v>
      </c>
      <c r="J4665" s="198">
        <v>11.18</v>
      </c>
    </row>
    <row r="4666" spans="1:10" s="192" customFormat="1" ht="25.5">
      <c r="A4666" s="199" t="s">
        <v>139</v>
      </c>
      <c r="B4666" s="309" t="s">
        <v>1700</v>
      </c>
      <c r="C4666" s="278" t="s">
        <v>21</v>
      </c>
      <c r="D4666" s="278" t="s">
        <v>1113</v>
      </c>
      <c r="E4666" s="362" t="s">
        <v>142</v>
      </c>
      <c r="F4666" s="362"/>
      <c r="G4666" s="186" t="s">
        <v>45</v>
      </c>
      <c r="H4666" s="187">
        <v>0.61299999999999999</v>
      </c>
      <c r="I4666" s="188">
        <v>0.22</v>
      </c>
      <c r="J4666" s="200">
        <v>0.13</v>
      </c>
    </row>
    <row r="4667" spans="1:10" s="192" customFormat="1" ht="25.5">
      <c r="A4667" s="199" t="s">
        <v>139</v>
      </c>
      <c r="B4667" s="309" t="s">
        <v>1639</v>
      </c>
      <c r="C4667" s="278" t="s">
        <v>21</v>
      </c>
      <c r="D4667" s="278" t="s">
        <v>544</v>
      </c>
      <c r="E4667" s="362" t="s">
        <v>142</v>
      </c>
      <c r="F4667" s="362"/>
      <c r="G4667" s="186" t="s">
        <v>38</v>
      </c>
      <c r="H4667" s="187">
        <v>2.5000000000000001E-2</v>
      </c>
      <c r="I4667" s="188">
        <v>26.45</v>
      </c>
      <c r="J4667" s="200">
        <v>0.66</v>
      </c>
    </row>
    <row r="4668" spans="1:10" s="192" customFormat="1" ht="12.75">
      <c r="A4668" s="201"/>
      <c r="B4668" s="279"/>
      <c r="C4668" s="279"/>
      <c r="D4668" s="279"/>
      <c r="E4668" s="279" t="s">
        <v>143</v>
      </c>
      <c r="F4668" s="203">
        <v>4.3099999999999996</v>
      </c>
      <c r="G4668" s="279" t="s">
        <v>144</v>
      </c>
      <c r="H4668" s="203">
        <v>0</v>
      </c>
      <c r="I4668" s="279" t="s">
        <v>145</v>
      </c>
      <c r="J4668" s="204">
        <v>4.3099999999999996</v>
      </c>
    </row>
    <row r="4669" spans="1:10" s="192" customFormat="1" ht="12.75">
      <c r="A4669" s="201"/>
      <c r="B4669" s="279"/>
      <c r="C4669" s="279"/>
      <c r="D4669" s="279"/>
      <c r="E4669" s="279" t="s">
        <v>663</v>
      </c>
      <c r="F4669" s="203">
        <v>3.82</v>
      </c>
      <c r="G4669" s="279"/>
      <c r="H4669" s="363" t="s">
        <v>664</v>
      </c>
      <c r="I4669" s="363"/>
      <c r="J4669" s="204">
        <v>20.83</v>
      </c>
    </row>
    <row r="4670" spans="1:10" s="192" customFormat="1" ht="13.5" thickBot="1">
      <c r="A4670" s="280"/>
      <c r="B4670" s="281"/>
      <c r="C4670" s="281"/>
      <c r="D4670" s="281"/>
      <c r="E4670" s="281"/>
      <c r="F4670" s="281"/>
      <c r="G4670" s="281" t="s">
        <v>665</v>
      </c>
      <c r="H4670" s="213">
        <v>406.23</v>
      </c>
      <c r="I4670" s="281" t="s">
        <v>666</v>
      </c>
      <c r="J4670" s="207">
        <v>8461.77</v>
      </c>
    </row>
    <row r="4671" spans="1:10" s="192" customFormat="1" ht="13.5" thickTop="1">
      <c r="A4671" s="205"/>
      <c r="B4671" s="189"/>
      <c r="C4671" s="189"/>
      <c r="D4671" s="189"/>
      <c r="E4671" s="189"/>
      <c r="F4671" s="189"/>
      <c r="G4671" s="189"/>
      <c r="H4671" s="189"/>
      <c r="I4671" s="189"/>
      <c r="J4671" s="206"/>
    </row>
    <row r="4672" spans="1:10" s="192" customFormat="1" ht="12.75">
      <c r="A4672" s="290" t="s">
        <v>4198</v>
      </c>
      <c r="B4672" s="288" t="s">
        <v>8</v>
      </c>
      <c r="C4672" s="284" t="s">
        <v>9</v>
      </c>
      <c r="D4672" s="284" t="s">
        <v>10</v>
      </c>
      <c r="E4672" s="367" t="s">
        <v>136</v>
      </c>
      <c r="F4672" s="367"/>
      <c r="G4672" s="289" t="s">
        <v>11</v>
      </c>
      <c r="H4672" s="288" t="s">
        <v>12</v>
      </c>
      <c r="I4672" s="288" t="s">
        <v>13</v>
      </c>
      <c r="J4672" s="287" t="s">
        <v>14</v>
      </c>
    </row>
    <row r="4673" spans="1:10" s="192" customFormat="1" ht="38.25">
      <c r="A4673" s="94" t="s">
        <v>137</v>
      </c>
      <c r="B4673" s="294" t="s">
        <v>4199</v>
      </c>
      <c r="C4673" s="277" t="s">
        <v>21</v>
      </c>
      <c r="D4673" s="277" t="s">
        <v>2904</v>
      </c>
      <c r="E4673" s="368" t="s">
        <v>181</v>
      </c>
      <c r="F4673" s="368"/>
      <c r="G4673" s="95" t="s">
        <v>38</v>
      </c>
      <c r="H4673" s="182">
        <v>1</v>
      </c>
      <c r="I4673" s="96">
        <v>13.81</v>
      </c>
      <c r="J4673" s="196">
        <v>13.81</v>
      </c>
    </row>
    <row r="4674" spans="1:10" s="192" customFormat="1" ht="25.5">
      <c r="A4674" s="197" t="s">
        <v>146</v>
      </c>
      <c r="B4674" s="308" t="s">
        <v>1634</v>
      </c>
      <c r="C4674" s="285" t="s">
        <v>21</v>
      </c>
      <c r="D4674" s="285" t="s">
        <v>539</v>
      </c>
      <c r="E4674" s="365" t="s">
        <v>148</v>
      </c>
      <c r="F4674" s="365"/>
      <c r="G4674" s="183" t="s">
        <v>26</v>
      </c>
      <c r="H4674" s="184">
        <v>1.4999999999999999E-2</v>
      </c>
      <c r="I4674" s="185">
        <v>21.5</v>
      </c>
      <c r="J4674" s="198">
        <v>0.32</v>
      </c>
    </row>
    <row r="4675" spans="1:10" s="192" customFormat="1" ht="25.5">
      <c r="A4675" s="197" t="s">
        <v>146</v>
      </c>
      <c r="B4675" s="308" t="s">
        <v>1633</v>
      </c>
      <c r="C4675" s="285" t="s">
        <v>21</v>
      </c>
      <c r="D4675" s="285" t="s">
        <v>538</v>
      </c>
      <c r="E4675" s="365" t="s">
        <v>148</v>
      </c>
      <c r="F4675" s="365"/>
      <c r="G4675" s="183" t="s">
        <v>26</v>
      </c>
      <c r="H4675" s="184">
        <v>9.4E-2</v>
      </c>
      <c r="I4675" s="185">
        <v>25.4</v>
      </c>
      <c r="J4675" s="198">
        <v>2.38</v>
      </c>
    </row>
    <row r="4676" spans="1:10" s="192" customFormat="1" ht="25.5">
      <c r="A4676" s="197" t="s">
        <v>146</v>
      </c>
      <c r="B4676" s="308" t="s">
        <v>1702</v>
      </c>
      <c r="C4676" s="285" t="s">
        <v>21</v>
      </c>
      <c r="D4676" s="285" t="s">
        <v>1115</v>
      </c>
      <c r="E4676" s="365" t="s">
        <v>181</v>
      </c>
      <c r="F4676" s="365"/>
      <c r="G4676" s="183" t="s">
        <v>38</v>
      </c>
      <c r="H4676" s="184">
        <v>1</v>
      </c>
      <c r="I4676" s="185">
        <v>10.36</v>
      </c>
      <c r="J4676" s="198">
        <v>10.36</v>
      </c>
    </row>
    <row r="4677" spans="1:10" s="192" customFormat="1" ht="25.5">
      <c r="A4677" s="199" t="s">
        <v>139</v>
      </c>
      <c r="B4677" s="309" t="s">
        <v>1700</v>
      </c>
      <c r="C4677" s="278" t="s">
        <v>21</v>
      </c>
      <c r="D4677" s="278" t="s">
        <v>1113</v>
      </c>
      <c r="E4677" s="362" t="s">
        <v>142</v>
      </c>
      <c r="F4677" s="362"/>
      <c r="G4677" s="186" t="s">
        <v>45</v>
      </c>
      <c r="H4677" s="187">
        <v>0.43099999999999999</v>
      </c>
      <c r="I4677" s="188">
        <v>0.22</v>
      </c>
      <c r="J4677" s="200">
        <v>0.09</v>
      </c>
    </row>
    <row r="4678" spans="1:10" s="192" customFormat="1" ht="25.5">
      <c r="A4678" s="199" t="s">
        <v>139</v>
      </c>
      <c r="B4678" s="309" t="s">
        <v>1639</v>
      </c>
      <c r="C4678" s="278" t="s">
        <v>21</v>
      </c>
      <c r="D4678" s="278" t="s">
        <v>544</v>
      </c>
      <c r="E4678" s="362" t="s">
        <v>142</v>
      </c>
      <c r="F4678" s="362"/>
      <c r="G4678" s="186" t="s">
        <v>38</v>
      </c>
      <c r="H4678" s="187">
        <v>2.5000000000000001E-2</v>
      </c>
      <c r="I4678" s="188">
        <v>26.45</v>
      </c>
      <c r="J4678" s="200">
        <v>0.66</v>
      </c>
    </row>
    <row r="4679" spans="1:10" s="192" customFormat="1" ht="12.75">
      <c r="A4679" s="201"/>
      <c r="B4679" s="279"/>
      <c r="C4679" s="279"/>
      <c r="D4679" s="279"/>
      <c r="E4679" s="279" t="s">
        <v>143</v>
      </c>
      <c r="F4679" s="203">
        <v>2.31</v>
      </c>
      <c r="G4679" s="279" t="s">
        <v>144</v>
      </c>
      <c r="H4679" s="203">
        <v>0</v>
      </c>
      <c r="I4679" s="279" t="s">
        <v>145</v>
      </c>
      <c r="J4679" s="204">
        <v>2.31</v>
      </c>
    </row>
    <row r="4680" spans="1:10" s="192" customFormat="1" ht="12.75">
      <c r="A4680" s="201"/>
      <c r="B4680" s="279"/>
      <c r="C4680" s="279"/>
      <c r="D4680" s="279"/>
      <c r="E4680" s="279" t="s">
        <v>663</v>
      </c>
      <c r="F4680" s="203">
        <v>3.1</v>
      </c>
      <c r="G4680" s="279"/>
      <c r="H4680" s="363" t="s">
        <v>664</v>
      </c>
      <c r="I4680" s="363"/>
      <c r="J4680" s="204">
        <v>16.91</v>
      </c>
    </row>
    <row r="4681" spans="1:10" s="192" customFormat="1" ht="13.5" thickBot="1">
      <c r="A4681" s="280"/>
      <c r="B4681" s="281"/>
      <c r="C4681" s="281"/>
      <c r="D4681" s="281"/>
      <c r="E4681" s="281"/>
      <c r="F4681" s="281"/>
      <c r="G4681" s="281" t="s">
        <v>665</v>
      </c>
      <c r="H4681" s="213">
        <v>1011.34</v>
      </c>
      <c r="I4681" s="281" t="s">
        <v>666</v>
      </c>
      <c r="J4681" s="207">
        <v>17101.75</v>
      </c>
    </row>
    <row r="4682" spans="1:10" s="192" customFormat="1" ht="13.5" thickTop="1">
      <c r="A4682" s="205"/>
      <c r="B4682" s="189"/>
      <c r="C4682" s="189"/>
      <c r="D4682" s="189"/>
      <c r="E4682" s="189"/>
      <c r="F4682" s="189"/>
      <c r="G4682" s="189"/>
      <c r="H4682" s="189"/>
      <c r="I4682" s="189"/>
      <c r="J4682" s="206"/>
    </row>
    <row r="4683" spans="1:10" s="192" customFormat="1" ht="12.75">
      <c r="A4683" s="290" t="s">
        <v>4200</v>
      </c>
      <c r="B4683" s="288" t="s">
        <v>8</v>
      </c>
      <c r="C4683" s="284" t="s">
        <v>9</v>
      </c>
      <c r="D4683" s="284" t="s">
        <v>10</v>
      </c>
      <c r="E4683" s="367" t="s">
        <v>136</v>
      </c>
      <c r="F4683" s="367"/>
      <c r="G4683" s="289" t="s">
        <v>11</v>
      </c>
      <c r="H4683" s="288" t="s">
        <v>12</v>
      </c>
      <c r="I4683" s="288" t="s">
        <v>13</v>
      </c>
      <c r="J4683" s="287" t="s">
        <v>14</v>
      </c>
    </row>
    <row r="4684" spans="1:10" s="192" customFormat="1" ht="38.25">
      <c r="A4684" s="94" t="s">
        <v>137</v>
      </c>
      <c r="B4684" s="294" t="s">
        <v>4201</v>
      </c>
      <c r="C4684" s="277" t="s">
        <v>21</v>
      </c>
      <c r="D4684" s="277" t="s">
        <v>2906</v>
      </c>
      <c r="E4684" s="368" t="s">
        <v>181</v>
      </c>
      <c r="F4684" s="368"/>
      <c r="G4684" s="95" t="s">
        <v>38</v>
      </c>
      <c r="H4684" s="182">
        <v>1</v>
      </c>
      <c r="I4684" s="96">
        <v>10.81</v>
      </c>
      <c r="J4684" s="196">
        <v>10.81</v>
      </c>
    </row>
    <row r="4685" spans="1:10" s="192" customFormat="1" ht="25.5">
      <c r="A4685" s="197" t="s">
        <v>146</v>
      </c>
      <c r="B4685" s="308" t="s">
        <v>1634</v>
      </c>
      <c r="C4685" s="285" t="s">
        <v>21</v>
      </c>
      <c r="D4685" s="285" t="s">
        <v>539</v>
      </c>
      <c r="E4685" s="365" t="s">
        <v>148</v>
      </c>
      <c r="F4685" s="365"/>
      <c r="G4685" s="183" t="s">
        <v>26</v>
      </c>
      <c r="H4685" s="184">
        <v>7.0000000000000001E-3</v>
      </c>
      <c r="I4685" s="185">
        <v>21.5</v>
      </c>
      <c r="J4685" s="198">
        <v>0.15</v>
      </c>
    </row>
    <row r="4686" spans="1:10" s="192" customFormat="1" ht="25.5">
      <c r="A4686" s="197" t="s">
        <v>146</v>
      </c>
      <c r="B4686" s="308" t="s">
        <v>1633</v>
      </c>
      <c r="C4686" s="285" t="s">
        <v>21</v>
      </c>
      <c r="D4686" s="285" t="s">
        <v>538</v>
      </c>
      <c r="E4686" s="365" t="s">
        <v>148</v>
      </c>
      <c r="F4686" s="365"/>
      <c r="G4686" s="183" t="s">
        <v>26</v>
      </c>
      <c r="H4686" s="184">
        <v>4.2000000000000003E-2</v>
      </c>
      <c r="I4686" s="185">
        <v>25.4</v>
      </c>
      <c r="J4686" s="198">
        <v>1.06</v>
      </c>
    </row>
    <row r="4687" spans="1:10" s="192" customFormat="1" ht="25.5">
      <c r="A4687" s="197" t="s">
        <v>146</v>
      </c>
      <c r="B4687" s="308" t="s">
        <v>1703</v>
      </c>
      <c r="C4687" s="285" t="s">
        <v>21</v>
      </c>
      <c r="D4687" s="285" t="s">
        <v>1116</v>
      </c>
      <c r="E4687" s="365" t="s">
        <v>181</v>
      </c>
      <c r="F4687" s="365"/>
      <c r="G4687" s="183" t="s">
        <v>38</v>
      </c>
      <c r="H4687" s="184">
        <v>1</v>
      </c>
      <c r="I4687" s="185">
        <v>8.8800000000000008</v>
      </c>
      <c r="J4687" s="198">
        <v>8.8800000000000008</v>
      </c>
    </row>
    <row r="4688" spans="1:10" s="192" customFormat="1" ht="25.5">
      <c r="A4688" s="199" t="s">
        <v>139</v>
      </c>
      <c r="B4688" s="309" t="s">
        <v>1700</v>
      </c>
      <c r="C4688" s="278" t="s">
        <v>21</v>
      </c>
      <c r="D4688" s="278" t="s">
        <v>1113</v>
      </c>
      <c r="E4688" s="362" t="s">
        <v>142</v>
      </c>
      <c r="F4688" s="362"/>
      <c r="G4688" s="186" t="s">
        <v>45</v>
      </c>
      <c r="H4688" s="187">
        <v>0.27800000000000002</v>
      </c>
      <c r="I4688" s="188">
        <v>0.22</v>
      </c>
      <c r="J4688" s="200">
        <v>0.06</v>
      </c>
    </row>
    <row r="4689" spans="1:10" s="192" customFormat="1" ht="25.5">
      <c r="A4689" s="199" t="s">
        <v>139</v>
      </c>
      <c r="B4689" s="309" t="s">
        <v>1639</v>
      </c>
      <c r="C4689" s="278" t="s">
        <v>21</v>
      </c>
      <c r="D4689" s="278" t="s">
        <v>544</v>
      </c>
      <c r="E4689" s="362" t="s">
        <v>142</v>
      </c>
      <c r="F4689" s="362"/>
      <c r="G4689" s="186" t="s">
        <v>38</v>
      </c>
      <c r="H4689" s="187">
        <v>2.5000000000000001E-2</v>
      </c>
      <c r="I4689" s="188">
        <v>26.45</v>
      </c>
      <c r="J4689" s="200">
        <v>0.66</v>
      </c>
    </row>
    <row r="4690" spans="1:10" s="192" customFormat="1" ht="12.75">
      <c r="A4690" s="201"/>
      <c r="B4690" s="279"/>
      <c r="C4690" s="279"/>
      <c r="D4690" s="279"/>
      <c r="E4690" s="279" t="s">
        <v>143</v>
      </c>
      <c r="F4690" s="203">
        <v>1.05</v>
      </c>
      <c r="G4690" s="279" t="s">
        <v>144</v>
      </c>
      <c r="H4690" s="203">
        <v>0</v>
      </c>
      <c r="I4690" s="279" t="s">
        <v>145</v>
      </c>
      <c r="J4690" s="204">
        <v>1.05</v>
      </c>
    </row>
    <row r="4691" spans="1:10" s="192" customFormat="1" ht="12.75">
      <c r="A4691" s="201"/>
      <c r="B4691" s="279"/>
      <c r="C4691" s="279"/>
      <c r="D4691" s="279"/>
      <c r="E4691" s="279" t="s">
        <v>663</v>
      </c>
      <c r="F4691" s="203">
        <v>2.42</v>
      </c>
      <c r="G4691" s="279"/>
      <c r="H4691" s="363" t="s">
        <v>664</v>
      </c>
      <c r="I4691" s="363"/>
      <c r="J4691" s="204">
        <v>13.23</v>
      </c>
    </row>
    <row r="4692" spans="1:10" s="192" customFormat="1" ht="13.5" thickBot="1">
      <c r="A4692" s="280"/>
      <c r="B4692" s="281"/>
      <c r="C4692" s="281"/>
      <c r="D4692" s="281"/>
      <c r="E4692" s="281"/>
      <c r="F4692" s="281"/>
      <c r="G4692" s="281" t="s">
        <v>665</v>
      </c>
      <c r="H4692" s="213">
        <v>1224.3</v>
      </c>
      <c r="I4692" s="281" t="s">
        <v>666</v>
      </c>
      <c r="J4692" s="207">
        <v>16197.48</v>
      </c>
    </row>
    <row r="4693" spans="1:10" s="192" customFormat="1" ht="13.5" thickTop="1">
      <c r="A4693" s="205"/>
      <c r="B4693" s="189"/>
      <c r="C4693" s="189"/>
      <c r="D4693" s="189"/>
      <c r="E4693" s="189"/>
      <c r="F4693" s="189"/>
      <c r="G4693" s="189"/>
      <c r="H4693" s="189"/>
      <c r="I4693" s="189"/>
      <c r="J4693" s="206"/>
    </row>
    <row r="4694" spans="1:10" s="192" customFormat="1" ht="12.75">
      <c r="A4694" s="290" t="s">
        <v>4202</v>
      </c>
      <c r="B4694" s="288" t="s">
        <v>8</v>
      </c>
      <c r="C4694" s="284" t="s">
        <v>9</v>
      </c>
      <c r="D4694" s="284" t="s">
        <v>10</v>
      </c>
      <c r="E4694" s="367" t="s">
        <v>136</v>
      </c>
      <c r="F4694" s="367"/>
      <c r="G4694" s="289" t="s">
        <v>11</v>
      </c>
      <c r="H4694" s="288" t="s">
        <v>12</v>
      </c>
      <c r="I4694" s="288" t="s">
        <v>13</v>
      </c>
      <c r="J4694" s="287" t="s">
        <v>14</v>
      </c>
    </row>
    <row r="4695" spans="1:10" s="192" customFormat="1" ht="38.25">
      <c r="A4695" s="94" t="s">
        <v>137</v>
      </c>
      <c r="B4695" s="294" t="s">
        <v>4203</v>
      </c>
      <c r="C4695" s="277" t="s">
        <v>21</v>
      </c>
      <c r="D4695" s="277" t="s">
        <v>2908</v>
      </c>
      <c r="E4695" s="368" t="s">
        <v>181</v>
      </c>
      <c r="F4695" s="368"/>
      <c r="G4695" s="95" t="s">
        <v>3</v>
      </c>
      <c r="H4695" s="182">
        <v>1</v>
      </c>
      <c r="I4695" s="96">
        <v>251.81</v>
      </c>
      <c r="J4695" s="196">
        <v>251.81</v>
      </c>
    </row>
    <row r="4696" spans="1:10" s="192" customFormat="1" ht="25.5">
      <c r="A4696" s="197" t="s">
        <v>146</v>
      </c>
      <c r="B4696" s="308" t="s">
        <v>1689</v>
      </c>
      <c r="C4696" s="285" t="s">
        <v>21</v>
      </c>
      <c r="D4696" s="285" t="s">
        <v>1101</v>
      </c>
      <c r="E4696" s="365" t="s">
        <v>148</v>
      </c>
      <c r="F4696" s="365"/>
      <c r="G4696" s="183" t="s">
        <v>26</v>
      </c>
      <c r="H4696" s="184">
        <v>0.189</v>
      </c>
      <c r="I4696" s="185">
        <v>21.42</v>
      </c>
      <c r="J4696" s="198">
        <v>4.04</v>
      </c>
    </row>
    <row r="4697" spans="1:10" s="192" customFormat="1" ht="25.5">
      <c r="A4697" s="197" t="s">
        <v>146</v>
      </c>
      <c r="B4697" s="308" t="s">
        <v>1344</v>
      </c>
      <c r="C4697" s="285" t="s">
        <v>21</v>
      </c>
      <c r="D4697" s="285" t="s">
        <v>670</v>
      </c>
      <c r="E4697" s="365" t="s">
        <v>148</v>
      </c>
      <c r="F4697" s="365"/>
      <c r="G4697" s="183" t="s">
        <v>26</v>
      </c>
      <c r="H4697" s="184">
        <v>0.94599999999999995</v>
      </c>
      <c r="I4697" s="185">
        <v>25.26</v>
      </c>
      <c r="J4697" s="198">
        <v>23.89</v>
      </c>
    </row>
    <row r="4698" spans="1:10" s="192" customFormat="1" ht="25.5" customHeight="1">
      <c r="A4698" s="197" t="s">
        <v>146</v>
      </c>
      <c r="B4698" s="308" t="s">
        <v>1418</v>
      </c>
      <c r="C4698" s="285" t="s">
        <v>21</v>
      </c>
      <c r="D4698" s="285" t="s">
        <v>792</v>
      </c>
      <c r="E4698" s="365" t="s">
        <v>155</v>
      </c>
      <c r="F4698" s="365"/>
      <c r="G4698" s="183" t="s">
        <v>156</v>
      </c>
      <c r="H4698" s="184">
        <v>8.7999999999999995E-2</v>
      </c>
      <c r="I4698" s="185">
        <v>23.37</v>
      </c>
      <c r="J4698" s="198">
        <v>2.0499999999999998</v>
      </c>
    </row>
    <row r="4699" spans="1:10" s="192" customFormat="1" ht="25.5" customHeight="1">
      <c r="A4699" s="197" t="s">
        <v>146</v>
      </c>
      <c r="B4699" s="308" t="s">
        <v>1419</v>
      </c>
      <c r="C4699" s="285" t="s">
        <v>21</v>
      </c>
      <c r="D4699" s="285" t="s">
        <v>793</v>
      </c>
      <c r="E4699" s="365" t="s">
        <v>155</v>
      </c>
      <c r="F4699" s="365"/>
      <c r="G4699" s="183" t="s">
        <v>249</v>
      </c>
      <c r="H4699" s="184">
        <v>0.10100000000000001</v>
      </c>
      <c r="I4699" s="185">
        <v>21.85</v>
      </c>
      <c r="J4699" s="198">
        <v>2.2000000000000002</v>
      </c>
    </row>
    <row r="4700" spans="1:10" s="192" customFormat="1" ht="38.25">
      <c r="A4700" s="199" t="s">
        <v>139</v>
      </c>
      <c r="B4700" s="309" t="s">
        <v>1697</v>
      </c>
      <c r="C4700" s="278" t="s">
        <v>21</v>
      </c>
      <c r="D4700" s="278" t="s">
        <v>1110</v>
      </c>
      <c r="E4700" s="362" t="s">
        <v>142</v>
      </c>
      <c r="F4700" s="362"/>
      <c r="G4700" s="186" t="s">
        <v>3</v>
      </c>
      <c r="H4700" s="187">
        <v>1.409</v>
      </c>
      <c r="I4700" s="188">
        <v>122.17</v>
      </c>
      <c r="J4700" s="200">
        <v>172.13</v>
      </c>
    </row>
    <row r="4701" spans="1:10" s="192" customFormat="1" ht="25.5">
      <c r="A4701" s="199" t="s">
        <v>139</v>
      </c>
      <c r="B4701" s="309" t="s">
        <v>1648</v>
      </c>
      <c r="C4701" s="278" t="s">
        <v>21</v>
      </c>
      <c r="D4701" s="278" t="s">
        <v>562</v>
      </c>
      <c r="E4701" s="362" t="s">
        <v>142</v>
      </c>
      <c r="F4701" s="362"/>
      <c r="G4701" s="186" t="s">
        <v>34</v>
      </c>
      <c r="H4701" s="187">
        <v>3.7109999999999999</v>
      </c>
      <c r="I4701" s="188">
        <v>11.58</v>
      </c>
      <c r="J4701" s="200">
        <v>42.97</v>
      </c>
    </row>
    <row r="4702" spans="1:10" s="192" customFormat="1" ht="25.5">
      <c r="A4702" s="199" t="s">
        <v>139</v>
      </c>
      <c r="B4702" s="309" t="s">
        <v>1649</v>
      </c>
      <c r="C4702" s="278" t="s">
        <v>21</v>
      </c>
      <c r="D4702" s="278" t="s">
        <v>563</v>
      </c>
      <c r="E4702" s="362" t="s">
        <v>142</v>
      </c>
      <c r="F4702" s="362"/>
      <c r="G4702" s="186" t="s">
        <v>34</v>
      </c>
      <c r="H4702" s="187">
        <v>0.73899999999999999</v>
      </c>
      <c r="I4702" s="188">
        <v>4.05</v>
      </c>
      <c r="J4702" s="200">
        <v>2.99</v>
      </c>
    </row>
    <row r="4703" spans="1:10" s="192" customFormat="1" ht="12.75">
      <c r="A4703" s="199" t="s">
        <v>139</v>
      </c>
      <c r="B4703" s="309" t="s">
        <v>1690</v>
      </c>
      <c r="C4703" s="278" t="s">
        <v>21</v>
      </c>
      <c r="D4703" s="278" t="s">
        <v>1102</v>
      </c>
      <c r="E4703" s="362" t="s">
        <v>142</v>
      </c>
      <c r="F4703" s="362"/>
      <c r="G4703" s="186" t="s">
        <v>38</v>
      </c>
      <c r="H4703" s="187">
        <v>4.3999999999999997E-2</v>
      </c>
      <c r="I4703" s="188">
        <v>18.87</v>
      </c>
      <c r="J4703" s="200">
        <v>0.83</v>
      </c>
    </row>
    <row r="4704" spans="1:10" s="192" customFormat="1" ht="12.75">
      <c r="A4704" s="199" t="s">
        <v>139</v>
      </c>
      <c r="B4704" s="309" t="s">
        <v>2181</v>
      </c>
      <c r="C4704" s="278" t="s">
        <v>21</v>
      </c>
      <c r="D4704" s="278" t="s">
        <v>2182</v>
      </c>
      <c r="E4704" s="362" t="s">
        <v>142</v>
      </c>
      <c r="F4704" s="362"/>
      <c r="G4704" s="186" t="s">
        <v>38</v>
      </c>
      <c r="H4704" s="187">
        <v>3.5000000000000003E-2</v>
      </c>
      <c r="I4704" s="188">
        <v>20.5</v>
      </c>
      <c r="J4704" s="200">
        <v>0.71</v>
      </c>
    </row>
    <row r="4705" spans="1:10" s="192" customFormat="1" ht="12.75">
      <c r="A4705" s="201"/>
      <c r="B4705" s="279"/>
      <c r="C4705" s="279"/>
      <c r="D4705" s="279"/>
      <c r="E4705" s="279" t="s">
        <v>143</v>
      </c>
      <c r="F4705" s="203">
        <v>25.33</v>
      </c>
      <c r="G4705" s="279" t="s">
        <v>144</v>
      </c>
      <c r="H4705" s="203">
        <v>0</v>
      </c>
      <c r="I4705" s="279" t="s">
        <v>145</v>
      </c>
      <c r="J4705" s="204">
        <v>25.33</v>
      </c>
    </row>
    <row r="4706" spans="1:10" s="192" customFormat="1" ht="12.75">
      <c r="A4706" s="201"/>
      <c r="B4706" s="279"/>
      <c r="C4706" s="279"/>
      <c r="D4706" s="279"/>
      <c r="E4706" s="279" t="s">
        <v>663</v>
      </c>
      <c r="F4706" s="203">
        <v>56.58</v>
      </c>
      <c r="G4706" s="279"/>
      <c r="H4706" s="363" t="s">
        <v>664</v>
      </c>
      <c r="I4706" s="363"/>
      <c r="J4706" s="204">
        <v>308.39</v>
      </c>
    </row>
    <row r="4707" spans="1:10" s="192" customFormat="1" ht="13.5" thickBot="1">
      <c r="A4707" s="280"/>
      <c r="B4707" s="281"/>
      <c r="C4707" s="281"/>
      <c r="D4707" s="281"/>
      <c r="E4707" s="281"/>
      <c r="F4707" s="281"/>
      <c r="G4707" s="281" t="s">
        <v>665</v>
      </c>
      <c r="H4707" s="213">
        <v>194.1</v>
      </c>
      <c r="I4707" s="281" t="s">
        <v>666</v>
      </c>
      <c r="J4707" s="207">
        <v>59858.49</v>
      </c>
    </row>
    <row r="4708" spans="1:10" s="192" customFormat="1" ht="13.5" thickTop="1">
      <c r="A4708" s="205"/>
      <c r="B4708" s="189"/>
      <c r="C4708" s="189"/>
      <c r="D4708" s="189"/>
      <c r="E4708" s="189"/>
      <c r="F4708" s="189"/>
      <c r="G4708" s="189"/>
      <c r="H4708" s="189"/>
      <c r="I4708" s="189"/>
      <c r="J4708" s="206"/>
    </row>
    <row r="4709" spans="1:10" s="192" customFormat="1" ht="12.75">
      <c r="A4709" s="290" t="s">
        <v>4705</v>
      </c>
      <c r="B4709" s="288" t="s">
        <v>8</v>
      </c>
      <c r="C4709" s="284" t="s">
        <v>9</v>
      </c>
      <c r="D4709" s="284" t="s">
        <v>10</v>
      </c>
      <c r="E4709" s="367" t="s">
        <v>136</v>
      </c>
      <c r="F4709" s="367"/>
      <c r="G4709" s="289" t="s">
        <v>11</v>
      </c>
      <c r="H4709" s="288" t="s">
        <v>12</v>
      </c>
      <c r="I4709" s="288" t="s">
        <v>13</v>
      </c>
      <c r="J4709" s="287" t="s">
        <v>14</v>
      </c>
    </row>
    <row r="4710" spans="1:10" s="192" customFormat="1" ht="12.75">
      <c r="A4710" s="94" t="s">
        <v>137</v>
      </c>
      <c r="B4710" s="294" t="s">
        <v>4179</v>
      </c>
      <c r="C4710" s="277" t="s">
        <v>268</v>
      </c>
      <c r="D4710" s="277" t="s">
        <v>2871</v>
      </c>
      <c r="E4710" s="368" t="s">
        <v>2301</v>
      </c>
      <c r="F4710" s="368"/>
      <c r="G4710" s="95" t="s">
        <v>2</v>
      </c>
      <c r="H4710" s="182">
        <v>1</v>
      </c>
      <c r="I4710" s="96">
        <v>738.67</v>
      </c>
      <c r="J4710" s="196">
        <v>738.67</v>
      </c>
    </row>
    <row r="4711" spans="1:10" s="192" customFormat="1" ht="12.75">
      <c r="A4711" s="199" t="s">
        <v>139</v>
      </c>
      <c r="B4711" s="309" t="s">
        <v>4180</v>
      </c>
      <c r="C4711" s="278" t="s">
        <v>268</v>
      </c>
      <c r="D4711" s="278" t="s">
        <v>4181</v>
      </c>
      <c r="E4711" s="362" t="s">
        <v>142</v>
      </c>
      <c r="F4711" s="362"/>
      <c r="G4711" s="186" t="s">
        <v>2</v>
      </c>
      <c r="H4711" s="187">
        <v>1.03</v>
      </c>
      <c r="I4711" s="188">
        <v>717.16</v>
      </c>
      <c r="J4711" s="200">
        <v>738.67</v>
      </c>
    </row>
    <row r="4712" spans="1:10" s="192" customFormat="1" ht="12.75">
      <c r="A4712" s="201"/>
      <c r="B4712" s="279"/>
      <c r="C4712" s="279"/>
      <c r="D4712" s="279"/>
      <c r="E4712" s="279" t="s">
        <v>143</v>
      </c>
      <c r="F4712" s="203">
        <v>0</v>
      </c>
      <c r="G4712" s="279" t="s">
        <v>144</v>
      </c>
      <c r="H4712" s="203">
        <v>0</v>
      </c>
      <c r="I4712" s="279" t="s">
        <v>145</v>
      </c>
      <c r="J4712" s="204">
        <v>0</v>
      </c>
    </row>
    <row r="4713" spans="1:10" s="192" customFormat="1" ht="12.75">
      <c r="A4713" s="201"/>
      <c r="B4713" s="279"/>
      <c r="C4713" s="279"/>
      <c r="D4713" s="279"/>
      <c r="E4713" s="279" t="s">
        <v>663</v>
      </c>
      <c r="F4713" s="203">
        <v>165.97</v>
      </c>
      <c r="G4713" s="279"/>
      <c r="H4713" s="363" t="s">
        <v>664</v>
      </c>
      <c r="I4713" s="363"/>
      <c r="J4713" s="204">
        <v>904.64</v>
      </c>
    </row>
    <row r="4714" spans="1:10" s="192" customFormat="1" ht="13.5" thickBot="1">
      <c r="A4714" s="280"/>
      <c r="B4714" s="281"/>
      <c r="C4714" s="281"/>
      <c r="D4714" s="281"/>
      <c r="E4714" s="281"/>
      <c r="F4714" s="281"/>
      <c r="G4714" s="281" t="s">
        <v>665</v>
      </c>
      <c r="H4714" s="213">
        <v>21.8</v>
      </c>
      <c r="I4714" s="281" t="s">
        <v>666</v>
      </c>
      <c r="J4714" s="207">
        <v>19721.150000000001</v>
      </c>
    </row>
    <row r="4715" spans="1:10" s="192" customFormat="1" ht="13.5" thickTop="1">
      <c r="A4715" s="205"/>
      <c r="B4715" s="189"/>
      <c r="C4715" s="189"/>
      <c r="D4715" s="189"/>
      <c r="E4715" s="189"/>
      <c r="F4715" s="189"/>
      <c r="G4715" s="189"/>
      <c r="H4715" s="189"/>
      <c r="I4715" s="189"/>
      <c r="J4715" s="206"/>
    </row>
    <row r="4716" spans="1:10" s="192" customFormat="1" ht="12.75">
      <c r="A4716" s="290" t="s">
        <v>4706</v>
      </c>
      <c r="B4716" s="288" t="s">
        <v>8</v>
      </c>
      <c r="C4716" s="284" t="s">
        <v>9</v>
      </c>
      <c r="D4716" s="284" t="s">
        <v>10</v>
      </c>
      <c r="E4716" s="367" t="s">
        <v>136</v>
      </c>
      <c r="F4716" s="367"/>
      <c r="G4716" s="289" t="s">
        <v>11</v>
      </c>
      <c r="H4716" s="288" t="s">
        <v>12</v>
      </c>
      <c r="I4716" s="288" t="s">
        <v>13</v>
      </c>
      <c r="J4716" s="287" t="s">
        <v>14</v>
      </c>
    </row>
    <row r="4717" spans="1:10" s="192" customFormat="1" ht="25.5">
      <c r="A4717" s="94" t="s">
        <v>137</v>
      </c>
      <c r="B4717" s="294" t="s">
        <v>4183</v>
      </c>
      <c r="C4717" s="277" t="s">
        <v>21</v>
      </c>
      <c r="D4717" s="277" t="s">
        <v>2873</v>
      </c>
      <c r="E4717" s="368" t="s">
        <v>181</v>
      </c>
      <c r="F4717" s="368"/>
      <c r="G4717" s="95" t="s">
        <v>2</v>
      </c>
      <c r="H4717" s="182">
        <v>1</v>
      </c>
      <c r="I4717" s="96">
        <v>38.9</v>
      </c>
      <c r="J4717" s="196">
        <v>38.9</v>
      </c>
    </row>
    <row r="4718" spans="1:10" s="192" customFormat="1" ht="25.5">
      <c r="A4718" s="197" t="s">
        <v>146</v>
      </c>
      <c r="B4718" s="308" t="s">
        <v>1344</v>
      </c>
      <c r="C4718" s="285" t="s">
        <v>21</v>
      </c>
      <c r="D4718" s="285" t="s">
        <v>670</v>
      </c>
      <c r="E4718" s="365" t="s">
        <v>148</v>
      </c>
      <c r="F4718" s="365"/>
      <c r="G4718" s="183" t="s">
        <v>26</v>
      </c>
      <c r="H4718" s="184">
        <v>0.224</v>
      </c>
      <c r="I4718" s="185">
        <v>25.26</v>
      </c>
      <c r="J4718" s="198">
        <v>5.65</v>
      </c>
    </row>
    <row r="4719" spans="1:10" s="192" customFormat="1" ht="25.5">
      <c r="A4719" s="197" t="s">
        <v>146</v>
      </c>
      <c r="B4719" s="308" t="s">
        <v>1386</v>
      </c>
      <c r="C4719" s="285" t="s">
        <v>21</v>
      </c>
      <c r="D4719" s="285" t="s">
        <v>174</v>
      </c>
      <c r="E4719" s="365" t="s">
        <v>148</v>
      </c>
      <c r="F4719" s="365"/>
      <c r="G4719" s="183" t="s">
        <v>26</v>
      </c>
      <c r="H4719" s="184">
        <v>0.224</v>
      </c>
      <c r="I4719" s="185">
        <v>25.62</v>
      </c>
      <c r="J4719" s="198">
        <v>5.73</v>
      </c>
    </row>
    <row r="4720" spans="1:10" s="192" customFormat="1" ht="25.5">
      <c r="A4720" s="197" t="s">
        <v>146</v>
      </c>
      <c r="B4720" s="308" t="s">
        <v>1345</v>
      </c>
      <c r="C4720" s="285" t="s">
        <v>21</v>
      </c>
      <c r="D4720" s="285" t="s">
        <v>147</v>
      </c>
      <c r="E4720" s="365" t="s">
        <v>148</v>
      </c>
      <c r="F4720" s="365"/>
      <c r="G4720" s="183" t="s">
        <v>26</v>
      </c>
      <c r="H4720" s="184">
        <v>1.345</v>
      </c>
      <c r="I4720" s="185">
        <v>20.32</v>
      </c>
      <c r="J4720" s="198">
        <v>27.33</v>
      </c>
    </row>
    <row r="4721" spans="1:10" s="192" customFormat="1" ht="25.5" customHeight="1">
      <c r="A4721" s="197" t="s">
        <v>146</v>
      </c>
      <c r="B4721" s="308" t="s">
        <v>1704</v>
      </c>
      <c r="C4721" s="285" t="s">
        <v>21</v>
      </c>
      <c r="D4721" s="285" t="s">
        <v>1117</v>
      </c>
      <c r="E4721" s="365" t="s">
        <v>155</v>
      </c>
      <c r="F4721" s="365"/>
      <c r="G4721" s="183" t="s">
        <v>156</v>
      </c>
      <c r="H4721" s="184">
        <v>9.4E-2</v>
      </c>
      <c r="I4721" s="185">
        <v>1.41</v>
      </c>
      <c r="J4721" s="198">
        <v>0.13</v>
      </c>
    </row>
    <row r="4722" spans="1:10" s="192" customFormat="1" ht="25.5" customHeight="1">
      <c r="A4722" s="197" t="s">
        <v>146</v>
      </c>
      <c r="B4722" s="308" t="s">
        <v>1705</v>
      </c>
      <c r="C4722" s="285" t="s">
        <v>21</v>
      </c>
      <c r="D4722" s="285" t="s">
        <v>1118</v>
      </c>
      <c r="E4722" s="365" t="s">
        <v>155</v>
      </c>
      <c r="F4722" s="365"/>
      <c r="G4722" s="183" t="s">
        <v>249</v>
      </c>
      <c r="H4722" s="184">
        <v>0.13</v>
      </c>
      <c r="I4722" s="185">
        <v>0.53</v>
      </c>
      <c r="J4722" s="198">
        <v>0.06</v>
      </c>
    </row>
    <row r="4723" spans="1:10" s="192" customFormat="1" ht="12.75">
      <c r="A4723" s="201"/>
      <c r="B4723" s="279"/>
      <c r="C4723" s="279"/>
      <c r="D4723" s="279"/>
      <c r="E4723" s="279" t="s">
        <v>143</v>
      </c>
      <c r="F4723" s="203">
        <v>29.32</v>
      </c>
      <c r="G4723" s="279" t="s">
        <v>144</v>
      </c>
      <c r="H4723" s="203">
        <v>0</v>
      </c>
      <c r="I4723" s="279" t="s">
        <v>145</v>
      </c>
      <c r="J4723" s="204">
        <v>29.32</v>
      </c>
    </row>
    <row r="4724" spans="1:10" s="192" customFormat="1" ht="12.75">
      <c r="A4724" s="201"/>
      <c r="B4724" s="279"/>
      <c r="C4724" s="279"/>
      <c r="D4724" s="279"/>
      <c r="E4724" s="279" t="s">
        <v>663</v>
      </c>
      <c r="F4724" s="203">
        <v>8.74</v>
      </c>
      <c r="G4724" s="279"/>
      <c r="H4724" s="363" t="s">
        <v>664</v>
      </c>
      <c r="I4724" s="363"/>
      <c r="J4724" s="204">
        <v>47.64</v>
      </c>
    </row>
    <row r="4725" spans="1:10" s="192" customFormat="1" ht="13.5" thickBot="1">
      <c r="A4725" s="280"/>
      <c r="B4725" s="281"/>
      <c r="C4725" s="281"/>
      <c r="D4725" s="281"/>
      <c r="E4725" s="281"/>
      <c r="F4725" s="281"/>
      <c r="G4725" s="281" t="s">
        <v>665</v>
      </c>
      <c r="H4725" s="213">
        <v>21.8</v>
      </c>
      <c r="I4725" s="281" t="s">
        <v>666</v>
      </c>
      <c r="J4725" s="207">
        <v>1038.55</v>
      </c>
    </row>
    <row r="4726" spans="1:10" s="192" customFormat="1" ht="13.5" thickTop="1">
      <c r="A4726" s="205"/>
      <c r="B4726" s="189"/>
      <c r="C4726" s="189"/>
      <c r="D4726" s="189"/>
      <c r="E4726" s="189"/>
      <c r="F4726" s="189"/>
      <c r="G4726" s="189"/>
      <c r="H4726" s="189"/>
      <c r="I4726" s="189"/>
      <c r="J4726" s="206"/>
    </row>
    <row r="4727" spans="1:10" s="192" customFormat="1" ht="12.75">
      <c r="A4727" s="111" t="s">
        <v>1141</v>
      </c>
      <c r="B4727" s="286"/>
      <c r="C4727" s="286"/>
      <c r="D4727" s="286" t="s">
        <v>325</v>
      </c>
      <c r="E4727" s="286"/>
      <c r="F4727" s="366"/>
      <c r="G4727" s="366"/>
      <c r="H4727" s="136"/>
      <c r="I4727" s="286"/>
      <c r="J4727" s="212">
        <v>2592122.77</v>
      </c>
    </row>
    <row r="4728" spans="1:10" s="192" customFormat="1" ht="12.75">
      <c r="A4728" s="111" t="s">
        <v>566</v>
      </c>
      <c r="B4728" s="286"/>
      <c r="C4728" s="286"/>
      <c r="D4728" s="286" t="s">
        <v>2911</v>
      </c>
      <c r="E4728" s="286"/>
      <c r="F4728" s="366"/>
      <c r="G4728" s="366"/>
      <c r="H4728" s="136"/>
      <c r="I4728" s="286"/>
      <c r="J4728" s="212">
        <v>504310.39</v>
      </c>
    </row>
    <row r="4729" spans="1:10" s="192" customFormat="1" ht="12.75">
      <c r="A4729" s="290" t="s">
        <v>4204</v>
      </c>
      <c r="B4729" s="288" t="s">
        <v>8</v>
      </c>
      <c r="C4729" s="284" t="s">
        <v>9</v>
      </c>
      <c r="D4729" s="284" t="s">
        <v>10</v>
      </c>
      <c r="E4729" s="367" t="s">
        <v>136</v>
      </c>
      <c r="F4729" s="367"/>
      <c r="G4729" s="289" t="s">
        <v>11</v>
      </c>
      <c r="H4729" s="288" t="s">
        <v>12</v>
      </c>
      <c r="I4729" s="288" t="s">
        <v>13</v>
      </c>
      <c r="J4729" s="287" t="s">
        <v>14</v>
      </c>
    </row>
    <row r="4730" spans="1:10" s="192" customFormat="1" ht="25.5">
      <c r="A4730" s="94" t="s">
        <v>137</v>
      </c>
      <c r="B4730" s="294" t="s">
        <v>1278</v>
      </c>
      <c r="C4730" s="277" t="s">
        <v>21</v>
      </c>
      <c r="D4730" s="277" t="s">
        <v>2913</v>
      </c>
      <c r="E4730" s="368" t="s">
        <v>152</v>
      </c>
      <c r="F4730" s="368"/>
      <c r="G4730" s="95" t="s">
        <v>34</v>
      </c>
      <c r="H4730" s="182">
        <v>1</v>
      </c>
      <c r="I4730" s="96">
        <v>15.99</v>
      </c>
      <c r="J4730" s="196">
        <v>15.99</v>
      </c>
    </row>
    <row r="4731" spans="1:10" s="192" customFormat="1" ht="25.5">
      <c r="A4731" s="197" t="s">
        <v>146</v>
      </c>
      <c r="B4731" s="308" t="s">
        <v>1559</v>
      </c>
      <c r="C4731" s="285" t="s">
        <v>21</v>
      </c>
      <c r="D4731" s="285" t="s">
        <v>153</v>
      </c>
      <c r="E4731" s="365" t="s">
        <v>148</v>
      </c>
      <c r="F4731" s="365"/>
      <c r="G4731" s="183" t="s">
        <v>26</v>
      </c>
      <c r="H4731" s="184">
        <v>0.25519999999999998</v>
      </c>
      <c r="I4731" s="185">
        <v>20.92</v>
      </c>
      <c r="J4731" s="198">
        <v>5.33</v>
      </c>
    </row>
    <row r="4732" spans="1:10" s="192" customFormat="1" ht="25.5">
      <c r="A4732" s="197" t="s">
        <v>146</v>
      </c>
      <c r="B4732" s="308" t="s">
        <v>1560</v>
      </c>
      <c r="C4732" s="285" t="s">
        <v>21</v>
      </c>
      <c r="D4732" s="285" t="s">
        <v>154</v>
      </c>
      <c r="E4732" s="365" t="s">
        <v>148</v>
      </c>
      <c r="F4732" s="365"/>
      <c r="G4732" s="183" t="s">
        <v>26</v>
      </c>
      <c r="H4732" s="184">
        <v>0.25519999999999998</v>
      </c>
      <c r="I4732" s="185">
        <v>25.55</v>
      </c>
      <c r="J4732" s="198">
        <v>6.52</v>
      </c>
    </row>
    <row r="4733" spans="1:10" s="192" customFormat="1" ht="12.75">
      <c r="A4733" s="199" t="s">
        <v>139</v>
      </c>
      <c r="B4733" s="309" t="s">
        <v>1563</v>
      </c>
      <c r="C4733" s="278" t="s">
        <v>21</v>
      </c>
      <c r="D4733" s="278" t="s">
        <v>927</v>
      </c>
      <c r="E4733" s="362" t="s">
        <v>142</v>
      </c>
      <c r="F4733" s="362"/>
      <c r="G4733" s="186" t="s">
        <v>34</v>
      </c>
      <c r="H4733" s="187">
        <v>1.0548999999999999</v>
      </c>
      <c r="I4733" s="188">
        <v>3.9</v>
      </c>
      <c r="J4733" s="200">
        <v>4.1100000000000003</v>
      </c>
    </row>
    <row r="4734" spans="1:10" s="192" customFormat="1" ht="12.75">
      <c r="A4734" s="199" t="s">
        <v>139</v>
      </c>
      <c r="B4734" s="309" t="s">
        <v>1564</v>
      </c>
      <c r="C4734" s="278" t="s">
        <v>21</v>
      </c>
      <c r="D4734" s="278" t="s">
        <v>165</v>
      </c>
      <c r="E4734" s="362" t="s">
        <v>142</v>
      </c>
      <c r="F4734" s="362"/>
      <c r="G4734" s="186" t="s">
        <v>45</v>
      </c>
      <c r="H4734" s="187">
        <v>1.4200000000000001E-2</v>
      </c>
      <c r="I4734" s="188">
        <v>2.62</v>
      </c>
      <c r="J4734" s="200">
        <v>0.03</v>
      </c>
    </row>
    <row r="4735" spans="1:10" s="192" customFormat="1" ht="12.75">
      <c r="A4735" s="201"/>
      <c r="B4735" s="279"/>
      <c r="C4735" s="279"/>
      <c r="D4735" s="279"/>
      <c r="E4735" s="279" t="s">
        <v>143</v>
      </c>
      <c r="F4735" s="203">
        <v>9.4700000000000006</v>
      </c>
      <c r="G4735" s="279" t="s">
        <v>144</v>
      </c>
      <c r="H4735" s="203">
        <v>0</v>
      </c>
      <c r="I4735" s="279" t="s">
        <v>145</v>
      </c>
      <c r="J4735" s="204">
        <v>9.4700000000000006</v>
      </c>
    </row>
    <row r="4736" spans="1:10" s="192" customFormat="1" ht="12.75">
      <c r="A4736" s="201"/>
      <c r="B4736" s="279"/>
      <c r="C4736" s="279"/>
      <c r="D4736" s="279"/>
      <c r="E4736" s="279" t="s">
        <v>663</v>
      </c>
      <c r="F4736" s="203">
        <v>3.59</v>
      </c>
      <c r="G4736" s="279"/>
      <c r="H4736" s="363" t="s">
        <v>664</v>
      </c>
      <c r="I4736" s="363"/>
      <c r="J4736" s="204">
        <v>19.579999999999998</v>
      </c>
    </row>
    <row r="4737" spans="1:10" s="192" customFormat="1" ht="13.5" thickBot="1">
      <c r="A4737" s="280"/>
      <c r="B4737" s="281"/>
      <c r="C4737" s="281"/>
      <c r="D4737" s="281"/>
      <c r="E4737" s="281"/>
      <c r="F4737" s="281"/>
      <c r="G4737" s="281" t="s">
        <v>665</v>
      </c>
      <c r="H4737" s="213">
        <v>650</v>
      </c>
      <c r="I4737" s="281" t="s">
        <v>666</v>
      </c>
      <c r="J4737" s="207">
        <v>12727</v>
      </c>
    </row>
    <row r="4738" spans="1:10" s="192" customFormat="1" ht="13.5" thickTop="1">
      <c r="A4738" s="205"/>
      <c r="B4738" s="189"/>
      <c r="C4738" s="189"/>
      <c r="D4738" s="189"/>
      <c r="E4738" s="189"/>
      <c r="F4738" s="189"/>
      <c r="G4738" s="189"/>
      <c r="H4738" s="189"/>
      <c r="I4738" s="189"/>
      <c r="J4738" s="206"/>
    </row>
    <row r="4739" spans="1:10" s="192" customFormat="1" ht="12.75">
      <c r="A4739" s="290" t="s">
        <v>4205</v>
      </c>
      <c r="B4739" s="288" t="s">
        <v>8</v>
      </c>
      <c r="C4739" s="284" t="s">
        <v>9</v>
      </c>
      <c r="D4739" s="284" t="s">
        <v>10</v>
      </c>
      <c r="E4739" s="367" t="s">
        <v>136</v>
      </c>
      <c r="F4739" s="367"/>
      <c r="G4739" s="289" t="s">
        <v>11</v>
      </c>
      <c r="H4739" s="288" t="s">
        <v>12</v>
      </c>
      <c r="I4739" s="288" t="s">
        <v>13</v>
      </c>
      <c r="J4739" s="287" t="s">
        <v>14</v>
      </c>
    </row>
    <row r="4740" spans="1:10" s="192" customFormat="1" ht="51">
      <c r="A4740" s="94" t="s">
        <v>137</v>
      </c>
      <c r="B4740" s="294" t="s">
        <v>4206</v>
      </c>
      <c r="C4740" s="277" t="s">
        <v>44</v>
      </c>
      <c r="D4740" s="277" t="s">
        <v>2916</v>
      </c>
      <c r="E4740" s="368" t="s">
        <v>490</v>
      </c>
      <c r="F4740" s="368"/>
      <c r="G4740" s="95" t="s">
        <v>34</v>
      </c>
      <c r="H4740" s="182">
        <v>1</v>
      </c>
      <c r="I4740" s="96">
        <v>401.07</v>
      </c>
      <c r="J4740" s="196">
        <v>401.07</v>
      </c>
    </row>
    <row r="4741" spans="1:10" s="192" customFormat="1" ht="25.5">
      <c r="A4741" s="197" t="s">
        <v>146</v>
      </c>
      <c r="B4741" s="308" t="s">
        <v>1559</v>
      </c>
      <c r="C4741" s="285" t="s">
        <v>21</v>
      </c>
      <c r="D4741" s="285" t="s">
        <v>153</v>
      </c>
      <c r="E4741" s="365" t="s">
        <v>148</v>
      </c>
      <c r="F4741" s="365"/>
      <c r="G4741" s="183" t="s">
        <v>26</v>
      </c>
      <c r="H4741" s="184">
        <v>5.7000000000000002E-2</v>
      </c>
      <c r="I4741" s="185">
        <v>20.92</v>
      </c>
      <c r="J4741" s="198">
        <v>1.19</v>
      </c>
    </row>
    <row r="4742" spans="1:10" s="192" customFormat="1" ht="25.5">
      <c r="A4742" s="197" t="s">
        <v>146</v>
      </c>
      <c r="B4742" s="308" t="s">
        <v>1560</v>
      </c>
      <c r="C4742" s="285" t="s">
        <v>21</v>
      </c>
      <c r="D4742" s="285" t="s">
        <v>154</v>
      </c>
      <c r="E4742" s="365" t="s">
        <v>148</v>
      </c>
      <c r="F4742" s="365"/>
      <c r="G4742" s="183" t="s">
        <v>26</v>
      </c>
      <c r="H4742" s="184">
        <v>5.7000000000000002E-2</v>
      </c>
      <c r="I4742" s="185">
        <v>25.55</v>
      </c>
      <c r="J4742" s="198">
        <v>1.45</v>
      </c>
    </row>
    <row r="4743" spans="1:10" s="192" customFormat="1" ht="51">
      <c r="A4743" s="199" t="s">
        <v>139</v>
      </c>
      <c r="B4743" s="309" t="s">
        <v>4207</v>
      </c>
      <c r="C4743" s="278" t="s">
        <v>487</v>
      </c>
      <c r="D4743" s="278" t="s">
        <v>4208</v>
      </c>
      <c r="E4743" s="362" t="s">
        <v>711</v>
      </c>
      <c r="F4743" s="362"/>
      <c r="G4743" s="186" t="s">
        <v>19</v>
      </c>
      <c r="H4743" s="187">
        <v>1</v>
      </c>
      <c r="I4743" s="188">
        <v>398.43</v>
      </c>
      <c r="J4743" s="200">
        <v>398.43</v>
      </c>
    </row>
    <row r="4744" spans="1:10" s="192" customFormat="1" ht="12.75">
      <c r="A4744" s="201"/>
      <c r="B4744" s="279"/>
      <c r="C4744" s="279"/>
      <c r="D4744" s="279"/>
      <c r="E4744" s="279" t="s">
        <v>143</v>
      </c>
      <c r="F4744" s="203">
        <v>2.11</v>
      </c>
      <c r="G4744" s="279" t="s">
        <v>144</v>
      </c>
      <c r="H4744" s="203">
        <v>0</v>
      </c>
      <c r="I4744" s="279" t="s">
        <v>145</v>
      </c>
      <c r="J4744" s="204">
        <v>2.11</v>
      </c>
    </row>
    <row r="4745" spans="1:10" s="192" customFormat="1" ht="12.75">
      <c r="A4745" s="201"/>
      <c r="B4745" s="279"/>
      <c r="C4745" s="279"/>
      <c r="D4745" s="279"/>
      <c r="E4745" s="279" t="s">
        <v>663</v>
      </c>
      <c r="F4745" s="203">
        <v>90.12</v>
      </c>
      <c r="G4745" s="279"/>
      <c r="H4745" s="363" t="s">
        <v>664</v>
      </c>
      <c r="I4745" s="363"/>
      <c r="J4745" s="204">
        <v>491.19</v>
      </c>
    </row>
    <row r="4746" spans="1:10" s="192" customFormat="1" ht="13.5" thickBot="1">
      <c r="A4746" s="280"/>
      <c r="B4746" s="281"/>
      <c r="C4746" s="281"/>
      <c r="D4746" s="281"/>
      <c r="E4746" s="281"/>
      <c r="F4746" s="281"/>
      <c r="G4746" s="281" t="s">
        <v>665</v>
      </c>
      <c r="H4746" s="213">
        <v>149</v>
      </c>
      <c r="I4746" s="281" t="s">
        <v>666</v>
      </c>
      <c r="J4746" s="207">
        <v>73187.31</v>
      </c>
    </row>
    <row r="4747" spans="1:10" s="192" customFormat="1" ht="13.5" thickTop="1">
      <c r="A4747" s="205"/>
      <c r="B4747" s="189"/>
      <c r="C4747" s="189"/>
      <c r="D4747" s="189"/>
      <c r="E4747" s="189"/>
      <c r="F4747" s="189"/>
      <c r="G4747" s="189"/>
      <c r="H4747" s="189"/>
      <c r="I4747" s="189"/>
      <c r="J4747" s="206"/>
    </row>
    <row r="4748" spans="1:10" s="192" customFormat="1" ht="12.75">
      <c r="A4748" s="290" t="s">
        <v>4209</v>
      </c>
      <c r="B4748" s="288" t="s">
        <v>8</v>
      </c>
      <c r="C4748" s="284" t="s">
        <v>9</v>
      </c>
      <c r="D4748" s="284" t="s">
        <v>10</v>
      </c>
      <c r="E4748" s="367" t="s">
        <v>136</v>
      </c>
      <c r="F4748" s="367"/>
      <c r="G4748" s="289" t="s">
        <v>11</v>
      </c>
      <c r="H4748" s="288" t="s">
        <v>12</v>
      </c>
      <c r="I4748" s="288" t="s">
        <v>13</v>
      </c>
      <c r="J4748" s="287" t="s">
        <v>14</v>
      </c>
    </row>
    <row r="4749" spans="1:10" s="192" customFormat="1" ht="51">
      <c r="A4749" s="94" t="s">
        <v>137</v>
      </c>
      <c r="B4749" s="294" t="s">
        <v>4210</v>
      </c>
      <c r="C4749" s="277" t="s">
        <v>44</v>
      </c>
      <c r="D4749" s="277" t="s">
        <v>2919</v>
      </c>
      <c r="E4749" s="368" t="s">
        <v>490</v>
      </c>
      <c r="F4749" s="368"/>
      <c r="G4749" s="95" t="s">
        <v>34</v>
      </c>
      <c r="H4749" s="182">
        <v>1</v>
      </c>
      <c r="I4749" s="96">
        <v>362.62</v>
      </c>
      <c r="J4749" s="196">
        <v>362.62</v>
      </c>
    </row>
    <row r="4750" spans="1:10" s="192" customFormat="1" ht="25.5">
      <c r="A4750" s="197" t="s">
        <v>146</v>
      </c>
      <c r="B4750" s="308" t="s">
        <v>1559</v>
      </c>
      <c r="C4750" s="285" t="s">
        <v>21</v>
      </c>
      <c r="D4750" s="285" t="s">
        <v>153</v>
      </c>
      <c r="E4750" s="365" t="s">
        <v>148</v>
      </c>
      <c r="F4750" s="365"/>
      <c r="G4750" s="183" t="s">
        <v>26</v>
      </c>
      <c r="H4750" s="184">
        <v>5.7000000000000002E-2</v>
      </c>
      <c r="I4750" s="185">
        <v>20.92</v>
      </c>
      <c r="J4750" s="198">
        <v>1.19</v>
      </c>
    </row>
    <row r="4751" spans="1:10" s="192" customFormat="1" ht="25.5">
      <c r="A4751" s="197" t="s">
        <v>146</v>
      </c>
      <c r="B4751" s="308" t="s">
        <v>1560</v>
      </c>
      <c r="C4751" s="285" t="s">
        <v>21</v>
      </c>
      <c r="D4751" s="285" t="s">
        <v>154</v>
      </c>
      <c r="E4751" s="365" t="s">
        <v>148</v>
      </c>
      <c r="F4751" s="365"/>
      <c r="G4751" s="183" t="s">
        <v>26</v>
      </c>
      <c r="H4751" s="184">
        <v>5.7000000000000002E-2</v>
      </c>
      <c r="I4751" s="185">
        <v>25.55</v>
      </c>
      <c r="J4751" s="198">
        <v>1.45</v>
      </c>
    </row>
    <row r="4752" spans="1:10" s="192" customFormat="1" ht="51">
      <c r="A4752" s="199" t="s">
        <v>139</v>
      </c>
      <c r="B4752" s="309" t="s">
        <v>4211</v>
      </c>
      <c r="C4752" s="278" t="s">
        <v>487</v>
      </c>
      <c r="D4752" s="278" t="s">
        <v>4212</v>
      </c>
      <c r="E4752" s="362" t="s">
        <v>711</v>
      </c>
      <c r="F4752" s="362"/>
      <c r="G4752" s="186" t="s">
        <v>19</v>
      </c>
      <c r="H4752" s="187">
        <v>1</v>
      </c>
      <c r="I4752" s="188">
        <v>359.98</v>
      </c>
      <c r="J4752" s="200">
        <v>359.98</v>
      </c>
    </row>
    <row r="4753" spans="1:10" s="192" customFormat="1" ht="12.75">
      <c r="A4753" s="201"/>
      <c r="B4753" s="279"/>
      <c r="C4753" s="279"/>
      <c r="D4753" s="279"/>
      <c r="E4753" s="279" t="s">
        <v>143</v>
      </c>
      <c r="F4753" s="203">
        <v>2.11</v>
      </c>
      <c r="G4753" s="279" t="s">
        <v>144</v>
      </c>
      <c r="H4753" s="203">
        <v>0</v>
      </c>
      <c r="I4753" s="279" t="s">
        <v>145</v>
      </c>
      <c r="J4753" s="204">
        <v>2.11</v>
      </c>
    </row>
    <row r="4754" spans="1:10" s="192" customFormat="1" ht="12.75">
      <c r="A4754" s="201"/>
      <c r="B4754" s="279"/>
      <c r="C4754" s="279"/>
      <c r="D4754" s="279"/>
      <c r="E4754" s="279" t="s">
        <v>663</v>
      </c>
      <c r="F4754" s="203">
        <v>81.48</v>
      </c>
      <c r="G4754" s="279"/>
      <c r="H4754" s="363" t="s">
        <v>664</v>
      </c>
      <c r="I4754" s="363"/>
      <c r="J4754" s="204">
        <v>444.1</v>
      </c>
    </row>
    <row r="4755" spans="1:10" s="192" customFormat="1" ht="13.5" thickBot="1">
      <c r="A4755" s="280"/>
      <c r="B4755" s="281"/>
      <c r="C4755" s="281"/>
      <c r="D4755" s="281"/>
      <c r="E4755" s="281"/>
      <c r="F4755" s="281"/>
      <c r="G4755" s="281" t="s">
        <v>665</v>
      </c>
      <c r="H4755" s="213">
        <v>92</v>
      </c>
      <c r="I4755" s="281" t="s">
        <v>666</v>
      </c>
      <c r="J4755" s="207">
        <v>40857.199999999997</v>
      </c>
    </row>
    <row r="4756" spans="1:10" s="192" customFormat="1" ht="13.5" thickTop="1">
      <c r="A4756" s="205"/>
      <c r="B4756" s="189"/>
      <c r="C4756" s="189"/>
      <c r="D4756" s="189"/>
      <c r="E4756" s="189"/>
      <c r="F4756" s="189"/>
      <c r="G4756" s="189"/>
      <c r="H4756" s="189"/>
      <c r="I4756" s="189"/>
      <c r="J4756" s="206"/>
    </row>
    <row r="4757" spans="1:10" s="192" customFormat="1" ht="12.75">
      <c r="A4757" s="290" t="s">
        <v>4213</v>
      </c>
      <c r="B4757" s="288" t="s">
        <v>8</v>
      </c>
      <c r="C4757" s="284" t="s">
        <v>9</v>
      </c>
      <c r="D4757" s="284" t="s">
        <v>10</v>
      </c>
      <c r="E4757" s="367" t="s">
        <v>136</v>
      </c>
      <c r="F4757" s="367"/>
      <c r="G4757" s="289" t="s">
        <v>11</v>
      </c>
      <c r="H4757" s="288" t="s">
        <v>12</v>
      </c>
      <c r="I4757" s="288" t="s">
        <v>13</v>
      </c>
      <c r="J4757" s="287" t="s">
        <v>14</v>
      </c>
    </row>
    <row r="4758" spans="1:10" s="192" customFormat="1" ht="51">
      <c r="A4758" s="94" t="s">
        <v>137</v>
      </c>
      <c r="B4758" s="294" t="s">
        <v>4214</v>
      </c>
      <c r="C4758" s="277" t="s">
        <v>44</v>
      </c>
      <c r="D4758" s="277" t="s">
        <v>2922</v>
      </c>
      <c r="E4758" s="368" t="s">
        <v>490</v>
      </c>
      <c r="F4758" s="368"/>
      <c r="G4758" s="95" t="s">
        <v>34</v>
      </c>
      <c r="H4758" s="182">
        <v>1</v>
      </c>
      <c r="I4758" s="96">
        <v>300.79000000000002</v>
      </c>
      <c r="J4758" s="196">
        <v>300.79000000000002</v>
      </c>
    </row>
    <row r="4759" spans="1:10" s="192" customFormat="1" ht="25.5">
      <c r="A4759" s="197" t="s">
        <v>146</v>
      </c>
      <c r="B4759" s="308" t="s">
        <v>1559</v>
      </c>
      <c r="C4759" s="285" t="s">
        <v>21</v>
      </c>
      <c r="D4759" s="285" t="s">
        <v>153</v>
      </c>
      <c r="E4759" s="365" t="s">
        <v>148</v>
      </c>
      <c r="F4759" s="365"/>
      <c r="G4759" s="183" t="s">
        <v>26</v>
      </c>
      <c r="H4759" s="184">
        <v>5.7000000000000002E-2</v>
      </c>
      <c r="I4759" s="185">
        <v>20.92</v>
      </c>
      <c r="J4759" s="198">
        <v>1.19</v>
      </c>
    </row>
    <row r="4760" spans="1:10" s="192" customFormat="1" ht="25.5">
      <c r="A4760" s="197" t="s">
        <v>146</v>
      </c>
      <c r="B4760" s="308" t="s">
        <v>1560</v>
      </c>
      <c r="C4760" s="285" t="s">
        <v>21</v>
      </c>
      <c r="D4760" s="285" t="s">
        <v>154</v>
      </c>
      <c r="E4760" s="365" t="s">
        <v>148</v>
      </c>
      <c r="F4760" s="365"/>
      <c r="G4760" s="183" t="s">
        <v>26</v>
      </c>
      <c r="H4760" s="184">
        <v>5.7000000000000002E-2</v>
      </c>
      <c r="I4760" s="185">
        <v>25.55</v>
      </c>
      <c r="J4760" s="198">
        <v>1.45</v>
      </c>
    </row>
    <row r="4761" spans="1:10" s="192" customFormat="1" ht="51">
      <c r="A4761" s="199" t="s">
        <v>139</v>
      </c>
      <c r="B4761" s="309" t="s">
        <v>4215</v>
      </c>
      <c r="C4761" s="278" t="s">
        <v>487</v>
      </c>
      <c r="D4761" s="278" t="s">
        <v>4216</v>
      </c>
      <c r="E4761" s="362" t="s">
        <v>711</v>
      </c>
      <c r="F4761" s="362"/>
      <c r="G4761" s="186" t="s">
        <v>19</v>
      </c>
      <c r="H4761" s="187">
        <v>1</v>
      </c>
      <c r="I4761" s="188">
        <v>298.14999999999998</v>
      </c>
      <c r="J4761" s="200">
        <v>298.14999999999998</v>
      </c>
    </row>
    <row r="4762" spans="1:10" s="192" customFormat="1" ht="12.75">
      <c r="A4762" s="201"/>
      <c r="B4762" s="279"/>
      <c r="C4762" s="279"/>
      <c r="D4762" s="279"/>
      <c r="E4762" s="279" t="s">
        <v>143</v>
      </c>
      <c r="F4762" s="203">
        <v>2.11</v>
      </c>
      <c r="G4762" s="279" t="s">
        <v>144</v>
      </c>
      <c r="H4762" s="203">
        <v>0</v>
      </c>
      <c r="I4762" s="279" t="s">
        <v>145</v>
      </c>
      <c r="J4762" s="204">
        <v>2.11</v>
      </c>
    </row>
    <row r="4763" spans="1:10" s="192" customFormat="1" ht="12.75">
      <c r="A4763" s="201"/>
      <c r="B4763" s="279"/>
      <c r="C4763" s="279"/>
      <c r="D4763" s="279"/>
      <c r="E4763" s="279" t="s">
        <v>663</v>
      </c>
      <c r="F4763" s="203">
        <v>67.58</v>
      </c>
      <c r="G4763" s="279"/>
      <c r="H4763" s="363" t="s">
        <v>664</v>
      </c>
      <c r="I4763" s="363"/>
      <c r="J4763" s="204">
        <v>368.37</v>
      </c>
    </row>
    <row r="4764" spans="1:10" s="192" customFormat="1" ht="13.5" thickBot="1">
      <c r="A4764" s="280"/>
      <c r="B4764" s="281"/>
      <c r="C4764" s="281"/>
      <c r="D4764" s="281"/>
      <c r="E4764" s="281"/>
      <c r="F4764" s="281"/>
      <c r="G4764" s="281" t="s">
        <v>665</v>
      </c>
      <c r="H4764" s="213">
        <v>151</v>
      </c>
      <c r="I4764" s="281" t="s">
        <v>666</v>
      </c>
      <c r="J4764" s="207">
        <v>55623.87</v>
      </c>
    </row>
    <row r="4765" spans="1:10" s="192" customFormat="1" ht="13.5" thickTop="1">
      <c r="A4765" s="205"/>
      <c r="B4765" s="189"/>
      <c r="C4765" s="189"/>
      <c r="D4765" s="189"/>
      <c r="E4765" s="189"/>
      <c r="F4765" s="189"/>
      <c r="G4765" s="189"/>
      <c r="H4765" s="189"/>
      <c r="I4765" s="189"/>
      <c r="J4765" s="206"/>
    </row>
    <row r="4766" spans="1:10" s="192" customFormat="1" ht="12.75">
      <c r="A4766" s="290" t="s">
        <v>4217</v>
      </c>
      <c r="B4766" s="288" t="s">
        <v>8</v>
      </c>
      <c r="C4766" s="284" t="s">
        <v>9</v>
      </c>
      <c r="D4766" s="284" t="s">
        <v>10</v>
      </c>
      <c r="E4766" s="367" t="s">
        <v>136</v>
      </c>
      <c r="F4766" s="367"/>
      <c r="G4766" s="289" t="s">
        <v>11</v>
      </c>
      <c r="H4766" s="288" t="s">
        <v>12</v>
      </c>
      <c r="I4766" s="288" t="s">
        <v>13</v>
      </c>
      <c r="J4766" s="287" t="s">
        <v>14</v>
      </c>
    </row>
    <row r="4767" spans="1:10" s="192" customFormat="1" ht="51">
      <c r="A4767" s="94" t="s">
        <v>137</v>
      </c>
      <c r="B4767" s="294" t="s">
        <v>4218</v>
      </c>
      <c r="C4767" s="277" t="s">
        <v>44</v>
      </c>
      <c r="D4767" s="277" t="s">
        <v>2922</v>
      </c>
      <c r="E4767" s="368" t="s">
        <v>490</v>
      </c>
      <c r="F4767" s="368"/>
      <c r="G4767" s="95" t="s">
        <v>34</v>
      </c>
      <c r="H4767" s="182">
        <v>1</v>
      </c>
      <c r="I4767" s="96">
        <v>42.74</v>
      </c>
      <c r="J4767" s="196">
        <v>42.74</v>
      </c>
    </row>
    <row r="4768" spans="1:10" s="192" customFormat="1" ht="25.5">
      <c r="A4768" s="197" t="s">
        <v>146</v>
      </c>
      <c r="B4768" s="308" t="s">
        <v>1559</v>
      </c>
      <c r="C4768" s="285" t="s">
        <v>21</v>
      </c>
      <c r="D4768" s="285" t="s">
        <v>153</v>
      </c>
      <c r="E4768" s="365" t="s">
        <v>148</v>
      </c>
      <c r="F4768" s="365"/>
      <c r="G4768" s="183" t="s">
        <v>26</v>
      </c>
      <c r="H4768" s="184">
        <v>5.7000000000000002E-2</v>
      </c>
      <c r="I4768" s="185">
        <v>20.92</v>
      </c>
      <c r="J4768" s="198">
        <v>1.19</v>
      </c>
    </row>
    <row r="4769" spans="1:10" s="192" customFormat="1" ht="25.5">
      <c r="A4769" s="197" t="s">
        <v>146</v>
      </c>
      <c r="B4769" s="308" t="s">
        <v>1560</v>
      </c>
      <c r="C4769" s="285" t="s">
        <v>21</v>
      </c>
      <c r="D4769" s="285" t="s">
        <v>154</v>
      </c>
      <c r="E4769" s="365" t="s">
        <v>148</v>
      </c>
      <c r="F4769" s="365"/>
      <c r="G4769" s="183" t="s">
        <v>26</v>
      </c>
      <c r="H4769" s="184">
        <v>5.7000000000000002E-2</v>
      </c>
      <c r="I4769" s="185">
        <v>25.55</v>
      </c>
      <c r="J4769" s="198">
        <v>1.45</v>
      </c>
    </row>
    <row r="4770" spans="1:10" s="192" customFormat="1" ht="51">
      <c r="A4770" s="199" t="s">
        <v>139</v>
      </c>
      <c r="B4770" s="309" t="s">
        <v>4219</v>
      </c>
      <c r="C4770" s="278" t="s">
        <v>487</v>
      </c>
      <c r="D4770" s="278" t="s">
        <v>2922</v>
      </c>
      <c r="E4770" s="362" t="s">
        <v>711</v>
      </c>
      <c r="F4770" s="362"/>
      <c r="G4770" s="186" t="s">
        <v>19</v>
      </c>
      <c r="H4770" s="187">
        <v>1</v>
      </c>
      <c r="I4770" s="188">
        <v>40.1</v>
      </c>
      <c r="J4770" s="200">
        <v>40.1</v>
      </c>
    </row>
    <row r="4771" spans="1:10" s="192" customFormat="1" ht="12.75">
      <c r="A4771" s="201"/>
      <c r="B4771" s="279"/>
      <c r="C4771" s="279"/>
      <c r="D4771" s="279"/>
      <c r="E4771" s="279" t="s">
        <v>143</v>
      </c>
      <c r="F4771" s="203">
        <v>2.11</v>
      </c>
      <c r="G4771" s="279" t="s">
        <v>144</v>
      </c>
      <c r="H4771" s="203">
        <v>0</v>
      </c>
      <c r="I4771" s="279" t="s">
        <v>145</v>
      </c>
      <c r="J4771" s="204">
        <v>2.11</v>
      </c>
    </row>
    <row r="4772" spans="1:10" s="192" customFormat="1" ht="12.75">
      <c r="A4772" s="201"/>
      <c r="B4772" s="279"/>
      <c r="C4772" s="279"/>
      <c r="D4772" s="279"/>
      <c r="E4772" s="279" t="s">
        <v>663</v>
      </c>
      <c r="F4772" s="203">
        <v>9.6</v>
      </c>
      <c r="G4772" s="279"/>
      <c r="H4772" s="363" t="s">
        <v>664</v>
      </c>
      <c r="I4772" s="363"/>
      <c r="J4772" s="204">
        <v>52.34</v>
      </c>
    </row>
    <row r="4773" spans="1:10" s="192" customFormat="1" ht="13.5" thickBot="1">
      <c r="A4773" s="280"/>
      <c r="B4773" s="281"/>
      <c r="C4773" s="281"/>
      <c r="D4773" s="281"/>
      <c r="E4773" s="281"/>
      <c r="F4773" s="281"/>
      <c r="G4773" s="281" t="s">
        <v>665</v>
      </c>
      <c r="H4773" s="213">
        <v>320</v>
      </c>
      <c r="I4773" s="281" t="s">
        <v>666</v>
      </c>
      <c r="J4773" s="207">
        <v>16748.8</v>
      </c>
    </row>
    <row r="4774" spans="1:10" s="192" customFormat="1" ht="13.5" thickTop="1">
      <c r="A4774" s="205"/>
      <c r="B4774" s="189"/>
      <c r="C4774" s="189"/>
      <c r="D4774" s="189"/>
      <c r="E4774" s="189"/>
      <c r="F4774" s="189"/>
      <c r="G4774" s="189"/>
      <c r="H4774" s="189"/>
      <c r="I4774" s="189"/>
      <c r="J4774" s="206"/>
    </row>
    <row r="4775" spans="1:10" s="192" customFormat="1" ht="12.75">
      <c r="A4775" s="290" t="s">
        <v>4220</v>
      </c>
      <c r="B4775" s="288" t="s">
        <v>8</v>
      </c>
      <c r="C4775" s="284" t="s">
        <v>9</v>
      </c>
      <c r="D4775" s="284" t="s">
        <v>10</v>
      </c>
      <c r="E4775" s="367" t="s">
        <v>136</v>
      </c>
      <c r="F4775" s="367"/>
      <c r="G4775" s="289" t="s">
        <v>11</v>
      </c>
      <c r="H4775" s="288" t="s">
        <v>12</v>
      </c>
      <c r="I4775" s="288" t="s">
        <v>13</v>
      </c>
      <c r="J4775" s="287" t="s">
        <v>14</v>
      </c>
    </row>
    <row r="4776" spans="1:10" s="192" customFormat="1" ht="51">
      <c r="A4776" s="94" t="s">
        <v>137</v>
      </c>
      <c r="B4776" s="294" t="s">
        <v>4221</v>
      </c>
      <c r="C4776" s="277" t="s">
        <v>44</v>
      </c>
      <c r="D4776" s="277" t="s">
        <v>2927</v>
      </c>
      <c r="E4776" s="368" t="s">
        <v>490</v>
      </c>
      <c r="F4776" s="368"/>
      <c r="G4776" s="95" t="s">
        <v>34</v>
      </c>
      <c r="H4776" s="182">
        <v>1</v>
      </c>
      <c r="I4776" s="96">
        <v>62.97</v>
      </c>
      <c r="J4776" s="196">
        <v>62.97</v>
      </c>
    </row>
    <row r="4777" spans="1:10" s="192" customFormat="1" ht="25.5">
      <c r="A4777" s="197" t="s">
        <v>146</v>
      </c>
      <c r="B4777" s="308" t="s">
        <v>1559</v>
      </c>
      <c r="C4777" s="285" t="s">
        <v>21</v>
      </c>
      <c r="D4777" s="285" t="s">
        <v>153</v>
      </c>
      <c r="E4777" s="365" t="s">
        <v>148</v>
      </c>
      <c r="F4777" s="365"/>
      <c r="G4777" s="183" t="s">
        <v>26</v>
      </c>
      <c r="H4777" s="184">
        <v>5.7000000000000002E-2</v>
      </c>
      <c r="I4777" s="185">
        <v>20.92</v>
      </c>
      <c r="J4777" s="198">
        <v>1.19</v>
      </c>
    </row>
    <row r="4778" spans="1:10" s="192" customFormat="1" ht="25.5">
      <c r="A4778" s="197" t="s">
        <v>146</v>
      </c>
      <c r="B4778" s="308" t="s">
        <v>1560</v>
      </c>
      <c r="C4778" s="285" t="s">
        <v>21</v>
      </c>
      <c r="D4778" s="285" t="s">
        <v>154</v>
      </c>
      <c r="E4778" s="365" t="s">
        <v>148</v>
      </c>
      <c r="F4778" s="365"/>
      <c r="G4778" s="183" t="s">
        <v>26</v>
      </c>
      <c r="H4778" s="184">
        <v>5.7000000000000002E-2</v>
      </c>
      <c r="I4778" s="185">
        <v>25.55</v>
      </c>
      <c r="J4778" s="198">
        <v>1.45</v>
      </c>
    </row>
    <row r="4779" spans="1:10" s="192" customFormat="1" ht="51">
      <c r="A4779" s="199" t="s">
        <v>139</v>
      </c>
      <c r="B4779" s="309" t="s">
        <v>4222</v>
      </c>
      <c r="C4779" s="278" t="s">
        <v>487</v>
      </c>
      <c r="D4779" s="278" t="s">
        <v>2927</v>
      </c>
      <c r="E4779" s="362" t="s">
        <v>711</v>
      </c>
      <c r="F4779" s="362"/>
      <c r="G4779" s="186" t="s">
        <v>19</v>
      </c>
      <c r="H4779" s="187">
        <v>1</v>
      </c>
      <c r="I4779" s="188">
        <v>60.33</v>
      </c>
      <c r="J4779" s="200">
        <v>60.33</v>
      </c>
    </row>
    <row r="4780" spans="1:10" s="192" customFormat="1" ht="12.75">
      <c r="A4780" s="201"/>
      <c r="B4780" s="279"/>
      <c r="C4780" s="279"/>
      <c r="D4780" s="279"/>
      <c r="E4780" s="279" t="s">
        <v>143</v>
      </c>
      <c r="F4780" s="203">
        <v>2.11</v>
      </c>
      <c r="G4780" s="279" t="s">
        <v>144</v>
      </c>
      <c r="H4780" s="203">
        <v>0</v>
      </c>
      <c r="I4780" s="279" t="s">
        <v>145</v>
      </c>
      <c r="J4780" s="204">
        <v>2.11</v>
      </c>
    </row>
    <row r="4781" spans="1:10" s="192" customFormat="1" ht="12.75">
      <c r="A4781" s="201"/>
      <c r="B4781" s="279"/>
      <c r="C4781" s="279"/>
      <c r="D4781" s="279"/>
      <c r="E4781" s="279" t="s">
        <v>663</v>
      </c>
      <c r="F4781" s="203">
        <v>14.14</v>
      </c>
      <c r="G4781" s="279"/>
      <c r="H4781" s="363" t="s">
        <v>664</v>
      </c>
      <c r="I4781" s="363"/>
      <c r="J4781" s="204">
        <v>77.11</v>
      </c>
    </row>
    <row r="4782" spans="1:10" s="192" customFormat="1" ht="13.5" thickBot="1">
      <c r="A4782" s="280"/>
      <c r="B4782" s="281"/>
      <c r="C4782" s="281"/>
      <c r="D4782" s="281"/>
      <c r="E4782" s="281"/>
      <c r="F4782" s="281"/>
      <c r="G4782" s="281" t="s">
        <v>665</v>
      </c>
      <c r="H4782" s="213">
        <v>219.5</v>
      </c>
      <c r="I4782" s="281" t="s">
        <v>666</v>
      </c>
      <c r="J4782" s="207">
        <v>16925.64</v>
      </c>
    </row>
    <row r="4783" spans="1:10" s="192" customFormat="1" ht="13.5" thickTop="1">
      <c r="A4783" s="205"/>
      <c r="B4783" s="189"/>
      <c r="C4783" s="189"/>
      <c r="D4783" s="189"/>
      <c r="E4783" s="189"/>
      <c r="F4783" s="189"/>
      <c r="G4783" s="189"/>
      <c r="H4783" s="189"/>
      <c r="I4783" s="189"/>
      <c r="J4783" s="206"/>
    </row>
    <row r="4784" spans="1:10" s="192" customFormat="1" ht="12.75">
      <c r="A4784" s="290" t="s">
        <v>4223</v>
      </c>
      <c r="B4784" s="288" t="s">
        <v>8</v>
      </c>
      <c r="C4784" s="284" t="s">
        <v>9</v>
      </c>
      <c r="D4784" s="284" t="s">
        <v>10</v>
      </c>
      <c r="E4784" s="367" t="s">
        <v>136</v>
      </c>
      <c r="F4784" s="367"/>
      <c r="G4784" s="289" t="s">
        <v>11</v>
      </c>
      <c r="H4784" s="288" t="s">
        <v>12</v>
      </c>
      <c r="I4784" s="288" t="s">
        <v>13</v>
      </c>
      <c r="J4784" s="287" t="s">
        <v>14</v>
      </c>
    </row>
    <row r="4785" spans="1:10" s="192" customFormat="1" ht="51">
      <c r="A4785" s="94" t="s">
        <v>137</v>
      </c>
      <c r="B4785" s="294" t="s">
        <v>4224</v>
      </c>
      <c r="C4785" s="277" t="s">
        <v>44</v>
      </c>
      <c r="D4785" s="277" t="s">
        <v>2930</v>
      </c>
      <c r="E4785" s="368" t="s">
        <v>490</v>
      </c>
      <c r="F4785" s="368"/>
      <c r="G4785" s="95" t="s">
        <v>34</v>
      </c>
      <c r="H4785" s="182">
        <v>1</v>
      </c>
      <c r="I4785" s="96">
        <v>193.62</v>
      </c>
      <c r="J4785" s="196">
        <v>193.62</v>
      </c>
    </row>
    <row r="4786" spans="1:10" s="192" customFormat="1" ht="25.5">
      <c r="A4786" s="197" t="s">
        <v>146</v>
      </c>
      <c r="B4786" s="308" t="s">
        <v>1559</v>
      </c>
      <c r="C4786" s="285" t="s">
        <v>21</v>
      </c>
      <c r="D4786" s="285" t="s">
        <v>153</v>
      </c>
      <c r="E4786" s="365" t="s">
        <v>148</v>
      </c>
      <c r="F4786" s="365"/>
      <c r="G4786" s="183" t="s">
        <v>26</v>
      </c>
      <c r="H4786" s="184">
        <v>5.7000000000000002E-2</v>
      </c>
      <c r="I4786" s="185">
        <v>20.92</v>
      </c>
      <c r="J4786" s="198">
        <v>1.19</v>
      </c>
    </row>
    <row r="4787" spans="1:10" s="192" customFormat="1" ht="25.5">
      <c r="A4787" s="197" t="s">
        <v>146</v>
      </c>
      <c r="B4787" s="308" t="s">
        <v>1560</v>
      </c>
      <c r="C4787" s="285" t="s">
        <v>21</v>
      </c>
      <c r="D4787" s="285" t="s">
        <v>154</v>
      </c>
      <c r="E4787" s="365" t="s">
        <v>148</v>
      </c>
      <c r="F4787" s="365"/>
      <c r="G4787" s="183" t="s">
        <v>26</v>
      </c>
      <c r="H4787" s="184">
        <v>5.7000000000000002E-2</v>
      </c>
      <c r="I4787" s="185">
        <v>25.55</v>
      </c>
      <c r="J4787" s="198">
        <v>1.45</v>
      </c>
    </row>
    <row r="4788" spans="1:10" s="192" customFormat="1" ht="51">
      <c r="A4788" s="199" t="s">
        <v>139</v>
      </c>
      <c r="B4788" s="309" t="s">
        <v>4225</v>
      </c>
      <c r="C4788" s="278" t="s">
        <v>487</v>
      </c>
      <c r="D4788" s="278" t="s">
        <v>2930</v>
      </c>
      <c r="E4788" s="362" t="s">
        <v>711</v>
      </c>
      <c r="F4788" s="362"/>
      <c r="G4788" s="186" t="s">
        <v>19</v>
      </c>
      <c r="H4788" s="187">
        <v>1</v>
      </c>
      <c r="I4788" s="188">
        <v>190.98</v>
      </c>
      <c r="J4788" s="200">
        <v>190.98</v>
      </c>
    </row>
    <row r="4789" spans="1:10" s="192" customFormat="1" ht="12.75">
      <c r="A4789" s="201"/>
      <c r="B4789" s="279"/>
      <c r="C4789" s="279"/>
      <c r="D4789" s="279"/>
      <c r="E4789" s="279" t="s">
        <v>143</v>
      </c>
      <c r="F4789" s="203">
        <v>2.11</v>
      </c>
      <c r="G4789" s="279" t="s">
        <v>144</v>
      </c>
      <c r="H4789" s="203">
        <v>0</v>
      </c>
      <c r="I4789" s="279" t="s">
        <v>145</v>
      </c>
      <c r="J4789" s="204">
        <v>2.11</v>
      </c>
    </row>
    <row r="4790" spans="1:10" s="192" customFormat="1" ht="12.75">
      <c r="A4790" s="201"/>
      <c r="B4790" s="279"/>
      <c r="C4790" s="279"/>
      <c r="D4790" s="279"/>
      <c r="E4790" s="279" t="s">
        <v>663</v>
      </c>
      <c r="F4790" s="203">
        <v>43.5</v>
      </c>
      <c r="G4790" s="279"/>
      <c r="H4790" s="363" t="s">
        <v>664</v>
      </c>
      <c r="I4790" s="363"/>
      <c r="J4790" s="204">
        <v>237.12</v>
      </c>
    </row>
    <row r="4791" spans="1:10" s="192" customFormat="1" ht="13.5" thickBot="1">
      <c r="A4791" s="280"/>
      <c r="B4791" s="281"/>
      <c r="C4791" s="281"/>
      <c r="D4791" s="281"/>
      <c r="E4791" s="281"/>
      <c r="F4791" s="281"/>
      <c r="G4791" s="281" t="s">
        <v>665</v>
      </c>
      <c r="H4791" s="213">
        <v>261</v>
      </c>
      <c r="I4791" s="281" t="s">
        <v>666</v>
      </c>
      <c r="J4791" s="207">
        <v>61888.32</v>
      </c>
    </row>
    <row r="4792" spans="1:10" s="192" customFormat="1" ht="13.5" thickTop="1">
      <c r="A4792" s="205"/>
      <c r="B4792" s="189"/>
      <c r="C4792" s="189"/>
      <c r="D4792" s="189"/>
      <c r="E4792" s="189"/>
      <c r="F4792" s="189"/>
      <c r="G4792" s="189"/>
      <c r="H4792" s="189"/>
      <c r="I4792" s="189"/>
      <c r="J4792" s="206"/>
    </row>
    <row r="4793" spans="1:10" s="192" customFormat="1" ht="12.75">
      <c r="A4793" s="290" t="s">
        <v>4226</v>
      </c>
      <c r="B4793" s="288" t="s">
        <v>8</v>
      </c>
      <c r="C4793" s="284" t="s">
        <v>9</v>
      </c>
      <c r="D4793" s="284" t="s">
        <v>10</v>
      </c>
      <c r="E4793" s="367" t="s">
        <v>136</v>
      </c>
      <c r="F4793" s="367"/>
      <c r="G4793" s="289" t="s">
        <v>11</v>
      </c>
      <c r="H4793" s="288" t="s">
        <v>12</v>
      </c>
      <c r="I4793" s="288" t="s">
        <v>13</v>
      </c>
      <c r="J4793" s="287" t="s">
        <v>14</v>
      </c>
    </row>
    <row r="4794" spans="1:10" s="192" customFormat="1" ht="51">
      <c r="A4794" s="94" t="s">
        <v>137</v>
      </c>
      <c r="B4794" s="294" t="s">
        <v>4227</v>
      </c>
      <c r="C4794" s="277" t="s">
        <v>44</v>
      </c>
      <c r="D4794" s="277" t="s">
        <v>2933</v>
      </c>
      <c r="E4794" s="368" t="s">
        <v>490</v>
      </c>
      <c r="F4794" s="368"/>
      <c r="G4794" s="95" t="s">
        <v>34</v>
      </c>
      <c r="H4794" s="182">
        <v>1</v>
      </c>
      <c r="I4794" s="96">
        <v>214.22</v>
      </c>
      <c r="J4794" s="196">
        <v>214.22</v>
      </c>
    </row>
    <row r="4795" spans="1:10" s="192" customFormat="1" ht="25.5">
      <c r="A4795" s="197" t="s">
        <v>146</v>
      </c>
      <c r="B4795" s="308" t="s">
        <v>1559</v>
      </c>
      <c r="C4795" s="285" t="s">
        <v>21</v>
      </c>
      <c r="D4795" s="285" t="s">
        <v>153</v>
      </c>
      <c r="E4795" s="365" t="s">
        <v>148</v>
      </c>
      <c r="F4795" s="365"/>
      <c r="G4795" s="183" t="s">
        <v>26</v>
      </c>
      <c r="H4795" s="184">
        <v>5.7000000000000002E-2</v>
      </c>
      <c r="I4795" s="185">
        <v>20.92</v>
      </c>
      <c r="J4795" s="198">
        <v>1.19</v>
      </c>
    </row>
    <row r="4796" spans="1:10" s="192" customFormat="1" ht="25.5">
      <c r="A4796" s="197" t="s">
        <v>146</v>
      </c>
      <c r="B4796" s="308" t="s">
        <v>1560</v>
      </c>
      <c r="C4796" s="285" t="s">
        <v>21</v>
      </c>
      <c r="D4796" s="285" t="s">
        <v>154</v>
      </c>
      <c r="E4796" s="365" t="s">
        <v>148</v>
      </c>
      <c r="F4796" s="365"/>
      <c r="G4796" s="183" t="s">
        <v>26</v>
      </c>
      <c r="H4796" s="184">
        <v>5.7000000000000002E-2</v>
      </c>
      <c r="I4796" s="185">
        <v>25.55</v>
      </c>
      <c r="J4796" s="198">
        <v>1.45</v>
      </c>
    </row>
    <row r="4797" spans="1:10" s="192" customFormat="1" ht="51">
      <c r="A4797" s="199" t="s">
        <v>139</v>
      </c>
      <c r="B4797" s="309" t="s">
        <v>4228</v>
      </c>
      <c r="C4797" s="278" t="s">
        <v>487</v>
      </c>
      <c r="D4797" s="278" t="s">
        <v>2933</v>
      </c>
      <c r="E4797" s="362" t="s">
        <v>711</v>
      </c>
      <c r="F4797" s="362"/>
      <c r="G4797" s="186" t="s">
        <v>19</v>
      </c>
      <c r="H4797" s="187">
        <v>1</v>
      </c>
      <c r="I4797" s="188">
        <v>211.58</v>
      </c>
      <c r="J4797" s="200">
        <v>211.58</v>
      </c>
    </row>
    <row r="4798" spans="1:10" s="192" customFormat="1" ht="12.75">
      <c r="A4798" s="201"/>
      <c r="B4798" s="279"/>
      <c r="C4798" s="279"/>
      <c r="D4798" s="279"/>
      <c r="E4798" s="279" t="s">
        <v>143</v>
      </c>
      <c r="F4798" s="203">
        <v>2.11</v>
      </c>
      <c r="G4798" s="279" t="s">
        <v>144</v>
      </c>
      <c r="H4798" s="203">
        <v>0</v>
      </c>
      <c r="I4798" s="279" t="s">
        <v>145</v>
      </c>
      <c r="J4798" s="204">
        <v>2.11</v>
      </c>
    </row>
    <row r="4799" spans="1:10" s="192" customFormat="1" ht="12.75">
      <c r="A4799" s="201"/>
      <c r="B4799" s="279"/>
      <c r="C4799" s="279"/>
      <c r="D4799" s="279"/>
      <c r="E4799" s="279" t="s">
        <v>663</v>
      </c>
      <c r="F4799" s="203">
        <v>48.13</v>
      </c>
      <c r="G4799" s="279"/>
      <c r="H4799" s="363" t="s">
        <v>664</v>
      </c>
      <c r="I4799" s="363"/>
      <c r="J4799" s="204">
        <v>262.35000000000002</v>
      </c>
    </row>
    <row r="4800" spans="1:10" s="192" customFormat="1" ht="13.5" thickBot="1">
      <c r="A4800" s="280"/>
      <c r="B4800" s="281"/>
      <c r="C4800" s="281"/>
      <c r="D4800" s="281"/>
      <c r="E4800" s="281"/>
      <c r="F4800" s="281"/>
      <c r="G4800" s="281" t="s">
        <v>665</v>
      </c>
      <c r="H4800" s="213">
        <v>293</v>
      </c>
      <c r="I4800" s="281" t="s">
        <v>666</v>
      </c>
      <c r="J4800" s="207">
        <v>76868.55</v>
      </c>
    </row>
    <row r="4801" spans="1:10" s="192" customFormat="1" ht="13.5" thickTop="1">
      <c r="A4801" s="205"/>
      <c r="B4801" s="189"/>
      <c r="C4801" s="189"/>
      <c r="D4801" s="189"/>
      <c r="E4801" s="189"/>
      <c r="F4801" s="189"/>
      <c r="G4801" s="189"/>
      <c r="H4801" s="189"/>
      <c r="I4801" s="189"/>
      <c r="J4801" s="206"/>
    </row>
    <row r="4802" spans="1:10" s="192" customFormat="1" ht="12.75">
      <c r="A4802" s="290" t="s">
        <v>4229</v>
      </c>
      <c r="B4802" s="288" t="s">
        <v>8</v>
      </c>
      <c r="C4802" s="284" t="s">
        <v>9</v>
      </c>
      <c r="D4802" s="284" t="s">
        <v>10</v>
      </c>
      <c r="E4802" s="367" t="s">
        <v>136</v>
      </c>
      <c r="F4802" s="367"/>
      <c r="G4802" s="289" t="s">
        <v>11</v>
      </c>
      <c r="H4802" s="288" t="s">
        <v>12</v>
      </c>
      <c r="I4802" s="288" t="s">
        <v>13</v>
      </c>
      <c r="J4802" s="287" t="s">
        <v>14</v>
      </c>
    </row>
    <row r="4803" spans="1:10" s="192" customFormat="1" ht="51">
      <c r="A4803" s="94" t="s">
        <v>137</v>
      </c>
      <c r="B4803" s="294" t="s">
        <v>4230</v>
      </c>
      <c r="C4803" s="277" t="s">
        <v>44</v>
      </c>
      <c r="D4803" s="277" t="s">
        <v>2936</v>
      </c>
      <c r="E4803" s="368" t="s">
        <v>490</v>
      </c>
      <c r="F4803" s="368"/>
      <c r="G4803" s="95" t="s">
        <v>34</v>
      </c>
      <c r="H4803" s="182">
        <v>1</v>
      </c>
      <c r="I4803" s="96">
        <v>263.69</v>
      </c>
      <c r="J4803" s="196">
        <v>263.69</v>
      </c>
    </row>
    <row r="4804" spans="1:10" s="192" customFormat="1" ht="25.5">
      <c r="A4804" s="197" t="s">
        <v>146</v>
      </c>
      <c r="B4804" s="308" t="s">
        <v>1559</v>
      </c>
      <c r="C4804" s="285" t="s">
        <v>21</v>
      </c>
      <c r="D4804" s="285" t="s">
        <v>153</v>
      </c>
      <c r="E4804" s="365" t="s">
        <v>148</v>
      </c>
      <c r="F4804" s="365"/>
      <c r="G4804" s="183" t="s">
        <v>26</v>
      </c>
      <c r="H4804" s="184">
        <v>5.7000000000000002E-2</v>
      </c>
      <c r="I4804" s="185">
        <v>20.92</v>
      </c>
      <c r="J4804" s="198">
        <v>1.19</v>
      </c>
    </row>
    <row r="4805" spans="1:10" s="192" customFormat="1" ht="25.5">
      <c r="A4805" s="197" t="s">
        <v>146</v>
      </c>
      <c r="B4805" s="308" t="s">
        <v>1560</v>
      </c>
      <c r="C4805" s="285" t="s">
        <v>21</v>
      </c>
      <c r="D4805" s="285" t="s">
        <v>154</v>
      </c>
      <c r="E4805" s="365" t="s">
        <v>148</v>
      </c>
      <c r="F4805" s="365"/>
      <c r="G4805" s="183" t="s">
        <v>26</v>
      </c>
      <c r="H4805" s="184">
        <v>5.7000000000000002E-2</v>
      </c>
      <c r="I4805" s="185">
        <v>25.55</v>
      </c>
      <c r="J4805" s="198">
        <v>1.45</v>
      </c>
    </row>
    <row r="4806" spans="1:10" s="192" customFormat="1" ht="51">
      <c r="A4806" s="199" t="s">
        <v>139</v>
      </c>
      <c r="B4806" s="309" t="s">
        <v>4231</v>
      </c>
      <c r="C4806" s="278" t="s">
        <v>487</v>
      </c>
      <c r="D4806" s="278" t="s">
        <v>2936</v>
      </c>
      <c r="E4806" s="362" t="s">
        <v>711</v>
      </c>
      <c r="F4806" s="362"/>
      <c r="G4806" s="186" t="s">
        <v>19</v>
      </c>
      <c r="H4806" s="187">
        <v>1</v>
      </c>
      <c r="I4806" s="188">
        <v>261.05</v>
      </c>
      <c r="J4806" s="200">
        <v>261.05</v>
      </c>
    </row>
    <row r="4807" spans="1:10" s="192" customFormat="1" ht="12.75">
      <c r="A4807" s="201"/>
      <c r="B4807" s="279"/>
      <c r="C4807" s="279"/>
      <c r="D4807" s="279"/>
      <c r="E4807" s="279" t="s">
        <v>143</v>
      </c>
      <c r="F4807" s="203">
        <v>2.11</v>
      </c>
      <c r="G4807" s="279" t="s">
        <v>144</v>
      </c>
      <c r="H4807" s="203">
        <v>0</v>
      </c>
      <c r="I4807" s="279" t="s">
        <v>145</v>
      </c>
      <c r="J4807" s="204">
        <v>2.11</v>
      </c>
    </row>
    <row r="4808" spans="1:10" s="192" customFormat="1" ht="12.75">
      <c r="A4808" s="201"/>
      <c r="B4808" s="279"/>
      <c r="C4808" s="279"/>
      <c r="D4808" s="279"/>
      <c r="E4808" s="279" t="s">
        <v>663</v>
      </c>
      <c r="F4808" s="203">
        <v>59.25</v>
      </c>
      <c r="G4808" s="279"/>
      <c r="H4808" s="363" t="s">
        <v>664</v>
      </c>
      <c r="I4808" s="363"/>
      <c r="J4808" s="204">
        <v>322.94</v>
      </c>
    </row>
    <row r="4809" spans="1:10" s="192" customFormat="1" ht="13.5" thickBot="1">
      <c r="A4809" s="280"/>
      <c r="B4809" s="281"/>
      <c r="C4809" s="281"/>
      <c r="D4809" s="281"/>
      <c r="E4809" s="281"/>
      <c r="F4809" s="281"/>
      <c r="G4809" s="281" t="s">
        <v>665</v>
      </c>
      <c r="H4809" s="213">
        <v>335</v>
      </c>
      <c r="I4809" s="281" t="s">
        <v>666</v>
      </c>
      <c r="J4809" s="207">
        <v>108184.9</v>
      </c>
    </row>
    <row r="4810" spans="1:10" s="192" customFormat="1" ht="13.5" thickTop="1">
      <c r="A4810" s="205"/>
      <c r="B4810" s="189"/>
      <c r="C4810" s="189"/>
      <c r="D4810" s="189"/>
      <c r="E4810" s="189"/>
      <c r="F4810" s="189"/>
      <c r="G4810" s="189"/>
      <c r="H4810" s="189"/>
      <c r="I4810" s="189"/>
      <c r="J4810" s="206"/>
    </row>
    <row r="4811" spans="1:10" s="192" customFormat="1" ht="12.75">
      <c r="A4811" s="290" t="s">
        <v>4232</v>
      </c>
      <c r="B4811" s="288" t="s">
        <v>8</v>
      </c>
      <c r="C4811" s="284" t="s">
        <v>9</v>
      </c>
      <c r="D4811" s="284" t="s">
        <v>10</v>
      </c>
      <c r="E4811" s="367" t="s">
        <v>136</v>
      </c>
      <c r="F4811" s="367"/>
      <c r="G4811" s="289" t="s">
        <v>11</v>
      </c>
      <c r="H4811" s="288" t="s">
        <v>12</v>
      </c>
      <c r="I4811" s="288" t="s">
        <v>13</v>
      </c>
      <c r="J4811" s="287" t="s">
        <v>14</v>
      </c>
    </row>
    <row r="4812" spans="1:10" s="192" customFormat="1" ht="51">
      <c r="A4812" s="94" t="s">
        <v>137</v>
      </c>
      <c r="B4812" s="294" t="s">
        <v>4233</v>
      </c>
      <c r="C4812" s="277" t="s">
        <v>44</v>
      </c>
      <c r="D4812" s="277" t="s">
        <v>2939</v>
      </c>
      <c r="E4812" s="368" t="s">
        <v>490</v>
      </c>
      <c r="F4812" s="368"/>
      <c r="G4812" s="95" t="s">
        <v>34</v>
      </c>
      <c r="H4812" s="182">
        <v>1</v>
      </c>
      <c r="I4812" s="96">
        <v>26.31</v>
      </c>
      <c r="J4812" s="196">
        <v>26.31</v>
      </c>
    </row>
    <row r="4813" spans="1:10" s="192" customFormat="1" ht="25.5">
      <c r="A4813" s="197" t="s">
        <v>146</v>
      </c>
      <c r="B4813" s="308" t="s">
        <v>1559</v>
      </c>
      <c r="C4813" s="285" t="s">
        <v>21</v>
      </c>
      <c r="D4813" s="285" t="s">
        <v>153</v>
      </c>
      <c r="E4813" s="365" t="s">
        <v>148</v>
      </c>
      <c r="F4813" s="365"/>
      <c r="G4813" s="183" t="s">
        <v>26</v>
      </c>
      <c r="H4813" s="184">
        <v>5.7000000000000002E-2</v>
      </c>
      <c r="I4813" s="185">
        <v>20.92</v>
      </c>
      <c r="J4813" s="198">
        <v>1.19</v>
      </c>
    </row>
    <row r="4814" spans="1:10" s="192" customFormat="1" ht="25.5">
      <c r="A4814" s="197" t="s">
        <v>146</v>
      </c>
      <c r="B4814" s="308" t="s">
        <v>1560</v>
      </c>
      <c r="C4814" s="285" t="s">
        <v>21</v>
      </c>
      <c r="D4814" s="285" t="s">
        <v>154</v>
      </c>
      <c r="E4814" s="365" t="s">
        <v>148</v>
      </c>
      <c r="F4814" s="365"/>
      <c r="G4814" s="183" t="s">
        <v>26</v>
      </c>
      <c r="H4814" s="184">
        <v>5.7000000000000002E-2</v>
      </c>
      <c r="I4814" s="185">
        <v>25.55</v>
      </c>
      <c r="J4814" s="198">
        <v>1.45</v>
      </c>
    </row>
    <row r="4815" spans="1:10" s="192" customFormat="1" ht="25.5">
      <c r="A4815" s="199" t="s">
        <v>139</v>
      </c>
      <c r="B4815" s="309" t="s">
        <v>1561</v>
      </c>
      <c r="C4815" s="278" t="s">
        <v>21</v>
      </c>
      <c r="D4815" s="278" t="s">
        <v>925</v>
      </c>
      <c r="E4815" s="362" t="s">
        <v>142</v>
      </c>
      <c r="F4815" s="362"/>
      <c r="G4815" s="186" t="s">
        <v>34</v>
      </c>
      <c r="H4815" s="187">
        <v>1</v>
      </c>
      <c r="I4815" s="188">
        <v>19.22</v>
      </c>
      <c r="J4815" s="200">
        <v>19.22</v>
      </c>
    </row>
    <row r="4816" spans="1:10" s="192" customFormat="1" ht="25.5">
      <c r="A4816" s="199" t="s">
        <v>139</v>
      </c>
      <c r="B4816" s="309" t="s">
        <v>4234</v>
      </c>
      <c r="C4816" s="278" t="s">
        <v>681</v>
      </c>
      <c r="D4816" s="278" t="s">
        <v>4235</v>
      </c>
      <c r="E4816" s="362" t="s">
        <v>142</v>
      </c>
      <c r="F4816" s="362"/>
      <c r="G4816" s="186" t="s">
        <v>34</v>
      </c>
      <c r="H4816" s="187">
        <v>1</v>
      </c>
      <c r="I4816" s="188">
        <v>4.45</v>
      </c>
      <c r="J4816" s="200">
        <v>4.45</v>
      </c>
    </row>
    <row r="4817" spans="1:10" s="192" customFormat="1" ht="12.75">
      <c r="A4817" s="201"/>
      <c r="B4817" s="279"/>
      <c r="C4817" s="279"/>
      <c r="D4817" s="279"/>
      <c r="E4817" s="279" t="s">
        <v>143</v>
      </c>
      <c r="F4817" s="203">
        <v>2.11</v>
      </c>
      <c r="G4817" s="279" t="s">
        <v>144</v>
      </c>
      <c r="H4817" s="203">
        <v>0</v>
      </c>
      <c r="I4817" s="279" t="s">
        <v>145</v>
      </c>
      <c r="J4817" s="204">
        <v>2.11</v>
      </c>
    </row>
    <row r="4818" spans="1:10" s="192" customFormat="1" ht="12.75">
      <c r="A4818" s="201"/>
      <c r="B4818" s="279"/>
      <c r="C4818" s="279"/>
      <c r="D4818" s="279"/>
      <c r="E4818" s="279" t="s">
        <v>663</v>
      </c>
      <c r="F4818" s="203">
        <v>5.91</v>
      </c>
      <c r="G4818" s="279"/>
      <c r="H4818" s="363" t="s">
        <v>664</v>
      </c>
      <c r="I4818" s="363"/>
      <c r="J4818" s="204">
        <v>32.22</v>
      </c>
    </row>
    <row r="4819" spans="1:10" s="192" customFormat="1" ht="13.5" thickBot="1">
      <c r="A4819" s="280"/>
      <c r="B4819" s="281"/>
      <c r="C4819" s="281"/>
      <c r="D4819" s="281"/>
      <c r="E4819" s="281"/>
      <c r="F4819" s="281"/>
      <c r="G4819" s="281" t="s">
        <v>665</v>
      </c>
      <c r="H4819" s="213">
        <v>59.5</v>
      </c>
      <c r="I4819" s="281" t="s">
        <v>666</v>
      </c>
      <c r="J4819" s="207">
        <v>1917.09</v>
      </c>
    </row>
    <row r="4820" spans="1:10" s="192" customFormat="1" ht="13.5" thickTop="1">
      <c r="A4820" s="205"/>
      <c r="B4820" s="189"/>
      <c r="C4820" s="189"/>
      <c r="D4820" s="189"/>
      <c r="E4820" s="189"/>
      <c r="F4820" s="189"/>
      <c r="G4820" s="189"/>
      <c r="H4820" s="189"/>
      <c r="I4820" s="189"/>
      <c r="J4820" s="206"/>
    </row>
    <row r="4821" spans="1:10" s="192" customFormat="1" ht="12.75">
      <c r="A4821" s="290" t="s">
        <v>4236</v>
      </c>
      <c r="B4821" s="288" t="s">
        <v>8</v>
      </c>
      <c r="C4821" s="284" t="s">
        <v>9</v>
      </c>
      <c r="D4821" s="284" t="s">
        <v>10</v>
      </c>
      <c r="E4821" s="367" t="s">
        <v>136</v>
      </c>
      <c r="F4821" s="367"/>
      <c r="G4821" s="289" t="s">
        <v>11</v>
      </c>
      <c r="H4821" s="288" t="s">
        <v>12</v>
      </c>
      <c r="I4821" s="288" t="s">
        <v>13</v>
      </c>
      <c r="J4821" s="287" t="s">
        <v>14</v>
      </c>
    </row>
    <row r="4822" spans="1:10" s="192" customFormat="1" ht="51">
      <c r="A4822" s="94" t="s">
        <v>137</v>
      </c>
      <c r="B4822" s="294" t="s">
        <v>4237</v>
      </c>
      <c r="C4822" s="277" t="s">
        <v>44</v>
      </c>
      <c r="D4822" s="277" t="s">
        <v>2942</v>
      </c>
      <c r="E4822" s="368" t="s">
        <v>490</v>
      </c>
      <c r="F4822" s="368"/>
      <c r="G4822" s="95" t="s">
        <v>34</v>
      </c>
      <c r="H4822" s="182">
        <v>1</v>
      </c>
      <c r="I4822" s="96">
        <v>82.27</v>
      </c>
      <c r="J4822" s="196">
        <v>82.27</v>
      </c>
    </row>
    <row r="4823" spans="1:10" s="192" customFormat="1" ht="25.5">
      <c r="A4823" s="197" t="s">
        <v>146</v>
      </c>
      <c r="B4823" s="308" t="s">
        <v>1559</v>
      </c>
      <c r="C4823" s="285" t="s">
        <v>21</v>
      </c>
      <c r="D4823" s="285" t="s">
        <v>153</v>
      </c>
      <c r="E4823" s="365" t="s">
        <v>148</v>
      </c>
      <c r="F4823" s="365"/>
      <c r="G4823" s="183" t="s">
        <v>26</v>
      </c>
      <c r="H4823" s="184">
        <v>5.7000000000000002E-2</v>
      </c>
      <c r="I4823" s="185">
        <v>20.92</v>
      </c>
      <c r="J4823" s="198">
        <v>1.19</v>
      </c>
    </row>
    <row r="4824" spans="1:10" s="192" customFormat="1" ht="25.5">
      <c r="A4824" s="197" t="s">
        <v>146</v>
      </c>
      <c r="B4824" s="308" t="s">
        <v>1560</v>
      </c>
      <c r="C4824" s="285" t="s">
        <v>21</v>
      </c>
      <c r="D4824" s="285" t="s">
        <v>154</v>
      </c>
      <c r="E4824" s="365" t="s">
        <v>148</v>
      </c>
      <c r="F4824" s="365"/>
      <c r="G4824" s="183" t="s">
        <v>26</v>
      </c>
      <c r="H4824" s="184">
        <v>5.7000000000000002E-2</v>
      </c>
      <c r="I4824" s="185">
        <v>25.55</v>
      </c>
      <c r="J4824" s="198">
        <v>1.45</v>
      </c>
    </row>
    <row r="4825" spans="1:10" s="192" customFormat="1" ht="38.25">
      <c r="A4825" s="199" t="s">
        <v>139</v>
      </c>
      <c r="B4825" s="309" t="s">
        <v>4238</v>
      </c>
      <c r="C4825" s="278" t="s">
        <v>681</v>
      </c>
      <c r="D4825" s="278" t="s">
        <v>4239</v>
      </c>
      <c r="E4825" s="362" t="s">
        <v>142</v>
      </c>
      <c r="F4825" s="362"/>
      <c r="G4825" s="186" t="s">
        <v>34</v>
      </c>
      <c r="H4825" s="187">
        <v>1</v>
      </c>
      <c r="I4825" s="188">
        <v>29.75</v>
      </c>
      <c r="J4825" s="200">
        <v>29.75</v>
      </c>
    </row>
    <row r="4826" spans="1:10" s="192" customFormat="1" ht="25.5">
      <c r="A4826" s="199" t="s">
        <v>139</v>
      </c>
      <c r="B4826" s="309" t="s">
        <v>1562</v>
      </c>
      <c r="C4826" s="278" t="s">
        <v>21</v>
      </c>
      <c r="D4826" s="278" t="s">
        <v>926</v>
      </c>
      <c r="E4826" s="362" t="s">
        <v>142</v>
      </c>
      <c r="F4826" s="362"/>
      <c r="G4826" s="186" t="s">
        <v>34</v>
      </c>
      <c r="H4826" s="187">
        <v>1</v>
      </c>
      <c r="I4826" s="188">
        <v>49.88</v>
      </c>
      <c r="J4826" s="200">
        <v>49.88</v>
      </c>
    </row>
    <row r="4827" spans="1:10" s="192" customFormat="1" ht="12.75">
      <c r="A4827" s="201"/>
      <c r="B4827" s="279"/>
      <c r="C4827" s="279"/>
      <c r="D4827" s="279"/>
      <c r="E4827" s="279" t="s">
        <v>143</v>
      </c>
      <c r="F4827" s="203">
        <v>2.11</v>
      </c>
      <c r="G4827" s="279" t="s">
        <v>144</v>
      </c>
      <c r="H4827" s="203">
        <v>0</v>
      </c>
      <c r="I4827" s="279" t="s">
        <v>145</v>
      </c>
      <c r="J4827" s="204">
        <v>2.11</v>
      </c>
    </row>
    <row r="4828" spans="1:10" s="192" customFormat="1" ht="12.75">
      <c r="A4828" s="201"/>
      <c r="B4828" s="279"/>
      <c r="C4828" s="279"/>
      <c r="D4828" s="279"/>
      <c r="E4828" s="279" t="s">
        <v>663</v>
      </c>
      <c r="F4828" s="203">
        <v>18.48</v>
      </c>
      <c r="G4828" s="279"/>
      <c r="H4828" s="363" t="s">
        <v>664</v>
      </c>
      <c r="I4828" s="363"/>
      <c r="J4828" s="204">
        <v>100.75</v>
      </c>
    </row>
    <row r="4829" spans="1:10" s="192" customFormat="1" ht="13.5" thickBot="1">
      <c r="A4829" s="280"/>
      <c r="B4829" s="281"/>
      <c r="C4829" s="281"/>
      <c r="D4829" s="281"/>
      <c r="E4829" s="281"/>
      <c r="F4829" s="281"/>
      <c r="G4829" s="281" t="s">
        <v>665</v>
      </c>
      <c r="H4829" s="213">
        <v>147</v>
      </c>
      <c r="I4829" s="281" t="s">
        <v>666</v>
      </c>
      <c r="J4829" s="207">
        <v>14810.25</v>
      </c>
    </row>
    <row r="4830" spans="1:10" s="192" customFormat="1" ht="13.5" thickTop="1">
      <c r="A4830" s="205"/>
      <c r="B4830" s="189"/>
      <c r="C4830" s="189"/>
      <c r="D4830" s="189"/>
      <c r="E4830" s="189"/>
      <c r="F4830" s="189"/>
      <c r="G4830" s="189"/>
      <c r="H4830" s="189"/>
      <c r="I4830" s="189"/>
      <c r="J4830" s="206"/>
    </row>
    <row r="4831" spans="1:10" s="192" customFormat="1" ht="12.75">
      <c r="A4831" s="290" t="s">
        <v>4240</v>
      </c>
      <c r="B4831" s="288" t="s">
        <v>8</v>
      </c>
      <c r="C4831" s="284" t="s">
        <v>9</v>
      </c>
      <c r="D4831" s="284" t="s">
        <v>10</v>
      </c>
      <c r="E4831" s="367" t="s">
        <v>136</v>
      </c>
      <c r="F4831" s="367"/>
      <c r="G4831" s="289" t="s">
        <v>11</v>
      </c>
      <c r="H4831" s="288" t="s">
        <v>12</v>
      </c>
      <c r="I4831" s="288" t="s">
        <v>13</v>
      </c>
      <c r="J4831" s="287" t="s">
        <v>14</v>
      </c>
    </row>
    <row r="4832" spans="1:10" s="192" customFormat="1" ht="51">
      <c r="A4832" s="94" t="s">
        <v>137</v>
      </c>
      <c r="B4832" s="294" t="s">
        <v>4241</v>
      </c>
      <c r="C4832" s="277" t="s">
        <v>44</v>
      </c>
      <c r="D4832" s="277" t="s">
        <v>2945</v>
      </c>
      <c r="E4832" s="368" t="s">
        <v>490</v>
      </c>
      <c r="F4832" s="368"/>
      <c r="G4832" s="95" t="s">
        <v>34</v>
      </c>
      <c r="H4832" s="182">
        <v>1</v>
      </c>
      <c r="I4832" s="96">
        <v>84.22</v>
      </c>
      <c r="J4832" s="196">
        <v>84.22</v>
      </c>
    </row>
    <row r="4833" spans="1:10" s="192" customFormat="1" ht="25.5">
      <c r="A4833" s="197" t="s">
        <v>146</v>
      </c>
      <c r="B4833" s="308" t="s">
        <v>1559</v>
      </c>
      <c r="C4833" s="285" t="s">
        <v>21</v>
      </c>
      <c r="D4833" s="285" t="s">
        <v>153</v>
      </c>
      <c r="E4833" s="365" t="s">
        <v>148</v>
      </c>
      <c r="F4833" s="365"/>
      <c r="G4833" s="183" t="s">
        <v>26</v>
      </c>
      <c r="H4833" s="184">
        <v>5.7000000000000002E-2</v>
      </c>
      <c r="I4833" s="185">
        <v>20.92</v>
      </c>
      <c r="J4833" s="198">
        <v>1.19</v>
      </c>
    </row>
    <row r="4834" spans="1:10" s="192" customFormat="1" ht="25.5">
      <c r="A4834" s="197" t="s">
        <v>146</v>
      </c>
      <c r="B4834" s="308" t="s">
        <v>1560</v>
      </c>
      <c r="C4834" s="285" t="s">
        <v>21</v>
      </c>
      <c r="D4834" s="285" t="s">
        <v>154</v>
      </c>
      <c r="E4834" s="365" t="s">
        <v>148</v>
      </c>
      <c r="F4834" s="365"/>
      <c r="G4834" s="183" t="s">
        <v>26</v>
      </c>
      <c r="H4834" s="184">
        <v>5.7000000000000002E-2</v>
      </c>
      <c r="I4834" s="185">
        <v>25.55</v>
      </c>
      <c r="J4834" s="198">
        <v>1.45</v>
      </c>
    </row>
    <row r="4835" spans="1:10" s="192" customFormat="1" ht="25.5">
      <c r="A4835" s="199" t="s">
        <v>139</v>
      </c>
      <c r="B4835" s="309" t="s">
        <v>4242</v>
      </c>
      <c r="C4835" s="278" t="s">
        <v>681</v>
      </c>
      <c r="D4835" s="278" t="s">
        <v>4243</v>
      </c>
      <c r="E4835" s="362" t="s">
        <v>142</v>
      </c>
      <c r="F4835" s="362"/>
      <c r="G4835" s="186" t="s">
        <v>34</v>
      </c>
      <c r="H4835" s="187">
        <v>1</v>
      </c>
      <c r="I4835" s="188">
        <v>21.25</v>
      </c>
      <c r="J4835" s="200">
        <v>21.25</v>
      </c>
    </row>
    <row r="4836" spans="1:10" s="192" customFormat="1" ht="25.5">
      <c r="A4836" s="199" t="s">
        <v>139</v>
      </c>
      <c r="B4836" s="309" t="s">
        <v>4244</v>
      </c>
      <c r="C4836" s="278" t="s">
        <v>21</v>
      </c>
      <c r="D4836" s="278" t="s">
        <v>4245</v>
      </c>
      <c r="E4836" s="362" t="s">
        <v>142</v>
      </c>
      <c r="F4836" s="362"/>
      <c r="G4836" s="186" t="s">
        <v>34</v>
      </c>
      <c r="H4836" s="187">
        <v>1</v>
      </c>
      <c r="I4836" s="188">
        <v>60.33</v>
      </c>
      <c r="J4836" s="200">
        <v>60.33</v>
      </c>
    </row>
    <row r="4837" spans="1:10" s="192" customFormat="1" ht="12.75">
      <c r="A4837" s="201"/>
      <c r="B4837" s="279"/>
      <c r="C4837" s="279"/>
      <c r="D4837" s="279"/>
      <c r="E4837" s="279" t="s">
        <v>143</v>
      </c>
      <c r="F4837" s="203">
        <v>2.11</v>
      </c>
      <c r="G4837" s="279" t="s">
        <v>144</v>
      </c>
      <c r="H4837" s="203">
        <v>0</v>
      </c>
      <c r="I4837" s="279" t="s">
        <v>145</v>
      </c>
      <c r="J4837" s="204">
        <v>2.11</v>
      </c>
    </row>
    <row r="4838" spans="1:10" s="192" customFormat="1" ht="12.75">
      <c r="A4838" s="201"/>
      <c r="B4838" s="279"/>
      <c r="C4838" s="279"/>
      <c r="D4838" s="279"/>
      <c r="E4838" s="279" t="s">
        <v>663</v>
      </c>
      <c r="F4838" s="203">
        <v>18.920000000000002</v>
      </c>
      <c r="G4838" s="279"/>
      <c r="H4838" s="363" t="s">
        <v>664</v>
      </c>
      <c r="I4838" s="363"/>
      <c r="J4838" s="204">
        <v>103.14</v>
      </c>
    </row>
    <row r="4839" spans="1:10" s="192" customFormat="1" ht="13.5" thickBot="1">
      <c r="A4839" s="280"/>
      <c r="B4839" s="281"/>
      <c r="C4839" s="281"/>
      <c r="D4839" s="281"/>
      <c r="E4839" s="281"/>
      <c r="F4839" s="281"/>
      <c r="G4839" s="281" t="s">
        <v>665</v>
      </c>
      <c r="H4839" s="213">
        <v>89</v>
      </c>
      <c r="I4839" s="281" t="s">
        <v>666</v>
      </c>
      <c r="J4839" s="207">
        <v>9179.4599999999991</v>
      </c>
    </row>
    <row r="4840" spans="1:10" s="192" customFormat="1" ht="13.5" thickTop="1">
      <c r="A4840" s="205"/>
      <c r="B4840" s="189"/>
      <c r="C4840" s="189"/>
      <c r="D4840" s="189"/>
      <c r="E4840" s="189"/>
      <c r="F4840" s="189"/>
      <c r="G4840" s="189"/>
      <c r="H4840" s="189"/>
      <c r="I4840" s="189"/>
      <c r="J4840" s="206"/>
    </row>
    <row r="4841" spans="1:10" s="192" customFormat="1" ht="12.75">
      <c r="A4841" s="290" t="s">
        <v>4246</v>
      </c>
      <c r="B4841" s="288" t="s">
        <v>8</v>
      </c>
      <c r="C4841" s="284" t="s">
        <v>9</v>
      </c>
      <c r="D4841" s="284" t="s">
        <v>10</v>
      </c>
      <c r="E4841" s="367" t="s">
        <v>136</v>
      </c>
      <c r="F4841" s="367"/>
      <c r="G4841" s="289" t="s">
        <v>11</v>
      </c>
      <c r="H4841" s="288" t="s">
        <v>12</v>
      </c>
      <c r="I4841" s="288" t="s">
        <v>13</v>
      </c>
      <c r="J4841" s="287" t="s">
        <v>14</v>
      </c>
    </row>
    <row r="4842" spans="1:10" s="192" customFormat="1" ht="12.75" customHeight="1">
      <c r="A4842" s="94" t="s">
        <v>137</v>
      </c>
      <c r="B4842" s="294" t="s">
        <v>4247</v>
      </c>
      <c r="C4842" s="277" t="s">
        <v>268</v>
      </c>
      <c r="D4842" s="277" t="s">
        <v>2947</v>
      </c>
      <c r="E4842" s="368" t="s">
        <v>996</v>
      </c>
      <c r="F4842" s="368"/>
      <c r="G4842" s="95" t="s">
        <v>34</v>
      </c>
      <c r="H4842" s="182">
        <v>1</v>
      </c>
      <c r="I4842" s="96">
        <v>31.42</v>
      </c>
      <c r="J4842" s="196">
        <v>31.42</v>
      </c>
    </row>
    <row r="4843" spans="1:10" s="192" customFormat="1" ht="12.75">
      <c r="A4843" s="199" t="s">
        <v>139</v>
      </c>
      <c r="B4843" s="309" t="s">
        <v>1619</v>
      </c>
      <c r="C4843" s="278" t="s">
        <v>268</v>
      </c>
      <c r="D4843" s="278" t="s">
        <v>1006</v>
      </c>
      <c r="E4843" s="362" t="s">
        <v>142</v>
      </c>
      <c r="F4843" s="362"/>
      <c r="G4843" s="186" t="s">
        <v>45</v>
      </c>
      <c r="H4843" s="187">
        <v>1.7999999999999999E-2</v>
      </c>
      <c r="I4843" s="188">
        <v>17.22</v>
      </c>
      <c r="J4843" s="200">
        <v>0.3</v>
      </c>
    </row>
    <row r="4844" spans="1:10" s="192" customFormat="1" ht="12.75">
      <c r="A4844" s="199" t="s">
        <v>139</v>
      </c>
      <c r="B4844" s="309" t="s">
        <v>1620</v>
      </c>
      <c r="C4844" s="278" t="s">
        <v>268</v>
      </c>
      <c r="D4844" s="278" t="s">
        <v>3734</v>
      </c>
      <c r="E4844" s="362" t="s">
        <v>142</v>
      </c>
      <c r="F4844" s="362"/>
      <c r="G4844" s="186" t="s">
        <v>45</v>
      </c>
      <c r="H4844" s="187">
        <v>2.5999999999999999E-2</v>
      </c>
      <c r="I4844" s="188">
        <v>9.9</v>
      </c>
      <c r="J4844" s="200">
        <v>0.25</v>
      </c>
    </row>
    <row r="4845" spans="1:10" s="192" customFormat="1" ht="12.75">
      <c r="A4845" s="199" t="s">
        <v>139</v>
      </c>
      <c r="B4845" s="309" t="s">
        <v>4248</v>
      </c>
      <c r="C4845" s="278" t="s">
        <v>268</v>
      </c>
      <c r="D4845" s="278" t="s">
        <v>4249</v>
      </c>
      <c r="E4845" s="362" t="s">
        <v>142</v>
      </c>
      <c r="F4845" s="362"/>
      <c r="G4845" s="186" t="s">
        <v>34</v>
      </c>
      <c r="H4845" s="187">
        <v>1.1000000000000001</v>
      </c>
      <c r="I4845" s="188">
        <v>14.98</v>
      </c>
      <c r="J4845" s="200">
        <v>16.47</v>
      </c>
    </row>
    <row r="4846" spans="1:10" s="192" customFormat="1" ht="12.75">
      <c r="A4846" s="199" t="s">
        <v>139</v>
      </c>
      <c r="B4846" s="309" t="s">
        <v>1570</v>
      </c>
      <c r="C4846" s="278" t="s">
        <v>268</v>
      </c>
      <c r="D4846" s="278" t="s">
        <v>933</v>
      </c>
      <c r="E4846" s="362" t="s">
        <v>141</v>
      </c>
      <c r="F4846" s="362"/>
      <c r="G4846" s="186" t="s">
        <v>26</v>
      </c>
      <c r="H4846" s="187">
        <v>0.38300000000000001</v>
      </c>
      <c r="I4846" s="188">
        <v>15.09</v>
      </c>
      <c r="J4846" s="200">
        <v>5.77</v>
      </c>
    </row>
    <row r="4847" spans="1:10" s="192" customFormat="1" ht="12.75">
      <c r="A4847" s="199" t="s">
        <v>139</v>
      </c>
      <c r="B4847" s="309" t="s">
        <v>1571</v>
      </c>
      <c r="C4847" s="278" t="s">
        <v>268</v>
      </c>
      <c r="D4847" s="278" t="s">
        <v>934</v>
      </c>
      <c r="E4847" s="362" t="s">
        <v>141</v>
      </c>
      <c r="F4847" s="362"/>
      <c r="G4847" s="186" t="s">
        <v>26</v>
      </c>
      <c r="H4847" s="187">
        <v>0.44600000000000001</v>
      </c>
      <c r="I4847" s="188">
        <v>19.37</v>
      </c>
      <c r="J4847" s="200">
        <v>8.6300000000000008</v>
      </c>
    </row>
    <row r="4848" spans="1:10" s="192" customFormat="1" ht="12.75">
      <c r="A4848" s="201"/>
      <c r="B4848" s="279"/>
      <c r="C4848" s="279"/>
      <c r="D4848" s="279"/>
      <c r="E4848" s="279" t="s">
        <v>143</v>
      </c>
      <c r="F4848" s="203">
        <v>14.4</v>
      </c>
      <c r="G4848" s="279" t="s">
        <v>144</v>
      </c>
      <c r="H4848" s="203">
        <v>0</v>
      </c>
      <c r="I4848" s="279" t="s">
        <v>145</v>
      </c>
      <c r="J4848" s="204">
        <v>14.4</v>
      </c>
    </row>
    <row r="4849" spans="1:10" s="192" customFormat="1" ht="12.75">
      <c r="A4849" s="201"/>
      <c r="B4849" s="279"/>
      <c r="C4849" s="279"/>
      <c r="D4849" s="279"/>
      <c r="E4849" s="279" t="s">
        <v>663</v>
      </c>
      <c r="F4849" s="203">
        <v>7.06</v>
      </c>
      <c r="G4849" s="279"/>
      <c r="H4849" s="363" t="s">
        <v>664</v>
      </c>
      <c r="I4849" s="363"/>
      <c r="J4849" s="204">
        <v>38.479999999999997</v>
      </c>
    </row>
    <row r="4850" spans="1:10" s="192" customFormat="1" ht="13.5" thickBot="1">
      <c r="A4850" s="280"/>
      <c r="B4850" s="281"/>
      <c r="C4850" s="281"/>
      <c r="D4850" s="281"/>
      <c r="E4850" s="281"/>
      <c r="F4850" s="281"/>
      <c r="G4850" s="281" t="s">
        <v>665</v>
      </c>
      <c r="H4850" s="213">
        <v>400</v>
      </c>
      <c r="I4850" s="281" t="s">
        <v>666</v>
      </c>
      <c r="J4850" s="207">
        <v>15392</v>
      </c>
    </row>
    <row r="4851" spans="1:10" s="192" customFormat="1" ht="13.5" thickTop="1">
      <c r="A4851" s="205"/>
      <c r="B4851" s="189"/>
      <c r="C4851" s="189"/>
      <c r="D4851" s="189"/>
      <c r="E4851" s="189"/>
      <c r="F4851" s="189"/>
      <c r="G4851" s="189"/>
      <c r="H4851" s="189"/>
      <c r="I4851" s="189"/>
      <c r="J4851" s="206"/>
    </row>
    <row r="4852" spans="1:10" s="192" customFormat="1" ht="12.75">
      <c r="A4852" s="111" t="s">
        <v>567</v>
      </c>
      <c r="B4852" s="286"/>
      <c r="C4852" s="286"/>
      <c r="D4852" s="286" t="s">
        <v>2599</v>
      </c>
      <c r="E4852" s="286"/>
      <c r="F4852" s="366"/>
      <c r="G4852" s="366"/>
      <c r="H4852" s="136"/>
      <c r="I4852" s="286"/>
      <c r="J4852" s="212">
        <v>66063.77</v>
      </c>
    </row>
    <row r="4853" spans="1:10" s="192" customFormat="1" ht="12.75">
      <c r="A4853" s="290" t="s">
        <v>4250</v>
      </c>
      <c r="B4853" s="288" t="s">
        <v>8</v>
      </c>
      <c r="C4853" s="284" t="s">
        <v>9</v>
      </c>
      <c r="D4853" s="284" t="s">
        <v>10</v>
      </c>
      <c r="E4853" s="367" t="s">
        <v>136</v>
      </c>
      <c r="F4853" s="367"/>
      <c r="G4853" s="289" t="s">
        <v>11</v>
      </c>
      <c r="H4853" s="288" t="s">
        <v>12</v>
      </c>
      <c r="I4853" s="288" t="s">
        <v>13</v>
      </c>
      <c r="J4853" s="287" t="s">
        <v>14</v>
      </c>
    </row>
    <row r="4854" spans="1:10" s="192" customFormat="1" ht="12.75" customHeight="1">
      <c r="A4854" s="94" t="s">
        <v>137</v>
      </c>
      <c r="B4854" s="294" t="s">
        <v>4251</v>
      </c>
      <c r="C4854" s="277" t="s">
        <v>268</v>
      </c>
      <c r="D4854" s="277" t="s">
        <v>2949</v>
      </c>
      <c r="E4854" s="368" t="s">
        <v>921</v>
      </c>
      <c r="F4854" s="368"/>
      <c r="G4854" s="95" t="s">
        <v>45</v>
      </c>
      <c r="H4854" s="182">
        <v>1</v>
      </c>
      <c r="I4854" s="96">
        <v>955.76</v>
      </c>
      <c r="J4854" s="196">
        <v>955.76</v>
      </c>
    </row>
    <row r="4855" spans="1:10" s="192" customFormat="1" ht="12.75">
      <c r="A4855" s="199" t="s">
        <v>139</v>
      </c>
      <c r="B4855" s="309" t="s">
        <v>4252</v>
      </c>
      <c r="C4855" s="278" t="s">
        <v>268</v>
      </c>
      <c r="D4855" s="278" t="s">
        <v>4253</v>
      </c>
      <c r="E4855" s="362" t="s">
        <v>142</v>
      </c>
      <c r="F4855" s="362"/>
      <c r="G4855" s="186" t="s">
        <v>45</v>
      </c>
      <c r="H4855" s="187">
        <v>1</v>
      </c>
      <c r="I4855" s="188">
        <v>845.5</v>
      </c>
      <c r="J4855" s="200">
        <v>845.5</v>
      </c>
    </row>
    <row r="4856" spans="1:10" s="192" customFormat="1" ht="12.75">
      <c r="A4856" s="199" t="s">
        <v>139</v>
      </c>
      <c r="B4856" s="309" t="s">
        <v>1528</v>
      </c>
      <c r="C4856" s="278" t="s">
        <v>268</v>
      </c>
      <c r="D4856" s="278" t="s">
        <v>874</v>
      </c>
      <c r="E4856" s="362" t="s">
        <v>141</v>
      </c>
      <c r="F4856" s="362"/>
      <c r="G4856" s="186" t="s">
        <v>26</v>
      </c>
      <c r="H4856" s="187">
        <v>3.2</v>
      </c>
      <c r="I4856" s="188">
        <v>19.37</v>
      </c>
      <c r="J4856" s="200">
        <v>61.98</v>
      </c>
    </row>
    <row r="4857" spans="1:10" s="192" customFormat="1" ht="12.75">
      <c r="A4857" s="199" t="s">
        <v>139</v>
      </c>
      <c r="B4857" s="309" t="s">
        <v>1529</v>
      </c>
      <c r="C4857" s="278" t="s">
        <v>268</v>
      </c>
      <c r="D4857" s="278" t="s">
        <v>875</v>
      </c>
      <c r="E4857" s="362" t="s">
        <v>141</v>
      </c>
      <c r="F4857" s="362"/>
      <c r="G4857" s="186" t="s">
        <v>26</v>
      </c>
      <c r="H4857" s="187">
        <v>3.2</v>
      </c>
      <c r="I4857" s="188">
        <v>15.09</v>
      </c>
      <c r="J4857" s="200">
        <v>48.28</v>
      </c>
    </row>
    <row r="4858" spans="1:10" s="192" customFormat="1" ht="12.75">
      <c r="A4858" s="201"/>
      <c r="B4858" s="279"/>
      <c r="C4858" s="279"/>
      <c r="D4858" s="279"/>
      <c r="E4858" s="279" t="s">
        <v>143</v>
      </c>
      <c r="F4858" s="203">
        <v>110.26</v>
      </c>
      <c r="G4858" s="279" t="s">
        <v>144</v>
      </c>
      <c r="H4858" s="203">
        <v>0</v>
      </c>
      <c r="I4858" s="279" t="s">
        <v>145</v>
      </c>
      <c r="J4858" s="204">
        <v>110.26</v>
      </c>
    </row>
    <row r="4859" spans="1:10" s="192" customFormat="1" ht="12.75">
      <c r="A4859" s="201"/>
      <c r="B4859" s="279"/>
      <c r="C4859" s="279"/>
      <c r="D4859" s="279"/>
      <c r="E4859" s="279" t="s">
        <v>663</v>
      </c>
      <c r="F4859" s="203">
        <v>146.04</v>
      </c>
      <c r="G4859" s="279"/>
      <c r="H4859" s="363" t="s">
        <v>664</v>
      </c>
      <c r="I4859" s="363"/>
      <c r="J4859" s="204">
        <v>1101.8</v>
      </c>
    </row>
    <row r="4860" spans="1:10" s="192" customFormat="1" ht="13.5" thickBot="1">
      <c r="A4860" s="280"/>
      <c r="B4860" s="281"/>
      <c r="C4860" s="281"/>
      <c r="D4860" s="281"/>
      <c r="E4860" s="281"/>
      <c r="F4860" s="281"/>
      <c r="G4860" s="281" t="s">
        <v>665</v>
      </c>
      <c r="H4860" s="213">
        <v>4</v>
      </c>
      <c r="I4860" s="281" t="s">
        <v>666</v>
      </c>
      <c r="J4860" s="207">
        <v>4407.2</v>
      </c>
    </row>
    <row r="4861" spans="1:10" s="192" customFormat="1" ht="13.5" thickTop="1">
      <c r="A4861" s="205"/>
      <c r="B4861" s="189"/>
      <c r="C4861" s="189"/>
      <c r="D4861" s="189"/>
      <c r="E4861" s="189"/>
      <c r="F4861" s="189"/>
      <c r="G4861" s="189"/>
      <c r="H4861" s="189"/>
      <c r="I4861" s="189"/>
      <c r="J4861" s="206"/>
    </row>
    <row r="4862" spans="1:10" s="192" customFormat="1" ht="12.75">
      <c r="A4862" s="290" t="s">
        <v>4254</v>
      </c>
      <c r="B4862" s="288" t="s">
        <v>8</v>
      </c>
      <c r="C4862" s="284" t="s">
        <v>9</v>
      </c>
      <c r="D4862" s="284" t="s">
        <v>10</v>
      </c>
      <c r="E4862" s="367" t="s">
        <v>136</v>
      </c>
      <c r="F4862" s="367"/>
      <c r="G4862" s="289" t="s">
        <v>11</v>
      </c>
      <c r="H4862" s="288" t="s">
        <v>12</v>
      </c>
      <c r="I4862" s="288" t="s">
        <v>13</v>
      </c>
      <c r="J4862" s="287" t="s">
        <v>14</v>
      </c>
    </row>
    <row r="4863" spans="1:10" s="192" customFormat="1" ht="51">
      <c r="A4863" s="94" t="s">
        <v>137</v>
      </c>
      <c r="B4863" s="294" t="s">
        <v>4255</v>
      </c>
      <c r="C4863" s="277" t="s">
        <v>44</v>
      </c>
      <c r="D4863" s="277" t="s">
        <v>2952</v>
      </c>
      <c r="E4863" s="368">
        <v>70</v>
      </c>
      <c r="F4863" s="368"/>
      <c r="G4863" s="95" t="s">
        <v>45</v>
      </c>
      <c r="H4863" s="182">
        <v>1</v>
      </c>
      <c r="I4863" s="96">
        <v>2917.84</v>
      </c>
      <c r="J4863" s="196">
        <v>2917.84</v>
      </c>
    </row>
    <row r="4864" spans="1:10" s="192" customFormat="1" ht="25.5">
      <c r="A4864" s="197" t="s">
        <v>146</v>
      </c>
      <c r="B4864" s="308" t="s">
        <v>1552</v>
      </c>
      <c r="C4864" s="285" t="s">
        <v>21</v>
      </c>
      <c r="D4864" s="285" t="s">
        <v>913</v>
      </c>
      <c r="E4864" s="365" t="s">
        <v>148</v>
      </c>
      <c r="F4864" s="365"/>
      <c r="G4864" s="183" t="s">
        <v>26</v>
      </c>
      <c r="H4864" s="184">
        <v>15.664</v>
      </c>
      <c r="I4864" s="185">
        <v>27.83</v>
      </c>
      <c r="J4864" s="198">
        <v>435.92</v>
      </c>
    </row>
    <row r="4865" spans="1:10" s="192" customFormat="1" ht="25.5">
      <c r="A4865" s="197" t="s">
        <v>146</v>
      </c>
      <c r="B4865" s="308" t="s">
        <v>1439</v>
      </c>
      <c r="C4865" s="285" t="s">
        <v>21</v>
      </c>
      <c r="D4865" s="285" t="s">
        <v>508</v>
      </c>
      <c r="E4865" s="365" t="s">
        <v>148</v>
      </c>
      <c r="F4865" s="365"/>
      <c r="G4865" s="183" t="s">
        <v>26</v>
      </c>
      <c r="H4865" s="184">
        <v>17.622</v>
      </c>
      <c r="I4865" s="185">
        <v>21.21</v>
      </c>
      <c r="J4865" s="198">
        <v>373.76</v>
      </c>
    </row>
    <row r="4866" spans="1:10" s="192" customFormat="1" ht="12.75">
      <c r="A4866" s="199" t="s">
        <v>139</v>
      </c>
      <c r="B4866" s="309" t="s">
        <v>4256</v>
      </c>
      <c r="C4866" s="278" t="s">
        <v>268</v>
      </c>
      <c r="D4866" s="278" t="s">
        <v>4257</v>
      </c>
      <c r="E4866" s="362" t="s">
        <v>142</v>
      </c>
      <c r="F4866" s="362"/>
      <c r="G4866" s="186" t="s">
        <v>45</v>
      </c>
      <c r="H4866" s="187">
        <v>1</v>
      </c>
      <c r="I4866" s="188">
        <v>2108.16</v>
      </c>
      <c r="J4866" s="200">
        <v>2108.16</v>
      </c>
    </row>
    <row r="4867" spans="1:10" s="192" customFormat="1" ht="12.75">
      <c r="A4867" s="201"/>
      <c r="B4867" s="279"/>
      <c r="C4867" s="279"/>
      <c r="D4867" s="279"/>
      <c r="E4867" s="279" t="s">
        <v>143</v>
      </c>
      <c r="F4867" s="203">
        <v>633.87</v>
      </c>
      <c r="G4867" s="279" t="s">
        <v>144</v>
      </c>
      <c r="H4867" s="203">
        <v>0</v>
      </c>
      <c r="I4867" s="279" t="s">
        <v>145</v>
      </c>
      <c r="J4867" s="204">
        <v>633.87</v>
      </c>
    </row>
    <row r="4868" spans="1:10" s="192" customFormat="1" ht="12.75">
      <c r="A4868" s="201"/>
      <c r="B4868" s="279"/>
      <c r="C4868" s="279"/>
      <c r="D4868" s="279"/>
      <c r="E4868" s="279" t="s">
        <v>663</v>
      </c>
      <c r="F4868" s="203">
        <v>445.84</v>
      </c>
      <c r="G4868" s="279"/>
      <c r="H4868" s="363" t="s">
        <v>664</v>
      </c>
      <c r="I4868" s="363"/>
      <c r="J4868" s="204">
        <v>3363.68</v>
      </c>
    </row>
    <row r="4869" spans="1:10" s="192" customFormat="1" ht="13.5" thickBot="1">
      <c r="A4869" s="280"/>
      <c r="B4869" s="281"/>
      <c r="C4869" s="281"/>
      <c r="D4869" s="281"/>
      <c r="E4869" s="281"/>
      <c r="F4869" s="281"/>
      <c r="G4869" s="281" t="s">
        <v>665</v>
      </c>
      <c r="H4869" s="213">
        <v>5</v>
      </c>
      <c r="I4869" s="281" t="s">
        <v>666</v>
      </c>
      <c r="J4869" s="207">
        <v>16818.400000000001</v>
      </c>
    </row>
    <row r="4870" spans="1:10" s="192" customFormat="1" ht="13.5" thickTop="1">
      <c r="A4870" s="205"/>
      <c r="B4870" s="189"/>
      <c r="C4870" s="189"/>
      <c r="D4870" s="189"/>
      <c r="E4870" s="189"/>
      <c r="F4870" s="189"/>
      <c r="G4870" s="189"/>
      <c r="H4870" s="189"/>
      <c r="I4870" s="189"/>
      <c r="J4870" s="206"/>
    </row>
    <row r="4871" spans="1:10" s="192" customFormat="1" ht="12.75">
      <c r="A4871" s="290" t="s">
        <v>4258</v>
      </c>
      <c r="B4871" s="288" t="s">
        <v>8</v>
      </c>
      <c r="C4871" s="284" t="s">
        <v>9</v>
      </c>
      <c r="D4871" s="284" t="s">
        <v>10</v>
      </c>
      <c r="E4871" s="367" t="s">
        <v>136</v>
      </c>
      <c r="F4871" s="367"/>
      <c r="G4871" s="289" t="s">
        <v>11</v>
      </c>
      <c r="H4871" s="288" t="s">
        <v>12</v>
      </c>
      <c r="I4871" s="288" t="s">
        <v>13</v>
      </c>
      <c r="J4871" s="287" t="s">
        <v>14</v>
      </c>
    </row>
    <row r="4872" spans="1:10" s="192" customFormat="1" ht="12.75" customHeight="1">
      <c r="A4872" s="94" t="s">
        <v>137</v>
      </c>
      <c r="B4872" s="294" t="s">
        <v>4259</v>
      </c>
      <c r="C4872" s="277" t="s">
        <v>268</v>
      </c>
      <c r="D4872" s="277" t="s">
        <v>2954</v>
      </c>
      <c r="E4872" s="368" t="s">
        <v>921</v>
      </c>
      <c r="F4872" s="368"/>
      <c r="G4872" s="95" t="s">
        <v>45</v>
      </c>
      <c r="H4872" s="182">
        <v>1</v>
      </c>
      <c r="I4872" s="96">
        <v>224.33</v>
      </c>
      <c r="J4872" s="196">
        <v>224.33</v>
      </c>
    </row>
    <row r="4873" spans="1:10" s="192" customFormat="1" ht="12.75">
      <c r="A4873" s="199" t="s">
        <v>139</v>
      </c>
      <c r="B4873" s="309" t="s">
        <v>4260</v>
      </c>
      <c r="C4873" s="278" t="s">
        <v>268</v>
      </c>
      <c r="D4873" s="278" t="s">
        <v>2954</v>
      </c>
      <c r="E4873" s="362" t="s">
        <v>142</v>
      </c>
      <c r="F4873" s="362"/>
      <c r="G4873" s="186" t="s">
        <v>45</v>
      </c>
      <c r="H4873" s="187">
        <v>1</v>
      </c>
      <c r="I4873" s="188">
        <v>190.5</v>
      </c>
      <c r="J4873" s="200">
        <v>190.5</v>
      </c>
    </row>
    <row r="4874" spans="1:10" s="192" customFormat="1" ht="12.75">
      <c r="A4874" s="199" t="s">
        <v>139</v>
      </c>
      <c r="B4874" s="309" t="s">
        <v>1557</v>
      </c>
      <c r="C4874" s="278" t="s">
        <v>268</v>
      </c>
      <c r="D4874" s="278" t="s">
        <v>922</v>
      </c>
      <c r="E4874" s="362" t="s">
        <v>141</v>
      </c>
      <c r="F4874" s="362"/>
      <c r="G4874" s="186" t="s">
        <v>26</v>
      </c>
      <c r="H4874" s="187">
        <v>1</v>
      </c>
      <c r="I4874" s="188">
        <v>15.09</v>
      </c>
      <c r="J4874" s="200">
        <v>15.09</v>
      </c>
    </row>
    <row r="4875" spans="1:10" s="192" customFormat="1" ht="12.75">
      <c r="A4875" s="199" t="s">
        <v>139</v>
      </c>
      <c r="B4875" s="309" t="s">
        <v>1558</v>
      </c>
      <c r="C4875" s="278" t="s">
        <v>268</v>
      </c>
      <c r="D4875" s="278" t="s">
        <v>923</v>
      </c>
      <c r="E4875" s="362" t="s">
        <v>141</v>
      </c>
      <c r="F4875" s="362"/>
      <c r="G4875" s="186" t="s">
        <v>26</v>
      </c>
      <c r="H4875" s="187">
        <v>1</v>
      </c>
      <c r="I4875" s="188">
        <v>18.739999999999998</v>
      </c>
      <c r="J4875" s="200">
        <v>18.739999999999998</v>
      </c>
    </row>
    <row r="4876" spans="1:10" s="192" customFormat="1" ht="12.75">
      <c r="A4876" s="201"/>
      <c r="B4876" s="279"/>
      <c r="C4876" s="279"/>
      <c r="D4876" s="279"/>
      <c r="E4876" s="279" t="s">
        <v>143</v>
      </c>
      <c r="F4876" s="203">
        <v>33.83</v>
      </c>
      <c r="G4876" s="279" t="s">
        <v>144</v>
      </c>
      <c r="H4876" s="203">
        <v>0</v>
      </c>
      <c r="I4876" s="279" t="s">
        <v>145</v>
      </c>
      <c r="J4876" s="204">
        <v>33.83</v>
      </c>
    </row>
    <row r="4877" spans="1:10" s="192" customFormat="1" ht="12.75">
      <c r="A4877" s="201"/>
      <c r="B4877" s="279"/>
      <c r="C4877" s="279"/>
      <c r="D4877" s="279"/>
      <c r="E4877" s="279" t="s">
        <v>663</v>
      </c>
      <c r="F4877" s="203">
        <v>34.270000000000003</v>
      </c>
      <c r="G4877" s="279"/>
      <c r="H4877" s="363" t="s">
        <v>664</v>
      </c>
      <c r="I4877" s="363"/>
      <c r="J4877" s="204">
        <v>258.60000000000002</v>
      </c>
    </row>
    <row r="4878" spans="1:10" s="192" customFormat="1" ht="13.5" thickBot="1">
      <c r="A4878" s="280"/>
      <c r="B4878" s="281"/>
      <c r="C4878" s="281"/>
      <c r="D4878" s="281"/>
      <c r="E4878" s="281"/>
      <c r="F4878" s="281"/>
      <c r="G4878" s="281" t="s">
        <v>665</v>
      </c>
      <c r="H4878" s="213">
        <v>166</v>
      </c>
      <c r="I4878" s="281" t="s">
        <v>666</v>
      </c>
      <c r="J4878" s="207">
        <v>42927.6</v>
      </c>
    </row>
    <row r="4879" spans="1:10" s="192" customFormat="1" ht="13.5" thickTop="1">
      <c r="A4879" s="205"/>
      <c r="B4879" s="189"/>
      <c r="C4879" s="189"/>
      <c r="D4879" s="189"/>
      <c r="E4879" s="189"/>
      <c r="F4879" s="189"/>
      <c r="G4879" s="189"/>
      <c r="H4879" s="189"/>
      <c r="I4879" s="189"/>
      <c r="J4879" s="206"/>
    </row>
    <row r="4880" spans="1:10" s="192" customFormat="1" ht="12.75">
      <c r="A4880" s="290" t="s">
        <v>4261</v>
      </c>
      <c r="B4880" s="288" t="s">
        <v>8</v>
      </c>
      <c r="C4880" s="284" t="s">
        <v>9</v>
      </c>
      <c r="D4880" s="284" t="s">
        <v>10</v>
      </c>
      <c r="E4880" s="367" t="s">
        <v>136</v>
      </c>
      <c r="F4880" s="367"/>
      <c r="G4880" s="289" t="s">
        <v>11</v>
      </c>
      <c r="H4880" s="288" t="s">
        <v>12</v>
      </c>
      <c r="I4880" s="288" t="s">
        <v>13</v>
      </c>
      <c r="J4880" s="287" t="s">
        <v>14</v>
      </c>
    </row>
    <row r="4881" spans="1:10" s="192" customFormat="1" ht="12.75" customHeight="1">
      <c r="A4881" s="94" t="s">
        <v>137</v>
      </c>
      <c r="B4881" s="294" t="s">
        <v>4262</v>
      </c>
      <c r="C4881" s="277" t="s">
        <v>268</v>
      </c>
      <c r="D4881" s="277" t="s">
        <v>2956</v>
      </c>
      <c r="E4881" s="368" t="s">
        <v>826</v>
      </c>
      <c r="F4881" s="368"/>
      <c r="G4881" s="95" t="s">
        <v>3</v>
      </c>
      <c r="H4881" s="182">
        <v>1</v>
      </c>
      <c r="I4881" s="96">
        <v>79.98</v>
      </c>
      <c r="J4881" s="196">
        <v>79.98</v>
      </c>
    </row>
    <row r="4882" spans="1:10" s="192" customFormat="1" ht="12.75">
      <c r="A4882" s="199" t="s">
        <v>139</v>
      </c>
      <c r="B4882" s="309" t="s">
        <v>4263</v>
      </c>
      <c r="C4882" s="278" t="s">
        <v>268</v>
      </c>
      <c r="D4882" s="278" t="s">
        <v>4264</v>
      </c>
      <c r="E4882" s="362" t="s">
        <v>142</v>
      </c>
      <c r="F4882" s="362"/>
      <c r="G4882" s="186" t="s">
        <v>3</v>
      </c>
      <c r="H4882" s="187">
        <v>1</v>
      </c>
      <c r="I4882" s="188">
        <v>73.900000000000006</v>
      </c>
      <c r="J4882" s="200">
        <v>73.900000000000006</v>
      </c>
    </row>
    <row r="4883" spans="1:10" s="192" customFormat="1" ht="12.75">
      <c r="A4883" s="199" t="s">
        <v>139</v>
      </c>
      <c r="B4883" s="309" t="s">
        <v>1436</v>
      </c>
      <c r="C4883" s="278" t="s">
        <v>268</v>
      </c>
      <c r="D4883" s="278" t="s">
        <v>803</v>
      </c>
      <c r="E4883" s="362" t="s">
        <v>141</v>
      </c>
      <c r="F4883" s="362"/>
      <c r="G4883" s="186" t="s">
        <v>26</v>
      </c>
      <c r="H4883" s="187">
        <v>0.18</v>
      </c>
      <c r="I4883" s="188">
        <v>18.739999999999998</v>
      </c>
      <c r="J4883" s="200">
        <v>3.37</v>
      </c>
    </row>
    <row r="4884" spans="1:10" s="192" customFormat="1" ht="12.75">
      <c r="A4884" s="199" t="s">
        <v>139</v>
      </c>
      <c r="B4884" s="309" t="s">
        <v>1437</v>
      </c>
      <c r="C4884" s="278" t="s">
        <v>268</v>
      </c>
      <c r="D4884" s="278" t="s">
        <v>804</v>
      </c>
      <c r="E4884" s="362" t="s">
        <v>141</v>
      </c>
      <c r="F4884" s="362"/>
      <c r="G4884" s="186" t="s">
        <v>26</v>
      </c>
      <c r="H4884" s="187">
        <v>0.18</v>
      </c>
      <c r="I4884" s="188">
        <v>15.09</v>
      </c>
      <c r="J4884" s="200">
        <v>2.71</v>
      </c>
    </row>
    <row r="4885" spans="1:10" s="192" customFormat="1" ht="12.75">
      <c r="A4885" s="201"/>
      <c r="B4885" s="279"/>
      <c r="C4885" s="279"/>
      <c r="D4885" s="279"/>
      <c r="E4885" s="279" t="s">
        <v>143</v>
      </c>
      <c r="F4885" s="203">
        <v>6.08</v>
      </c>
      <c r="G4885" s="279" t="s">
        <v>144</v>
      </c>
      <c r="H4885" s="203">
        <v>0</v>
      </c>
      <c r="I4885" s="279" t="s">
        <v>145</v>
      </c>
      <c r="J4885" s="204">
        <v>6.08</v>
      </c>
    </row>
    <row r="4886" spans="1:10" s="192" customFormat="1" ht="12.75">
      <c r="A4886" s="201"/>
      <c r="B4886" s="279"/>
      <c r="C4886" s="279"/>
      <c r="D4886" s="279"/>
      <c r="E4886" s="279" t="s">
        <v>663</v>
      </c>
      <c r="F4886" s="203">
        <v>12.22</v>
      </c>
      <c r="G4886" s="279"/>
      <c r="H4886" s="363" t="s">
        <v>664</v>
      </c>
      <c r="I4886" s="363"/>
      <c r="J4886" s="204">
        <v>92.2</v>
      </c>
    </row>
    <row r="4887" spans="1:10" s="192" customFormat="1" ht="13.5" thickBot="1">
      <c r="A4887" s="280"/>
      <c r="B4887" s="281"/>
      <c r="C4887" s="281"/>
      <c r="D4887" s="281"/>
      <c r="E4887" s="281"/>
      <c r="F4887" s="281"/>
      <c r="G4887" s="281" t="s">
        <v>665</v>
      </c>
      <c r="H4887" s="213">
        <v>0.14799999999999999</v>
      </c>
      <c r="I4887" s="281" t="s">
        <v>666</v>
      </c>
      <c r="J4887" s="207">
        <v>13.64</v>
      </c>
    </row>
    <row r="4888" spans="1:10" s="192" customFormat="1" ht="13.5" thickTop="1">
      <c r="A4888" s="205"/>
      <c r="B4888" s="189"/>
      <c r="C4888" s="189"/>
      <c r="D4888" s="189"/>
      <c r="E4888" s="189"/>
      <c r="F4888" s="189"/>
      <c r="G4888" s="189"/>
      <c r="H4888" s="189"/>
      <c r="I4888" s="189"/>
      <c r="J4888" s="206"/>
    </row>
    <row r="4889" spans="1:10" s="192" customFormat="1" ht="12.75">
      <c r="A4889" s="290" t="s">
        <v>4265</v>
      </c>
      <c r="B4889" s="288" t="s">
        <v>8</v>
      </c>
      <c r="C4889" s="284" t="s">
        <v>9</v>
      </c>
      <c r="D4889" s="284" t="s">
        <v>10</v>
      </c>
      <c r="E4889" s="367" t="s">
        <v>136</v>
      </c>
      <c r="F4889" s="367"/>
      <c r="G4889" s="289" t="s">
        <v>11</v>
      </c>
      <c r="H4889" s="288" t="s">
        <v>12</v>
      </c>
      <c r="I4889" s="288" t="s">
        <v>13</v>
      </c>
      <c r="J4889" s="287" t="s">
        <v>14</v>
      </c>
    </row>
    <row r="4890" spans="1:10" s="192" customFormat="1" ht="38.25">
      <c r="A4890" s="94" t="s">
        <v>137</v>
      </c>
      <c r="B4890" s="294" t="s">
        <v>4266</v>
      </c>
      <c r="C4890" s="277" t="s">
        <v>44</v>
      </c>
      <c r="D4890" s="277" t="s">
        <v>2959</v>
      </c>
      <c r="E4890" s="368">
        <v>70</v>
      </c>
      <c r="F4890" s="368"/>
      <c r="G4890" s="95" t="s">
        <v>45</v>
      </c>
      <c r="H4890" s="182">
        <v>1</v>
      </c>
      <c r="I4890" s="96">
        <v>155.81</v>
      </c>
      <c r="J4890" s="196">
        <v>155.81</v>
      </c>
    </row>
    <row r="4891" spans="1:10" s="192" customFormat="1" ht="25.5">
      <c r="A4891" s="197" t="s">
        <v>146</v>
      </c>
      <c r="B4891" s="308" t="s">
        <v>1552</v>
      </c>
      <c r="C4891" s="285" t="s">
        <v>21</v>
      </c>
      <c r="D4891" s="285" t="s">
        <v>913</v>
      </c>
      <c r="E4891" s="365" t="s">
        <v>148</v>
      </c>
      <c r="F4891" s="365"/>
      <c r="G4891" s="183" t="s">
        <v>26</v>
      </c>
      <c r="H4891" s="184">
        <v>1.413</v>
      </c>
      <c r="I4891" s="185">
        <v>27.83</v>
      </c>
      <c r="J4891" s="198">
        <v>39.32</v>
      </c>
    </row>
    <row r="4892" spans="1:10" s="192" customFormat="1" ht="25.5">
      <c r="A4892" s="197" t="s">
        <v>146</v>
      </c>
      <c r="B4892" s="308" t="s">
        <v>1439</v>
      </c>
      <c r="C4892" s="285" t="s">
        <v>21</v>
      </c>
      <c r="D4892" s="285" t="s">
        <v>508</v>
      </c>
      <c r="E4892" s="365" t="s">
        <v>148</v>
      </c>
      <c r="F4892" s="365"/>
      <c r="G4892" s="183" t="s">
        <v>26</v>
      </c>
      <c r="H4892" s="184">
        <v>1.615</v>
      </c>
      <c r="I4892" s="185">
        <v>21.21</v>
      </c>
      <c r="J4892" s="198">
        <v>34.25</v>
      </c>
    </row>
    <row r="4893" spans="1:10" s="192" customFormat="1" ht="25.5">
      <c r="A4893" s="199" t="s">
        <v>139</v>
      </c>
      <c r="B4893" s="309" t="s">
        <v>4267</v>
      </c>
      <c r="C4893" s="278" t="s">
        <v>268</v>
      </c>
      <c r="D4893" s="278" t="s">
        <v>4268</v>
      </c>
      <c r="E4893" s="362" t="s">
        <v>142</v>
      </c>
      <c r="F4893" s="362"/>
      <c r="G4893" s="186" t="s">
        <v>45</v>
      </c>
      <c r="H4893" s="187">
        <v>0.18</v>
      </c>
      <c r="I4893" s="188">
        <v>456.9</v>
      </c>
      <c r="J4893" s="200">
        <v>82.24</v>
      </c>
    </row>
    <row r="4894" spans="1:10" s="192" customFormat="1" ht="12.75">
      <c r="A4894" s="201"/>
      <c r="B4894" s="279"/>
      <c r="C4894" s="279"/>
      <c r="D4894" s="279"/>
      <c r="E4894" s="279" t="s">
        <v>143</v>
      </c>
      <c r="F4894" s="203">
        <v>57.57</v>
      </c>
      <c r="G4894" s="279" t="s">
        <v>144</v>
      </c>
      <c r="H4894" s="203">
        <v>0</v>
      </c>
      <c r="I4894" s="279" t="s">
        <v>145</v>
      </c>
      <c r="J4894" s="204">
        <v>57.57</v>
      </c>
    </row>
    <row r="4895" spans="1:10" s="192" customFormat="1" ht="12.75">
      <c r="A4895" s="201"/>
      <c r="B4895" s="279"/>
      <c r="C4895" s="279"/>
      <c r="D4895" s="279"/>
      <c r="E4895" s="279" t="s">
        <v>663</v>
      </c>
      <c r="F4895" s="203">
        <v>23.8</v>
      </c>
      <c r="G4895" s="279"/>
      <c r="H4895" s="363" t="s">
        <v>664</v>
      </c>
      <c r="I4895" s="363"/>
      <c r="J4895" s="204">
        <v>179.61</v>
      </c>
    </row>
    <row r="4896" spans="1:10" s="192" customFormat="1" ht="13.5" thickBot="1">
      <c r="A4896" s="280"/>
      <c r="B4896" s="281"/>
      <c r="C4896" s="281"/>
      <c r="D4896" s="281"/>
      <c r="E4896" s="281"/>
      <c r="F4896" s="281"/>
      <c r="G4896" s="281" t="s">
        <v>665</v>
      </c>
      <c r="H4896" s="213">
        <v>3</v>
      </c>
      <c r="I4896" s="281" t="s">
        <v>666</v>
      </c>
      <c r="J4896" s="207">
        <v>538.83000000000004</v>
      </c>
    </row>
    <row r="4897" spans="1:10" s="192" customFormat="1" ht="13.5" thickTop="1">
      <c r="A4897" s="205"/>
      <c r="B4897" s="189"/>
      <c r="C4897" s="189"/>
      <c r="D4897" s="189"/>
      <c r="E4897" s="189"/>
      <c r="F4897" s="189"/>
      <c r="G4897" s="189"/>
      <c r="H4897" s="189"/>
      <c r="I4897" s="189"/>
      <c r="J4897" s="206"/>
    </row>
    <row r="4898" spans="1:10" s="192" customFormat="1" ht="12.75">
      <c r="A4898" s="290" t="s">
        <v>4269</v>
      </c>
      <c r="B4898" s="288" t="s">
        <v>8</v>
      </c>
      <c r="C4898" s="284" t="s">
        <v>9</v>
      </c>
      <c r="D4898" s="284" t="s">
        <v>10</v>
      </c>
      <c r="E4898" s="367" t="s">
        <v>136</v>
      </c>
      <c r="F4898" s="367"/>
      <c r="G4898" s="289" t="s">
        <v>11</v>
      </c>
      <c r="H4898" s="288" t="s">
        <v>12</v>
      </c>
      <c r="I4898" s="288" t="s">
        <v>13</v>
      </c>
      <c r="J4898" s="287" t="s">
        <v>14</v>
      </c>
    </row>
    <row r="4899" spans="1:10" s="192" customFormat="1" ht="51">
      <c r="A4899" s="94" t="s">
        <v>137</v>
      </c>
      <c r="B4899" s="294" t="s">
        <v>4270</v>
      </c>
      <c r="C4899" s="277" t="s">
        <v>44</v>
      </c>
      <c r="D4899" s="277" t="s">
        <v>2962</v>
      </c>
      <c r="E4899" s="368">
        <v>6.01</v>
      </c>
      <c r="F4899" s="368"/>
      <c r="G4899" s="95" t="s">
        <v>3</v>
      </c>
      <c r="H4899" s="182">
        <v>1</v>
      </c>
      <c r="I4899" s="96">
        <v>78.540000000000006</v>
      </c>
      <c r="J4899" s="196">
        <v>78.540000000000006</v>
      </c>
    </row>
    <row r="4900" spans="1:10" s="192" customFormat="1" ht="25.5">
      <c r="A4900" s="197" t="s">
        <v>146</v>
      </c>
      <c r="B4900" s="308" t="s">
        <v>1386</v>
      </c>
      <c r="C4900" s="285" t="s">
        <v>21</v>
      </c>
      <c r="D4900" s="285" t="s">
        <v>174</v>
      </c>
      <c r="E4900" s="365" t="s">
        <v>148</v>
      </c>
      <c r="F4900" s="365"/>
      <c r="G4900" s="183" t="s">
        <v>26</v>
      </c>
      <c r="H4900" s="184">
        <v>1</v>
      </c>
      <c r="I4900" s="185">
        <v>25.62</v>
      </c>
      <c r="J4900" s="198">
        <v>25.62</v>
      </c>
    </row>
    <row r="4901" spans="1:10" s="192" customFormat="1" ht="25.5">
      <c r="A4901" s="197" t="s">
        <v>146</v>
      </c>
      <c r="B4901" s="308" t="s">
        <v>3138</v>
      </c>
      <c r="C4901" s="285" t="s">
        <v>21</v>
      </c>
      <c r="D4901" s="285" t="s">
        <v>3139</v>
      </c>
      <c r="E4901" s="365" t="s">
        <v>148</v>
      </c>
      <c r="F4901" s="365"/>
      <c r="G4901" s="183" t="s">
        <v>26</v>
      </c>
      <c r="H4901" s="184">
        <v>1</v>
      </c>
      <c r="I4901" s="185">
        <v>21.56</v>
      </c>
      <c r="J4901" s="198">
        <v>21.56</v>
      </c>
    </row>
    <row r="4902" spans="1:10" s="192" customFormat="1" ht="25.5">
      <c r="A4902" s="199" t="s">
        <v>139</v>
      </c>
      <c r="B4902" s="309" t="s">
        <v>4271</v>
      </c>
      <c r="C4902" s="278" t="s">
        <v>681</v>
      </c>
      <c r="D4902" s="278" t="s">
        <v>4272</v>
      </c>
      <c r="E4902" s="362" t="s">
        <v>142</v>
      </c>
      <c r="F4902" s="362"/>
      <c r="G4902" s="186" t="s">
        <v>3</v>
      </c>
      <c r="H4902" s="187">
        <v>7.3099999999999998E-2</v>
      </c>
      <c r="I4902" s="188">
        <v>429.06</v>
      </c>
      <c r="J4902" s="200">
        <v>31.36</v>
      </c>
    </row>
    <row r="4903" spans="1:10" s="192" customFormat="1" ht="12.75">
      <c r="A4903" s="201"/>
      <c r="B4903" s="279"/>
      <c r="C4903" s="279"/>
      <c r="D4903" s="279"/>
      <c r="E4903" s="279" t="s">
        <v>143</v>
      </c>
      <c r="F4903" s="203">
        <v>36.479999999999997</v>
      </c>
      <c r="G4903" s="279" t="s">
        <v>144</v>
      </c>
      <c r="H4903" s="203">
        <v>0</v>
      </c>
      <c r="I4903" s="279" t="s">
        <v>145</v>
      </c>
      <c r="J4903" s="204">
        <v>36.479999999999997</v>
      </c>
    </row>
    <row r="4904" spans="1:10" s="192" customFormat="1" ht="12.75">
      <c r="A4904" s="201"/>
      <c r="B4904" s="279"/>
      <c r="C4904" s="279"/>
      <c r="D4904" s="279"/>
      <c r="E4904" s="279" t="s">
        <v>663</v>
      </c>
      <c r="F4904" s="203">
        <v>12</v>
      </c>
      <c r="G4904" s="279"/>
      <c r="H4904" s="363" t="s">
        <v>664</v>
      </c>
      <c r="I4904" s="363"/>
      <c r="J4904" s="204">
        <v>90.54</v>
      </c>
    </row>
    <row r="4905" spans="1:10" s="192" customFormat="1" ht="13.5" thickBot="1">
      <c r="A4905" s="280"/>
      <c r="B4905" s="281"/>
      <c r="C4905" s="281"/>
      <c r="D4905" s="281"/>
      <c r="E4905" s="281"/>
      <c r="F4905" s="281"/>
      <c r="G4905" s="281" t="s">
        <v>665</v>
      </c>
      <c r="H4905" s="213">
        <v>15</v>
      </c>
      <c r="I4905" s="281" t="s">
        <v>666</v>
      </c>
      <c r="J4905" s="207">
        <v>1358.1</v>
      </c>
    </row>
    <row r="4906" spans="1:10" s="192" customFormat="1" ht="13.5" thickTop="1">
      <c r="A4906" s="205"/>
      <c r="B4906" s="189"/>
      <c r="C4906" s="189"/>
      <c r="D4906" s="189"/>
      <c r="E4906" s="189"/>
      <c r="F4906" s="189"/>
      <c r="G4906" s="189"/>
      <c r="H4906" s="189"/>
      <c r="I4906" s="189"/>
      <c r="J4906" s="206"/>
    </row>
    <row r="4907" spans="1:10" s="192" customFormat="1" ht="12.75">
      <c r="A4907" s="111" t="s">
        <v>247</v>
      </c>
      <c r="B4907" s="286"/>
      <c r="C4907" s="286"/>
      <c r="D4907" s="286" t="s">
        <v>619</v>
      </c>
      <c r="E4907" s="286"/>
      <c r="F4907" s="366"/>
      <c r="G4907" s="366"/>
      <c r="H4907" s="136"/>
      <c r="I4907" s="286"/>
      <c r="J4907" s="212">
        <v>2021748.61</v>
      </c>
    </row>
    <row r="4908" spans="1:10" s="192" customFormat="1" ht="12.75">
      <c r="A4908" s="290" t="s">
        <v>4273</v>
      </c>
      <c r="B4908" s="288" t="s">
        <v>8</v>
      </c>
      <c r="C4908" s="284" t="s">
        <v>9</v>
      </c>
      <c r="D4908" s="284" t="s">
        <v>10</v>
      </c>
      <c r="E4908" s="367" t="s">
        <v>136</v>
      </c>
      <c r="F4908" s="367"/>
      <c r="G4908" s="289" t="s">
        <v>11</v>
      </c>
      <c r="H4908" s="288" t="s">
        <v>12</v>
      </c>
      <c r="I4908" s="288" t="s">
        <v>13</v>
      </c>
      <c r="J4908" s="287" t="s">
        <v>14</v>
      </c>
    </row>
    <row r="4909" spans="1:10" s="192" customFormat="1" ht="25.5">
      <c r="A4909" s="94" t="s">
        <v>137</v>
      </c>
      <c r="B4909" s="294" t="s">
        <v>4274</v>
      </c>
      <c r="C4909" s="277" t="s">
        <v>44</v>
      </c>
      <c r="D4909" s="277" t="s">
        <v>2965</v>
      </c>
      <c r="E4909" s="368" t="s">
        <v>528</v>
      </c>
      <c r="F4909" s="368"/>
      <c r="G4909" s="95" t="s">
        <v>45</v>
      </c>
      <c r="H4909" s="182">
        <v>1</v>
      </c>
      <c r="I4909" s="96">
        <v>66968.27</v>
      </c>
      <c r="J4909" s="196">
        <v>66968.27</v>
      </c>
    </row>
    <row r="4910" spans="1:10" s="192" customFormat="1" ht="38.25" customHeight="1">
      <c r="A4910" s="197" t="s">
        <v>146</v>
      </c>
      <c r="B4910" s="308" t="s">
        <v>1605</v>
      </c>
      <c r="C4910" s="285" t="s">
        <v>21</v>
      </c>
      <c r="D4910" s="285" t="s">
        <v>983</v>
      </c>
      <c r="E4910" s="365" t="s">
        <v>155</v>
      </c>
      <c r="F4910" s="365"/>
      <c r="G4910" s="183" t="s">
        <v>156</v>
      </c>
      <c r="H4910" s="184">
        <v>0.4118</v>
      </c>
      <c r="I4910" s="185">
        <v>350.51</v>
      </c>
      <c r="J4910" s="198">
        <v>144.34</v>
      </c>
    </row>
    <row r="4911" spans="1:10" s="192" customFormat="1" ht="25.5">
      <c r="A4911" s="197" t="s">
        <v>146</v>
      </c>
      <c r="B4911" s="308" t="s">
        <v>1552</v>
      </c>
      <c r="C4911" s="285" t="s">
        <v>21</v>
      </c>
      <c r="D4911" s="285" t="s">
        <v>913</v>
      </c>
      <c r="E4911" s="365" t="s">
        <v>148</v>
      </c>
      <c r="F4911" s="365"/>
      <c r="G4911" s="183" t="s">
        <v>26</v>
      </c>
      <c r="H4911" s="184">
        <v>5.3597999999999999</v>
      </c>
      <c r="I4911" s="185">
        <v>27.83</v>
      </c>
      <c r="J4911" s="198">
        <v>149.16</v>
      </c>
    </row>
    <row r="4912" spans="1:10" s="192" customFormat="1" ht="25.5">
      <c r="A4912" s="197" t="s">
        <v>146</v>
      </c>
      <c r="B4912" s="308" t="s">
        <v>1439</v>
      </c>
      <c r="C4912" s="285" t="s">
        <v>21</v>
      </c>
      <c r="D4912" s="285" t="s">
        <v>508</v>
      </c>
      <c r="E4912" s="365" t="s">
        <v>148</v>
      </c>
      <c r="F4912" s="365"/>
      <c r="G4912" s="183" t="s">
        <v>26</v>
      </c>
      <c r="H4912" s="184">
        <v>5.35</v>
      </c>
      <c r="I4912" s="185">
        <v>21.21</v>
      </c>
      <c r="J4912" s="198">
        <v>113.47</v>
      </c>
    </row>
    <row r="4913" spans="1:10" s="192" customFormat="1" ht="25.5">
      <c r="A4913" s="199" t="s">
        <v>139</v>
      </c>
      <c r="B4913" s="309" t="s">
        <v>4275</v>
      </c>
      <c r="C4913" s="278" t="s">
        <v>681</v>
      </c>
      <c r="D4913" s="278" t="s">
        <v>4276</v>
      </c>
      <c r="E4913" s="362" t="s">
        <v>142</v>
      </c>
      <c r="F4913" s="362"/>
      <c r="G4913" s="186" t="s">
        <v>45</v>
      </c>
      <c r="H4913" s="187">
        <v>1</v>
      </c>
      <c r="I4913" s="188">
        <v>66561.3</v>
      </c>
      <c r="J4913" s="200">
        <v>66561.3</v>
      </c>
    </row>
    <row r="4914" spans="1:10" s="192" customFormat="1" ht="12.75">
      <c r="A4914" s="201"/>
      <c r="B4914" s="279"/>
      <c r="C4914" s="279"/>
      <c r="D4914" s="279"/>
      <c r="E4914" s="279" t="s">
        <v>143</v>
      </c>
      <c r="F4914" s="203">
        <v>214.64</v>
      </c>
      <c r="G4914" s="279" t="s">
        <v>144</v>
      </c>
      <c r="H4914" s="203">
        <v>0</v>
      </c>
      <c r="I4914" s="279" t="s">
        <v>145</v>
      </c>
      <c r="J4914" s="204">
        <v>214.64</v>
      </c>
    </row>
    <row r="4915" spans="1:10" s="192" customFormat="1" ht="12.75">
      <c r="A4915" s="201"/>
      <c r="B4915" s="279"/>
      <c r="C4915" s="279"/>
      <c r="D4915" s="279"/>
      <c r="E4915" s="279" t="s">
        <v>663</v>
      </c>
      <c r="F4915" s="203">
        <v>10232.75</v>
      </c>
      <c r="G4915" s="279"/>
      <c r="H4915" s="363" t="s">
        <v>664</v>
      </c>
      <c r="I4915" s="363"/>
      <c r="J4915" s="204">
        <v>77201.02</v>
      </c>
    </row>
    <row r="4916" spans="1:10" s="192" customFormat="1" ht="13.5" thickBot="1">
      <c r="A4916" s="280"/>
      <c r="B4916" s="281"/>
      <c r="C4916" s="281"/>
      <c r="D4916" s="281"/>
      <c r="E4916" s="281"/>
      <c r="F4916" s="281"/>
      <c r="G4916" s="281" t="s">
        <v>665</v>
      </c>
      <c r="H4916" s="213">
        <v>2</v>
      </c>
      <c r="I4916" s="281" t="s">
        <v>666</v>
      </c>
      <c r="J4916" s="207">
        <v>154402.04</v>
      </c>
    </row>
    <row r="4917" spans="1:10" s="192" customFormat="1" ht="13.5" thickTop="1">
      <c r="A4917" s="205"/>
      <c r="B4917" s="189"/>
      <c r="C4917" s="189"/>
      <c r="D4917" s="189"/>
      <c r="E4917" s="189"/>
      <c r="F4917" s="189"/>
      <c r="G4917" s="189"/>
      <c r="H4917" s="189"/>
      <c r="I4917" s="189"/>
      <c r="J4917" s="206"/>
    </row>
    <row r="4918" spans="1:10" s="192" customFormat="1" ht="12.75">
      <c r="A4918" s="290" t="s">
        <v>4277</v>
      </c>
      <c r="B4918" s="288" t="s">
        <v>8</v>
      </c>
      <c r="C4918" s="284" t="s">
        <v>9</v>
      </c>
      <c r="D4918" s="284" t="s">
        <v>10</v>
      </c>
      <c r="E4918" s="367" t="s">
        <v>136</v>
      </c>
      <c r="F4918" s="367"/>
      <c r="G4918" s="289" t="s">
        <v>11</v>
      </c>
      <c r="H4918" s="288" t="s">
        <v>12</v>
      </c>
      <c r="I4918" s="288" t="s">
        <v>13</v>
      </c>
      <c r="J4918" s="287" t="s">
        <v>14</v>
      </c>
    </row>
    <row r="4919" spans="1:10" s="192" customFormat="1" ht="25.5">
      <c r="A4919" s="94" t="s">
        <v>137</v>
      </c>
      <c r="B4919" s="294" t="s">
        <v>4278</v>
      </c>
      <c r="C4919" s="277" t="s">
        <v>44</v>
      </c>
      <c r="D4919" s="277" t="s">
        <v>2968</v>
      </c>
      <c r="E4919" s="368" t="s">
        <v>528</v>
      </c>
      <c r="F4919" s="368"/>
      <c r="G4919" s="95" t="s">
        <v>45</v>
      </c>
      <c r="H4919" s="182">
        <v>1</v>
      </c>
      <c r="I4919" s="96">
        <v>66968.27</v>
      </c>
      <c r="J4919" s="196">
        <v>66968.27</v>
      </c>
    </row>
    <row r="4920" spans="1:10" s="192" customFormat="1" ht="38.25" customHeight="1">
      <c r="A4920" s="197" t="s">
        <v>146</v>
      </c>
      <c r="B4920" s="308" t="s">
        <v>1605</v>
      </c>
      <c r="C4920" s="285" t="s">
        <v>21</v>
      </c>
      <c r="D4920" s="285" t="s">
        <v>983</v>
      </c>
      <c r="E4920" s="365" t="s">
        <v>155</v>
      </c>
      <c r="F4920" s="365"/>
      <c r="G4920" s="183" t="s">
        <v>156</v>
      </c>
      <c r="H4920" s="184">
        <v>0.4118</v>
      </c>
      <c r="I4920" s="185">
        <v>350.51</v>
      </c>
      <c r="J4920" s="198">
        <v>144.34</v>
      </c>
    </row>
    <row r="4921" spans="1:10" s="192" customFormat="1" ht="25.5">
      <c r="A4921" s="197" t="s">
        <v>146</v>
      </c>
      <c r="B4921" s="308" t="s">
        <v>1552</v>
      </c>
      <c r="C4921" s="285" t="s">
        <v>21</v>
      </c>
      <c r="D4921" s="285" t="s">
        <v>913</v>
      </c>
      <c r="E4921" s="365" t="s">
        <v>148</v>
      </c>
      <c r="F4921" s="365"/>
      <c r="G4921" s="183" t="s">
        <v>26</v>
      </c>
      <c r="H4921" s="184">
        <v>5.3597999999999999</v>
      </c>
      <c r="I4921" s="185">
        <v>27.83</v>
      </c>
      <c r="J4921" s="198">
        <v>149.16</v>
      </c>
    </row>
    <row r="4922" spans="1:10" s="192" customFormat="1" ht="25.5">
      <c r="A4922" s="197" t="s">
        <v>146</v>
      </c>
      <c r="B4922" s="308" t="s">
        <v>1439</v>
      </c>
      <c r="C4922" s="285" t="s">
        <v>21</v>
      </c>
      <c r="D4922" s="285" t="s">
        <v>508</v>
      </c>
      <c r="E4922" s="365" t="s">
        <v>148</v>
      </c>
      <c r="F4922" s="365"/>
      <c r="G4922" s="183" t="s">
        <v>26</v>
      </c>
      <c r="H4922" s="184">
        <v>5.35</v>
      </c>
      <c r="I4922" s="185">
        <v>21.21</v>
      </c>
      <c r="J4922" s="198">
        <v>113.47</v>
      </c>
    </row>
    <row r="4923" spans="1:10" s="192" customFormat="1" ht="25.5">
      <c r="A4923" s="199" t="s">
        <v>139</v>
      </c>
      <c r="B4923" s="309" t="s">
        <v>4275</v>
      </c>
      <c r="C4923" s="278" t="s">
        <v>681</v>
      </c>
      <c r="D4923" s="278" t="s">
        <v>4276</v>
      </c>
      <c r="E4923" s="362" t="s">
        <v>142</v>
      </c>
      <c r="F4923" s="362"/>
      <c r="G4923" s="186" t="s">
        <v>45</v>
      </c>
      <c r="H4923" s="187">
        <v>1</v>
      </c>
      <c r="I4923" s="188">
        <v>66561.3</v>
      </c>
      <c r="J4923" s="200">
        <v>66561.3</v>
      </c>
    </row>
    <row r="4924" spans="1:10" s="192" customFormat="1" ht="12.75">
      <c r="A4924" s="201"/>
      <c r="B4924" s="279"/>
      <c r="C4924" s="279"/>
      <c r="D4924" s="279"/>
      <c r="E4924" s="279" t="s">
        <v>143</v>
      </c>
      <c r="F4924" s="203">
        <v>214.64</v>
      </c>
      <c r="G4924" s="279" t="s">
        <v>144</v>
      </c>
      <c r="H4924" s="203">
        <v>0</v>
      </c>
      <c r="I4924" s="279" t="s">
        <v>145</v>
      </c>
      <c r="J4924" s="204">
        <v>214.64</v>
      </c>
    </row>
    <row r="4925" spans="1:10" s="192" customFormat="1" ht="12.75">
      <c r="A4925" s="201"/>
      <c r="B4925" s="279"/>
      <c r="C4925" s="279"/>
      <c r="D4925" s="279"/>
      <c r="E4925" s="279" t="s">
        <v>663</v>
      </c>
      <c r="F4925" s="203">
        <v>10232.75</v>
      </c>
      <c r="G4925" s="279"/>
      <c r="H4925" s="363" t="s">
        <v>664</v>
      </c>
      <c r="I4925" s="363"/>
      <c r="J4925" s="204">
        <v>77201.02</v>
      </c>
    </row>
    <row r="4926" spans="1:10" s="192" customFormat="1" ht="13.5" thickBot="1">
      <c r="A4926" s="280"/>
      <c r="B4926" s="281"/>
      <c r="C4926" s="281"/>
      <c r="D4926" s="281"/>
      <c r="E4926" s="281"/>
      <c r="F4926" s="281"/>
      <c r="G4926" s="281" t="s">
        <v>665</v>
      </c>
      <c r="H4926" s="213">
        <v>1</v>
      </c>
      <c r="I4926" s="281" t="s">
        <v>666</v>
      </c>
      <c r="J4926" s="207">
        <v>77201.02</v>
      </c>
    </row>
    <row r="4927" spans="1:10" s="192" customFormat="1" ht="13.5" thickTop="1">
      <c r="A4927" s="205"/>
      <c r="B4927" s="189"/>
      <c r="C4927" s="189"/>
      <c r="D4927" s="189"/>
      <c r="E4927" s="189"/>
      <c r="F4927" s="189"/>
      <c r="G4927" s="189"/>
      <c r="H4927" s="189"/>
      <c r="I4927" s="189"/>
      <c r="J4927" s="206"/>
    </row>
    <row r="4928" spans="1:10" s="192" customFormat="1" ht="12.75">
      <c r="A4928" s="290" t="s">
        <v>4279</v>
      </c>
      <c r="B4928" s="288" t="s">
        <v>8</v>
      </c>
      <c r="C4928" s="284" t="s">
        <v>9</v>
      </c>
      <c r="D4928" s="284" t="s">
        <v>10</v>
      </c>
      <c r="E4928" s="367" t="s">
        <v>136</v>
      </c>
      <c r="F4928" s="367"/>
      <c r="G4928" s="289" t="s">
        <v>11</v>
      </c>
      <c r="H4928" s="288" t="s">
        <v>12</v>
      </c>
      <c r="I4928" s="288" t="s">
        <v>13</v>
      </c>
      <c r="J4928" s="287" t="s">
        <v>14</v>
      </c>
    </row>
    <row r="4929" spans="1:10" s="192" customFormat="1" ht="25.5">
      <c r="A4929" s="94" t="s">
        <v>137</v>
      </c>
      <c r="B4929" s="294" t="s">
        <v>4280</v>
      </c>
      <c r="C4929" s="277" t="s">
        <v>44</v>
      </c>
      <c r="D4929" s="277" t="s">
        <v>2971</v>
      </c>
      <c r="E4929" s="368" t="s">
        <v>528</v>
      </c>
      <c r="F4929" s="368"/>
      <c r="G4929" s="95" t="s">
        <v>45</v>
      </c>
      <c r="H4929" s="182">
        <v>1</v>
      </c>
      <c r="I4929" s="96">
        <v>66968.27</v>
      </c>
      <c r="J4929" s="196">
        <v>66968.27</v>
      </c>
    </row>
    <row r="4930" spans="1:10" s="192" customFormat="1" ht="38.25" customHeight="1">
      <c r="A4930" s="197" t="s">
        <v>146</v>
      </c>
      <c r="B4930" s="308" t="s">
        <v>1605</v>
      </c>
      <c r="C4930" s="285" t="s">
        <v>21</v>
      </c>
      <c r="D4930" s="285" t="s">
        <v>983</v>
      </c>
      <c r="E4930" s="365" t="s">
        <v>155</v>
      </c>
      <c r="F4930" s="365"/>
      <c r="G4930" s="183" t="s">
        <v>156</v>
      </c>
      <c r="H4930" s="184">
        <v>0.4118</v>
      </c>
      <c r="I4930" s="185">
        <v>350.51</v>
      </c>
      <c r="J4930" s="198">
        <v>144.34</v>
      </c>
    </row>
    <row r="4931" spans="1:10" s="192" customFormat="1" ht="25.5">
      <c r="A4931" s="197" t="s">
        <v>146</v>
      </c>
      <c r="B4931" s="308" t="s">
        <v>1552</v>
      </c>
      <c r="C4931" s="285" t="s">
        <v>21</v>
      </c>
      <c r="D4931" s="285" t="s">
        <v>913</v>
      </c>
      <c r="E4931" s="365" t="s">
        <v>148</v>
      </c>
      <c r="F4931" s="365"/>
      <c r="G4931" s="183" t="s">
        <v>26</v>
      </c>
      <c r="H4931" s="184">
        <v>5.3597999999999999</v>
      </c>
      <c r="I4931" s="185">
        <v>27.83</v>
      </c>
      <c r="J4931" s="198">
        <v>149.16</v>
      </c>
    </row>
    <row r="4932" spans="1:10" s="192" customFormat="1" ht="25.5">
      <c r="A4932" s="197" t="s">
        <v>146</v>
      </c>
      <c r="B4932" s="308" t="s">
        <v>1439</v>
      </c>
      <c r="C4932" s="285" t="s">
        <v>21</v>
      </c>
      <c r="D4932" s="285" t="s">
        <v>508</v>
      </c>
      <c r="E4932" s="365" t="s">
        <v>148</v>
      </c>
      <c r="F4932" s="365"/>
      <c r="G4932" s="183" t="s">
        <v>26</v>
      </c>
      <c r="H4932" s="184">
        <v>5.35</v>
      </c>
      <c r="I4932" s="185">
        <v>21.21</v>
      </c>
      <c r="J4932" s="198">
        <v>113.47</v>
      </c>
    </row>
    <row r="4933" spans="1:10" s="192" customFormat="1" ht="25.5">
      <c r="A4933" s="199" t="s">
        <v>139</v>
      </c>
      <c r="B4933" s="309" t="s">
        <v>4275</v>
      </c>
      <c r="C4933" s="278" t="s">
        <v>681</v>
      </c>
      <c r="D4933" s="278" t="s">
        <v>4276</v>
      </c>
      <c r="E4933" s="362" t="s">
        <v>142</v>
      </c>
      <c r="F4933" s="362"/>
      <c r="G4933" s="186" t="s">
        <v>45</v>
      </c>
      <c r="H4933" s="187">
        <v>1</v>
      </c>
      <c r="I4933" s="188">
        <v>66561.3</v>
      </c>
      <c r="J4933" s="200">
        <v>66561.3</v>
      </c>
    </row>
    <row r="4934" spans="1:10" s="192" customFormat="1" ht="12.75">
      <c r="A4934" s="201"/>
      <c r="B4934" s="279"/>
      <c r="C4934" s="279"/>
      <c r="D4934" s="279"/>
      <c r="E4934" s="279" t="s">
        <v>143</v>
      </c>
      <c r="F4934" s="203">
        <v>214.64</v>
      </c>
      <c r="G4934" s="279" t="s">
        <v>144</v>
      </c>
      <c r="H4934" s="203">
        <v>0</v>
      </c>
      <c r="I4934" s="279" t="s">
        <v>145</v>
      </c>
      <c r="J4934" s="204">
        <v>214.64</v>
      </c>
    </row>
    <row r="4935" spans="1:10" s="192" customFormat="1" ht="12.75">
      <c r="A4935" s="201"/>
      <c r="B4935" s="279"/>
      <c r="C4935" s="279"/>
      <c r="D4935" s="279"/>
      <c r="E4935" s="279" t="s">
        <v>663</v>
      </c>
      <c r="F4935" s="203">
        <v>10232.75</v>
      </c>
      <c r="G4935" s="279"/>
      <c r="H4935" s="363" t="s">
        <v>664</v>
      </c>
      <c r="I4935" s="363"/>
      <c r="J4935" s="204">
        <v>77201.02</v>
      </c>
    </row>
    <row r="4936" spans="1:10" s="192" customFormat="1" ht="13.5" thickBot="1">
      <c r="A4936" s="280"/>
      <c r="B4936" s="281"/>
      <c r="C4936" s="281"/>
      <c r="D4936" s="281"/>
      <c r="E4936" s="281"/>
      <c r="F4936" s="281"/>
      <c r="G4936" s="281" t="s">
        <v>665</v>
      </c>
      <c r="H4936" s="213">
        <v>3</v>
      </c>
      <c r="I4936" s="281" t="s">
        <v>666</v>
      </c>
      <c r="J4936" s="207">
        <v>231603.06</v>
      </c>
    </row>
    <row r="4937" spans="1:10" s="192" customFormat="1" ht="13.5" thickTop="1">
      <c r="A4937" s="205"/>
      <c r="B4937" s="189"/>
      <c r="C4937" s="189"/>
      <c r="D4937" s="189"/>
      <c r="E4937" s="189"/>
      <c r="F4937" s="189"/>
      <c r="G4937" s="189"/>
      <c r="H4937" s="189"/>
      <c r="I4937" s="189"/>
      <c r="J4937" s="206"/>
    </row>
    <row r="4938" spans="1:10" s="192" customFormat="1" ht="12.75">
      <c r="A4938" s="290" t="s">
        <v>4281</v>
      </c>
      <c r="B4938" s="288" t="s">
        <v>8</v>
      </c>
      <c r="C4938" s="284" t="s">
        <v>9</v>
      </c>
      <c r="D4938" s="284" t="s">
        <v>10</v>
      </c>
      <c r="E4938" s="367" t="s">
        <v>136</v>
      </c>
      <c r="F4938" s="367"/>
      <c r="G4938" s="289" t="s">
        <v>11</v>
      </c>
      <c r="H4938" s="288" t="s">
        <v>12</v>
      </c>
      <c r="I4938" s="288" t="s">
        <v>13</v>
      </c>
      <c r="J4938" s="287" t="s">
        <v>14</v>
      </c>
    </row>
    <row r="4939" spans="1:10" s="192" customFormat="1" ht="25.5">
      <c r="A4939" s="94" t="s">
        <v>137</v>
      </c>
      <c r="B4939" s="294" t="s">
        <v>4282</v>
      </c>
      <c r="C4939" s="277" t="s">
        <v>44</v>
      </c>
      <c r="D4939" s="277" t="s">
        <v>2974</v>
      </c>
      <c r="E4939" s="368" t="s">
        <v>528</v>
      </c>
      <c r="F4939" s="368"/>
      <c r="G4939" s="95" t="s">
        <v>45</v>
      </c>
      <c r="H4939" s="182">
        <v>1</v>
      </c>
      <c r="I4939" s="96">
        <v>66968.27</v>
      </c>
      <c r="J4939" s="196">
        <v>66968.27</v>
      </c>
    </row>
    <row r="4940" spans="1:10" s="192" customFormat="1" ht="38.25" customHeight="1">
      <c r="A4940" s="197" t="s">
        <v>146</v>
      </c>
      <c r="B4940" s="308" t="s">
        <v>1605</v>
      </c>
      <c r="C4940" s="285" t="s">
        <v>21</v>
      </c>
      <c r="D4940" s="285" t="s">
        <v>983</v>
      </c>
      <c r="E4940" s="365" t="s">
        <v>155</v>
      </c>
      <c r="F4940" s="365"/>
      <c r="G4940" s="183" t="s">
        <v>156</v>
      </c>
      <c r="H4940" s="184">
        <v>0.4118</v>
      </c>
      <c r="I4940" s="185">
        <v>350.51</v>
      </c>
      <c r="J4940" s="198">
        <v>144.34</v>
      </c>
    </row>
    <row r="4941" spans="1:10" s="192" customFormat="1" ht="25.5">
      <c r="A4941" s="197" t="s">
        <v>146</v>
      </c>
      <c r="B4941" s="308" t="s">
        <v>1552</v>
      </c>
      <c r="C4941" s="285" t="s">
        <v>21</v>
      </c>
      <c r="D4941" s="285" t="s">
        <v>913</v>
      </c>
      <c r="E4941" s="365" t="s">
        <v>148</v>
      </c>
      <c r="F4941" s="365"/>
      <c r="G4941" s="183" t="s">
        <v>26</v>
      </c>
      <c r="H4941" s="184">
        <v>5.3597999999999999</v>
      </c>
      <c r="I4941" s="185">
        <v>27.83</v>
      </c>
      <c r="J4941" s="198">
        <v>149.16</v>
      </c>
    </row>
    <row r="4942" spans="1:10" s="192" customFormat="1" ht="25.5">
      <c r="A4942" s="197" t="s">
        <v>146</v>
      </c>
      <c r="B4942" s="308" t="s">
        <v>1439</v>
      </c>
      <c r="C4942" s="285" t="s">
        <v>21</v>
      </c>
      <c r="D4942" s="285" t="s">
        <v>508</v>
      </c>
      <c r="E4942" s="365" t="s">
        <v>148</v>
      </c>
      <c r="F4942" s="365"/>
      <c r="G4942" s="183" t="s">
        <v>26</v>
      </c>
      <c r="H4942" s="184">
        <v>5.35</v>
      </c>
      <c r="I4942" s="185">
        <v>21.21</v>
      </c>
      <c r="J4942" s="198">
        <v>113.47</v>
      </c>
    </row>
    <row r="4943" spans="1:10" s="192" customFormat="1" ht="25.5">
      <c r="A4943" s="199" t="s">
        <v>139</v>
      </c>
      <c r="B4943" s="309" t="s">
        <v>4275</v>
      </c>
      <c r="C4943" s="278" t="s">
        <v>681</v>
      </c>
      <c r="D4943" s="278" t="s">
        <v>4276</v>
      </c>
      <c r="E4943" s="362" t="s">
        <v>142</v>
      </c>
      <c r="F4943" s="362"/>
      <c r="G4943" s="186" t="s">
        <v>45</v>
      </c>
      <c r="H4943" s="187">
        <v>1</v>
      </c>
      <c r="I4943" s="188">
        <v>66561.3</v>
      </c>
      <c r="J4943" s="200">
        <v>66561.3</v>
      </c>
    </row>
    <row r="4944" spans="1:10" s="192" customFormat="1" ht="12.75">
      <c r="A4944" s="201"/>
      <c r="B4944" s="279"/>
      <c r="C4944" s="279"/>
      <c r="D4944" s="279"/>
      <c r="E4944" s="279" t="s">
        <v>143</v>
      </c>
      <c r="F4944" s="203">
        <v>214.64</v>
      </c>
      <c r="G4944" s="279" t="s">
        <v>144</v>
      </c>
      <c r="H4944" s="203">
        <v>0</v>
      </c>
      <c r="I4944" s="279" t="s">
        <v>145</v>
      </c>
      <c r="J4944" s="204">
        <v>214.64</v>
      </c>
    </row>
    <row r="4945" spans="1:10" s="192" customFormat="1" ht="12.75">
      <c r="A4945" s="201"/>
      <c r="B4945" s="279"/>
      <c r="C4945" s="279"/>
      <c r="D4945" s="279"/>
      <c r="E4945" s="279" t="s">
        <v>663</v>
      </c>
      <c r="F4945" s="203">
        <v>10232.75</v>
      </c>
      <c r="G4945" s="279"/>
      <c r="H4945" s="363" t="s">
        <v>664</v>
      </c>
      <c r="I4945" s="363"/>
      <c r="J4945" s="204">
        <v>77201.02</v>
      </c>
    </row>
    <row r="4946" spans="1:10" s="192" customFormat="1" ht="13.5" thickBot="1">
      <c r="A4946" s="280"/>
      <c r="B4946" s="281"/>
      <c r="C4946" s="281"/>
      <c r="D4946" s="281"/>
      <c r="E4946" s="281"/>
      <c r="F4946" s="281"/>
      <c r="G4946" s="281" t="s">
        <v>665</v>
      </c>
      <c r="H4946" s="213">
        <v>1</v>
      </c>
      <c r="I4946" s="281" t="s">
        <v>666</v>
      </c>
      <c r="J4946" s="207">
        <v>77201.02</v>
      </c>
    </row>
    <row r="4947" spans="1:10" s="192" customFormat="1" ht="13.5" thickTop="1">
      <c r="A4947" s="205"/>
      <c r="B4947" s="189"/>
      <c r="C4947" s="189"/>
      <c r="D4947" s="189"/>
      <c r="E4947" s="189"/>
      <c r="F4947" s="189"/>
      <c r="G4947" s="189"/>
      <c r="H4947" s="189"/>
      <c r="I4947" s="189"/>
      <c r="J4947" s="206"/>
    </row>
    <row r="4948" spans="1:10" s="192" customFormat="1" ht="12.75">
      <c r="A4948" s="290" t="s">
        <v>4283</v>
      </c>
      <c r="B4948" s="288" t="s">
        <v>8</v>
      </c>
      <c r="C4948" s="284" t="s">
        <v>9</v>
      </c>
      <c r="D4948" s="284" t="s">
        <v>10</v>
      </c>
      <c r="E4948" s="367" t="s">
        <v>136</v>
      </c>
      <c r="F4948" s="367"/>
      <c r="G4948" s="289" t="s">
        <v>11</v>
      </c>
      <c r="H4948" s="288" t="s">
        <v>12</v>
      </c>
      <c r="I4948" s="288" t="s">
        <v>13</v>
      </c>
      <c r="J4948" s="287" t="s">
        <v>14</v>
      </c>
    </row>
    <row r="4949" spans="1:10" s="192" customFormat="1" ht="25.5">
      <c r="A4949" s="94" t="s">
        <v>137</v>
      </c>
      <c r="B4949" s="294" t="s">
        <v>4284</v>
      </c>
      <c r="C4949" s="277" t="s">
        <v>44</v>
      </c>
      <c r="D4949" s="277" t="s">
        <v>2977</v>
      </c>
      <c r="E4949" s="368" t="s">
        <v>528</v>
      </c>
      <c r="F4949" s="368"/>
      <c r="G4949" s="95" t="s">
        <v>45</v>
      </c>
      <c r="H4949" s="182">
        <v>1</v>
      </c>
      <c r="I4949" s="96">
        <v>60136.05</v>
      </c>
      <c r="J4949" s="196">
        <v>60136.05</v>
      </c>
    </row>
    <row r="4950" spans="1:10" s="192" customFormat="1" ht="38.25" customHeight="1">
      <c r="A4950" s="197" t="s">
        <v>146</v>
      </c>
      <c r="B4950" s="308" t="s">
        <v>1605</v>
      </c>
      <c r="C4950" s="285" t="s">
        <v>21</v>
      </c>
      <c r="D4950" s="285" t="s">
        <v>983</v>
      </c>
      <c r="E4950" s="365" t="s">
        <v>155</v>
      </c>
      <c r="F4950" s="365"/>
      <c r="G4950" s="183" t="s">
        <v>156</v>
      </c>
      <c r="H4950" s="184">
        <v>0.4118</v>
      </c>
      <c r="I4950" s="185">
        <v>350.51</v>
      </c>
      <c r="J4950" s="198">
        <v>144.34</v>
      </c>
    </row>
    <row r="4951" spans="1:10" s="192" customFormat="1" ht="25.5">
      <c r="A4951" s="197" t="s">
        <v>146</v>
      </c>
      <c r="B4951" s="308" t="s">
        <v>1552</v>
      </c>
      <c r="C4951" s="285" t="s">
        <v>21</v>
      </c>
      <c r="D4951" s="285" t="s">
        <v>913</v>
      </c>
      <c r="E4951" s="365" t="s">
        <v>148</v>
      </c>
      <c r="F4951" s="365"/>
      <c r="G4951" s="183" t="s">
        <v>26</v>
      </c>
      <c r="H4951" s="184">
        <v>5.3597999999999999</v>
      </c>
      <c r="I4951" s="185">
        <v>27.83</v>
      </c>
      <c r="J4951" s="198">
        <v>149.16</v>
      </c>
    </row>
    <row r="4952" spans="1:10" s="192" customFormat="1" ht="25.5">
      <c r="A4952" s="197" t="s">
        <v>146</v>
      </c>
      <c r="B4952" s="308" t="s">
        <v>1439</v>
      </c>
      <c r="C4952" s="285" t="s">
        <v>21</v>
      </c>
      <c r="D4952" s="285" t="s">
        <v>508</v>
      </c>
      <c r="E4952" s="365" t="s">
        <v>148</v>
      </c>
      <c r="F4952" s="365"/>
      <c r="G4952" s="183" t="s">
        <v>26</v>
      </c>
      <c r="H4952" s="184">
        <v>5.35</v>
      </c>
      <c r="I4952" s="185">
        <v>21.21</v>
      </c>
      <c r="J4952" s="198">
        <v>113.47</v>
      </c>
    </row>
    <row r="4953" spans="1:10" s="192" customFormat="1" ht="25.5">
      <c r="A4953" s="199" t="s">
        <v>139</v>
      </c>
      <c r="B4953" s="309" t="s">
        <v>4285</v>
      </c>
      <c r="C4953" s="278" t="s">
        <v>681</v>
      </c>
      <c r="D4953" s="278" t="s">
        <v>4286</v>
      </c>
      <c r="E4953" s="362" t="s">
        <v>142</v>
      </c>
      <c r="F4953" s="362"/>
      <c r="G4953" s="186" t="s">
        <v>45</v>
      </c>
      <c r="H4953" s="187">
        <v>1</v>
      </c>
      <c r="I4953" s="188">
        <v>59729.08</v>
      </c>
      <c r="J4953" s="200">
        <v>59729.08</v>
      </c>
    </row>
    <row r="4954" spans="1:10" s="192" customFormat="1" ht="12.75">
      <c r="A4954" s="201"/>
      <c r="B4954" s="279"/>
      <c r="C4954" s="279"/>
      <c r="D4954" s="279"/>
      <c r="E4954" s="279" t="s">
        <v>143</v>
      </c>
      <c r="F4954" s="203">
        <v>214.64</v>
      </c>
      <c r="G4954" s="279" t="s">
        <v>144</v>
      </c>
      <c r="H4954" s="203">
        <v>0</v>
      </c>
      <c r="I4954" s="279" t="s">
        <v>145</v>
      </c>
      <c r="J4954" s="204">
        <v>214.64</v>
      </c>
    </row>
    <row r="4955" spans="1:10" s="192" customFormat="1" ht="12.75">
      <c r="A4955" s="201"/>
      <c r="B4955" s="279"/>
      <c r="C4955" s="279"/>
      <c r="D4955" s="279"/>
      <c r="E4955" s="279" t="s">
        <v>663</v>
      </c>
      <c r="F4955" s="203">
        <v>9188.7800000000007</v>
      </c>
      <c r="G4955" s="279"/>
      <c r="H4955" s="363" t="s">
        <v>664</v>
      </c>
      <c r="I4955" s="363"/>
      <c r="J4955" s="204">
        <v>69324.83</v>
      </c>
    </row>
    <row r="4956" spans="1:10" s="192" customFormat="1" ht="13.5" thickBot="1">
      <c r="A4956" s="280"/>
      <c r="B4956" s="281"/>
      <c r="C4956" s="281"/>
      <c r="D4956" s="281"/>
      <c r="E4956" s="281"/>
      <c r="F4956" s="281"/>
      <c r="G4956" s="281" t="s">
        <v>665</v>
      </c>
      <c r="H4956" s="213">
        <v>2</v>
      </c>
      <c r="I4956" s="281" t="s">
        <v>666</v>
      </c>
      <c r="J4956" s="207">
        <v>138649.66</v>
      </c>
    </row>
    <row r="4957" spans="1:10" s="192" customFormat="1" ht="13.5" thickTop="1">
      <c r="A4957" s="205"/>
      <c r="B4957" s="189"/>
      <c r="C4957" s="189"/>
      <c r="D4957" s="189"/>
      <c r="E4957" s="189"/>
      <c r="F4957" s="189"/>
      <c r="G4957" s="189"/>
      <c r="H4957" s="189"/>
      <c r="I4957" s="189"/>
      <c r="J4957" s="206"/>
    </row>
    <row r="4958" spans="1:10" s="192" customFormat="1" ht="12.75">
      <c r="A4958" s="290" t="s">
        <v>4287</v>
      </c>
      <c r="B4958" s="288" t="s">
        <v>8</v>
      </c>
      <c r="C4958" s="284" t="s">
        <v>9</v>
      </c>
      <c r="D4958" s="284" t="s">
        <v>10</v>
      </c>
      <c r="E4958" s="367" t="s">
        <v>136</v>
      </c>
      <c r="F4958" s="367"/>
      <c r="G4958" s="289" t="s">
        <v>11</v>
      </c>
      <c r="H4958" s="288" t="s">
        <v>12</v>
      </c>
      <c r="I4958" s="288" t="s">
        <v>13</v>
      </c>
      <c r="J4958" s="287" t="s">
        <v>14</v>
      </c>
    </row>
    <row r="4959" spans="1:10" s="192" customFormat="1" ht="25.5">
      <c r="A4959" s="94" t="s">
        <v>137</v>
      </c>
      <c r="B4959" s="294" t="s">
        <v>4288</v>
      </c>
      <c r="C4959" s="277" t="s">
        <v>44</v>
      </c>
      <c r="D4959" s="277" t="s">
        <v>2980</v>
      </c>
      <c r="E4959" s="368" t="s">
        <v>528</v>
      </c>
      <c r="F4959" s="368"/>
      <c r="G4959" s="95" t="s">
        <v>45</v>
      </c>
      <c r="H4959" s="182">
        <v>1</v>
      </c>
      <c r="I4959" s="96">
        <v>60136.05</v>
      </c>
      <c r="J4959" s="196">
        <v>60136.05</v>
      </c>
    </row>
    <row r="4960" spans="1:10" s="192" customFormat="1" ht="38.25" customHeight="1">
      <c r="A4960" s="197" t="s">
        <v>146</v>
      </c>
      <c r="B4960" s="308" t="s">
        <v>1605</v>
      </c>
      <c r="C4960" s="285" t="s">
        <v>21</v>
      </c>
      <c r="D4960" s="285" t="s">
        <v>983</v>
      </c>
      <c r="E4960" s="365" t="s">
        <v>155</v>
      </c>
      <c r="F4960" s="365"/>
      <c r="G4960" s="183" t="s">
        <v>156</v>
      </c>
      <c r="H4960" s="184">
        <v>0.4118</v>
      </c>
      <c r="I4960" s="185">
        <v>350.51</v>
      </c>
      <c r="J4960" s="198">
        <v>144.34</v>
      </c>
    </row>
    <row r="4961" spans="1:10" s="192" customFormat="1" ht="25.5">
      <c r="A4961" s="197" t="s">
        <v>146</v>
      </c>
      <c r="B4961" s="308" t="s">
        <v>1552</v>
      </c>
      <c r="C4961" s="285" t="s">
        <v>21</v>
      </c>
      <c r="D4961" s="285" t="s">
        <v>913</v>
      </c>
      <c r="E4961" s="365" t="s">
        <v>148</v>
      </c>
      <c r="F4961" s="365"/>
      <c r="G4961" s="183" t="s">
        <v>26</v>
      </c>
      <c r="H4961" s="184">
        <v>5.3597999999999999</v>
      </c>
      <c r="I4961" s="185">
        <v>27.83</v>
      </c>
      <c r="J4961" s="198">
        <v>149.16</v>
      </c>
    </row>
    <row r="4962" spans="1:10" s="192" customFormat="1" ht="25.5">
      <c r="A4962" s="197" t="s">
        <v>146</v>
      </c>
      <c r="B4962" s="308" t="s">
        <v>1439</v>
      </c>
      <c r="C4962" s="285" t="s">
        <v>21</v>
      </c>
      <c r="D4962" s="285" t="s">
        <v>508</v>
      </c>
      <c r="E4962" s="365" t="s">
        <v>148</v>
      </c>
      <c r="F4962" s="365"/>
      <c r="G4962" s="183" t="s">
        <v>26</v>
      </c>
      <c r="H4962" s="184">
        <v>5.35</v>
      </c>
      <c r="I4962" s="185">
        <v>21.21</v>
      </c>
      <c r="J4962" s="198">
        <v>113.47</v>
      </c>
    </row>
    <row r="4963" spans="1:10" s="192" customFormat="1" ht="25.5">
      <c r="A4963" s="199" t="s">
        <v>139</v>
      </c>
      <c r="B4963" s="309" t="s">
        <v>4285</v>
      </c>
      <c r="C4963" s="278" t="s">
        <v>681</v>
      </c>
      <c r="D4963" s="278" t="s">
        <v>4286</v>
      </c>
      <c r="E4963" s="362" t="s">
        <v>142</v>
      </c>
      <c r="F4963" s="362"/>
      <c r="G4963" s="186" t="s">
        <v>45</v>
      </c>
      <c r="H4963" s="187">
        <v>1</v>
      </c>
      <c r="I4963" s="188">
        <v>59729.08</v>
      </c>
      <c r="J4963" s="200">
        <v>59729.08</v>
      </c>
    </row>
    <row r="4964" spans="1:10" s="192" customFormat="1" ht="12.75">
      <c r="A4964" s="201"/>
      <c r="B4964" s="279"/>
      <c r="C4964" s="279"/>
      <c r="D4964" s="279"/>
      <c r="E4964" s="279" t="s">
        <v>143</v>
      </c>
      <c r="F4964" s="203">
        <v>214.64</v>
      </c>
      <c r="G4964" s="279" t="s">
        <v>144</v>
      </c>
      <c r="H4964" s="203">
        <v>0</v>
      </c>
      <c r="I4964" s="279" t="s">
        <v>145</v>
      </c>
      <c r="J4964" s="204">
        <v>214.64</v>
      </c>
    </row>
    <row r="4965" spans="1:10" s="192" customFormat="1" ht="12.75">
      <c r="A4965" s="201"/>
      <c r="B4965" s="279"/>
      <c r="C4965" s="279"/>
      <c r="D4965" s="279"/>
      <c r="E4965" s="279" t="s">
        <v>663</v>
      </c>
      <c r="F4965" s="203">
        <v>9188.7800000000007</v>
      </c>
      <c r="G4965" s="279"/>
      <c r="H4965" s="363" t="s">
        <v>664</v>
      </c>
      <c r="I4965" s="363"/>
      <c r="J4965" s="204">
        <v>69324.83</v>
      </c>
    </row>
    <row r="4966" spans="1:10" s="192" customFormat="1" ht="13.5" thickBot="1">
      <c r="A4966" s="280"/>
      <c r="B4966" s="281"/>
      <c r="C4966" s="281"/>
      <c r="D4966" s="281"/>
      <c r="E4966" s="281"/>
      <c r="F4966" s="281"/>
      <c r="G4966" s="281" t="s">
        <v>665</v>
      </c>
      <c r="H4966" s="213">
        <v>3</v>
      </c>
      <c r="I4966" s="281" t="s">
        <v>666</v>
      </c>
      <c r="J4966" s="207">
        <v>207974.49</v>
      </c>
    </row>
    <row r="4967" spans="1:10" s="192" customFormat="1" ht="13.5" thickTop="1">
      <c r="A4967" s="205"/>
      <c r="B4967" s="189"/>
      <c r="C4967" s="189"/>
      <c r="D4967" s="189"/>
      <c r="E4967" s="189"/>
      <c r="F4967" s="189"/>
      <c r="G4967" s="189"/>
      <c r="H4967" s="189"/>
      <c r="I4967" s="189"/>
      <c r="J4967" s="206"/>
    </row>
    <row r="4968" spans="1:10" s="192" customFormat="1" ht="12.75">
      <c r="A4968" s="290" t="s">
        <v>4289</v>
      </c>
      <c r="B4968" s="288" t="s">
        <v>8</v>
      </c>
      <c r="C4968" s="284" t="s">
        <v>9</v>
      </c>
      <c r="D4968" s="284" t="s">
        <v>10</v>
      </c>
      <c r="E4968" s="367" t="s">
        <v>136</v>
      </c>
      <c r="F4968" s="367"/>
      <c r="G4968" s="289" t="s">
        <v>11</v>
      </c>
      <c r="H4968" s="288" t="s">
        <v>12</v>
      </c>
      <c r="I4968" s="288" t="s">
        <v>13</v>
      </c>
      <c r="J4968" s="287" t="s">
        <v>14</v>
      </c>
    </row>
    <row r="4969" spans="1:10" s="192" customFormat="1" ht="25.5">
      <c r="A4969" s="94" t="s">
        <v>137</v>
      </c>
      <c r="B4969" s="294" t="s">
        <v>4290</v>
      </c>
      <c r="C4969" s="277" t="s">
        <v>44</v>
      </c>
      <c r="D4969" s="277" t="s">
        <v>2983</v>
      </c>
      <c r="E4969" s="368" t="s">
        <v>528</v>
      </c>
      <c r="F4969" s="368"/>
      <c r="G4969" s="95" t="s">
        <v>45</v>
      </c>
      <c r="H4969" s="182">
        <v>1</v>
      </c>
      <c r="I4969" s="96">
        <v>16397.45</v>
      </c>
      <c r="J4969" s="196">
        <v>16397.45</v>
      </c>
    </row>
    <row r="4970" spans="1:10" s="192" customFormat="1" ht="38.25" customHeight="1">
      <c r="A4970" s="197" t="s">
        <v>146</v>
      </c>
      <c r="B4970" s="308" t="s">
        <v>1605</v>
      </c>
      <c r="C4970" s="285" t="s">
        <v>21</v>
      </c>
      <c r="D4970" s="285" t="s">
        <v>983</v>
      </c>
      <c r="E4970" s="365" t="s">
        <v>155</v>
      </c>
      <c r="F4970" s="365"/>
      <c r="G4970" s="183" t="s">
        <v>156</v>
      </c>
      <c r="H4970" s="184">
        <v>0.4118</v>
      </c>
      <c r="I4970" s="185">
        <v>350.51</v>
      </c>
      <c r="J4970" s="198">
        <v>144.34</v>
      </c>
    </row>
    <row r="4971" spans="1:10" s="192" customFormat="1" ht="25.5">
      <c r="A4971" s="197" t="s">
        <v>146</v>
      </c>
      <c r="B4971" s="308" t="s">
        <v>1552</v>
      </c>
      <c r="C4971" s="285" t="s">
        <v>21</v>
      </c>
      <c r="D4971" s="285" t="s">
        <v>913</v>
      </c>
      <c r="E4971" s="365" t="s">
        <v>148</v>
      </c>
      <c r="F4971" s="365"/>
      <c r="G4971" s="183" t="s">
        <v>26</v>
      </c>
      <c r="H4971" s="184">
        <v>5.3597999999999999</v>
      </c>
      <c r="I4971" s="185">
        <v>27.83</v>
      </c>
      <c r="J4971" s="198">
        <v>149.16</v>
      </c>
    </row>
    <row r="4972" spans="1:10" s="192" customFormat="1" ht="25.5">
      <c r="A4972" s="197" t="s">
        <v>146</v>
      </c>
      <c r="B4972" s="308" t="s">
        <v>1439</v>
      </c>
      <c r="C4972" s="285" t="s">
        <v>21</v>
      </c>
      <c r="D4972" s="285" t="s">
        <v>508</v>
      </c>
      <c r="E4972" s="365" t="s">
        <v>148</v>
      </c>
      <c r="F4972" s="365"/>
      <c r="G4972" s="183" t="s">
        <v>26</v>
      </c>
      <c r="H4972" s="184">
        <v>5.35</v>
      </c>
      <c r="I4972" s="185">
        <v>21.21</v>
      </c>
      <c r="J4972" s="198">
        <v>113.47</v>
      </c>
    </row>
    <row r="4973" spans="1:10" s="192" customFormat="1" ht="38.25">
      <c r="A4973" s="199" t="s">
        <v>139</v>
      </c>
      <c r="B4973" s="309" t="s">
        <v>4291</v>
      </c>
      <c r="C4973" s="278" t="s">
        <v>21</v>
      </c>
      <c r="D4973" s="278" t="s">
        <v>4292</v>
      </c>
      <c r="E4973" s="362" t="s">
        <v>915</v>
      </c>
      <c r="F4973" s="362"/>
      <c r="G4973" s="186" t="s">
        <v>45</v>
      </c>
      <c r="H4973" s="187">
        <v>1</v>
      </c>
      <c r="I4973" s="188">
        <v>15990.48</v>
      </c>
      <c r="J4973" s="200">
        <v>15990.48</v>
      </c>
    </row>
    <row r="4974" spans="1:10" s="192" customFormat="1" ht="12.75">
      <c r="A4974" s="201"/>
      <c r="B4974" s="279"/>
      <c r="C4974" s="279"/>
      <c r="D4974" s="279"/>
      <c r="E4974" s="279" t="s">
        <v>143</v>
      </c>
      <c r="F4974" s="203">
        <v>214.64</v>
      </c>
      <c r="G4974" s="279" t="s">
        <v>144</v>
      </c>
      <c r="H4974" s="203">
        <v>0</v>
      </c>
      <c r="I4974" s="279" t="s">
        <v>145</v>
      </c>
      <c r="J4974" s="204">
        <v>214.64</v>
      </c>
    </row>
    <row r="4975" spans="1:10" s="192" customFormat="1" ht="12.75">
      <c r="A4975" s="201"/>
      <c r="B4975" s="279"/>
      <c r="C4975" s="279"/>
      <c r="D4975" s="279"/>
      <c r="E4975" s="279" t="s">
        <v>663</v>
      </c>
      <c r="F4975" s="203">
        <v>2505.5300000000002</v>
      </c>
      <c r="G4975" s="279"/>
      <c r="H4975" s="363" t="s">
        <v>664</v>
      </c>
      <c r="I4975" s="363"/>
      <c r="J4975" s="204">
        <v>18902.98</v>
      </c>
    </row>
    <row r="4976" spans="1:10" s="192" customFormat="1" ht="13.5" thickBot="1">
      <c r="A4976" s="280"/>
      <c r="B4976" s="281"/>
      <c r="C4976" s="281"/>
      <c r="D4976" s="281"/>
      <c r="E4976" s="281"/>
      <c r="F4976" s="281"/>
      <c r="G4976" s="281" t="s">
        <v>665</v>
      </c>
      <c r="H4976" s="213">
        <v>5</v>
      </c>
      <c r="I4976" s="281" t="s">
        <v>666</v>
      </c>
      <c r="J4976" s="207">
        <v>94514.9</v>
      </c>
    </row>
    <row r="4977" spans="1:10" s="192" customFormat="1" ht="13.5" thickTop="1">
      <c r="A4977" s="205"/>
      <c r="B4977" s="189"/>
      <c r="C4977" s="189"/>
      <c r="D4977" s="189"/>
      <c r="E4977" s="189"/>
      <c r="F4977" s="189"/>
      <c r="G4977" s="189"/>
      <c r="H4977" s="189"/>
      <c r="I4977" s="189"/>
      <c r="J4977" s="206"/>
    </row>
    <row r="4978" spans="1:10" s="192" customFormat="1" ht="12.75">
      <c r="A4978" s="290" t="s">
        <v>4293</v>
      </c>
      <c r="B4978" s="288" t="s">
        <v>8</v>
      </c>
      <c r="C4978" s="284" t="s">
        <v>9</v>
      </c>
      <c r="D4978" s="284" t="s">
        <v>10</v>
      </c>
      <c r="E4978" s="367" t="s">
        <v>136</v>
      </c>
      <c r="F4978" s="367"/>
      <c r="G4978" s="289" t="s">
        <v>11</v>
      </c>
      <c r="H4978" s="288" t="s">
        <v>12</v>
      </c>
      <c r="I4978" s="288" t="s">
        <v>13</v>
      </c>
      <c r="J4978" s="287" t="s">
        <v>14</v>
      </c>
    </row>
    <row r="4979" spans="1:10" s="192" customFormat="1" ht="25.5">
      <c r="A4979" s="94" t="s">
        <v>137</v>
      </c>
      <c r="B4979" s="294" t="s">
        <v>4294</v>
      </c>
      <c r="C4979" s="277" t="s">
        <v>44</v>
      </c>
      <c r="D4979" s="277" t="s">
        <v>2986</v>
      </c>
      <c r="E4979" s="368" t="s">
        <v>528</v>
      </c>
      <c r="F4979" s="368"/>
      <c r="G4979" s="95" t="s">
        <v>45</v>
      </c>
      <c r="H4979" s="182">
        <v>1</v>
      </c>
      <c r="I4979" s="96">
        <v>15692.37</v>
      </c>
      <c r="J4979" s="196">
        <v>15692.37</v>
      </c>
    </row>
    <row r="4980" spans="1:10" s="192" customFormat="1" ht="38.25" customHeight="1">
      <c r="A4980" s="197" t="s">
        <v>146</v>
      </c>
      <c r="B4980" s="308" t="s">
        <v>1605</v>
      </c>
      <c r="C4980" s="285" t="s">
        <v>21</v>
      </c>
      <c r="D4980" s="285" t="s">
        <v>983</v>
      </c>
      <c r="E4980" s="365" t="s">
        <v>155</v>
      </c>
      <c r="F4980" s="365"/>
      <c r="G4980" s="183" t="s">
        <v>156</v>
      </c>
      <c r="H4980" s="184">
        <v>0.4118</v>
      </c>
      <c r="I4980" s="185">
        <v>350.51</v>
      </c>
      <c r="J4980" s="198">
        <v>144.34</v>
      </c>
    </row>
    <row r="4981" spans="1:10" s="192" customFormat="1" ht="25.5">
      <c r="A4981" s="197" t="s">
        <v>146</v>
      </c>
      <c r="B4981" s="308" t="s">
        <v>1552</v>
      </c>
      <c r="C4981" s="285" t="s">
        <v>21</v>
      </c>
      <c r="D4981" s="285" t="s">
        <v>913</v>
      </c>
      <c r="E4981" s="365" t="s">
        <v>148</v>
      </c>
      <c r="F4981" s="365"/>
      <c r="G4981" s="183" t="s">
        <v>26</v>
      </c>
      <c r="H4981" s="184">
        <v>5.3597999999999999</v>
      </c>
      <c r="I4981" s="185">
        <v>27.83</v>
      </c>
      <c r="J4981" s="198">
        <v>149.16</v>
      </c>
    </row>
    <row r="4982" spans="1:10" s="192" customFormat="1" ht="25.5">
      <c r="A4982" s="197" t="s">
        <v>146</v>
      </c>
      <c r="B4982" s="308" t="s">
        <v>1439</v>
      </c>
      <c r="C4982" s="285" t="s">
        <v>21</v>
      </c>
      <c r="D4982" s="285" t="s">
        <v>508</v>
      </c>
      <c r="E4982" s="365" t="s">
        <v>148</v>
      </c>
      <c r="F4982" s="365"/>
      <c r="G4982" s="183" t="s">
        <v>26</v>
      </c>
      <c r="H4982" s="184">
        <v>5.35</v>
      </c>
      <c r="I4982" s="185">
        <v>21.21</v>
      </c>
      <c r="J4982" s="198">
        <v>113.47</v>
      </c>
    </row>
    <row r="4983" spans="1:10" s="192" customFormat="1" ht="38.25">
      <c r="A4983" s="199" t="s">
        <v>139</v>
      </c>
      <c r="B4983" s="309" t="s">
        <v>4295</v>
      </c>
      <c r="C4983" s="278" t="s">
        <v>21</v>
      </c>
      <c r="D4983" s="278" t="s">
        <v>4296</v>
      </c>
      <c r="E4983" s="362" t="s">
        <v>915</v>
      </c>
      <c r="F4983" s="362"/>
      <c r="G4983" s="186" t="s">
        <v>45</v>
      </c>
      <c r="H4983" s="187">
        <v>1</v>
      </c>
      <c r="I4983" s="188">
        <v>15285.4</v>
      </c>
      <c r="J4983" s="200">
        <v>15285.4</v>
      </c>
    </row>
    <row r="4984" spans="1:10" s="192" customFormat="1" ht="12.75">
      <c r="A4984" s="201"/>
      <c r="B4984" s="279"/>
      <c r="C4984" s="279"/>
      <c r="D4984" s="279"/>
      <c r="E4984" s="279" t="s">
        <v>143</v>
      </c>
      <c r="F4984" s="203">
        <v>214.64</v>
      </c>
      <c r="G4984" s="279" t="s">
        <v>144</v>
      </c>
      <c r="H4984" s="203">
        <v>0</v>
      </c>
      <c r="I4984" s="279" t="s">
        <v>145</v>
      </c>
      <c r="J4984" s="204">
        <v>214.64</v>
      </c>
    </row>
    <row r="4985" spans="1:10" s="192" customFormat="1" ht="12.75">
      <c r="A4985" s="201"/>
      <c r="B4985" s="279"/>
      <c r="C4985" s="279"/>
      <c r="D4985" s="279"/>
      <c r="E4985" s="279" t="s">
        <v>663</v>
      </c>
      <c r="F4985" s="203">
        <v>2397.79</v>
      </c>
      <c r="G4985" s="279"/>
      <c r="H4985" s="363" t="s">
        <v>664</v>
      </c>
      <c r="I4985" s="363"/>
      <c r="J4985" s="204">
        <v>18090.16</v>
      </c>
    </row>
    <row r="4986" spans="1:10" s="192" customFormat="1" ht="13.5" thickBot="1">
      <c r="A4986" s="280"/>
      <c r="B4986" s="281"/>
      <c r="C4986" s="281"/>
      <c r="D4986" s="281"/>
      <c r="E4986" s="281"/>
      <c r="F4986" s="281"/>
      <c r="G4986" s="281" t="s">
        <v>665</v>
      </c>
      <c r="H4986" s="213">
        <v>25</v>
      </c>
      <c r="I4986" s="281" t="s">
        <v>666</v>
      </c>
      <c r="J4986" s="207">
        <v>452254</v>
      </c>
    </row>
    <row r="4987" spans="1:10" s="192" customFormat="1" ht="13.5" thickTop="1">
      <c r="A4987" s="205"/>
      <c r="B4987" s="189"/>
      <c r="C4987" s="189"/>
      <c r="D4987" s="189"/>
      <c r="E4987" s="189"/>
      <c r="F4987" s="189"/>
      <c r="G4987" s="189"/>
      <c r="H4987" s="189"/>
      <c r="I4987" s="189"/>
      <c r="J4987" s="206"/>
    </row>
    <row r="4988" spans="1:10" s="192" customFormat="1" ht="12.75">
      <c r="A4988" s="290" t="s">
        <v>4297</v>
      </c>
      <c r="B4988" s="288" t="s">
        <v>8</v>
      </c>
      <c r="C4988" s="284" t="s">
        <v>9</v>
      </c>
      <c r="D4988" s="284" t="s">
        <v>10</v>
      </c>
      <c r="E4988" s="367" t="s">
        <v>136</v>
      </c>
      <c r="F4988" s="367"/>
      <c r="G4988" s="289" t="s">
        <v>11</v>
      </c>
      <c r="H4988" s="288" t="s">
        <v>12</v>
      </c>
      <c r="I4988" s="288" t="s">
        <v>13</v>
      </c>
      <c r="J4988" s="287" t="s">
        <v>14</v>
      </c>
    </row>
    <row r="4989" spans="1:10" s="192" customFormat="1" ht="25.5">
      <c r="A4989" s="94" t="s">
        <v>137</v>
      </c>
      <c r="B4989" s="294" t="s">
        <v>4298</v>
      </c>
      <c r="C4989" s="277" t="s">
        <v>44</v>
      </c>
      <c r="D4989" s="277" t="s">
        <v>2989</v>
      </c>
      <c r="E4989" s="368" t="s">
        <v>528</v>
      </c>
      <c r="F4989" s="368"/>
      <c r="G4989" s="95" t="s">
        <v>45</v>
      </c>
      <c r="H4989" s="182">
        <v>1</v>
      </c>
      <c r="I4989" s="96">
        <v>13185.96</v>
      </c>
      <c r="J4989" s="196">
        <v>13185.96</v>
      </c>
    </row>
    <row r="4990" spans="1:10" s="192" customFormat="1" ht="38.25" customHeight="1">
      <c r="A4990" s="197" t="s">
        <v>146</v>
      </c>
      <c r="B4990" s="308" t="s">
        <v>1605</v>
      </c>
      <c r="C4990" s="285" t="s">
        <v>21</v>
      </c>
      <c r="D4990" s="285" t="s">
        <v>983</v>
      </c>
      <c r="E4990" s="365" t="s">
        <v>155</v>
      </c>
      <c r="F4990" s="365"/>
      <c r="G4990" s="183" t="s">
        <v>156</v>
      </c>
      <c r="H4990" s="184">
        <v>0.4118</v>
      </c>
      <c r="I4990" s="185">
        <v>350.51</v>
      </c>
      <c r="J4990" s="198">
        <v>144.34</v>
      </c>
    </row>
    <row r="4991" spans="1:10" s="192" customFormat="1" ht="25.5">
      <c r="A4991" s="197" t="s">
        <v>146</v>
      </c>
      <c r="B4991" s="308" t="s">
        <v>1552</v>
      </c>
      <c r="C4991" s="285" t="s">
        <v>21</v>
      </c>
      <c r="D4991" s="285" t="s">
        <v>913</v>
      </c>
      <c r="E4991" s="365" t="s">
        <v>148</v>
      </c>
      <c r="F4991" s="365"/>
      <c r="G4991" s="183" t="s">
        <v>26</v>
      </c>
      <c r="H4991" s="184">
        <v>5.3597999999999999</v>
      </c>
      <c r="I4991" s="185">
        <v>27.83</v>
      </c>
      <c r="J4991" s="198">
        <v>149.16</v>
      </c>
    </row>
    <row r="4992" spans="1:10" s="192" customFormat="1" ht="25.5">
      <c r="A4992" s="197" t="s">
        <v>146</v>
      </c>
      <c r="B4992" s="308" t="s">
        <v>1439</v>
      </c>
      <c r="C4992" s="285" t="s">
        <v>21</v>
      </c>
      <c r="D4992" s="285" t="s">
        <v>508</v>
      </c>
      <c r="E4992" s="365" t="s">
        <v>148</v>
      </c>
      <c r="F4992" s="365"/>
      <c r="G4992" s="183" t="s">
        <v>26</v>
      </c>
      <c r="H4992" s="184">
        <v>5.35</v>
      </c>
      <c r="I4992" s="185">
        <v>21.21</v>
      </c>
      <c r="J4992" s="198">
        <v>113.47</v>
      </c>
    </row>
    <row r="4993" spans="1:10" s="192" customFormat="1" ht="38.25">
      <c r="A4993" s="199" t="s">
        <v>139</v>
      </c>
      <c r="B4993" s="309" t="s">
        <v>1556</v>
      </c>
      <c r="C4993" s="278" t="s">
        <v>21</v>
      </c>
      <c r="D4993" s="278" t="s">
        <v>919</v>
      </c>
      <c r="E4993" s="362" t="s">
        <v>915</v>
      </c>
      <c r="F4993" s="362"/>
      <c r="G4993" s="186" t="s">
        <v>45</v>
      </c>
      <c r="H4993" s="187">
        <v>1</v>
      </c>
      <c r="I4993" s="188">
        <v>12778.99</v>
      </c>
      <c r="J4993" s="200">
        <v>12778.99</v>
      </c>
    </row>
    <row r="4994" spans="1:10" s="192" customFormat="1" ht="12.75">
      <c r="A4994" s="201"/>
      <c r="B4994" s="279"/>
      <c r="C4994" s="279"/>
      <c r="D4994" s="279"/>
      <c r="E4994" s="279" t="s">
        <v>143</v>
      </c>
      <c r="F4994" s="203">
        <v>214.64</v>
      </c>
      <c r="G4994" s="279" t="s">
        <v>144</v>
      </c>
      <c r="H4994" s="203">
        <v>0</v>
      </c>
      <c r="I4994" s="279" t="s">
        <v>145</v>
      </c>
      <c r="J4994" s="204">
        <v>214.64</v>
      </c>
    </row>
    <row r="4995" spans="1:10" s="192" customFormat="1" ht="12.75">
      <c r="A4995" s="201"/>
      <c r="B4995" s="279"/>
      <c r="C4995" s="279"/>
      <c r="D4995" s="279"/>
      <c r="E4995" s="279" t="s">
        <v>663</v>
      </c>
      <c r="F4995" s="203">
        <v>2014.81</v>
      </c>
      <c r="G4995" s="279"/>
      <c r="H4995" s="363" t="s">
        <v>664</v>
      </c>
      <c r="I4995" s="363"/>
      <c r="J4995" s="204">
        <v>15200.77</v>
      </c>
    </row>
    <row r="4996" spans="1:10" s="192" customFormat="1" ht="13.5" thickBot="1">
      <c r="A4996" s="280"/>
      <c r="B4996" s="281"/>
      <c r="C4996" s="281"/>
      <c r="D4996" s="281"/>
      <c r="E4996" s="281"/>
      <c r="F4996" s="281"/>
      <c r="G4996" s="281" t="s">
        <v>665</v>
      </c>
      <c r="H4996" s="213">
        <v>1</v>
      </c>
      <c r="I4996" s="281" t="s">
        <v>666</v>
      </c>
      <c r="J4996" s="207">
        <v>15200.77</v>
      </c>
    </row>
    <row r="4997" spans="1:10" s="192" customFormat="1" ht="13.5" thickTop="1">
      <c r="A4997" s="205"/>
      <c r="B4997" s="189"/>
      <c r="C4997" s="189"/>
      <c r="D4997" s="189"/>
      <c r="E4997" s="189"/>
      <c r="F4997" s="189"/>
      <c r="G4997" s="189"/>
      <c r="H4997" s="189"/>
      <c r="I4997" s="189"/>
      <c r="J4997" s="206"/>
    </row>
    <row r="4998" spans="1:10" s="192" customFormat="1" ht="12.75">
      <c r="A4998" s="290" t="s">
        <v>4299</v>
      </c>
      <c r="B4998" s="288" t="s">
        <v>8</v>
      </c>
      <c r="C4998" s="284" t="s">
        <v>9</v>
      </c>
      <c r="D4998" s="284" t="s">
        <v>10</v>
      </c>
      <c r="E4998" s="367" t="s">
        <v>136</v>
      </c>
      <c r="F4998" s="367"/>
      <c r="G4998" s="289" t="s">
        <v>11</v>
      </c>
      <c r="H4998" s="288" t="s">
        <v>12</v>
      </c>
      <c r="I4998" s="288" t="s">
        <v>13</v>
      </c>
      <c r="J4998" s="287" t="s">
        <v>14</v>
      </c>
    </row>
    <row r="4999" spans="1:10" s="192" customFormat="1" ht="25.5">
      <c r="A4999" s="94" t="s">
        <v>137</v>
      </c>
      <c r="B4999" s="294" t="s">
        <v>4300</v>
      </c>
      <c r="C4999" s="277" t="s">
        <v>44</v>
      </c>
      <c r="D4999" s="277" t="s">
        <v>2992</v>
      </c>
      <c r="E4999" s="368" t="s">
        <v>528</v>
      </c>
      <c r="F4999" s="368"/>
      <c r="G4999" s="95" t="s">
        <v>45</v>
      </c>
      <c r="H4999" s="182">
        <v>1</v>
      </c>
      <c r="I4999" s="96">
        <v>13185.96</v>
      </c>
      <c r="J4999" s="196">
        <v>13185.96</v>
      </c>
    </row>
    <row r="5000" spans="1:10" s="192" customFormat="1" ht="38.25" customHeight="1">
      <c r="A5000" s="197" t="s">
        <v>146</v>
      </c>
      <c r="B5000" s="308" t="s">
        <v>1605</v>
      </c>
      <c r="C5000" s="285" t="s">
        <v>21</v>
      </c>
      <c r="D5000" s="285" t="s">
        <v>983</v>
      </c>
      <c r="E5000" s="365" t="s">
        <v>155</v>
      </c>
      <c r="F5000" s="365"/>
      <c r="G5000" s="183" t="s">
        <v>156</v>
      </c>
      <c r="H5000" s="184">
        <v>0.4118</v>
      </c>
      <c r="I5000" s="185">
        <v>350.51</v>
      </c>
      <c r="J5000" s="198">
        <v>144.34</v>
      </c>
    </row>
    <row r="5001" spans="1:10" s="192" customFormat="1" ht="25.5">
      <c r="A5001" s="197" t="s">
        <v>146</v>
      </c>
      <c r="B5001" s="308" t="s">
        <v>1552</v>
      </c>
      <c r="C5001" s="285" t="s">
        <v>21</v>
      </c>
      <c r="D5001" s="285" t="s">
        <v>913</v>
      </c>
      <c r="E5001" s="365" t="s">
        <v>148</v>
      </c>
      <c r="F5001" s="365"/>
      <c r="G5001" s="183" t="s">
        <v>26</v>
      </c>
      <c r="H5001" s="184">
        <v>5.3597999999999999</v>
      </c>
      <c r="I5001" s="185">
        <v>27.83</v>
      </c>
      <c r="J5001" s="198">
        <v>149.16</v>
      </c>
    </row>
    <row r="5002" spans="1:10" s="192" customFormat="1" ht="25.5">
      <c r="A5002" s="197" t="s">
        <v>146</v>
      </c>
      <c r="B5002" s="308" t="s">
        <v>1439</v>
      </c>
      <c r="C5002" s="285" t="s">
        <v>21</v>
      </c>
      <c r="D5002" s="285" t="s">
        <v>508</v>
      </c>
      <c r="E5002" s="365" t="s">
        <v>148</v>
      </c>
      <c r="F5002" s="365"/>
      <c r="G5002" s="183" t="s">
        <v>26</v>
      </c>
      <c r="H5002" s="184">
        <v>5.35</v>
      </c>
      <c r="I5002" s="185">
        <v>21.21</v>
      </c>
      <c r="J5002" s="198">
        <v>113.47</v>
      </c>
    </row>
    <row r="5003" spans="1:10" s="192" customFormat="1" ht="38.25">
      <c r="A5003" s="199" t="s">
        <v>139</v>
      </c>
      <c r="B5003" s="309" t="s">
        <v>1556</v>
      </c>
      <c r="C5003" s="278" t="s">
        <v>21</v>
      </c>
      <c r="D5003" s="278" t="s">
        <v>919</v>
      </c>
      <c r="E5003" s="362" t="s">
        <v>915</v>
      </c>
      <c r="F5003" s="362"/>
      <c r="G5003" s="186" t="s">
        <v>45</v>
      </c>
      <c r="H5003" s="187">
        <v>1</v>
      </c>
      <c r="I5003" s="188">
        <v>12778.99</v>
      </c>
      <c r="J5003" s="200">
        <v>12778.99</v>
      </c>
    </row>
    <row r="5004" spans="1:10" s="192" customFormat="1" ht="12.75">
      <c r="A5004" s="201"/>
      <c r="B5004" s="279"/>
      <c r="C5004" s="279"/>
      <c r="D5004" s="279"/>
      <c r="E5004" s="279" t="s">
        <v>143</v>
      </c>
      <c r="F5004" s="203">
        <v>214.64</v>
      </c>
      <c r="G5004" s="279" t="s">
        <v>144</v>
      </c>
      <c r="H5004" s="203">
        <v>0</v>
      </c>
      <c r="I5004" s="279" t="s">
        <v>145</v>
      </c>
      <c r="J5004" s="204">
        <v>214.64</v>
      </c>
    </row>
    <row r="5005" spans="1:10" s="192" customFormat="1" ht="12.75">
      <c r="A5005" s="201"/>
      <c r="B5005" s="279"/>
      <c r="C5005" s="279"/>
      <c r="D5005" s="279"/>
      <c r="E5005" s="279" t="s">
        <v>663</v>
      </c>
      <c r="F5005" s="203">
        <v>2014.81</v>
      </c>
      <c r="G5005" s="279"/>
      <c r="H5005" s="363" t="s">
        <v>664</v>
      </c>
      <c r="I5005" s="363"/>
      <c r="J5005" s="204">
        <v>15200.77</v>
      </c>
    </row>
    <row r="5006" spans="1:10" s="192" customFormat="1" ht="13.5" thickBot="1">
      <c r="A5006" s="280"/>
      <c r="B5006" s="281"/>
      <c r="C5006" s="281"/>
      <c r="D5006" s="281"/>
      <c r="E5006" s="281"/>
      <c r="F5006" s="281"/>
      <c r="G5006" s="281" t="s">
        <v>665</v>
      </c>
      <c r="H5006" s="213">
        <v>6</v>
      </c>
      <c r="I5006" s="281" t="s">
        <v>666</v>
      </c>
      <c r="J5006" s="207">
        <v>91204.62</v>
      </c>
    </row>
    <row r="5007" spans="1:10" s="192" customFormat="1" ht="13.5" thickTop="1">
      <c r="A5007" s="205"/>
      <c r="B5007" s="189"/>
      <c r="C5007" s="189"/>
      <c r="D5007" s="189"/>
      <c r="E5007" s="189"/>
      <c r="F5007" s="189"/>
      <c r="G5007" s="189"/>
      <c r="H5007" s="189"/>
      <c r="I5007" s="189"/>
      <c r="J5007" s="206"/>
    </row>
    <row r="5008" spans="1:10" s="192" customFormat="1" ht="12.75">
      <c r="A5008" s="290" t="s">
        <v>4301</v>
      </c>
      <c r="B5008" s="288" t="s">
        <v>8</v>
      </c>
      <c r="C5008" s="284" t="s">
        <v>9</v>
      </c>
      <c r="D5008" s="284" t="s">
        <v>10</v>
      </c>
      <c r="E5008" s="367" t="s">
        <v>136</v>
      </c>
      <c r="F5008" s="367"/>
      <c r="G5008" s="289" t="s">
        <v>11</v>
      </c>
      <c r="H5008" s="288" t="s">
        <v>12</v>
      </c>
      <c r="I5008" s="288" t="s">
        <v>13</v>
      </c>
      <c r="J5008" s="287" t="s">
        <v>14</v>
      </c>
    </row>
    <row r="5009" spans="1:10" s="192" customFormat="1" ht="25.5">
      <c r="A5009" s="94" t="s">
        <v>137</v>
      </c>
      <c r="B5009" s="294" t="s">
        <v>4302</v>
      </c>
      <c r="C5009" s="277" t="s">
        <v>44</v>
      </c>
      <c r="D5009" s="277" t="s">
        <v>2995</v>
      </c>
      <c r="E5009" s="368" t="s">
        <v>528</v>
      </c>
      <c r="F5009" s="368"/>
      <c r="G5009" s="95" t="s">
        <v>45</v>
      </c>
      <c r="H5009" s="182">
        <v>1</v>
      </c>
      <c r="I5009" s="96">
        <v>6950.77</v>
      </c>
      <c r="J5009" s="196">
        <v>6950.77</v>
      </c>
    </row>
    <row r="5010" spans="1:10" s="192" customFormat="1" ht="38.25" customHeight="1">
      <c r="A5010" s="197" t="s">
        <v>146</v>
      </c>
      <c r="B5010" s="308" t="s">
        <v>1605</v>
      </c>
      <c r="C5010" s="285" t="s">
        <v>21</v>
      </c>
      <c r="D5010" s="285" t="s">
        <v>983</v>
      </c>
      <c r="E5010" s="365" t="s">
        <v>155</v>
      </c>
      <c r="F5010" s="365"/>
      <c r="G5010" s="183" t="s">
        <v>156</v>
      </c>
      <c r="H5010" s="184">
        <v>0.4118</v>
      </c>
      <c r="I5010" s="185">
        <v>350.51</v>
      </c>
      <c r="J5010" s="198">
        <v>144.34</v>
      </c>
    </row>
    <row r="5011" spans="1:10" s="192" customFormat="1" ht="25.5">
      <c r="A5011" s="197" t="s">
        <v>146</v>
      </c>
      <c r="B5011" s="308" t="s">
        <v>1552</v>
      </c>
      <c r="C5011" s="285" t="s">
        <v>21</v>
      </c>
      <c r="D5011" s="285" t="s">
        <v>913</v>
      </c>
      <c r="E5011" s="365" t="s">
        <v>148</v>
      </c>
      <c r="F5011" s="365"/>
      <c r="G5011" s="183" t="s">
        <v>26</v>
      </c>
      <c r="H5011" s="184">
        <v>5.3597999999999999</v>
      </c>
      <c r="I5011" s="185">
        <v>27.83</v>
      </c>
      <c r="J5011" s="198">
        <v>149.16</v>
      </c>
    </row>
    <row r="5012" spans="1:10" s="192" customFormat="1" ht="25.5">
      <c r="A5012" s="197" t="s">
        <v>146</v>
      </c>
      <c r="B5012" s="308" t="s">
        <v>1439</v>
      </c>
      <c r="C5012" s="285" t="s">
        <v>21</v>
      </c>
      <c r="D5012" s="285" t="s">
        <v>508</v>
      </c>
      <c r="E5012" s="365" t="s">
        <v>148</v>
      </c>
      <c r="F5012" s="365"/>
      <c r="G5012" s="183" t="s">
        <v>26</v>
      </c>
      <c r="H5012" s="184">
        <v>5.35</v>
      </c>
      <c r="I5012" s="185">
        <v>21.21</v>
      </c>
      <c r="J5012" s="198">
        <v>113.47</v>
      </c>
    </row>
    <row r="5013" spans="1:10" s="192" customFormat="1" ht="25.5">
      <c r="A5013" s="199" t="s">
        <v>139</v>
      </c>
      <c r="B5013" s="309" t="s">
        <v>4303</v>
      </c>
      <c r="C5013" s="278" t="s">
        <v>681</v>
      </c>
      <c r="D5013" s="278" t="s">
        <v>4304</v>
      </c>
      <c r="E5013" s="362" t="s">
        <v>142</v>
      </c>
      <c r="F5013" s="362"/>
      <c r="G5013" s="186" t="s">
        <v>45</v>
      </c>
      <c r="H5013" s="187">
        <v>1</v>
      </c>
      <c r="I5013" s="188">
        <v>6543.8</v>
      </c>
      <c r="J5013" s="200">
        <v>6543.8</v>
      </c>
    </row>
    <row r="5014" spans="1:10" s="192" customFormat="1" ht="12.75">
      <c r="A5014" s="201"/>
      <c r="B5014" s="279"/>
      <c r="C5014" s="279"/>
      <c r="D5014" s="279"/>
      <c r="E5014" s="279" t="s">
        <v>143</v>
      </c>
      <c r="F5014" s="203">
        <v>214.64</v>
      </c>
      <c r="G5014" s="279" t="s">
        <v>144</v>
      </c>
      <c r="H5014" s="203">
        <v>0</v>
      </c>
      <c r="I5014" s="279" t="s">
        <v>145</v>
      </c>
      <c r="J5014" s="204">
        <v>214.64</v>
      </c>
    </row>
    <row r="5015" spans="1:10" s="192" customFormat="1" ht="12.75">
      <c r="A5015" s="201"/>
      <c r="B5015" s="279"/>
      <c r="C5015" s="279"/>
      <c r="D5015" s="279"/>
      <c r="E5015" s="279" t="s">
        <v>663</v>
      </c>
      <c r="F5015" s="203">
        <v>1062.07</v>
      </c>
      <c r="G5015" s="279"/>
      <c r="H5015" s="363" t="s">
        <v>664</v>
      </c>
      <c r="I5015" s="363"/>
      <c r="J5015" s="204">
        <v>8012.84</v>
      </c>
    </row>
    <row r="5016" spans="1:10" s="192" customFormat="1" ht="13.5" thickBot="1">
      <c r="A5016" s="280"/>
      <c r="B5016" s="281"/>
      <c r="C5016" s="281"/>
      <c r="D5016" s="281"/>
      <c r="E5016" s="281"/>
      <c r="F5016" s="281"/>
      <c r="G5016" s="281" t="s">
        <v>665</v>
      </c>
      <c r="H5016" s="213">
        <v>9</v>
      </c>
      <c r="I5016" s="281" t="s">
        <v>666</v>
      </c>
      <c r="J5016" s="207">
        <v>72115.56</v>
      </c>
    </row>
    <row r="5017" spans="1:10" s="192" customFormat="1" ht="13.5" thickTop="1">
      <c r="A5017" s="205"/>
      <c r="B5017" s="189"/>
      <c r="C5017" s="189"/>
      <c r="D5017" s="189"/>
      <c r="E5017" s="189"/>
      <c r="F5017" s="189"/>
      <c r="G5017" s="189"/>
      <c r="H5017" s="189"/>
      <c r="I5017" s="189"/>
      <c r="J5017" s="206"/>
    </row>
    <row r="5018" spans="1:10" s="192" customFormat="1" ht="12.75">
      <c r="A5018" s="290" t="s">
        <v>4305</v>
      </c>
      <c r="B5018" s="288" t="s">
        <v>8</v>
      </c>
      <c r="C5018" s="284" t="s">
        <v>9</v>
      </c>
      <c r="D5018" s="284" t="s">
        <v>10</v>
      </c>
      <c r="E5018" s="367" t="s">
        <v>136</v>
      </c>
      <c r="F5018" s="367"/>
      <c r="G5018" s="289" t="s">
        <v>11</v>
      </c>
      <c r="H5018" s="288" t="s">
        <v>12</v>
      </c>
      <c r="I5018" s="288" t="s">
        <v>13</v>
      </c>
      <c r="J5018" s="287" t="s">
        <v>14</v>
      </c>
    </row>
    <row r="5019" spans="1:10" s="192" customFormat="1" ht="25.5">
      <c r="A5019" s="94" t="s">
        <v>137</v>
      </c>
      <c r="B5019" s="294" t="s">
        <v>4306</v>
      </c>
      <c r="C5019" s="277" t="s">
        <v>44</v>
      </c>
      <c r="D5019" s="277" t="s">
        <v>2998</v>
      </c>
      <c r="E5019" s="368" t="s">
        <v>528</v>
      </c>
      <c r="F5019" s="368"/>
      <c r="G5019" s="95" t="s">
        <v>45</v>
      </c>
      <c r="H5019" s="182">
        <v>1</v>
      </c>
      <c r="I5019" s="96">
        <v>13185.96</v>
      </c>
      <c r="J5019" s="196">
        <v>13185.96</v>
      </c>
    </row>
    <row r="5020" spans="1:10" s="192" customFormat="1" ht="38.25" customHeight="1">
      <c r="A5020" s="197" t="s">
        <v>146</v>
      </c>
      <c r="B5020" s="308" t="s">
        <v>1605</v>
      </c>
      <c r="C5020" s="285" t="s">
        <v>21</v>
      </c>
      <c r="D5020" s="285" t="s">
        <v>983</v>
      </c>
      <c r="E5020" s="365" t="s">
        <v>155</v>
      </c>
      <c r="F5020" s="365"/>
      <c r="G5020" s="183" t="s">
        <v>156</v>
      </c>
      <c r="H5020" s="184">
        <v>0.4118</v>
      </c>
      <c r="I5020" s="185">
        <v>350.51</v>
      </c>
      <c r="J5020" s="198">
        <v>144.34</v>
      </c>
    </row>
    <row r="5021" spans="1:10" s="192" customFormat="1" ht="25.5">
      <c r="A5021" s="197" t="s">
        <v>146</v>
      </c>
      <c r="B5021" s="308" t="s">
        <v>1552</v>
      </c>
      <c r="C5021" s="285" t="s">
        <v>21</v>
      </c>
      <c r="D5021" s="285" t="s">
        <v>913</v>
      </c>
      <c r="E5021" s="365" t="s">
        <v>148</v>
      </c>
      <c r="F5021" s="365"/>
      <c r="G5021" s="183" t="s">
        <v>26</v>
      </c>
      <c r="H5021" s="184">
        <v>5.3597999999999999</v>
      </c>
      <c r="I5021" s="185">
        <v>27.83</v>
      </c>
      <c r="J5021" s="198">
        <v>149.16</v>
      </c>
    </row>
    <row r="5022" spans="1:10" s="192" customFormat="1" ht="25.5">
      <c r="A5022" s="197" t="s">
        <v>146</v>
      </c>
      <c r="B5022" s="308" t="s">
        <v>1439</v>
      </c>
      <c r="C5022" s="285" t="s">
        <v>21</v>
      </c>
      <c r="D5022" s="285" t="s">
        <v>508</v>
      </c>
      <c r="E5022" s="365" t="s">
        <v>148</v>
      </c>
      <c r="F5022" s="365"/>
      <c r="G5022" s="183" t="s">
        <v>26</v>
      </c>
      <c r="H5022" s="184">
        <v>5.35</v>
      </c>
      <c r="I5022" s="185">
        <v>21.21</v>
      </c>
      <c r="J5022" s="198">
        <v>113.47</v>
      </c>
    </row>
    <row r="5023" spans="1:10" s="192" customFormat="1" ht="38.25">
      <c r="A5023" s="199" t="s">
        <v>139</v>
      </c>
      <c r="B5023" s="309" t="s">
        <v>1556</v>
      </c>
      <c r="C5023" s="278" t="s">
        <v>21</v>
      </c>
      <c r="D5023" s="278" t="s">
        <v>919</v>
      </c>
      <c r="E5023" s="362" t="s">
        <v>915</v>
      </c>
      <c r="F5023" s="362"/>
      <c r="G5023" s="186" t="s">
        <v>45</v>
      </c>
      <c r="H5023" s="187">
        <v>1</v>
      </c>
      <c r="I5023" s="188">
        <v>12778.99</v>
      </c>
      <c r="J5023" s="200">
        <v>12778.99</v>
      </c>
    </row>
    <row r="5024" spans="1:10" s="192" customFormat="1" ht="12.75">
      <c r="A5024" s="201"/>
      <c r="B5024" s="279"/>
      <c r="C5024" s="279"/>
      <c r="D5024" s="279"/>
      <c r="E5024" s="279" t="s">
        <v>143</v>
      </c>
      <c r="F5024" s="203">
        <v>214.64</v>
      </c>
      <c r="G5024" s="279" t="s">
        <v>144</v>
      </c>
      <c r="H5024" s="203">
        <v>0</v>
      </c>
      <c r="I5024" s="279" t="s">
        <v>145</v>
      </c>
      <c r="J5024" s="204">
        <v>214.64</v>
      </c>
    </row>
    <row r="5025" spans="1:10" s="192" customFormat="1" ht="12.75">
      <c r="A5025" s="201"/>
      <c r="B5025" s="279"/>
      <c r="C5025" s="279"/>
      <c r="D5025" s="279"/>
      <c r="E5025" s="279" t="s">
        <v>663</v>
      </c>
      <c r="F5025" s="203">
        <v>2014.81</v>
      </c>
      <c r="G5025" s="279"/>
      <c r="H5025" s="363" t="s">
        <v>664</v>
      </c>
      <c r="I5025" s="363"/>
      <c r="J5025" s="204">
        <v>15200.77</v>
      </c>
    </row>
    <row r="5026" spans="1:10" s="192" customFormat="1" ht="13.5" thickBot="1">
      <c r="A5026" s="280"/>
      <c r="B5026" s="281"/>
      <c r="C5026" s="281"/>
      <c r="D5026" s="281"/>
      <c r="E5026" s="281"/>
      <c r="F5026" s="281"/>
      <c r="G5026" s="281" t="s">
        <v>665</v>
      </c>
      <c r="H5026" s="213">
        <v>13</v>
      </c>
      <c r="I5026" s="281" t="s">
        <v>666</v>
      </c>
      <c r="J5026" s="207">
        <v>197610.01</v>
      </c>
    </row>
    <row r="5027" spans="1:10" s="192" customFormat="1" ht="13.5" thickTop="1">
      <c r="A5027" s="205"/>
      <c r="B5027" s="189"/>
      <c r="C5027" s="189"/>
      <c r="D5027" s="189"/>
      <c r="E5027" s="189"/>
      <c r="F5027" s="189"/>
      <c r="G5027" s="189"/>
      <c r="H5027" s="189"/>
      <c r="I5027" s="189"/>
      <c r="J5027" s="206"/>
    </row>
    <row r="5028" spans="1:10" s="192" customFormat="1" ht="12.75">
      <c r="A5028" s="290" t="s">
        <v>4307</v>
      </c>
      <c r="B5028" s="288" t="s">
        <v>8</v>
      </c>
      <c r="C5028" s="284" t="s">
        <v>9</v>
      </c>
      <c r="D5028" s="284" t="s">
        <v>10</v>
      </c>
      <c r="E5028" s="367" t="s">
        <v>136</v>
      </c>
      <c r="F5028" s="367"/>
      <c r="G5028" s="289" t="s">
        <v>11</v>
      </c>
      <c r="H5028" s="288" t="s">
        <v>12</v>
      </c>
      <c r="I5028" s="288" t="s">
        <v>13</v>
      </c>
      <c r="J5028" s="287" t="s">
        <v>14</v>
      </c>
    </row>
    <row r="5029" spans="1:10" s="192" customFormat="1" ht="25.5">
      <c r="A5029" s="94" t="s">
        <v>137</v>
      </c>
      <c r="B5029" s="294" t="s">
        <v>4308</v>
      </c>
      <c r="C5029" s="277" t="s">
        <v>44</v>
      </c>
      <c r="D5029" s="277" t="s">
        <v>3001</v>
      </c>
      <c r="E5029" s="368" t="s">
        <v>528</v>
      </c>
      <c r="F5029" s="368"/>
      <c r="G5029" s="95" t="s">
        <v>45</v>
      </c>
      <c r="H5029" s="182">
        <v>1</v>
      </c>
      <c r="I5029" s="96">
        <v>9006.7000000000007</v>
      </c>
      <c r="J5029" s="196">
        <v>9006.7000000000007</v>
      </c>
    </row>
    <row r="5030" spans="1:10" s="192" customFormat="1" ht="38.25" customHeight="1">
      <c r="A5030" s="197" t="s">
        <v>146</v>
      </c>
      <c r="B5030" s="308" t="s">
        <v>1605</v>
      </c>
      <c r="C5030" s="285" t="s">
        <v>21</v>
      </c>
      <c r="D5030" s="285" t="s">
        <v>983</v>
      </c>
      <c r="E5030" s="365" t="s">
        <v>155</v>
      </c>
      <c r="F5030" s="365"/>
      <c r="G5030" s="183" t="s">
        <v>156</v>
      </c>
      <c r="H5030" s="184">
        <v>0.4118</v>
      </c>
      <c r="I5030" s="185">
        <v>350.51</v>
      </c>
      <c r="J5030" s="198">
        <v>144.34</v>
      </c>
    </row>
    <row r="5031" spans="1:10" s="192" customFormat="1" ht="25.5">
      <c r="A5031" s="197" t="s">
        <v>146</v>
      </c>
      <c r="B5031" s="308" t="s">
        <v>1552</v>
      </c>
      <c r="C5031" s="285" t="s">
        <v>21</v>
      </c>
      <c r="D5031" s="285" t="s">
        <v>913</v>
      </c>
      <c r="E5031" s="365" t="s">
        <v>148</v>
      </c>
      <c r="F5031" s="365"/>
      <c r="G5031" s="183" t="s">
        <v>26</v>
      </c>
      <c r="H5031" s="184">
        <v>5.3597999999999999</v>
      </c>
      <c r="I5031" s="185">
        <v>27.83</v>
      </c>
      <c r="J5031" s="198">
        <v>149.16</v>
      </c>
    </row>
    <row r="5032" spans="1:10" s="192" customFormat="1" ht="25.5">
      <c r="A5032" s="197" t="s">
        <v>146</v>
      </c>
      <c r="B5032" s="308" t="s">
        <v>1439</v>
      </c>
      <c r="C5032" s="285" t="s">
        <v>21</v>
      </c>
      <c r="D5032" s="285" t="s">
        <v>508</v>
      </c>
      <c r="E5032" s="365" t="s">
        <v>148</v>
      </c>
      <c r="F5032" s="365"/>
      <c r="G5032" s="183" t="s">
        <v>26</v>
      </c>
      <c r="H5032" s="184">
        <v>5.35</v>
      </c>
      <c r="I5032" s="185">
        <v>21.21</v>
      </c>
      <c r="J5032" s="198">
        <v>113.47</v>
      </c>
    </row>
    <row r="5033" spans="1:10" s="192" customFormat="1" ht="38.25">
      <c r="A5033" s="199" t="s">
        <v>139</v>
      </c>
      <c r="B5033" s="309" t="s">
        <v>4309</v>
      </c>
      <c r="C5033" s="278" t="s">
        <v>21</v>
      </c>
      <c r="D5033" s="278" t="s">
        <v>4310</v>
      </c>
      <c r="E5033" s="362" t="s">
        <v>915</v>
      </c>
      <c r="F5033" s="362"/>
      <c r="G5033" s="186" t="s">
        <v>45</v>
      </c>
      <c r="H5033" s="187">
        <v>1</v>
      </c>
      <c r="I5033" s="188">
        <v>8599.73</v>
      </c>
      <c r="J5033" s="200">
        <v>8599.73</v>
      </c>
    </row>
    <row r="5034" spans="1:10" s="192" customFormat="1" ht="12.75">
      <c r="A5034" s="201"/>
      <c r="B5034" s="279"/>
      <c r="C5034" s="279"/>
      <c r="D5034" s="279"/>
      <c r="E5034" s="279" t="s">
        <v>143</v>
      </c>
      <c r="F5034" s="203">
        <v>214.64</v>
      </c>
      <c r="G5034" s="279" t="s">
        <v>144</v>
      </c>
      <c r="H5034" s="203">
        <v>0</v>
      </c>
      <c r="I5034" s="279" t="s">
        <v>145</v>
      </c>
      <c r="J5034" s="204">
        <v>214.64</v>
      </c>
    </row>
    <row r="5035" spans="1:10" s="192" customFormat="1" ht="12.75">
      <c r="A5035" s="201"/>
      <c r="B5035" s="279"/>
      <c r="C5035" s="279"/>
      <c r="D5035" s="279"/>
      <c r="E5035" s="279" t="s">
        <v>663</v>
      </c>
      <c r="F5035" s="203">
        <v>1376.22</v>
      </c>
      <c r="G5035" s="279"/>
      <c r="H5035" s="363" t="s">
        <v>664</v>
      </c>
      <c r="I5035" s="363"/>
      <c r="J5035" s="204">
        <v>10382.92</v>
      </c>
    </row>
    <row r="5036" spans="1:10" s="192" customFormat="1" ht="13.5" thickBot="1">
      <c r="A5036" s="280"/>
      <c r="B5036" s="281"/>
      <c r="C5036" s="281"/>
      <c r="D5036" s="281"/>
      <c r="E5036" s="281"/>
      <c r="F5036" s="281"/>
      <c r="G5036" s="281" t="s">
        <v>665</v>
      </c>
      <c r="H5036" s="213">
        <v>12</v>
      </c>
      <c r="I5036" s="281" t="s">
        <v>666</v>
      </c>
      <c r="J5036" s="207">
        <v>124595.04</v>
      </c>
    </row>
    <row r="5037" spans="1:10" s="192" customFormat="1" ht="13.5" thickTop="1">
      <c r="A5037" s="205"/>
      <c r="B5037" s="189"/>
      <c r="C5037" s="189"/>
      <c r="D5037" s="189"/>
      <c r="E5037" s="189"/>
      <c r="F5037" s="189"/>
      <c r="G5037" s="189"/>
      <c r="H5037" s="189"/>
      <c r="I5037" s="189"/>
      <c r="J5037" s="206"/>
    </row>
    <row r="5038" spans="1:10" s="192" customFormat="1" ht="12.75">
      <c r="A5038" s="290" t="s">
        <v>4311</v>
      </c>
      <c r="B5038" s="288" t="s">
        <v>8</v>
      </c>
      <c r="C5038" s="284" t="s">
        <v>9</v>
      </c>
      <c r="D5038" s="284" t="s">
        <v>10</v>
      </c>
      <c r="E5038" s="367" t="s">
        <v>136</v>
      </c>
      <c r="F5038" s="367"/>
      <c r="G5038" s="289" t="s">
        <v>11</v>
      </c>
      <c r="H5038" s="288" t="s">
        <v>12</v>
      </c>
      <c r="I5038" s="288" t="s">
        <v>13</v>
      </c>
      <c r="J5038" s="287" t="s">
        <v>14</v>
      </c>
    </row>
    <row r="5039" spans="1:10" s="192" customFormat="1" ht="25.5">
      <c r="A5039" s="94" t="s">
        <v>137</v>
      </c>
      <c r="B5039" s="294" t="s">
        <v>4312</v>
      </c>
      <c r="C5039" s="277" t="s">
        <v>44</v>
      </c>
      <c r="D5039" s="277" t="s">
        <v>3004</v>
      </c>
      <c r="E5039" s="368" t="s">
        <v>528</v>
      </c>
      <c r="F5039" s="368"/>
      <c r="G5039" s="95" t="s">
        <v>45</v>
      </c>
      <c r="H5039" s="182">
        <v>1</v>
      </c>
      <c r="I5039" s="96">
        <v>9006.7000000000007</v>
      </c>
      <c r="J5039" s="196">
        <v>9006.7000000000007</v>
      </c>
    </row>
    <row r="5040" spans="1:10" s="192" customFormat="1" ht="38.25" customHeight="1">
      <c r="A5040" s="197" t="s">
        <v>146</v>
      </c>
      <c r="B5040" s="308" t="s">
        <v>1605</v>
      </c>
      <c r="C5040" s="285" t="s">
        <v>21</v>
      </c>
      <c r="D5040" s="285" t="s">
        <v>983</v>
      </c>
      <c r="E5040" s="365" t="s">
        <v>155</v>
      </c>
      <c r="F5040" s="365"/>
      <c r="G5040" s="183" t="s">
        <v>156</v>
      </c>
      <c r="H5040" s="184">
        <v>0.4118</v>
      </c>
      <c r="I5040" s="185">
        <v>350.51</v>
      </c>
      <c r="J5040" s="198">
        <v>144.34</v>
      </c>
    </row>
    <row r="5041" spans="1:10" s="192" customFormat="1" ht="25.5">
      <c r="A5041" s="197" t="s">
        <v>146</v>
      </c>
      <c r="B5041" s="308" t="s">
        <v>1552</v>
      </c>
      <c r="C5041" s="285" t="s">
        <v>21</v>
      </c>
      <c r="D5041" s="285" t="s">
        <v>913</v>
      </c>
      <c r="E5041" s="365" t="s">
        <v>148</v>
      </c>
      <c r="F5041" s="365"/>
      <c r="G5041" s="183" t="s">
        <v>26</v>
      </c>
      <c r="H5041" s="184">
        <v>5.3597999999999999</v>
      </c>
      <c r="I5041" s="185">
        <v>27.83</v>
      </c>
      <c r="J5041" s="198">
        <v>149.16</v>
      </c>
    </row>
    <row r="5042" spans="1:10" s="192" customFormat="1" ht="25.5">
      <c r="A5042" s="197" t="s">
        <v>146</v>
      </c>
      <c r="B5042" s="308" t="s">
        <v>1439</v>
      </c>
      <c r="C5042" s="285" t="s">
        <v>21</v>
      </c>
      <c r="D5042" s="285" t="s">
        <v>508</v>
      </c>
      <c r="E5042" s="365" t="s">
        <v>148</v>
      </c>
      <c r="F5042" s="365"/>
      <c r="G5042" s="183" t="s">
        <v>26</v>
      </c>
      <c r="H5042" s="184">
        <v>5.35</v>
      </c>
      <c r="I5042" s="185">
        <v>21.21</v>
      </c>
      <c r="J5042" s="198">
        <v>113.47</v>
      </c>
    </row>
    <row r="5043" spans="1:10" s="192" customFormat="1" ht="38.25">
      <c r="A5043" s="199" t="s">
        <v>139</v>
      </c>
      <c r="B5043" s="309" t="s">
        <v>4309</v>
      </c>
      <c r="C5043" s="278" t="s">
        <v>21</v>
      </c>
      <c r="D5043" s="278" t="s">
        <v>4310</v>
      </c>
      <c r="E5043" s="362" t="s">
        <v>915</v>
      </c>
      <c r="F5043" s="362"/>
      <c r="G5043" s="186" t="s">
        <v>45</v>
      </c>
      <c r="H5043" s="187">
        <v>1</v>
      </c>
      <c r="I5043" s="188">
        <v>8599.73</v>
      </c>
      <c r="J5043" s="200">
        <v>8599.73</v>
      </c>
    </row>
    <row r="5044" spans="1:10" s="192" customFormat="1" ht="12.75">
      <c r="A5044" s="201"/>
      <c r="B5044" s="279"/>
      <c r="C5044" s="279"/>
      <c r="D5044" s="279"/>
      <c r="E5044" s="279" t="s">
        <v>143</v>
      </c>
      <c r="F5044" s="203">
        <v>214.64</v>
      </c>
      <c r="G5044" s="279" t="s">
        <v>144</v>
      </c>
      <c r="H5044" s="203">
        <v>0</v>
      </c>
      <c r="I5044" s="279" t="s">
        <v>145</v>
      </c>
      <c r="J5044" s="204">
        <v>214.64</v>
      </c>
    </row>
    <row r="5045" spans="1:10" s="192" customFormat="1" ht="12.75">
      <c r="A5045" s="201"/>
      <c r="B5045" s="279"/>
      <c r="C5045" s="279"/>
      <c r="D5045" s="279"/>
      <c r="E5045" s="279" t="s">
        <v>663</v>
      </c>
      <c r="F5045" s="203">
        <v>1376.22</v>
      </c>
      <c r="G5045" s="279"/>
      <c r="H5045" s="363" t="s">
        <v>664</v>
      </c>
      <c r="I5045" s="363"/>
      <c r="J5045" s="204">
        <v>10382.92</v>
      </c>
    </row>
    <row r="5046" spans="1:10" s="192" customFormat="1" ht="13.5" thickBot="1">
      <c r="A5046" s="280"/>
      <c r="B5046" s="281"/>
      <c r="C5046" s="281"/>
      <c r="D5046" s="281"/>
      <c r="E5046" s="281"/>
      <c r="F5046" s="281"/>
      <c r="G5046" s="281" t="s">
        <v>665</v>
      </c>
      <c r="H5046" s="213">
        <v>1</v>
      </c>
      <c r="I5046" s="281" t="s">
        <v>666</v>
      </c>
      <c r="J5046" s="207">
        <v>10382.92</v>
      </c>
    </row>
    <row r="5047" spans="1:10" s="192" customFormat="1" ht="13.5" thickTop="1">
      <c r="A5047" s="205"/>
      <c r="B5047" s="189"/>
      <c r="C5047" s="189"/>
      <c r="D5047" s="189"/>
      <c r="E5047" s="189"/>
      <c r="F5047" s="189"/>
      <c r="G5047" s="189"/>
      <c r="H5047" s="189"/>
      <c r="I5047" s="189"/>
      <c r="J5047" s="206"/>
    </row>
    <row r="5048" spans="1:10" s="192" customFormat="1" ht="12.75">
      <c r="A5048" s="290" t="s">
        <v>4313</v>
      </c>
      <c r="B5048" s="288" t="s">
        <v>8</v>
      </c>
      <c r="C5048" s="284" t="s">
        <v>9</v>
      </c>
      <c r="D5048" s="284" t="s">
        <v>10</v>
      </c>
      <c r="E5048" s="367" t="s">
        <v>136</v>
      </c>
      <c r="F5048" s="367"/>
      <c r="G5048" s="289" t="s">
        <v>11</v>
      </c>
      <c r="H5048" s="288" t="s">
        <v>12</v>
      </c>
      <c r="I5048" s="288" t="s">
        <v>13</v>
      </c>
      <c r="J5048" s="287" t="s">
        <v>14</v>
      </c>
    </row>
    <row r="5049" spans="1:10" s="192" customFormat="1" ht="25.5">
      <c r="A5049" s="94" t="s">
        <v>137</v>
      </c>
      <c r="B5049" s="294" t="s">
        <v>4314</v>
      </c>
      <c r="C5049" s="277" t="s">
        <v>44</v>
      </c>
      <c r="D5049" s="277" t="s">
        <v>3007</v>
      </c>
      <c r="E5049" s="368" t="s">
        <v>528</v>
      </c>
      <c r="F5049" s="368"/>
      <c r="G5049" s="95" t="s">
        <v>45</v>
      </c>
      <c r="H5049" s="182">
        <v>1</v>
      </c>
      <c r="I5049" s="96">
        <v>3802.36</v>
      </c>
      <c r="J5049" s="196">
        <v>3802.36</v>
      </c>
    </row>
    <row r="5050" spans="1:10" s="192" customFormat="1" ht="38.25" customHeight="1">
      <c r="A5050" s="197" t="s">
        <v>146</v>
      </c>
      <c r="B5050" s="308" t="s">
        <v>1605</v>
      </c>
      <c r="C5050" s="285" t="s">
        <v>21</v>
      </c>
      <c r="D5050" s="285" t="s">
        <v>983</v>
      </c>
      <c r="E5050" s="365" t="s">
        <v>155</v>
      </c>
      <c r="F5050" s="365"/>
      <c r="G5050" s="183" t="s">
        <v>156</v>
      </c>
      <c r="H5050" s="184">
        <v>0.4118</v>
      </c>
      <c r="I5050" s="185">
        <v>350.51</v>
      </c>
      <c r="J5050" s="198">
        <v>144.34</v>
      </c>
    </row>
    <row r="5051" spans="1:10" s="192" customFormat="1" ht="25.5">
      <c r="A5051" s="197" t="s">
        <v>146</v>
      </c>
      <c r="B5051" s="308" t="s">
        <v>1552</v>
      </c>
      <c r="C5051" s="285" t="s">
        <v>21</v>
      </c>
      <c r="D5051" s="285" t="s">
        <v>913</v>
      </c>
      <c r="E5051" s="365" t="s">
        <v>148</v>
      </c>
      <c r="F5051" s="365"/>
      <c r="G5051" s="183" t="s">
        <v>26</v>
      </c>
      <c r="H5051" s="184">
        <v>5.3597999999999999</v>
      </c>
      <c r="I5051" s="185">
        <v>27.83</v>
      </c>
      <c r="J5051" s="198">
        <v>149.16</v>
      </c>
    </row>
    <row r="5052" spans="1:10" s="192" customFormat="1" ht="25.5">
      <c r="A5052" s="197" t="s">
        <v>146</v>
      </c>
      <c r="B5052" s="308" t="s">
        <v>1439</v>
      </c>
      <c r="C5052" s="285" t="s">
        <v>21</v>
      </c>
      <c r="D5052" s="285" t="s">
        <v>508</v>
      </c>
      <c r="E5052" s="365" t="s">
        <v>148</v>
      </c>
      <c r="F5052" s="365"/>
      <c r="G5052" s="183" t="s">
        <v>26</v>
      </c>
      <c r="H5052" s="184">
        <v>5.35</v>
      </c>
      <c r="I5052" s="185">
        <v>21.21</v>
      </c>
      <c r="J5052" s="198">
        <v>113.47</v>
      </c>
    </row>
    <row r="5053" spans="1:10" s="192" customFormat="1" ht="38.25">
      <c r="A5053" s="199" t="s">
        <v>139</v>
      </c>
      <c r="B5053" s="309" t="s">
        <v>4315</v>
      </c>
      <c r="C5053" s="278" t="s">
        <v>21</v>
      </c>
      <c r="D5053" s="278" t="s">
        <v>4316</v>
      </c>
      <c r="E5053" s="362" t="s">
        <v>915</v>
      </c>
      <c r="F5053" s="362"/>
      <c r="G5053" s="186" t="s">
        <v>45</v>
      </c>
      <c r="H5053" s="187">
        <v>1</v>
      </c>
      <c r="I5053" s="188">
        <v>3395.39</v>
      </c>
      <c r="J5053" s="200">
        <v>3395.39</v>
      </c>
    </row>
    <row r="5054" spans="1:10" s="192" customFormat="1" ht="12.75">
      <c r="A5054" s="201"/>
      <c r="B5054" s="279"/>
      <c r="C5054" s="279"/>
      <c r="D5054" s="279"/>
      <c r="E5054" s="279" t="s">
        <v>143</v>
      </c>
      <c r="F5054" s="203">
        <v>214.64</v>
      </c>
      <c r="G5054" s="279" t="s">
        <v>144</v>
      </c>
      <c r="H5054" s="203">
        <v>0</v>
      </c>
      <c r="I5054" s="279" t="s">
        <v>145</v>
      </c>
      <c r="J5054" s="204">
        <v>214.64</v>
      </c>
    </row>
    <row r="5055" spans="1:10" s="192" customFormat="1" ht="12.75">
      <c r="A5055" s="201"/>
      <c r="B5055" s="279"/>
      <c r="C5055" s="279"/>
      <c r="D5055" s="279"/>
      <c r="E5055" s="279" t="s">
        <v>663</v>
      </c>
      <c r="F5055" s="203">
        <v>581</v>
      </c>
      <c r="G5055" s="279"/>
      <c r="H5055" s="363" t="s">
        <v>664</v>
      </c>
      <c r="I5055" s="363"/>
      <c r="J5055" s="204">
        <v>4383.3599999999997</v>
      </c>
    </row>
    <row r="5056" spans="1:10" s="192" customFormat="1" ht="13.5" thickBot="1">
      <c r="A5056" s="280"/>
      <c r="B5056" s="281"/>
      <c r="C5056" s="281"/>
      <c r="D5056" s="281"/>
      <c r="E5056" s="281"/>
      <c r="F5056" s="281"/>
      <c r="G5056" s="281" t="s">
        <v>665</v>
      </c>
      <c r="H5056" s="213">
        <v>3</v>
      </c>
      <c r="I5056" s="281" t="s">
        <v>666</v>
      </c>
      <c r="J5056" s="207">
        <v>13150.08</v>
      </c>
    </row>
    <row r="5057" spans="1:10" s="192" customFormat="1" ht="13.5" thickTop="1">
      <c r="A5057" s="205"/>
      <c r="B5057" s="189"/>
      <c r="C5057" s="189"/>
      <c r="D5057" s="189"/>
      <c r="E5057" s="189"/>
      <c r="F5057" s="189"/>
      <c r="G5057" s="189"/>
      <c r="H5057" s="189"/>
      <c r="I5057" s="189"/>
      <c r="J5057" s="206"/>
    </row>
    <row r="5058" spans="1:10" s="192" customFormat="1" ht="12.75">
      <c r="A5058" s="290" t="s">
        <v>4317</v>
      </c>
      <c r="B5058" s="288" t="s">
        <v>8</v>
      </c>
      <c r="C5058" s="284" t="s">
        <v>9</v>
      </c>
      <c r="D5058" s="284" t="s">
        <v>10</v>
      </c>
      <c r="E5058" s="367" t="s">
        <v>136</v>
      </c>
      <c r="F5058" s="367"/>
      <c r="G5058" s="289" t="s">
        <v>11</v>
      </c>
      <c r="H5058" s="288" t="s">
        <v>12</v>
      </c>
      <c r="I5058" s="288" t="s">
        <v>13</v>
      </c>
      <c r="J5058" s="287" t="s">
        <v>14</v>
      </c>
    </row>
    <row r="5059" spans="1:10" s="192" customFormat="1" ht="25.5">
      <c r="A5059" s="94" t="s">
        <v>137</v>
      </c>
      <c r="B5059" s="294" t="s">
        <v>4318</v>
      </c>
      <c r="C5059" s="277" t="s">
        <v>44</v>
      </c>
      <c r="D5059" s="277" t="s">
        <v>3010</v>
      </c>
      <c r="E5059" s="368" t="s">
        <v>528</v>
      </c>
      <c r="F5059" s="368"/>
      <c r="G5059" s="95" t="s">
        <v>45</v>
      </c>
      <c r="H5059" s="182">
        <v>1</v>
      </c>
      <c r="I5059" s="96">
        <v>2959.63</v>
      </c>
      <c r="J5059" s="196">
        <v>2959.63</v>
      </c>
    </row>
    <row r="5060" spans="1:10" s="192" customFormat="1" ht="38.25" customHeight="1">
      <c r="A5060" s="197" t="s">
        <v>146</v>
      </c>
      <c r="B5060" s="308" t="s">
        <v>1605</v>
      </c>
      <c r="C5060" s="285" t="s">
        <v>21</v>
      </c>
      <c r="D5060" s="285" t="s">
        <v>983</v>
      </c>
      <c r="E5060" s="365" t="s">
        <v>155</v>
      </c>
      <c r="F5060" s="365"/>
      <c r="G5060" s="183" t="s">
        <v>156</v>
      </c>
      <c r="H5060" s="184">
        <v>0.4118</v>
      </c>
      <c r="I5060" s="185">
        <v>350.51</v>
      </c>
      <c r="J5060" s="198">
        <v>144.34</v>
      </c>
    </row>
    <row r="5061" spans="1:10" s="192" customFormat="1" ht="25.5">
      <c r="A5061" s="197" t="s">
        <v>146</v>
      </c>
      <c r="B5061" s="308" t="s">
        <v>1552</v>
      </c>
      <c r="C5061" s="285" t="s">
        <v>21</v>
      </c>
      <c r="D5061" s="285" t="s">
        <v>913</v>
      </c>
      <c r="E5061" s="365" t="s">
        <v>148</v>
      </c>
      <c r="F5061" s="365"/>
      <c r="G5061" s="183" t="s">
        <v>26</v>
      </c>
      <c r="H5061" s="184">
        <v>5.3597999999999999</v>
      </c>
      <c r="I5061" s="185">
        <v>27.83</v>
      </c>
      <c r="J5061" s="198">
        <v>149.16</v>
      </c>
    </row>
    <row r="5062" spans="1:10" s="192" customFormat="1" ht="25.5">
      <c r="A5062" s="197" t="s">
        <v>146</v>
      </c>
      <c r="B5062" s="308" t="s">
        <v>1439</v>
      </c>
      <c r="C5062" s="285" t="s">
        <v>21</v>
      </c>
      <c r="D5062" s="285" t="s">
        <v>508</v>
      </c>
      <c r="E5062" s="365" t="s">
        <v>148</v>
      </c>
      <c r="F5062" s="365"/>
      <c r="G5062" s="183" t="s">
        <v>26</v>
      </c>
      <c r="H5062" s="184">
        <v>5.35</v>
      </c>
      <c r="I5062" s="185">
        <v>21.21</v>
      </c>
      <c r="J5062" s="198">
        <v>113.47</v>
      </c>
    </row>
    <row r="5063" spans="1:10" s="192" customFormat="1" ht="38.25">
      <c r="A5063" s="199" t="s">
        <v>139</v>
      </c>
      <c r="B5063" s="309" t="s">
        <v>4319</v>
      </c>
      <c r="C5063" s="278" t="s">
        <v>21</v>
      </c>
      <c r="D5063" s="278" t="s">
        <v>4320</v>
      </c>
      <c r="E5063" s="362" t="s">
        <v>915</v>
      </c>
      <c r="F5063" s="362"/>
      <c r="G5063" s="186" t="s">
        <v>45</v>
      </c>
      <c r="H5063" s="187">
        <v>1</v>
      </c>
      <c r="I5063" s="188">
        <v>2552.66</v>
      </c>
      <c r="J5063" s="200">
        <v>2552.66</v>
      </c>
    </row>
    <row r="5064" spans="1:10" s="192" customFormat="1" ht="12.75">
      <c r="A5064" s="201"/>
      <c r="B5064" s="279"/>
      <c r="C5064" s="279"/>
      <c r="D5064" s="279"/>
      <c r="E5064" s="279" t="s">
        <v>143</v>
      </c>
      <c r="F5064" s="203">
        <v>214.64</v>
      </c>
      <c r="G5064" s="279" t="s">
        <v>144</v>
      </c>
      <c r="H5064" s="203">
        <v>0</v>
      </c>
      <c r="I5064" s="279" t="s">
        <v>145</v>
      </c>
      <c r="J5064" s="204">
        <v>214.64</v>
      </c>
    </row>
    <row r="5065" spans="1:10" s="192" customFormat="1" ht="12.75">
      <c r="A5065" s="201"/>
      <c r="B5065" s="279"/>
      <c r="C5065" s="279"/>
      <c r="D5065" s="279"/>
      <c r="E5065" s="279" t="s">
        <v>663</v>
      </c>
      <c r="F5065" s="203">
        <v>452.23</v>
      </c>
      <c r="G5065" s="279"/>
      <c r="H5065" s="363" t="s">
        <v>664</v>
      </c>
      <c r="I5065" s="363"/>
      <c r="J5065" s="204">
        <v>3411.86</v>
      </c>
    </row>
    <row r="5066" spans="1:10" s="192" customFormat="1" ht="13.5" thickBot="1">
      <c r="A5066" s="280"/>
      <c r="B5066" s="281"/>
      <c r="C5066" s="281"/>
      <c r="D5066" s="281"/>
      <c r="E5066" s="281"/>
      <c r="F5066" s="281"/>
      <c r="G5066" s="281" t="s">
        <v>665</v>
      </c>
      <c r="H5066" s="213">
        <v>8</v>
      </c>
      <c r="I5066" s="281" t="s">
        <v>666</v>
      </c>
      <c r="J5066" s="207">
        <v>27294.880000000001</v>
      </c>
    </row>
    <row r="5067" spans="1:10" s="192" customFormat="1" ht="13.5" thickTop="1">
      <c r="A5067" s="205"/>
      <c r="B5067" s="189"/>
      <c r="C5067" s="189"/>
      <c r="D5067" s="189"/>
      <c r="E5067" s="189"/>
      <c r="F5067" s="189"/>
      <c r="G5067" s="189"/>
      <c r="H5067" s="189"/>
      <c r="I5067" s="189"/>
      <c r="J5067" s="206"/>
    </row>
    <row r="5068" spans="1:10" s="192" customFormat="1" ht="12.75">
      <c r="A5068" s="290" t="s">
        <v>4321</v>
      </c>
      <c r="B5068" s="288" t="s">
        <v>8</v>
      </c>
      <c r="C5068" s="284" t="s">
        <v>9</v>
      </c>
      <c r="D5068" s="284" t="s">
        <v>10</v>
      </c>
      <c r="E5068" s="367" t="s">
        <v>136</v>
      </c>
      <c r="F5068" s="367"/>
      <c r="G5068" s="289" t="s">
        <v>11</v>
      </c>
      <c r="H5068" s="288" t="s">
        <v>12</v>
      </c>
      <c r="I5068" s="288" t="s">
        <v>13</v>
      </c>
      <c r="J5068" s="287" t="s">
        <v>14</v>
      </c>
    </row>
    <row r="5069" spans="1:10" s="192" customFormat="1" ht="25.5">
      <c r="A5069" s="94" t="s">
        <v>137</v>
      </c>
      <c r="B5069" s="294" t="s">
        <v>4322</v>
      </c>
      <c r="C5069" s="277" t="s">
        <v>44</v>
      </c>
      <c r="D5069" s="277" t="s">
        <v>3013</v>
      </c>
      <c r="E5069" s="368" t="s">
        <v>528</v>
      </c>
      <c r="F5069" s="368"/>
      <c r="G5069" s="95" t="s">
        <v>45</v>
      </c>
      <c r="H5069" s="182">
        <v>1</v>
      </c>
      <c r="I5069" s="96">
        <v>2428.5100000000002</v>
      </c>
      <c r="J5069" s="196">
        <v>2428.5100000000002</v>
      </c>
    </row>
    <row r="5070" spans="1:10" s="192" customFormat="1" ht="38.25" customHeight="1">
      <c r="A5070" s="197" t="s">
        <v>146</v>
      </c>
      <c r="B5070" s="308" t="s">
        <v>1605</v>
      </c>
      <c r="C5070" s="285" t="s">
        <v>21</v>
      </c>
      <c r="D5070" s="285" t="s">
        <v>983</v>
      </c>
      <c r="E5070" s="365" t="s">
        <v>155</v>
      </c>
      <c r="F5070" s="365"/>
      <c r="G5070" s="183" t="s">
        <v>156</v>
      </c>
      <c r="H5070" s="184">
        <v>0.4118</v>
      </c>
      <c r="I5070" s="185">
        <v>350.51</v>
      </c>
      <c r="J5070" s="198">
        <v>144.34</v>
      </c>
    </row>
    <row r="5071" spans="1:10" s="192" customFormat="1" ht="25.5">
      <c r="A5071" s="197" t="s">
        <v>146</v>
      </c>
      <c r="B5071" s="308" t="s">
        <v>1552</v>
      </c>
      <c r="C5071" s="285" t="s">
        <v>21</v>
      </c>
      <c r="D5071" s="285" t="s">
        <v>913</v>
      </c>
      <c r="E5071" s="365" t="s">
        <v>148</v>
      </c>
      <c r="F5071" s="365"/>
      <c r="G5071" s="183" t="s">
        <v>26</v>
      </c>
      <c r="H5071" s="184">
        <v>5.3597999999999999</v>
      </c>
      <c r="I5071" s="185">
        <v>27.83</v>
      </c>
      <c r="J5071" s="198">
        <v>149.16</v>
      </c>
    </row>
    <row r="5072" spans="1:10" s="192" customFormat="1" ht="25.5">
      <c r="A5072" s="197" t="s">
        <v>146</v>
      </c>
      <c r="B5072" s="308" t="s">
        <v>1439</v>
      </c>
      <c r="C5072" s="285" t="s">
        <v>21</v>
      </c>
      <c r="D5072" s="285" t="s">
        <v>508</v>
      </c>
      <c r="E5072" s="365" t="s">
        <v>148</v>
      </c>
      <c r="F5072" s="365"/>
      <c r="G5072" s="183" t="s">
        <v>26</v>
      </c>
      <c r="H5072" s="184">
        <v>5.35</v>
      </c>
      <c r="I5072" s="185">
        <v>21.21</v>
      </c>
      <c r="J5072" s="198">
        <v>113.47</v>
      </c>
    </row>
    <row r="5073" spans="1:10" s="192" customFormat="1" ht="38.25">
      <c r="A5073" s="199" t="s">
        <v>139</v>
      </c>
      <c r="B5073" s="309" t="s">
        <v>4323</v>
      </c>
      <c r="C5073" s="278" t="s">
        <v>21</v>
      </c>
      <c r="D5073" s="278" t="s">
        <v>4324</v>
      </c>
      <c r="E5073" s="362" t="s">
        <v>915</v>
      </c>
      <c r="F5073" s="362"/>
      <c r="G5073" s="186" t="s">
        <v>45</v>
      </c>
      <c r="H5073" s="187">
        <v>1</v>
      </c>
      <c r="I5073" s="188">
        <v>2021.54</v>
      </c>
      <c r="J5073" s="200">
        <v>2021.54</v>
      </c>
    </row>
    <row r="5074" spans="1:10" s="192" customFormat="1" ht="12.75">
      <c r="A5074" s="201"/>
      <c r="B5074" s="279"/>
      <c r="C5074" s="279"/>
      <c r="D5074" s="279"/>
      <c r="E5074" s="279" t="s">
        <v>143</v>
      </c>
      <c r="F5074" s="203">
        <v>214.64</v>
      </c>
      <c r="G5074" s="279" t="s">
        <v>144</v>
      </c>
      <c r="H5074" s="203">
        <v>0</v>
      </c>
      <c r="I5074" s="279" t="s">
        <v>145</v>
      </c>
      <c r="J5074" s="204">
        <v>214.64</v>
      </c>
    </row>
    <row r="5075" spans="1:10" s="192" customFormat="1" ht="12.75">
      <c r="A5075" s="201"/>
      <c r="B5075" s="279"/>
      <c r="C5075" s="279"/>
      <c r="D5075" s="279"/>
      <c r="E5075" s="279" t="s">
        <v>663</v>
      </c>
      <c r="F5075" s="203">
        <v>371.07</v>
      </c>
      <c r="G5075" s="279"/>
      <c r="H5075" s="363" t="s">
        <v>664</v>
      </c>
      <c r="I5075" s="363"/>
      <c r="J5075" s="204">
        <v>2799.58</v>
      </c>
    </row>
    <row r="5076" spans="1:10" s="192" customFormat="1" ht="13.5" thickBot="1">
      <c r="A5076" s="280"/>
      <c r="B5076" s="281"/>
      <c r="C5076" s="281"/>
      <c r="D5076" s="281"/>
      <c r="E5076" s="281"/>
      <c r="F5076" s="281"/>
      <c r="G5076" s="281" t="s">
        <v>665</v>
      </c>
      <c r="H5076" s="213">
        <v>13</v>
      </c>
      <c r="I5076" s="281" t="s">
        <v>666</v>
      </c>
      <c r="J5076" s="207">
        <v>36394.54</v>
      </c>
    </row>
    <row r="5077" spans="1:10" s="192" customFormat="1" ht="13.5" thickTop="1">
      <c r="A5077" s="205"/>
      <c r="B5077" s="189"/>
      <c r="C5077" s="189"/>
      <c r="D5077" s="189"/>
      <c r="E5077" s="189"/>
      <c r="F5077" s="189"/>
      <c r="G5077" s="189"/>
      <c r="H5077" s="189"/>
      <c r="I5077" s="189"/>
      <c r="J5077" s="206"/>
    </row>
    <row r="5078" spans="1:10" s="192" customFormat="1" ht="12.75">
      <c r="A5078" s="111" t="s">
        <v>1142</v>
      </c>
      <c r="B5078" s="286"/>
      <c r="C5078" s="286"/>
      <c r="D5078" s="286" t="s">
        <v>29</v>
      </c>
      <c r="E5078" s="286"/>
      <c r="F5078" s="366"/>
      <c r="G5078" s="366"/>
      <c r="H5078" s="136"/>
      <c r="I5078" s="286"/>
      <c r="J5078" s="212">
        <v>738691.22</v>
      </c>
    </row>
    <row r="5079" spans="1:10" s="192" customFormat="1" ht="12.75">
      <c r="A5079" s="290" t="s">
        <v>1143</v>
      </c>
      <c r="B5079" s="288" t="s">
        <v>8</v>
      </c>
      <c r="C5079" s="284" t="s">
        <v>9</v>
      </c>
      <c r="D5079" s="284" t="s">
        <v>10</v>
      </c>
      <c r="E5079" s="367" t="s">
        <v>136</v>
      </c>
      <c r="F5079" s="367"/>
      <c r="G5079" s="289" t="s">
        <v>11</v>
      </c>
      <c r="H5079" s="288" t="s">
        <v>12</v>
      </c>
      <c r="I5079" s="288" t="s">
        <v>13</v>
      </c>
      <c r="J5079" s="287" t="s">
        <v>14</v>
      </c>
    </row>
    <row r="5080" spans="1:10" s="192" customFormat="1" ht="12.75" customHeight="1">
      <c r="A5080" s="94" t="s">
        <v>137</v>
      </c>
      <c r="B5080" s="294" t="s">
        <v>1240</v>
      </c>
      <c r="C5080" s="277" t="s">
        <v>268</v>
      </c>
      <c r="D5080" s="277" t="s">
        <v>615</v>
      </c>
      <c r="E5080" s="368" t="s">
        <v>808</v>
      </c>
      <c r="F5080" s="368"/>
      <c r="G5080" s="95" t="s">
        <v>34</v>
      </c>
      <c r="H5080" s="182">
        <v>1</v>
      </c>
      <c r="I5080" s="96">
        <v>123.99</v>
      </c>
      <c r="J5080" s="196">
        <v>123.99</v>
      </c>
    </row>
    <row r="5081" spans="1:10" s="192" customFormat="1" ht="12.75">
      <c r="A5081" s="199" t="s">
        <v>139</v>
      </c>
      <c r="B5081" s="309" t="s">
        <v>1504</v>
      </c>
      <c r="C5081" s="278" t="s">
        <v>268</v>
      </c>
      <c r="D5081" s="278" t="s">
        <v>848</v>
      </c>
      <c r="E5081" s="362" t="s">
        <v>142</v>
      </c>
      <c r="F5081" s="362"/>
      <c r="G5081" s="186" t="s">
        <v>26</v>
      </c>
      <c r="H5081" s="187">
        <v>3.0000000000000001E-3</v>
      </c>
      <c r="I5081" s="188">
        <v>0.9</v>
      </c>
      <c r="J5081" s="200">
        <v>0</v>
      </c>
    </row>
    <row r="5082" spans="1:10" s="192" customFormat="1" ht="12.75">
      <c r="A5082" s="199" t="s">
        <v>139</v>
      </c>
      <c r="B5082" s="309" t="s">
        <v>1505</v>
      </c>
      <c r="C5082" s="278" t="s">
        <v>268</v>
      </c>
      <c r="D5082" s="278" t="s">
        <v>615</v>
      </c>
      <c r="E5082" s="362" t="s">
        <v>142</v>
      </c>
      <c r="F5082" s="362"/>
      <c r="G5082" s="186" t="s">
        <v>34</v>
      </c>
      <c r="H5082" s="187">
        <v>1</v>
      </c>
      <c r="I5082" s="188">
        <v>95</v>
      </c>
      <c r="J5082" s="200">
        <v>95</v>
      </c>
    </row>
    <row r="5083" spans="1:10" s="192" customFormat="1" ht="12.75">
      <c r="A5083" s="199" t="s">
        <v>139</v>
      </c>
      <c r="B5083" s="309" t="s">
        <v>1506</v>
      </c>
      <c r="C5083" s="278" t="s">
        <v>268</v>
      </c>
      <c r="D5083" s="278" t="s">
        <v>849</v>
      </c>
      <c r="E5083" s="362" t="s">
        <v>141</v>
      </c>
      <c r="F5083" s="362"/>
      <c r="G5083" s="186" t="s">
        <v>26</v>
      </c>
      <c r="H5083" s="187">
        <v>1.5469999999999999</v>
      </c>
      <c r="I5083" s="188">
        <v>18.739999999999998</v>
      </c>
      <c r="J5083" s="200">
        <v>28.99</v>
      </c>
    </row>
    <row r="5084" spans="1:10" s="192" customFormat="1" ht="12.75">
      <c r="A5084" s="201"/>
      <c r="B5084" s="279"/>
      <c r="C5084" s="279"/>
      <c r="D5084" s="279"/>
      <c r="E5084" s="279" t="s">
        <v>143</v>
      </c>
      <c r="F5084" s="203">
        <v>28.99</v>
      </c>
      <c r="G5084" s="279" t="s">
        <v>144</v>
      </c>
      <c r="H5084" s="203">
        <v>0</v>
      </c>
      <c r="I5084" s="279" t="s">
        <v>145</v>
      </c>
      <c r="J5084" s="204">
        <v>28.99</v>
      </c>
    </row>
    <row r="5085" spans="1:10" s="192" customFormat="1" ht="12.75">
      <c r="A5085" s="201"/>
      <c r="B5085" s="279"/>
      <c r="C5085" s="279"/>
      <c r="D5085" s="279"/>
      <c r="E5085" s="279" t="s">
        <v>663</v>
      </c>
      <c r="F5085" s="203">
        <v>27.86</v>
      </c>
      <c r="G5085" s="279"/>
      <c r="H5085" s="363" t="s">
        <v>664</v>
      </c>
      <c r="I5085" s="363"/>
      <c r="J5085" s="204">
        <v>151.85</v>
      </c>
    </row>
    <row r="5086" spans="1:10" s="192" customFormat="1" ht="13.5" thickBot="1">
      <c r="A5086" s="280"/>
      <c r="B5086" s="281"/>
      <c r="C5086" s="281"/>
      <c r="D5086" s="281"/>
      <c r="E5086" s="281"/>
      <c r="F5086" s="281"/>
      <c r="G5086" s="281" t="s">
        <v>665</v>
      </c>
      <c r="H5086" s="213">
        <v>142.25</v>
      </c>
      <c r="I5086" s="281" t="s">
        <v>666</v>
      </c>
      <c r="J5086" s="207">
        <v>21600.66</v>
      </c>
    </row>
    <row r="5087" spans="1:10" s="192" customFormat="1" ht="13.5" thickTop="1">
      <c r="A5087" s="205"/>
      <c r="B5087" s="189"/>
      <c r="C5087" s="189"/>
      <c r="D5087" s="189"/>
      <c r="E5087" s="189"/>
      <c r="F5087" s="189"/>
      <c r="G5087" s="189"/>
      <c r="H5087" s="189"/>
      <c r="I5087" s="189"/>
      <c r="J5087" s="206"/>
    </row>
    <row r="5088" spans="1:10" s="192" customFormat="1" ht="12.75">
      <c r="A5088" s="290" t="s">
        <v>638</v>
      </c>
      <c r="B5088" s="288" t="s">
        <v>8</v>
      </c>
      <c r="C5088" s="284" t="s">
        <v>9</v>
      </c>
      <c r="D5088" s="284" t="s">
        <v>10</v>
      </c>
      <c r="E5088" s="367" t="s">
        <v>136</v>
      </c>
      <c r="F5088" s="367"/>
      <c r="G5088" s="289" t="s">
        <v>11</v>
      </c>
      <c r="H5088" s="288" t="s">
        <v>12</v>
      </c>
      <c r="I5088" s="288" t="s">
        <v>13</v>
      </c>
      <c r="J5088" s="287" t="s">
        <v>14</v>
      </c>
    </row>
    <row r="5089" spans="1:10" s="192" customFormat="1" ht="12.75" customHeight="1">
      <c r="A5089" s="94" t="s">
        <v>137</v>
      </c>
      <c r="B5089" s="294" t="s">
        <v>4327</v>
      </c>
      <c r="C5089" s="277" t="s">
        <v>44</v>
      </c>
      <c r="D5089" s="277" t="s">
        <v>3017</v>
      </c>
      <c r="E5089" s="368" t="s">
        <v>148</v>
      </c>
      <c r="F5089" s="368"/>
      <c r="G5089" s="95" t="s">
        <v>1</v>
      </c>
      <c r="H5089" s="182">
        <v>1</v>
      </c>
      <c r="I5089" s="96">
        <v>1754.69</v>
      </c>
      <c r="J5089" s="196">
        <v>1754.69</v>
      </c>
    </row>
    <row r="5090" spans="1:10" s="192" customFormat="1" ht="25.5">
      <c r="A5090" s="197" t="s">
        <v>146</v>
      </c>
      <c r="B5090" s="308" t="s">
        <v>1485</v>
      </c>
      <c r="C5090" s="285" t="s">
        <v>21</v>
      </c>
      <c r="D5090" s="285" t="s">
        <v>510</v>
      </c>
      <c r="E5090" s="365" t="s">
        <v>148</v>
      </c>
      <c r="F5090" s="365"/>
      <c r="G5090" s="183" t="s">
        <v>26</v>
      </c>
      <c r="H5090" s="184">
        <v>0.7</v>
      </c>
      <c r="I5090" s="185">
        <v>26.36</v>
      </c>
      <c r="J5090" s="198">
        <v>18.45</v>
      </c>
    </row>
    <row r="5091" spans="1:10" s="192" customFormat="1" ht="25.5">
      <c r="A5091" s="197" t="s">
        <v>146</v>
      </c>
      <c r="B5091" s="308" t="s">
        <v>1386</v>
      </c>
      <c r="C5091" s="285" t="s">
        <v>21</v>
      </c>
      <c r="D5091" s="285" t="s">
        <v>174</v>
      </c>
      <c r="E5091" s="365" t="s">
        <v>148</v>
      </c>
      <c r="F5091" s="365"/>
      <c r="G5091" s="183" t="s">
        <v>26</v>
      </c>
      <c r="H5091" s="184">
        <v>0.7</v>
      </c>
      <c r="I5091" s="185">
        <v>25.62</v>
      </c>
      <c r="J5091" s="198">
        <v>17.93</v>
      </c>
    </row>
    <row r="5092" spans="1:10" s="192" customFormat="1" ht="12.75">
      <c r="A5092" s="199" t="s">
        <v>139</v>
      </c>
      <c r="B5092" s="309" t="s">
        <v>4328</v>
      </c>
      <c r="C5092" s="278" t="s">
        <v>487</v>
      </c>
      <c r="D5092" s="278" t="s">
        <v>4329</v>
      </c>
      <c r="E5092" s="362" t="s">
        <v>142</v>
      </c>
      <c r="F5092" s="362"/>
      <c r="G5092" s="186" t="s">
        <v>17</v>
      </c>
      <c r="H5092" s="187">
        <v>1</v>
      </c>
      <c r="I5092" s="188">
        <v>1718.31</v>
      </c>
      <c r="J5092" s="200">
        <v>1718.31</v>
      </c>
    </row>
    <row r="5093" spans="1:10" s="192" customFormat="1" ht="12.75">
      <c r="A5093" s="201"/>
      <c r="B5093" s="279"/>
      <c r="C5093" s="279"/>
      <c r="D5093" s="279"/>
      <c r="E5093" s="279" t="s">
        <v>143</v>
      </c>
      <c r="F5093" s="203">
        <v>28.21</v>
      </c>
      <c r="G5093" s="279" t="s">
        <v>144</v>
      </c>
      <c r="H5093" s="203">
        <v>0</v>
      </c>
      <c r="I5093" s="279" t="s">
        <v>145</v>
      </c>
      <c r="J5093" s="204">
        <v>28.21</v>
      </c>
    </row>
    <row r="5094" spans="1:10" s="192" customFormat="1" ht="12.75">
      <c r="A5094" s="201"/>
      <c r="B5094" s="279"/>
      <c r="C5094" s="279"/>
      <c r="D5094" s="279"/>
      <c r="E5094" s="279" t="s">
        <v>663</v>
      </c>
      <c r="F5094" s="203">
        <v>394.27</v>
      </c>
      <c r="G5094" s="279"/>
      <c r="H5094" s="363" t="s">
        <v>664</v>
      </c>
      <c r="I5094" s="363"/>
      <c r="J5094" s="204">
        <v>2148.96</v>
      </c>
    </row>
    <row r="5095" spans="1:10" s="192" customFormat="1" ht="13.5" thickBot="1">
      <c r="A5095" s="280"/>
      <c r="B5095" s="281"/>
      <c r="C5095" s="281"/>
      <c r="D5095" s="281"/>
      <c r="E5095" s="281"/>
      <c r="F5095" s="281"/>
      <c r="G5095" s="281" t="s">
        <v>665</v>
      </c>
      <c r="H5095" s="213">
        <v>1</v>
      </c>
      <c r="I5095" s="281" t="s">
        <v>666</v>
      </c>
      <c r="J5095" s="207">
        <v>2148.96</v>
      </c>
    </row>
    <row r="5096" spans="1:10" s="192" customFormat="1" ht="13.5" thickTop="1">
      <c r="A5096" s="205"/>
      <c r="B5096" s="189"/>
      <c r="C5096" s="189"/>
      <c r="D5096" s="189"/>
      <c r="E5096" s="189"/>
      <c r="F5096" s="189"/>
      <c r="G5096" s="189"/>
      <c r="H5096" s="189"/>
      <c r="I5096" s="189"/>
      <c r="J5096" s="206"/>
    </row>
    <row r="5097" spans="1:10" s="192" customFormat="1" ht="12.75">
      <c r="A5097" s="290" t="s">
        <v>4936</v>
      </c>
      <c r="B5097" s="288" t="s">
        <v>8</v>
      </c>
      <c r="C5097" s="284" t="s">
        <v>9</v>
      </c>
      <c r="D5097" s="284" t="s">
        <v>10</v>
      </c>
      <c r="E5097" s="367" t="s">
        <v>136</v>
      </c>
      <c r="F5097" s="367"/>
      <c r="G5097" s="289" t="s">
        <v>11</v>
      </c>
      <c r="H5097" s="288" t="s">
        <v>12</v>
      </c>
      <c r="I5097" s="288" t="s">
        <v>13</v>
      </c>
      <c r="J5097" s="287" t="s">
        <v>14</v>
      </c>
    </row>
    <row r="5098" spans="1:10" s="192" customFormat="1" ht="25.5" customHeight="1">
      <c r="A5098" s="94" t="s">
        <v>137</v>
      </c>
      <c r="B5098" s="294" t="s">
        <v>1259</v>
      </c>
      <c r="C5098" s="277" t="s">
        <v>44</v>
      </c>
      <c r="D5098" s="277" t="s">
        <v>98</v>
      </c>
      <c r="E5098" s="368" t="s">
        <v>138</v>
      </c>
      <c r="F5098" s="368"/>
      <c r="G5098" s="95" t="s">
        <v>45</v>
      </c>
      <c r="H5098" s="182">
        <v>1</v>
      </c>
      <c r="I5098" s="96">
        <v>105.11</v>
      </c>
      <c r="J5098" s="196">
        <v>105.11</v>
      </c>
    </row>
    <row r="5099" spans="1:10" s="192" customFormat="1" ht="25.5">
      <c r="A5099" s="197" t="s">
        <v>146</v>
      </c>
      <c r="B5099" s="308" t="s">
        <v>1345</v>
      </c>
      <c r="C5099" s="285" t="s">
        <v>21</v>
      </c>
      <c r="D5099" s="285" t="s">
        <v>147</v>
      </c>
      <c r="E5099" s="365" t="s">
        <v>148</v>
      </c>
      <c r="F5099" s="365"/>
      <c r="G5099" s="183" t="s">
        <v>26</v>
      </c>
      <c r="H5099" s="184">
        <v>0.25</v>
      </c>
      <c r="I5099" s="185">
        <v>20.32</v>
      </c>
      <c r="J5099" s="198">
        <v>5.08</v>
      </c>
    </row>
    <row r="5100" spans="1:10" s="192" customFormat="1" ht="25.5">
      <c r="A5100" s="199" t="s">
        <v>139</v>
      </c>
      <c r="B5100" s="309" t="s">
        <v>1507</v>
      </c>
      <c r="C5100" s="278" t="s">
        <v>487</v>
      </c>
      <c r="D5100" s="278" t="s">
        <v>520</v>
      </c>
      <c r="E5100" s="362" t="s">
        <v>142</v>
      </c>
      <c r="F5100" s="362"/>
      <c r="G5100" s="186" t="s">
        <v>17</v>
      </c>
      <c r="H5100" s="187">
        <v>1</v>
      </c>
      <c r="I5100" s="188">
        <v>100.03</v>
      </c>
      <c r="J5100" s="200">
        <v>100.03</v>
      </c>
    </row>
    <row r="5101" spans="1:10" s="192" customFormat="1" ht="12.75">
      <c r="A5101" s="201"/>
      <c r="B5101" s="279"/>
      <c r="C5101" s="279"/>
      <c r="D5101" s="279"/>
      <c r="E5101" s="279" t="s">
        <v>143</v>
      </c>
      <c r="F5101" s="203">
        <v>3.77</v>
      </c>
      <c r="G5101" s="279" t="s">
        <v>144</v>
      </c>
      <c r="H5101" s="203">
        <v>0</v>
      </c>
      <c r="I5101" s="279" t="s">
        <v>145</v>
      </c>
      <c r="J5101" s="204">
        <v>3.77</v>
      </c>
    </row>
    <row r="5102" spans="1:10" s="192" customFormat="1" ht="12.75">
      <c r="A5102" s="201"/>
      <c r="B5102" s="279"/>
      <c r="C5102" s="279"/>
      <c r="D5102" s="279"/>
      <c r="E5102" s="279" t="s">
        <v>663</v>
      </c>
      <c r="F5102" s="203">
        <v>23.61</v>
      </c>
      <c r="G5102" s="279"/>
      <c r="H5102" s="363" t="s">
        <v>664</v>
      </c>
      <c r="I5102" s="363"/>
      <c r="J5102" s="204">
        <v>128.72</v>
      </c>
    </row>
    <row r="5103" spans="1:10" s="192" customFormat="1" ht="13.5" thickBot="1">
      <c r="A5103" s="280"/>
      <c r="B5103" s="281"/>
      <c r="C5103" s="281"/>
      <c r="D5103" s="281"/>
      <c r="E5103" s="281"/>
      <c r="F5103" s="281"/>
      <c r="G5103" s="281" t="s">
        <v>665</v>
      </c>
      <c r="H5103" s="213">
        <v>92</v>
      </c>
      <c r="I5103" s="281" t="s">
        <v>666</v>
      </c>
      <c r="J5103" s="207">
        <v>11842.24</v>
      </c>
    </row>
    <row r="5104" spans="1:10" s="192" customFormat="1" ht="13.5" thickTop="1">
      <c r="A5104" s="205"/>
      <c r="B5104" s="189"/>
      <c r="C5104" s="189"/>
      <c r="D5104" s="189"/>
      <c r="E5104" s="189"/>
      <c r="F5104" s="189"/>
      <c r="G5104" s="189"/>
      <c r="H5104" s="189"/>
      <c r="I5104" s="189"/>
      <c r="J5104" s="206"/>
    </row>
    <row r="5105" spans="1:10" s="192" customFormat="1" ht="12.75">
      <c r="A5105" s="290" t="s">
        <v>4937</v>
      </c>
      <c r="B5105" s="288" t="s">
        <v>8</v>
      </c>
      <c r="C5105" s="284" t="s">
        <v>9</v>
      </c>
      <c r="D5105" s="284" t="s">
        <v>10</v>
      </c>
      <c r="E5105" s="367" t="s">
        <v>136</v>
      </c>
      <c r="F5105" s="367"/>
      <c r="G5105" s="289" t="s">
        <v>11</v>
      </c>
      <c r="H5105" s="288" t="s">
        <v>12</v>
      </c>
      <c r="I5105" s="288" t="s">
        <v>13</v>
      </c>
      <c r="J5105" s="287" t="s">
        <v>14</v>
      </c>
    </row>
    <row r="5106" spans="1:10" s="192" customFormat="1" ht="12.75" customHeight="1">
      <c r="A5106" s="94" t="s">
        <v>137</v>
      </c>
      <c r="B5106" s="294" t="s">
        <v>1290</v>
      </c>
      <c r="C5106" s="277" t="s">
        <v>44</v>
      </c>
      <c r="D5106" s="277" t="s">
        <v>99</v>
      </c>
      <c r="E5106" s="368" t="s">
        <v>138</v>
      </c>
      <c r="F5106" s="368"/>
      <c r="G5106" s="95" t="s">
        <v>45</v>
      </c>
      <c r="H5106" s="182">
        <v>1</v>
      </c>
      <c r="I5106" s="96">
        <v>167.01</v>
      </c>
      <c r="J5106" s="196">
        <v>167.01</v>
      </c>
    </row>
    <row r="5107" spans="1:10" s="192" customFormat="1" ht="25.5">
      <c r="A5107" s="197" t="s">
        <v>146</v>
      </c>
      <c r="B5107" s="308" t="s">
        <v>1508</v>
      </c>
      <c r="C5107" s="285" t="s">
        <v>21</v>
      </c>
      <c r="D5107" s="285" t="s">
        <v>150</v>
      </c>
      <c r="E5107" s="365" t="s">
        <v>148</v>
      </c>
      <c r="F5107" s="365"/>
      <c r="G5107" s="183" t="s">
        <v>26</v>
      </c>
      <c r="H5107" s="184">
        <v>0.35</v>
      </c>
      <c r="I5107" s="185">
        <v>21.96</v>
      </c>
      <c r="J5107" s="198">
        <v>7.68</v>
      </c>
    </row>
    <row r="5108" spans="1:10" s="192" customFormat="1" ht="25.5">
      <c r="A5108" s="197" t="s">
        <v>146</v>
      </c>
      <c r="B5108" s="308" t="s">
        <v>1509</v>
      </c>
      <c r="C5108" s="285" t="s">
        <v>21</v>
      </c>
      <c r="D5108" s="285" t="s">
        <v>151</v>
      </c>
      <c r="E5108" s="365" t="s">
        <v>148</v>
      </c>
      <c r="F5108" s="365"/>
      <c r="G5108" s="183" t="s">
        <v>26</v>
      </c>
      <c r="H5108" s="184">
        <v>0.35</v>
      </c>
      <c r="I5108" s="185">
        <v>26.68</v>
      </c>
      <c r="J5108" s="198">
        <v>9.33</v>
      </c>
    </row>
    <row r="5109" spans="1:10" s="192" customFormat="1" ht="25.5">
      <c r="A5109" s="199" t="s">
        <v>139</v>
      </c>
      <c r="B5109" s="309" t="s">
        <v>1510</v>
      </c>
      <c r="C5109" s="278" t="s">
        <v>16</v>
      </c>
      <c r="D5109" s="278" t="s">
        <v>248</v>
      </c>
      <c r="E5109" s="362" t="s">
        <v>142</v>
      </c>
      <c r="F5109" s="362"/>
      <c r="G5109" s="186" t="s">
        <v>17</v>
      </c>
      <c r="H5109" s="187">
        <v>1</v>
      </c>
      <c r="I5109" s="188">
        <v>150</v>
      </c>
      <c r="J5109" s="200">
        <v>150</v>
      </c>
    </row>
    <row r="5110" spans="1:10" s="192" customFormat="1" ht="12.75">
      <c r="A5110" s="201"/>
      <c r="B5110" s="279"/>
      <c r="C5110" s="279"/>
      <c r="D5110" s="279"/>
      <c r="E5110" s="279" t="s">
        <v>143</v>
      </c>
      <c r="F5110" s="203">
        <v>13.27</v>
      </c>
      <c r="G5110" s="279" t="s">
        <v>144</v>
      </c>
      <c r="H5110" s="203">
        <v>0</v>
      </c>
      <c r="I5110" s="279" t="s">
        <v>145</v>
      </c>
      <c r="J5110" s="204">
        <v>13.27</v>
      </c>
    </row>
    <row r="5111" spans="1:10" s="192" customFormat="1" ht="12.75">
      <c r="A5111" s="201"/>
      <c r="B5111" s="279"/>
      <c r="C5111" s="279"/>
      <c r="D5111" s="279"/>
      <c r="E5111" s="279" t="s">
        <v>663</v>
      </c>
      <c r="F5111" s="203">
        <v>37.520000000000003</v>
      </c>
      <c r="G5111" s="279"/>
      <c r="H5111" s="363" t="s">
        <v>664</v>
      </c>
      <c r="I5111" s="363"/>
      <c r="J5111" s="204">
        <v>204.53</v>
      </c>
    </row>
    <row r="5112" spans="1:10" s="192" customFormat="1" ht="13.5" thickBot="1">
      <c r="A5112" s="280"/>
      <c r="B5112" s="281"/>
      <c r="C5112" s="281"/>
      <c r="D5112" s="281"/>
      <c r="E5112" s="281"/>
      <c r="F5112" s="281"/>
      <c r="G5112" s="281" t="s">
        <v>665</v>
      </c>
      <c r="H5112" s="213">
        <v>17</v>
      </c>
      <c r="I5112" s="281" t="s">
        <v>666</v>
      </c>
      <c r="J5112" s="207">
        <v>3477.01</v>
      </c>
    </row>
    <row r="5113" spans="1:10" s="192" customFormat="1" ht="13.5" thickTop="1">
      <c r="A5113" s="205"/>
      <c r="B5113" s="189"/>
      <c r="C5113" s="189"/>
      <c r="D5113" s="189"/>
      <c r="E5113" s="189"/>
      <c r="F5113" s="189"/>
      <c r="G5113" s="189"/>
      <c r="H5113" s="189"/>
      <c r="I5113" s="189"/>
      <c r="J5113" s="206"/>
    </row>
    <row r="5114" spans="1:10" s="192" customFormat="1" ht="12.75">
      <c r="A5114" s="290" t="s">
        <v>4938</v>
      </c>
      <c r="B5114" s="288" t="s">
        <v>8</v>
      </c>
      <c r="C5114" s="284" t="s">
        <v>9</v>
      </c>
      <c r="D5114" s="284" t="s">
        <v>10</v>
      </c>
      <c r="E5114" s="367" t="s">
        <v>136</v>
      </c>
      <c r="F5114" s="367"/>
      <c r="G5114" s="289" t="s">
        <v>11</v>
      </c>
      <c r="H5114" s="288" t="s">
        <v>12</v>
      </c>
      <c r="I5114" s="288" t="s">
        <v>13</v>
      </c>
      <c r="J5114" s="287" t="s">
        <v>14</v>
      </c>
    </row>
    <row r="5115" spans="1:10" s="192" customFormat="1" ht="12.75">
      <c r="A5115" s="94" t="s">
        <v>137</v>
      </c>
      <c r="B5115" s="294" t="s">
        <v>1265</v>
      </c>
      <c r="C5115" s="277" t="s">
        <v>44</v>
      </c>
      <c r="D5115" s="277" t="s">
        <v>292</v>
      </c>
      <c r="E5115" s="368">
        <v>62</v>
      </c>
      <c r="F5115" s="368"/>
      <c r="G5115" s="95" t="s">
        <v>45</v>
      </c>
      <c r="H5115" s="182">
        <v>1</v>
      </c>
      <c r="I5115" s="96">
        <v>419.59</v>
      </c>
      <c r="J5115" s="196">
        <v>419.59</v>
      </c>
    </row>
    <row r="5116" spans="1:10" s="192" customFormat="1" ht="25.5">
      <c r="A5116" s="197" t="s">
        <v>146</v>
      </c>
      <c r="B5116" s="308" t="s">
        <v>1509</v>
      </c>
      <c r="C5116" s="285" t="s">
        <v>21</v>
      </c>
      <c r="D5116" s="285" t="s">
        <v>151</v>
      </c>
      <c r="E5116" s="365" t="s">
        <v>148</v>
      </c>
      <c r="F5116" s="365"/>
      <c r="G5116" s="183" t="s">
        <v>26</v>
      </c>
      <c r="H5116" s="184">
        <v>0.60599999999999998</v>
      </c>
      <c r="I5116" s="185">
        <v>26.68</v>
      </c>
      <c r="J5116" s="198">
        <v>16.16</v>
      </c>
    </row>
    <row r="5117" spans="1:10" s="192" customFormat="1" ht="25.5">
      <c r="A5117" s="197" t="s">
        <v>146</v>
      </c>
      <c r="B5117" s="308" t="s">
        <v>1508</v>
      </c>
      <c r="C5117" s="285" t="s">
        <v>21</v>
      </c>
      <c r="D5117" s="285" t="s">
        <v>150</v>
      </c>
      <c r="E5117" s="365" t="s">
        <v>148</v>
      </c>
      <c r="F5117" s="365"/>
      <c r="G5117" s="183" t="s">
        <v>26</v>
      </c>
      <c r="H5117" s="184">
        <v>0.60599999999999998</v>
      </c>
      <c r="I5117" s="185">
        <v>21.96</v>
      </c>
      <c r="J5117" s="198">
        <v>13.3</v>
      </c>
    </row>
    <row r="5118" spans="1:10" s="192" customFormat="1" ht="25.5">
      <c r="A5118" s="199" t="s">
        <v>139</v>
      </c>
      <c r="B5118" s="309" t="s">
        <v>1511</v>
      </c>
      <c r="C5118" s="278" t="s">
        <v>268</v>
      </c>
      <c r="D5118" s="278" t="s">
        <v>523</v>
      </c>
      <c r="E5118" s="362" t="s">
        <v>142</v>
      </c>
      <c r="F5118" s="362"/>
      <c r="G5118" s="186" t="s">
        <v>45</v>
      </c>
      <c r="H5118" s="187">
        <v>1</v>
      </c>
      <c r="I5118" s="188">
        <v>390.13</v>
      </c>
      <c r="J5118" s="200">
        <v>390.13</v>
      </c>
    </row>
    <row r="5119" spans="1:10" s="192" customFormat="1" ht="12.75">
      <c r="A5119" s="201"/>
      <c r="B5119" s="279"/>
      <c r="C5119" s="279"/>
      <c r="D5119" s="279"/>
      <c r="E5119" s="279" t="s">
        <v>143</v>
      </c>
      <c r="F5119" s="203">
        <v>23</v>
      </c>
      <c r="G5119" s="279" t="s">
        <v>144</v>
      </c>
      <c r="H5119" s="203">
        <v>0</v>
      </c>
      <c r="I5119" s="279" t="s">
        <v>145</v>
      </c>
      <c r="J5119" s="204">
        <v>23</v>
      </c>
    </row>
    <row r="5120" spans="1:10" s="192" customFormat="1" ht="12.75">
      <c r="A5120" s="201"/>
      <c r="B5120" s="279"/>
      <c r="C5120" s="279"/>
      <c r="D5120" s="279"/>
      <c r="E5120" s="279" t="s">
        <v>663</v>
      </c>
      <c r="F5120" s="203">
        <v>94.28</v>
      </c>
      <c r="G5120" s="279"/>
      <c r="H5120" s="363" t="s">
        <v>664</v>
      </c>
      <c r="I5120" s="363"/>
      <c r="J5120" s="204">
        <v>513.87</v>
      </c>
    </row>
    <row r="5121" spans="1:10" s="192" customFormat="1" ht="13.5" thickBot="1">
      <c r="A5121" s="280"/>
      <c r="B5121" s="281"/>
      <c r="C5121" s="281"/>
      <c r="D5121" s="281"/>
      <c r="E5121" s="281"/>
      <c r="F5121" s="281"/>
      <c r="G5121" s="281" t="s">
        <v>665</v>
      </c>
      <c r="H5121" s="213">
        <v>17</v>
      </c>
      <c r="I5121" s="281" t="s">
        <v>666</v>
      </c>
      <c r="J5121" s="207">
        <v>8735.7900000000009</v>
      </c>
    </row>
    <row r="5122" spans="1:10" s="192" customFormat="1" ht="13.5" thickTop="1">
      <c r="A5122" s="205"/>
      <c r="B5122" s="189"/>
      <c r="C5122" s="189"/>
      <c r="D5122" s="189"/>
      <c r="E5122" s="189"/>
      <c r="F5122" s="189"/>
      <c r="G5122" s="189"/>
      <c r="H5122" s="189"/>
      <c r="I5122" s="189"/>
      <c r="J5122" s="206"/>
    </row>
    <row r="5123" spans="1:10" s="192" customFormat="1" ht="12.75">
      <c r="A5123" s="290" t="s">
        <v>4939</v>
      </c>
      <c r="B5123" s="288" t="s">
        <v>8</v>
      </c>
      <c r="C5123" s="284" t="s">
        <v>9</v>
      </c>
      <c r="D5123" s="284" t="s">
        <v>10</v>
      </c>
      <c r="E5123" s="367" t="s">
        <v>136</v>
      </c>
      <c r="F5123" s="367"/>
      <c r="G5123" s="289" t="s">
        <v>11</v>
      </c>
      <c r="H5123" s="288" t="s">
        <v>12</v>
      </c>
      <c r="I5123" s="288" t="s">
        <v>13</v>
      </c>
      <c r="J5123" s="287" t="s">
        <v>14</v>
      </c>
    </row>
    <row r="5124" spans="1:10" s="192" customFormat="1" ht="12.75" customHeight="1">
      <c r="A5124" s="94" t="s">
        <v>137</v>
      </c>
      <c r="B5124" s="294" t="s">
        <v>1161</v>
      </c>
      <c r="C5124" s="277" t="s">
        <v>268</v>
      </c>
      <c r="D5124" s="277" t="s">
        <v>616</v>
      </c>
      <c r="E5124" s="368" t="s">
        <v>852</v>
      </c>
      <c r="F5124" s="368"/>
      <c r="G5124" s="95" t="s">
        <v>34</v>
      </c>
      <c r="H5124" s="182">
        <v>1</v>
      </c>
      <c r="I5124" s="96">
        <v>650.12</v>
      </c>
      <c r="J5124" s="196">
        <v>650.12</v>
      </c>
    </row>
    <row r="5125" spans="1:10" s="192" customFormat="1" ht="12.75">
      <c r="A5125" s="199" t="s">
        <v>139</v>
      </c>
      <c r="B5125" s="309" t="s">
        <v>1512</v>
      </c>
      <c r="C5125" s="278" t="s">
        <v>268</v>
      </c>
      <c r="D5125" s="278" t="s">
        <v>853</v>
      </c>
      <c r="E5125" s="362" t="s">
        <v>142</v>
      </c>
      <c r="F5125" s="362"/>
      <c r="G5125" s="186" t="s">
        <v>34</v>
      </c>
      <c r="H5125" s="187">
        <v>2.875</v>
      </c>
      <c r="I5125" s="188">
        <v>52</v>
      </c>
      <c r="J5125" s="200">
        <v>149.5</v>
      </c>
    </row>
    <row r="5126" spans="1:10" s="192" customFormat="1" ht="12.75">
      <c r="A5126" s="199" t="s">
        <v>139</v>
      </c>
      <c r="B5126" s="309" t="s">
        <v>1513</v>
      </c>
      <c r="C5126" s="278" t="s">
        <v>268</v>
      </c>
      <c r="D5126" s="278" t="s">
        <v>854</v>
      </c>
      <c r="E5126" s="362" t="s">
        <v>142</v>
      </c>
      <c r="F5126" s="362"/>
      <c r="G5126" s="186" t="s">
        <v>34</v>
      </c>
      <c r="H5126" s="187">
        <v>9.6790000000000003</v>
      </c>
      <c r="I5126" s="188">
        <v>34</v>
      </c>
      <c r="J5126" s="200">
        <v>329.08</v>
      </c>
    </row>
    <row r="5127" spans="1:10" s="192" customFormat="1" ht="12.75">
      <c r="A5127" s="199" t="s">
        <v>139</v>
      </c>
      <c r="B5127" s="309" t="s">
        <v>1436</v>
      </c>
      <c r="C5127" s="278" t="s">
        <v>268</v>
      </c>
      <c r="D5127" s="278" t="s">
        <v>803</v>
      </c>
      <c r="E5127" s="362" t="s">
        <v>141</v>
      </c>
      <c r="F5127" s="362"/>
      <c r="G5127" s="186" t="s">
        <v>26</v>
      </c>
      <c r="H5127" s="187">
        <v>5.51</v>
      </c>
      <c r="I5127" s="188">
        <v>18.739999999999998</v>
      </c>
      <c r="J5127" s="200">
        <v>103.25</v>
      </c>
    </row>
    <row r="5128" spans="1:10" s="192" customFormat="1" ht="12.75">
      <c r="A5128" s="199" t="s">
        <v>139</v>
      </c>
      <c r="B5128" s="309" t="s">
        <v>1437</v>
      </c>
      <c r="C5128" s="278" t="s">
        <v>268</v>
      </c>
      <c r="D5128" s="278" t="s">
        <v>804</v>
      </c>
      <c r="E5128" s="362" t="s">
        <v>141</v>
      </c>
      <c r="F5128" s="362"/>
      <c r="G5128" s="186" t="s">
        <v>26</v>
      </c>
      <c r="H5128" s="187">
        <v>4.5259999999999998</v>
      </c>
      <c r="I5128" s="188">
        <v>15.09</v>
      </c>
      <c r="J5128" s="200">
        <v>68.290000000000006</v>
      </c>
    </row>
    <row r="5129" spans="1:10" s="192" customFormat="1" ht="12.75">
      <c r="A5129" s="201"/>
      <c r="B5129" s="279"/>
      <c r="C5129" s="279"/>
      <c r="D5129" s="279"/>
      <c r="E5129" s="279" t="s">
        <v>143</v>
      </c>
      <c r="F5129" s="203">
        <v>171.54</v>
      </c>
      <c r="G5129" s="279" t="s">
        <v>144</v>
      </c>
      <c r="H5129" s="203">
        <v>0</v>
      </c>
      <c r="I5129" s="279" t="s">
        <v>145</v>
      </c>
      <c r="J5129" s="204">
        <v>171.54000000000002</v>
      </c>
    </row>
    <row r="5130" spans="1:10" s="192" customFormat="1" ht="12.75">
      <c r="A5130" s="201"/>
      <c r="B5130" s="279"/>
      <c r="C5130" s="279"/>
      <c r="D5130" s="279"/>
      <c r="E5130" s="279" t="s">
        <v>663</v>
      </c>
      <c r="F5130" s="203">
        <v>146.08000000000001</v>
      </c>
      <c r="G5130" s="279"/>
      <c r="H5130" s="363" t="s">
        <v>664</v>
      </c>
      <c r="I5130" s="363"/>
      <c r="J5130" s="204">
        <v>796.2</v>
      </c>
    </row>
    <row r="5131" spans="1:10" s="192" customFormat="1" ht="13.5" thickBot="1">
      <c r="A5131" s="280"/>
      <c r="B5131" s="281"/>
      <c r="C5131" s="281"/>
      <c r="D5131" s="281"/>
      <c r="E5131" s="281"/>
      <c r="F5131" s="281"/>
      <c r="G5131" s="281" t="s">
        <v>665</v>
      </c>
      <c r="H5131" s="213">
        <v>606.79999999999995</v>
      </c>
      <c r="I5131" s="281" t="s">
        <v>666</v>
      </c>
      <c r="J5131" s="207">
        <v>483134.16</v>
      </c>
    </row>
    <row r="5132" spans="1:10" s="192" customFormat="1" ht="13.5" thickTop="1">
      <c r="A5132" s="205"/>
      <c r="B5132" s="189"/>
      <c r="C5132" s="189"/>
      <c r="D5132" s="189"/>
      <c r="E5132" s="189"/>
      <c r="F5132" s="189"/>
      <c r="G5132" s="189"/>
      <c r="H5132" s="189"/>
      <c r="I5132" s="189"/>
      <c r="J5132" s="206"/>
    </row>
    <row r="5133" spans="1:10" s="192" customFormat="1" ht="12.75">
      <c r="A5133" s="290" t="s">
        <v>4940</v>
      </c>
      <c r="B5133" s="288" t="s">
        <v>8</v>
      </c>
      <c r="C5133" s="284" t="s">
        <v>9</v>
      </c>
      <c r="D5133" s="284" t="s">
        <v>10</v>
      </c>
      <c r="E5133" s="367" t="s">
        <v>136</v>
      </c>
      <c r="F5133" s="367"/>
      <c r="G5133" s="289" t="s">
        <v>11</v>
      </c>
      <c r="H5133" s="288" t="s">
        <v>12</v>
      </c>
      <c r="I5133" s="288" t="s">
        <v>13</v>
      </c>
      <c r="J5133" s="287" t="s">
        <v>14</v>
      </c>
    </row>
    <row r="5134" spans="1:10" s="192" customFormat="1" ht="12.75" customHeight="1">
      <c r="A5134" s="94" t="s">
        <v>137</v>
      </c>
      <c r="B5134" s="294" t="s">
        <v>4331</v>
      </c>
      <c r="C5134" s="277" t="s">
        <v>268</v>
      </c>
      <c r="D5134" s="277" t="s">
        <v>3019</v>
      </c>
      <c r="E5134" s="368" t="s">
        <v>852</v>
      </c>
      <c r="F5134" s="368"/>
      <c r="G5134" s="95" t="s">
        <v>34</v>
      </c>
      <c r="H5134" s="182">
        <v>1</v>
      </c>
      <c r="I5134" s="96">
        <v>101.21</v>
      </c>
      <c r="J5134" s="196">
        <v>101.21</v>
      </c>
    </row>
    <row r="5135" spans="1:10" s="192" customFormat="1" ht="12.75">
      <c r="A5135" s="199" t="s">
        <v>139</v>
      </c>
      <c r="B5135" s="309" t="s">
        <v>1512</v>
      </c>
      <c r="C5135" s="278" t="s">
        <v>268</v>
      </c>
      <c r="D5135" s="278" t="s">
        <v>853</v>
      </c>
      <c r="E5135" s="362" t="s">
        <v>142</v>
      </c>
      <c r="F5135" s="362"/>
      <c r="G5135" s="186" t="s">
        <v>34</v>
      </c>
      <c r="H5135" s="187">
        <v>1.1499999999999999</v>
      </c>
      <c r="I5135" s="188">
        <v>52</v>
      </c>
      <c r="J5135" s="200">
        <v>59.8</v>
      </c>
    </row>
    <row r="5136" spans="1:10" s="192" customFormat="1" ht="12.75">
      <c r="A5136" s="199" t="s">
        <v>139</v>
      </c>
      <c r="B5136" s="309" t="s">
        <v>1436</v>
      </c>
      <c r="C5136" s="278" t="s">
        <v>268</v>
      </c>
      <c r="D5136" s="278" t="s">
        <v>803</v>
      </c>
      <c r="E5136" s="362" t="s">
        <v>141</v>
      </c>
      <c r="F5136" s="362"/>
      <c r="G5136" s="186" t="s">
        <v>26</v>
      </c>
      <c r="H5136" s="187">
        <v>1.33</v>
      </c>
      <c r="I5136" s="188">
        <v>18.739999999999998</v>
      </c>
      <c r="J5136" s="200">
        <v>24.92</v>
      </c>
    </row>
    <row r="5137" spans="1:10" s="192" customFormat="1" ht="12.75">
      <c r="A5137" s="199" t="s">
        <v>139</v>
      </c>
      <c r="B5137" s="309" t="s">
        <v>1437</v>
      </c>
      <c r="C5137" s="278" t="s">
        <v>268</v>
      </c>
      <c r="D5137" s="278" t="s">
        <v>804</v>
      </c>
      <c r="E5137" s="362" t="s">
        <v>141</v>
      </c>
      <c r="F5137" s="362"/>
      <c r="G5137" s="186" t="s">
        <v>26</v>
      </c>
      <c r="H5137" s="187">
        <v>1.093</v>
      </c>
      <c r="I5137" s="188">
        <v>15.09</v>
      </c>
      <c r="J5137" s="200">
        <v>16.489999999999998</v>
      </c>
    </row>
    <row r="5138" spans="1:10" s="192" customFormat="1" ht="12.75">
      <c r="A5138" s="201"/>
      <c r="B5138" s="279"/>
      <c r="C5138" s="279"/>
      <c r="D5138" s="279"/>
      <c r="E5138" s="279" t="s">
        <v>143</v>
      </c>
      <c r="F5138" s="203">
        <v>41.41</v>
      </c>
      <c r="G5138" s="279" t="s">
        <v>144</v>
      </c>
      <c r="H5138" s="203">
        <v>0</v>
      </c>
      <c r="I5138" s="279" t="s">
        <v>145</v>
      </c>
      <c r="J5138" s="204">
        <v>41.41</v>
      </c>
    </row>
    <row r="5139" spans="1:10" s="192" customFormat="1" ht="12.75">
      <c r="A5139" s="201"/>
      <c r="B5139" s="279"/>
      <c r="C5139" s="279"/>
      <c r="D5139" s="279"/>
      <c r="E5139" s="279" t="s">
        <v>663</v>
      </c>
      <c r="F5139" s="203">
        <v>22.74</v>
      </c>
      <c r="G5139" s="279"/>
      <c r="H5139" s="363" t="s">
        <v>664</v>
      </c>
      <c r="I5139" s="363"/>
      <c r="J5139" s="204">
        <v>123.95</v>
      </c>
    </row>
    <row r="5140" spans="1:10" s="192" customFormat="1" ht="13.5" thickBot="1">
      <c r="A5140" s="280"/>
      <c r="B5140" s="281"/>
      <c r="C5140" s="281"/>
      <c r="D5140" s="281"/>
      <c r="E5140" s="281"/>
      <c r="F5140" s="281"/>
      <c r="G5140" s="281" t="s">
        <v>665</v>
      </c>
      <c r="H5140" s="213">
        <v>185.54</v>
      </c>
      <c r="I5140" s="281" t="s">
        <v>666</v>
      </c>
      <c r="J5140" s="207">
        <v>22997.68</v>
      </c>
    </row>
    <row r="5141" spans="1:10" s="192" customFormat="1" ht="13.5" thickTop="1">
      <c r="A5141" s="205"/>
      <c r="B5141" s="189"/>
      <c r="C5141" s="189"/>
      <c r="D5141" s="189"/>
      <c r="E5141" s="189"/>
      <c r="F5141" s="189"/>
      <c r="G5141" s="189"/>
      <c r="H5141" s="189"/>
      <c r="I5141" s="189"/>
      <c r="J5141" s="206"/>
    </row>
    <row r="5142" spans="1:10" s="192" customFormat="1" ht="12.75">
      <c r="A5142" s="290" t="s">
        <v>4941</v>
      </c>
      <c r="B5142" s="288" t="s">
        <v>8</v>
      </c>
      <c r="C5142" s="284" t="s">
        <v>9</v>
      </c>
      <c r="D5142" s="284" t="s">
        <v>10</v>
      </c>
      <c r="E5142" s="367" t="s">
        <v>136</v>
      </c>
      <c r="F5142" s="367"/>
      <c r="G5142" s="289" t="s">
        <v>11</v>
      </c>
      <c r="H5142" s="288" t="s">
        <v>12</v>
      </c>
      <c r="I5142" s="288" t="s">
        <v>13</v>
      </c>
      <c r="J5142" s="287" t="s">
        <v>14</v>
      </c>
    </row>
    <row r="5143" spans="1:10" s="192" customFormat="1" ht="38.25">
      <c r="A5143" s="94" t="s">
        <v>137</v>
      </c>
      <c r="B5143" s="294" t="s">
        <v>4332</v>
      </c>
      <c r="C5143" s="277" t="s">
        <v>44</v>
      </c>
      <c r="D5143" s="277" t="s">
        <v>3021</v>
      </c>
      <c r="E5143" s="368" t="s">
        <v>148</v>
      </c>
      <c r="F5143" s="368"/>
      <c r="G5143" s="95" t="s">
        <v>34</v>
      </c>
      <c r="H5143" s="182">
        <v>1</v>
      </c>
      <c r="I5143" s="96">
        <v>238.3</v>
      </c>
      <c r="J5143" s="196">
        <v>238.3</v>
      </c>
    </row>
    <row r="5144" spans="1:10" s="192" customFormat="1" ht="25.5">
      <c r="A5144" s="197" t="s">
        <v>146</v>
      </c>
      <c r="B5144" s="308" t="s">
        <v>1345</v>
      </c>
      <c r="C5144" s="285" t="s">
        <v>21</v>
      </c>
      <c r="D5144" s="285" t="s">
        <v>147</v>
      </c>
      <c r="E5144" s="365" t="s">
        <v>148</v>
      </c>
      <c r="F5144" s="365"/>
      <c r="G5144" s="183" t="s">
        <v>26</v>
      </c>
      <c r="H5144" s="184">
        <v>3.2784</v>
      </c>
      <c r="I5144" s="185">
        <v>20.32</v>
      </c>
      <c r="J5144" s="198">
        <v>66.61</v>
      </c>
    </row>
    <row r="5145" spans="1:10" s="192" customFormat="1" ht="25.5">
      <c r="A5145" s="197" t="s">
        <v>146</v>
      </c>
      <c r="B5145" s="308" t="s">
        <v>1386</v>
      </c>
      <c r="C5145" s="285" t="s">
        <v>21</v>
      </c>
      <c r="D5145" s="285" t="s">
        <v>174</v>
      </c>
      <c r="E5145" s="365" t="s">
        <v>148</v>
      </c>
      <c r="F5145" s="365"/>
      <c r="G5145" s="183" t="s">
        <v>26</v>
      </c>
      <c r="H5145" s="184">
        <v>1.53</v>
      </c>
      <c r="I5145" s="185">
        <v>25.62</v>
      </c>
      <c r="J5145" s="198">
        <v>39.19</v>
      </c>
    </row>
    <row r="5146" spans="1:10" s="192" customFormat="1" ht="25.5">
      <c r="A5146" s="197" t="s">
        <v>146</v>
      </c>
      <c r="B5146" s="308" t="s">
        <v>4333</v>
      </c>
      <c r="C5146" s="285" t="s">
        <v>21</v>
      </c>
      <c r="D5146" s="285" t="s">
        <v>4334</v>
      </c>
      <c r="E5146" s="365" t="s">
        <v>148</v>
      </c>
      <c r="F5146" s="365"/>
      <c r="G5146" s="183" t="s">
        <v>26</v>
      </c>
      <c r="H5146" s="184">
        <v>0.12</v>
      </c>
      <c r="I5146" s="185">
        <v>27.11</v>
      </c>
      <c r="J5146" s="198">
        <v>3.25</v>
      </c>
    </row>
    <row r="5147" spans="1:10" s="192" customFormat="1" ht="25.5">
      <c r="A5147" s="197" t="s">
        <v>146</v>
      </c>
      <c r="B5147" s="308" t="s">
        <v>1409</v>
      </c>
      <c r="C5147" s="285" t="s">
        <v>21</v>
      </c>
      <c r="D5147" s="285" t="s">
        <v>782</v>
      </c>
      <c r="E5147" s="365" t="s">
        <v>148</v>
      </c>
      <c r="F5147" s="365"/>
      <c r="G5147" s="183" t="s">
        <v>26</v>
      </c>
      <c r="H5147" s="184">
        <v>0.18</v>
      </c>
      <c r="I5147" s="185">
        <v>27.11</v>
      </c>
      <c r="J5147" s="198">
        <v>4.87</v>
      </c>
    </row>
    <row r="5148" spans="1:10" s="192" customFormat="1" ht="25.5">
      <c r="A5148" s="197" t="s">
        <v>146</v>
      </c>
      <c r="B5148" s="308" t="s">
        <v>1633</v>
      </c>
      <c r="C5148" s="285" t="s">
        <v>21</v>
      </c>
      <c r="D5148" s="285" t="s">
        <v>538</v>
      </c>
      <c r="E5148" s="365" t="s">
        <v>148</v>
      </c>
      <c r="F5148" s="365"/>
      <c r="G5148" s="183" t="s">
        <v>26</v>
      </c>
      <c r="H5148" s="184">
        <v>0.16</v>
      </c>
      <c r="I5148" s="185">
        <v>25.4</v>
      </c>
      <c r="J5148" s="198">
        <v>4.0599999999999996</v>
      </c>
    </row>
    <row r="5149" spans="1:10" s="192" customFormat="1" ht="25.5">
      <c r="A5149" s="197" t="s">
        <v>146</v>
      </c>
      <c r="B5149" s="308" t="s">
        <v>1879</v>
      </c>
      <c r="C5149" s="285" t="s">
        <v>21</v>
      </c>
      <c r="D5149" s="285" t="s">
        <v>1880</v>
      </c>
      <c r="E5149" s="365" t="s">
        <v>148</v>
      </c>
      <c r="F5149" s="365"/>
      <c r="G5149" s="183" t="s">
        <v>26</v>
      </c>
      <c r="H5149" s="184">
        <v>0.14000000000000001</v>
      </c>
      <c r="I5149" s="185">
        <v>24.15</v>
      </c>
      <c r="J5149" s="198">
        <v>3.38</v>
      </c>
    </row>
    <row r="5150" spans="1:10" s="192" customFormat="1" ht="25.5">
      <c r="A5150" s="199" t="s">
        <v>139</v>
      </c>
      <c r="B5150" s="309" t="s">
        <v>4335</v>
      </c>
      <c r="C5150" s="278" t="s">
        <v>21</v>
      </c>
      <c r="D5150" s="278" t="s">
        <v>4336</v>
      </c>
      <c r="E5150" s="362" t="s">
        <v>142</v>
      </c>
      <c r="F5150" s="362"/>
      <c r="G5150" s="186" t="s">
        <v>2</v>
      </c>
      <c r="H5150" s="187">
        <v>6.1999999999999998E-3</v>
      </c>
      <c r="I5150" s="188">
        <v>150.34</v>
      </c>
      <c r="J5150" s="200">
        <v>0.93</v>
      </c>
    </row>
    <row r="5151" spans="1:10" s="192" customFormat="1" ht="38.25">
      <c r="A5151" s="199" t="s">
        <v>139</v>
      </c>
      <c r="B5151" s="309" t="s">
        <v>4337</v>
      </c>
      <c r="C5151" s="278" t="s">
        <v>21</v>
      </c>
      <c r="D5151" s="278" t="s">
        <v>4338</v>
      </c>
      <c r="E5151" s="362" t="s">
        <v>142</v>
      </c>
      <c r="F5151" s="362"/>
      <c r="G5151" s="186" t="s">
        <v>3</v>
      </c>
      <c r="H5151" s="187">
        <v>0.2</v>
      </c>
      <c r="I5151" s="188">
        <v>71.06</v>
      </c>
      <c r="J5151" s="200">
        <v>14.21</v>
      </c>
    </row>
    <row r="5152" spans="1:10" s="192" customFormat="1" ht="25.5">
      <c r="A5152" s="199" t="s">
        <v>139</v>
      </c>
      <c r="B5152" s="309" t="s">
        <v>1639</v>
      </c>
      <c r="C5152" s="278" t="s">
        <v>21</v>
      </c>
      <c r="D5152" s="278" t="s">
        <v>544</v>
      </c>
      <c r="E5152" s="362" t="s">
        <v>142</v>
      </c>
      <c r="F5152" s="362"/>
      <c r="G5152" s="186" t="s">
        <v>38</v>
      </c>
      <c r="H5152" s="187">
        <v>4.0000000000000001E-3</v>
      </c>
      <c r="I5152" s="188">
        <v>26.45</v>
      </c>
      <c r="J5152" s="200">
        <v>0.1</v>
      </c>
    </row>
    <row r="5153" spans="1:10" s="192" customFormat="1" ht="12.75">
      <c r="A5153" s="199" t="s">
        <v>139</v>
      </c>
      <c r="B5153" s="309" t="s">
        <v>4339</v>
      </c>
      <c r="C5153" s="278" t="s">
        <v>21</v>
      </c>
      <c r="D5153" s="278" t="s">
        <v>4340</v>
      </c>
      <c r="E5153" s="362" t="s">
        <v>142</v>
      </c>
      <c r="F5153" s="362"/>
      <c r="G5153" s="186" t="s">
        <v>45</v>
      </c>
      <c r="H5153" s="187">
        <v>3.75</v>
      </c>
      <c r="I5153" s="188">
        <v>2.2799999999999998</v>
      </c>
      <c r="J5153" s="200">
        <v>8.5500000000000007</v>
      </c>
    </row>
    <row r="5154" spans="1:10" s="192" customFormat="1" ht="25.5">
      <c r="A5154" s="199" t="s">
        <v>139</v>
      </c>
      <c r="B5154" s="309" t="s">
        <v>1643</v>
      </c>
      <c r="C5154" s="278" t="s">
        <v>21</v>
      </c>
      <c r="D5154" s="278" t="s">
        <v>179</v>
      </c>
      <c r="E5154" s="362" t="s">
        <v>142</v>
      </c>
      <c r="F5154" s="362"/>
      <c r="G5154" s="186" t="s">
        <v>2</v>
      </c>
      <c r="H5154" s="187">
        <v>1.4200000000000001E-2</v>
      </c>
      <c r="I5154" s="188">
        <v>134.22999999999999</v>
      </c>
      <c r="J5154" s="200">
        <v>1.9</v>
      </c>
    </row>
    <row r="5155" spans="1:10" s="192" customFormat="1" ht="12.75">
      <c r="A5155" s="199" t="s">
        <v>139</v>
      </c>
      <c r="B5155" s="309" t="s">
        <v>4341</v>
      </c>
      <c r="C5155" s="278" t="s">
        <v>487</v>
      </c>
      <c r="D5155" s="278" t="s">
        <v>4342</v>
      </c>
      <c r="E5155" s="362" t="s">
        <v>142</v>
      </c>
      <c r="F5155" s="362"/>
      <c r="G5155" s="186" t="s">
        <v>17</v>
      </c>
      <c r="H5155" s="187">
        <v>1E-4</v>
      </c>
      <c r="I5155" s="188">
        <v>5727.95</v>
      </c>
      <c r="J5155" s="200">
        <v>0.56999999999999995</v>
      </c>
    </row>
    <row r="5156" spans="1:10" s="192" customFormat="1" ht="12.75">
      <c r="A5156" s="199" t="s">
        <v>139</v>
      </c>
      <c r="B5156" s="309" t="s">
        <v>1348</v>
      </c>
      <c r="C5156" s="278" t="s">
        <v>21</v>
      </c>
      <c r="D5156" s="278" t="s">
        <v>673</v>
      </c>
      <c r="E5156" s="362" t="s">
        <v>142</v>
      </c>
      <c r="F5156" s="362"/>
      <c r="G5156" s="186" t="s">
        <v>38</v>
      </c>
      <c r="H5156" s="187">
        <v>4.0000000000000001E-3</v>
      </c>
      <c r="I5156" s="188">
        <v>35.22</v>
      </c>
      <c r="J5156" s="200">
        <v>0.14000000000000001</v>
      </c>
    </row>
    <row r="5157" spans="1:10" s="192" customFormat="1" ht="12.75">
      <c r="A5157" s="199" t="s">
        <v>139</v>
      </c>
      <c r="B5157" s="309" t="s">
        <v>4343</v>
      </c>
      <c r="C5157" s="278" t="s">
        <v>21</v>
      </c>
      <c r="D5157" s="278" t="s">
        <v>4344</v>
      </c>
      <c r="E5157" s="362" t="s">
        <v>142</v>
      </c>
      <c r="F5157" s="362"/>
      <c r="G5157" s="186" t="s">
        <v>38</v>
      </c>
      <c r="H5157" s="187">
        <v>0.45</v>
      </c>
      <c r="I5157" s="188">
        <v>10.69</v>
      </c>
      <c r="J5157" s="200">
        <v>4.8099999999999996</v>
      </c>
    </row>
    <row r="5158" spans="1:10" s="192" customFormat="1" ht="25.5">
      <c r="A5158" s="199" t="s">
        <v>139</v>
      </c>
      <c r="B5158" s="309" t="s">
        <v>4345</v>
      </c>
      <c r="C5158" s="278" t="s">
        <v>21</v>
      </c>
      <c r="D5158" s="278" t="s">
        <v>4346</v>
      </c>
      <c r="E5158" s="362" t="s">
        <v>142</v>
      </c>
      <c r="F5158" s="362"/>
      <c r="G5158" s="186" t="s">
        <v>38</v>
      </c>
      <c r="H5158" s="187">
        <v>0.186</v>
      </c>
      <c r="I5158" s="188">
        <v>6.61</v>
      </c>
      <c r="J5158" s="200">
        <v>1.22</v>
      </c>
    </row>
    <row r="5159" spans="1:10" s="192" customFormat="1" ht="25.5">
      <c r="A5159" s="199" t="s">
        <v>139</v>
      </c>
      <c r="B5159" s="309" t="s">
        <v>1637</v>
      </c>
      <c r="C5159" s="278" t="s">
        <v>21</v>
      </c>
      <c r="D5159" s="278" t="s">
        <v>542</v>
      </c>
      <c r="E5159" s="362" t="s">
        <v>142</v>
      </c>
      <c r="F5159" s="362"/>
      <c r="G5159" s="186" t="s">
        <v>2</v>
      </c>
      <c r="H5159" s="187">
        <v>2.06E-2</v>
      </c>
      <c r="I5159" s="188">
        <v>183.75</v>
      </c>
      <c r="J5159" s="200">
        <v>3.78</v>
      </c>
    </row>
    <row r="5160" spans="1:10" s="192" customFormat="1" ht="12.75">
      <c r="A5160" s="199" t="s">
        <v>139</v>
      </c>
      <c r="B5160" s="309" t="s">
        <v>1403</v>
      </c>
      <c r="C5160" s="278" t="s">
        <v>21</v>
      </c>
      <c r="D5160" s="278" t="s">
        <v>776</v>
      </c>
      <c r="E5160" s="362" t="s">
        <v>142</v>
      </c>
      <c r="F5160" s="362"/>
      <c r="G5160" s="186" t="s">
        <v>547</v>
      </c>
      <c r="H5160" s="187">
        <v>0.114</v>
      </c>
      <c r="I5160" s="188">
        <v>5.42</v>
      </c>
      <c r="J5160" s="200">
        <v>0.61</v>
      </c>
    </row>
    <row r="5161" spans="1:10" s="192" customFormat="1" ht="12.75">
      <c r="A5161" s="199" t="s">
        <v>139</v>
      </c>
      <c r="B5161" s="309" t="s">
        <v>1473</v>
      </c>
      <c r="C5161" s="278" t="s">
        <v>21</v>
      </c>
      <c r="D5161" s="278" t="s">
        <v>503</v>
      </c>
      <c r="E5161" s="362" t="s">
        <v>142</v>
      </c>
      <c r="F5161" s="362"/>
      <c r="G5161" s="186" t="s">
        <v>38</v>
      </c>
      <c r="H5161" s="187">
        <v>28.821200000000001</v>
      </c>
      <c r="I5161" s="188">
        <v>0.92</v>
      </c>
      <c r="J5161" s="200">
        <v>26.51</v>
      </c>
    </row>
    <row r="5162" spans="1:10" s="192" customFormat="1" ht="25.5">
      <c r="A5162" s="199" t="s">
        <v>139</v>
      </c>
      <c r="B5162" s="309" t="s">
        <v>1474</v>
      </c>
      <c r="C5162" s="278" t="s">
        <v>21</v>
      </c>
      <c r="D5162" s="278" t="s">
        <v>504</v>
      </c>
      <c r="E5162" s="362" t="s">
        <v>142</v>
      </c>
      <c r="F5162" s="362"/>
      <c r="G5162" s="186" t="s">
        <v>2</v>
      </c>
      <c r="H5162" s="187">
        <v>2.5600000000000001E-2</v>
      </c>
      <c r="I5162" s="188">
        <v>132.5</v>
      </c>
      <c r="J5162" s="200">
        <v>3.39</v>
      </c>
    </row>
    <row r="5163" spans="1:10" s="192" customFormat="1" ht="12.75">
      <c r="A5163" s="199" t="s">
        <v>139</v>
      </c>
      <c r="B5163" s="309" t="s">
        <v>1651</v>
      </c>
      <c r="C5163" s="278" t="s">
        <v>21</v>
      </c>
      <c r="D5163" s="278" t="s">
        <v>1039</v>
      </c>
      <c r="E5163" s="362" t="s">
        <v>142</v>
      </c>
      <c r="F5163" s="362"/>
      <c r="G5163" s="186" t="s">
        <v>45</v>
      </c>
      <c r="H5163" s="187">
        <v>47.7</v>
      </c>
      <c r="I5163" s="188">
        <v>0.92</v>
      </c>
      <c r="J5163" s="200">
        <v>43.88</v>
      </c>
    </row>
    <row r="5164" spans="1:10" s="192" customFormat="1" ht="12.75">
      <c r="A5164" s="199" t="s">
        <v>139</v>
      </c>
      <c r="B5164" s="309" t="s">
        <v>4347</v>
      </c>
      <c r="C5164" s="278" t="s">
        <v>21</v>
      </c>
      <c r="D5164" s="278" t="s">
        <v>4348</v>
      </c>
      <c r="E5164" s="362" t="s">
        <v>142</v>
      </c>
      <c r="F5164" s="362"/>
      <c r="G5164" s="186" t="s">
        <v>38</v>
      </c>
      <c r="H5164" s="187">
        <v>3.7631999999999999</v>
      </c>
      <c r="I5164" s="188">
        <v>1.67</v>
      </c>
      <c r="J5164" s="200">
        <v>6.28</v>
      </c>
    </row>
    <row r="5165" spans="1:10" s="192" customFormat="1" ht="12.75">
      <c r="A5165" s="199" t="s">
        <v>139</v>
      </c>
      <c r="B5165" s="309" t="s">
        <v>1954</v>
      </c>
      <c r="C5165" s="278" t="s">
        <v>21</v>
      </c>
      <c r="D5165" s="278" t="s">
        <v>1955</v>
      </c>
      <c r="E5165" s="362" t="s">
        <v>141</v>
      </c>
      <c r="F5165" s="362"/>
      <c r="G5165" s="186" t="s">
        <v>26</v>
      </c>
      <c r="H5165" s="187">
        <v>4.0000000000000001E-3</v>
      </c>
      <c r="I5165" s="188">
        <v>15.3</v>
      </c>
      <c r="J5165" s="200">
        <v>0.06</v>
      </c>
    </row>
    <row r="5166" spans="1:10" s="192" customFormat="1" ht="12.75">
      <c r="A5166" s="201"/>
      <c r="B5166" s="279"/>
      <c r="C5166" s="279"/>
      <c r="D5166" s="279"/>
      <c r="E5166" s="279" t="s">
        <v>143</v>
      </c>
      <c r="F5166" s="203">
        <v>92.42</v>
      </c>
      <c r="G5166" s="279" t="s">
        <v>144</v>
      </c>
      <c r="H5166" s="203">
        <v>0</v>
      </c>
      <c r="I5166" s="279" t="s">
        <v>145</v>
      </c>
      <c r="J5166" s="204">
        <v>92.42</v>
      </c>
    </row>
    <row r="5167" spans="1:10" s="192" customFormat="1" ht="12.75">
      <c r="A5167" s="201"/>
      <c r="B5167" s="279"/>
      <c r="C5167" s="279"/>
      <c r="D5167" s="279"/>
      <c r="E5167" s="279" t="s">
        <v>663</v>
      </c>
      <c r="F5167" s="203">
        <v>53.54</v>
      </c>
      <c r="G5167" s="279"/>
      <c r="H5167" s="363" t="s">
        <v>664</v>
      </c>
      <c r="I5167" s="363"/>
      <c r="J5167" s="204">
        <v>291.83999999999997</v>
      </c>
    </row>
    <row r="5168" spans="1:10" s="192" customFormat="1" ht="13.5" thickBot="1">
      <c r="A5168" s="280"/>
      <c r="B5168" s="281"/>
      <c r="C5168" s="281"/>
      <c r="D5168" s="281"/>
      <c r="E5168" s="281"/>
      <c r="F5168" s="281"/>
      <c r="G5168" s="281" t="s">
        <v>665</v>
      </c>
      <c r="H5168" s="213">
        <v>566.96</v>
      </c>
      <c r="I5168" s="281" t="s">
        <v>666</v>
      </c>
      <c r="J5168" s="207">
        <v>165461.6</v>
      </c>
    </row>
    <row r="5169" spans="1:10" s="192" customFormat="1" ht="13.5" thickTop="1">
      <c r="A5169" s="205"/>
      <c r="B5169" s="189"/>
      <c r="C5169" s="189"/>
      <c r="D5169" s="189"/>
      <c r="E5169" s="189"/>
      <c r="F5169" s="189"/>
      <c r="G5169" s="189"/>
      <c r="H5169" s="189"/>
      <c r="I5169" s="189"/>
      <c r="J5169" s="206"/>
    </row>
    <row r="5170" spans="1:10" s="192" customFormat="1" ht="12.75">
      <c r="A5170" s="290" t="s">
        <v>4942</v>
      </c>
      <c r="B5170" s="288" t="s">
        <v>8</v>
      </c>
      <c r="C5170" s="284" t="s">
        <v>9</v>
      </c>
      <c r="D5170" s="284" t="s">
        <v>10</v>
      </c>
      <c r="E5170" s="367" t="s">
        <v>136</v>
      </c>
      <c r="F5170" s="367"/>
      <c r="G5170" s="289" t="s">
        <v>11</v>
      </c>
      <c r="H5170" s="288" t="s">
        <v>12</v>
      </c>
      <c r="I5170" s="288" t="s">
        <v>13</v>
      </c>
      <c r="J5170" s="287" t="s">
        <v>14</v>
      </c>
    </row>
    <row r="5171" spans="1:10" s="192" customFormat="1" ht="12.75" customHeight="1">
      <c r="A5171" s="94" t="s">
        <v>137</v>
      </c>
      <c r="B5171" s="294" t="s">
        <v>4349</v>
      </c>
      <c r="C5171" s="277" t="s">
        <v>44</v>
      </c>
      <c r="D5171" s="277" t="s">
        <v>3023</v>
      </c>
      <c r="E5171" s="368" t="s">
        <v>148</v>
      </c>
      <c r="F5171" s="368"/>
      <c r="G5171" s="95" t="s">
        <v>1</v>
      </c>
      <c r="H5171" s="182">
        <v>1</v>
      </c>
      <c r="I5171" s="96">
        <v>13.18</v>
      </c>
      <c r="J5171" s="196">
        <v>13.18</v>
      </c>
    </row>
    <row r="5172" spans="1:10" s="192" customFormat="1" ht="25.5">
      <c r="A5172" s="197" t="s">
        <v>146</v>
      </c>
      <c r="B5172" s="308" t="s">
        <v>1345</v>
      </c>
      <c r="C5172" s="285" t="s">
        <v>21</v>
      </c>
      <c r="D5172" s="285" t="s">
        <v>147</v>
      </c>
      <c r="E5172" s="365" t="s">
        <v>148</v>
      </c>
      <c r="F5172" s="365"/>
      <c r="G5172" s="183" t="s">
        <v>26</v>
      </c>
      <c r="H5172" s="184">
        <v>3.3000000000000002E-2</v>
      </c>
      <c r="I5172" s="185">
        <v>20.32</v>
      </c>
      <c r="J5172" s="198">
        <v>0.67</v>
      </c>
    </row>
    <row r="5173" spans="1:10" s="192" customFormat="1" ht="12.75">
      <c r="A5173" s="199" t="s">
        <v>139</v>
      </c>
      <c r="B5173" s="309" t="s">
        <v>4350</v>
      </c>
      <c r="C5173" s="278" t="s">
        <v>21</v>
      </c>
      <c r="D5173" s="278" t="s">
        <v>4351</v>
      </c>
      <c r="E5173" s="362" t="s">
        <v>142</v>
      </c>
      <c r="F5173" s="362"/>
      <c r="G5173" s="186" t="s">
        <v>38</v>
      </c>
      <c r="H5173" s="187">
        <v>2.1999999999999999E-2</v>
      </c>
      <c r="I5173" s="188">
        <v>23.35</v>
      </c>
      <c r="J5173" s="200">
        <v>0.51</v>
      </c>
    </row>
    <row r="5174" spans="1:10" s="192" customFormat="1" ht="25.5">
      <c r="A5174" s="199" t="s">
        <v>139</v>
      </c>
      <c r="B5174" s="309" t="s">
        <v>4352</v>
      </c>
      <c r="C5174" s="278" t="s">
        <v>268</v>
      </c>
      <c r="D5174" s="278" t="s">
        <v>4353</v>
      </c>
      <c r="E5174" s="362" t="s">
        <v>142</v>
      </c>
      <c r="F5174" s="362"/>
      <c r="G5174" s="186" t="s">
        <v>45</v>
      </c>
      <c r="H5174" s="187">
        <v>1</v>
      </c>
      <c r="I5174" s="188">
        <v>12</v>
      </c>
      <c r="J5174" s="200">
        <v>12</v>
      </c>
    </row>
    <row r="5175" spans="1:10" s="192" customFormat="1" ht="12.75">
      <c r="A5175" s="201"/>
      <c r="B5175" s="279"/>
      <c r="C5175" s="279"/>
      <c r="D5175" s="279"/>
      <c r="E5175" s="279" t="s">
        <v>143</v>
      </c>
      <c r="F5175" s="203">
        <v>0.49</v>
      </c>
      <c r="G5175" s="279" t="s">
        <v>144</v>
      </c>
      <c r="H5175" s="203">
        <v>0</v>
      </c>
      <c r="I5175" s="279" t="s">
        <v>145</v>
      </c>
      <c r="J5175" s="204">
        <v>0.49</v>
      </c>
    </row>
    <row r="5176" spans="1:10" s="192" customFormat="1" ht="12.75">
      <c r="A5176" s="201"/>
      <c r="B5176" s="279"/>
      <c r="C5176" s="279"/>
      <c r="D5176" s="279"/>
      <c r="E5176" s="279" t="s">
        <v>663</v>
      </c>
      <c r="F5176" s="203">
        <v>2.96</v>
      </c>
      <c r="G5176" s="279"/>
      <c r="H5176" s="363" t="s">
        <v>664</v>
      </c>
      <c r="I5176" s="363"/>
      <c r="J5176" s="204">
        <v>16.14</v>
      </c>
    </row>
    <row r="5177" spans="1:10" s="192" customFormat="1" ht="13.5" thickBot="1">
      <c r="A5177" s="280"/>
      <c r="B5177" s="281"/>
      <c r="C5177" s="281"/>
      <c r="D5177" s="281"/>
      <c r="E5177" s="281"/>
      <c r="F5177" s="281"/>
      <c r="G5177" s="281" t="s">
        <v>665</v>
      </c>
      <c r="H5177" s="213">
        <v>40</v>
      </c>
      <c r="I5177" s="281" t="s">
        <v>666</v>
      </c>
      <c r="J5177" s="207">
        <v>645.6</v>
      </c>
    </row>
    <row r="5178" spans="1:10" s="192" customFormat="1" ht="13.5" thickTop="1">
      <c r="A5178" s="205"/>
      <c r="B5178" s="189"/>
      <c r="C5178" s="189"/>
      <c r="D5178" s="189"/>
      <c r="E5178" s="189"/>
      <c r="F5178" s="189"/>
      <c r="G5178" s="189"/>
      <c r="H5178" s="189"/>
      <c r="I5178" s="189"/>
      <c r="J5178" s="206"/>
    </row>
    <row r="5179" spans="1:10" s="192" customFormat="1" ht="12.75">
      <c r="A5179" s="290" t="s">
        <v>4943</v>
      </c>
      <c r="B5179" s="288" t="s">
        <v>8</v>
      </c>
      <c r="C5179" s="284" t="s">
        <v>9</v>
      </c>
      <c r="D5179" s="284" t="s">
        <v>10</v>
      </c>
      <c r="E5179" s="367" t="s">
        <v>136</v>
      </c>
      <c r="F5179" s="367"/>
      <c r="G5179" s="289" t="s">
        <v>11</v>
      </c>
      <c r="H5179" s="288" t="s">
        <v>12</v>
      </c>
      <c r="I5179" s="288" t="s">
        <v>13</v>
      </c>
      <c r="J5179" s="287" t="s">
        <v>14</v>
      </c>
    </row>
    <row r="5180" spans="1:10" s="192" customFormat="1" ht="12.75" customHeight="1">
      <c r="A5180" s="94" t="s">
        <v>137</v>
      </c>
      <c r="B5180" s="294" t="s">
        <v>4354</v>
      </c>
      <c r="C5180" s="277" t="s">
        <v>44</v>
      </c>
      <c r="D5180" s="277" t="s">
        <v>3025</v>
      </c>
      <c r="E5180" s="368" t="s">
        <v>148</v>
      </c>
      <c r="F5180" s="368"/>
      <c r="G5180" s="95" t="s">
        <v>45</v>
      </c>
      <c r="H5180" s="182">
        <v>1</v>
      </c>
      <c r="I5180" s="96">
        <v>10.58</v>
      </c>
      <c r="J5180" s="196">
        <v>10.58</v>
      </c>
    </row>
    <row r="5181" spans="1:10" s="192" customFormat="1" ht="25.5">
      <c r="A5181" s="197" t="s">
        <v>146</v>
      </c>
      <c r="B5181" s="308" t="s">
        <v>1345</v>
      </c>
      <c r="C5181" s="285" t="s">
        <v>21</v>
      </c>
      <c r="D5181" s="285" t="s">
        <v>147</v>
      </c>
      <c r="E5181" s="365" t="s">
        <v>148</v>
      </c>
      <c r="F5181" s="365"/>
      <c r="G5181" s="183" t="s">
        <v>26</v>
      </c>
      <c r="H5181" s="184">
        <v>3.3000000000000002E-2</v>
      </c>
      <c r="I5181" s="185">
        <v>20.32</v>
      </c>
      <c r="J5181" s="198">
        <v>0.67</v>
      </c>
    </row>
    <row r="5182" spans="1:10" s="192" customFormat="1" ht="12.75">
      <c r="A5182" s="199" t="s">
        <v>139</v>
      </c>
      <c r="B5182" s="309" t="s">
        <v>4350</v>
      </c>
      <c r="C5182" s="278" t="s">
        <v>21</v>
      </c>
      <c r="D5182" s="278" t="s">
        <v>4351</v>
      </c>
      <c r="E5182" s="362" t="s">
        <v>142</v>
      </c>
      <c r="F5182" s="362"/>
      <c r="G5182" s="186" t="s">
        <v>38</v>
      </c>
      <c r="H5182" s="187">
        <v>2.1999999999999999E-2</v>
      </c>
      <c r="I5182" s="188">
        <v>23.35</v>
      </c>
      <c r="J5182" s="200">
        <v>0.51</v>
      </c>
    </row>
    <row r="5183" spans="1:10" s="192" customFormat="1" ht="25.5">
      <c r="A5183" s="199" t="s">
        <v>139</v>
      </c>
      <c r="B5183" s="309" t="s">
        <v>4355</v>
      </c>
      <c r="C5183" s="278" t="s">
        <v>268</v>
      </c>
      <c r="D5183" s="278" t="s">
        <v>4356</v>
      </c>
      <c r="E5183" s="362" t="s">
        <v>142</v>
      </c>
      <c r="F5183" s="362"/>
      <c r="G5183" s="186" t="s">
        <v>45</v>
      </c>
      <c r="H5183" s="187">
        <v>1</v>
      </c>
      <c r="I5183" s="188">
        <v>9.4</v>
      </c>
      <c r="J5183" s="200">
        <v>9.4</v>
      </c>
    </row>
    <row r="5184" spans="1:10" s="192" customFormat="1" ht="12.75">
      <c r="A5184" s="201"/>
      <c r="B5184" s="279"/>
      <c r="C5184" s="279"/>
      <c r="D5184" s="279"/>
      <c r="E5184" s="279" t="s">
        <v>143</v>
      </c>
      <c r="F5184" s="203">
        <v>0.49</v>
      </c>
      <c r="G5184" s="279" t="s">
        <v>144</v>
      </c>
      <c r="H5184" s="203">
        <v>0</v>
      </c>
      <c r="I5184" s="279" t="s">
        <v>145</v>
      </c>
      <c r="J5184" s="204">
        <v>0.49</v>
      </c>
    </row>
    <row r="5185" spans="1:10" s="192" customFormat="1" ht="12.75">
      <c r="A5185" s="201"/>
      <c r="B5185" s="279"/>
      <c r="C5185" s="279"/>
      <c r="D5185" s="279"/>
      <c r="E5185" s="279" t="s">
        <v>663</v>
      </c>
      <c r="F5185" s="203">
        <v>2.37</v>
      </c>
      <c r="G5185" s="279"/>
      <c r="H5185" s="363" t="s">
        <v>664</v>
      </c>
      <c r="I5185" s="363"/>
      <c r="J5185" s="204">
        <v>12.95</v>
      </c>
    </row>
    <row r="5186" spans="1:10" s="192" customFormat="1" ht="13.5" thickBot="1">
      <c r="A5186" s="280"/>
      <c r="B5186" s="281"/>
      <c r="C5186" s="281"/>
      <c r="D5186" s="281"/>
      <c r="E5186" s="281"/>
      <c r="F5186" s="281"/>
      <c r="G5186" s="281" t="s">
        <v>665</v>
      </c>
      <c r="H5186" s="213">
        <v>262</v>
      </c>
      <c r="I5186" s="281" t="s">
        <v>666</v>
      </c>
      <c r="J5186" s="207">
        <v>3392.9</v>
      </c>
    </row>
    <row r="5187" spans="1:10" s="192" customFormat="1" ht="13.5" thickTop="1">
      <c r="A5187" s="205"/>
      <c r="B5187" s="189"/>
      <c r="C5187" s="189"/>
      <c r="D5187" s="189"/>
      <c r="E5187" s="189"/>
      <c r="F5187" s="189"/>
      <c r="G5187" s="189"/>
      <c r="H5187" s="189"/>
      <c r="I5187" s="189"/>
      <c r="J5187" s="206"/>
    </row>
    <row r="5188" spans="1:10" s="192" customFormat="1" ht="12.75">
      <c r="A5188" s="290" t="s">
        <v>4944</v>
      </c>
      <c r="B5188" s="288" t="s">
        <v>8</v>
      </c>
      <c r="C5188" s="284" t="s">
        <v>9</v>
      </c>
      <c r="D5188" s="284" t="s">
        <v>10</v>
      </c>
      <c r="E5188" s="367" t="s">
        <v>136</v>
      </c>
      <c r="F5188" s="367"/>
      <c r="G5188" s="289" t="s">
        <v>11</v>
      </c>
      <c r="H5188" s="288" t="s">
        <v>12</v>
      </c>
      <c r="I5188" s="288" t="s">
        <v>13</v>
      </c>
      <c r="J5188" s="287" t="s">
        <v>14</v>
      </c>
    </row>
    <row r="5189" spans="1:10" s="192" customFormat="1" ht="12.75" customHeight="1">
      <c r="A5189" s="94" t="s">
        <v>137</v>
      </c>
      <c r="B5189" s="294" t="s">
        <v>4357</v>
      </c>
      <c r="C5189" s="277" t="s">
        <v>44</v>
      </c>
      <c r="D5189" s="277" t="s">
        <v>3027</v>
      </c>
      <c r="E5189" s="368" t="s">
        <v>148</v>
      </c>
      <c r="F5189" s="368"/>
      <c r="G5189" s="95" t="s">
        <v>1</v>
      </c>
      <c r="H5189" s="182">
        <v>1</v>
      </c>
      <c r="I5189" s="96">
        <v>41.8</v>
      </c>
      <c r="J5189" s="196">
        <v>41.8</v>
      </c>
    </row>
    <row r="5190" spans="1:10" s="192" customFormat="1" ht="25.5">
      <c r="A5190" s="197" t="s">
        <v>146</v>
      </c>
      <c r="B5190" s="308" t="s">
        <v>1439</v>
      </c>
      <c r="C5190" s="285" t="s">
        <v>21</v>
      </c>
      <c r="D5190" s="285" t="s">
        <v>508</v>
      </c>
      <c r="E5190" s="365" t="s">
        <v>148</v>
      </c>
      <c r="F5190" s="365"/>
      <c r="G5190" s="183" t="s">
        <v>26</v>
      </c>
      <c r="H5190" s="184">
        <v>0.09</v>
      </c>
      <c r="I5190" s="185">
        <v>21.21</v>
      </c>
      <c r="J5190" s="198">
        <v>1.9</v>
      </c>
    </row>
    <row r="5191" spans="1:10" s="192" customFormat="1" ht="12.75">
      <c r="A5191" s="199" t="s">
        <v>139</v>
      </c>
      <c r="B5191" s="309" t="s">
        <v>4358</v>
      </c>
      <c r="C5191" s="278" t="s">
        <v>4359</v>
      </c>
      <c r="D5191" s="278" t="s">
        <v>4360</v>
      </c>
      <c r="E5191" s="362" t="s">
        <v>142</v>
      </c>
      <c r="F5191" s="362"/>
      <c r="G5191" s="186" t="s">
        <v>17</v>
      </c>
      <c r="H5191" s="187">
        <v>1</v>
      </c>
      <c r="I5191" s="188">
        <v>39.9</v>
      </c>
      <c r="J5191" s="200">
        <v>39.9</v>
      </c>
    </row>
    <row r="5192" spans="1:10" s="192" customFormat="1" ht="12.75">
      <c r="A5192" s="201"/>
      <c r="B5192" s="279"/>
      <c r="C5192" s="279"/>
      <c r="D5192" s="279"/>
      <c r="E5192" s="279" t="s">
        <v>143</v>
      </c>
      <c r="F5192" s="203">
        <v>1.43</v>
      </c>
      <c r="G5192" s="279" t="s">
        <v>144</v>
      </c>
      <c r="H5192" s="203">
        <v>0</v>
      </c>
      <c r="I5192" s="279" t="s">
        <v>145</v>
      </c>
      <c r="J5192" s="204">
        <v>1.43</v>
      </c>
    </row>
    <row r="5193" spans="1:10" s="192" customFormat="1" ht="12.75">
      <c r="A5193" s="201"/>
      <c r="B5193" s="279"/>
      <c r="C5193" s="279"/>
      <c r="D5193" s="279"/>
      <c r="E5193" s="279" t="s">
        <v>663</v>
      </c>
      <c r="F5193" s="203">
        <v>9.39</v>
      </c>
      <c r="G5193" s="279"/>
      <c r="H5193" s="363" t="s">
        <v>664</v>
      </c>
      <c r="I5193" s="363"/>
      <c r="J5193" s="204">
        <v>51.19</v>
      </c>
    </row>
    <row r="5194" spans="1:10" s="192" customFormat="1" ht="13.5" thickBot="1">
      <c r="A5194" s="280"/>
      <c r="B5194" s="281"/>
      <c r="C5194" s="281"/>
      <c r="D5194" s="281"/>
      <c r="E5194" s="281"/>
      <c r="F5194" s="281"/>
      <c r="G5194" s="281" t="s">
        <v>665</v>
      </c>
      <c r="H5194" s="213">
        <v>1</v>
      </c>
      <c r="I5194" s="281" t="s">
        <v>666</v>
      </c>
      <c r="J5194" s="207">
        <v>51.19</v>
      </c>
    </row>
    <row r="5195" spans="1:10" s="192" customFormat="1" ht="13.5" thickTop="1">
      <c r="A5195" s="205"/>
      <c r="B5195" s="189"/>
      <c r="C5195" s="189"/>
      <c r="D5195" s="189"/>
      <c r="E5195" s="189"/>
      <c r="F5195" s="189"/>
      <c r="G5195" s="189"/>
      <c r="H5195" s="189"/>
      <c r="I5195" s="189"/>
      <c r="J5195" s="206"/>
    </row>
    <row r="5196" spans="1:10" s="192" customFormat="1" ht="12.75">
      <c r="A5196" s="290" t="s">
        <v>4945</v>
      </c>
      <c r="B5196" s="288" t="s">
        <v>8</v>
      </c>
      <c r="C5196" s="284" t="s">
        <v>9</v>
      </c>
      <c r="D5196" s="284" t="s">
        <v>10</v>
      </c>
      <c r="E5196" s="367" t="s">
        <v>136</v>
      </c>
      <c r="F5196" s="367"/>
      <c r="G5196" s="289" t="s">
        <v>11</v>
      </c>
      <c r="H5196" s="288" t="s">
        <v>12</v>
      </c>
      <c r="I5196" s="288" t="s">
        <v>13</v>
      </c>
      <c r="J5196" s="287" t="s">
        <v>14</v>
      </c>
    </row>
    <row r="5197" spans="1:10" s="192" customFormat="1" ht="12.75" customHeight="1">
      <c r="A5197" s="94" t="s">
        <v>137</v>
      </c>
      <c r="B5197" s="294" t="s">
        <v>4361</v>
      </c>
      <c r="C5197" s="277" t="s">
        <v>44</v>
      </c>
      <c r="D5197" s="277" t="s">
        <v>3029</v>
      </c>
      <c r="E5197" s="368" t="s">
        <v>148</v>
      </c>
      <c r="F5197" s="368"/>
      <c r="G5197" s="95" t="s">
        <v>1</v>
      </c>
      <c r="H5197" s="182">
        <v>1</v>
      </c>
      <c r="I5197" s="96">
        <v>41.8</v>
      </c>
      <c r="J5197" s="196">
        <v>41.8</v>
      </c>
    </row>
    <row r="5198" spans="1:10" s="192" customFormat="1" ht="25.5">
      <c r="A5198" s="197" t="s">
        <v>146</v>
      </c>
      <c r="B5198" s="308" t="s">
        <v>1439</v>
      </c>
      <c r="C5198" s="285" t="s">
        <v>21</v>
      </c>
      <c r="D5198" s="285" t="s">
        <v>508</v>
      </c>
      <c r="E5198" s="365" t="s">
        <v>148</v>
      </c>
      <c r="F5198" s="365"/>
      <c r="G5198" s="183" t="s">
        <v>26</v>
      </c>
      <c r="H5198" s="184">
        <v>0.09</v>
      </c>
      <c r="I5198" s="185">
        <v>21.21</v>
      </c>
      <c r="J5198" s="198">
        <v>1.9</v>
      </c>
    </row>
    <row r="5199" spans="1:10" s="192" customFormat="1" ht="12.75">
      <c r="A5199" s="199" t="s">
        <v>139</v>
      </c>
      <c r="B5199" s="309" t="s">
        <v>4358</v>
      </c>
      <c r="C5199" s="278" t="s">
        <v>4359</v>
      </c>
      <c r="D5199" s="278" t="s">
        <v>4360</v>
      </c>
      <c r="E5199" s="362" t="s">
        <v>142</v>
      </c>
      <c r="F5199" s="362"/>
      <c r="G5199" s="186" t="s">
        <v>17</v>
      </c>
      <c r="H5199" s="187">
        <v>1</v>
      </c>
      <c r="I5199" s="188">
        <v>39.9</v>
      </c>
      <c r="J5199" s="200">
        <v>39.9</v>
      </c>
    </row>
    <row r="5200" spans="1:10" s="192" customFormat="1" ht="12.75">
      <c r="A5200" s="201"/>
      <c r="B5200" s="279"/>
      <c r="C5200" s="279"/>
      <c r="D5200" s="279"/>
      <c r="E5200" s="279" t="s">
        <v>143</v>
      </c>
      <c r="F5200" s="203">
        <v>1.43</v>
      </c>
      <c r="G5200" s="279" t="s">
        <v>144</v>
      </c>
      <c r="H5200" s="203">
        <v>0</v>
      </c>
      <c r="I5200" s="279" t="s">
        <v>145</v>
      </c>
      <c r="J5200" s="204">
        <v>1.43</v>
      </c>
    </row>
    <row r="5201" spans="1:10" s="192" customFormat="1" ht="12.75">
      <c r="A5201" s="201"/>
      <c r="B5201" s="279"/>
      <c r="C5201" s="279"/>
      <c r="D5201" s="279"/>
      <c r="E5201" s="279" t="s">
        <v>663</v>
      </c>
      <c r="F5201" s="203">
        <v>9.39</v>
      </c>
      <c r="G5201" s="279"/>
      <c r="H5201" s="363" t="s">
        <v>664</v>
      </c>
      <c r="I5201" s="363"/>
      <c r="J5201" s="204">
        <v>51.19</v>
      </c>
    </row>
    <row r="5202" spans="1:10" s="192" customFormat="1" ht="13.5" thickBot="1">
      <c r="A5202" s="280"/>
      <c r="B5202" s="281"/>
      <c r="C5202" s="281"/>
      <c r="D5202" s="281"/>
      <c r="E5202" s="281"/>
      <c r="F5202" s="281"/>
      <c r="G5202" s="281" t="s">
        <v>665</v>
      </c>
      <c r="H5202" s="213">
        <v>24</v>
      </c>
      <c r="I5202" s="281" t="s">
        <v>666</v>
      </c>
      <c r="J5202" s="207">
        <v>1228.56</v>
      </c>
    </row>
    <row r="5203" spans="1:10" s="192" customFormat="1" ht="13.5" thickTop="1">
      <c r="A5203" s="205"/>
      <c r="B5203" s="189"/>
      <c r="C5203" s="189"/>
      <c r="D5203" s="189"/>
      <c r="E5203" s="189"/>
      <c r="F5203" s="189"/>
      <c r="G5203" s="189"/>
      <c r="H5203" s="189"/>
      <c r="I5203" s="189"/>
      <c r="J5203" s="206"/>
    </row>
    <row r="5204" spans="1:10" s="192" customFormat="1" ht="12.75">
      <c r="A5204" s="290" t="s">
        <v>4946</v>
      </c>
      <c r="B5204" s="288" t="s">
        <v>8</v>
      </c>
      <c r="C5204" s="284" t="s">
        <v>9</v>
      </c>
      <c r="D5204" s="284" t="s">
        <v>10</v>
      </c>
      <c r="E5204" s="367" t="s">
        <v>136</v>
      </c>
      <c r="F5204" s="367"/>
      <c r="G5204" s="289" t="s">
        <v>11</v>
      </c>
      <c r="H5204" s="288" t="s">
        <v>12</v>
      </c>
      <c r="I5204" s="288" t="s">
        <v>13</v>
      </c>
      <c r="J5204" s="287" t="s">
        <v>14</v>
      </c>
    </row>
    <row r="5205" spans="1:10" s="192" customFormat="1" ht="12.75" customHeight="1">
      <c r="A5205" s="94" t="s">
        <v>137</v>
      </c>
      <c r="B5205" s="294" t="s">
        <v>4362</v>
      </c>
      <c r="C5205" s="277" t="s">
        <v>44</v>
      </c>
      <c r="D5205" s="277" t="s">
        <v>3031</v>
      </c>
      <c r="E5205" s="368" t="s">
        <v>148</v>
      </c>
      <c r="F5205" s="368"/>
      <c r="G5205" s="95" t="s">
        <v>1</v>
      </c>
      <c r="H5205" s="182">
        <v>1</v>
      </c>
      <c r="I5205" s="96">
        <v>41.8</v>
      </c>
      <c r="J5205" s="196">
        <v>41.8</v>
      </c>
    </row>
    <row r="5206" spans="1:10" s="192" customFormat="1" ht="25.5">
      <c r="A5206" s="197" t="s">
        <v>146</v>
      </c>
      <c r="B5206" s="308" t="s">
        <v>1439</v>
      </c>
      <c r="C5206" s="285" t="s">
        <v>21</v>
      </c>
      <c r="D5206" s="285" t="s">
        <v>508</v>
      </c>
      <c r="E5206" s="365" t="s">
        <v>148</v>
      </c>
      <c r="F5206" s="365"/>
      <c r="G5206" s="183" t="s">
        <v>26</v>
      </c>
      <c r="H5206" s="184">
        <v>0.09</v>
      </c>
      <c r="I5206" s="185">
        <v>21.21</v>
      </c>
      <c r="J5206" s="198">
        <v>1.9</v>
      </c>
    </row>
    <row r="5207" spans="1:10" s="192" customFormat="1" ht="12.75">
      <c r="A5207" s="199" t="s">
        <v>139</v>
      </c>
      <c r="B5207" s="309" t="s">
        <v>4358</v>
      </c>
      <c r="C5207" s="278" t="s">
        <v>4359</v>
      </c>
      <c r="D5207" s="278" t="s">
        <v>4360</v>
      </c>
      <c r="E5207" s="362" t="s">
        <v>142</v>
      </c>
      <c r="F5207" s="362"/>
      <c r="G5207" s="186" t="s">
        <v>17</v>
      </c>
      <c r="H5207" s="187">
        <v>1</v>
      </c>
      <c r="I5207" s="188">
        <v>39.9</v>
      </c>
      <c r="J5207" s="200">
        <v>39.9</v>
      </c>
    </row>
    <row r="5208" spans="1:10" s="192" customFormat="1" ht="12.75">
      <c r="A5208" s="201"/>
      <c r="B5208" s="279"/>
      <c r="C5208" s="279"/>
      <c r="D5208" s="279"/>
      <c r="E5208" s="279" t="s">
        <v>143</v>
      </c>
      <c r="F5208" s="203">
        <v>1.43</v>
      </c>
      <c r="G5208" s="279" t="s">
        <v>144</v>
      </c>
      <c r="H5208" s="203">
        <v>0</v>
      </c>
      <c r="I5208" s="279" t="s">
        <v>145</v>
      </c>
      <c r="J5208" s="204">
        <v>1.43</v>
      </c>
    </row>
    <row r="5209" spans="1:10" s="192" customFormat="1" ht="12.75">
      <c r="A5209" s="201"/>
      <c r="B5209" s="279"/>
      <c r="C5209" s="279"/>
      <c r="D5209" s="279"/>
      <c r="E5209" s="279" t="s">
        <v>663</v>
      </c>
      <c r="F5209" s="203">
        <v>9.39</v>
      </c>
      <c r="G5209" s="279"/>
      <c r="H5209" s="363" t="s">
        <v>664</v>
      </c>
      <c r="I5209" s="363"/>
      <c r="J5209" s="204">
        <v>51.19</v>
      </c>
    </row>
    <row r="5210" spans="1:10" s="192" customFormat="1" ht="13.5" thickBot="1">
      <c r="A5210" s="280"/>
      <c r="B5210" s="281"/>
      <c r="C5210" s="281"/>
      <c r="D5210" s="281"/>
      <c r="E5210" s="281"/>
      <c r="F5210" s="281"/>
      <c r="G5210" s="281" t="s">
        <v>665</v>
      </c>
      <c r="H5210" s="213">
        <v>273</v>
      </c>
      <c r="I5210" s="281" t="s">
        <v>666</v>
      </c>
      <c r="J5210" s="207">
        <v>13974.87</v>
      </c>
    </row>
    <row r="5211" spans="1:10" s="192" customFormat="1" ht="13.5" thickTop="1">
      <c r="A5211" s="205"/>
      <c r="B5211" s="189"/>
      <c r="C5211" s="189"/>
      <c r="D5211" s="189"/>
      <c r="E5211" s="189"/>
      <c r="F5211" s="189"/>
      <c r="G5211" s="189"/>
      <c r="H5211" s="189"/>
      <c r="I5211" s="189"/>
      <c r="J5211" s="206"/>
    </row>
    <row r="5212" spans="1:10" s="192" customFormat="1" ht="12.75">
      <c r="A5212" s="111" t="s">
        <v>4707</v>
      </c>
      <c r="B5212" s="286"/>
      <c r="C5212" s="286"/>
      <c r="D5212" s="286" t="s">
        <v>3032</v>
      </c>
      <c r="E5212" s="286"/>
      <c r="F5212" s="366"/>
      <c r="G5212" s="366"/>
      <c r="H5212" s="136"/>
      <c r="I5212" s="286"/>
      <c r="J5212" s="212">
        <v>1036508.56</v>
      </c>
    </row>
    <row r="5213" spans="1:10" s="192" customFormat="1" ht="12.75">
      <c r="A5213" s="111" t="s">
        <v>4325</v>
      </c>
      <c r="B5213" s="286"/>
      <c r="C5213" s="286"/>
      <c r="D5213" s="286" t="s">
        <v>2318</v>
      </c>
      <c r="E5213" s="286"/>
      <c r="F5213" s="366"/>
      <c r="G5213" s="366"/>
      <c r="H5213" s="136"/>
      <c r="I5213" s="286"/>
      <c r="J5213" s="212">
        <v>294687.96000000002</v>
      </c>
    </row>
    <row r="5214" spans="1:10" s="192" customFormat="1" ht="12.75">
      <c r="A5214" s="111" t="s">
        <v>4947</v>
      </c>
      <c r="B5214" s="286"/>
      <c r="C5214" s="286"/>
      <c r="D5214" s="286" t="s">
        <v>606</v>
      </c>
      <c r="E5214" s="286"/>
      <c r="F5214" s="366"/>
      <c r="G5214" s="366"/>
      <c r="H5214" s="136"/>
      <c r="I5214" s="286"/>
      <c r="J5214" s="212">
        <v>0</v>
      </c>
    </row>
    <row r="5215" spans="1:10" s="192" customFormat="1" ht="12.75">
      <c r="A5215" s="111" t="s">
        <v>4948</v>
      </c>
      <c r="B5215" s="286"/>
      <c r="C5215" s="286"/>
      <c r="D5215" s="286" t="s">
        <v>607</v>
      </c>
      <c r="E5215" s="286"/>
      <c r="F5215" s="366"/>
      <c r="G5215" s="366"/>
      <c r="H5215" s="136"/>
      <c r="I5215" s="286"/>
      <c r="J5215" s="212">
        <v>25142.9</v>
      </c>
    </row>
    <row r="5216" spans="1:10" s="192" customFormat="1" ht="12.75">
      <c r="A5216" s="290" t="s">
        <v>4949</v>
      </c>
      <c r="B5216" s="288" t="s">
        <v>8</v>
      </c>
      <c r="C5216" s="284" t="s">
        <v>9</v>
      </c>
      <c r="D5216" s="284" t="s">
        <v>10</v>
      </c>
      <c r="E5216" s="367" t="s">
        <v>136</v>
      </c>
      <c r="F5216" s="367"/>
      <c r="G5216" s="289" t="s">
        <v>11</v>
      </c>
      <c r="H5216" s="288" t="s">
        <v>12</v>
      </c>
      <c r="I5216" s="288" t="s">
        <v>13</v>
      </c>
      <c r="J5216" s="287" t="s">
        <v>14</v>
      </c>
    </row>
    <row r="5217" spans="1:10" s="192" customFormat="1" ht="25.5">
      <c r="A5217" s="94" t="s">
        <v>137</v>
      </c>
      <c r="B5217" s="294" t="s">
        <v>1177</v>
      </c>
      <c r="C5217" s="277" t="s">
        <v>21</v>
      </c>
      <c r="D5217" s="277" t="s">
        <v>262</v>
      </c>
      <c r="E5217" s="368" t="s">
        <v>181</v>
      </c>
      <c r="F5217" s="368"/>
      <c r="G5217" s="95" t="s">
        <v>3</v>
      </c>
      <c r="H5217" s="182">
        <v>1</v>
      </c>
      <c r="I5217" s="96">
        <v>41</v>
      </c>
      <c r="J5217" s="196">
        <v>41</v>
      </c>
    </row>
    <row r="5218" spans="1:10" s="192" customFormat="1" ht="25.5">
      <c r="A5218" s="197" t="s">
        <v>146</v>
      </c>
      <c r="B5218" s="308" t="s">
        <v>1386</v>
      </c>
      <c r="C5218" s="285" t="s">
        <v>21</v>
      </c>
      <c r="D5218" s="285" t="s">
        <v>174</v>
      </c>
      <c r="E5218" s="365" t="s">
        <v>148</v>
      </c>
      <c r="F5218" s="365"/>
      <c r="G5218" s="183" t="s">
        <v>26</v>
      </c>
      <c r="H5218" s="184">
        <v>0.25414999999999999</v>
      </c>
      <c r="I5218" s="185">
        <v>25.62</v>
      </c>
      <c r="J5218" s="198">
        <v>6.51</v>
      </c>
    </row>
    <row r="5219" spans="1:10" s="192" customFormat="1" ht="25.5">
      <c r="A5219" s="197" t="s">
        <v>146</v>
      </c>
      <c r="B5219" s="308" t="s">
        <v>1345</v>
      </c>
      <c r="C5219" s="285" t="s">
        <v>21</v>
      </c>
      <c r="D5219" s="285" t="s">
        <v>147</v>
      </c>
      <c r="E5219" s="365" t="s">
        <v>148</v>
      </c>
      <c r="F5219" s="365"/>
      <c r="G5219" s="183" t="s">
        <v>26</v>
      </c>
      <c r="H5219" s="184">
        <v>9.1899999999999996E-2</v>
      </c>
      <c r="I5219" s="185">
        <v>20.32</v>
      </c>
      <c r="J5219" s="198">
        <v>1.86</v>
      </c>
    </row>
    <row r="5220" spans="1:10" s="192" customFormat="1" ht="38.25">
      <c r="A5220" s="197" t="s">
        <v>146</v>
      </c>
      <c r="B5220" s="308" t="s">
        <v>1390</v>
      </c>
      <c r="C5220" s="285" t="s">
        <v>21</v>
      </c>
      <c r="D5220" s="285" t="s">
        <v>763</v>
      </c>
      <c r="E5220" s="365" t="s">
        <v>181</v>
      </c>
      <c r="F5220" s="365"/>
      <c r="G5220" s="183" t="s">
        <v>2</v>
      </c>
      <c r="H5220" s="184">
        <v>6.9000000000000006E-2</v>
      </c>
      <c r="I5220" s="185">
        <v>473</v>
      </c>
      <c r="J5220" s="198">
        <v>32.630000000000003</v>
      </c>
    </row>
    <row r="5221" spans="1:10" s="192" customFormat="1" ht="12.75">
      <c r="A5221" s="201"/>
      <c r="B5221" s="279"/>
      <c r="C5221" s="279"/>
      <c r="D5221" s="279"/>
      <c r="E5221" s="279" t="s">
        <v>143</v>
      </c>
      <c r="F5221" s="203">
        <v>10.14</v>
      </c>
      <c r="G5221" s="279" t="s">
        <v>144</v>
      </c>
      <c r="H5221" s="203">
        <v>0</v>
      </c>
      <c r="I5221" s="279" t="s">
        <v>145</v>
      </c>
      <c r="J5221" s="204">
        <v>10.14</v>
      </c>
    </row>
    <row r="5222" spans="1:10" s="192" customFormat="1" ht="12.75">
      <c r="A5222" s="201"/>
      <c r="B5222" s="279"/>
      <c r="C5222" s="279"/>
      <c r="D5222" s="279"/>
      <c r="E5222" s="279" t="s">
        <v>663</v>
      </c>
      <c r="F5222" s="203">
        <v>9.2100000000000009</v>
      </c>
      <c r="G5222" s="279"/>
      <c r="H5222" s="363" t="s">
        <v>664</v>
      </c>
      <c r="I5222" s="363"/>
      <c r="J5222" s="204">
        <v>50.21</v>
      </c>
    </row>
    <row r="5223" spans="1:10" s="192" customFormat="1" ht="13.5" thickBot="1">
      <c r="A5223" s="280"/>
      <c r="B5223" s="281"/>
      <c r="C5223" s="281"/>
      <c r="D5223" s="281"/>
      <c r="E5223" s="281"/>
      <c r="F5223" s="281"/>
      <c r="G5223" s="281" t="s">
        <v>665</v>
      </c>
      <c r="H5223" s="213">
        <v>272.02</v>
      </c>
      <c r="I5223" s="281" t="s">
        <v>666</v>
      </c>
      <c r="J5223" s="207">
        <v>13658.12</v>
      </c>
    </row>
    <row r="5224" spans="1:10" s="192" customFormat="1" ht="13.5" thickTop="1">
      <c r="A5224" s="205"/>
      <c r="B5224" s="189"/>
      <c r="C5224" s="189"/>
      <c r="D5224" s="189"/>
      <c r="E5224" s="189"/>
      <c r="F5224" s="189"/>
      <c r="G5224" s="189"/>
      <c r="H5224" s="189"/>
      <c r="I5224" s="189"/>
      <c r="J5224" s="206"/>
    </row>
    <row r="5225" spans="1:10" s="192" customFormat="1" ht="12.75">
      <c r="A5225" s="290" t="s">
        <v>4950</v>
      </c>
      <c r="B5225" s="288" t="s">
        <v>8</v>
      </c>
      <c r="C5225" s="284" t="s">
        <v>9</v>
      </c>
      <c r="D5225" s="284" t="s">
        <v>10</v>
      </c>
      <c r="E5225" s="367" t="s">
        <v>136</v>
      </c>
      <c r="F5225" s="367"/>
      <c r="G5225" s="289" t="s">
        <v>11</v>
      </c>
      <c r="H5225" s="288" t="s">
        <v>12</v>
      </c>
      <c r="I5225" s="288" t="s">
        <v>13</v>
      </c>
      <c r="J5225" s="287" t="s">
        <v>14</v>
      </c>
    </row>
    <row r="5226" spans="1:10" s="192" customFormat="1" ht="12.75" customHeight="1">
      <c r="A5226" s="94" t="s">
        <v>137</v>
      </c>
      <c r="B5226" s="294" t="s">
        <v>3086</v>
      </c>
      <c r="C5226" s="277" t="s">
        <v>268</v>
      </c>
      <c r="D5226" s="277" t="s">
        <v>2325</v>
      </c>
      <c r="E5226" s="368" t="s">
        <v>808</v>
      </c>
      <c r="F5226" s="368"/>
      <c r="G5226" s="95" t="s">
        <v>3</v>
      </c>
      <c r="H5226" s="182">
        <v>1</v>
      </c>
      <c r="I5226" s="96">
        <v>57.1</v>
      </c>
      <c r="J5226" s="196">
        <v>57.1</v>
      </c>
    </row>
    <row r="5227" spans="1:10" s="192" customFormat="1" ht="12.75">
      <c r="A5227" s="199" t="s">
        <v>139</v>
      </c>
      <c r="B5227" s="309" t="s">
        <v>1486</v>
      </c>
      <c r="C5227" s="278" t="s">
        <v>268</v>
      </c>
      <c r="D5227" s="278" t="s">
        <v>834</v>
      </c>
      <c r="E5227" s="362" t="s">
        <v>142</v>
      </c>
      <c r="F5227" s="362"/>
      <c r="G5227" s="186" t="s">
        <v>38</v>
      </c>
      <c r="H5227" s="187">
        <v>13</v>
      </c>
      <c r="I5227" s="188">
        <v>0.82</v>
      </c>
      <c r="J5227" s="200">
        <v>10.66</v>
      </c>
    </row>
    <row r="5228" spans="1:10" s="192" customFormat="1" ht="12.75">
      <c r="A5228" s="199" t="s">
        <v>139</v>
      </c>
      <c r="B5228" s="309" t="s">
        <v>1487</v>
      </c>
      <c r="C5228" s="278" t="s">
        <v>268</v>
      </c>
      <c r="D5228" s="278" t="s">
        <v>835</v>
      </c>
      <c r="E5228" s="362" t="s">
        <v>142</v>
      </c>
      <c r="F5228" s="362"/>
      <c r="G5228" s="186" t="s">
        <v>2</v>
      </c>
      <c r="H5228" s="187">
        <v>0.08</v>
      </c>
      <c r="I5228" s="188">
        <v>141.83000000000001</v>
      </c>
      <c r="J5228" s="200">
        <v>11.34</v>
      </c>
    </row>
    <row r="5229" spans="1:10" s="192" customFormat="1" ht="12.75">
      <c r="A5229" s="199" t="s">
        <v>139</v>
      </c>
      <c r="B5229" s="309" t="s">
        <v>1506</v>
      </c>
      <c r="C5229" s="278" t="s">
        <v>268</v>
      </c>
      <c r="D5229" s="278" t="s">
        <v>849</v>
      </c>
      <c r="E5229" s="362" t="s">
        <v>141</v>
      </c>
      <c r="F5229" s="362"/>
      <c r="G5229" s="186" t="s">
        <v>26</v>
      </c>
      <c r="H5229" s="187">
        <v>0.876</v>
      </c>
      <c r="I5229" s="188">
        <v>18.739999999999998</v>
      </c>
      <c r="J5229" s="200">
        <v>16.41</v>
      </c>
    </row>
    <row r="5230" spans="1:10" s="192" customFormat="1" ht="12.75">
      <c r="A5230" s="199" t="s">
        <v>139</v>
      </c>
      <c r="B5230" s="309" t="s">
        <v>1493</v>
      </c>
      <c r="C5230" s="278" t="s">
        <v>268</v>
      </c>
      <c r="D5230" s="278" t="s">
        <v>140</v>
      </c>
      <c r="E5230" s="362" t="s">
        <v>141</v>
      </c>
      <c r="F5230" s="362"/>
      <c r="G5230" s="186" t="s">
        <v>26</v>
      </c>
      <c r="H5230" s="187">
        <v>1.34</v>
      </c>
      <c r="I5230" s="188">
        <v>13.95</v>
      </c>
      <c r="J5230" s="200">
        <v>18.690000000000001</v>
      </c>
    </row>
    <row r="5231" spans="1:10" s="192" customFormat="1" ht="12.75">
      <c r="A5231" s="201"/>
      <c r="B5231" s="279"/>
      <c r="C5231" s="279"/>
      <c r="D5231" s="279"/>
      <c r="E5231" s="279" t="s">
        <v>143</v>
      </c>
      <c r="F5231" s="203">
        <v>35.1</v>
      </c>
      <c r="G5231" s="279" t="s">
        <v>144</v>
      </c>
      <c r="H5231" s="203">
        <v>0</v>
      </c>
      <c r="I5231" s="279" t="s">
        <v>145</v>
      </c>
      <c r="J5231" s="204">
        <v>35.1</v>
      </c>
    </row>
    <row r="5232" spans="1:10" s="192" customFormat="1" ht="12.75">
      <c r="A5232" s="201"/>
      <c r="B5232" s="279"/>
      <c r="C5232" s="279"/>
      <c r="D5232" s="279"/>
      <c r="E5232" s="279" t="s">
        <v>663</v>
      </c>
      <c r="F5232" s="203">
        <v>12.83</v>
      </c>
      <c r="G5232" s="279"/>
      <c r="H5232" s="363" t="s">
        <v>664</v>
      </c>
      <c r="I5232" s="363"/>
      <c r="J5232" s="204">
        <v>69.930000000000007</v>
      </c>
    </row>
    <row r="5233" spans="1:10" s="192" customFormat="1" ht="13.5" thickBot="1">
      <c r="A5233" s="280"/>
      <c r="B5233" s="281"/>
      <c r="C5233" s="281"/>
      <c r="D5233" s="281"/>
      <c r="E5233" s="281"/>
      <c r="F5233" s="281"/>
      <c r="G5233" s="281" t="s">
        <v>665</v>
      </c>
      <c r="H5233" s="213">
        <v>76.36</v>
      </c>
      <c r="I5233" s="281" t="s">
        <v>666</v>
      </c>
      <c r="J5233" s="207">
        <v>5339.85</v>
      </c>
    </row>
    <row r="5234" spans="1:10" s="192" customFormat="1" ht="13.5" thickTop="1">
      <c r="A5234" s="205"/>
      <c r="B5234" s="189"/>
      <c r="C5234" s="189"/>
      <c r="D5234" s="189"/>
      <c r="E5234" s="189"/>
      <c r="F5234" s="189"/>
      <c r="G5234" s="189"/>
      <c r="H5234" s="189"/>
      <c r="I5234" s="189"/>
      <c r="J5234" s="206"/>
    </row>
    <row r="5235" spans="1:10" s="192" customFormat="1" ht="12.75">
      <c r="A5235" s="290" t="s">
        <v>4951</v>
      </c>
      <c r="B5235" s="288" t="s">
        <v>8</v>
      </c>
      <c r="C5235" s="284" t="s">
        <v>9</v>
      </c>
      <c r="D5235" s="284" t="s">
        <v>10</v>
      </c>
      <c r="E5235" s="367" t="s">
        <v>136</v>
      </c>
      <c r="F5235" s="367"/>
      <c r="G5235" s="289" t="s">
        <v>11</v>
      </c>
      <c r="H5235" s="288" t="s">
        <v>12</v>
      </c>
      <c r="I5235" s="288" t="s">
        <v>13</v>
      </c>
      <c r="J5235" s="287" t="s">
        <v>14</v>
      </c>
    </row>
    <row r="5236" spans="1:10" s="192" customFormat="1" ht="25.5">
      <c r="A5236" s="94" t="s">
        <v>137</v>
      </c>
      <c r="B5236" s="294" t="s">
        <v>1216</v>
      </c>
      <c r="C5236" s="277" t="s">
        <v>21</v>
      </c>
      <c r="D5236" s="277" t="s">
        <v>265</v>
      </c>
      <c r="E5236" s="368" t="s">
        <v>643</v>
      </c>
      <c r="F5236" s="368"/>
      <c r="G5236" s="95" t="s">
        <v>3</v>
      </c>
      <c r="H5236" s="182">
        <v>1</v>
      </c>
      <c r="I5236" s="96">
        <v>18.45</v>
      </c>
      <c r="J5236" s="196">
        <v>18.45</v>
      </c>
    </row>
    <row r="5237" spans="1:10" s="192" customFormat="1" ht="25.5">
      <c r="A5237" s="197" t="s">
        <v>146</v>
      </c>
      <c r="B5237" s="308" t="s">
        <v>1409</v>
      </c>
      <c r="C5237" s="285" t="s">
        <v>21</v>
      </c>
      <c r="D5237" s="285" t="s">
        <v>782</v>
      </c>
      <c r="E5237" s="365" t="s">
        <v>148</v>
      </c>
      <c r="F5237" s="365"/>
      <c r="G5237" s="183" t="s">
        <v>26</v>
      </c>
      <c r="H5237" s="184">
        <v>0.27500000000000002</v>
      </c>
      <c r="I5237" s="185">
        <v>27.11</v>
      </c>
      <c r="J5237" s="198">
        <v>7.45</v>
      </c>
    </row>
    <row r="5238" spans="1:10" s="192" customFormat="1" ht="25.5">
      <c r="A5238" s="197" t="s">
        <v>146</v>
      </c>
      <c r="B5238" s="308" t="s">
        <v>1345</v>
      </c>
      <c r="C5238" s="285" t="s">
        <v>21</v>
      </c>
      <c r="D5238" s="285" t="s">
        <v>147</v>
      </c>
      <c r="E5238" s="365" t="s">
        <v>148</v>
      </c>
      <c r="F5238" s="365"/>
      <c r="G5238" s="183" t="s">
        <v>26</v>
      </c>
      <c r="H5238" s="184">
        <v>0.115</v>
      </c>
      <c r="I5238" s="185">
        <v>20.32</v>
      </c>
      <c r="J5238" s="198">
        <v>2.33</v>
      </c>
    </row>
    <row r="5239" spans="1:10" s="192" customFormat="1" ht="12.75">
      <c r="A5239" s="199" t="s">
        <v>139</v>
      </c>
      <c r="B5239" s="309" t="s">
        <v>1403</v>
      </c>
      <c r="C5239" s="278" t="s">
        <v>21</v>
      </c>
      <c r="D5239" s="278" t="s">
        <v>776</v>
      </c>
      <c r="E5239" s="362" t="s">
        <v>142</v>
      </c>
      <c r="F5239" s="362"/>
      <c r="G5239" s="186" t="s">
        <v>547</v>
      </c>
      <c r="H5239" s="187">
        <v>0.16</v>
      </c>
      <c r="I5239" s="188">
        <v>5.42</v>
      </c>
      <c r="J5239" s="200">
        <v>0.86</v>
      </c>
    </row>
    <row r="5240" spans="1:10" s="192" customFormat="1" ht="12.75">
      <c r="A5240" s="199" t="s">
        <v>139</v>
      </c>
      <c r="B5240" s="309" t="s">
        <v>1410</v>
      </c>
      <c r="C5240" s="278" t="s">
        <v>21</v>
      </c>
      <c r="D5240" s="278" t="s">
        <v>783</v>
      </c>
      <c r="E5240" s="362" t="s">
        <v>142</v>
      </c>
      <c r="F5240" s="362"/>
      <c r="G5240" s="186" t="s">
        <v>547</v>
      </c>
      <c r="H5240" s="187">
        <v>0.42699999999999999</v>
      </c>
      <c r="I5240" s="188">
        <v>18.059999999999999</v>
      </c>
      <c r="J5240" s="200">
        <v>7.71</v>
      </c>
    </row>
    <row r="5241" spans="1:10" s="192" customFormat="1" ht="12.75">
      <c r="A5241" s="199" t="s">
        <v>139</v>
      </c>
      <c r="B5241" s="309" t="s">
        <v>1411</v>
      </c>
      <c r="C5241" s="278" t="s">
        <v>21</v>
      </c>
      <c r="D5241" s="278" t="s">
        <v>784</v>
      </c>
      <c r="E5241" s="362" t="s">
        <v>142</v>
      </c>
      <c r="F5241" s="362"/>
      <c r="G5241" s="186" t="s">
        <v>45</v>
      </c>
      <c r="H5241" s="187">
        <v>0.01</v>
      </c>
      <c r="I5241" s="188">
        <v>10.72</v>
      </c>
      <c r="J5241" s="200">
        <v>0.1</v>
      </c>
    </row>
    <row r="5242" spans="1:10" s="192" customFormat="1" ht="12.75">
      <c r="A5242" s="201"/>
      <c r="B5242" s="279"/>
      <c r="C5242" s="279"/>
      <c r="D5242" s="279"/>
      <c r="E5242" s="279" t="s">
        <v>143</v>
      </c>
      <c r="F5242" s="203">
        <v>7.26</v>
      </c>
      <c r="G5242" s="279" t="s">
        <v>144</v>
      </c>
      <c r="H5242" s="203">
        <v>0</v>
      </c>
      <c r="I5242" s="279" t="s">
        <v>145</v>
      </c>
      <c r="J5242" s="204">
        <v>7.26</v>
      </c>
    </row>
    <row r="5243" spans="1:10" s="192" customFormat="1" ht="12.75">
      <c r="A5243" s="201"/>
      <c r="B5243" s="279"/>
      <c r="C5243" s="279"/>
      <c r="D5243" s="279"/>
      <c r="E5243" s="279" t="s">
        <v>663</v>
      </c>
      <c r="F5243" s="203">
        <v>4.1399999999999997</v>
      </c>
      <c r="G5243" s="279"/>
      <c r="H5243" s="363" t="s">
        <v>664</v>
      </c>
      <c r="I5243" s="363"/>
      <c r="J5243" s="204">
        <v>22.59</v>
      </c>
    </row>
    <row r="5244" spans="1:10" s="192" customFormat="1" ht="13.5" thickBot="1">
      <c r="A5244" s="280"/>
      <c r="B5244" s="281"/>
      <c r="C5244" s="281"/>
      <c r="D5244" s="281"/>
      <c r="E5244" s="281"/>
      <c r="F5244" s="281"/>
      <c r="G5244" s="281" t="s">
        <v>665</v>
      </c>
      <c r="H5244" s="213">
        <v>272.02</v>
      </c>
      <c r="I5244" s="281" t="s">
        <v>666</v>
      </c>
      <c r="J5244" s="207">
        <v>6144.93</v>
      </c>
    </row>
    <row r="5245" spans="1:10" s="192" customFormat="1" ht="13.5" thickTop="1">
      <c r="A5245" s="205"/>
      <c r="B5245" s="189"/>
      <c r="C5245" s="189"/>
      <c r="D5245" s="189"/>
      <c r="E5245" s="189"/>
      <c r="F5245" s="189"/>
      <c r="G5245" s="189"/>
      <c r="H5245" s="189"/>
      <c r="I5245" s="189"/>
      <c r="J5245" s="206"/>
    </row>
    <row r="5246" spans="1:10" s="192" customFormat="1" ht="12.75">
      <c r="A5246" s="111" t="s">
        <v>4952</v>
      </c>
      <c r="B5246" s="286"/>
      <c r="C5246" s="286"/>
      <c r="D5246" s="286" t="s">
        <v>3034</v>
      </c>
      <c r="E5246" s="286"/>
      <c r="F5246" s="366"/>
      <c r="G5246" s="366"/>
      <c r="H5246" s="136"/>
      <c r="I5246" s="286"/>
      <c r="J5246" s="212">
        <v>181528.94</v>
      </c>
    </row>
    <row r="5247" spans="1:10" s="192" customFormat="1" ht="12.75">
      <c r="A5247" s="290" t="s">
        <v>4953</v>
      </c>
      <c r="B5247" s="288" t="s">
        <v>8</v>
      </c>
      <c r="C5247" s="284" t="s">
        <v>9</v>
      </c>
      <c r="D5247" s="284" t="s">
        <v>10</v>
      </c>
      <c r="E5247" s="367" t="s">
        <v>136</v>
      </c>
      <c r="F5247" s="367"/>
      <c r="G5247" s="289" t="s">
        <v>11</v>
      </c>
      <c r="H5247" s="288" t="s">
        <v>12</v>
      </c>
      <c r="I5247" s="288" t="s">
        <v>13</v>
      </c>
      <c r="J5247" s="287" t="s">
        <v>14</v>
      </c>
    </row>
    <row r="5248" spans="1:10" s="192" customFormat="1" ht="38.25">
      <c r="A5248" s="94" t="s">
        <v>137</v>
      </c>
      <c r="B5248" s="294" t="s">
        <v>1202</v>
      </c>
      <c r="C5248" s="277" t="s">
        <v>21</v>
      </c>
      <c r="D5248" s="277" t="s">
        <v>260</v>
      </c>
      <c r="E5248" s="368" t="s">
        <v>181</v>
      </c>
      <c r="F5248" s="368"/>
      <c r="G5248" s="95" t="s">
        <v>2</v>
      </c>
      <c r="H5248" s="182">
        <v>1</v>
      </c>
      <c r="I5248" s="96">
        <v>746.95</v>
      </c>
      <c r="J5248" s="196">
        <v>746.95</v>
      </c>
    </row>
    <row r="5249" spans="1:10" s="192" customFormat="1" ht="51">
      <c r="A5249" s="197" t="s">
        <v>146</v>
      </c>
      <c r="B5249" s="308" t="s">
        <v>1388</v>
      </c>
      <c r="C5249" s="285" t="s">
        <v>21</v>
      </c>
      <c r="D5249" s="285" t="s">
        <v>761</v>
      </c>
      <c r="E5249" s="365" t="s">
        <v>148</v>
      </c>
      <c r="F5249" s="365"/>
      <c r="G5249" s="183" t="s">
        <v>2</v>
      </c>
      <c r="H5249" s="184">
        <v>0.13</v>
      </c>
      <c r="I5249" s="185">
        <v>599.55999999999995</v>
      </c>
      <c r="J5249" s="198">
        <v>77.94</v>
      </c>
    </row>
    <row r="5250" spans="1:10" s="192" customFormat="1" ht="25.5">
      <c r="A5250" s="197" t="s">
        <v>146</v>
      </c>
      <c r="B5250" s="308" t="s">
        <v>1386</v>
      </c>
      <c r="C5250" s="285" t="s">
        <v>21</v>
      </c>
      <c r="D5250" s="285" t="s">
        <v>174</v>
      </c>
      <c r="E5250" s="365" t="s">
        <v>148</v>
      </c>
      <c r="F5250" s="365"/>
      <c r="G5250" s="183" t="s">
        <v>26</v>
      </c>
      <c r="H5250" s="184">
        <v>8.3439999999999994</v>
      </c>
      <c r="I5250" s="185">
        <v>25.62</v>
      </c>
      <c r="J5250" s="198">
        <v>213.77</v>
      </c>
    </row>
    <row r="5251" spans="1:10" s="192" customFormat="1" ht="25.5">
      <c r="A5251" s="197" t="s">
        <v>146</v>
      </c>
      <c r="B5251" s="308" t="s">
        <v>1345</v>
      </c>
      <c r="C5251" s="285" t="s">
        <v>21</v>
      </c>
      <c r="D5251" s="285" t="s">
        <v>147</v>
      </c>
      <c r="E5251" s="365" t="s">
        <v>148</v>
      </c>
      <c r="F5251" s="365"/>
      <c r="G5251" s="183" t="s">
        <v>26</v>
      </c>
      <c r="H5251" s="184">
        <v>4.1719999999999997</v>
      </c>
      <c r="I5251" s="185">
        <v>20.32</v>
      </c>
      <c r="J5251" s="198">
        <v>84.77</v>
      </c>
    </row>
    <row r="5252" spans="1:10" s="192" customFormat="1" ht="25.5">
      <c r="A5252" s="199" t="s">
        <v>139</v>
      </c>
      <c r="B5252" s="309" t="s">
        <v>1389</v>
      </c>
      <c r="C5252" s="278" t="s">
        <v>21</v>
      </c>
      <c r="D5252" s="278" t="s">
        <v>762</v>
      </c>
      <c r="E5252" s="362" t="s">
        <v>142</v>
      </c>
      <c r="F5252" s="362"/>
      <c r="G5252" s="186" t="s">
        <v>45</v>
      </c>
      <c r="H5252" s="187">
        <v>122.27</v>
      </c>
      <c r="I5252" s="188">
        <v>3.03</v>
      </c>
      <c r="J5252" s="200">
        <v>370.47</v>
      </c>
    </row>
    <row r="5253" spans="1:10" s="192" customFormat="1" ht="12.75">
      <c r="A5253" s="201"/>
      <c r="B5253" s="279"/>
      <c r="C5253" s="279"/>
      <c r="D5253" s="279"/>
      <c r="E5253" s="279" t="s">
        <v>143</v>
      </c>
      <c r="F5253" s="203">
        <v>241.10999999999999</v>
      </c>
      <c r="G5253" s="279" t="s">
        <v>144</v>
      </c>
      <c r="H5253" s="203">
        <v>0</v>
      </c>
      <c r="I5253" s="279" t="s">
        <v>145</v>
      </c>
      <c r="J5253" s="204">
        <v>241.10999999999999</v>
      </c>
    </row>
    <row r="5254" spans="1:10" s="192" customFormat="1" ht="12.75">
      <c r="A5254" s="201"/>
      <c r="B5254" s="279"/>
      <c r="C5254" s="279"/>
      <c r="D5254" s="279"/>
      <c r="E5254" s="279" t="s">
        <v>663</v>
      </c>
      <c r="F5254" s="203">
        <v>167.83</v>
      </c>
      <c r="G5254" s="279"/>
      <c r="H5254" s="363" t="s">
        <v>664</v>
      </c>
      <c r="I5254" s="363"/>
      <c r="J5254" s="204">
        <v>914.78</v>
      </c>
    </row>
    <row r="5255" spans="1:10" s="192" customFormat="1" ht="13.5" thickBot="1">
      <c r="A5255" s="280"/>
      <c r="B5255" s="281"/>
      <c r="C5255" s="281"/>
      <c r="D5255" s="281"/>
      <c r="E5255" s="281"/>
      <c r="F5255" s="281"/>
      <c r="G5255" s="281" t="s">
        <v>665</v>
      </c>
      <c r="H5255" s="213">
        <v>198.44</v>
      </c>
      <c r="I5255" s="281" t="s">
        <v>666</v>
      </c>
      <c r="J5255" s="207">
        <v>181528.94</v>
      </c>
    </row>
    <row r="5256" spans="1:10" s="192" customFormat="1" ht="13.5" thickTop="1">
      <c r="A5256" s="205"/>
      <c r="B5256" s="189"/>
      <c r="C5256" s="189"/>
      <c r="D5256" s="189"/>
      <c r="E5256" s="189"/>
      <c r="F5256" s="189"/>
      <c r="G5256" s="189"/>
      <c r="H5256" s="189"/>
      <c r="I5256" s="189"/>
      <c r="J5256" s="206"/>
    </row>
    <row r="5257" spans="1:10" s="192" customFormat="1" ht="12.75">
      <c r="A5257" s="111" t="s">
        <v>4954</v>
      </c>
      <c r="B5257" s="286"/>
      <c r="C5257" s="286"/>
      <c r="D5257" s="286" t="s">
        <v>3035</v>
      </c>
      <c r="E5257" s="286"/>
      <c r="F5257" s="366"/>
      <c r="G5257" s="366"/>
      <c r="H5257" s="136"/>
      <c r="I5257" s="286"/>
      <c r="J5257" s="212">
        <v>12849.55</v>
      </c>
    </row>
    <row r="5258" spans="1:10" s="192" customFormat="1" ht="12.75">
      <c r="A5258" s="290" t="s">
        <v>4955</v>
      </c>
      <c r="B5258" s="288" t="s">
        <v>8</v>
      </c>
      <c r="C5258" s="284" t="s">
        <v>9</v>
      </c>
      <c r="D5258" s="284" t="s">
        <v>10</v>
      </c>
      <c r="E5258" s="367" t="s">
        <v>136</v>
      </c>
      <c r="F5258" s="367"/>
      <c r="G5258" s="289" t="s">
        <v>11</v>
      </c>
      <c r="H5258" s="288" t="s">
        <v>12</v>
      </c>
      <c r="I5258" s="288" t="s">
        <v>13</v>
      </c>
      <c r="J5258" s="287" t="s">
        <v>14</v>
      </c>
    </row>
    <row r="5259" spans="1:10" s="192" customFormat="1" ht="38.25" customHeight="1">
      <c r="A5259" s="94" t="s">
        <v>137</v>
      </c>
      <c r="B5259" s="294" t="s">
        <v>1163</v>
      </c>
      <c r="C5259" s="277" t="s">
        <v>21</v>
      </c>
      <c r="D5259" s="277" t="s">
        <v>2363</v>
      </c>
      <c r="E5259" s="368" t="s">
        <v>177</v>
      </c>
      <c r="F5259" s="368"/>
      <c r="G5259" s="95" t="s">
        <v>3</v>
      </c>
      <c r="H5259" s="182">
        <v>1</v>
      </c>
      <c r="I5259" s="96">
        <v>65.63</v>
      </c>
      <c r="J5259" s="196">
        <v>65.63</v>
      </c>
    </row>
    <row r="5260" spans="1:10" s="192" customFormat="1" ht="25.5">
      <c r="A5260" s="197" t="s">
        <v>146</v>
      </c>
      <c r="B5260" s="308" t="s">
        <v>1406</v>
      </c>
      <c r="C5260" s="285" t="s">
        <v>21</v>
      </c>
      <c r="D5260" s="285" t="s">
        <v>779</v>
      </c>
      <c r="E5260" s="365" t="s">
        <v>148</v>
      </c>
      <c r="F5260" s="365"/>
      <c r="G5260" s="183" t="s">
        <v>26</v>
      </c>
      <c r="H5260" s="184">
        <v>0.64880000000000004</v>
      </c>
      <c r="I5260" s="185">
        <v>25.47</v>
      </c>
      <c r="J5260" s="198">
        <v>16.52</v>
      </c>
    </row>
    <row r="5261" spans="1:10" s="192" customFormat="1" ht="25.5">
      <c r="A5261" s="197" t="s">
        <v>146</v>
      </c>
      <c r="B5261" s="308" t="s">
        <v>1345</v>
      </c>
      <c r="C5261" s="285" t="s">
        <v>21</v>
      </c>
      <c r="D5261" s="285" t="s">
        <v>147</v>
      </c>
      <c r="E5261" s="365" t="s">
        <v>148</v>
      </c>
      <c r="F5261" s="365"/>
      <c r="G5261" s="183" t="s">
        <v>26</v>
      </c>
      <c r="H5261" s="184">
        <v>0.3004</v>
      </c>
      <c r="I5261" s="185">
        <v>20.32</v>
      </c>
      <c r="J5261" s="198">
        <v>6.1</v>
      </c>
    </row>
    <row r="5262" spans="1:10" s="192" customFormat="1" ht="25.5">
      <c r="A5262" s="199" t="s">
        <v>139</v>
      </c>
      <c r="B5262" s="309" t="s">
        <v>1443</v>
      </c>
      <c r="C5262" s="278" t="s">
        <v>21</v>
      </c>
      <c r="D5262" s="278" t="s">
        <v>3176</v>
      </c>
      <c r="E5262" s="362" t="s">
        <v>142</v>
      </c>
      <c r="F5262" s="362"/>
      <c r="G5262" s="186" t="s">
        <v>3</v>
      </c>
      <c r="H5262" s="187">
        <v>1.0725</v>
      </c>
      <c r="I5262" s="188">
        <v>32.9</v>
      </c>
      <c r="J5262" s="200">
        <v>35.28</v>
      </c>
    </row>
    <row r="5263" spans="1:10" s="192" customFormat="1" ht="12.75">
      <c r="A5263" s="199" t="s">
        <v>139</v>
      </c>
      <c r="B5263" s="309" t="s">
        <v>1407</v>
      </c>
      <c r="C5263" s="278" t="s">
        <v>21</v>
      </c>
      <c r="D5263" s="278" t="s">
        <v>780</v>
      </c>
      <c r="E5263" s="362" t="s">
        <v>142</v>
      </c>
      <c r="F5263" s="362"/>
      <c r="G5263" s="186" t="s">
        <v>38</v>
      </c>
      <c r="H5263" s="187">
        <v>4.91</v>
      </c>
      <c r="I5263" s="188">
        <v>1.17</v>
      </c>
      <c r="J5263" s="200">
        <v>5.74</v>
      </c>
    </row>
    <row r="5264" spans="1:10" s="192" customFormat="1" ht="12.75">
      <c r="A5264" s="199" t="s">
        <v>139</v>
      </c>
      <c r="B5264" s="309" t="s">
        <v>1408</v>
      </c>
      <c r="C5264" s="278" t="s">
        <v>21</v>
      </c>
      <c r="D5264" s="278" t="s">
        <v>781</v>
      </c>
      <c r="E5264" s="362" t="s">
        <v>142</v>
      </c>
      <c r="F5264" s="362"/>
      <c r="G5264" s="186" t="s">
        <v>38</v>
      </c>
      <c r="H5264" s="187">
        <v>0.28999999999999998</v>
      </c>
      <c r="I5264" s="188">
        <v>6.87</v>
      </c>
      <c r="J5264" s="200">
        <v>1.99</v>
      </c>
    </row>
    <row r="5265" spans="1:10" s="192" customFormat="1" ht="12.75">
      <c r="A5265" s="201"/>
      <c r="B5265" s="279"/>
      <c r="C5265" s="279"/>
      <c r="D5265" s="279"/>
      <c r="E5265" s="279" t="s">
        <v>143</v>
      </c>
      <c r="F5265" s="203">
        <v>17.579999999999998</v>
      </c>
      <c r="G5265" s="279" t="s">
        <v>144</v>
      </c>
      <c r="H5265" s="203">
        <v>0</v>
      </c>
      <c r="I5265" s="279" t="s">
        <v>145</v>
      </c>
      <c r="J5265" s="204">
        <v>17.579999999999998</v>
      </c>
    </row>
    <row r="5266" spans="1:10" s="192" customFormat="1" ht="12.75">
      <c r="A5266" s="201"/>
      <c r="B5266" s="279"/>
      <c r="C5266" s="279"/>
      <c r="D5266" s="279"/>
      <c r="E5266" s="279" t="s">
        <v>663</v>
      </c>
      <c r="F5266" s="203">
        <v>14.74</v>
      </c>
      <c r="G5266" s="279"/>
      <c r="H5266" s="363" t="s">
        <v>664</v>
      </c>
      <c r="I5266" s="363"/>
      <c r="J5266" s="204">
        <v>80.37</v>
      </c>
    </row>
    <row r="5267" spans="1:10" s="192" customFormat="1" ht="13.5" thickBot="1">
      <c r="A5267" s="280"/>
      <c r="B5267" s="281"/>
      <c r="C5267" s="281"/>
      <c r="D5267" s="281"/>
      <c r="E5267" s="281"/>
      <c r="F5267" s="281"/>
      <c r="G5267" s="281" t="s">
        <v>665</v>
      </c>
      <c r="H5267" s="213">
        <v>159.88</v>
      </c>
      <c r="I5267" s="281" t="s">
        <v>666</v>
      </c>
      <c r="J5267" s="207">
        <v>12849.55</v>
      </c>
    </row>
    <row r="5268" spans="1:10" s="192" customFormat="1" ht="13.5" thickTop="1">
      <c r="A5268" s="205"/>
      <c r="B5268" s="189"/>
      <c r="C5268" s="189"/>
      <c r="D5268" s="189"/>
      <c r="E5268" s="189"/>
      <c r="F5268" s="189"/>
      <c r="G5268" s="189"/>
      <c r="H5268" s="189"/>
      <c r="I5268" s="189"/>
      <c r="J5268" s="206"/>
    </row>
    <row r="5269" spans="1:10" s="192" customFormat="1" ht="12.75">
      <c r="A5269" s="111" t="s">
        <v>4956</v>
      </c>
      <c r="B5269" s="286"/>
      <c r="C5269" s="286"/>
      <c r="D5269" s="286" t="s">
        <v>24</v>
      </c>
      <c r="E5269" s="286"/>
      <c r="F5269" s="366"/>
      <c r="G5269" s="366"/>
      <c r="H5269" s="136"/>
      <c r="I5269" s="286"/>
      <c r="J5269" s="212">
        <v>7503.91</v>
      </c>
    </row>
    <row r="5270" spans="1:10" s="192" customFormat="1" ht="12.75">
      <c r="A5270" s="290" t="s">
        <v>4957</v>
      </c>
      <c r="B5270" s="288" t="s">
        <v>8</v>
      </c>
      <c r="C5270" s="284" t="s">
        <v>9</v>
      </c>
      <c r="D5270" s="284" t="s">
        <v>10</v>
      </c>
      <c r="E5270" s="367" t="s">
        <v>136</v>
      </c>
      <c r="F5270" s="367"/>
      <c r="G5270" s="289" t="s">
        <v>11</v>
      </c>
      <c r="H5270" s="288" t="s">
        <v>12</v>
      </c>
      <c r="I5270" s="288" t="s">
        <v>13</v>
      </c>
      <c r="J5270" s="287" t="s">
        <v>14</v>
      </c>
    </row>
    <row r="5271" spans="1:10" s="192" customFormat="1" ht="25.5">
      <c r="A5271" s="94" t="s">
        <v>137</v>
      </c>
      <c r="B5271" s="294" t="s">
        <v>4363</v>
      </c>
      <c r="C5271" s="277" t="s">
        <v>21</v>
      </c>
      <c r="D5271" s="277" t="s">
        <v>3036</v>
      </c>
      <c r="E5271" s="368" t="s">
        <v>643</v>
      </c>
      <c r="F5271" s="368"/>
      <c r="G5271" s="95" t="s">
        <v>3</v>
      </c>
      <c r="H5271" s="182">
        <v>1</v>
      </c>
      <c r="I5271" s="96">
        <v>16.86</v>
      </c>
      <c r="J5271" s="196">
        <v>16.86</v>
      </c>
    </row>
    <row r="5272" spans="1:10" s="192" customFormat="1" ht="25.5">
      <c r="A5272" s="197" t="s">
        <v>146</v>
      </c>
      <c r="B5272" s="308" t="s">
        <v>1409</v>
      </c>
      <c r="C5272" s="285" t="s">
        <v>21</v>
      </c>
      <c r="D5272" s="285" t="s">
        <v>782</v>
      </c>
      <c r="E5272" s="365" t="s">
        <v>148</v>
      </c>
      <c r="F5272" s="365"/>
      <c r="G5272" s="183" t="s">
        <v>26</v>
      </c>
      <c r="H5272" s="184">
        <v>0.36099999999999999</v>
      </c>
      <c r="I5272" s="185">
        <v>27.11</v>
      </c>
      <c r="J5272" s="198">
        <v>9.7799999999999994</v>
      </c>
    </row>
    <row r="5273" spans="1:10" s="192" customFormat="1" ht="25.5">
      <c r="A5273" s="197" t="s">
        <v>146</v>
      </c>
      <c r="B5273" s="308" t="s">
        <v>1345</v>
      </c>
      <c r="C5273" s="285" t="s">
        <v>21</v>
      </c>
      <c r="D5273" s="285" t="s">
        <v>147</v>
      </c>
      <c r="E5273" s="365" t="s">
        <v>148</v>
      </c>
      <c r="F5273" s="365"/>
      <c r="G5273" s="183" t="s">
        <v>26</v>
      </c>
      <c r="H5273" s="184">
        <v>0.1203</v>
      </c>
      <c r="I5273" s="185">
        <v>20.32</v>
      </c>
      <c r="J5273" s="198">
        <v>2.44</v>
      </c>
    </row>
    <row r="5274" spans="1:10" s="192" customFormat="1" ht="25.5">
      <c r="A5274" s="199" t="s">
        <v>139</v>
      </c>
      <c r="B5274" s="309" t="s">
        <v>1444</v>
      </c>
      <c r="C5274" s="278" t="s">
        <v>21</v>
      </c>
      <c r="D5274" s="278" t="s">
        <v>809</v>
      </c>
      <c r="E5274" s="362" t="s">
        <v>142</v>
      </c>
      <c r="F5274" s="362"/>
      <c r="G5274" s="186" t="s">
        <v>45</v>
      </c>
      <c r="H5274" s="187">
        <v>8.0199999999999994E-2</v>
      </c>
      <c r="I5274" s="188">
        <v>1.1499999999999999</v>
      </c>
      <c r="J5274" s="200">
        <v>0.09</v>
      </c>
    </row>
    <row r="5275" spans="1:10" s="192" customFormat="1" ht="12.75">
      <c r="A5275" s="199" t="s">
        <v>139</v>
      </c>
      <c r="B5275" s="309" t="s">
        <v>1445</v>
      </c>
      <c r="C5275" s="278" t="s">
        <v>21</v>
      </c>
      <c r="D5275" s="278" t="s">
        <v>810</v>
      </c>
      <c r="E5275" s="362" t="s">
        <v>142</v>
      </c>
      <c r="F5275" s="362"/>
      <c r="G5275" s="186" t="s">
        <v>38</v>
      </c>
      <c r="H5275" s="187">
        <v>1.3389</v>
      </c>
      <c r="I5275" s="188">
        <v>3.4</v>
      </c>
      <c r="J5275" s="200">
        <v>4.55</v>
      </c>
    </row>
    <row r="5276" spans="1:10" s="192" customFormat="1" ht="12.75">
      <c r="A5276" s="201"/>
      <c r="B5276" s="279"/>
      <c r="C5276" s="279"/>
      <c r="D5276" s="279"/>
      <c r="E5276" s="279" t="s">
        <v>143</v>
      </c>
      <c r="F5276" s="203">
        <v>9.07</v>
      </c>
      <c r="G5276" s="279" t="s">
        <v>144</v>
      </c>
      <c r="H5276" s="203">
        <v>0</v>
      </c>
      <c r="I5276" s="279" t="s">
        <v>145</v>
      </c>
      <c r="J5276" s="204">
        <v>9.07</v>
      </c>
    </row>
    <row r="5277" spans="1:10" s="192" customFormat="1" ht="12.75">
      <c r="A5277" s="201"/>
      <c r="B5277" s="279"/>
      <c r="C5277" s="279"/>
      <c r="D5277" s="279"/>
      <c r="E5277" s="279" t="s">
        <v>663</v>
      </c>
      <c r="F5277" s="203">
        <v>3.78</v>
      </c>
      <c r="G5277" s="279"/>
      <c r="H5277" s="363" t="s">
        <v>664</v>
      </c>
      <c r="I5277" s="363"/>
      <c r="J5277" s="204">
        <v>20.64</v>
      </c>
    </row>
    <row r="5278" spans="1:10" s="192" customFormat="1" ht="13.5" thickBot="1">
      <c r="A5278" s="280"/>
      <c r="B5278" s="281"/>
      <c r="C5278" s="281"/>
      <c r="D5278" s="281"/>
      <c r="E5278" s="281"/>
      <c r="F5278" s="281"/>
      <c r="G5278" s="281" t="s">
        <v>665</v>
      </c>
      <c r="H5278" s="213">
        <v>230.89</v>
      </c>
      <c r="I5278" s="281" t="s">
        <v>666</v>
      </c>
      <c r="J5278" s="207">
        <v>4765.5600000000004</v>
      </c>
    </row>
    <row r="5279" spans="1:10" s="192" customFormat="1" ht="13.5" thickTop="1">
      <c r="A5279" s="205"/>
      <c r="B5279" s="189"/>
      <c r="C5279" s="189"/>
      <c r="D5279" s="189"/>
      <c r="E5279" s="189"/>
      <c r="F5279" s="189"/>
      <c r="G5279" s="189"/>
      <c r="H5279" s="189"/>
      <c r="I5279" s="189"/>
      <c r="J5279" s="206"/>
    </row>
    <row r="5280" spans="1:10" s="192" customFormat="1" ht="12.75">
      <c r="A5280" s="290" t="s">
        <v>4958</v>
      </c>
      <c r="B5280" s="288" t="s">
        <v>8</v>
      </c>
      <c r="C5280" s="284" t="s">
        <v>9</v>
      </c>
      <c r="D5280" s="284" t="s">
        <v>10</v>
      </c>
      <c r="E5280" s="367" t="s">
        <v>136</v>
      </c>
      <c r="F5280" s="367"/>
      <c r="G5280" s="289" t="s">
        <v>11</v>
      </c>
      <c r="H5280" s="288" t="s">
        <v>12</v>
      </c>
      <c r="I5280" s="288" t="s">
        <v>13</v>
      </c>
      <c r="J5280" s="287" t="s">
        <v>14</v>
      </c>
    </row>
    <row r="5281" spans="1:10" s="192" customFormat="1" ht="25.5">
      <c r="A5281" s="94" t="s">
        <v>137</v>
      </c>
      <c r="B5281" s="294" t="s">
        <v>1205</v>
      </c>
      <c r="C5281" s="277" t="s">
        <v>21</v>
      </c>
      <c r="D5281" s="277" t="s">
        <v>574</v>
      </c>
      <c r="E5281" s="368" t="s">
        <v>643</v>
      </c>
      <c r="F5281" s="368"/>
      <c r="G5281" s="95" t="s">
        <v>3</v>
      </c>
      <c r="H5281" s="182">
        <v>1</v>
      </c>
      <c r="I5281" s="96">
        <v>9.69</v>
      </c>
      <c r="J5281" s="196">
        <v>9.69</v>
      </c>
    </row>
    <row r="5282" spans="1:10" s="192" customFormat="1" ht="25.5">
      <c r="A5282" s="197" t="s">
        <v>146</v>
      </c>
      <c r="B5282" s="308" t="s">
        <v>1409</v>
      </c>
      <c r="C5282" s="285" t="s">
        <v>21</v>
      </c>
      <c r="D5282" s="285" t="s">
        <v>782</v>
      </c>
      <c r="E5282" s="365" t="s">
        <v>148</v>
      </c>
      <c r="F5282" s="365"/>
      <c r="G5282" s="183" t="s">
        <v>26</v>
      </c>
      <c r="H5282" s="184">
        <v>0.16309999999999999</v>
      </c>
      <c r="I5282" s="185">
        <v>27.11</v>
      </c>
      <c r="J5282" s="198">
        <v>4.42</v>
      </c>
    </row>
    <row r="5283" spans="1:10" s="192" customFormat="1" ht="25.5">
      <c r="A5283" s="197" t="s">
        <v>146</v>
      </c>
      <c r="B5283" s="308" t="s">
        <v>1345</v>
      </c>
      <c r="C5283" s="285" t="s">
        <v>21</v>
      </c>
      <c r="D5283" s="285" t="s">
        <v>147</v>
      </c>
      <c r="E5283" s="365" t="s">
        <v>148</v>
      </c>
      <c r="F5283" s="365"/>
      <c r="G5283" s="183" t="s">
        <v>26</v>
      </c>
      <c r="H5283" s="184">
        <v>5.4399999999999997E-2</v>
      </c>
      <c r="I5283" s="185">
        <v>20.32</v>
      </c>
      <c r="J5283" s="198">
        <v>1.1000000000000001</v>
      </c>
    </row>
    <row r="5284" spans="1:10" s="192" customFormat="1" ht="12.75">
      <c r="A5284" s="199" t="s">
        <v>139</v>
      </c>
      <c r="B5284" s="309" t="s">
        <v>1446</v>
      </c>
      <c r="C5284" s="278" t="s">
        <v>21</v>
      </c>
      <c r="D5284" s="278" t="s">
        <v>811</v>
      </c>
      <c r="E5284" s="362" t="s">
        <v>142</v>
      </c>
      <c r="F5284" s="362"/>
      <c r="G5284" s="186" t="s">
        <v>547</v>
      </c>
      <c r="H5284" s="187">
        <v>0.23669999999999999</v>
      </c>
      <c r="I5284" s="188">
        <v>17.62</v>
      </c>
      <c r="J5284" s="200">
        <v>4.17</v>
      </c>
    </row>
    <row r="5285" spans="1:10" s="192" customFormat="1" ht="12.75">
      <c r="A5285" s="201"/>
      <c r="B5285" s="279"/>
      <c r="C5285" s="279"/>
      <c r="D5285" s="279"/>
      <c r="E5285" s="279" t="s">
        <v>143</v>
      </c>
      <c r="F5285" s="203">
        <v>4.0999999999999996</v>
      </c>
      <c r="G5285" s="279" t="s">
        <v>144</v>
      </c>
      <c r="H5285" s="203">
        <v>0</v>
      </c>
      <c r="I5285" s="279" t="s">
        <v>145</v>
      </c>
      <c r="J5285" s="204">
        <v>4.0999999999999996</v>
      </c>
    </row>
    <row r="5286" spans="1:10" s="192" customFormat="1" ht="12.75">
      <c r="A5286" s="201"/>
      <c r="B5286" s="279"/>
      <c r="C5286" s="279"/>
      <c r="D5286" s="279"/>
      <c r="E5286" s="279" t="s">
        <v>663</v>
      </c>
      <c r="F5286" s="203">
        <v>2.17</v>
      </c>
      <c r="G5286" s="279"/>
      <c r="H5286" s="363" t="s">
        <v>664</v>
      </c>
      <c r="I5286" s="363"/>
      <c r="J5286" s="204">
        <v>11.86</v>
      </c>
    </row>
    <row r="5287" spans="1:10" s="192" customFormat="1" ht="13.5" thickBot="1">
      <c r="A5287" s="280"/>
      <c r="B5287" s="281"/>
      <c r="C5287" s="281"/>
      <c r="D5287" s="281"/>
      <c r="E5287" s="281"/>
      <c r="F5287" s="281"/>
      <c r="G5287" s="281" t="s">
        <v>665</v>
      </c>
      <c r="H5287" s="213">
        <v>230.89</v>
      </c>
      <c r="I5287" s="281" t="s">
        <v>666</v>
      </c>
      <c r="J5287" s="207">
        <v>2738.35</v>
      </c>
    </row>
    <row r="5288" spans="1:10" s="192" customFormat="1" ht="13.5" thickTop="1">
      <c r="A5288" s="205"/>
      <c r="B5288" s="189"/>
      <c r="C5288" s="189"/>
      <c r="D5288" s="189"/>
      <c r="E5288" s="189"/>
      <c r="F5288" s="189"/>
      <c r="G5288" s="189"/>
      <c r="H5288" s="189"/>
      <c r="I5288" s="189"/>
      <c r="J5288" s="206"/>
    </row>
    <row r="5289" spans="1:10" s="192" customFormat="1" ht="12.75">
      <c r="A5289" s="111" t="s">
        <v>4959</v>
      </c>
      <c r="B5289" s="286"/>
      <c r="C5289" s="286"/>
      <c r="D5289" s="286" t="s">
        <v>4</v>
      </c>
      <c r="E5289" s="286"/>
      <c r="F5289" s="366"/>
      <c r="G5289" s="366"/>
      <c r="H5289" s="136"/>
      <c r="I5289" s="286"/>
      <c r="J5289" s="212">
        <v>51974.67</v>
      </c>
    </row>
    <row r="5290" spans="1:10" s="192" customFormat="1" ht="12.75">
      <c r="A5290" s="290" t="s">
        <v>4960</v>
      </c>
      <c r="B5290" s="288" t="s">
        <v>8</v>
      </c>
      <c r="C5290" s="284" t="s">
        <v>9</v>
      </c>
      <c r="D5290" s="284" t="s">
        <v>10</v>
      </c>
      <c r="E5290" s="367" t="s">
        <v>136</v>
      </c>
      <c r="F5290" s="367"/>
      <c r="G5290" s="289" t="s">
        <v>11</v>
      </c>
      <c r="H5290" s="288" t="s">
        <v>12</v>
      </c>
      <c r="I5290" s="288" t="s">
        <v>13</v>
      </c>
      <c r="J5290" s="287" t="s">
        <v>14</v>
      </c>
    </row>
    <row r="5291" spans="1:10" s="192" customFormat="1" ht="51">
      <c r="A5291" s="94" t="s">
        <v>137</v>
      </c>
      <c r="B5291" s="294" t="s">
        <v>4364</v>
      </c>
      <c r="C5291" s="277" t="s">
        <v>21</v>
      </c>
      <c r="D5291" s="277" t="s">
        <v>3037</v>
      </c>
      <c r="E5291" s="368" t="s">
        <v>557</v>
      </c>
      <c r="F5291" s="368"/>
      <c r="G5291" s="95" t="s">
        <v>45</v>
      </c>
      <c r="H5291" s="182">
        <v>1</v>
      </c>
      <c r="I5291" s="96">
        <v>1679.4</v>
      </c>
      <c r="J5291" s="196">
        <v>1679.4</v>
      </c>
    </row>
    <row r="5292" spans="1:10" s="192" customFormat="1" ht="25.5">
      <c r="A5292" s="197" t="s">
        <v>146</v>
      </c>
      <c r="B5292" s="308" t="s">
        <v>1689</v>
      </c>
      <c r="C5292" s="285" t="s">
        <v>21</v>
      </c>
      <c r="D5292" s="285" t="s">
        <v>1101</v>
      </c>
      <c r="E5292" s="365" t="s">
        <v>148</v>
      </c>
      <c r="F5292" s="365"/>
      <c r="G5292" s="183" t="s">
        <v>26</v>
      </c>
      <c r="H5292" s="184">
        <v>4.3230000000000004</v>
      </c>
      <c r="I5292" s="185">
        <v>21.42</v>
      </c>
      <c r="J5292" s="198">
        <v>92.59</v>
      </c>
    </row>
    <row r="5293" spans="1:10" s="192" customFormat="1" ht="25.5">
      <c r="A5293" s="197" t="s">
        <v>146</v>
      </c>
      <c r="B5293" s="308" t="s">
        <v>1344</v>
      </c>
      <c r="C5293" s="285" t="s">
        <v>21</v>
      </c>
      <c r="D5293" s="285" t="s">
        <v>670</v>
      </c>
      <c r="E5293" s="365" t="s">
        <v>148</v>
      </c>
      <c r="F5293" s="365"/>
      <c r="G5293" s="183" t="s">
        <v>26</v>
      </c>
      <c r="H5293" s="184">
        <v>18.734999999999999</v>
      </c>
      <c r="I5293" s="185">
        <v>25.26</v>
      </c>
      <c r="J5293" s="198">
        <v>473.24</v>
      </c>
    </row>
    <row r="5294" spans="1:10" s="192" customFormat="1" ht="38.25">
      <c r="A5294" s="197" t="s">
        <v>146</v>
      </c>
      <c r="B5294" s="308" t="s">
        <v>4365</v>
      </c>
      <c r="C5294" s="285" t="s">
        <v>21</v>
      </c>
      <c r="D5294" s="285" t="s">
        <v>4366</v>
      </c>
      <c r="E5294" s="365" t="s">
        <v>557</v>
      </c>
      <c r="F5294" s="365"/>
      <c r="G5294" s="183" t="s">
        <v>45</v>
      </c>
      <c r="H5294" s="184">
        <v>1</v>
      </c>
      <c r="I5294" s="185">
        <v>493.39</v>
      </c>
      <c r="J5294" s="198">
        <v>493.39</v>
      </c>
    </row>
    <row r="5295" spans="1:10" s="192" customFormat="1" ht="38.25">
      <c r="A5295" s="199" t="s">
        <v>139</v>
      </c>
      <c r="B5295" s="309" t="s">
        <v>4367</v>
      </c>
      <c r="C5295" s="278" t="s">
        <v>21</v>
      </c>
      <c r="D5295" s="278" t="s">
        <v>4368</v>
      </c>
      <c r="E5295" s="362" t="s">
        <v>142</v>
      </c>
      <c r="F5295" s="362"/>
      <c r="G5295" s="186" t="s">
        <v>34</v>
      </c>
      <c r="H5295" s="187">
        <v>5</v>
      </c>
      <c r="I5295" s="188">
        <v>18.78</v>
      </c>
      <c r="J5295" s="200">
        <v>93.9</v>
      </c>
    </row>
    <row r="5296" spans="1:10" s="192" customFormat="1" ht="38.25">
      <c r="A5296" s="199" t="s">
        <v>139</v>
      </c>
      <c r="B5296" s="309" t="s">
        <v>4369</v>
      </c>
      <c r="C5296" s="278" t="s">
        <v>21</v>
      </c>
      <c r="D5296" s="278" t="s">
        <v>4370</v>
      </c>
      <c r="E5296" s="362" t="s">
        <v>142</v>
      </c>
      <c r="F5296" s="362"/>
      <c r="G5296" s="186" t="s">
        <v>34</v>
      </c>
      <c r="H5296" s="187">
        <v>2.5</v>
      </c>
      <c r="I5296" s="188">
        <v>4.46</v>
      </c>
      <c r="J5296" s="200">
        <v>11.15</v>
      </c>
    </row>
    <row r="5297" spans="1:10" s="192" customFormat="1" ht="38.25">
      <c r="A5297" s="199" t="s">
        <v>139</v>
      </c>
      <c r="B5297" s="309" t="s">
        <v>2247</v>
      </c>
      <c r="C5297" s="278" t="s">
        <v>21</v>
      </c>
      <c r="D5297" s="278" t="s">
        <v>2248</v>
      </c>
      <c r="E5297" s="362" t="s">
        <v>142</v>
      </c>
      <c r="F5297" s="362"/>
      <c r="G5297" s="186" t="s">
        <v>34</v>
      </c>
      <c r="H5297" s="187">
        <v>16</v>
      </c>
      <c r="I5297" s="188">
        <v>24.96</v>
      </c>
      <c r="J5297" s="200">
        <v>399.36</v>
      </c>
    </row>
    <row r="5298" spans="1:10" s="192" customFormat="1" ht="38.25">
      <c r="A5298" s="199" t="s">
        <v>139</v>
      </c>
      <c r="B5298" s="309" t="s">
        <v>1650</v>
      </c>
      <c r="C5298" s="278" t="s">
        <v>21</v>
      </c>
      <c r="D5298" s="278" t="s">
        <v>1038</v>
      </c>
      <c r="E5298" s="362" t="s">
        <v>142</v>
      </c>
      <c r="F5298" s="362"/>
      <c r="G5298" s="186" t="s">
        <v>34</v>
      </c>
      <c r="H5298" s="187">
        <v>3</v>
      </c>
      <c r="I5298" s="188">
        <v>16.670000000000002</v>
      </c>
      <c r="J5298" s="200">
        <v>50.01</v>
      </c>
    </row>
    <row r="5299" spans="1:10" s="192" customFormat="1" ht="25.5">
      <c r="A5299" s="199" t="s">
        <v>139</v>
      </c>
      <c r="B5299" s="309" t="s">
        <v>4371</v>
      </c>
      <c r="C5299" s="278" t="s">
        <v>21</v>
      </c>
      <c r="D5299" s="278" t="s">
        <v>4372</v>
      </c>
      <c r="E5299" s="362" t="s">
        <v>142</v>
      </c>
      <c r="F5299" s="362"/>
      <c r="G5299" s="186" t="s">
        <v>45</v>
      </c>
      <c r="H5299" s="187">
        <v>1</v>
      </c>
      <c r="I5299" s="188">
        <v>30.17</v>
      </c>
      <c r="J5299" s="200">
        <v>30.17</v>
      </c>
    </row>
    <row r="5300" spans="1:10" s="192" customFormat="1" ht="12.75">
      <c r="A5300" s="199" t="s">
        <v>139</v>
      </c>
      <c r="B5300" s="309" t="s">
        <v>4373</v>
      </c>
      <c r="C5300" s="278" t="s">
        <v>21</v>
      </c>
      <c r="D5300" s="278" t="s">
        <v>4374</v>
      </c>
      <c r="E5300" s="362" t="s">
        <v>142</v>
      </c>
      <c r="F5300" s="362"/>
      <c r="G5300" s="186" t="s">
        <v>38</v>
      </c>
      <c r="H5300" s="187">
        <v>1.925</v>
      </c>
      <c r="I5300" s="188">
        <v>18.489999999999998</v>
      </c>
      <c r="J5300" s="200">
        <v>35.590000000000003</v>
      </c>
    </row>
    <row r="5301" spans="1:10" s="192" customFormat="1" ht="12.75">
      <c r="A5301" s="201"/>
      <c r="B5301" s="279"/>
      <c r="C5301" s="279"/>
      <c r="D5301" s="279"/>
      <c r="E5301" s="279" t="s">
        <v>143</v>
      </c>
      <c r="F5301" s="203">
        <v>591.59</v>
      </c>
      <c r="G5301" s="279" t="s">
        <v>144</v>
      </c>
      <c r="H5301" s="203">
        <v>0</v>
      </c>
      <c r="I5301" s="279" t="s">
        <v>145</v>
      </c>
      <c r="J5301" s="204">
        <v>591.59</v>
      </c>
    </row>
    <row r="5302" spans="1:10" s="192" customFormat="1" ht="12.75">
      <c r="A5302" s="201"/>
      <c r="B5302" s="279"/>
      <c r="C5302" s="279"/>
      <c r="D5302" s="279"/>
      <c r="E5302" s="279" t="s">
        <v>663</v>
      </c>
      <c r="F5302" s="203">
        <v>377.36</v>
      </c>
      <c r="G5302" s="279"/>
      <c r="H5302" s="363" t="s">
        <v>664</v>
      </c>
      <c r="I5302" s="363"/>
      <c r="J5302" s="204">
        <v>2056.7600000000002</v>
      </c>
    </row>
    <row r="5303" spans="1:10" s="192" customFormat="1" ht="13.5" thickBot="1">
      <c r="A5303" s="280"/>
      <c r="B5303" s="281"/>
      <c r="C5303" s="281"/>
      <c r="D5303" s="281"/>
      <c r="E5303" s="281"/>
      <c r="F5303" s="281"/>
      <c r="G5303" s="281" t="s">
        <v>665</v>
      </c>
      <c r="H5303" s="213">
        <v>6</v>
      </c>
      <c r="I5303" s="281" t="s">
        <v>666</v>
      </c>
      <c r="J5303" s="207">
        <v>12340.56</v>
      </c>
    </row>
    <row r="5304" spans="1:10" s="192" customFormat="1" ht="13.5" thickTop="1">
      <c r="A5304" s="205"/>
      <c r="B5304" s="189"/>
      <c r="C5304" s="189"/>
      <c r="D5304" s="189"/>
      <c r="E5304" s="189"/>
      <c r="F5304" s="189"/>
      <c r="G5304" s="189"/>
      <c r="H5304" s="189"/>
      <c r="I5304" s="189"/>
      <c r="J5304" s="206"/>
    </row>
    <row r="5305" spans="1:10" s="192" customFormat="1" ht="12.75">
      <c r="A5305" s="290" t="s">
        <v>4961</v>
      </c>
      <c r="B5305" s="288" t="s">
        <v>8</v>
      </c>
      <c r="C5305" s="284" t="s">
        <v>9</v>
      </c>
      <c r="D5305" s="284" t="s">
        <v>10</v>
      </c>
      <c r="E5305" s="367" t="s">
        <v>136</v>
      </c>
      <c r="F5305" s="367"/>
      <c r="G5305" s="289" t="s">
        <v>11</v>
      </c>
      <c r="H5305" s="288" t="s">
        <v>12</v>
      </c>
      <c r="I5305" s="288" t="s">
        <v>13</v>
      </c>
      <c r="J5305" s="287" t="s">
        <v>14</v>
      </c>
    </row>
    <row r="5306" spans="1:10" s="192" customFormat="1" ht="51">
      <c r="A5306" s="94" t="s">
        <v>137</v>
      </c>
      <c r="B5306" s="294" t="s">
        <v>1331</v>
      </c>
      <c r="C5306" s="277" t="s">
        <v>21</v>
      </c>
      <c r="D5306" s="277" t="s">
        <v>651</v>
      </c>
      <c r="E5306" s="368" t="s">
        <v>557</v>
      </c>
      <c r="F5306" s="368"/>
      <c r="G5306" s="95" t="s">
        <v>3</v>
      </c>
      <c r="H5306" s="182">
        <v>1</v>
      </c>
      <c r="I5306" s="96">
        <v>20.97</v>
      </c>
      <c r="J5306" s="196">
        <v>20.97</v>
      </c>
    </row>
    <row r="5307" spans="1:10" s="192" customFormat="1" ht="25.5">
      <c r="A5307" s="197" t="s">
        <v>146</v>
      </c>
      <c r="B5307" s="308" t="s">
        <v>1689</v>
      </c>
      <c r="C5307" s="285" t="s">
        <v>21</v>
      </c>
      <c r="D5307" s="285" t="s">
        <v>1101</v>
      </c>
      <c r="E5307" s="365" t="s">
        <v>148</v>
      </c>
      <c r="F5307" s="365"/>
      <c r="G5307" s="183" t="s">
        <v>26</v>
      </c>
      <c r="H5307" s="184">
        <v>6.5000000000000002E-2</v>
      </c>
      <c r="I5307" s="185">
        <v>21.42</v>
      </c>
      <c r="J5307" s="198">
        <v>1.39</v>
      </c>
    </row>
    <row r="5308" spans="1:10" s="192" customFormat="1" ht="25.5">
      <c r="A5308" s="197" t="s">
        <v>146</v>
      </c>
      <c r="B5308" s="308" t="s">
        <v>1344</v>
      </c>
      <c r="C5308" s="285" t="s">
        <v>21</v>
      </c>
      <c r="D5308" s="285" t="s">
        <v>670</v>
      </c>
      <c r="E5308" s="365" t="s">
        <v>148</v>
      </c>
      <c r="F5308" s="365"/>
      <c r="G5308" s="183" t="s">
        <v>26</v>
      </c>
      <c r="H5308" s="184">
        <v>0.11799999999999999</v>
      </c>
      <c r="I5308" s="185">
        <v>25.26</v>
      </c>
      <c r="J5308" s="198">
        <v>2.98</v>
      </c>
    </row>
    <row r="5309" spans="1:10" s="192" customFormat="1" ht="25.5" customHeight="1">
      <c r="A5309" s="197" t="s">
        <v>146</v>
      </c>
      <c r="B5309" s="308" t="s">
        <v>1425</v>
      </c>
      <c r="C5309" s="285" t="s">
        <v>21</v>
      </c>
      <c r="D5309" s="285" t="s">
        <v>491</v>
      </c>
      <c r="E5309" s="365" t="s">
        <v>155</v>
      </c>
      <c r="F5309" s="365"/>
      <c r="G5309" s="183" t="s">
        <v>156</v>
      </c>
      <c r="H5309" s="184">
        <v>4.5999999999999999E-3</v>
      </c>
      <c r="I5309" s="185">
        <v>22.43</v>
      </c>
      <c r="J5309" s="198">
        <v>0.1</v>
      </c>
    </row>
    <row r="5310" spans="1:10" s="192" customFormat="1" ht="25.5" customHeight="1">
      <c r="A5310" s="197" t="s">
        <v>146</v>
      </c>
      <c r="B5310" s="308" t="s">
        <v>1426</v>
      </c>
      <c r="C5310" s="285" t="s">
        <v>21</v>
      </c>
      <c r="D5310" s="285" t="s">
        <v>492</v>
      </c>
      <c r="E5310" s="365" t="s">
        <v>155</v>
      </c>
      <c r="F5310" s="365"/>
      <c r="G5310" s="183" t="s">
        <v>249</v>
      </c>
      <c r="H5310" s="184">
        <v>6.4000000000000003E-3</v>
      </c>
      <c r="I5310" s="185">
        <v>21.33</v>
      </c>
      <c r="J5310" s="198">
        <v>0.13</v>
      </c>
    </row>
    <row r="5311" spans="1:10" s="192" customFormat="1" ht="38.25">
      <c r="A5311" s="199" t="s">
        <v>139</v>
      </c>
      <c r="B5311" s="309" t="s">
        <v>2247</v>
      </c>
      <c r="C5311" s="278" t="s">
        <v>21</v>
      </c>
      <c r="D5311" s="278" t="s">
        <v>2248</v>
      </c>
      <c r="E5311" s="362" t="s">
        <v>142</v>
      </c>
      <c r="F5311" s="362"/>
      <c r="G5311" s="186" t="s">
        <v>34</v>
      </c>
      <c r="H5311" s="187">
        <v>0.63400000000000001</v>
      </c>
      <c r="I5311" s="188">
        <v>24.96</v>
      </c>
      <c r="J5311" s="200">
        <v>15.82</v>
      </c>
    </row>
    <row r="5312" spans="1:10" s="192" customFormat="1" ht="12.75">
      <c r="A5312" s="199" t="s">
        <v>139</v>
      </c>
      <c r="B5312" s="309" t="s">
        <v>2249</v>
      </c>
      <c r="C5312" s="278" t="s">
        <v>21</v>
      </c>
      <c r="D5312" s="278" t="s">
        <v>2250</v>
      </c>
      <c r="E5312" s="362" t="s">
        <v>142</v>
      </c>
      <c r="F5312" s="362"/>
      <c r="G5312" s="186" t="s">
        <v>38</v>
      </c>
      <c r="H5312" s="187">
        <v>0.03</v>
      </c>
      <c r="I5312" s="188">
        <v>18.649999999999999</v>
      </c>
      <c r="J5312" s="200">
        <v>0.55000000000000004</v>
      </c>
    </row>
    <row r="5313" spans="1:10" s="192" customFormat="1" ht="12.75">
      <c r="A5313" s="201"/>
      <c r="B5313" s="279"/>
      <c r="C5313" s="279"/>
      <c r="D5313" s="279"/>
      <c r="E5313" s="279" t="s">
        <v>143</v>
      </c>
      <c r="F5313" s="203">
        <v>3.58</v>
      </c>
      <c r="G5313" s="279" t="s">
        <v>144</v>
      </c>
      <c r="H5313" s="203">
        <v>0</v>
      </c>
      <c r="I5313" s="279" t="s">
        <v>145</v>
      </c>
      <c r="J5313" s="204">
        <v>3.58</v>
      </c>
    </row>
    <row r="5314" spans="1:10" s="192" customFormat="1" ht="12.75">
      <c r="A5314" s="201"/>
      <c r="B5314" s="279"/>
      <c r="C5314" s="279"/>
      <c r="D5314" s="279"/>
      <c r="E5314" s="279" t="s">
        <v>663</v>
      </c>
      <c r="F5314" s="203">
        <v>4.71</v>
      </c>
      <c r="G5314" s="279"/>
      <c r="H5314" s="363" t="s">
        <v>664</v>
      </c>
      <c r="I5314" s="363"/>
      <c r="J5314" s="204">
        <v>25.68</v>
      </c>
    </row>
    <row r="5315" spans="1:10" s="192" customFormat="1" ht="13.5" thickBot="1">
      <c r="A5315" s="280"/>
      <c r="B5315" s="281"/>
      <c r="C5315" s="281"/>
      <c r="D5315" s="281"/>
      <c r="E5315" s="281"/>
      <c r="F5315" s="281"/>
      <c r="G5315" s="281" t="s">
        <v>665</v>
      </c>
      <c r="H5315" s="213">
        <v>84.2</v>
      </c>
      <c r="I5315" s="281" t="s">
        <v>666</v>
      </c>
      <c r="J5315" s="207">
        <v>2162.25</v>
      </c>
    </row>
    <row r="5316" spans="1:10" s="192" customFormat="1" ht="13.5" thickTop="1">
      <c r="A5316" s="205"/>
      <c r="B5316" s="189"/>
      <c r="C5316" s="189"/>
      <c r="D5316" s="189"/>
      <c r="E5316" s="189"/>
      <c r="F5316" s="189"/>
      <c r="G5316" s="189"/>
      <c r="H5316" s="189"/>
      <c r="I5316" s="189"/>
      <c r="J5316" s="206"/>
    </row>
    <row r="5317" spans="1:10" s="192" customFormat="1" ht="12.75">
      <c r="A5317" s="290" t="s">
        <v>4962</v>
      </c>
      <c r="B5317" s="288" t="s">
        <v>8</v>
      </c>
      <c r="C5317" s="284" t="s">
        <v>9</v>
      </c>
      <c r="D5317" s="284" t="s">
        <v>10</v>
      </c>
      <c r="E5317" s="367" t="s">
        <v>136</v>
      </c>
      <c r="F5317" s="367"/>
      <c r="G5317" s="289" t="s">
        <v>11</v>
      </c>
      <c r="H5317" s="288" t="s">
        <v>12</v>
      </c>
      <c r="I5317" s="288" t="s">
        <v>13</v>
      </c>
      <c r="J5317" s="287" t="s">
        <v>14</v>
      </c>
    </row>
    <row r="5318" spans="1:10" s="192" customFormat="1" ht="51">
      <c r="A5318" s="94" t="s">
        <v>137</v>
      </c>
      <c r="B5318" s="294" t="s">
        <v>1332</v>
      </c>
      <c r="C5318" s="277" t="s">
        <v>21</v>
      </c>
      <c r="D5318" s="277" t="s">
        <v>652</v>
      </c>
      <c r="E5318" s="368" t="s">
        <v>557</v>
      </c>
      <c r="F5318" s="368"/>
      <c r="G5318" s="95" t="s">
        <v>3</v>
      </c>
      <c r="H5318" s="182">
        <v>1</v>
      </c>
      <c r="I5318" s="96">
        <v>52</v>
      </c>
      <c r="J5318" s="196">
        <v>52</v>
      </c>
    </row>
    <row r="5319" spans="1:10" s="192" customFormat="1" ht="25.5">
      <c r="A5319" s="197" t="s">
        <v>146</v>
      </c>
      <c r="B5319" s="308" t="s">
        <v>1345</v>
      </c>
      <c r="C5319" s="285" t="s">
        <v>21</v>
      </c>
      <c r="D5319" s="285" t="s">
        <v>147</v>
      </c>
      <c r="E5319" s="365" t="s">
        <v>148</v>
      </c>
      <c r="F5319" s="365"/>
      <c r="G5319" s="183" t="s">
        <v>26</v>
      </c>
      <c r="H5319" s="184">
        <v>0.16600000000000001</v>
      </c>
      <c r="I5319" s="185">
        <v>20.32</v>
      </c>
      <c r="J5319" s="198">
        <v>3.37</v>
      </c>
    </row>
    <row r="5320" spans="1:10" s="192" customFormat="1" ht="25.5">
      <c r="A5320" s="197" t="s">
        <v>146</v>
      </c>
      <c r="B5320" s="308" t="s">
        <v>1424</v>
      </c>
      <c r="C5320" s="285" t="s">
        <v>21</v>
      </c>
      <c r="D5320" s="285" t="s">
        <v>173</v>
      </c>
      <c r="E5320" s="365" t="s">
        <v>148</v>
      </c>
      <c r="F5320" s="365"/>
      <c r="G5320" s="183" t="s">
        <v>26</v>
      </c>
      <c r="H5320" s="184">
        <v>0.128</v>
      </c>
      <c r="I5320" s="185">
        <v>25</v>
      </c>
      <c r="J5320" s="198">
        <v>3.2</v>
      </c>
    </row>
    <row r="5321" spans="1:10" s="192" customFormat="1" ht="25.5" customHeight="1">
      <c r="A5321" s="197" t="s">
        <v>146</v>
      </c>
      <c r="B5321" s="308" t="s">
        <v>1425</v>
      </c>
      <c r="C5321" s="285" t="s">
        <v>21</v>
      </c>
      <c r="D5321" s="285" t="s">
        <v>491</v>
      </c>
      <c r="E5321" s="365" t="s">
        <v>155</v>
      </c>
      <c r="F5321" s="365"/>
      <c r="G5321" s="183" t="s">
        <v>156</v>
      </c>
      <c r="H5321" s="184">
        <v>5.3E-3</v>
      </c>
      <c r="I5321" s="185">
        <v>22.43</v>
      </c>
      <c r="J5321" s="198">
        <v>0.11</v>
      </c>
    </row>
    <row r="5322" spans="1:10" s="192" customFormat="1" ht="25.5" customHeight="1">
      <c r="A5322" s="197" t="s">
        <v>146</v>
      </c>
      <c r="B5322" s="308" t="s">
        <v>1426</v>
      </c>
      <c r="C5322" s="285" t="s">
        <v>21</v>
      </c>
      <c r="D5322" s="285" t="s">
        <v>492</v>
      </c>
      <c r="E5322" s="365" t="s">
        <v>155</v>
      </c>
      <c r="F5322" s="365"/>
      <c r="G5322" s="183" t="s">
        <v>249</v>
      </c>
      <c r="H5322" s="184">
        <v>7.3000000000000001E-3</v>
      </c>
      <c r="I5322" s="185">
        <v>21.33</v>
      </c>
      <c r="J5322" s="198">
        <v>0.15</v>
      </c>
    </row>
    <row r="5323" spans="1:10" s="192" customFormat="1" ht="25.5">
      <c r="A5323" s="199" t="s">
        <v>139</v>
      </c>
      <c r="B5323" s="309" t="s">
        <v>2241</v>
      </c>
      <c r="C5323" s="278" t="s">
        <v>21</v>
      </c>
      <c r="D5323" s="278" t="s">
        <v>2242</v>
      </c>
      <c r="E5323" s="362" t="s">
        <v>142</v>
      </c>
      <c r="F5323" s="362"/>
      <c r="G5323" s="186" t="s">
        <v>105</v>
      </c>
      <c r="H5323" s="187">
        <v>1.26</v>
      </c>
      <c r="I5323" s="188">
        <v>0.24</v>
      </c>
      <c r="J5323" s="200">
        <v>0.3</v>
      </c>
    </row>
    <row r="5324" spans="1:10" s="192" customFormat="1" ht="25.5">
      <c r="A5324" s="199" t="s">
        <v>139</v>
      </c>
      <c r="B5324" s="309" t="s">
        <v>2243</v>
      </c>
      <c r="C5324" s="278" t="s">
        <v>21</v>
      </c>
      <c r="D5324" s="278" t="s">
        <v>2244</v>
      </c>
      <c r="E5324" s="362" t="s">
        <v>142</v>
      </c>
      <c r="F5324" s="362"/>
      <c r="G5324" s="186" t="s">
        <v>45</v>
      </c>
      <c r="H5324" s="187">
        <v>1.26</v>
      </c>
      <c r="I5324" s="188">
        <v>3.65</v>
      </c>
      <c r="J5324" s="200">
        <v>4.59</v>
      </c>
    </row>
    <row r="5325" spans="1:10" s="192" customFormat="1" ht="25.5">
      <c r="A5325" s="199" t="s">
        <v>139</v>
      </c>
      <c r="B5325" s="309" t="s">
        <v>2245</v>
      </c>
      <c r="C5325" s="278" t="s">
        <v>21</v>
      </c>
      <c r="D5325" s="278" t="s">
        <v>2246</v>
      </c>
      <c r="E5325" s="362" t="s">
        <v>142</v>
      </c>
      <c r="F5325" s="362"/>
      <c r="G5325" s="186" t="s">
        <v>3</v>
      </c>
      <c r="H5325" s="187">
        <v>1.357</v>
      </c>
      <c r="I5325" s="188">
        <v>29.69</v>
      </c>
      <c r="J5325" s="200">
        <v>40.28</v>
      </c>
    </row>
    <row r="5326" spans="1:10" s="192" customFormat="1" ht="12.75">
      <c r="A5326" s="201"/>
      <c r="B5326" s="279"/>
      <c r="C5326" s="279"/>
      <c r="D5326" s="279"/>
      <c r="E5326" s="279" t="s">
        <v>143</v>
      </c>
      <c r="F5326" s="203">
        <v>5.23</v>
      </c>
      <c r="G5326" s="279" t="s">
        <v>144</v>
      </c>
      <c r="H5326" s="203">
        <v>0</v>
      </c>
      <c r="I5326" s="279" t="s">
        <v>145</v>
      </c>
      <c r="J5326" s="204">
        <v>5.23</v>
      </c>
    </row>
    <row r="5327" spans="1:10" s="192" customFormat="1" ht="12.75">
      <c r="A5327" s="201"/>
      <c r="B5327" s="279"/>
      <c r="C5327" s="279"/>
      <c r="D5327" s="279"/>
      <c r="E5327" s="279" t="s">
        <v>663</v>
      </c>
      <c r="F5327" s="203">
        <v>11.68</v>
      </c>
      <c r="G5327" s="279"/>
      <c r="H5327" s="363" t="s">
        <v>664</v>
      </c>
      <c r="I5327" s="363"/>
      <c r="J5327" s="204">
        <v>63.68</v>
      </c>
    </row>
    <row r="5328" spans="1:10" s="192" customFormat="1" ht="13.5" thickBot="1">
      <c r="A5328" s="280"/>
      <c r="B5328" s="281"/>
      <c r="C5328" s="281"/>
      <c r="D5328" s="281"/>
      <c r="E5328" s="281"/>
      <c r="F5328" s="281"/>
      <c r="G5328" s="281" t="s">
        <v>665</v>
      </c>
      <c r="H5328" s="213">
        <v>84.21</v>
      </c>
      <c r="I5328" s="281" t="s">
        <v>666</v>
      </c>
      <c r="J5328" s="207">
        <v>5362.49</v>
      </c>
    </row>
    <row r="5329" spans="1:10" s="192" customFormat="1" ht="13.5" thickTop="1">
      <c r="A5329" s="205"/>
      <c r="B5329" s="189"/>
      <c r="C5329" s="189"/>
      <c r="D5329" s="189"/>
      <c r="E5329" s="189"/>
      <c r="F5329" s="189"/>
      <c r="G5329" s="189"/>
      <c r="H5329" s="189"/>
      <c r="I5329" s="189"/>
      <c r="J5329" s="206"/>
    </row>
    <row r="5330" spans="1:10" s="192" customFormat="1" ht="12.75">
      <c r="A5330" s="290" t="s">
        <v>4963</v>
      </c>
      <c r="B5330" s="288" t="s">
        <v>8</v>
      </c>
      <c r="C5330" s="284" t="s">
        <v>9</v>
      </c>
      <c r="D5330" s="284" t="s">
        <v>10</v>
      </c>
      <c r="E5330" s="367" t="s">
        <v>136</v>
      </c>
      <c r="F5330" s="367"/>
      <c r="G5330" s="289" t="s">
        <v>11</v>
      </c>
      <c r="H5330" s="288" t="s">
        <v>12</v>
      </c>
      <c r="I5330" s="288" t="s">
        <v>13</v>
      </c>
      <c r="J5330" s="287" t="s">
        <v>14</v>
      </c>
    </row>
    <row r="5331" spans="1:10" s="192" customFormat="1" ht="12.75">
      <c r="A5331" s="94" t="s">
        <v>137</v>
      </c>
      <c r="B5331" s="294" t="s">
        <v>4375</v>
      </c>
      <c r="C5331" s="277" t="s">
        <v>268</v>
      </c>
      <c r="D5331" s="277" t="s">
        <v>3038</v>
      </c>
      <c r="E5331" s="368" t="s">
        <v>22</v>
      </c>
      <c r="F5331" s="368"/>
      <c r="G5331" s="95" t="s">
        <v>34</v>
      </c>
      <c r="H5331" s="182">
        <v>1</v>
      </c>
      <c r="I5331" s="96">
        <v>1021.5</v>
      </c>
      <c r="J5331" s="196">
        <v>1021.5</v>
      </c>
    </row>
    <row r="5332" spans="1:10" s="192" customFormat="1" ht="12.75">
      <c r="A5332" s="199" t="s">
        <v>139</v>
      </c>
      <c r="B5332" s="309" t="s">
        <v>1486</v>
      </c>
      <c r="C5332" s="278" t="s">
        <v>268</v>
      </c>
      <c r="D5332" s="278" t="s">
        <v>834</v>
      </c>
      <c r="E5332" s="362" t="s">
        <v>142</v>
      </c>
      <c r="F5332" s="362"/>
      <c r="G5332" s="186" t="s">
        <v>38</v>
      </c>
      <c r="H5332" s="187">
        <v>27.5</v>
      </c>
      <c r="I5332" s="188">
        <v>0.82</v>
      </c>
      <c r="J5332" s="200">
        <v>22.55</v>
      </c>
    </row>
    <row r="5333" spans="1:10" s="192" customFormat="1" ht="12.75">
      <c r="A5333" s="199" t="s">
        <v>139</v>
      </c>
      <c r="B5333" s="309" t="s">
        <v>1487</v>
      </c>
      <c r="C5333" s="278" t="s">
        <v>268</v>
      </c>
      <c r="D5333" s="278" t="s">
        <v>835</v>
      </c>
      <c r="E5333" s="362" t="s">
        <v>142</v>
      </c>
      <c r="F5333" s="362"/>
      <c r="G5333" s="186" t="s">
        <v>2</v>
      </c>
      <c r="H5333" s="187">
        <v>7.0000000000000001E-3</v>
      </c>
      <c r="I5333" s="188">
        <v>141.83000000000001</v>
      </c>
      <c r="J5333" s="200">
        <v>0.99</v>
      </c>
    </row>
    <row r="5334" spans="1:10" s="192" customFormat="1" ht="12.75">
      <c r="A5334" s="199" t="s">
        <v>139</v>
      </c>
      <c r="B5334" s="309" t="s">
        <v>4376</v>
      </c>
      <c r="C5334" s="278" t="s">
        <v>268</v>
      </c>
      <c r="D5334" s="278" t="s">
        <v>4377</v>
      </c>
      <c r="E5334" s="362" t="s">
        <v>142</v>
      </c>
      <c r="F5334" s="362"/>
      <c r="G5334" s="186" t="s">
        <v>2</v>
      </c>
      <c r="H5334" s="187">
        <v>8.9999999999999993E-3</v>
      </c>
      <c r="I5334" s="188">
        <v>149.21</v>
      </c>
      <c r="J5334" s="200">
        <v>1.34</v>
      </c>
    </row>
    <row r="5335" spans="1:10" s="192" customFormat="1" ht="12.75">
      <c r="A5335" s="199" t="s">
        <v>139</v>
      </c>
      <c r="B5335" s="309" t="s">
        <v>4378</v>
      </c>
      <c r="C5335" s="278" t="s">
        <v>268</v>
      </c>
      <c r="D5335" s="278" t="s">
        <v>4379</v>
      </c>
      <c r="E5335" s="362" t="s">
        <v>142</v>
      </c>
      <c r="F5335" s="362"/>
      <c r="G5335" s="186" t="s">
        <v>547</v>
      </c>
      <c r="H5335" s="187">
        <v>1.43</v>
      </c>
      <c r="I5335" s="188">
        <v>83.3</v>
      </c>
      <c r="J5335" s="200">
        <v>119.11</v>
      </c>
    </row>
    <row r="5336" spans="1:10" s="192" customFormat="1" ht="12.75">
      <c r="A5336" s="199" t="s">
        <v>139</v>
      </c>
      <c r="B5336" s="309" t="s">
        <v>4380</v>
      </c>
      <c r="C5336" s="278" t="s">
        <v>268</v>
      </c>
      <c r="D5336" s="278" t="s">
        <v>4381</v>
      </c>
      <c r="E5336" s="362" t="s">
        <v>142</v>
      </c>
      <c r="F5336" s="362"/>
      <c r="G5336" s="186" t="s">
        <v>38</v>
      </c>
      <c r="H5336" s="187">
        <v>33</v>
      </c>
      <c r="I5336" s="188">
        <v>25.55</v>
      </c>
      <c r="J5336" s="200">
        <v>843.15</v>
      </c>
    </row>
    <row r="5337" spans="1:10" s="192" customFormat="1" ht="12.75">
      <c r="A5337" s="199" t="s">
        <v>139</v>
      </c>
      <c r="B5337" s="309" t="s">
        <v>4382</v>
      </c>
      <c r="C5337" s="278" t="s">
        <v>268</v>
      </c>
      <c r="D5337" s="278" t="s">
        <v>4383</v>
      </c>
      <c r="E5337" s="362" t="s">
        <v>141</v>
      </c>
      <c r="F5337" s="362"/>
      <c r="G5337" s="186" t="s">
        <v>26</v>
      </c>
      <c r="H5337" s="187">
        <v>0.78800000000000003</v>
      </c>
      <c r="I5337" s="188">
        <v>18.739999999999998</v>
      </c>
      <c r="J5337" s="200">
        <v>14.76</v>
      </c>
    </row>
    <row r="5338" spans="1:10" s="192" customFormat="1" ht="12.75">
      <c r="A5338" s="199" t="s">
        <v>139</v>
      </c>
      <c r="B5338" s="309" t="s">
        <v>4384</v>
      </c>
      <c r="C5338" s="278" t="s">
        <v>268</v>
      </c>
      <c r="D5338" s="278" t="s">
        <v>4385</v>
      </c>
      <c r="E5338" s="362" t="s">
        <v>141</v>
      </c>
      <c r="F5338" s="362"/>
      <c r="G5338" s="186" t="s">
        <v>26</v>
      </c>
      <c r="H5338" s="187">
        <v>1.2989999999999999</v>
      </c>
      <c r="I5338" s="188">
        <v>15.09</v>
      </c>
      <c r="J5338" s="200">
        <v>19.600000000000001</v>
      </c>
    </row>
    <row r="5339" spans="1:10" s="192" customFormat="1" ht="12.75">
      <c r="A5339" s="201"/>
      <c r="B5339" s="279"/>
      <c r="C5339" s="279"/>
      <c r="D5339" s="279"/>
      <c r="E5339" s="279" t="s">
        <v>143</v>
      </c>
      <c r="F5339" s="203">
        <v>34.36</v>
      </c>
      <c r="G5339" s="279" t="s">
        <v>144</v>
      </c>
      <c r="H5339" s="203">
        <v>0</v>
      </c>
      <c r="I5339" s="279" t="s">
        <v>145</v>
      </c>
      <c r="J5339" s="204">
        <v>34.36</v>
      </c>
    </row>
    <row r="5340" spans="1:10" s="192" customFormat="1" ht="12.75">
      <c r="A5340" s="201"/>
      <c r="B5340" s="279"/>
      <c r="C5340" s="279"/>
      <c r="D5340" s="279"/>
      <c r="E5340" s="279" t="s">
        <v>663</v>
      </c>
      <c r="F5340" s="203">
        <v>229.53</v>
      </c>
      <c r="G5340" s="279"/>
      <c r="H5340" s="363" t="s">
        <v>664</v>
      </c>
      <c r="I5340" s="363"/>
      <c r="J5340" s="204">
        <v>1251.03</v>
      </c>
    </row>
    <row r="5341" spans="1:10" s="192" customFormat="1" ht="13.5" thickBot="1">
      <c r="A5341" s="280"/>
      <c r="B5341" s="281"/>
      <c r="C5341" s="281"/>
      <c r="D5341" s="281"/>
      <c r="E5341" s="281"/>
      <c r="F5341" s="281"/>
      <c r="G5341" s="281" t="s">
        <v>665</v>
      </c>
      <c r="H5341" s="213">
        <v>23.79</v>
      </c>
      <c r="I5341" s="281" t="s">
        <v>666</v>
      </c>
      <c r="J5341" s="207">
        <v>29762</v>
      </c>
    </row>
    <row r="5342" spans="1:10" s="192" customFormat="1" ht="13.5" thickTop="1">
      <c r="A5342" s="205"/>
      <c r="B5342" s="189"/>
      <c r="C5342" s="189"/>
      <c r="D5342" s="189"/>
      <c r="E5342" s="189"/>
      <c r="F5342" s="189"/>
      <c r="G5342" s="189"/>
      <c r="H5342" s="189"/>
      <c r="I5342" s="189"/>
      <c r="J5342" s="206"/>
    </row>
    <row r="5343" spans="1:10" s="192" customFormat="1" ht="12.75">
      <c r="A5343" s="290" t="s">
        <v>4964</v>
      </c>
      <c r="B5343" s="288" t="s">
        <v>8</v>
      </c>
      <c r="C5343" s="284" t="s">
        <v>9</v>
      </c>
      <c r="D5343" s="284" t="s">
        <v>10</v>
      </c>
      <c r="E5343" s="367" t="s">
        <v>136</v>
      </c>
      <c r="F5343" s="367"/>
      <c r="G5343" s="289" t="s">
        <v>11</v>
      </c>
      <c r="H5343" s="288" t="s">
        <v>12</v>
      </c>
      <c r="I5343" s="288" t="s">
        <v>13</v>
      </c>
      <c r="J5343" s="287" t="s">
        <v>14</v>
      </c>
    </row>
    <row r="5344" spans="1:10" s="192" customFormat="1" ht="25.5">
      <c r="A5344" s="94" t="s">
        <v>137</v>
      </c>
      <c r="B5344" s="294" t="s">
        <v>4386</v>
      </c>
      <c r="C5344" s="277" t="s">
        <v>21</v>
      </c>
      <c r="D5344" s="277" t="s">
        <v>3039</v>
      </c>
      <c r="E5344" s="368" t="s">
        <v>557</v>
      </c>
      <c r="F5344" s="368"/>
      <c r="G5344" s="95" t="s">
        <v>34</v>
      </c>
      <c r="H5344" s="182">
        <v>1</v>
      </c>
      <c r="I5344" s="96">
        <v>91.4</v>
      </c>
      <c r="J5344" s="196">
        <v>91.4</v>
      </c>
    </row>
    <row r="5345" spans="1:10" s="192" customFormat="1" ht="25.5">
      <c r="A5345" s="197" t="s">
        <v>146</v>
      </c>
      <c r="B5345" s="308" t="s">
        <v>1345</v>
      </c>
      <c r="C5345" s="285" t="s">
        <v>21</v>
      </c>
      <c r="D5345" s="285" t="s">
        <v>147</v>
      </c>
      <c r="E5345" s="365" t="s">
        <v>148</v>
      </c>
      <c r="F5345" s="365"/>
      <c r="G5345" s="183" t="s">
        <v>26</v>
      </c>
      <c r="H5345" s="184">
        <v>5.5E-2</v>
      </c>
      <c r="I5345" s="185">
        <v>20.32</v>
      </c>
      <c r="J5345" s="198">
        <v>1.1100000000000001</v>
      </c>
    </row>
    <row r="5346" spans="1:10" s="192" customFormat="1" ht="25.5">
      <c r="A5346" s="197" t="s">
        <v>146</v>
      </c>
      <c r="B5346" s="308" t="s">
        <v>1424</v>
      </c>
      <c r="C5346" s="285" t="s">
        <v>21</v>
      </c>
      <c r="D5346" s="285" t="s">
        <v>173</v>
      </c>
      <c r="E5346" s="365" t="s">
        <v>148</v>
      </c>
      <c r="F5346" s="365"/>
      <c r="G5346" s="183" t="s">
        <v>26</v>
      </c>
      <c r="H5346" s="184">
        <v>4.1000000000000002E-2</v>
      </c>
      <c r="I5346" s="185">
        <v>25</v>
      </c>
      <c r="J5346" s="198">
        <v>1.02</v>
      </c>
    </row>
    <row r="5347" spans="1:10" s="192" customFormat="1" ht="25.5" customHeight="1">
      <c r="A5347" s="197" t="s">
        <v>146</v>
      </c>
      <c r="B5347" s="308" t="s">
        <v>1425</v>
      </c>
      <c r="C5347" s="285" t="s">
        <v>21</v>
      </c>
      <c r="D5347" s="285" t="s">
        <v>491</v>
      </c>
      <c r="E5347" s="365" t="s">
        <v>155</v>
      </c>
      <c r="F5347" s="365"/>
      <c r="G5347" s="183" t="s">
        <v>156</v>
      </c>
      <c r="H5347" s="184">
        <v>1.8E-3</v>
      </c>
      <c r="I5347" s="185">
        <v>22.43</v>
      </c>
      <c r="J5347" s="198">
        <v>0.04</v>
      </c>
    </row>
    <row r="5348" spans="1:10" s="192" customFormat="1" ht="25.5" customHeight="1">
      <c r="A5348" s="197" t="s">
        <v>146</v>
      </c>
      <c r="B5348" s="308" t="s">
        <v>1426</v>
      </c>
      <c r="C5348" s="285" t="s">
        <v>21</v>
      </c>
      <c r="D5348" s="285" t="s">
        <v>492</v>
      </c>
      <c r="E5348" s="365" t="s">
        <v>155</v>
      </c>
      <c r="F5348" s="365"/>
      <c r="G5348" s="183" t="s">
        <v>249</v>
      </c>
      <c r="H5348" s="184">
        <v>2.5999999999999999E-3</v>
      </c>
      <c r="I5348" s="185">
        <v>21.33</v>
      </c>
      <c r="J5348" s="198">
        <v>0.05</v>
      </c>
    </row>
    <row r="5349" spans="1:10" s="192" customFormat="1" ht="25.5">
      <c r="A5349" s="199" t="s">
        <v>139</v>
      </c>
      <c r="B5349" s="309" t="s">
        <v>2241</v>
      </c>
      <c r="C5349" s="278" t="s">
        <v>21</v>
      </c>
      <c r="D5349" s="278" t="s">
        <v>2242</v>
      </c>
      <c r="E5349" s="362" t="s">
        <v>142</v>
      </c>
      <c r="F5349" s="362"/>
      <c r="G5349" s="186" t="s">
        <v>105</v>
      </c>
      <c r="H5349" s="187">
        <v>4.2</v>
      </c>
      <c r="I5349" s="188">
        <v>0.24</v>
      </c>
      <c r="J5349" s="200">
        <v>1</v>
      </c>
    </row>
    <row r="5350" spans="1:10" s="192" customFormat="1" ht="25.5">
      <c r="A5350" s="199" t="s">
        <v>139</v>
      </c>
      <c r="B5350" s="309" t="s">
        <v>2243</v>
      </c>
      <c r="C5350" s="278" t="s">
        <v>21</v>
      </c>
      <c r="D5350" s="278" t="s">
        <v>2244</v>
      </c>
      <c r="E5350" s="362" t="s">
        <v>142</v>
      </c>
      <c r="F5350" s="362"/>
      <c r="G5350" s="186" t="s">
        <v>45</v>
      </c>
      <c r="H5350" s="187">
        <v>4.2</v>
      </c>
      <c r="I5350" s="188">
        <v>3.65</v>
      </c>
      <c r="J5350" s="200">
        <v>15.33</v>
      </c>
    </row>
    <row r="5351" spans="1:10" s="192" customFormat="1" ht="25.5">
      <c r="A5351" s="199" t="s">
        <v>139</v>
      </c>
      <c r="B5351" s="309" t="s">
        <v>4387</v>
      </c>
      <c r="C5351" s="278" t="s">
        <v>21</v>
      </c>
      <c r="D5351" s="278" t="s">
        <v>4388</v>
      </c>
      <c r="E5351" s="362" t="s">
        <v>142</v>
      </c>
      <c r="F5351" s="362"/>
      <c r="G5351" s="186" t="s">
        <v>45</v>
      </c>
      <c r="H5351" s="187">
        <v>1.0289999999999999</v>
      </c>
      <c r="I5351" s="188">
        <v>70.8</v>
      </c>
      <c r="J5351" s="200">
        <v>72.849999999999994</v>
      </c>
    </row>
    <row r="5352" spans="1:10" s="192" customFormat="1" ht="12.75">
      <c r="A5352" s="201"/>
      <c r="B5352" s="279"/>
      <c r="C5352" s="279"/>
      <c r="D5352" s="279"/>
      <c r="E5352" s="279" t="s">
        <v>143</v>
      </c>
      <c r="F5352" s="203">
        <v>1.7000000000000002</v>
      </c>
      <c r="G5352" s="279" t="s">
        <v>144</v>
      </c>
      <c r="H5352" s="203">
        <v>0</v>
      </c>
      <c r="I5352" s="279" t="s">
        <v>145</v>
      </c>
      <c r="J5352" s="204">
        <v>1.7000000000000002</v>
      </c>
    </row>
    <row r="5353" spans="1:10" s="192" customFormat="1" ht="12.75">
      <c r="A5353" s="201"/>
      <c r="B5353" s="279"/>
      <c r="C5353" s="279"/>
      <c r="D5353" s="279"/>
      <c r="E5353" s="279" t="s">
        <v>663</v>
      </c>
      <c r="F5353" s="203">
        <v>20.53</v>
      </c>
      <c r="G5353" s="279"/>
      <c r="H5353" s="363" t="s">
        <v>664</v>
      </c>
      <c r="I5353" s="363"/>
      <c r="J5353" s="204">
        <v>111.93</v>
      </c>
    </row>
    <row r="5354" spans="1:10" s="192" customFormat="1" ht="13.5" thickBot="1">
      <c r="A5354" s="280"/>
      <c r="B5354" s="281"/>
      <c r="C5354" s="281"/>
      <c r="D5354" s="281"/>
      <c r="E5354" s="281"/>
      <c r="F5354" s="281"/>
      <c r="G5354" s="281" t="s">
        <v>665</v>
      </c>
      <c r="H5354" s="213">
        <v>11.9</v>
      </c>
      <c r="I5354" s="281" t="s">
        <v>666</v>
      </c>
      <c r="J5354" s="207">
        <v>1331.96</v>
      </c>
    </row>
    <row r="5355" spans="1:10" s="192" customFormat="1" ht="13.5" thickTop="1">
      <c r="A5355" s="205"/>
      <c r="B5355" s="189"/>
      <c r="C5355" s="189"/>
      <c r="D5355" s="189"/>
      <c r="E5355" s="189"/>
      <c r="F5355" s="189"/>
      <c r="G5355" s="189"/>
      <c r="H5355" s="189"/>
      <c r="I5355" s="189"/>
      <c r="J5355" s="206"/>
    </row>
    <row r="5356" spans="1:10" s="192" customFormat="1" ht="12.75">
      <c r="A5356" s="290" t="s">
        <v>4965</v>
      </c>
      <c r="B5356" s="288" t="s">
        <v>8</v>
      </c>
      <c r="C5356" s="284" t="s">
        <v>9</v>
      </c>
      <c r="D5356" s="284" t="s">
        <v>10</v>
      </c>
      <c r="E5356" s="367" t="s">
        <v>136</v>
      </c>
      <c r="F5356" s="367"/>
      <c r="G5356" s="289" t="s">
        <v>11</v>
      </c>
      <c r="H5356" s="288" t="s">
        <v>12</v>
      </c>
      <c r="I5356" s="288" t="s">
        <v>13</v>
      </c>
      <c r="J5356" s="287" t="s">
        <v>14</v>
      </c>
    </row>
    <row r="5357" spans="1:10" s="192" customFormat="1" ht="25.5">
      <c r="A5357" s="94" t="s">
        <v>137</v>
      </c>
      <c r="B5357" s="294" t="s">
        <v>1184</v>
      </c>
      <c r="C5357" s="277" t="s">
        <v>21</v>
      </c>
      <c r="D5357" s="277" t="s">
        <v>270</v>
      </c>
      <c r="E5357" s="368" t="s">
        <v>557</v>
      </c>
      <c r="F5357" s="368"/>
      <c r="G5357" s="95" t="s">
        <v>34</v>
      </c>
      <c r="H5357" s="182">
        <v>1</v>
      </c>
      <c r="I5357" s="96">
        <v>58.56</v>
      </c>
      <c r="J5357" s="196">
        <v>58.56</v>
      </c>
    </row>
    <row r="5358" spans="1:10" s="192" customFormat="1" ht="25.5">
      <c r="A5358" s="197" t="s">
        <v>146</v>
      </c>
      <c r="B5358" s="308" t="s">
        <v>1345</v>
      </c>
      <c r="C5358" s="285" t="s">
        <v>21</v>
      </c>
      <c r="D5358" s="285" t="s">
        <v>147</v>
      </c>
      <c r="E5358" s="365" t="s">
        <v>148</v>
      </c>
      <c r="F5358" s="365"/>
      <c r="G5358" s="183" t="s">
        <v>26</v>
      </c>
      <c r="H5358" s="184">
        <v>0.20699999999999999</v>
      </c>
      <c r="I5358" s="185">
        <v>20.32</v>
      </c>
      <c r="J5358" s="198">
        <v>4.2</v>
      </c>
    </row>
    <row r="5359" spans="1:10" s="192" customFormat="1" ht="25.5">
      <c r="A5359" s="197" t="s">
        <v>146</v>
      </c>
      <c r="B5359" s="308" t="s">
        <v>1424</v>
      </c>
      <c r="C5359" s="285" t="s">
        <v>21</v>
      </c>
      <c r="D5359" s="285" t="s">
        <v>173</v>
      </c>
      <c r="E5359" s="365" t="s">
        <v>148</v>
      </c>
      <c r="F5359" s="365"/>
      <c r="G5359" s="183" t="s">
        <v>26</v>
      </c>
      <c r="H5359" s="184">
        <v>0.112</v>
      </c>
      <c r="I5359" s="185">
        <v>25</v>
      </c>
      <c r="J5359" s="198">
        <v>2.8</v>
      </c>
    </row>
    <row r="5360" spans="1:10" s="192" customFormat="1" ht="25.5" customHeight="1">
      <c r="A5360" s="197" t="s">
        <v>146</v>
      </c>
      <c r="B5360" s="308" t="s">
        <v>1425</v>
      </c>
      <c r="C5360" s="285" t="s">
        <v>21</v>
      </c>
      <c r="D5360" s="285" t="s">
        <v>491</v>
      </c>
      <c r="E5360" s="365" t="s">
        <v>155</v>
      </c>
      <c r="F5360" s="365"/>
      <c r="G5360" s="183" t="s">
        <v>156</v>
      </c>
      <c r="H5360" s="184">
        <v>1.32E-2</v>
      </c>
      <c r="I5360" s="185">
        <v>22.43</v>
      </c>
      <c r="J5360" s="198">
        <v>0.28999999999999998</v>
      </c>
    </row>
    <row r="5361" spans="1:10" s="192" customFormat="1" ht="25.5" customHeight="1">
      <c r="A5361" s="197" t="s">
        <v>146</v>
      </c>
      <c r="B5361" s="308" t="s">
        <v>1426</v>
      </c>
      <c r="C5361" s="285" t="s">
        <v>21</v>
      </c>
      <c r="D5361" s="285" t="s">
        <v>492</v>
      </c>
      <c r="E5361" s="365" t="s">
        <v>155</v>
      </c>
      <c r="F5361" s="365"/>
      <c r="G5361" s="183" t="s">
        <v>249</v>
      </c>
      <c r="H5361" s="184">
        <v>1.83E-2</v>
      </c>
      <c r="I5361" s="185">
        <v>21.33</v>
      </c>
      <c r="J5361" s="198">
        <v>0.39</v>
      </c>
    </row>
    <row r="5362" spans="1:10" s="192" customFormat="1" ht="25.5">
      <c r="A5362" s="199" t="s">
        <v>139</v>
      </c>
      <c r="B5362" s="309" t="s">
        <v>1430</v>
      </c>
      <c r="C5362" s="278" t="s">
        <v>21</v>
      </c>
      <c r="D5362" s="278" t="s">
        <v>159</v>
      </c>
      <c r="E5362" s="362" t="s">
        <v>142</v>
      </c>
      <c r="F5362" s="362"/>
      <c r="G5362" s="186" t="s">
        <v>160</v>
      </c>
      <c r="H5362" s="187">
        <v>0.19800000000000001</v>
      </c>
      <c r="I5362" s="188">
        <v>36.4</v>
      </c>
      <c r="J5362" s="200">
        <v>7.2</v>
      </c>
    </row>
    <row r="5363" spans="1:10" s="192" customFormat="1" ht="12.75">
      <c r="A5363" s="199" t="s">
        <v>139</v>
      </c>
      <c r="B5363" s="309" t="s">
        <v>1431</v>
      </c>
      <c r="C5363" s="278" t="s">
        <v>21</v>
      </c>
      <c r="D5363" s="278" t="s">
        <v>161</v>
      </c>
      <c r="E5363" s="362" t="s">
        <v>142</v>
      </c>
      <c r="F5363" s="362"/>
      <c r="G5363" s="186" t="s">
        <v>38</v>
      </c>
      <c r="H5363" s="187">
        <v>6.0000000000000001E-3</v>
      </c>
      <c r="I5363" s="188">
        <v>18.2</v>
      </c>
      <c r="J5363" s="200">
        <v>0.1</v>
      </c>
    </row>
    <row r="5364" spans="1:10" s="192" customFormat="1" ht="25.5">
      <c r="A5364" s="199" t="s">
        <v>139</v>
      </c>
      <c r="B5364" s="309" t="s">
        <v>1432</v>
      </c>
      <c r="C5364" s="278" t="s">
        <v>21</v>
      </c>
      <c r="D5364" s="278" t="s">
        <v>536</v>
      </c>
      <c r="E5364" s="362" t="s">
        <v>142</v>
      </c>
      <c r="F5364" s="362"/>
      <c r="G5364" s="186" t="s">
        <v>38</v>
      </c>
      <c r="H5364" s="187">
        <v>1.1999999999999999E-3</v>
      </c>
      <c r="I5364" s="188">
        <v>69.78</v>
      </c>
      <c r="J5364" s="200">
        <v>0.08</v>
      </c>
    </row>
    <row r="5365" spans="1:10" s="192" customFormat="1" ht="12.75">
      <c r="A5365" s="199" t="s">
        <v>139</v>
      </c>
      <c r="B5365" s="309" t="s">
        <v>1433</v>
      </c>
      <c r="C5365" s="278" t="s">
        <v>21</v>
      </c>
      <c r="D5365" s="278" t="s">
        <v>162</v>
      </c>
      <c r="E5365" s="362" t="s">
        <v>142</v>
      </c>
      <c r="F5365" s="362"/>
      <c r="G5365" s="186" t="s">
        <v>38</v>
      </c>
      <c r="H5365" s="187">
        <v>4.4999999999999998E-2</v>
      </c>
      <c r="I5365" s="188">
        <v>174.17</v>
      </c>
      <c r="J5365" s="200">
        <v>7.83</v>
      </c>
    </row>
    <row r="5366" spans="1:10" s="192" customFormat="1" ht="25.5">
      <c r="A5366" s="199" t="s">
        <v>139</v>
      </c>
      <c r="B5366" s="309" t="s">
        <v>1434</v>
      </c>
      <c r="C5366" s="278" t="s">
        <v>21</v>
      </c>
      <c r="D5366" s="278" t="s">
        <v>800</v>
      </c>
      <c r="E5366" s="362" t="s">
        <v>142</v>
      </c>
      <c r="F5366" s="362"/>
      <c r="G5366" s="186" t="s">
        <v>34</v>
      </c>
      <c r="H5366" s="187">
        <v>1.05</v>
      </c>
      <c r="I5366" s="188">
        <v>33.979999999999997</v>
      </c>
      <c r="J5366" s="200">
        <v>35.67</v>
      </c>
    </row>
    <row r="5367" spans="1:10" s="192" customFormat="1" ht="12.75">
      <c r="A5367" s="201"/>
      <c r="B5367" s="279"/>
      <c r="C5367" s="279"/>
      <c r="D5367" s="279"/>
      <c r="E5367" s="279" t="s">
        <v>143</v>
      </c>
      <c r="F5367" s="203">
        <v>5.85</v>
      </c>
      <c r="G5367" s="279" t="s">
        <v>144</v>
      </c>
      <c r="H5367" s="203">
        <v>0</v>
      </c>
      <c r="I5367" s="279" t="s">
        <v>145</v>
      </c>
      <c r="J5367" s="204">
        <v>5.85</v>
      </c>
    </row>
    <row r="5368" spans="1:10" s="192" customFormat="1" ht="12.75">
      <c r="A5368" s="201"/>
      <c r="B5368" s="279"/>
      <c r="C5368" s="279"/>
      <c r="D5368" s="279"/>
      <c r="E5368" s="279" t="s">
        <v>663</v>
      </c>
      <c r="F5368" s="203">
        <v>13.15</v>
      </c>
      <c r="G5368" s="279"/>
      <c r="H5368" s="363" t="s">
        <v>664</v>
      </c>
      <c r="I5368" s="363"/>
      <c r="J5368" s="204">
        <v>71.709999999999994</v>
      </c>
    </row>
    <row r="5369" spans="1:10" s="192" customFormat="1" ht="13.5" thickBot="1">
      <c r="A5369" s="280"/>
      <c r="B5369" s="281"/>
      <c r="C5369" s="281"/>
      <c r="D5369" s="281"/>
      <c r="E5369" s="281"/>
      <c r="F5369" s="281"/>
      <c r="G5369" s="281" t="s">
        <v>665</v>
      </c>
      <c r="H5369" s="213">
        <v>14.16</v>
      </c>
      <c r="I5369" s="281" t="s">
        <v>666</v>
      </c>
      <c r="J5369" s="207">
        <v>1015.41</v>
      </c>
    </row>
    <row r="5370" spans="1:10" s="192" customFormat="1" ht="13.5" thickTop="1">
      <c r="A5370" s="205"/>
      <c r="B5370" s="189"/>
      <c r="C5370" s="189"/>
      <c r="D5370" s="189"/>
      <c r="E5370" s="189"/>
      <c r="F5370" s="189"/>
      <c r="G5370" s="189"/>
      <c r="H5370" s="189"/>
      <c r="I5370" s="189"/>
      <c r="J5370" s="206"/>
    </row>
    <row r="5371" spans="1:10" s="192" customFormat="1" ht="12.75">
      <c r="A5371" s="111" t="s">
        <v>4966</v>
      </c>
      <c r="B5371" s="286"/>
      <c r="C5371" s="286"/>
      <c r="D5371" s="286" t="s">
        <v>608</v>
      </c>
      <c r="E5371" s="286"/>
      <c r="F5371" s="366"/>
      <c r="G5371" s="366"/>
      <c r="H5371" s="136"/>
      <c r="I5371" s="286"/>
      <c r="J5371" s="212">
        <v>3781.34</v>
      </c>
    </row>
    <row r="5372" spans="1:10" s="192" customFormat="1" ht="12.75">
      <c r="A5372" s="290" t="s">
        <v>4967</v>
      </c>
      <c r="B5372" s="288" t="s">
        <v>8</v>
      </c>
      <c r="C5372" s="284" t="s">
        <v>9</v>
      </c>
      <c r="D5372" s="284" t="s">
        <v>10</v>
      </c>
      <c r="E5372" s="367" t="s">
        <v>136</v>
      </c>
      <c r="F5372" s="367"/>
      <c r="G5372" s="289" t="s">
        <v>11</v>
      </c>
      <c r="H5372" s="288" t="s">
        <v>12</v>
      </c>
      <c r="I5372" s="288" t="s">
        <v>13</v>
      </c>
      <c r="J5372" s="287" t="s">
        <v>14</v>
      </c>
    </row>
    <row r="5373" spans="1:10" s="192" customFormat="1" ht="25.5">
      <c r="A5373" s="94" t="s">
        <v>137</v>
      </c>
      <c r="B5373" s="294" t="s">
        <v>4389</v>
      </c>
      <c r="C5373" s="277" t="s">
        <v>21</v>
      </c>
      <c r="D5373" s="277" t="s">
        <v>3040</v>
      </c>
      <c r="E5373" s="368" t="s">
        <v>643</v>
      </c>
      <c r="F5373" s="368"/>
      <c r="G5373" s="95" t="s">
        <v>3</v>
      </c>
      <c r="H5373" s="182">
        <v>1</v>
      </c>
      <c r="I5373" s="96">
        <v>29.77</v>
      </c>
      <c r="J5373" s="196">
        <v>29.77</v>
      </c>
    </row>
    <row r="5374" spans="1:10" s="192" customFormat="1" ht="25.5">
      <c r="A5374" s="197" t="s">
        <v>146</v>
      </c>
      <c r="B5374" s="308" t="s">
        <v>1409</v>
      </c>
      <c r="C5374" s="285" t="s">
        <v>21</v>
      </c>
      <c r="D5374" s="285" t="s">
        <v>782</v>
      </c>
      <c r="E5374" s="365" t="s">
        <v>148</v>
      </c>
      <c r="F5374" s="365"/>
      <c r="G5374" s="183" t="s">
        <v>26</v>
      </c>
      <c r="H5374" s="184">
        <v>0.7419</v>
      </c>
      <c r="I5374" s="185">
        <v>27.11</v>
      </c>
      <c r="J5374" s="198">
        <v>20.11</v>
      </c>
    </row>
    <row r="5375" spans="1:10" s="192" customFormat="1" ht="25.5">
      <c r="A5375" s="197" t="s">
        <v>146</v>
      </c>
      <c r="B5375" s="308" t="s">
        <v>1345</v>
      </c>
      <c r="C5375" s="285" t="s">
        <v>21</v>
      </c>
      <c r="D5375" s="285" t="s">
        <v>147</v>
      </c>
      <c r="E5375" s="365" t="s">
        <v>148</v>
      </c>
      <c r="F5375" s="365"/>
      <c r="G5375" s="183" t="s">
        <v>26</v>
      </c>
      <c r="H5375" s="184">
        <v>0.24729999999999999</v>
      </c>
      <c r="I5375" s="185">
        <v>20.32</v>
      </c>
      <c r="J5375" s="198">
        <v>5.0199999999999996</v>
      </c>
    </row>
    <row r="5376" spans="1:10" s="192" customFormat="1" ht="25.5">
      <c r="A5376" s="199" t="s">
        <v>139</v>
      </c>
      <c r="B5376" s="309" t="s">
        <v>1444</v>
      </c>
      <c r="C5376" s="278" t="s">
        <v>21</v>
      </c>
      <c r="D5376" s="278" t="s">
        <v>809</v>
      </c>
      <c r="E5376" s="362" t="s">
        <v>142</v>
      </c>
      <c r="F5376" s="362"/>
      <c r="G5376" s="186" t="s">
        <v>45</v>
      </c>
      <c r="H5376" s="187">
        <v>8.0199999999999994E-2</v>
      </c>
      <c r="I5376" s="188">
        <v>1.1499999999999999</v>
      </c>
      <c r="J5376" s="200">
        <v>0.09</v>
      </c>
    </row>
    <row r="5377" spans="1:10" s="192" customFormat="1" ht="12.75">
      <c r="A5377" s="199" t="s">
        <v>139</v>
      </c>
      <c r="B5377" s="309" t="s">
        <v>1445</v>
      </c>
      <c r="C5377" s="278" t="s">
        <v>21</v>
      </c>
      <c r="D5377" s="278" t="s">
        <v>810</v>
      </c>
      <c r="E5377" s="362" t="s">
        <v>142</v>
      </c>
      <c r="F5377" s="362"/>
      <c r="G5377" s="186" t="s">
        <v>38</v>
      </c>
      <c r="H5377" s="187">
        <v>1.3389</v>
      </c>
      <c r="I5377" s="188">
        <v>3.4</v>
      </c>
      <c r="J5377" s="200">
        <v>4.55</v>
      </c>
    </row>
    <row r="5378" spans="1:10" s="192" customFormat="1" ht="12.75">
      <c r="A5378" s="201"/>
      <c r="B5378" s="279"/>
      <c r="C5378" s="279"/>
      <c r="D5378" s="279"/>
      <c r="E5378" s="279" t="s">
        <v>143</v>
      </c>
      <c r="F5378" s="203">
        <v>18.649999999999999</v>
      </c>
      <c r="G5378" s="279" t="s">
        <v>144</v>
      </c>
      <c r="H5378" s="203">
        <v>0</v>
      </c>
      <c r="I5378" s="279" t="s">
        <v>145</v>
      </c>
      <c r="J5378" s="204">
        <v>18.649999999999999</v>
      </c>
    </row>
    <row r="5379" spans="1:10" s="192" customFormat="1" ht="12.75">
      <c r="A5379" s="201"/>
      <c r="B5379" s="279"/>
      <c r="C5379" s="279"/>
      <c r="D5379" s="279"/>
      <c r="E5379" s="279" t="s">
        <v>663</v>
      </c>
      <c r="F5379" s="203">
        <v>6.68</v>
      </c>
      <c r="G5379" s="279"/>
      <c r="H5379" s="363" t="s">
        <v>664</v>
      </c>
      <c r="I5379" s="363"/>
      <c r="J5379" s="204">
        <v>36.450000000000003</v>
      </c>
    </row>
    <row r="5380" spans="1:10" s="192" customFormat="1" ht="13.5" thickBot="1">
      <c r="A5380" s="280"/>
      <c r="B5380" s="281"/>
      <c r="C5380" s="281"/>
      <c r="D5380" s="281"/>
      <c r="E5380" s="281"/>
      <c r="F5380" s="281"/>
      <c r="G5380" s="281" t="s">
        <v>665</v>
      </c>
      <c r="H5380" s="213">
        <v>76.36</v>
      </c>
      <c r="I5380" s="281" t="s">
        <v>666</v>
      </c>
      <c r="J5380" s="207">
        <v>2783.32</v>
      </c>
    </row>
    <row r="5381" spans="1:10" s="192" customFormat="1" ht="13.5" thickTop="1">
      <c r="A5381" s="205"/>
      <c r="B5381" s="189"/>
      <c r="C5381" s="189"/>
      <c r="D5381" s="189"/>
      <c r="E5381" s="189"/>
      <c r="F5381" s="189"/>
      <c r="G5381" s="189"/>
      <c r="H5381" s="189"/>
      <c r="I5381" s="189"/>
      <c r="J5381" s="206"/>
    </row>
    <row r="5382" spans="1:10" s="192" customFormat="1" ht="12.75">
      <c r="A5382" s="290" t="s">
        <v>4968</v>
      </c>
      <c r="B5382" s="288" t="s">
        <v>8</v>
      </c>
      <c r="C5382" s="284" t="s">
        <v>9</v>
      </c>
      <c r="D5382" s="284" t="s">
        <v>10</v>
      </c>
      <c r="E5382" s="367" t="s">
        <v>136</v>
      </c>
      <c r="F5382" s="367"/>
      <c r="G5382" s="289" t="s">
        <v>11</v>
      </c>
      <c r="H5382" s="288" t="s">
        <v>12</v>
      </c>
      <c r="I5382" s="288" t="s">
        <v>13</v>
      </c>
      <c r="J5382" s="287" t="s">
        <v>14</v>
      </c>
    </row>
    <row r="5383" spans="1:10" s="192" customFormat="1" ht="25.5">
      <c r="A5383" s="94" t="s">
        <v>137</v>
      </c>
      <c r="B5383" s="294" t="s">
        <v>1208</v>
      </c>
      <c r="C5383" s="277" t="s">
        <v>21</v>
      </c>
      <c r="D5383" s="277" t="s">
        <v>275</v>
      </c>
      <c r="E5383" s="368" t="s">
        <v>643</v>
      </c>
      <c r="F5383" s="368"/>
      <c r="G5383" s="95" t="s">
        <v>3</v>
      </c>
      <c r="H5383" s="182">
        <v>1</v>
      </c>
      <c r="I5383" s="96">
        <v>10.68</v>
      </c>
      <c r="J5383" s="196">
        <v>10.68</v>
      </c>
    </row>
    <row r="5384" spans="1:10" s="192" customFormat="1" ht="25.5">
      <c r="A5384" s="197" t="s">
        <v>146</v>
      </c>
      <c r="B5384" s="308" t="s">
        <v>1409</v>
      </c>
      <c r="C5384" s="285" t="s">
        <v>21</v>
      </c>
      <c r="D5384" s="285" t="s">
        <v>782</v>
      </c>
      <c r="E5384" s="365" t="s">
        <v>148</v>
      </c>
      <c r="F5384" s="365"/>
      <c r="G5384" s="183" t="s">
        <v>26</v>
      </c>
      <c r="H5384" s="184">
        <v>0.22700000000000001</v>
      </c>
      <c r="I5384" s="185">
        <v>27.11</v>
      </c>
      <c r="J5384" s="198">
        <v>6.15</v>
      </c>
    </row>
    <row r="5385" spans="1:10" s="192" customFormat="1" ht="25.5">
      <c r="A5385" s="197" t="s">
        <v>146</v>
      </c>
      <c r="B5385" s="308" t="s">
        <v>1345</v>
      </c>
      <c r="C5385" s="285" t="s">
        <v>21</v>
      </c>
      <c r="D5385" s="285" t="s">
        <v>147</v>
      </c>
      <c r="E5385" s="365" t="s">
        <v>148</v>
      </c>
      <c r="F5385" s="365"/>
      <c r="G5385" s="183" t="s">
        <v>26</v>
      </c>
      <c r="H5385" s="184">
        <v>7.5700000000000003E-2</v>
      </c>
      <c r="I5385" s="185">
        <v>20.32</v>
      </c>
      <c r="J5385" s="198">
        <v>1.53</v>
      </c>
    </row>
    <row r="5386" spans="1:10" s="192" customFormat="1" ht="12.75">
      <c r="A5386" s="199" t="s">
        <v>139</v>
      </c>
      <c r="B5386" s="309" t="s">
        <v>1447</v>
      </c>
      <c r="C5386" s="278" t="s">
        <v>21</v>
      </c>
      <c r="D5386" s="278" t="s">
        <v>812</v>
      </c>
      <c r="E5386" s="362" t="s">
        <v>142</v>
      </c>
      <c r="F5386" s="362"/>
      <c r="G5386" s="186" t="s">
        <v>547</v>
      </c>
      <c r="H5386" s="187">
        <v>0.26779999999999998</v>
      </c>
      <c r="I5386" s="188">
        <v>11.23</v>
      </c>
      <c r="J5386" s="200">
        <v>3</v>
      </c>
    </row>
    <row r="5387" spans="1:10" s="192" customFormat="1" ht="12.75">
      <c r="A5387" s="201"/>
      <c r="B5387" s="279"/>
      <c r="C5387" s="279"/>
      <c r="D5387" s="279"/>
      <c r="E5387" s="279" t="s">
        <v>143</v>
      </c>
      <c r="F5387" s="203">
        <v>5.7</v>
      </c>
      <c r="G5387" s="279" t="s">
        <v>144</v>
      </c>
      <c r="H5387" s="203">
        <v>0</v>
      </c>
      <c r="I5387" s="279" t="s">
        <v>145</v>
      </c>
      <c r="J5387" s="204">
        <v>5.7</v>
      </c>
    </row>
    <row r="5388" spans="1:10" s="192" customFormat="1" ht="12.75">
      <c r="A5388" s="201"/>
      <c r="B5388" s="279"/>
      <c r="C5388" s="279"/>
      <c r="D5388" s="279"/>
      <c r="E5388" s="279" t="s">
        <v>663</v>
      </c>
      <c r="F5388" s="203">
        <v>2.39</v>
      </c>
      <c r="G5388" s="279"/>
      <c r="H5388" s="363" t="s">
        <v>664</v>
      </c>
      <c r="I5388" s="363"/>
      <c r="J5388" s="204">
        <v>13.07</v>
      </c>
    </row>
    <row r="5389" spans="1:10" s="192" customFormat="1" ht="13.5" thickBot="1">
      <c r="A5389" s="280"/>
      <c r="B5389" s="281"/>
      <c r="C5389" s="281"/>
      <c r="D5389" s="281"/>
      <c r="E5389" s="281"/>
      <c r="F5389" s="281"/>
      <c r="G5389" s="281" t="s">
        <v>665</v>
      </c>
      <c r="H5389" s="213">
        <v>76.36</v>
      </c>
      <c r="I5389" s="281" t="s">
        <v>666</v>
      </c>
      <c r="J5389" s="207">
        <v>998.02</v>
      </c>
    </row>
    <row r="5390" spans="1:10" s="192" customFormat="1" ht="13.5" thickTop="1">
      <c r="A5390" s="205"/>
      <c r="B5390" s="189"/>
      <c r="C5390" s="189"/>
      <c r="D5390" s="189"/>
      <c r="E5390" s="189"/>
      <c r="F5390" s="189"/>
      <c r="G5390" s="189"/>
      <c r="H5390" s="189"/>
      <c r="I5390" s="189"/>
      <c r="J5390" s="206"/>
    </row>
    <row r="5391" spans="1:10" s="192" customFormat="1" ht="12.75">
      <c r="A5391" s="111" t="s">
        <v>4969</v>
      </c>
      <c r="B5391" s="286"/>
      <c r="C5391" s="286"/>
      <c r="D5391" s="286" t="s">
        <v>610</v>
      </c>
      <c r="E5391" s="286"/>
      <c r="F5391" s="366"/>
      <c r="G5391" s="366"/>
      <c r="H5391" s="136"/>
      <c r="I5391" s="286"/>
      <c r="J5391" s="212">
        <v>11906.65</v>
      </c>
    </row>
    <row r="5392" spans="1:10" s="192" customFormat="1" ht="12.75">
      <c r="A5392" s="290" t="s">
        <v>4970</v>
      </c>
      <c r="B5392" s="288" t="s">
        <v>8</v>
      </c>
      <c r="C5392" s="284" t="s">
        <v>9</v>
      </c>
      <c r="D5392" s="284" t="s">
        <v>10</v>
      </c>
      <c r="E5392" s="367" t="s">
        <v>136</v>
      </c>
      <c r="F5392" s="367"/>
      <c r="G5392" s="289" t="s">
        <v>11</v>
      </c>
      <c r="H5392" s="288" t="s">
        <v>12</v>
      </c>
      <c r="I5392" s="288" t="s">
        <v>13</v>
      </c>
      <c r="J5392" s="287" t="s">
        <v>14</v>
      </c>
    </row>
    <row r="5393" spans="1:10" s="192" customFormat="1" ht="25.5">
      <c r="A5393" s="94" t="s">
        <v>137</v>
      </c>
      <c r="B5393" s="294" t="s">
        <v>4390</v>
      </c>
      <c r="C5393" s="277" t="s">
        <v>16</v>
      </c>
      <c r="D5393" s="277" t="s">
        <v>3041</v>
      </c>
      <c r="E5393" s="368">
        <v>1802</v>
      </c>
      <c r="F5393" s="368"/>
      <c r="G5393" s="95" t="s">
        <v>2070</v>
      </c>
      <c r="H5393" s="182">
        <v>1</v>
      </c>
      <c r="I5393" s="96">
        <v>1681.46</v>
      </c>
      <c r="J5393" s="196">
        <v>1681.46</v>
      </c>
    </row>
    <row r="5394" spans="1:10" s="192" customFormat="1" ht="25.5">
      <c r="A5394" s="199" t="s">
        <v>139</v>
      </c>
      <c r="B5394" s="309" t="s">
        <v>3513</v>
      </c>
      <c r="C5394" s="278" t="s">
        <v>16</v>
      </c>
      <c r="D5394" s="278" t="s">
        <v>3514</v>
      </c>
      <c r="E5394" s="362" t="s">
        <v>142</v>
      </c>
      <c r="F5394" s="362"/>
      <c r="G5394" s="186" t="s">
        <v>2</v>
      </c>
      <c r="H5394" s="187">
        <v>1.77E-2</v>
      </c>
      <c r="I5394" s="188">
        <v>172.18</v>
      </c>
      <c r="J5394" s="200">
        <v>3.04</v>
      </c>
    </row>
    <row r="5395" spans="1:10" s="192" customFormat="1" ht="25.5">
      <c r="A5395" s="199" t="s">
        <v>139</v>
      </c>
      <c r="B5395" s="309" t="s">
        <v>3521</v>
      </c>
      <c r="C5395" s="278" t="s">
        <v>16</v>
      </c>
      <c r="D5395" s="278" t="s">
        <v>3522</v>
      </c>
      <c r="E5395" s="362" t="s">
        <v>142</v>
      </c>
      <c r="F5395" s="362"/>
      <c r="G5395" s="186" t="s">
        <v>2</v>
      </c>
      <c r="H5395" s="187">
        <v>9.7000000000000003E-3</v>
      </c>
      <c r="I5395" s="188">
        <v>149.94999999999999</v>
      </c>
      <c r="J5395" s="200">
        <v>1.45</v>
      </c>
    </row>
    <row r="5396" spans="1:10" s="192" customFormat="1" ht="25.5">
      <c r="A5396" s="199" t="s">
        <v>139</v>
      </c>
      <c r="B5396" s="309" t="s">
        <v>4391</v>
      </c>
      <c r="C5396" s="278" t="s">
        <v>16</v>
      </c>
      <c r="D5396" s="278" t="s">
        <v>4392</v>
      </c>
      <c r="E5396" s="362" t="s">
        <v>142</v>
      </c>
      <c r="F5396" s="362"/>
      <c r="G5396" s="186" t="s">
        <v>2</v>
      </c>
      <c r="H5396" s="187">
        <v>9.7000000000000003E-3</v>
      </c>
      <c r="I5396" s="188">
        <v>159.69999999999999</v>
      </c>
      <c r="J5396" s="200">
        <v>1.54</v>
      </c>
    </row>
    <row r="5397" spans="1:10" s="192" customFormat="1" ht="25.5">
      <c r="A5397" s="199" t="s">
        <v>139</v>
      </c>
      <c r="B5397" s="309" t="s">
        <v>3525</v>
      </c>
      <c r="C5397" s="278" t="s">
        <v>16</v>
      </c>
      <c r="D5397" s="278" t="s">
        <v>3526</v>
      </c>
      <c r="E5397" s="362" t="s">
        <v>142</v>
      </c>
      <c r="F5397" s="362"/>
      <c r="G5397" s="186" t="s">
        <v>36</v>
      </c>
      <c r="H5397" s="187">
        <v>8.6999999999999993</v>
      </c>
      <c r="I5397" s="188">
        <v>0.65</v>
      </c>
      <c r="J5397" s="200">
        <v>5.65</v>
      </c>
    </row>
    <row r="5398" spans="1:10" s="192" customFormat="1" ht="25.5">
      <c r="A5398" s="199" t="s">
        <v>139</v>
      </c>
      <c r="B5398" s="309" t="s">
        <v>4393</v>
      </c>
      <c r="C5398" s="278" t="s">
        <v>16</v>
      </c>
      <c r="D5398" s="278" t="s">
        <v>4394</v>
      </c>
      <c r="E5398" s="362" t="s">
        <v>142</v>
      </c>
      <c r="F5398" s="362"/>
      <c r="G5398" s="186" t="s">
        <v>17</v>
      </c>
      <c r="H5398" s="187">
        <v>1</v>
      </c>
      <c r="I5398" s="188">
        <v>1577.67</v>
      </c>
      <c r="J5398" s="200">
        <v>1577.67</v>
      </c>
    </row>
    <row r="5399" spans="1:10" s="192" customFormat="1" ht="25.5">
      <c r="A5399" s="199" t="s">
        <v>139</v>
      </c>
      <c r="B5399" s="309" t="s">
        <v>1688</v>
      </c>
      <c r="C5399" s="278" t="s">
        <v>16</v>
      </c>
      <c r="D5399" s="278" t="s">
        <v>140</v>
      </c>
      <c r="E5399" s="362" t="s">
        <v>141</v>
      </c>
      <c r="F5399" s="362"/>
      <c r="G5399" s="186" t="s">
        <v>26</v>
      </c>
      <c r="H5399" s="187">
        <v>2.3100999999999998</v>
      </c>
      <c r="I5399" s="188">
        <v>14.62</v>
      </c>
      <c r="J5399" s="200">
        <v>33.770000000000003</v>
      </c>
    </row>
    <row r="5400" spans="1:10" s="192" customFormat="1" ht="25.5">
      <c r="A5400" s="199" t="s">
        <v>139</v>
      </c>
      <c r="B5400" s="309" t="s">
        <v>3543</v>
      </c>
      <c r="C5400" s="278" t="s">
        <v>16</v>
      </c>
      <c r="D5400" s="278" t="s">
        <v>849</v>
      </c>
      <c r="E5400" s="362" t="s">
        <v>141</v>
      </c>
      <c r="F5400" s="362"/>
      <c r="G5400" s="186" t="s">
        <v>26</v>
      </c>
      <c r="H5400" s="187">
        <v>2.4923000000000002</v>
      </c>
      <c r="I5400" s="188">
        <v>23.41</v>
      </c>
      <c r="J5400" s="200">
        <v>58.34</v>
      </c>
    </row>
    <row r="5401" spans="1:10" s="192" customFormat="1" ht="12.75">
      <c r="A5401" s="201"/>
      <c r="B5401" s="279"/>
      <c r="C5401" s="279"/>
      <c r="D5401" s="279"/>
      <c r="E5401" s="279" t="s">
        <v>143</v>
      </c>
      <c r="F5401" s="203">
        <v>92.11</v>
      </c>
      <c r="G5401" s="279" t="s">
        <v>144</v>
      </c>
      <c r="H5401" s="203">
        <v>0</v>
      </c>
      <c r="I5401" s="279" t="s">
        <v>145</v>
      </c>
      <c r="J5401" s="204">
        <v>92.11</v>
      </c>
    </row>
    <row r="5402" spans="1:10" s="192" customFormat="1" ht="12.75">
      <c r="A5402" s="201"/>
      <c r="B5402" s="279"/>
      <c r="C5402" s="279"/>
      <c r="D5402" s="279"/>
      <c r="E5402" s="279" t="s">
        <v>663</v>
      </c>
      <c r="F5402" s="203">
        <v>377.82</v>
      </c>
      <c r="G5402" s="279"/>
      <c r="H5402" s="363" t="s">
        <v>664</v>
      </c>
      <c r="I5402" s="363"/>
      <c r="J5402" s="204">
        <v>2059.2800000000002</v>
      </c>
    </row>
    <row r="5403" spans="1:10" s="192" customFormat="1" ht="13.5" thickBot="1">
      <c r="A5403" s="280"/>
      <c r="B5403" s="281"/>
      <c r="C5403" s="281"/>
      <c r="D5403" s="281"/>
      <c r="E5403" s="281"/>
      <c r="F5403" s="281"/>
      <c r="G5403" s="281" t="s">
        <v>665</v>
      </c>
      <c r="H5403" s="213">
        <v>2</v>
      </c>
      <c r="I5403" s="281" t="s">
        <v>666</v>
      </c>
      <c r="J5403" s="207">
        <v>4118.5600000000004</v>
      </c>
    </row>
    <row r="5404" spans="1:10" s="192" customFormat="1" ht="13.5" thickTop="1">
      <c r="A5404" s="205"/>
      <c r="B5404" s="189"/>
      <c r="C5404" s="189"/>
      <c r="D5404" s="189"/>
      <c r="E5404" s="189"/>
      <c r="F5404" s="189"/>
      <c r="G5404" s="189"/>
      <c r="H5404" s="189"/>
      <c r="I5404" s="189"/>
      <c r="J5404" s="206"/>
    </row>
    <row r="5405" spans="1:10" s="192" customFormat="1" ht="12.75">
      <c r="A5405" s="290" t="s">
        <v>4971</v>
      </c>
      <c r="B5405" s="288" t="s">
        <v>8</v>
      </c>
      <c r="C5405" s="284" t="s">
        <v>9</v>
      </c>
      <c r="D5405" s="284" t="s">
        <v>10</v>
      </c>
      <c r="E5405" s="367" t="s">
        <v>136</v>
      </c>
      <c r="F5405" s="367"/>
      <c r="G5405" s="289" t="s">
        <v>11</v>
      </c>
      <c r="H5405" s="288" t="s">
        <v>12</v>
      </c>
      <c r="I5405" s="288" t="s">
        <v>13</v>
      </c>
      <c r="J5405" s="287" t="s">
        <v>14</v>
      </c>
    </row>
    <row r="5406" spans="1:10" s="192" customFormat="1" ht="25.5" customHeight="1">
      <c r="A5406" s="94" t="s">
        <v>137</v>
      </c>
      <c r="B5406" s="294" t="s">
        <v>1287</v>
      </c>
      <c r="C5406" s="277" t="s">
        <v>21</v>
      </c>
      <c r="D5406" s="277" t="s">
        <v>285</v>
      </c>
      <c r="E5406" s="368" t="s">
        <v>505</v>
      </c>
      <c r="F5406" s="368"/>
      <c r="G5406" s="95" t="s">
        <v>3</v>
      </c>
      <c r="H5406" s="182">
        <v>1</v>
      </c>
      <c r="I5406" s="96">
        <v>572.9</v>
      </c>
      <c r="J5406" s="196">
        <v>572.9</v>
      </c>
    </row>
    <row r="5407" spans="1:10" s="192" customFormat="1" ht="25.5">
      <c r="A5407" s="197" t="s">
        <v>146</v>
      </c>
      <c r="B5407" s="308" t="s">
        <v>1482</v>
      </c>
      <c r="C5407" s="285" t="s">
        <v>21</v>
      </c>
      <c r="D5407" s="285" t="s">
        <v>832</v>
      </c>
      <c r="E5407" s="365" t="s">
        <v>148</v>
      </c>
      <c r="F5407" s="365"/>
      <c r="G5407" s="183" t="s">
        <v>26</v>
      </c>
      <c r="H5407" s="184">
        <v>7.2590000000000003</v>
      </c>
      <c r="I5407" s="185">
        <v>21.5</v>
      </c>
      <c r="J5407" s="198">
        <v>156.06</v>
      </c>
    </row>
    <row r="5408" spans="1:10" s="192" customFormat="1" ht="25.5">
      <c r="A5408" s="197" t="s">
        <v>146</v>
      </c>
      <c r="B5408" s="308" t="s">
        <v>1483</v>
      </c>
      <c r="C5408" s="285" t="s">
        <v>21</v>
      </c>
      <c r="D5408" s="285" t="s">
        <v>509</v>
      </c>
      <c r="E5408" s="365" t="s">
        <v>148</v>
      </c>
      <c r="F5408" s="365"/>
      <c r="G5408" s="183" t="s">
        <v>26</v>
      </c>
      <c r="H5408" s="184">
        <v>8.8369999999999997</v>
      </c>
      <c r="I5408" s="185">
        <v>25.4</v>
      </c>
      <c r="J5408" s="198">
        <v>224.45</v>
      </c>
    </row>
    <row r="5409" spans="1:10" s="192" customFormat="1" ht="38.25">
      <c r="A5409" s="199" t="s">
        <v>139</v>
      </c>
      <c r="B5409" s="309" t="s">
        <v>1459</v>
      </c>
      <c r="C5409" s="278" t="s">
        <v>21</v>
      </c>
      <c r="D5409" s="278" t="s">
        <v>824</v>
      </c>
      <c r="E5409" s="362" t="s">
        <v>142</v>
      </c>
      <c r="F5409" s="362"/>
      <c r="G5409" s="186" t="s">
        <v>45</v>
      </c>
      <c r="H5409" s="187">
        <v>5.3330000000000002</v>
      </c>
      <c r="I5409" s="188">
        <v>0.61</v>
      </c>
      <c r="J5409" s="200">
        <v>3.25</v>
      </c>
    </row>
    <row r="5410" spans="1:10" s="192" customFormat="1" ht="12.75">
      <c r="A5410" s="199" t="s">
        <v>139</v>
      </c>
      <c r="B5410" s="309" t="s">
        <v>1484</v>
      </c>
      <c r="C5410" s="278" t="s">
        <v>21</v>
      </c>
      <c r="D5410" s="278" t="s">
        <v>833</v>
      </c>
      <c r="E5410" s="362" t="s">
        <v>142</v>
      </c>
      <c r="F5410" s="362"/>
      <c r="G5410" s="186" t="s">
        <v>38</v>
      </c>
      <c r="H5410" s="187">
        <v>0.115</v>
      </c>
      <c r="I5410" s="188">
        <v>34.369999999999997</v>
      </c>
      <c r="J5410" s="200">
        <v>3.95</v>
      </c>
    </row>
    <row r="5411" spans="1:10" s="192" customFormat="1" ht="12.75">
      <c r="A5411" s="199" t="s">
        <v>139</v>
      </c>
      <c r="B5411" s="309" t="s">
        <v>1481</v>
      </c>
      <c r="C5411" s="278" t="s">
        <v>21</v>
      </c>
      <c r="D5411" s="278" t="s">
        <v>507</v>
      </c>
      <c r="E5411" s="362" t="s">
        <v>142</v>
      </c>
      <c r="F5411" s="362"/>
      <c r="G5411" s="186" t="s">
        <v>38</v>
      </c>
      <c r="H5411" s="187">
        <v>4.327</v>
      </c>
      <c r="I5411" s="188">
        <v>42.8</v>
      </c>
      <c r="J5411" s="200">
        <v>185.19</v>
      </c>
    </row>
    <row r="5412" spans="1:10" s="192" customFormat="1" ht="12.75">
      <c r="A5412" s="201"/>
      <c r="B5412" s="279"/>
      <c r="C5412" s="279"/>
      <c r="D5412" s="279"/>
      <c r="E5412" s="279" t="s">
        <v>143</v>
      </c>
      <c r="F5412" s="203">
        <v>294.41000000000003</v>
      </c>
      <c r="G5412" s="279" t="s">
        <v>144</v>
      </c>
      <c r="H5412" s="203">
        <v>0</v>
      </c>
      <c r="I5412" s="279" t="s">
        <v>145</v>
      </c>
      <c r="J5412" s="204">
        <v>294.41000000000003</v>
      </c>
    </row>
    <row r="5413" spans="1:10" s="192" customFormat="1" ht="12.75">
      <c r="A5413" s="201"/>
      <c r="B5413" s="279"/>
      <c r="C5413" s="279"/>
      <c r="D5413" s="279"/>
      <c r="E5413" s="279" t="s">
        <v>663</v>
      </c>
      <c r="F5413" s="203">
        <v>128.72999999999999</v>
      </c>
      <c r="G5413" s="279"/>
      <c r="H5413" s="363" t="s">
        <v>664</v>
      </c>
      <c r="I5413" s="363"/>
      <c r="J5413" s="204">
        <v>701.63</v>
      </c>
    </row>
    <row r="5414" spans="1:10" s="192" customFormat="1" ht="13.5" thickBot="1">
      <c r="A5414" s="280"/>
      <c r="B5414" s="281"/>
      <c r="C5414" s="281"/>
      <c r="D5414" s="281"/>
      <c r="E5414" s="281"/>
      <c r="F5414" s="281"/>
      <c r="G5414" s="281" t="s">
        <v>665</v>
      </c>
      <c r="H5414" s="213">
        <v>11.1</v>
      </c>
      <c r="I5414" s="281" t="s">
        <v>666</v>
      </c>
      <c r="J5414" s="207">
        <v>7788.09</v>
      </c>
    </row>
    <row r="5415" spans="1:10" s="192" customFormat="1" ht="13.5" thickTop="1">
      <c r="A5415" s="205"/>
      <c r="B5415" s="189"/>
      <c r="C5415" s="189"/>
      <c r="D5415" s="189"/>
      <c r="E5415" s="189"/>
      <c r="F5415" s="189"/>
      <c r="G5415" s="189"/>
      <c r="H5415" s="189"/>
      <c r="I5415" s="189"/>
      <c r="J5415" s="206"/>
    </row>
    <row r="5416" spans="1:10" s="192" customFormat="1" ht="12.75">
      <c r="A5416" s="111" t="s">
        <v>4326</v>
      </c>
      <c r="B5416" s="286"/>
      <c r="C5416" s="286"/>
      <c r="D5416" s="286" t="s">
        <v>31</v>
      </c>
      <c r="E5416" s="286"/>
      <c r="F5416" s="366"/>
      <c r="G5416" s="366"/>
      <c r="H5416" s="136"/>
      <c r="I5416" s="286"/>
      <c r="J5416" s="212">
        <v>671017.28</v>
      </c>
    </row>
    <row r="5417" spans="1:10" s="192" customFormat="1" ht="12.75">
      <c r="A5417" s="111" t="s">
        <v>4972</v>
      </c>
      <c r="B5417" s="286"/>
      <c r="C5417" s="286"/>
      <c r="D5417" s="286" t="s">
        <v>3043</v>
      </c>
      <c r="E5417" s="286"/>
      <c r="F5417" s="366"/>
      <c r="G5417" s="366"/>
      <c r="H5417" s="136"/>
      <c r="I5417" s="286"/>
      <c r="J5417" s="212">
        <v>13435.95</v>
      </c>
    </row>
    <row r="5418" spans="1:10" s="192" customFormat="1" ht="12.75">
      <c r="A5418" s="111" t="s">
        <v>4973</v>
      </c>
      <c r="B5418" s="286"/>
      <c r="C5418" s="286"/>
      <c r="D5418" s="286" t="s">
        <v>112</v>
      </c>
      <c r="E5418" s="286"/>
      <c r="F5418" s="366"/>
      <c r="G5418" s="366"/>
      <c r="H5418" s="136"/>
      <c r="I5418" s="286"/>
      <c r="J5418" s="212">
        <v>2954.24</v>
      </c>
    </row>
    <row r="5419" spans="1:10" s="192" customFormat="1" ht="12.75">
      <c r="A5419" s="290" t="s">
        <v>4974</v>
      </c>
      <c r="B5419" s="288" t="s">
        <v>8</v>
      </c>
      <c r="C5419" s="284" t="s">
        <v>9</v>
      </c>
      <c r="D5419" s="284" t="s">
        <v>10</v>
      </c>
      <c r="E5419" s="367" t="s">
        <v>136</v>
      </c>
      <c r="F5419" s="367"/>
      <c r="G5419" s="289" t="s">
        <v>11</v>
      </c>
      <c r="H5419" s="288" t="s">
        <v>12</v>
      </c>
      <c r="I5419" s="288" t="s">
        <v>13</v>
      </c>
      <c r="J5419" s="287" t="s">
        <v>14</v>
      </c>
    </row>
    <row r="5420" spans="1:10" s="192" customFormat="1" ht="38.25" customHeight="1">
      <c r="A5420" s="94" t="s">
        <v>137</v>
      </c>
      <c r="B5420" s="294" t="s">
        <v>3325</v>
      </c>
      <c r="C5420" s="277" t="s">
        <v>44</v>
      </c>
      <c r="D5420" s="277" t="s">
        <v>2446</v>
      </c>
      <c r="E5420" s="368" t="s">
        <v>182</v>
      </c>
      <c r="F5420" s="368"/>
      <c r="G5420" s="95" t="s">
        <v>1</v>
      </c>
      <c r="H5420" s="182">
        <v>1</v>
      </c>
      <c r="I5420" s="96">
        <v>184.08</v>
      </c>
      <c r="J5420" s="196">
        <v>184.08</v>
      </c>
    </row>
    <row r="5421" spans="1:10" s="192" customFormat="1" ht="25.5">
      <c r="A5421" s="197" t="s">
        <v>146</v>
      </c>
      <c r="B5421" s="308" t="s">
        <v>1508</v>
      </c>
      <c r="C5421" s="285" t="s">
        <v>21</v>
      </c>
      <c r="D5421" s="285" t="s">
        <v>150</v>
      </c>
      <c r="E5421" s="365" t="s">
        <v>148</v>
      </c>
      <c r="F5421" s="365"/>
      <c r="G5421" s="183" t="s">
        <v>26</v>
      </c>
      <c r="H5421" s="184">
        <v>0.1963</v>
      </c>
      <c r="I5421" s="185">
        <v>21.96</v>
      </c>
      <c r="J5421" s="198">
        <v>4.3099999999999996</v>
      </c>
    </row>
    <row r="5422" spans="1:10" s="192" customFormat="1" ht="25.5">
      <c r="A5422" s="197" t="s">
        <v>146</v>
      </c>
      <c r="B5422" s="308" t="s">
        <v>1509</v>
      </c>
      <c r="C5422" s="285" t="s">
        <v>21</v>
      </c>
      <c r="D5422" s="285" t="s">
        <v>151</v>
      </c>
      <c r="E5422" s="365" t="s">
        <v>148</v>
      </c>
      <c r="F5422" s="365"/>
      <c r="G5422" s="183" t="s">
        <v>26</v>
      </c>
      <c r="H5422" s="184">
        <v>0.47099999999999997</v>
      </c>
      <c r="I5422" s="185">
        <v>26.68</v>
      </c>
      <c r="J5422" s="198">
        <v>12.56</v>
      </c>
    </row>
    <row r="5423" spans="1:10" s="192" customFormat="1" ht="25.5" customHeight="1">
      <c r="A5423" s="197" t="s">
        <v>146</v>
      </c>
      <c r="B5423" s="308" t="s">
        <v>1516</v>
      </c>
      <c r="C5423" s="285" t="s">
        <v>21</v>
      </c>
      <c r="D5423" s="285" t="s">
        <v>3326</v>
      </c>
      <c r="E5423" s="365" t="s">
        <v>182</v>
      </c>
      <c r="F5423" s="365"/>
      <c r="G5423" s="183" t="s">
        <v>45</v>
      </c>
      <c r="H5423" s="184">
        <v>2</v>
      </c>
      <c r="I5423" s="185">
        <v>26.33</v>
      </c>
      <c r="J5423" s="198">
        <v>52.66</v>
      </c>
    </row>
    <row r="5424" spans="1:10" s="192" customFormat="1" ht="38.25">
      <c r="A5424" s="199" t="s">
        <v>139</v>
      </c>
      <c r="B5424" s="309" t="s">
        <v>3327</v>
      </c>
      <c r="C5424" s="278" t="s">
        <v>21</v>
      </c>
      <c r="D5424" s="278" t="s">
        <v>3328</v>
      </c>
      <c r="E5424" s="362" t="s">
        <v>142</v>
      </c>
      <c r="F5424" s="362"/>
      <c r="G5424" s="186" t="s">
        <v>45</v>
      </c>
      <c r="H5424" s="187">
        <v>1</v>
      </c>
      <c r="I5424" s="188">
        <v>113.4</v>
      </c>
      <c r="J5424" s="200">
        <v>113.4</v>
      </c>
    </row>
    <row r="5425" spans="1:10" s="192" customFormat="1" ht="25.5">
      <c r="A5425" s="199" t="s">
        <v>139</v>
      </c>
      <c r="B5425" s="309" t="s">
        <v>1517</v>
      </c>
      <c r="C5425" s="278" t="s">
        <v>21</v>
      </c>
      <c r="D5425" s="278" t="s">
        <v>183</v>
      </c>
      <c r="E5425" s="362" t="s">
        <v>142</v>
      </c>
      <c r="F5425" s="362"/>
      <c r="G5425" s="186" t="s">
        <v>45</v>
      </c>
      <c r="H5425" s="187">
        <v>0.25</v>
      </c>
      <c r="I5425" s="188">
        <v>4.62</v>
      </c>
      <c r="J5425" s="200">
        <v>1.1499999999999999</v>
      </c>
    </row>
    <row r="5426" spans="1:10" s="192" customFormat="1" ht="12.75">
      <c r="A5426" s="201"/>
      <c r="B5426" s="279"/>
      <c r="C5426" s="279"/>
      <c r="D5426" s="279"/>
      <c r="E5426" s="279" t="s">
        <v>143</v>
      </c>
      <c r="F5426" s="203">
        <v>34.51</v>
      </c>
      <c r="G5426" s="279" t="s">
        <v>144</v>
      </c>
      <c r="H5426" s="203">
        <v>0</v>
      </c>
      <c r="I5426" s="279" t="s">
        <v>145</v>
      </c>
      <c r="J5426" s="204">
        <v>34.51</v>
      </c>
    </row>
    <row r="5427" spans="1:10" s="192" customFormat="1" ht="12.75">
      <c r="A5427" s="201"/>
      <c r="B5427" s="279"/>
      <c r="C5427" s="279"/>
      <c r="D5427" s="279"/>
      <c r="E5427" s="279" t="s">
        <v>663</v>
      </c>
      <c r="F5427" s="203">
        <v>41.36</v>
      </c>
      <c r="G5427" s="279"/>
      <c r="H5427" s="363" t="s">
        <v>664</v>
      </c>
      <c r="I5427" s="363"/>
      <c r="J5427" s="204">
        <v>225.44</v>
      </c>
    </row>
    <row r="5428" spans="1:10" s="192" customFormat="1" ht="13.5" thickBot="1">
      <c r="A5428" s="280"/>
      <c r="B5428" s="281"/>
      <c r="C5428" s="281"/>
      <c r="D5428" s="281"/>
      <c r="E5428" s="281"/>
      <c r="F5428" s="281"/>
      <c r="G5428" s="281" t="s">
        <v>665</v>
      </c>
      <c r="H5428" s="213">
        <v>8</v>
      </c>
      <c r="I5428" s="281" t="s">
        <v>666</v>
      </c>
      <c r="J5428" s="207">
        <v>1803.52</v>
      </c>
    </row>
    <row r="5429" spans="1:10" s="192" customFormat="1" ht="13.5" thickTop="1">
      <c r="A5429" s="205"/>
      <c r="B5429" s="189"/>
      <c r="C5429" s="189"/>
      <c r="D5429" s="189"/>
      <c r="E5429" s="189"/>
      <c r="F5429" s="189"/>
      <c r="G5429" s="189"/>
      <c r="H5429" s="189"/>
      <c r="I5429" s="189"/>
      <c r="J5429" s="206"/>
    </row>
    <row r="5430" spans="1:10" s="192" customFormat="1" ht="12.75">
      <c r="A5430" s="290" t="s">
        <v>4975</v>
      </c>
      <c r="B5430" s="288" t="s">
        <v>8</v>
      </c>
      <c r="C5430" s="284" t="s">
        <v>9</v>
      </c>
      <c r="D5430" s="284" t="s">
        <v>10</v>
      </c>
      <c r="E5430" s="367" t="s">
        <v>136</v>
      </c>
      <c r="F5430" s="367"/>
      <c r="G5430" s="289" t="s">
        <v>11</v>
      </c>
      <c r="H5430" s="288" t="s">
        <v>12</v>
      </c>
      <c r="I5430" s="288" t="s">
        <v>13</v>
      </c>
      <c r="J5430" s="287" t="s">
        <v>14</v>
      </c>
    </row>
    <row r="5431" spans="1:10" s="192" customFormat="1" ht="12.75" customHeight="1">
      <c r="A5431" s="94" t="s">
        <v>137</v>
      </c>
      <c r="B5431" s="294" t="s">
        <v>1234</v>
      </c>
      <c r="C5431" s="277" t="s">
        <v>44</v>
      </c>
      <c r="D5431" s="277" t="s">
        <v>300</v>
      </c>
      <c r="E5431" s="368" t="s">
        <v>182</v>
      </c>
      <c r="F5431" s="368"/>
      <c r="G5431" s="95" t="s">
        <v>1</v>
      </c>
      <c r="H5431" s="182">
        <v>1</v>
      </c>
      <c r="I5431" s="96">
        <v>117.45</v>
      </c>
      <c r="J5431" s="196">
        <v>117.45</v>
      </c>
    </row>
    <row r="5432" spans="1:10" s="192" customFormat="1" ht="25.5">
      <c r="A5432" s="197" t="s">
        <v>146</v>
      </c>
      <c r="B5432" s="308" t="s">
        <v>1508</v>
      </c>
      <c r="C5432" s="285" t="s">
        <v>21</v>
      </c>
      <c r="D5432" s="285" t="s">
        <v>150</v>
      </c>
      <c r="E5432" s="365" t="s">
        <v>148</v>
      </c>
      <c r="F5432" s="365"/>
      <c r="G5432" s="183" t="s">
        <v>26</v>
      </c>
      <c r="H5432" s="184">
        <v>2</v>
      </c>
      <c r="I5432" s="185">
        <v>21.96</v>
      </c>
      <c r="J5432" s="198">
        <v>43.92</v>
      </c>
    </row>
    <row r="5433" spans="1:10" s="192" customFormat="1" ht="25.5">
      <c r="A5433" s="197" t="s">
        <v>146</v>
      </c>
      <c r="B5433" s="308" t="s">
        <v>1509</v>
      </c>
      <c r="C5433" s="285" t="s">
        <v>21</v>
      </c>
      <c r="D5433" s="285" t="s">
        <v>151</v>
      </c>
      <c r="E5433" s="365" t="s">
        <v>148</v>
      </c>
      <c r="F5433" s="365"/>
      <c r="G5433" s="183" t="s">
        <v>26</v>
      </c>
      <c r="H5433" s="184">
        <v>2</v>
      </c>
      <c r="I5433" s="185">
        <v>26.68</v>
      </c>
      <c r="J5433" s="198">
        <v>53.36</v>
      </c>
    </row>
    <row r="5434" spans="1:10" s="192" customFormat="1" ht="12.75">
      <c r="A5434" s="199" t="s">
        <v>139</v>
      </c>
      <c r="B5434" s="309" t="s">
        <v>1518</v>
      </c>
      <c r="C5434" s="278" t="s">
        <v>21</v>
      </c>
      <c r="D5434" s="278" t="s">
        <v>300</v>
      </c>
      <c r="E5434" s="362" t="s">
        <v>142</v>
      </c>
      <c r="F5434" s="362"/>
      <c r="G5434" s="186" t="s">
        <v>45</v>
      </c>
      <c r="H5434" s="187">
        <v>1</v>
      </c>
      <c r="I5434" s="188">
        <v>20.170000000000002</v>
      </c>
      <c r="J5434" s="200">
        <v>20.170000000000002</v>
      </c>
    </row>
    <row r="5435" spans="1:10" s="192" customFormat="1" ht="12.75">
      <c r="A5435" s="201"/>
      <c r="B5435" s="279"/>
      <c r="C5435" s="279"/>
      <c r="D5435" s="279"/>
      <c r="E5435" s="279" t="s">
        <v>143</v>
      </c>
      <c r="F5435" s="203">
        <v>75.92</v>
      </c>
      <c r="G5435" s="279" t="s">
        <v>144</v>
      </c>
      <c r="H5435" s="203">
        <v>0</v>
      </c>
      <c r="I5435" s="279" t="s">
        <v>145</v>
      </c>
      <c r="J5435" s="204">
        <v>75.92</v>
      </c>
    </row>
    <row r="5436" spans="1:10" s="192" customFormat="1" ht="12.75">
      <c r="A5436" s="201"/>
      <c r="B5436" s="279"/>
      <c r="C5436" s="279"/>
      <c r="D5436" s="279"/>
      <c r="E5436" s="279" t="s">
        <v>663</v>
      </c>
      <c r="F5436" s="203">
        <v>26.39</v>
      </c>
      <c r="G5436" s="279"/>
      <c r="H5436" s="363" t="s">
        <v>664</v>
      </c>
      <c r="I5436" s="363"/>
      <c r="J5436" s="204">
        <v>143.84</v>
      </c>
    </row>
    <row r="5437" spans="1:10" s="192" customFormat="1" ht="13.5" thickBot="1">
      <c r="A5437" s="280"/>
      <c r="B5437" s="281"/>
      <c r="C5437" s="281"/>
      <c r="D5437" s="281"/>
      <c r="E5437" s="281"/>
      <c r="F5437" s="281"/>
      <c r="G5437" s="281" t="s">
        <v>665</v>
      </c>
      <c r="H5437" s="213">
        <v>8</v>
      </c>
      <c r="I5437" s="281" t="s">
        <v>666</v>
      </c>
      <c r="J5437" s="207">
        <v>1150.72</v>
      </c>
    </row>
    <row r="5438" spans="1:10" s="192" customFormat="1" ht="13.5" thickTop="1">
      <c r="A5438" s="205"/>
      <c r="B5438" s="189"/>
      <c r="C5438" s="189"/>
      <c r="D5438" s="189"/>
      <c r="E5438" s="189"/>
      <c r="F5438" s="189"/>
      <c r="G5438" s="189"/>
      <c r="H5438" s="189"/>
      <c r="I5438" s="189"/>
      <c r="J5438" s="206"/>
    </row>
    <row r="5439" spans="1:10" s="192" customFormat="1" ht="12.75">
      <c r="A5439" s="111" t="s">
        <v>4976</v>
      </c>
      <c r="B5439" s="286"/>
      <c r="C5439" s="286"/>
      <c r="D5439" s="286" t="s">
        <v>113</v>
      </c>
      <c r="E5439" s="286"/>
      <c r="F5439" s="366"/>
      <c r="G5439" s="366"/>
      <c r="H5439" s="136"/>
      <c r="I5439" s="286"/>
      <c r="J5439" s="212">
        <v>760.24</v>
      </c>
    </row>
    <row r="5440" spans="1:10" s="192" customFormat="1" ht="12.75">
      <c r="A5440" s="290" t="s">
        <v>4977</v>
      </c>
      <c r="B5440" s="288" t="s">
        <v>8</v>
      </c>
      <c r="C5440" s="284" t="s">
        <v>9</v>
      </c>
      <c r="D5440" s="284" t="s">
        <v>10</v>
      </c>
      <c r="E5440" s="367" t="s">
        <v>136</v>
      </c>
      <c r="F5440" s="367"/>
      <c r="G5440" s="289" t="s">
        <v>11</v>
      </c>
      <c r="H5440" s="288" t="s">
        <v>12</v>
      </c>
      <c r="I5440" s="288" t="s">
        <v>13</v>
      </c>
      <c r="J5440" s="287" t="s">
        <v>14</v>
      </c>
    </row>
    <row r="5441" spans="1:10" s="192" customFormat="1" ht="25.5" customHeight="1">
      <c r="A5441" s="94" t="s">
        <v>137</v>
      </c>
      <c r="B5441" s="294" t="s">
        <v>1215</v>
      </c>
      <c r="C5441" s="277" t="s">
        <v>21</v>
      </c>
      <c r="D5441" s="277" t="s">
        <v>2457</v>
      </c>
      <c r="E5441" s="368" t="s">
        <v>182</v>
      </c>
      <c r="F5441" s="368"/>
      <c r="G5441" s="95" t="s">
        <v>45</v>
      </c>
      <c r="H5441" s="182">
        <v>1</v>
      </c>
      <c r="I5441" s="96">
        <v>36.520000000000003</v>
      </c>
      <c r="J5441" s="196">
        <v>36.520000000000003</v>
      </c>
    </row>
    <row r="5442" spans="1:10" s="192" customFormat="1" ht="25.5">
      <c r="A5442" s="197" t="s">
        <v>146</v>
      </c>
      <c r="B5442" s="308" t="s">
        <v>1508</v>
      </c>
      <c r="C5442" s="285" t="s">
        <v>21</v>
      </c>
      <c r="D5442" s="285" t="s">
        <v>150</v>
      </c>
      <c r="E5442" s="365" t="s">
        <v>148</v>
      </c>
      <c r="F5442" s="365"/>
      <c r="G5442" s="183" t="s">
        <v>26</v>
      </c>
      <c r="H5442" s="184">
        <v>0.40079999999999999</v>
      </c>
      <c r="I5442" s="185">
        <v>21.96</v>
      </c>
      <c r="J5442" s="198">
        <v>8.8000000000000007</v>
      </c>
    </row>
    <row r="5443" spans="1:10" s="192" customFormat="1" ht="25.5">
      <c r="A5443" s="197" t="s">
        <v>146</v>
      </c>
      <c r="B5443" s="308" t="s">
        <v>1509</v>
      </c>
      <c r="C5443" s="285" t="s">
        <v>21</v>
      </c>
      <c r="D5443" s="285" t="s">
        <v>151</v>
      </c>
      <c r="E5443" s="365" t="s">
        <v>148</v>
      </c>
      <c r="F5443" s="365"/>
      <c r="G5443" s="183" t="s">
        <v>26</v>
      </c>
      <c r="H5443" s="184">
        <v>0.40079999999999999</v>
      </c>
      <c r="I5443" s="185">
        <v>26.68</v>
      </c>
      <c r="J5443" s="198">
        <v>10.69</v>
      </c>
    </row>
    <row r="5444" spans="1:10" s="192" customFormat="1" ht="25.5">
      <c r="A5444" s="199" t="s">
        <v>139</v>
      </c>
      <c r="B5444" s="309" t="s">
        <v>1519</v>
      </c>
      <c r="C5444" s="278" t="s">
        <v>21</v>
      </c>
      <c r="D5444" s="278" t="s">
        <v>863</v>
      </c>
      <c r="E5444" s="362" t="s">
        <v>142</v>
      </c>
      <c r="F5444" s="362"/>
      <c r="G5444" s="186" t="s">
        <v>45</v>
      </c>
      <c r="H5444" s="187">
        <v>1</v>
      </c>
      <c r="I5444" s="188">
        <v>16.63</v>
      </c>
      <c r="J5444" s="200">
        <v>16.63</v>
      </c>
    </row>
    <row r="5445" spans="1:10" s="192" customFormat="1" ht="38.25">
      <c r="A5445" s="199" t="s">
        <v>139</v>
      </c>
      <c r="B5445" s="309" t="s">
        <v>1520</v>
      </c>
      <c r="C5445" s="278" t="s">
        <v>21</v>
      </c>
      <c r="D5445" s="278" t="s">
        <v>129</v>
      </c>
      <c r="E5445" s="362" t="s">
        <v>142</v>
      </c>
      <c r="F5445" s="362"/>
      <c r="G5445" s="186" t="s">
        <v>45</v>
      </c>
      <c r="H5445" s="187">
        <v>2</v>
      </c>
      <c r="I5445" s="188">
        <v>0.2</v>
      </c>
      <c r="J5445" s="200">
        <v>0.4</v>
      </c>
    </row>
    <row r="5446" spans="1:10" s="192" customFormat="1" ht="12.75">
      <c r="A5446" s="201"/>
      <c r="B5446" s="279"/>
      <c r="C5446" s="279"/>
      <c r="D5446" s="279"/>
      <c r="E5446" s="279" t="s">
        <v>143</v>
      </c>
      <c r="F5446" s="203">
        <v>15.21</v>
      </c>
      <c r="G5446" s="279" t="s">
        <v>144</v>
      </c>
      <c r="H5446" s="203">
        <v>0</v>
      </c>
      <c r="I5446" s="279" t="s">
        <v>145</v>
      </c>
      <c r="J5446" s="204">
        <v>15.21</v>
      </c>
    </row>
    <row r="5447" spans="1:10" s="192" customFormat="1" ht="12.75">
      <c r="A5447" s="201"/>
      <c r="B5447" s="279"/>
      <c r="C5447" s="279"/>
      <c r="D5447" s="279"/>
      <c r="E5447" s="279" t="s">
        <v>663</v>
      </c>
      <c r="F5447" s="203">
        <v>8.1999999999999993</v>
      </c>
      <c r="G5447" s="279"/>
      <c r="H5447" s="363" t="s">
        <v>664</v>
      </c>
      <c r="I5447" s="363"/>
      <c r="J5447" s="204">
        <v>44.72</v>
      </c>
    </row>
    <row r="5448" spans="1:10" s="192" customFormat="1" ht="13.5" thickBot="1">
      <c r="A5448" s="280"/>
      <c r="B5448" s="281"/>
      <c r="C5448" s="281"/>
      <c r="D5448" s="281"/>
      <c r="E5448" s="281"/>
      <c r="F5448" s="281"/>
      <c r="G5448" s="281" t="s">
        <v>665</v>
      </c>
      <c r="H5448" s="213">
        <v>17</v>
      </c>
      <c r="I5448" s="281" t="s">
        <v>666</v>
      </c>
      <c r="J5448" s="207">
        <v>760.24</v>
      </c>
    </row>
    <row r="5449" spans="1:10" s="192" customFormat="1" ht="13.5" thickTop="1">
      <c r="A5449" s="205"/>
      <c r="B5449" s="189"/>
      <c r="C5449" s="189"/>
      <c r="D5449" s="189"/>
      <c r="E5449" s="189"/>
      <c r="F5449" s="189"/>
      <c r="G5449" s="189"/>
      <c r="H5449" s="189"/>
      <c r="I5449" s="189"/>
      <c r="J5449" s="206"/>
    </row>
    <row r="5450" spans="1:10" s="192" customFormat="1" ht="12.75">
      <c r="A5450" s="111" t="s">
        <v>4978</v>
      </c>
      <c r="B5450" s="286"/>
      <c r="C5450" s="286"/>
      <c r="D5450" s="286" t="s">
        <v>114</v>
      </c>
      <c r="E5450" s="286"/>
      <c r="F5450" s="366"/>
      <c r="G5450" s="366"/>
      <c r="H5450" s="136"/>
      <c r="I5450" s="286"/>
      <c r="J5450" s="212">
        <v>365.03</v>
      </c>
    </row>
    <row r="5451" spans="1:10" s="192" customFormat="1" ht="12.75">
      <c r="A5451" s="290" t="s">
        <v>4979</v>
      </c>
      <c r="B5451" s="288" t="s">
        <v>8</v>
      </c>
      <c r="C5451" s="284" t="s">
        <v>9</v>
      </c>
      <c r="D5451" s="284" t="s">
        <v>10</v>
      </c>
      <c r="E5451" s="367" t="s">
        <v>136</v>
      </c>
      <c r="F5451" s="367"/>
      <c r="G5451" s="289" t="s">
        <v>11</v>
      </c>
      <c r="H5451" s="288" t="s">
        <v>12</v>
      </c>
      <c r="I5451" s="288" t="s">
        <v>13</v>
      </c>
      <c r="J5451" s="287" t="s">
        <v>14</v>
      </c>
    </row>
    <row r="5452" spans="1:10" s="192" customFormat="1" ht="25.5" customHeight="1">
      <c r="A5452" s="94" t="s">
        <v>137</v>
      </c>
      <c r="B5452" s="294" t="s">
        <v>3346</v>
      </c>
      <c r="C5452" s="277" t="s">
        <v>21</v>
      </c>
      <c r="D5452" s="277" t="s">
        <v>2461</v>
      </c>
      <c r="E5452" s="368" t="s">
        <v>182</v>
      </c>
      <c r="F5452" s="368"/>
      <c r="G5452" s="95" t="s">
        <v>45</v>
      </c>
      <c r="H5452" s="182">
        <v>1</v>
      </c>
      <c r="I5452" s="96">
        <v>42.13</v>
      </c>
      <c r="J5452" s="196">
        <v>42.13</v>
      </c>
    </row>
    <row r="5453" spans="1:10" s="192" customFormat="1" ht="38.25" customHeight="1">
      <c r="A5453" s="197" t="s">
        <v>146</v>
      </c>
      <c r="B5453" s="308" t="s">
        <v>1524</v>
      </c>
      <c r="C5453" s="285" t="s">
        <v>21</v>
      </c>
      <c r="D5453" s="285" t="s">
        <v>869</v>
      </c>
      <c r="E5453" s="365" t="s">
        <v>182</v>
      </c>
      <c r="F5453" s="365"/>
      <c r="G5453" s="183" t="s">
        <v>45</v>
      </c>
      <c r="H5453" s="184">
        <v>1</v>
      </c>
      <c r="I5453" s="185">
        <v>10.210000000000001</v>
      </c>
      <c r="J5453" s="198">
        <v>10.210000000000001</v>
      </c>
    </row>
    <row r="5454" spans="1:10" s="192" customFormat="1" ht="25.5" customHeight="1">
      <c r="A5454" s="197" t="s">
        <v>146</v>
      </c>
      <c r="B5454" s="308" t="s">
        <v>3347</v>
      </c>
      <c r="C5454" s="285" t="s">
        <v>21</v>
      </c>
      <c r="D5454" s="285" t="s">
        <v>3348</v>
      </c>
      <c r="E5454" s="365" t="s">
        <v>182</v>
      </c>
      <c r="F5454" s="365"/>
      <c r="G5454" s="183" t="s">
        <v>45</v>
      </c>
      <c r="H5454" s="184">
        <v>1</v>
      </c>
      <c r="I5454" s="185">
        <v>31.92</v>
      </c>
      <c r="J5454" s="198">
        <v>31.92</v>
      </c>
    </row>
    <row r="5455" spans="1:10" s="192" customFormat="1" ht="12.75">
      <c r="A5455" s="201"/>
      <c r="B5455" s="279"/>
      <c r="C5455" s="279"/>
      <c r="D5455" s="279"/>
      <c r="E5455" s="279" t="s">
        <v>143</v>
      </c>
      <c r="F5455" s="203">
        <v>24.24</v>
      </c>
      <c r="G5455" s="279" t="s">
        <v>144</v>
      </c>
      <c r="H5455" s="203">
        <v>0</v>
      </c>
      <c r="I5455" s="279" t="s">
        <v>145</v>
      </c>
      <c r="J5455" s="204">
        <v>24.24</v>
      </c>
    </row>
    <row r="5456" spans="1:10" s="192" customFormat="1" ht="12.75">
      <c r="A5456" s="201"/>
      <c r="B5456" s="279"/>
      <c r="C5456" s="279"/>
      <c r="D5456" s="279"/>
      <c r="E5456" s="279" t="s">
        <v>663</v>
      </c>
      <c r="F5456" s="203">
        <v>9.4600000000000009</v>
      </c>
      <c r="G5456" s="279"/>
      <c r="H5456" s="363" t="s">
        <v>664</v>
      </c>
      <c r="I5456" s="363"/>
      <c r="J5456" s="204">
        <v>51.59</v>
      </c>
    </row>
    <row r="5457" spans="1:10" s="192" customFormat="1" ht="13.5" thickBot="1">
      <c r="A5457" s="280"/>
      <c r="B5457" s="281"/>
      <c r="C5457" s="281"/>
      <c r="D5457" s="281"/>
      <c r="E5457" s="281"/>
      <c r="F5457" s="281"/>
      <c r="G5457" s="281" t="s">
        <v>665</v>
      </c>
      <c r="H5457" s="213">
        <v>2</v>
      </c>
      <c r="I5457" s="281" t="s">
        <v>666</v>
      </c>
      <c r="J5457" s="207">
        <v>103.18</v>
      </c>
    </row>
    <row r="5458" spans="1:10" s="192" customFormat="1" ht="13.5" thickTop="1">
      <c r="A5458" s="205"/>
      <c r="B5458" s="189"/>
      <c r="C5458" s="189"/>
      <c r="D5458" s="189"/>
      <c r="E5458" s="189"/>
      <c r="F5458" s="189"/>
      <c r="G5458" s="189"/>
      <c r="H5458" s="189"/>
      <c r="I5458" s="189"/>
      <c r="J5458" s="206"/>
    </row>
    <row r="5459" spans="1:10" s="192" customFormat="1" ht="12.75">
      <c r="A5459" s="290" t="s">
        <v>4980</v>
      </c>
      <c r="B5459" s="288" t="s">
        <v>8</v>
      </c>
      <c r="C5459" s="284" t="s">
        <v>9</v>
      </c>
      <c r="D5459" s="284" t="s">
        <v>10</v>
      </c>
      <c r="E5459" s="367" t="s">
        <v>136</v>
      </c>
      <c r="F5459" s="367"/>
      <c r="G5459" s="289" t="s">
        <v>11</v>
      </c>
      <c r="H5459" s="288" t="s">
        <v>12</v>
      </c>
      <c r="I5459" s="288" t="s">
        <v>13</v>
      </c>
      <c r="J5459" s="287" t="s">
        <v>14</v>
      </c>
    </row>
    <row r="5460" spans="1:10" s="192" customFormat="1" ht="25.5" customHeight="1">
      <c r="A5460" s="94" t="s">
        <v>137</v>
      </c>
      <c r="B5460" s="294" t="s">
        <v>3350</v>
      </c>
      <c r="C5460" s="277" t="s">
        <v>21</v>
      </c>
      <c r="D5460" s="277" t="s">
        <v>2463</v>
      </c>
      <c r="E5460" s="368" t="s">
        <v>182</v>
      </c>
      <c r="F5460" s="368"/>
      <c r="G5460" s="95" t="s">
        <v>45</v>
      </c>
      <c r="H5460" s="182">
        <v>1</v>
      </c>
      <c r="I5460" s="96">
        <v>32.69</v>
      </c>
      <c r="J5460" s="196">
        <v>32.69</v>
      </c>
    </row>
    <row r="5461" spans="1:10" s="192" customFormat="1" ht="38.25" customHeight="1">
      <c r="A5461" s="197" t="s">
        <v>146</v>
      </c>
      <c r="B5461" s="308" t="s">
        <v>1524</v>
      </c>
      <c r="C5461" s="285" t="s">
        <v>21</v>
      </c>
      <c r="D5461" s="285" t="s">
        <v>869</v>
      </c>
      <c r="E5461" s="365" t="s">
        <v>182</v>
      </c>
      <c r="F5461" s="365"/>
      <c r="G5461" s="183" t="s">
        <v>45</v>
      </c>
      <c r="H5461" s="184">
        <v>1</v>
      </c>
      <c r="I5461" s="185">
        <v>10.210000000000001</v>
      </c>
      <c r="J5461" s="198">
        <v>10.210000000000001</v>
      </c>
    </row>
    <row r="5462" spans="1:10" s="192" customFormat="1" ht="25.5" customHeight="1">
      <c r="A5462" s="197" t="s">
        <v>146</v>
      </c>
      <c r="B5462" s="308" t="s">
        <v>3351</v>
      </c>
      <c r="C5462" s="285" t="s">
        <v>21</v>
      </c>
      <c r="D5462" s="285" t="s">
        <v>3352</v>
      </c>
      <c r="E5462" s="365" t="s">
        <v>182</v>
      </c>
      <c r="F5462" s="365"/>
      <c r="G5462" s="183" t="s">
        <v>45</v>
      </c>
      <c r="H5462" s="184">
        <v>1</v>
      </c>
      <c r="I5462" s="185">
        <v>22.48</v>
      </c>
      <c r="J5462" s="198">
        <v>22.48</v>
      </c>
    </row>
    <row r="5463" spans="1:10" s="192" customFormat="1" ht="12.75">
      <c r="A5463" s="201"/>
      <c r="B5463" s="279"/>
      <c r="C5463" s="279"/>
      <c r="D5463" s="279"/>
      <c r="E5463" s="279" t="s">
        <v>143</v>
      </c>
      <c r="F5463" s="203">
        <v>16.87</v>
      </c>
      <c r="G5463" s="279" t="s">
        <v>144</v>
      </c>
      <c r="H5463" s="203">
        <v>0</v>
      </c>
      <c r="I5463" s="279" t="s">
        <v>145</v>
      </c>
      <c r="J5463" s="204">
        <v>16.87</v>
      </c>
    </row>
    <row r="5464" spans="1:10" s="192" customFormat="1" ht="12.75">
      <c r="A5464" s="201"/>
      <c r="B5464" s="279"/>
      <c r="C5464" s="279"/>
      <c r="D5464" s="279"/>
      <c r="E5464" s="279" t="s">
        <v>663</v>
      </c>
      <c r="F5464" s="203">
        <v>7.34</v>
      </c>
      <c r="G5464" s="279"/>
      <c r="H5464" s="363" t="s">
        <v>664</v>
      </c>
      <c r="I5464" s="363"/>
      <c r="J5464" s="204">
        <v>40.03</v>
      </c>
    </row>
    <row r="5465" spans="1:10" s="192" customFormat="1" ht="13.5" thickBot="1">
      <c r="A5465" s="280"/>
      <c r="B5465" s="281"/>
      <c r="C5465" s="281"/>
      <c r="D5465" s="281"/>
      <c r="E5465" s="281"/>
      <c r="F5465" s="281"/>
      <c r="G5465" s="281" t="s">
        <v>665</v>
      </c>
      <c r="H5465" s="213">
        <v>4</v>
      </c>
      <c r="I5465" s="281" t="s">
        <v>666</v>
      </c>
      <c r="J5465" s="207">
        <v>160.12</v>
      </c>
    </row>
    <row r="5466" spans="1:10" s="192" customFormat="1" ht="13.5" thickTop="1">
      <c r="A5466" s="205"/>
      <c r="B5466" s="189"/>
      <c r="C5466" s="189"/>
      <c r="D5466" s="189"/>
      <c r="E5466" s="189"/>
      <c r="F5466" s="189"/>
      <c r="G5466" s="189"/>
      <c r="H5466" s="189"/>
      <c r="I5466" s="189"/>
      <c r="J5466" s="206"/>
    </row>
    <row r="5467" spans="1:10" s="192" customFormat="1" ht="12.75">
      <c r="A5467" s="290" t="s">
        <v>4981</v>
      </c>
      <c r="B5467" s="288" t="s">
        <v>8</v>
      </c>
      <c r="C5467" s="284" t="s">
        <v>9</v>
      </c>
      <c r="D5467" s="284" t="s">
        <v>10</v>
      </c>
      <c r="E5467" s="367" t="s">
        <v>136</v>
      </c>
      <c r="F5467" s="367"/>
      <c r="G5467" s="289" t="s">
        <v>11</v>
      </c>
      <c r="H5467" s="288" t="s">
        <v>12</v>
      </c>
      <c r="I5467" s="288" t="s">
        <v>13</v>
      </c>
      <c r="J5467" s="287" t="s">
        <v>14</v>
      </c>
    </row>
    <row r="5468" spans="1:10" s="192" customFormat="1" ht="25.5" customHeight="1">
      <c r="A5468" s="94" t="s">
        <v>137</v>
      </c>
      <c r="B5468" s="294" t="s">
        <v>1286</v>
      </c>
      <c r="C5468" s="277" t="s">
        <v>21</v>
      </c>
      <c r="D5468" s="277" t="s">
        <v>303</v>
      </c>
      <c r="E5468" s="368" t="s">
        <v>182</v>
      </c>
      <c r="F5468" s="368"/>
      <c r="G5468" s="95" t="s">
        <v>45</v>
      </c>
      <c r="H5468" s="182">
        <v>1</v>
      </c>
      <c r="I5468" s="96">
        <v>27.69</v>
      </c>
      <c r="J5468" s="196">
        <v>27.69</v>
      </c>
    </row>
    <row r="5469" spans="1:10" s="192" customFormat="1" ht="38.25" customHeight="1">
      <c r="A5469" s="197" t="s">
        <v>146</v>
      </c>
      <c r="B5469" s="308" t="s">
        <v>1524</v>
      </c>
      <c r="C5469" s="285" t="s">
        <v>21</v>
      </c>
      <c r="D5469" s="285" t="s">
        <v>869</v>
      </c>
      <c r="E5469" s="365" t="s">
        <v>182</v>
      </c>
      <c r="F5469" s="365"/>
      <c r="G5469" s="183" t="s">
        <v>45</v>
      </c>
      <c r="H5469" s="184">
        <v>1</v>
      </c>
      <c r="I5469" s="185">
        <v>10.210000000000001</v>
      </c>
      <c r="J5469" s="198">
        <v>10.210000000000001</v>
      </c>
    </row>
    <row r="5470" spans="1:10" s="192" customFormat="1" ht="25.5" customHeight="1">
      <c r="A5470" s="197" t="s">
        <v>146</v>
      </c>
      <c r="B5470" s="308" t="s">
        <v>1525</v>
      </c>
      <c r="C5470" s="285" t="s">
        <v>21</v>
      </c>
      <c r="D5470" s="285" t="s">
        <v>870</v>
      </c>
      <c r="E5470" s="365" t="s">
        <v>182</v>
      </c>
      <c r="F5470" s="365"/>
      <c r="G5470" s="183" t="s">
        <v>45</v>
      </c>
      <c r="H5470" s="184">
        <v>1</v>
      </c>
      <c r="I5470" s="185">
        <v>17.48</v>
      </c>
      <c r="J5470" s="198">
        <v>17.48</v>
      </c>
    </row>
    <row r="5471" spans="1:10" s="192" customFormat="1" ht="12.75">
      <c r="A5471" s="201"/>
      <c r="B5471" s="279"/>
      <c r="C5471" s="279"/>
      <c r="D5471" s="279"/>
      <c r="E5471" s="279" t="s">
        <v>143</v>
      </c>
      <c r="F5471" s="203">
        <v>13.65</v>
      </c>
      <c r="G5471" s="279" t="s">
        <v>144</v>
      </c>
      <c r="H5471" s="203">
        <v>0</v>
      </c>
      <c r="I5471" s="279" t="s">
        <v>145</v>
      </c>
      <c r="J5471" s="204">
        <v>13.65</v>
      </c>
    </row>
    <row r="5472" spans="1:10" s="192" customFormat="1" ht="12.75">
      <c r="A5472" s="201"/>
      <c r="B5472" s="279"/>
      <c r="C5472" s="279"/>
      <c r="D5472" s="279"/>
      <c r="E5472" s="279" t="s">
        <v>663</v>
      </c>
      <c r="F5472" s="203">
        <v>6.22</v>
      </c>
      <c r="G5472" s="279"/>
      <c r="H5472" s="363" t="s">
        <v>664</v>
      </c>
      <c r="I5472" s="363"/>
      <c r="J5472" s="204">
        <v>33.909999999999997</v>
      </c>
    </row>
    <row r="5473" spans="1:10" s="192" customFormat="1" ht="13.5" thickBot="1">
      <c r="A5473" s="280"/>
      <c r="B5473" s="281"/>
      <c r="C5473" s="281"/>
      <c r="D5473" s="281"/>
      <c r="E5473" s="281"/>
      <c r="F5473" s="281"/>
      <c r="G5473" s="281" t="s">
        <v>665</v>
      </c>
      <c r="H5473" s="213">
        <v>3</v>
      </c>
      <c r="I5473" s="281" t="s">
        <v>666</v>
      </c>
      <c r="J5473" s="207">
        <v>101.73</v>
      </c>
    </row>
    <row r="5474" spans="1:10" s="192" customFormat="1" ht="13.5" thickTop="1">
      <c r="A5474" s="205"/>
      <c r="B5474" s="189"/>
      <c r="C5474" s="189"/>
      <c r="D5474" s="189"/>
      <c r="E5474" s="189"/>
      <c r="F5474" s="189"/>
      <c r="G5474" s="189"/>
      <c r="H5474" s="189"/>
      <c r="I5474" s="189"/>
      <c r="J5474" s="206"/>
    </row>
    <row r="5475" spans="1:10" s="192" customFormat="1" ht="12.75">
      <c r="A5475" s="111" t="s">
        <v>4982</v>
      </c>
      <c r="B5475" s="286"/>
      <c r="C5475" s="286"/>
      <c r="D5475" s="286" t="s">
        <v>115</v>
      </c>
      <c r="E5475" s="286"/>
      <c r="F5475" s="366"/>
      <c r="G5475" s="366"/>
      <c r="H5475" s="136"/>
      <c r="I5475" s="286"/>
      <c r="J5475" s="212">
        <v>1772.34</v>
      </c>
    </row>
    <row r="5476" spans="1:10" s="192" customFormat="1" ht="12.75">
      <c r="A5476" s="290" t="s">
        <v>4983</v>
      </c>
      <c r="B5476" s="288" t="s">
        <v>8</v>
      </c>
      <c r="C5476" s="284" t="s">
        <v>9</v>
      </c>
      <c r="D5476" s="284" t="s">
        <v>10</v>
      </c>
      <c r="E5476" s="367" t="s">
        <v>136</v>
      </c>
      <c r="F5476" s="367"/>
      <c r="G5476" s="289" t="s">
        <v>11</v>
      </c>
      <c r="H5476" s="288" t="s">
        <v>12</v>
      </c>
      <c r="I5476" s="288" t="s">
        <v>13</v>
      </c>
      <c r="J5476" s="287" t="s">
        <v>14</v>
      </c>
    </row>
    <row r="5477" spans="1:10" s="192" customFormat="1" ht="38.25" customHeight="1">
      <c r="A5477" s="94" t="s">
        <v>137</v>
      </c>
      <c r="B5477" s="294" t="s">
        <v>1180</v>
      </c>
      <c r="C5477" s="277" t="s">
        <v>21</v>
      </c>
      <c r="D5477" s="277" t="s">
        <v>306</v>
      </c>
      <c r="E5477" s="368" t="s">
        <v>182</v>
      </c>
      <c r="F5477" s="368"/>
      <c r="G5477" s="95" t="s">
        <v>34</v>
      </c>
      <c r="H5477" s="182">
        <v>1</v>
      </c>
      <c r="I5477" s="96">
        <v>4.43</v>
      </c>
      <c r="J5477" s="196">
        <v>4.43</v>
      </c>
    </row>
    <row r="5478" spans="1:10" s="192" customFormat="1" ht="25.5">
      <c r="A5478" s="197" t="s">
        <v>146</v>
      </c>
      <c r="B5478" s="308" t="s">
        <v>1508</v>
      </c>
      <c r="C5478" s="285" t="s">
        <v>21</v>
      </c>
      <c r="D5478" s="285" t="s">
        <v>150</v>
      </c>
      <c r="E5478" s="365" t="s">
        <v>148</v>
      </c>
      <c r="F5478" s="365"/>
      <c r="G5478" s="183" t="s">
        <v>26</v>
      </c>
      <c r="H5478" s="184">
        <v>2.9000000000000001E-2</v>
      </c>
      <c r="I5478" s="185">
        <v>21.96</v>
      </c>
      <c r="J5478" s="198">
        <v>0.63</v>
      </c>
    </row>
    <row r="5479" spans="1:10" s="192" customFormat="1" ht="25.5">
      <c r="A5479" s="197" t="s">
        <v>146</v>
      </c>
      <c r="B5479" s="308" t="s">
        <v>1509</v>
      </c>
      <c r="C5479" s="285" t="s">
        <v>21</v>
      </c>
      <c r="D5479" s="285" t="s">
        <v>151</v>
      </c>
      <c r="E5479" s="365" t="s">
        <v>148</v>
      </c>
      <c r="F5479" s="365"/>
      <c r="G5479" s="183" t="s">
        <v>26</v>
      </c>
      <c r="H5479" s="184">
        <v>2.9000000000000001E-2</v>
      </c>
      <c r="I5479" s="185">
        <v>26.68</v>
      </c>
      <c r="J5479" s="198">
        <v>0.77</v>
      </c>
    </row>
    <row r="5480" spans="1:10" s="192" customFormat="1" ht="25.5">
      <c r="A5480" s="199" t="s">
        <v>139</v>
      </c>
      <c r="B5480" s="309" t="s">
        <v>1530</v>
      </c>
      <c r="C5480" s="278" t="s">
        <v>21</v>
      </c>
      <c r="D5480" s="278" t="s">
        <v>877</v>
      </c>
      <c r="E5480" s="362" t="s">
        <v>142</v>
      </c>
      <c r="F5480" s="362"/>
      <c r="G5480" s="186" t="s">
        <v>34</v>
      </c>
      <c r="H5480" s="187">
        <v>1.2434000000000001</v>
      </c>
      <c r="I5480" s="188">
        <v>2.41</v>
      </c>
      <c r="J5480" s="200">
        <v>2.99</v>
      </c>
    </row>
    <row r="5481" spans="1:10" s="192" customFormat="1" ht="25.5">
      <c r="A5481" s="199" t="s">
        <v>139</v>
      </c>
      <c r="B5481" s="309" t="s">
        <v>1517</v>
      </c>
      <c r="C5481" s="278" t="s">
        <v>21</v>
      </c>
      <c r="D5481" s="278" t="s">
        <v>183</v>
      </c>
      <c r="E5481" s="362" t="s">
        <v>142</v>
      </c>
      <c r="F5481" s="362"/>
      <c r="G5481" s="186" t="s">
        <v>45</v>
      </c>
      <c r="H5481" s="187">
        <v>9.4000000000000004E-3</v>
      </c>
      <c r="I5481" s="188">
        <v>4.62</v>
      </c>
      <c r="J5481" s="200">
        <v>0.04</v>
      </c>
    </row>
    <row r="5482" spans="1:10" s="192" customFormat="1" ht="12.75">
      <c r="A5482" s="201"/>
      <c r="B5482" s="279"/>
      <c r="C5482" s="279"/>
      <c r="D5482" s="279"/>
      <c r="E5482" s="279" t="s">
        <v>143</v>
      </c>
      <c r="F5482" s="203">
        <v>1.0900000000000001</v>
      </c>
      <c r="G5482" s="279" t="s">
        <v>144</v>
      </c>
      <c r="H5482" s="203">
        <v>0</v>
      </c>
      <c r="I5482" s="279" t="s">
        <v>145</v>
      </c>
      <c r="J5482" s="204">
        <v>1.0900000000000001</v>
      </c>
    </row>
    <row r="5483" spans="1:10" s="192" customFormat="1" ht="12.75">
      <c r="A5483" s="201"/>
      <c r="B5483" s="279"/>
      <c r="C5483" s="279"/>
      <c r="D5483" s="279"/>
      <c r="E5483" s="279" t="s">
        <v>663</v>
      </c>
      <c r="F5483" s="203">
        <v>0.99</v>
      </c>
      <c r="G5483" s="279"/>
      <c r="H5483" s="363" t="s">
        <v>664</v>
      </c>
      <c r="I5483" s="363"/>
      <c r="J5483" s="204">
        <v>5.42</v>
      </c>
    </row>
    <row r="5484" spans="1:10" s="192" customFormat="1" ht="13.5" thickBot="1">
      <c r="A5484" s="280"/>
      <c r="B5484" s="281"/>
      <c r="C5484" s="281"/>
      <c r="D5484" s="281"/>
      <c r="E5484" s="281"/>
      <c r="F5484" s="281"/>
      <c r="G5484" s="281" t="s">
        <v>665</v>
      </c>
      <c r="H5484" s="213">
        <v>327</v>
      </c>
      <c r="I5484" s="281" t="s">
        <v>666</v>
      </c>
      <c r="J5484" s="207">
        <v>1772.34</v>
      </c>
    </row>
    <row r="5485" spans="1:10" s="192" customFormat="1" ht="13.5" thickTop="1">
      <c r="A5485" s="205"/>
      <c r="B5485" s="189"/>
      <c r="C5485" s="189"/>
      <c r="D5485" s="189"/>
      <c r="E5485" s="189"/>
      <c r="F5485" s="189"/>
      <c r="G5485" s="189"/>
      <c r="H5485" s="189"/>
      <c r="I5485" s="189"/>
      <c r="J5485" s="206"/>
    </row>
    <row r="5486" spans="1:10" s="192" customFormat="1" ht="12.75">
      <c r="A5486" s="111" t="s">
        <v>4984</v>
      </c>
      <c r="B5486" s="286"/>
      <c r="C5486" s="286"/>
      <c r="D5486" s="286" t="s">
        <v>116</v>
      </c>
      <c r="E5486" s="286"/>
      <c r="F5486" s="366"/>
      <c r="G5486" s="366"/>
      <c r="H5486" s="136"/>
      <c r="I5486" s="286"/>
      <c r="J5486" s="212">
        <v>1018.46</v>
      </c>
    </row>
    <row r="5487" spans="1:10" s="192" customFormat="1" ht="12.75">
      <c r="A5487" s="290" t="s">
        <v>4985</v>
      </c>
      <c r="B5487" s="288" t="s">
        <v>8</v>
      </c>
      <c r="C5487" s="284" t="s">
        <v>9</v>
      </c>
      <c r="D5487" s="284" t="s">
        <v>10</v>
      </c>
      <c r="E5487" s="367" t="s">
        <v>136</v>
      </c>
      <c r="F5487" s="367"/>
      <c r="G5487" s="289" t="s">
        <v>11</v>
      </c>
      <c r="H5487" s="288" t="s">
        <v>12</v>
      </c>
      <c r="I5487" s="288" t="s">
        <v>13</v>
      </c>
      <c r="J5487" s="287" t="s">
        <v>14</v>
      </c>
    </row>
    <row r="5488" spans="1:10" s="192" customFormat="1" ht="25.5" customHeight="1">
      <c r="A5488" s="94" t="s">
        <v>137</v>
      </c>
      <c r="B5488" s="294" t="s">
        <v>1308</v>
      </c>
      <c r="C5488" s="277" t="s">
        <v>21</v>
      </c>
      <c r="D5488" s="277" t="s">
        <v>117</v>
      </c>
      <c r="E5488" s="368" t="s">
        <v>182</v>
      </c>
      <c r="F5488" s="368"/>
      <c r="G5488" s="95" t="s">
        <v>45</v>
      </c>
      <c r="H5488" s="182">
        <v>1</v>
      </c>
      <c r="I5488" s="96">
        <v>12.55</v>
      </c>
      <c r="J5488" s="196">
        <v>12.55</v>
      </c>
    </row>
    <row r="5489" spans="1:10" s="192" customFormat="1" ht="25.5">
      <c r="A5489" s="197" t="s">
        <v>146</v>
      </c>
      <c r="B5489" s="308" t="s">
        <v>1508</v>
      </c>
      <c r="C5489" s="285" t="s">
        <v>21</v>
      </c>
      <c r="D5489" s="285" t="s">
        <v>150</v>
      </c>
      <c r="E5489" s="365" t="s">
        <v>148</v>
      </c>
      <c r="F5489" s="365"/>
      <c r="G5489" s="183" t="s">
        <v>26</v>
      </c>
      <c r="H5489" s="184">
        <v>4.7600000000000003E-2</v>
      </c>
      <c r="I5489" s="185">
        <v>21.96</v>
      </c>
      <c r="J5489" s="198">
        <v>1.04</v>
      </c>
    </row>
    <row r="5490" spans="1:10" s="192" customFormat="1" ht="25.5">
      <c r="A5490" s="197" t="s">
        <v>146</v>
      </c>
      <c r="B5490" s="308" t="s">
        <v>1509</v>
      </c>
      <c r="C5490" s="285" t="s">
        <v>21</v>
      </c>
      <c r="D5490" s="285" t="s">
        <v>151</v>
      </c>
      <c r="E5490" s="365" t="s">
        <v>148</v>
      </c>
      <c r="F5490" s="365"/>
      <c r="G5490" s="183" t="s">
        <v>26</v>
      </c>
      <c r="H5490" s="184">
        <v>4.7600000000000003E-2</v>
      </c>
      <c r="I5490" s="185">
        <v>26.68</v>
      </c>
      <c r="J5490" s="198">
        <v>1.26</v>
      </c>
    </row>
    <row r="5491" spans="1:10" s="192" customFormat="1" ht="25.5">
      <c r="A5491" s="199" t="s">
        <v>139</v>
      </c>
      <c r="B5491" s="309" t="s">
        <v>1534</v>
      </c>
      <c r="C5491" s="278" t="s">
        <v>21</v>
      </c>
      <c r="D5491" s="278" t="s">
        <v>883</v>
      </c>
      <c r="E5491" s="362" t="s">
        <v>142</v>
      </c>
      <c r="F5491" s="362"/>
      <c r="G5491" s="186" t="s">
        <v>45</v>
      </c>
      <c r="H5491" s="187">
        <v>1</v>
      </c>
      <c r="I5491" s="188">
        <v>1.22</v>
      </c>
      <c r="J5491" s="200">
        <v>1.22</v>
      </c>
    </row>
    <row r="5492" spans="1:10" s="192" customFormat="1" ht="25.5">
      <c r="A5492" s="199" t="s">
        <v>139</v>
      </c>
      <c r="B5492" s="309" t="s">
        <v>1535</v>
      </c>
      <c r="C5492" s="278" t="s">
        <v>21</v>
      </c>
      <c r="D5492" s="278" t="s">
        <v>884</v>
      </c>
      <c r="E5492" s="362" t="s">
        <v>142</v>
      </c>
      <c r="F5492" s="362"/>
      <c r="G5492" s="186" t="s">
        <v>45</v>
      </c>
      <c r="H5492" s="187">
        <v>1</v>
      </c>
      <c r="I5492" s="188">
        <v>9.0299999999999994</v>
      </c>
      <c r="J5492" s="200">
        <v>9.0299999999999994</v>
      </c>
    </row>
    <row r="5493" spans="1:10" s="192" customFormat="1" ht="12.75">
      <c r="A5493" s="201"/>
      <c r="B5493" s="279"/>
      <c r="C5493" s="279"/>
      <c r="D5493" s="279"/>
      <c r="E5493" s="279" t="s">
        <v>143</v>
      </c>
      <c r="F5493" s="203">
        <v>1.8</v>
      </c>
      <c r="G5493" s="279" t="s">
        <v>144</v>
      </c>
      <c r="H5493" s="203">
        <v>0</v>
      </c>
      <c r="I5493" s="279" t="s">
        <v>145</v>
      </c>
      <c r="J5493" s="204">
        <v>1.8</v>
      </c>
    </row>
    <row r="5494" spans="1:10" s="192" customFormat="1" ht="12.75">
      <c r="A5494" s="201"/>
      <c r="B5494" s="279"/>
      <c r="C5494" s="279"/>
      <c r="D5494" s="279"/>
      <c r="E5494" s="279" t="s">
        <v>663</v>
      </c>
      <c r="F5494" s="203">
        <v>2.81</v>
      </c>
      <c r="G5494" s="279"/>
      <c r="H5494" s="363" t="s">
        <v>664</v>
      </c>
      <c r="I5494" s="363"/>
      <c r="J5494" s="204">
        <v>15.36</v>
      </c>
    </row>
    <row r="5495" spans="1:10" s="192" customFormat="1" ht="13.5" thickBot="1">
      <c r="A5495" s="280"/>
      <c r="B5495" s="281"/>
      <c r="C5495" s="281"/>
      <c r="D5495" s="281"/>
      <c r="E5495" s="281"/>
      <c r="F5495" s="281"/>
      <c r="G5495" s="281" t="s">
        <v>665</v>
      </c>
      <c r="H5495" s="213">
        <v>7</v>
      </c>
      <c r="I5495" s="281" t="s">
        <v>666</v>
      </c>
      <c r="J5495" s="207">
        <v>107.52</v>
      </c>
    </row>
    <row r="5496" spans="1:10" s="192" customFormat="1" ht="13.5" thickTop="1">
      <c r="A5496" s="205"/>
      <c r="B5496" s="189"/>
      <c r="C5496" s="189"/>
      <c r="D5496" s="189"/>
      <c r="E5496" s="189"/>
      <c r="F5496" s="189"/>
      <c r="G5496" s="189"/>
      <c r="H5496" s="189"/>
      <c r="I5496" s="189"/>
      <c r="J5496" s="206"/>
    </row>
    <row r="5497" spans="1:10" s="192" customFormat="1" ht="12.75">
      <c r="A5497" s="290" t="s">
        <v>4986</v>
      </c>
      <c r="B5497" s="288" t="s">
        <v>8</v>
      </c>
      <c r="C5497" s="284" t="s">
        <v>9</v>
      </c>
      <c r="D5497" s="284" t="s">
        <v>10</v>
      </c>
      <c r="E5497" s="367" t="s">
        <v>136</v>
      </c>
      <c r="F5497" s="367"/>
      <c r="G5497" s="289" t="s">
        <v>11</v>
      </c>
      <c r="H5497" s="288" t="s">
        <v>12</v>
      </c>
      <c r="I5497" s="288" t="s">
        <v>13</v>
      </c>
      <c r="J5497" s="287" t="s">
        <v>14</v>
      </c>
    </row>
    <row r="5498" spans="1:10" s="192" customFormat="1" ht="25.5" customHeight="1">
      <c r="A5498" s="94" t="s">
        <v>137</v>
      </c>
      <c r="B5498" s="294" t="s">
        <v>3407</v>
      </c>
      <c r="C5498" s="277" t="s">
        <v>21</v>
      </c>
      <c r="D5498" s="277" t="s">
        <v>2498</v>
      </c>
      <c r="E5498" s="368" t="s">
        <v>182</v>
      </c>
      <c r="F5498" s="368"/>
      <c r="G5498" s="95" t="s">
        <v>45</v>
      </c>
      <c r="H5498" s="182">
        <v>1</v>
      </c>
      <c r="I5498" s="96">
        <v>89.28</v>
      </c>
      <c r="J5498" s="196">
        <v>89.28</v>
      </c>
    </row>
    <row r="5499" spans="1:10" s="192" customFormat="1" ht="25.5">
      <c r="A5499" s="197" t="s">
        <v>146</v>
      </c>
      <c r="B5499" s="308" t="s">
        <v>1508</v>
      </c>
      <c r="C5499" s="285" t="s">
        <v>21</v>
      </c>
      <c r="D5499" s="285" t="s">
        <v>150</v>
      </c>
      <c r="E5499" s="365" t="s">
        <v>148</v>
      </c>
      <c r="F5499" s="365"/>
      <c r="G5499" s="183" t="s">
        <v>26</v>
      </c>
      <c r="H5499" s="184">
        <v>0.40570000000000001</v>
      </c>
      <c r="I5499" s="185">
        <v>21.96</v>
      </c>
      <c r="J5499" s="198">
        <v>8.9</v>
      </c>
    </row>
    <row r="5500" spans="1:10" s="192" customFormat="1" ht="25.5">
      <c r="A5500" s="197" t="s">
        <v>146</v>
      </c>
      <c r="B5500" s="308" t="s">
        <v>1509</v>
      </c>
      <c r="C5500" s="285" t="s">
        <v>21</v>
      </c>
      <c r="D5500" s="285" t="s">
        <v>151</v>
      </c>
      <c r="E5500" s="365" t="s">
        <v>148</v>
      </c>
      <c r="F5500" s="365"/>
      <c r="G5500" s="183" t="s">
        <v>26</v>
      </c>
      <c r="H5500" s="184">
        <v>0.40570000000000001</v>
      </c>
      <c r="I5500" s="185">
        <v>26.68</v>
      </c>
      <c r="J5500" s="198">
        <v>10.82</v>
      </c>
    </row>
    <row r="5501" spans="1:10" s="192" customFormat="1" ht="25.5">
      <c r="A5501" s="199" t="s">
        <v>139</v>
      </c>
      <c r="B5501" s="309" t="s">
        <v>3408</v>
      </c>
      <c r="C5501" s="278" t="s">
        <v>21</v>
      </c>
      <c r="D5501" s="278" t="s">
        <v>3409</v>
      </c>
      <c r="E5501" s="362" t="s">
        <v>142</v>
      </c>
      <c r="F5501" s="362"/>
      <c r="G5501" s="186" t="s">
        <v>45</v>
      </c>
      <c r="H5501" s="187">
        <v>3</v>
      </c>
      <c r="I5501" s="188">
        <v>2.04</v>
      </c>
      <c r="J5501" s="200">
        <v>6.12</v>
      </c>
    </row>
    <row r="5502" spans="1:10" s="192" customFormat="1" ht="25.5">
      <c r="A5502" s="199" t="s">
        <v>139</v>
      </c>
      <c r="B5502" s="309" t="s">
        <v>1538</v>
      </c>
      <c r="C5502" s="278" t="s">
        <v>21</v>
      </c>
      <c r="D5502" s="278" t="s">
        <v>891</v>
      </c>
      <c r="E5502" s="362" t="s">
        <v>142</v>
      </c>
      <c r="F5502" s="362"/>
      <c r="G5502" s="186" t="s">
        <v>45</v>
      </c>
      <c r="H5502" s="187">
        <v>1</v>
      </c>
      <c r="I5502" s="188">
        <v>63.44</v>
      </c>
      <c r="J5502" s="200">
        <v>63.44</v>
      </c>
    </row>
    <row r="5503" spans="1:10" s="192" customFormat="1" ht="12.75">
      <c r="A5503" s="201"/>
      <c r="B5503" s="279"/>
      <c r="C5503" s="279"/>
      <c r="D5503" s="279"/>
      <c r="E5503" s="279" t="s">
        <v>143</v>
      </c>
      <c r="F5503" s="203">
        <v>15.39</v>
      </c>
      <c r="G5503" s="279" t="s">
        <v>144</v>
      </c>
      <c r="H5503" s="203">
        <v>0</v>
      </c>
      <c r="I5503" s="279" t="s">
        <v>145</v>
      </c>
      <c r="J5503" s="204">
        <v>15.39</v>
      </c>
    </row>
    <row r="5504" spans="1:10" s="192" customFormat="1" ht="12.75">
      <c r="A5504" s="201"/>
      <c r="B5504" s="279"/>
      <c r="C5504" s="279"/>
      <c r="D5504" s="279"/>
      <c r="E5504" s="279" t="s">
        <v>663</v>
      </c>
      <c r="F5504" s="203">
        <v>20.059999999999999</v>
      </c>
      <c r="G5504" s="279"/>
      <c r="H5504" s="363" t="s">
        <v>664</v>
      </c>
      <c r="I5504" s="363"/>
      <c r="J5504" s="204">
        <v>109.34</v>
      </c>
    </row>
    <row r="5505" spans="1:10" s="192" customFormat="1" ht="13.5" thickBot="1">
      <c r="A5505" s="280"/>
      <c r="B5505" s="281"/>
      <c r="C5505" s="281"/>
      <c r="D5505" s="281"/>
      <c r="E5505" s="281"/>
      <c r="F5505" s="281"/>
      <c r="G5505" s="281" t="s">
        <v>665</v>
      </c>
      <c r="H5505" s="213">
        <v>1</v>
      </c>
      <c r="I5505" s="281" t="s">
        <v>666</v>
      </c>
      <c r="J5505" s="207">
        <v>109.34</v>
      </c>
    </row>
    <row r="5506" spans="1:10" s="192" customFormat="1" ht="13.5" thickTop="1">
      <c r="A5506" s="205"/>
      <c r="B5506" s="189"/>
      <c r="C5506" s="189"/>
      <c r="D5506" s="189"/>
      <c r="E5506" s="189"/>
      <c r="F5506" s="189"/>
      <c r="G5506" s="189"/>
      <c r="H5506" s="189"/>
      <c r="I5506" s="189"/>
      <c r="J5506" s="206"/>
    </row>
    <row r="5507" spans="1:10" s="192" customFormat="1" ht="12.75">
      <c r="A5507" s="290" t="s">
        <v>4987</v>
      </c>
      <c r="B5507" s="288" t="s">
        <v>8</v>
      </c>
      <c r="C5507" s="284" t="s">
        <v>9</v>
      </c>
      <c r="D5507" s="284" t="s">
        <v>10</v>
      </c>
      <c r="E5507" s="367" t="s">
        <v>136</v>
      </c>
      <c r="F5507" s="367"/>
      <c r="G5507" s="289" t="s">
        <v>11</v>
      </c>
      <c r="H5507" s="288" t="s">
        <v>12</v>
      </c>
      <c r="I5507" s="288" t="s">
        <v>13</v>
      </c>
      <c r="J5507" s="287" t="s">
        <v>14</v>
      </c>
    </row>
    <row r="5508" spans="1:10" s="192" customFormat="1" ht="12.75" customHeight="1">
      <c r="A5508" s="94" t="s">
        <v>137</v>
      </c>
      <c r="B5508" s="294" t="s">
        <v>3429</v>
      </c>
      <c r="C5508" s="277" t="s">
        <v>268</v>
      </c>
      <c r="D5508" s="277" t="s">
        <v>2510</v>
      </c>
      <c r="E5508" s="368" t="s">
        <v>3430</v>
      </c>
      <c r="F5508" s="368"/>
      <c r="G5508" s="95" t="s">
        <v>45</v>
      </c>
      <c r="H5508" s="182">
        <v>1</v>
      </c>
      <c r="I5508" s="96">
        <v>129.41</v>
      </c>
      <c r="J5508" s="196">
        <v>129.41</v>
      </c>
    </row>
    <row r="5509" spans="1:10" s="192" customFormat="1" ht="25.5">
      <c r="A5509" s="199" t="s">
        <v>139</v>
      </c>
      <c r="B5509" s="309" t="s">
        <v>3431</v>
      </c>
      <c r="C5509" s="278" t="s">
        <v>268</v>
      </c>
      <c r="D5509" s="278" t="s">
        <v>3432</v>
      </c>
      <c r="E5509" s="362" t="s">
        <v>142</v>
      </c>
      <c r="F5509" s="362"/>
      <c r="G5509" s="186" t="s">
        <v>45</v>
      </c>
      <c r="H5509" s="187">
        <v>1</v>
      </c>
      <c r="I5509" s="188">
        <v>88.07</v>
      </c>
      <c r="J5509" s="200">
        <v>88.07</v>
      </c>
    </row>
    <row r="5510" spans="1:10" s="192" customFormat="1" ht="12.75">
      <c r="A5510" s="199" t="s">
        <v>139</v>
      </c>
      <c r="B5510" s="309" t="s">
        <v>1528</v>
      </c>
      <c r="C5510" s="278" t="s">
        <v>268</v>
      </c>
      <c r="D5510" s="278" t="s">
        <v>874</v>
      </c>
      <c r="E5510" s="362" t="s">
        <v>141</v>
      </c>
      <c r="F5510" s="362"/>
      <c r="G5510" s="186" t="s">
        <v>26</v>
      </c>
      <c r="H5510" s="187">
        <v>1.2</v>
      </c>
      <c r="I5510" s="188">
        <v>19.37</v>
      </c>
      <c r="J5510" s="200">
        <v>23.24</v>
      </c>
    </row>
    <row r="5511" spans="1:10" s="192" customFormat="1" ht="12.75">
      <c r="A5511" s="199" t="s">
        <v>139</v>
      </c>
      <c r="B5511" s="309" t="s">
        <v>1529</v>
      </c>
      <c r="C5511" s="278" t="s">
        <v>268</v>
      </c>
      <c r="D5511" s="278" t="s">
        <v>875</v>
      </c>
      <c r="E5511" s="362" t="s">
        <v>141</v>
      </c>
      <c r="F5511" s="362"/>
      <c r="G5511" s="186" t="s">
        <v>26</v>
      </c>
      <c r="H5511" s="187">
        <v>1.2</v>
      </c>
      <c r="I5511" s="188">
        <v>15.09</v>
      </c>
      <c r="J5511" s="200">
        <v>18.100000000000001</v>
      </c>
    </row>
    <row r="5512" spans="1:10" s="192" customFormat="1" ht="12.75">
      <c r="A5512" s="201"/>
      <c r="B5512" s="279"/>
      <c r="C5512" s="279"/>
      <c r="D5512" s="279"/>
      <c r="E5512" s="279" t="s">
        <v>143</v>
      </c>
      <c r="F5512" s="203">
        <v>41.34</v>
      </c>
      <c r="G5512" s="279" t="s">
        <v>144</v>
      </c>
      <c r="H5512" s="203">
        <v>0</v>
      </c>
      <c r="I5512" s="279" t="s">
        <v>145</v>
      </c>
      <c r="J5512" s="204">
        <v>41.34</v>
      </c>
    </row>
    <row r="5513" spans="1:10" s="192" customFormat="1" ht="12.75">
      <c r="A5513" s="201"/>
      <c r="B5513" s="279"/>
      <c r="C5513" s="279"/>
      <c r="D5513" s="279"/>
      <c r="E5513" s="279" t="s">
        <v>663</v>
      </c>
      <c r="F5513" s="203">
        <v>29.07</v>
      </c>
      <c r="G5513" s="279"/>
      <c r="H5513" s="363" t="s">
        <v>664</v>
      </c>
      <c r="I5513" s="363"/>
      <c r="J5513" s="204">
        <v>158.47999999999999</v>
      </c>
    </row>
    <row r="5514" spans="1:10" s="192" customFormat="1" ht="13.5" thickBot="1">
      <c r="A5514" s="280"/>
      <c r="B5514" s="281"/>
      <c r="C5514" s="281"/>
      <c r="D5514" s="281"/>
      <c r="E5514" s="281"/>
      <c r="F5514" s="281"/>
      <c r="G5514" s="281" t="s">
        <v>665</v>
      </c>
      <c r="H5514" s="213">
        <v>4</v>
      </c>
      <c r="I5514" s="281" t="s">
        <v>666</v>
      </c>
      <c r="J5514" s="207">
        <v>633.91999999999996</v>
      </c>
    </row>
    <row r="5515" spans="1:10" s="192" customFormat="1" ht="13.5" thickTop="1">
      <c r="A5515" s="205"/>
      <c r="B5515" s="189"/>
      <c r="C5515" s="189"/>
      <c r="D5515" s="189"/>
      <c r="E5515" s="189"/>
      <c r="F5515" s="189"/>
      <c r="G5515" s="189"/>
      <c r="H5515" s="189"/>
      <c r="I5515" s="189"/>
      <c r="J5515" s="206"/>
    </row>
    <row r="5516" spans="1:10" s="192" customFormat="1" ht="12.75">
      <c r="A5516" s="290" t="s">
        <v>4988</v>
      </c>
      <c r="B5516" s="288" t="s">
        <v>8</v>
      </c>
      <c r="C5516" s="284" t="s">
        <v>9</v>
      </c>
      <c r="D5516" s="284" t="s">
        <v>10</v>
      </c>
      <c r="E5516" s="367" t="s">
        <v>136</v>
      </c>
      <c r="F5516" s="367"/>
      <c r="G5516" s="289" t="s">
        <v>11</v>
      </c>
      <c r="H5516" s="288" t="s">
        <v>12</v>
      </c>
      <c r="I5516" s="288" t="s">
        <v>13</v>
      </c>
      <c r="J5516" s="287" t="s">
        <v>14</v>
      </c>
    </row>
    <row r="5517" spans="1:10" s="192" customFormat="1" ht="25.5">
      <c r="A5517" s="94" t="s">
        <v>137</v>
      </c>
      <c r="B5517" s="294" t="s">
        <v>3434</v>
      </c>
      <c r="C5517" s="277" t="s">
        <v>16</v>
      </c>
      <c r="D5517" s="277" t="s">
        <v>2512</v>
      </c>
      <c r="E5517" s="368">
        <v>714</v>
      </c>
      <c r="F5517" s="368"/>
      <c r="G5517" s="95" t="s">
        <v>2070</v>
      </c>
      <c r="H5517" s="182">
        <v>1</v>
      </c>
      <c r="I5517" s="96">
        <v>136.91999999999999</v>
      </c>
      <c r="J5517" s="196">
        <v>136.91999999999999</v>
      </c>
    </row>
    <row r="5518" spans="1:10" s="192" customFormat="1" ht="25.5">
      <c r="A5518" s="199" t="s">
        <v>139</v>
      </c>
      <c r="B5518" s="309" t="s">
        <v>3435</v>
      </c>
      <c r="C5518" s="278" t="s">
        <v>16</v>
      </c>
      <c r="D5518" s="278" t="s">
        <v>3436</v>
      </c>
      <c r="E5518" s="362" t="s">
        <v>142</v>
      </c>
      <c r="F5518" s="362"/>
      <c r="G5518" s="186" t="s">
        <v>17</v>
      </c>
      <c r="H5518" s="187">
        <v>1</v>
      </c>
      <c r="I5518" s="188">
        <v>113.26</v>
      </c>
      <c r="J5518" s="200">
        <v>113.26</v>
      </c>
    </row>
    <row r="5519" spans="1:10" s="192" customFormat="1" ht="25.5">
      <c r="A5519" s="199" t="s">
        <v>139</v>
      </c>
      <c r="B5519" s="309" t="s">
        <v>3437</v>
      </c>
      <c r="C5519" s="278" t="s">
        <v>16</v>
      </c>
      <c r="D5519" s="278" t="s">
        <v>3438</v>
      </c>
      <c r="E5519" s="362" t="s">
        <v>141</v>
      </c>
      <c r="F5519" s="362"/>
      <c r="G5519" s="186" t="s">
        <v>26</v>
      </c>
      <c r="H5519" s="187">
        <v>0.6</v>
      </c>
      <c r="I5519" s="188">
        <v>16.04</v>
      </c>
      <c r="J5519" s="200">
        <v>9.6199999999999992</v>
      </c>
    </row>
    <row r="5520" spans="1:10" s="192" customFormat="1" ht="25.5">
      <c r="A5520" s="199" t="s">
        <v>139</v>
      </c>
      <c r="B5520" s="309" t="s">
        <v>3439</v>
      </c>
      <c r="C5520" s="278" t="s">
        <v>16</v>
      </c>
      <c r="D5520" s="278" t="s">
        <v>874</v>
      </c>
      <c r="E5520" s="362" t="s">
        <v>141</v>
      </c>
      <c r="F5520" s="362"/>
      <c r="G5520" s="186" t="s">
        <v>26</v>
      </c>
      <c r="H5520" s="187">
        <v>0.6</v>
      </c>
      <c r="I5520" s="188">
        <v>23.41</v>
      </c>
      <c r="J5520" s="200">
        <v>14.04</v>
      </c>
    </row>
    <row r="5521" spans="1:10" s="192" customFormat="1" ht="12.75">
      <c r="A5521" s="201"/>
      <c r="B5521" s="279"/>
      <c r="C5521" s="279"/>
      <c r="D5521" s="279"/>
      <c r="E5521" s="279" t="s">
        <v>143</v>
      </c>
      <c r="F5521" s="203">
        <v>23.66</v>
      </c>
      <c r="G5521" s="279" t="s">
        <v>144</v>
      </c>
      <c r="H5521" s="203">
        <v>0</v>
      </c>
      <c r="I5521" s="279" t="s">
        <v>145</v>
      </c>
      <c r="J5521" s="204">
        <v>23.66</v>
      </c>
    </row>
    <row r="5522" spans="1:10" s="192" customFormat="1" ht="12.75">
      <c r="A5522" s="201"/>
      <c r="B5522" s="279"/>
      <c r="C5522" s="279"/>
      <c r="D5522" s="279"/>
      <c r="E5522" s="279" t="s">
        <v>663</v>
      </c>
      <c r="F5522" s="203">
        <v>30.76</v>
      </c>
      <c r="G5522" s="279"/>
      <c r="H5522" s="363" t="s">
        <v>664</v>
      </c>
      <c r="I5522" s="363"/>
      <c r="J5522" s="204">
        <v>167.68</v>
      </c>
    </row>
    <row r="5523" spans="1:10" s="192" customFormat="1" ht="13.5" thickBot="1">
      <c r="A5523" s="280"/>
      <c r="B5523" s="281"/>
      <c r="C5523" s="281"/>
      <c r="D5523" s="281"/>
      <c r="E5523" s="281"/>
      <c r="F5523" s="281"/>
      <c r="G5523" s="281" t="s">
        <v>665</v>
      </c>
      <c r="H5523" s="213">
        <v>1</v>
      </c>
      <c r="I5523" s="281" t="s">
        <v>666</v>
      </c>
      <c r="J5523" s="207">
        <v>167.68</v>
      </c>
    </row>
    <row r="5524" spans="1:10" s="192" customFormat="1" ht="13.5" thickTop="1">
      <c r="A5524" s="205"/>
      <c r="B5524" s="189"/>
      <c r="C5524" s="189"/>
      <c r="D5524" s="189"/>
      <c r="E5524" s="189"/>
      <c r="F5524" s="189"/>
      <c r="G5524" s="189"/>
      <c r="H5524" s="189"/>
      <c r="I5524" s="189"/>
      <c r="J5524" s="206"/>
    </row>
    <row r="5525" spans="1:10" s="192" customFormat="1" ht="12.75">
      <c r="A5525" s="111" t="s">
        <v>4989</v>
      </c>
      <c r="B5525" s="286"/>
      <c r="C5525" s="286"/>
      <c r="D5525" s="286" t="s">
        <v>319</v>
      </c>
      <c r="E5525" s="286"/>
      <c r="F5525" s="366"/>
      <c r="G5525" s="366"/>
      <c r="H5525" s="136"/>
      <c r="I5525" s="286"/>
      <c r="J5525" s="212">
        <v>5744.4</v>
      </c>
    </row>
    <row r="5526" spans="1:10" s="192" customFormat="1" ht="12.75">
      <c r="A5526" s="290" t="s">
        <v>4990</v>
      </c>
      <c r="B5526" s="288" t="s">
        <v>8</v>
      </c>
      <c r="C5526" s="284" t="s">
        <v>9</v>
      </c>
      <c r="D5526" s="284" t="s">
        <v>10</v>
      </c>
      <c r="E5526" s="367" t="s">
        <v>136</v>
      </c>
      <c r="F5526" s="367"/>
      <c r="G5526" s="289" t="s">
        <v>11</v>
      </c>
      <c r="H5526" s="288" t="s">
        <v>12</v>
      </c>
      <c r="I5526" s="288" t="s">
        <v>13</v>
      </c>
      <c r="J5526" s="287" t="s">
        <v>14</v>
      </c>
    </row>
    <row r="5527" spans="1:10" s="192" customFormat="1" ht="25.5">
      <c r="A5527" s="94" t="s">
        <v>137</v>
      </c>
      <c r="B5527" s="294" t="s">
        <v>3454</v>
      </c>
      <c r="C5527" s="277" t="s">
        <v>16</v>
      </c>
      <c r="D5527" s="277" t="s">
        <v>2523</v>
      </c>
      <c r="E5527" s="368">
        <v>712</v>
      </c>
      <c r="F5527" s="368"/>
      <c r="G5527" s="95" t="s">
        <v>34</v>
      </c>
      <c r="H5527" s="182">
        <v>1</v>
      </c>
      <c r="I5527" s="96">
        <v>46.22</v>
      </c>
      <c r="J5527" s="196">
        <v>46.22</v>
      </c>
    </row>
    <row r="5528" spans="1:10" s="192" customFormat="1" ht="25.5">
      <c r="A5528" s="199" t="s">
        <v>139</v>
      </c>
      <c r="B5528" s="309" t="s">
        <v>3455</v>
      </c>
      <c r="C5528" s="278" t="s">
        <v>16</v>
      </c>
      <c r="D5528" s="278" t="s">
        <v>2523</v>
      </c>
      <c r="E5528" s="362" t="s">
        <v>142</v>
      </c>
      <c r="F5528" s="362"/>
      <c r="G5528" s="186" t="s">
        <v>19</v>
      </c>
      <c r="H5528" s="187">
        <v>1</v>
      </c>
      <c r="I5528" s="188">
        <v>34.39</v>
      </c>
      <c r="J5528" s="200">
        <v>34.39</v>
      </c>
    </row>
    <row r="5529" spans="1:10" s="192" customFormat="1" ht="25.5">
      <c r="A5529" s="199" t="s">
        <v>139</v>
      </c>
      <c r="B5529" s="309" t="s">
        <v>3437</v>
      </c>
      <c r="C5529" s="278" t="s">
        <v>16</v>
      </c>
      <c r="D5529" s="278" t="s">
        <v>3438</v>
      </c>
      <c r="E5529" s="362" t="s">
        <v>141</v>
      </c>
      <c r="F5529" s="362"/>
      <c r="G5529" s="186" t="s">
        <v>26</v>
      </c>
      <c r="H5529" s="187">
        <v>0.3</v>
      </c>
      <c r="I5529" s="188">
        <v>16.04</v>
      </c>
      <c r="J5529" s="200">
        <v>4.8099999999999996</v>
      </c>
    </row>
    <row r="5530" spans="1:10" s="192" customFormat="1" ht="25.5">
      <c r="A5530" s="199" t="s">
        <v>139</v>
      </c>
      <c r="B5530" s="309" t="s">
        <v>3439</v>
      </c>
      <c r="C5530" s="278" t="s">
        <v>16</v>
      </c>
      <c r="D5530" s="278" t="s">
        <v>874</v>
      </c>
      <c r="E5530" s="362" t="s">
        <v>141</v>
      </c>
      <c r="F5530" s="362"/>
      <c r="G5530" s="186" t="s">
        <v>26</v>
      </c>
      <c r="H5530" s="187">
        <v>0.3</v>
      </c>
      <c r="I5530" s="188">
        <v>23.41</v>
      </c>
      <c r="J5530" s="200">
        <v>7.02</v>
      </c>
    </row>
    <row r="5531" spans="1:10" s="192" customFormat="1" ht="12.75">
      <c r="A5531" s="201"/>
      <c r="B5531" s="279"/>
      <c r="C5531" s="279"/>
      <c r="D5531" s="279"/>
      <c r="E5531" s="279" t="s">
        <v>143</v>
      </c>
      <c r="F5531" s="203">
        <v>11.83</v>
      </c>
      <c r="G5531" s="279" t="s">
        <v>144</v>
      </c>
      <c r="H5531" s="203">
        <v>0</v>
      </c>
      <c r="I5531" s="279" t="s">
        <v>145</v>
      </c>
      <c r="J5531" s="204">
        <v>11.83</v>
      </c>
    </row>
    <row r="5532" spans="1:10" s="192" customFormat="1" ht="12.75">
      <c r="A5532" s="201"/>
      <c r="B5532" s="279"/>
      <c r="C5532" s="279"/>
      <c r="D5532" s="279"/>
      <c r="E5532" s="279" t="s">
        <v>663</v>
      </c>
      <c r="F5532" s="203">
        <v>10.38</v>
      </c>
      <c r="G5532" s="279"/>
      <c r="H5532" s="363" t="s">
        <v>664</v>
      </c>
      <c r="I5532" s="363"/>
      <c r="J5532" s="204">
        <v>56.6</v>
      </c>
    </row>
    <row r="5533" spans="1:10" s="192" customFormat="1" ht="13.5" thickBot="1">
      <c r="A5533" s="280"/>
      <c r="B5533" s="281"/>
      <c r="C5533" s="281"/>
      <c r="D5533" s="281"/>
      <c r="E5533" s="281"/>
      <c r="F5533" s="281"/>
      <c r="G5533" s="281" t="s">
        <v>665</v>
      </c>
      <c r="H5533" s="213">
        <v>83.47</v>
      </c>
      <c r="I5533" s="281" t="s">
        <v>666</v>
      </c>
      <c r="J5533" s="207">
        <v>4724.3999999999996</v>
      </c>
    </row>
    <row r="5534" spans="1:10" s="192" customFormat="1" ht="13.5" thickTop="1">
      <c r="A5534" s="205"/>
      <c r="B5534" s="189"/>
      <c r="C5534" s="189"/>
      <c r="D5534" s="189"/>
      <c r="E5534" s="189"/>
      <c r="F5534" s="189"/>
      <c r="G5534" s="189"/>
      <c r="H5534" s="189"/>
      <c r="I5534" s="189"/>
      <c r="J5534" s="206"/>
    </row>
    <row r="5535" spans="1:10" s="192" customFormat="1" ht="12.75">
      <c r="A5535" s="290" t="s">
        <v>4991</v>
      </c>
      <c r="B5535" s="288" t="s">
        <v>8</v>
      </c>
      <c r="C5535" s="284" t="s">
        <v>9</v>
      </c>
      <c r="D5535" s="284" t="s">
        <v>10</v>
      </c>
      <c r="E5535" s="367" t="s">
        <v>136</v>
      </c>
      <c r="F5535" s="367"/>
      <c r="G5535" s="289" t="s">
        <v>11</v>
      </c>
      <c r="H5535" s="288" t="s">
        <v>12</v>
      </c>
      <c r="I5535" s="288" t="s">
        <v>13</v>
      </c>
      <c r="J5535" s="287" t="s">
        <v>14</v>
      </c>
    </row>
    <row r="5536" spans="1:10" s="192" customFormat="1" ht="51">
      <c r="A5536" s="94" t="s">
        <v>137</v>
      </c>
      <c r="B5536" s="294" t="s">
        <v>1324</v>
      </c>
      <c r="C5536" s="277" t="s">
        <v>21</v>
      </c>
      <c r="D5536" s="277" t="s">
        <v>644</v>
      </c>
      <c r="E5536" s="368" t="s">
        <v>152</v>
      </c>
      <c r="F5536" s="368"/>
      <c r="G5536" s="95" t="s">
        <v>34</v>
      </c>
      <c r="H5536" s="182">
        <v>1</v>
      </c>
      <c r="I5536" s="96">
        <v>9.98</v>
      </c>
      <c r="J5536" s="196">
        <v>9.98</v>
      </c>
    </row>
    <row r="5537" spans="1:10" s="192" customFormat="1" ht="25.5">
      <c r="A5537" s="197" t="s">
        <v>146</v>
      </c>
      <c r="B5537" s="308" t="s">
        <v>1559</v>
      </c>
      <c r="C5537" s="285" t="s">
        <v>21</v>
      </c>
      <c r="D5537" s="285" t="s">
        <v>153</v>
      </c>
      <c r="E5537" s="365" t="s">
        <v>148</v>
      </c>
      <c r="F5537" s="365"/>
      <c r="G5537" s="183" t="s">
        <v>26</v>
      </c>
      <c r="H5537" s="184">
        <v>4.8000000000000001E-2</v>
      </c>
      <c r="I5537" s="185">
        <v>20.92</v>
      </c>
      <c r="J5537" s="198">
        <v>1</v>
      </c>
    </row>
    <row r="5538" spans="1:10" s="192" customFormat="1" ht="25.5">
      <c r="A5538" s="197" t="s">
        <v>146</v>
      </c>
      <c r="B5538" s="308" t="s">
        <v>1560</v>
      </c>
      <c r="C5538" s="285" t="s">
        <v>21</v>
      </c>
      <c r="D5538" s="285" t="s">
        <v>154</v>
      </c>
      <c r="E5538" s="365" t="s">
        <v>148</v>
      </c>
      <c r="F5538" s="365"/>
      <c r="G5538" s="183" t="s">
        <v>26</v>
      </c>
      <c r="H5538" s="184">
        <v>0.2114</v>
      </c>
      <c r="I5538" s="185">
        <v>25.55</v>
      </c>
      <c r="J5538" s="198">
        <v>5.4</v>
      </c>
    </row>
    <row r="5539" spans="1:10" s="192" customFormat="1" ht="25.5">
      <c r="A5539" s="199" t="s">
        <v>139</v>
      </c>
      <c r="B5539" s="309" t="s">
        <v>1574</v>
      </c>
      <c r="C5539" s="278" t="s">
        <v>21</v>
      </c>
      <c r="D5539" s="278" t="s">
        <v>125</v>
      </c>
      <c r="E5539" s="362" t="s">
        <v>142</v>
      </c>
      <c r="F5539" s="362"/>
      <c r="G5539" s="186" t="s">
        <v>45</v>
      </c>
      <c r="H5539" s="187">
        <v>1.7857000000000001</v>
      </c>
      <c r="I5539" s="188">
        <v>2.0099999999999998</v>
      </c>
      <c r="J5539" s="200">
        <v>3.58</v>
      </c>
    </row>
    <row r="5540" spans="1:10" s="192" customFormat="1" ht="12.75">
      <c r="A5540" s="201"/>
      <c r="B5540" s="279"/>
      <c r="C5540" s="279"/>
      <c r="D5540" s="279"/>
      <c r="E5540" s="279" t="s">
        <v>143</v>
      </c>
      <c r="F5540" s="203">
        <v>5.19</v>
      </c>
      <c r="G5540" s="279" t="s">
        <v>144</v>
      </c>
      <c r="H5540" s="203">
        <v>0</v>
      </c>
      <c r="I5540" s="279" t="s">
        <v>145</v>
      </c>
      <c r="J5540" s="204">
        <v>5.19</v>
      </c>
    </row>
    <row r="5541" spans="1:10" s="192" customFormat="1" ht="12.75">
      <c r="A5541" s="201"/>
      <c r="B5541" s="279"/>
      <c r="C5541" s="279"/>
      <c r="D5541" s="279"/>
      <c r="E5541" s="279" t="s">
        <v>663</v>
      </c>
      <c r="F5541" s="203">
        <v>2.2400000000000002</v>
      </c>
      <c r="G5541" s="279"/>
      <c r="H5541" s="363" t="s">
        <v>664</v>
      </c>
      <c r="I5541" s="363"/>
      <c r="J5541" s="204">
        <v>12.22</v>
      </c>
    </row>
    <row r="5542" spans="1:10" s="192" customFormat="1" ht="13.5" thickBot="1">
      <c r="A5542" s="280"/>
      <c r="B5542" s="281"/>
      <c r="C5542" s="281"/>
      <c r="D5542" s="281"/>
      <c r="E5542" s="281"/>
      <c r="F5542" s="281"/>
      <c r="G5542" s="281" t="s">
        <v>665</v>
      </c>
      <c r="H5542" s="213">
        <v>83.47</v>
      </c>
      <c r="I5542" s="281" t="s">
        <v>666</v>
      </c>
      <c r="J5542" s="207">
        <v>1020</v>
      </c>
    </row>
    <row r="5543" spans="1:10" s="192" customFormat="1" ht="13.5" thickTop="1">
      <c r="A5543" s="205"/>
      <c r="B5543" s="189"/>
      <c r="C5543" s="189"/>
      <c r="D5543" s="189"/>
      <c r="E5543" s="189"/>
      <c r="F5543" s="189"/>
      <c r="G5543" s="189"/>
      <c r="H5543" s="189"/>
      <c r="I5543" s="189"/>
      <c r="J5543" s="206"/>
    </row>
    <row r="5544" spans="1:10" s="192" customFormat="1" ht="12.75">
      <c r="A5544" s="111" t="s">
        <v>4992</v>
      </c>
      <c r="B5544" s="286"/>
      <c r="C5544" s="286"/>
      <c r="D5544" s="286" t="s">
        <v>121</v>
      </c>
      <c r="E5544" s="286"/>
      <c r="F5544" s="366"/>
      <c r="G5544" s="366"/>
      <c r="H5544" s="136"/>
      <c r="I5544" s="286"/>
      <c r="J5544" s="212">
        <v>821.24</v>
      </c>
    </row>
    <row r="5545" spans="1:10" s="192" customFormat="1" ht="12.75">
      <c r="A5545" s="290" t="s">
        <v>4993</v>
      </c>
      <c r="B5545" s="288" t="s">
        <v>8</v>
      </c>
      <c r="C5545" s="284" t="s">
        <v>9</v>
      </c>
      <c r="D5545" s="284" t="s">
        <v>10</v>
      </c>
      <c r="E5545" s="367" t="s">
        <v>136</v>
      </c>
      <c r="F5545" s="367"/>
      <c r="G5545" s="289" t="s">
        <v>11</v>
      </c>
      <c r="H5545" s="288" t="s">
        <v>12</v>
      </c>
      <c r="I5545" s="288" t="s">
        <v>13</v>
      </c>
      <c r="J5545" s="287" t="s">
        <v>14</v>
      </c>
    </row>
    <row r="5546" spans="1:10" s="192" customFormat="1" ht="38.25" customHeight="1">
      <c r="A5546" s="94" t="s">
        <v>137</v>
      </c>
      <c r="B5546" s="294" t="s">
        <v>3484</v>
      </c>
      <c r="C5546" s="277" t="s">
        <v>21</v>
      </c>
      <c r="D5546" s="277" t="s">
        <v>2540</v>
      </c>
      <c r="E5546" s="368" t="s">
        <v>182</v>
      </c>
      <c r="F5546" s="368"/>
      <c r="G5546" s="95" t="s">
        <v>45</v>
      </c>
      <c r="H5546" s="182">
        <v>1</v>
      </c>
      <c r="I5546" s="96">
        <v>670.57</v>
      </c>
      <c r="J5546" s="196">
        <v>670.57</v>
      </c>
    </row>
    <row r="5547" spans="1:10" s="192" customFormat="1" ht="38.25">
      <c r="A5547" s="197" t="s">
        <v>146</v>
      </c>
      <c r="B5547" s="308" t="s">
        <v>1548</v>
      </c>
      <c r="C5547" s="285" t="s">
        <v>21</v>
      </c>
      <c r="D5547" s="285" t="s">
        <v>907</v>
      </c>
      <c r="E5547" s="365" t="s">
        <v>148</v>
      </c>
      <c r="F5547" s="365"/>
      <c r="G5547" s="183" t="s">
        <v>2</v>
      </c>
      <c r="H5547" s="184">
        <v>1.34E-2</v>
      </c>
      <c r="I5547" s="185">
        <v>739.22</v>
      </c>
      <c r="J5547" s="198">
        <v>9.9</v>
      </c>
    </row>
    <row r="5548" spans="1:10" s="192" customFormat="1" ht="25.5">
      <c r="A5548" s="197" t="s">
        <v>146</v>
      </c>
      <c r="B5548" s="308" t="s">
        <v>1508</v>
      </c>
      <c r="C5548" s="285" t="s">
        <v>21</v>
      </c>
      <c r="D5548" s="285" t="s">
        <v>150</v>
      </c>
      <c r="E5548" s="365" t="s">
        <v>148</v>
      </c>
      <c r="F5548" s="365"/>
      <c r="G5548" s="183" t="s">
        <v>26</v>
      </c>
      <c r="H5548" s="184">
        <v>0.53349999999999997</v>
      </c>
      <c r="I5548" s="185">
        <v>21.96</v>
      </c>
      <c r="J5548" s="198">
        <v>11.71</v>
      </c>
    </row>
    <row r="5549" spans="1:10" s="192" customFormat="1" ht="25.5">
      <c r="A5549" s="197" t="s">
        <v>146</v>
      </c>
      <c r="B5549" s="308" t="s">
        <v>1509</v>
      </c>
      <c r="C5549" s="285" t="s">
        <v>21</v>
      </c>
      <c r="D5549" s="285" t="s">
        <v>151</v>
      </c>
      <c r="E5549" s="365" t="s">
        <v>148</v>
      </c>
      <c r="F5549" s="365"/>
      <c r="G5549" s="183" t="s">
        <v>26</v>
      </c>
      <c r="H5549" s="184">
        <v>0.53349999999999997</v>
      </c>
      <c r="I5549" s="185">
        <v>26.68</v>
      </c>
      <c r="J5549" s="198">
        <v>14.23</v>
      </c>
    </row>
    <row r="5550" spans="1:10" s="192" customFormat="1" ht="38.25">
      <c r="A5550" s="199" t="s">
        <v>139</v>
      </c>
      <c r="B5550" s="309" t="s">
        <v>3485</v>
      </c>
      <c r="C5550" s="278" t="s">
        <v>21</v>
      </c>
      <c r="D5550" s="278" t="s">
        <v>3486</v>
      </c>
      <c r="E5550" s="362" t="s">
        <v>142</v>
      </c>
      <c r="F5550" s="362"/>
      <c r="G5550" s="186" t="s">
        <v>45</v>
      </c>
      <c r="H5550" s="187">
        <v>1</v>
      </c>
      <c r="I5550" s="188">
        <v>634.73</v>
      </c>
      <c r="J5550" s="200">
        <v>634.73</v>
      </c>
    </row>
    <row r="5551" spans="1:10" s="192" customFormat="1" ht="12.75">
      <c r="A5551" s="201"/>
      <c r="B5551" s="279"/>
      <c r="C5551" s="279"/>
      <c r="D5551" s="279"/>
      <c r="E5551" s="279" t="s">
        <v>143</v>
      </c>
      <c r="F5551" s="203">
        <v>22.509999999999998</v>
      </c>
      <c r="G5551" s="279" t="s">
        <v>144</v>
      </c>
      <c r="H5551" s="203">
        <v>0</v>
      </c>
      <c r="I5551" s="279" t="s">
        <v>145</v>
      </c>
      <c r="J5551" s="204">
        <v>22.509999999999998</v>
      </c>
    </row>
    <row r="5552" spans="1:10" s="192" customFormat="1" ht="12.75">
      <c r="A5552" s="201"/>
      <c r="B5552" s="279"/>
      <c r="C5552" s="279"/>
      <c r="D5552" s="279"/>
      <c r="E5552" s="279" t="s">
        <v>663</v>
      </c>
      <c r="F5552" s="203">
        <v>150.66999999999999</v>
      </c>
      <c r="G5552" s="279"/>
      <c r="H5552" s="363" t="s">
        <v>664</v>
      </c>
      <c r="I5552" s="363"/>
      <c r="J5552" s="204">
        <v>821.24</v>
      </c>
    </row>
    <row r="5553" spans="1:10" s="192" customFormat="1" ht="13.5" thickBot="1">
      <c r="A5553" s="280"/>
      <c r="B5553" s="281"/>
      <c r="C5553" s="281"/>
      <c r="D5553" s="281"/>
      <c r="E5553" s="281"/>
      <c r="F5553" s="281"/>
      <c r="G5553" s="281" t="s">
        <v>665</v>
      </c>
      <c r="H5553" s="213">
        <v>1</v>
      </c>
      <c r="I5553" s="281" t="s">
        <v>666</v>
      </c>
      <c r="J5553" s="207">
        <v>821.24</v>
      </c>
    </row>
    <row r="5554" spans="1:10" s="192" customFormat="1" ht="13.5" thickTop="1">
      <c r="A5554" s="205"/>
      <c r="B5554" s="189"/>
      <c r="C5554" s="189"/>
      <c r="D5554" s="189"/>
      <c r="E5554" s="189"/>
      <c r="F5554" s="189"/>
      <c r="G5554" s="189"/>
      <c r="H5554" s="189"/>
      <c r="I5554" s="189"/>
      <c r="J5554" s="206"/>
    </row>
    <row r="5555" spans="1:10" s="192" customFormat="1" ht="12.75">
      <c r="A5555" s="111" t="s">
        <v>4994</v>
      </c>
      <c r="B5555" s="286"/>
      <c r="C5555" s="286"/>
      <c r="D5555" s="286" t="s">
        <v>3032</v>
      </c>
      <c r="E5555" s="286"/>
      <c r="F5555" s="366"/>
      <c r="G5555" s="366"/>
      <c r="H5555" s="136"/>
      <c r="I5555" s="286"/>
      <c r="J5555" s="212">
        <v>657581.32999999996</v>
      </c>
    </row>
    <row r="5556" spans="1:10" s="192" customFormat="1" ht="12.75">
      <c r="A5556" s="111" t="s">
        <v>4995</v>
      </c>
      <c r="B5556" s="286"/>
      <c r="C5556" s="286"/>
      <c r="D5556" s="286" t="s">
        <v>293</v>
      </c>
      <c r="E5556" s="286"/>
      <c r="F5556" s="366"/>
      <c r="G5556" s="366"/>
      <c r="H5556" s="136"/>
      <c r="I5556" s="286"/>
      <c r="J5556" s="212">
        <v>1343.09</v>
      </c>
    </row>
    <row r="5557" spans="1:10" s="192" customFormat="1" ht="12.75">
      <c r="A5557" s="290" t="s">
        <v>4996</v>
      </c>
      <c r="B5557" s="288" t="s">
        <v>8</v>
      </c>
      <c r="C5557" s="284" t="s">
        <v>9</v>
      </c>
      <c r="D5557" s="284" t="s">
        <v>10</v>
      </c>
      <c r="E5557" s="367" t="s">
        <v>136</v>
      </c>
      <c r="F5557" s="367"/>
      <c r="G5557" s="289" t="s">
        <v>11</v>
      </c>
      <c r="H5557" s="288" t="s">
        <v>12</v>
      </c>
      <c r="I5557" s="288" t="s">
        <v>13</v>
      </c>
      <c r="J5557" s="287" t="s">
        <v>14</v>
      </c>
    </row>
    <row r="5558" spans="1:10" s="192" customFormat="1" ht="12.75" customHeight="1">
      <c r="A5558" s="94" t="s">
        <v>137</v>
      </c>
      <c r="B5558" s="294" t="s">
        <v>1175</v>
      </c>
      <c r="C5558" s="277" t="s">
        <v>21</v>
      </c>
      <c r="D5558" s="277" t="s">
        <v>2320</v>
      </c>
      <c r="E5558" s="368" t="s">
        <v>178</v>
      </c>
      <c r="F5558" s="368"/>
      <c r="G5558" s="95" t="s">
        <v>2</v>
      </c>
      <c r="H5558" s="182">
        <v>1</v>
      </c>
      <c r="I5558" s="96">
        <v>80.38</v>
      </c>
      <c r="J5558" s="196">
        <v>80.38</v>
      </c>
    </row>
    <row r="5559" spans="1:10" s="192" customFormat="1" ht="25.5">
      <c r="A5559" s="197" t="s">
        <v>146</v>
      </c>
      <c r="B5559" s="308" t="s">
        <v>1345</v>
      </c>
      <c r="C5559" s="285" t="s">
        <v>21</v>
      </c>
      <c r="D5559" s="285" t="s">
        <v>147</v>
      </c>
      <c r="E5559" s="365" t="s">
        <v>148</v>
      </c>
      <c r="F5559" s="365"/>
      <c r="G5559" s="183" t="s">
        <v>26</v>
      </c>
      <c r="H5559" s="184">
        <v>3.9557666999999999</v>
      </c>
      <c r="I5559" s="185">
        <v>20.32</v>
      </c>
      <c r="J5559" s="198">
        <v>80.38</v>
      </c>
    </row>
    <row r="5560" spans="1:10" s="192" customFormat="1" ht="12.75">
      <c r="A5560" s="201"/>
      <c r="B5560" s="279"/>
      <c r="C5560" s="279"/>
      <c r="D5560" s="279"/>
      <c r="E5560" s="279" t="s">
        <v>143</v>
      </c>
      <c r="F5560" s="203">
        <v>59.69</v>
      </c>
      <c r="G5560" s="279" t="s">
        <v>144</v>
      </c>
      <c r="H5560" s="203">
        <v>0</v>
      </c>
      <c r="I5560" s="279" t="s">
        <v>145</v>
      </c>
      <c r="J5560" s="204">
        <v>59.69</v>
      </c>
    </row>
    <row r="5561" spans="1:10" s="192" customFormat="1" ht="12.75">
      <c r="A5561" s="201"/>
      <c r="B5561" s="279"/>
      <c r="C5561" s="279"/>
      <c r="D5561" s="279"/>
      <c r="E5561" s="279" t="s">
        <v>663</v>
      </c>
      <c r="F5561" s="203">
        <v>18.059999999999999</v>
      </c>
      <c r="G5561" s="279"/>
      <c r="H5561" s="363" t="s">
        <v>664</v>
      </c>
      <c r="I5561" s="363"/>
      <c r="J5561" s="204">
        <v>98.44</v>
      </c>
    </row>
    <row r="5562" spans="1:10" s="192" customFormat="1" ht="13.5" thickBot="1">
      <c r="A5562" s="280"/>
      <c r="B5562" s="281"/>
      <c r="C5562" s="281"/>
      <c r="D5562" s="281"/>
      <c r="E5562" s="281"/>
      <c r="F5562" s="281"/>
      <c r="G5562" s="281" t="s">
        <v>665</v>
      </c>
      <c r="H5562" s="213">
        <v>3</v>
      </c>
      <c r="I5562" s="281" t="s">
        <v>666</v>
      </c>
      <c r="J5562" s="207">
        <v>295.32</v>
      </c>
    </row>
    <row r="5563" spans="1:10" s="192" customFormat="1" ht="13.5" thickTop="1">
      <c r="A5563" s="205"/>
      <c r="B5563" s="189"/>
      <c r="C5563" s="189"/>
      <c r="D5563" s="189"/>
      <c r="E5563" s="189"/>
      <c r="F5563" s="189"/>
      <c r="G5563" s="189"/>
      <c r="H5563" s="189"/>
      <c r="I5563" s="189"/>
      <c r="J5563" s="206"/>
    </row>
    <row r="5564" spans="1:10" s="192" customFormat="1" ht="12.75">
      <c r="A5564" s="290" t="s">
        <v>4997</v>
      </c>
      <c r="B5564" s="288" t="s">
        <v>8</v>
      </c>
      <c r="C5564" s="284" t="s">
        <v>9</v>
      </c>
      <c r="D5564" s="284" t="s">
        <v>10</v>
      </c>
      <c r="E5564" s="367" t="s">
        <v>136</v>
      </c>
      <c r="F5564" s="367"/>
      <c r="G5564" s="289" t="s">
        <v>11</v>
      </c>
      <c r="H5564" s="288" t="s">
        <v>12</v>
      </c>
      <c r="I5564" s="288" t="s">
        <v>13</v>
      </c>
      <c r="J5564" s="287" t="s">
        <v>14</v>
      </c>
    </row>
    <row r="5565" spans="1:10" s="192" customFormat="1" ht="25.5">
      <c r="A5565" s="94" t="s">
        <v>137</v>
      </c>
      <c r="B5565" s="294" t="s">
        <v>1268</v>
      </c>
      <c r="C5565" s="277" t="s">
        <v>21</v>
      </c>
      <c r="D5565" s="277" t="s">
        <v>295</v>
      </c>
      <c r="E5565" s="368" t="s">
        <v>178</v>
      </c>
      <c r="F5565" s="368"/>
      <c r="G5565" s="95" t="s">
        <v>2</v>
      </c>
      <c r="H5565" s="182">
        <v>1</v>
      </c>
      <c r="I5565" s="96">
        <v>23.64</v>
      </c>
      <c r="J5565" s="196">
        <v>23.64</v>
      </c>
    </row>
    <row r="5566" spans="1:10" s="192" customFormat="1" ht="51">
      <c r="A5566" s="197" t="s">
        <v>146</v>
      </c>
      <c r="B5566" s="308" t="s">
        <v>1376</v>
      </c>
      <c r="C5566" s="285" t="s">
        <v>21</v>
      </c>
      <c r="D5566" s="285" t="s">
        <v>747</v>
      </c>
      <c r="E5566" s="365" t="s">
        <v>155</v>
      </c>
      <c r="F5566" s="365"/>
      <c r="G5566" s="183" t="s">
        <v>156</v>
      </c>
      <c r="H5566" s="184">
        <v>5.4000000000000003E-3</v>
      </c>
      <c r="I5566" s="185">
        <v>321.94</v>
      </c>
      <c r="J5566" s="198">
        <v>1.73</v>
      </c>
    </row>
    <row r="5567" spans="1:10" s="192" customFormat="1" ht="51">
      <c r="A5567" s="197" t="s">
        <v>146</v>
      </c>
      <c r="B5567" s="308" t="s">
        <v>1377</v>
      </c>
      <c r="C5567" s="285" t="s">
        <v>21</v>
      </c>
      <c r="D5567" s="285" t="s">
        <v>748</v>
      </c>
      <c r="E5567" s="365" t="s">
        <v>155</v>
      </c>
      <c r="F5567" s="365"/>
      <c r="G5567" s="183" t="s">
        <v>249</v>
      </c>
      <c r="H5567" s="184">
        <v>5.9999999999999995E-4</v>
      </c>
      <c r="I5567" s="185">
        <v>76.400000000000006</v>
      </c>
      <c r="J5567" s="198">
        <v>0.04</v>
      </c>
    </row>
    <row r="5568" spans="1:10" s="192" customFormat="1" ht="25.5">
      <c r="A5568" s="197" t="s">
        <v>146</v>
      </c>
      <c r="B5568" s="308" t="s">
        <v>1345</v>
      </c>
      <c r="C5568" s="285" t="s">
        <v>21</v>
      </c>
      <c r="D5568" s="285" t="s">
        <v>147</v>
      </c>
      <c r="E5568" s="365" t="s">
        <v>148</v>
      </c>
      <c r="F5568" s="365"/>
      <c r="G5568" s="183" t="s">
        <v>26</v>
      </c>
      <c r="H5568" s="184">
        <v>0.78659999999999997</v>
      </c>
      <c r="I5568" s="185">
        <v>20.32</v>
      </c>
      <c r="J5568" s="198">
        <v>15.98</v>
      </c>
    </row>
    <row r="5569" spans="1:10" s="192" customFormat="1" ht="25.5" customHeight="1">
      <c r="A5569" s="197" t="s">
        <v>146</v>
      </c>
      <c r="B5569" s="308" t="s">
        <v>1378</v>
      </c>
      <c r="C5569" s="285" t="s">
        <v>21</v>
      </c>
      <c r="D5569" s="285" t="s">
        <v>749</v>
      </c>
      <c r="E5569" s="365" t="s">
        <v>155</v>
      </c>
      <c r="F5569" s="365"/>
      <c r="G5569" s="183" t="s">
        <v>156</v>
      </c>
      <c r="H5569" s="184">
        <v>0.19620000000000001</v>
      </c>
      <c r="I5569" s="185">
        <v>30.06</v>
      </c>
      <c r="J5569" s="198">
        <v>5.89</v>
      </c>
    </row>
    <row r="5570" spans="1:10" s="192" customFormat="1" ht="12.75">
      <c r="A5570" s="201"/>
      <c r="B5570" s="279"/>
      <c r="C5570" s="279"/>
      <c r="D5570" s="279"/>
      <c r="E5570" s="279" t="s">
        <v>143</v>
      </c>
      <c r="F5570" s="203">
        <v>15.45</v>
      </c>
      <c r="G5570" s="279" t="s">
        <v>144</v>
      </c>
      <c r="H5570" s="203">
        <v>0</v>
      </c>
      <c r="I5570" s="279" t="s">
        <v>145</v>
      </c>
      <c r="J5570" s="204">
        <v>15.45</v>
      </c>
    </row>
    <row r="5571" spans="1:10" s="192" customFormat="1" ht="12.75">
      <c r="A5571" s="201"/>
      <c r="B5571" s="279"/>
      <c r="C5571" s="279"/>
      <c r="D5571" s="279"/>
      <c r="E5571" s="279" t="s">
        <v>663</v>
      </c>
      <c r="F5571" s="203">
        <v>5.31</v>
      </c>
      <c r="G5571" s="279"/>
      <c r="H5571" s="363" t="s">
        <v>664</v>
      </c>
      <c r="I5571" s="363"/>
      <c r="J5571" s="204">
        <v>28.95</v>
      </c>
    </row>
    <row r="5572" spans="1:10" s="192" customFormat="1" ht="13.5" thickBot="1">
      <c r="A5572" s="280"/>
      <c r="B5572" s="281"/>
      <c r="C5572" s="281"/>
      <c r="D5572" s="281"/>
      <c r="E5572" s="281"/>
      <c r="F5572" s="281"/>
      <c r="G5572" s="281" t="s">
        <v>665</v>
      </c>
      <c r="H5572" s="213">
        <v>3</v>
      </c>
      <c r="I5572" s="281" t="s">
        <v>666</v>
      </c>
      <c r="J5572" s="207">
        <v>86.85</v>
      </c>
    </row>
    <row r="5573" spans="1:10" s="192" customFormat="1" ht="13.5" thickTop="1">
      <c r="A5573" s="205"/>
      <c r="B5573" s="189"/>
      <c r="C5573" s="189"/>
      <c r="D5573" s="189"/>
      <c r="E5573" s="189"/>
      <c r="F5573" s="189"/>
      <c r="G5573" s="189"/>
      <c r="H5573" s="189"/>
      <c r="I5573" s="189"/>
      <c r="J5573" s="206"/>
    </row>
    <row r="5574" spans="1:10" s="192" customFormat="1" ht="12.75">
      <c r="A5574" s="290" t="s">
        <v>4998</v>
      </c>
      <c r="B5574" s="288" t="s">
        <v>8</v>
      </c>
      <c r="C5574" s="284" t="s">
        <v>9</v>
      </c>
      <c r="D5574" s="284" t="s">
        <v>10</v>
      </c>
      <c r="E5574" s="367" t="s">
        <v>136</v>
      </c>
      <c r="F5574" s="367"/>
      <c r="G5574" s="289" t="s">
        <v>11</v>
      </c>
      <c r="H5574" s="288" t="s">
        <v>12</v>
      </c>
      <c r="I5574" s="288" t="s">
        <v>13</v>
      </c>
      <c r="J5574" s="287" t="s">
        <v>14</v>
      </c>
    </row>
    <row r="5575" spans="1:10" s="192" customFormat="1" ht="38.25" customHeight="1">
      <c r="A5575" s="94" t="s">
        <v>137</v>
      </c>
      <c r="B5575" s="294" t="s">
        <v>4395</v>
      </c>
      <c r="C5575" s="277" t="s">
        <v>21</v>
      </c>
      <c r="D5575" s="277" t="s">
        <v>3044</v>
      </c>
      <c r="E5575" s="368" t="s">
        <v>182</v>
      </c>
      <c r="F5575" s="368"/>
      <c r="G5575" s="95" t="s">
        <v>45</v>
      </c>
      <c r="H5575" s="182">
        <v>1</v>
      </c>
      <c r="I5575" s="96">
        <v>392.31</v>
      </c>
      <c r="J5575" s="196">
        <v>392.31</v>
      </c>
    </row>
    <row r="5576" spans="1:10" s="192" customFormat="1" ht="38.25">
      <c r="A5576" s="197" t="s">
        <v>146</v>
      </c>
      <c r="B5576" s="308" t="s">
        <v>1644</v>
      </c>
      <c r="C5576" s="285" t="s">
        <v>21</v>
      </c>
      <c r="D5576" s="285" t="s">
        <v>1036</v>
      </c>
      <c r="E5576" s="365" t="s">
        <v>148</v>
      </c>
      <c r="F5576" s="365"/>
      <c r="G5576" s="183" t="s">
        <v>2</v>
      </c>
      <c r="H5576" s="184">
        <v>5.7500000000000002E-2</v>
      </c>
      <c r="I5576" s="185">
        <v>814.05</v>
      </c>
      <c r="J5576" s="198">
        <v>46.8</v>
      </c>
    </row>
    <row r="5577" spans="1:10" s="192" customFormat="1" ht="25.5">
      <c r="A5577" s="197" t="s">
        <v>146</v>
      </c>
      <c r="B5577" s="308" t="s">
        <v>1515</v>
      </c>
      <c r="C5577" s="285" t="s">
        <v>21</v>
      </c>
      <c r="D5577" s="285" t="s">
        <v>861</v>
      </c>
      <c r="E5577" s="365" t="s">
        <v>178</v>
      </c>
      <c r="F5577" s="365"/>
      <c r="G5577" s="183" t="s">
        <v>2</v>
      </c>
      <c r="H5577" s="184">
        <v>8.1000000000000003E-2</v>
      </c>
      <c r="I5577" s="185">
        <v>345.68</v>
      </c>
      <c r="J5577" s="198">
        <v>28</v>
      </c>
    </row>
    <row r="5578" spans="1:10" s="192" customFormat="1" ht="51">
      <c r="A5578" s="197" t="s">
        <v>146</v>
      </c>
      <c r="B5578" s="308" t="s">
        <v>1382</v>
      </c>
      <c r="C5578" s="285" t="s">
        <v>21</v>
      </c>
      <c r="D5578" s="285" t="s">
        <v>756</v>
      </c>
      <c r="E5578" s="365" t="s">
        <v>155</v>
      </c>
      <c r="F5578" s="365"/>
      <c r="G5578" s="183" t="s">
        <v>156</v>
      </c>
      <c r="H5578" s="184">
        <v>8.6999999999999994E-3</v>
      </c>
      <c r="I5578" s="185">
        <v>137.06</v>
      </c>
      <c r="J5578" s="198">
        <v>1.19</v>
      </c>
    </row>
    <row r="5579" spans="1:10" s="192" customFormat="1" ht="51">
      <c r="A5579" s="197" t="s">
        <v>146</v>
      </c>
      <c r="B5579" s="308" t="s">
        <v>1383</v>
      </c>
      <c r="C5579" s="285" t="s">
        <v>21</v>
      </c>
      <c r="D5579" s="285" t="s">
        <v>757</v>
      </c>
      <c r="E5579" s="365" t="s">
        <v>155</v>
      </c>
      <c r="F5579" s="365"/>
      <c r="G5579" s="183" t="s">
        <v>249</v>
      </c>
      <c r="H5579" s="184">
        <v>1.78E-2</v>
      </c>
      <c r="I5579" s="185">
        <v>55.09</v>
      </c>
      <c r="J5579" s="198">
        <v>0.98</v>
      </c>
    </row>
    <row r="5580" spans="1:10" s="192" customFormat="1" ht="38.25">
      <c r="A5580" s="197" t="s">
        <v>146</v>
      </c>
      <c r="B5580" s="308" t="s">
        <v>1646</v>
      </c>
      <c r="C5580" s="285" t="s">
        <v>21</v>
      </c>
      <c r="D5580" s="285" t="s">
        <v>1037</v>
      </c>
      <c r="E5580" s="365" t="s">
        <v>148</v>
      </c>
      <c r="F5580" s="365"/>
      <c r="G5580" s="183" t="s">
        <v>2</v>
      </c>
      <c r="H5580" s="184">
        <v>1.3599999999999999E-2</v>
      </c>
      <c r="I5580" s="185">
        <v>547.35</v>
      </c>
      <c r="J5580" s="198">
        <v>7.44</v>
      </c>
    </row>
    <row r="5581" spans="1:10" s="192" customFormat="1" ht="25.5">
      <c r="A5581" s="197" t="s">
        <v>146</v>
      </c>
      <c r="B5581" s="308" t="s">
        <v>1386</v>
      </c>
      <c r="C5581" s="285" t="s">
        <v>21</v>
      </c>
      <c r="D5581" s="285" t="s">
        <v>174</v>
      </c>
      <c r="E5581" s="365" t="s">
        <v>148</v>
      </c>
      <c r="F5581" s="365"/>
      <c r="G5581" s="183" t="s">
        <v>26</v>
      </c>
      <c r="H5581" s="184">
        <v>2.9802</v>
      </c>
      <c r="I5581" s="185">
        <v>25.62</v>
      </c>
      <c r="J5581" s="198">
        <v>76.349999999999994</v>
      </c>
    </row>
    <row r="5582" spans="1:10" s="192" customFormat="1" ht="25.5">
      <c r="A5582" s="197" t="s">
        <v>146</v>
      </c>
      <c r="B5582" s="308" t="s">
        <v>1345</v>
      </c>
      <c r="C5582" s="285" t="s">
        <v>21</v>
      </c>
      <c r="D5582" s="285" t="s">
        <v>147</v>
      </c>
      <c r="E5582" s="365" t="s">
        <v>148</v>
      </c>
      <c r="F5582" s="365"/>
      <c r="G5582" s="183" t="s">
        <v>26</v>
      </c>
      <c r="H5582" s="184">
        <v>2.3416000000000001</v>
      </c>
      <c r="I5582" s="185">
        <v>20.32</v>
      </c>
      <c r="J5582" s="198">
        <v>47.58</v>
      </c>
    </row>
    <row r="5583" spans="1:10" s="192" customFormat="1" ht="25.5">
      <c r="A5583" s="197" t="s">
        <v>146</v>
      </c>
      <c r="B5583" s="308" t="s">
        <v>1654</v>
      </c>
      <c r="C5583" s="285" t="s">
        <v>21</v>
      </c>
      <c r="D5583" s="285" t="s">
        <v>560</v>
      </c>
      <c r="E5583" s="365" t="s">
        <v>181</v>
      </c>
      <c r="F5583" s="365"/>
      <c r="G5583" s="183" t="s">
        <v>2</v>
      </c>
      <c r="H5583" s="184">
        <v>4.48E-2</v>
      </c>
      <c r="I5583" s="185">
        <v>2495.89</v>
      </c>
      <c r="J5583" s="198">
        <v>111.81</v>
      </c>
    </row>
    <row r="5584" spans="1:10" s="192" customFormat="1" ht="25.5">
      <c r="A5584" s="199" t="s">
        <v>139</v>
      </c>
      <c r="B5584" s="309" t="s">
        <v>4396</v>
      </c>
      <c r="C5584" s="278" t="s">
        <v>21</v>
      </c>
      <c r="D5584" s="278" t="s">
        <v>4397</v>
      </c>
      <c r="E5584" s="362" t="s">
        <v>142</v>
      </c>
      <c r="F5584" s="362"/>
      <c r="G5584" s="186" t="s">
        <v>45</v>
      </c>
      <c r="H5584" s="187">
        <v>21.225300000000001</v>
      </c>
      <c r="I5584" s="188">
        <v>3.4</v>
      </c>
      <c r="J5584" s="200">
        <v>72.16</v>
      </c>
    </row>
    <row r="5585" spans="1:10" s="192" customFormat="1" ht="12.75">
      <c r="A5585" s="201"/>
      <c r="B5585" s="279"/>
      <c r="C5585" s="279"/>
      <c r="D5585" s="279"/>
      <c r="E5585" s="279" t="s">
        <v>143</v>
      </c>
      <c r="F5585" s="203">
        <v>157.71</v>
      </c>
      <c r="G5585" s="279" t="s">
        <v>144</v>
      </c>
      <c r="H5585" s="203">
        <v>0</v>
      </c>
      <c r="I5585" s="279" t="s">
        <v>145</v>
      </c>
      <c r="J5585" s="204">
        <v>157.71</v>
      </c>
    </row>
    <row r="5586" spans="1:10" s="192" customFormat="1" ht="12.75">
      <c r="A5586" s="201"/>
      <c r="B5586" s="279"/>
      <c r="C5586" s="279"/>
      <c r="D5586" s="279"/>
      <c r="E5586" s="279" t="s">
        <v>663</v>
      </c>
      <c r="F5586" s="203">
        <v>88.15</v>
      </c>
      <c r="G5586" s="279"/>
      <c r="H5586" s="363" t="s">
        <v>664</v>
      </c>
      <c r="I5586" s="363"/>
      <c r="J5586" s="204">
        <v>480.46</v>
      </c>
    </row>
    <row r="5587" spans="1:10" s="192" customFormat="1" ht="13.5" thickBot="1">
      <c r="A5587" s="280"/>
      <c r="B5587" s="281"/>
      <c r="C5587" s="281"/>
      <c r="D5587" s="281"/>
      <c r="E5587" s="281"/>
      <c r="F5587" s="281"/>
      <c r="G5587" s="281" t="s">
        <v>665</v>
      </c>
      <c r="H5587" s="213">
        <v>2</v>
      </c>
      <c r="I5587" s="281" t="s">
        <v>666</v>
      </c>
      <c r="J5587" s="207">
        <v>960.92</v>
      </c>
    </row>
    <row r="5588" spans="1:10" s="192" customFormat="1" ht="13.5" thickTop="1">
      <c r="A5588" s="205"/>
      <c r="B5588" s="189"/>
      <c r="C5588" s="189"/>
      <c r="D5588" s="189"/>
      <c r="E5588" s="189"/>
      <c r="F5588" s="189"/>
      <c r="G5588" s="189"/>
      <c r="H5588" s="189"/>
      <c r="I5588" s="189"/>
      <c r="J5588" s="206"/>
    </row>
    <row r="5589" spans="1:10" s="192" customFormat="1" ht="12.75">
      <c r="A5589" s="111" t="s">
        <v>4999</v>
      </c>
      <c r="B5589" s="286"/>
      <c r="C5589" s="286"/>
      <c r="D5589" s="286" t="s">
        <v>115</v>
      </c>
      <c r="E5589" s="286"/>
      <c r="F5589" s="366"/>
      <c r="G5589" s="366"/>
      <c r="H5589" s="136"/>
      <c r="I5589" s="286"/>
      <c r="J5589" s="212">
        <v>126971.41</v>
      </c>
    </row>
    <row r="5590" spans="1:10" s="192" customFormat="1" ht="12.75">
      <c r="A5590" s="290" t="s">
        <v>5000</v>
      </c>
      <c r="B5590" s="288" t="s">
        <v>8</v>
      </c>
      <c r="C5590" s="284" t="s">
        <v>9</v>
      </c>
      <c r="D5590" s="284" t="s">
        <v>10</v>
      </c>
      <c r="E5590" s="367" t="s">
        <v>136</v>
      </c>
      <c r="F5590" s="367"/>
      <c r="G5590" s="289" t="s">
        <v>11</v>
      </c>
      <c r="H5590" s="288" t="s">
        <v>12</v>
      </c>
      <c r="I5590" s="288" t="s">
        <v>13</v>
      </c>
      <c r="J5590" s="287" t="s">
        <v>14</v>
      </c>
    </row>
    <row r="5591" spans="1:10" s="192" customFormat="1" ht="38.25" customHeight="1">
      <c r="A5591" s="94" t="s">
        <v>137</v>
      </c>
      <c r="B5591" s="294" t="s">
        <v>3392</v>
      </c>
      <c r="C5591" s="277" t="s">
        <v>21</v>
      </c>
      <c r="D5591" s="277" t="s">
        <v>2487</v>
      </c>
      <c r="E5591" s="368" t="s">
        <v>182</v>
      </c>
      <c r="F5591" s="368"/>
      <c r="G5591" s="95" t="s">
        <v>34</v>
      </c>
      <c r="H5591" s="182">
        <v>1</v>
      </c>
      <c r="I5591" s="96">
        <v>269.99</v>
      </c>
      <c r="J5591" s="196">
        <v>269.99</v>
      </c>
    </row>
    <row r="5592" spans="1:10" s="192" customFormat="1" ht="25.5">
      <c r="A5592" s="197" t="s">
        <v>146</v>
      </c>
      <c r="B5592" s="308" t="s">
        <v>1508</v>
      </c>
      <c r="C5592" s="285" t="s">
        <v>21</v>
      </c>
      <c r="D5592" s="285" t="s">
        <v>150</v>
      </c>
      <c r="E5592" s="365" t="s">
        <v>148</v>
      </c>
      <c r="F5592" s="365"/>
      <c r="G5592" s="183" t="s">
        <v>26</v>
      </c>
      <c r="H5592" s="184">
        <v>0.25119999999999998</v>
      </c>
      <c r="I5592" s="185">
        <v>21.96</v>
      </c>
      <c r="J5592" s="198">
        <v>5.51</v>
      </c>
    </row>
    <row r="5593" spans="1:10" s="192" customFormat="1" ht="25.5">
      <c r="A5593" s="197" t="s">
        <v>146</v>
      </c>
      <c r="B5593" s="308" t="s">
        <v>1509</v>
      </c>
      <c r="C5593" s="285" t="s">
        <v>21</v>
      </c>
      <c r="D5593" s="285" t="s">
        <v>151</v>
      </c>
      <c r="E5593" s="365" t="s">
        <v>148</v>
      </c>
      <c r="F5593" s="365"/>
      <c r="G5593" s="183" t="s">
        <v>26</v>
      </c>
      <c r="H5593" s="184">
        <v>0.25119999999999998</v>
      </c>
      <c r="I5593" s="185">
        <v>26.68</v>
      </c>
      <c r="J5593" s="198">
        <v>6.7</v>
      </c>
    </row>
    <row r="5594" spans="1:10" s="192" customFormat="1" ht="38.25">
      <c r="A5594" s="199" t="s">
        <v>139</v>
      </c>
      <c r="B5594" s="309" t="s">
        <v>3393</v>
      </c>
      <c r="C5594" s="278" t="s">
        <v>21</v>
      </c>
      <c r="D5594" s="278" t="s">
        <v>3394</v>
      </c>
      <c r="E5594" s="362" t="s">
        <v>142</v>
      </c>
      <c r="F5594" s="362"/>
      <c r="G5594" s="186" t="s">
        <v>34</v>
      </c>
      <c r="H5594" s="187">
        <v>1.0149999999999999</v>
      </c>
      <c r="I5594" s="188">
        <v>253.94</v>
      </c>
      <c r="J5594" s="200">
        <v>257.74</v>
      </c>
    </row>
    <row r="5595" spans="1:10" s="192" customFormat="1" ht="25.5">
      <c r="A5595" s="199" t="s">
        <v>139</v>
      </c>
      <c r="B5595" s="309" t="s">
        <v>1517</v>
      </c>
      <c r="C5595" s="278" t="s">
        <v>21</v>
      </c>
      <c r="D5595" s="278" t="s">
        <v>183</v>
      </c>
      <c r="E5595" s="362" t="s">
        <v>142</v>
      </c>
      <c r="F5595" s="362"/>
      <c r="G5595" s="186" t="s">
        <v>45</v>
      </c>
      <c r="H5595" s="187">
        <v>8.9999999999999993E-3</v>
      </c>
      <c r="I5595" s="188">
        <v>4.62</v>
      </c>
      <c r="J5595" s="200">
        <v>0.04</v>
      </c>
    </row>
    <row r="5596" spans="1:10" s="192" customFormat="1" ht="12.75">
      <c r="A5596" s="201"/>
      <c r="B5596" s="279"/>
      <c r="C5596" s="279"/>
      <c r="D5596" s="279"/>
      <c r="E5596" s="279" t="s">
        <v>143</v>
      </c>
      <c r="F5596" s="203">
        <v>9.5299999999999994</v>
      </c>
      <c r="G5596" s="279" t="s">
        <v>144</v>
      </c>
      <c r="H5596" s="203">
        <v>0</v>
      </c>
      <c r="I5596" s="279" t="s">
        <v>145</v>
      </c>
      <c r="J5596" s="204">
        <v>9.5299999999999994</v>
      </c>
    </row>
    <row r="5597" spans="1:10" s="192" customFormat="1" ht="12.75">
      <c r="A5597" s="201"/>
      <c r="B5597" s="279"/>
      <c r="C5597" s="279"/>
      <c r="D5597" s="279"/>
      <c r="E5597" s="279" t="s">
        <v>663</v>
      </c>
      <c r="F5597" s="203">
        <v>60.66</v>
      </c>
      <c r="G5597" s="279"/>
      <c r="H5597" s="363" t="s">
        <v>664</v>
      </c>
      <c r="I5597" s="363"/>
      <c r="J5597" s="204">
        <v>330.65</v>
      </c>
    </row>
    <row r="5598" spans="1:10" s="192" customFormat="1" ht="13.5" thickBot="1">
      <c r="A5598" s="280"/>
      <c r="B5598" s="281"/>
      <c r="C5598" s="281"/>
      <c r="D5598" s="281"/>
      <c r="E5598" s="281"/>
      <c r="F5598" s="281"/>
      <c r="G5598" s="281" t="s">
        <v>665</v>
      </c>
      <c r="H5598" s="213">
        <v>250</v>
      </c>
      <c r="I5598" s="281" t="s">
        <v>666</v>
      </c>
      <c r="J5598" s="207">
        <v>82662.5</v>
      </c>
    </row>
    <row r="5599" spans="1:10" s="192" customFormat="1" ht="13.5" thickTop="1">
      <c r="A5599" s="205"/>
      <c r="B5599" s="189"/>
      <c r="C5599" s="189"/>
      <c r="D5599" s="189"/>
      <c r="E5599" s="189"/>
      <c r="F5599" s="189"/>
      <c r="G5599" s="189"/>
      <c r="H5599" s="189"/>
      <c r="I5599" s="189"/>
      <c r="J5599" s="206"/>
    </row>
    <row r="5600" spans="1:10" s="192" customFormat="1" ht="12.75">
      <c r="A5600" s="290" t="s">
        <v>5001</v>
      </c>
      <c r="B5600" s="288" t="s">
        <v>8</v>
      </c>
      <c r="C5600" s="284" t="s">
        <v>9</v>
      </c>
      <c r="D5600" s="284" t="s">
        <v>10</v>
      </c>
      <c r="E5600" s="367" t="s">
        <v>136</v>
      </c>
      <c r="F5600" s="367"/>
      <c r="G5600" s="289" t="s">
        <v>11</v>
      </c>
      <c r="H5600" s="288" t="s">
        <v>12</v>
      </c>
      <c r="I5600" s="288" t="s">
        <v>13</v>
      </c>
      <c r="J5600" s="287" t="s">
        <v>14</v>
      </c>
    </row>
    <row r="5601" spans="1:10" s="192" customFormat="1" ht="12.75" customHeight="1">
      <c r="A5601" s="94" t="s">
        <v>137</v>
      </c>
      <c r="B5601" s="294" t="s">
        <v>3858</v>
      </c>
      <c r="C5601" s="277" t="s">
        <v>21</v>
      </c>
      <c r="D5601" s="277" t="s">
        <v>2701</v>
      </c>
      <c r="E5601" s="368" t="s">
        <v>182</v>
      </c>
      <c r="F5601" s="368"/>
      <c r="G5601" s="95" t="s">
        <v>34</v>
      </c>
      <c r="H5601" s="182">
        <v>1</v>
      </c>
      <c r="I5601" s="96">
        <v>50.9</v>
      </c>
      <c r="J5601" s="196">
        <v>50.9</v>
      </c>
    </row>
    <row r="5602" spans="1:10" s="192" customFormat="1" ht="25.5">
      <c r="A5602" s="197" t="s">
        <v>146</v>
      </c>
      <c r="B5602" s="308" t="s">
        <v>1508</v>
      </c>
      <c r="C5602" s="285" t="s">
        <v>21</v>
      </c>
      <c r="D5602" s="285" t="s">
        <v>150</v>
      </c>
      <c r="E5602" s="365" t="s">
        <v>148</v>
      </c>
      <c r="F5602" s="365"/>
      <c r="G5602" s="183" t="s">
        <v>26</v>
      </c>
      <c r="H5602" s="184">
        <v>0.21</v>
      </c>
      <c r="I5602" s="185">
        <v>21.96</v>
      </c>
      <c r="J5602" s="198">
        <v>4.6100000000000003</v>
      </c>
    </row>
    <row r="5603" spans="1:10" s="192" customFormat="1" ht="25.5">
      <c r="A5603" s="197" t="s">
        <v>146</v>
      </c>
      <c r="B5603" s="308" t="s">
        <v>1509</v>
      </c>
      <c r="C5603" s="285" t="s">
        <v>21</v>
      </c>
      <c r="D5603" s="285" t="s">
        <v>151</v>
      </c>
      <c r="E5603" s="365" t="s">
        <v>148</v>
      </c>
      <c r="F5603" s="365"/>
      <c r="G5603" s="183" t="s">
        <v>26</v>
      </c>
      <c r="H5603" s="184">
        <v>0.21</v>
      </c>
      <c r="I5603" s="185">
        <v>26.68</v>
      </c>
      <c r="J5603" s="198">
        <v>5.6</v>
      </c>
    </row>
    <row r="5604" spans="1:10" s="192" customFormat="1" ht="12.75">
      <c r="A5604" s="199" t="s">
        <v>139</v>
      </c>
      <c r="B5604" s="309" t="s">
        <v>3859</v>
      </c>
      <c r="C5604" s="278" t="s">
        <v>21</v>
      </c>
      <c r="D5604" s="278" t="s">
        <v>3860</v>
      </c>
      <c r="E5604" s="362" t="s">
        <v>142</v>
      </c>
      <c r="F5604" s="362"/>
      <c r="G5604" s="186" t="s">
        <v>34</v>
      </c>
      <c r="H5604" s="187">
        <v>1.02</v>
      </c>
      <c r="I5604" s="188">
        <v>39.9</v>
      </c>
      <c r="J5604" s="200">
        <v>40.69</v>
      </c>
    </row>
    <row r="5605" spans="1:10" s="192" customFormat="1" ht="12.75">
      <c r="A5605" s="201"/>
      <c r="B5605" s="279"/>
      <c r="C5605" s="279"/>
      <c r="D5605" s="279"/>
      <c r="E5605" s="279" t="s">
        <v>143</v>
      </c>
      <c r="F5605" s="203">
        <v>7.97</v>
      </c>
      <c r="G5605" s="279" t="s">
        <v>144</v>
      </c>
      <c r="H5605" s="203">
        <v>0</v>
      </c>
      <c r="I5605" s="279" t="s">
        <v>145</v>
      </c>
      <c r="J5605" s="204">
        <v>7.97</v>
      </c>
    </row>
    <row r="5606" spans="1:10" s="192" customFormat="1" ht="12.75">
      <c r="A5606" s="201"/>
      <c r="B5606" s="279"/>
      <c r="C5606" s="279"/>
      <c r="D5606" s="279"/>
      <c r="E5606" s="279" t="s">
        <v>663</v>
      </c>
      <c r="F5606" s="203">
        <v>11.43</v>
      </c>
      <c r="G5606" s="279"/>
      <c r="H5606" s="363" t="s">
        <v>664</v>
      </c>
      <c r="I5606" s="363"/>
      <c r="J5606" s="204">
        <v>62.33</v>
      </c>
    </row>
    <row r="5607" spans="1:10" s="192" customFormat="1" ht="13.5" thickBot="1">
      <c r="A5607" s="280"/>
      <c r="B5607" s="281"/>
      <c r="C5607" s="281"/>
      <c r="D5607" s="281"/>
      <c r="E5607" s="281"/>
      <c r="F5607" s="281"/>
      <c r="G5607" s="281" t="s">
        <v>665</v>
      </c>
      <c r="H5607" s="213">
        <v>70</v>
      </c>
      <c r="I5607" s="281" t="s">
        <v>666</v>
      </c>
      <c r="J5607" s="207">
        <v>4363.1000000000004</v>
      </c>
    </row>
    <row r="5608" spans="1:10" s="192" customFormat="1" ht="13.5" thickTop="1">
      <c r="A5608" s="205"/>
      <c r="B5608" s="189"/>
      <c r="C5608" s="189"/>
      <c r="D5608" s="189"/>
      <c r="E5608" s="189"/>
      <c r="F5608" s="189"/>
      <c r="G5608" s="189"/>
      <c r="H5608" s="189"/>
      <c r="I5608" s="189"/>
      <c r="J5608" s="206"/>
    </row>
    <row r="5609" spans="1:10" s="192" customFormat="1" ht="12.75">
      <c r="A5609" s="290" t="s">
        <v>5002</v>
      </c>
      <c r="B5609" s="288" t="s">
        <v>8</v>
      </c>
      <c r="C5609" s="284" t="s">
        <v>9</v>
      </c>
      <c r="D5609" s="284" t="s">
        <v>10</v>
      </c>
      <c r="E5609" s="367" t="s">
        <v>136</v>
      </c>
      <c r="F5609" s="367"/>
      <c r="G5609" s="289" t="s">
        <v>11</v>
      </c>
      <c r="H5609" s="288" t="s">
        <v>12</v>
      </c>
      <c r="I5609" s="288" t="s">
        <v>13</v>
      </c>
      <c r="J5609" s="287" t="s">
        <v>14</v>
      </c>
    </row>
    <row r="5610" spans="1:10" s="192" customFormat="1" ht="12.75" customHeight="1">
      <c r="A5610" s="94" t="s">
        <v>137</v>
      </c>
      <c r="B5610" s="294" t="s">
        <v>3862</v>
      </c>
      <c r="C5610" s="277" t="s">
        <v>21</v>
      </c>
      <c r="D5610" s="277" t="s">
        <v>2703</v>
      </c>
      <c r="E5610" s="368" t="s">
        <v>182</v>
      </c>
      <c r="F5610" s="368"/>
      <c r="G5610" s="95" t="s">
        <v>34</v>
      </c>
      <c r="H5610" s="182">
        <v>1</v>
      </c>
      <c r="I5610" s="96">
        <v>73.040000000000006</v>
      </c>
      <c r="J5610" s="196">
        <v>73.040000000000006</v>
      </c>
    </row>
    <row r="5611" spans="1:10" s="192" customFormat="1" ht="25.5">
      <c r="A5611" s="197" t="s">
        <v>146</v>
      </c>
      <c r="B5611" s="308" t="s">
        <v>1508</v>
      </c>
      <c r="C5611" s="285" t="s">
        <v>21</v>
      </c>
      <c r="D5611" s="285" t="s">
        <v>150</v>
      </c>
      <c r="E5611" s="365" t="s">
        <v>148</v>
      </c>
      <c r="F5611" s="365"/>
      <c r="G5611" s="183" t="s">
        <v>26</v>
      </c>
      <c r="H5611" s="184">
        <v>0.31</v>
      </c>
      <c r="I5611" s="185">
        <v>21.96</v>
      </c>
      <c r="J5611" s="198">
        <v>6.8</v>
      </c>
    </row>
    <row r="5612" spans="1:10" s="192" customFormat="1" ht="25.5">
      <c r="A5612" s="197" t="s">
        <v>146</v>
      </c>
      <c r="B5612" s="308" t="s">
        <v>1509</v>
      </c>
      <c r="C5612" s="285" t="s">
        <v>21</v>
      </c>
      <c r="D5612" s="285" t="s">
        <v>151</v>
      </c>
      <c r="E5612" s="365" t="s">
        <v>148</v>
      </c>
      <c r="F5612" s="365"/>
      <c r="G5612" s="183" t="s">
        <v>26</v>
      </c>
      <c r="H5612" s="184">
        <v>0.31</v>
      </c>
      <c r="I5612" s="185">
        <v>26.68</v>
      </c>
      <c r="J5612" s="198">
        <v>8.27</v>
      </c>
    </row>
    <row r="5613" spans="1:10" s="192" customFormat="1" ht="12.75">
      <c r="A5613" s="199" t="s">
        <v>139</v>
      </c>
      <c r="B5613" s="309" t="s">
        <v>3863</v>
      </c>
      <c r="C5613" s="278" t="s">
        <v>21</v>
      </c>
      <c r="D5613" s="278" t="s">
        <v>3864</v>
      </c>
      <c r="E5613" s="362" t="s">
        <v>142</v>
      </c>
      <c r="F5613" s="362"/>
      <c r="G5613" s="186" t="s">
        <v>34</v>
      </c>
      <c r="H5613" s="187">
        <v>1.02</v>
      </c>
      <c r="I5613" s="188">
        <v>56.84</v>
      </c>
      <c r="J5613" s="200">
        <v>57.97</v>
      </c>
    </row>
    <row r="5614" spans="1:10" s="192" customFormat="1" ht="12.75">
      <c r="A5614" s="201"/>
      <c r="B5614" s="279"/>
      <c r="C5614" s="279"/>
      <c r="D5614" s="279"/>
      <c r="E5614" s="279" t="s">
        <v>143</v>
      </c>
      <c r="F5614" s="203">
        <v>11.76</v>
      </c>
      <c r="G5614" s="279" t="s">
        <v>144</v>
      </c>
      <c r="H5614" s="203">
        <v>0</v>
      </c>
      <c r="I5614" s="279" t="s">
        <v>145</v>
      </c>
      <c r="J5614" s="204">
        <v>11.76</v>
      </c>
    </row>
    <row r="5615" spans="1:10" s="192" customFormat="1" ht="12.75">
      <c r="A5615" s="201"/>
      <c r="B5615" s="279"/>
      <c r="C5615" s="279"/>
      <c r="D5615" s="279"/>
      <c r="E5615" s="279" t="s">
        <v>663</v>
      </c>
      <c r="F5615" s="203">
        <v>16.41</v>
      </c>
      <c r="G5615" s="279"/>
      <c r="H5615" s="363" t="s">
        <v>664</v>
      </c>
      <c r="I5615" s="363"/>
      <c r="J5615" s="204">
        <v>89.45</v>
      </c>
    </row>
    <row r="5616" spans="1:10" s="192" customFormat="1" ht="13.5" thickBot="1">
      <c r="A5616" s="280"/>
      <c r="B5616" s="281"/>
      <c r="C5616" s="281"/>
      <c r="D5616" s="281"/>
      <c r="E5616" s="281"/>
      <c r="F5616" s="281"/>
      <c r="G5616" s="281" t="s">
        <v>665</v>
      </c>
      <c r="H5616" s="213">
        <v>150</v>
      </c>
      <c r="I5616" s="281" t="s">
        <v>666</v>
      </c>
      <c r="J5616" s="207">
        <v>13417.5</v>
      </c>
    </row>
    <row r="5617" spans="1:10" s="192" customFormat="1" ht="13.5" thickTop="1">
      <c r="A5617" s="205"/>
      <c r="B5617" s="189"/>
      <c r="C5617" s="189"/>
      <c r="D5617" s="189"/>
      <c r="E5617" s="189"/>
      <c r="F5617" s="189"/>
      <c r="G5617" s="189"/>
      <c r="H5617" s="189"/>
      <c r="I5617" s="189"/>
      <c r="J5617" s="206"/>
    </row>
    <row r="5618" spans="1:10" s="192" customFormat="1" ht="12.75">
      <c r="A5618" s="290" t="s">
        <v>5003</v>
      </c>
      <c r="B5618" s="288" t="s">
        <v>8</v>
      </c>
      <c r="C5618" s="284" t="s">
        <v>9</v>
      </c>
      <c r="D5618" s="284" t="s">
        <v>10</v>
      </c>
      <c r="E5618" s="367" t="s">
        <v>136</v>
      </c>
      <c r="F5618" s="367"/>
      <c r="G5618" s="289" t="s">
        <v>11</v>
      </c>
      <c r="H5618" s="288" t="s">
        <v>12</v>
      </c>
      <c r="I5618" s="288" t="s">
        <v>13</v>
      </c>
      <c r="J5618" s="287" t="s">
        <v>14</v>
      </c>
    </row>
    <row r="5619" spans="1:10" s="192" customFormat="1" ht="25.5" customHeight="1">
      <c r="A5619" s="94" t="s">
        <v>137</v>
      </c>
      <c r="B5619" s="294" t="s">
        <v>1261</v>
      </c>
      <c r="C5619" s="277" t="s">
        <v>21</v>
      </c>
      <c r="D5619" s="277" t="s">
        <v>318</v>
      </c>
      <c r="E5619" s="368" t="s">
        <v>182</v>
      </c>
      <c r="F5619" s="368"/>
      <c r="G5619" s="95" t="s">
        <v>45</v>
      </c>
      <c r="H5619" s="182">
        <v>1</v>
      </c>
      <c r="I5619" s="96">
        <v>70.12</v>
      </c>
      <c r="J5619" s="196">
        <v>70.12</v>
      </c>
    </row>
    <row r="5620" spans="1:10" s="192" customFormat="1" ht="25.5">
      <c r="A5620" s="197" t="s">
        <v>146</v>
      </c>
      <c r="B5620" s="308" t="s">
        <v>1508</v>
      </c>
      <c r="C5620" s="285" t="s">
        <v>21</v>
      </c>
      <c r="D5620" s="285" t="s">
        <v>150</v>
      </c>
      <c r="E5620" s="365" t="s">
        <v>148</v>
      </c>
      <c r="F5620" s="365"/>
      <c r="G5620" s="183" t="s">
        <v>26</v>
      </c>
      <c r="H5620" s="184">
        <v>0.24840000000000001</v>
      </c>
      <c r="I5620" s="185">
        <v>21.96</v>
      </c>
      <c r="J5620" s="198">
        <v>5.45</v>
      </c>
    </row>
    <row r="5621" spans="1:10" s="192" customFormat="1" ht="25.5">
      <c r="A5621" s="197" t="s">
        <v>146</v>
      </c>
      <c r="B5621" s="308" t="s">
        <v>1509</v>
      </c>
      <c r="C5621" s="285" t="s">
        <v>21</v>
      </c>
      <c r="D5621" s="285" t="s">
        <v>151</v>
      </c>
      <c r="E5621" s="365" t="s">
        <v>148</v>
      </c>
      <c r="F5621" s="365"/>
      <c r="G5621" s="183" t="s">
        <v>26</v>
      </c>
      <c r="H5621" s="184">
        <v>0.24840000000000001</v>
      </c>
      <c r="I5621" s="185">
        <v>26.68</v>
      </c>
      <c r="J5621" s="198">
        <v>6.62</v>
      </c>
    </row>
    <row r="5622" spans="1:10" s="192" customFormat="1" ht="25.5">
      <c r="A5622" s="199" t="s">
        <v>139</v>
      </c>
      <c r="B5622" s="309" t="s">
        <v>1543</v>
      </c>
      <c r="C5622" s="278" t="s">
        <v>21</v>
      </c>
      <c r="D5622" s="278" t="s">
        <v>899</v>
      </c>
      <c r="E5622" s="362" t="s">
        <v>142</v>
      </c>
      <c r="F5622" s="362"/>
      <c r="G5622" s="186" t="s">
        <v>45</v>
      </c>
      <c r="H5622" s="187">
        <v>1</v>
      </c>
      <c r="I5622" s="188">
        <v>58.05</v>
      </c>
      <c r="J5622" s="200">
        <v>58.05</v>
      </c>
    </row>
    <row r="5623" spans="1:10" s="192" customFormat="1" ht="12.75">
      <c r="A5623" s="201"/>
      <c r="B5623" s="279"/>
      <c r="C5623" s="279"/>
      <c r="D5623" s="279"/>
      <c r="E5623" s="279" t="s">
        <v>143</v>
      </c>
      <c r="F5623" s="203">
        <v>9.42</v>
      </c>
      <c r="G5623" s="279" t="s">
        <v>144</v>
      </c>
      <c r="H5623" s="203">
        <v>0</v>
      </c>
      <c r="I5623" s="279" t="s">
        <v>145</v>
      </c>
      <c r="J5623" s="204">
        <v>9.42</v>
      </c>
    </row>
    <row r="5624" spans="1:10" s="192" customFormat="1" ht="12.75">
      <c r="A5624" s="201"/>
      <c r="B5624" s="279"/>
      <c r="C5624" s="279"/>
      <c r="D5624" s="279"/>
      <c r="E5624" s="279" t="s">
        <v>663</v>
      </c>
      <c r="F5624" s="203">
        <v>15.75</v>
      </c>
      <c r="G5624" s="279"/>
      <c r="H5624" s="363" t="s">
        <v>664</v>
      </c>
      <c r="I5624" s="363"/>
      <c r="J5624" s="204">
        <v>85.87</v>
      </c>
    </row>
    <row r="5625" spans="1:10" s="192" customFormat="1" ht="13.5" thickBot="1">
      <c r="A5625" s="280"/>
      <c r="B5625" s="281"/>
      <c r="C5625" s="281"/>
      <c r="D5625" s="281"/>
      <c r="E5625" s="281"/>
      <c r="F5625" s="281"/>
      <c r="G5625" s="281" t="s">
        <v>665</v>
      </c>
      <c r="H5625" s="213">
        <v>13</v>
      </c>
      <c r="I5625" s="281" t="s">
        <v>666</v>
      </c>
      <c r="J5625" s="207">
        <v>1116.31</v>
      </c>
    </row>
    <row r="5626" spans="1:10" s="192" customFormat="1" ht="13.5" thickTop="1">
      <c r="A5626" s="205"/>
      <c r="B5626" s="189"/>
      <c r="C5626" s="189"/>
      <c r="D5626" s="189"/>
      <c r="E5626" s="189"/>
      <c r="F5626" s="189"/>
      <c r="G5626" s="189"/>
      <c r="H5626" s="189"/>
      <c r="I5626" s="189"/>
      <c r="J5626" s="206"/>
    </row>
    <row r="5627" spans="1:10" s="192" customFormat="1" ht="12.75">
      <c r="A5627" s="290" t="s">
        <v>5004</v>
      </c>
      <c r="B5627" s="288" t="s">
        <v>8</v>
      </c>
      <c r="C5627" s="284" t="s">
        <v>9</v>
      </c>
      <c r="D5627" s="284" t="s">
        <v>10</v>
      </c>
      <c r="E5627" s="367" t="s">
        <v>136</v>
      </c>
      <c r="F5627" s="367"/>
      <c r="G5627" s="289" t="s">
        <v>11</v>
      </c>
      <c r="H5627" s="288" t="s">
        <v>12</v>
      </c>
      <c r="I5627" s="288" t="s">
        <v>13</v>
      </c>
      <c r="J5627" s="287" t="s">
        <v>14</v>
      </c>
    </row>
    <row r="5628" spans="1:10" s="192" customFormat="1" ht="25.5">
      <c r="A5628" s="94" t="s">
        <v>137</v>
      </c>
      <c r="B5628" s="294" t="s">
        <v>4398</v>
      </c>
      <c r="C5628" s="277" t="s">
        <v>44</v>
      </c>
      <c r="D5628" s="277" t="s">
        <v>3046</v>
      </c>
      <c r="E5628" s="368">
        <v>61</v>
      </c>
      <c r="F5628" s="368"/>
      <c r="G5628" s="95" t="s">
        <v>34</v>
      </c>
      <c r="H5628" s="182">
        <v>1</v>
      </c>
      <c r="I5628" s="96">
        <v>90.39</v>
      </c>
      <c r="J5628" s="196">
        <v>90.39</v>
      </c>
    </row>
    <row r="5629" spans="1:10" s="192" customFormat="1" ht="25.5">
      <c r="A5629" s="197" t="s">
        <v>146</v>
      </c>
      <c r="B5629" s="308" t="s">
        <v>1509</v>
      </c>
      <c r="C5629" s="285" t="s">
        <v>21</v>
      </c>
      <c r="D5629" s="285" t="s">
        <v>151</v>
      </c>
      <c r="E5629" s="365" t="s">
        <v>148</v>
      </c>
      <c r="F5629" s="365"/>
      <c r="G5629" s="183" t="s">
        <v>26</v>
      </c>
      <c r="H5629" s="184">
        <v>0.38400000000000001</v>
      </c>
      <c r="I5629" s="185">
        <v>26.68</v>
      </c>
      <c r="J5629" s="198">
        <v>10.24</v>
      </c>
    </row>
    <row r="5630" spans="1:10" s="192" customFormat="1" ht="25.5">
      <c r="A5630" s="197" t="s">
        <v>146</v>
      </c>
      <c r="B5630" s="308" t="s">
        <v>1439</v>
      </c>
      <c r="C5630" s="285" t="s">
        <v>21</v>
      </c>
      <c r="D5630" s="285" t="s">
        <v>508</v>
      </c>
      <c r="E5630" s="365" t="s">
        <v>148</v>
      </c>
      <c r="F5630" s="365"/>
      <c r="G5630" s="183" t="s">
        <v>26</v>
      </c>
      <c r="H5630" s="184">
        <v>0.38400000000000001</v>
      </c>
      <c r="I5630" s="185">
        <v>21.21</v>
      </c>
      <c r="J5630" s="198">
        <v>8.14</v>
      </c>
    </row>
    <row r="5631" spans="1:10" s="192" customFormat="1" ht="25.5">
      <c r="A5631" s="199" t="s">
        <v>139</v>
      </c>
      <c r="B5631" s="309" t="s">
        <v>4399</v>
      </c>
      <c r="C5631" s="278" t="s">
        <v>2316</v>
      </c>
      <c r="D5631" s="278" t="s">
        <v>4400</v>
      </c>
      <c r="E5631" s="362" t="s">
        <v>142</v>
      </c>
      <c r="F5631" s="362"/>
      <c r="G5631" s="186" t="s">
        <v>34</v>
      </c>
      <c r="H5631" s="187">
        <v>1</v>
      </c>
      <c r="I5631" s="188">
        <v>72.010000000000005</v>
      </c>
      <c r="J5631" s="200">
        <v>72.010000000000005</v>
      </c>
    </row>
    <row r="5632" spans="1:10" s="192" customFormat="1" ht="12.75">
      <c r="A5632" s="201"/>
      <c r="B5632" s="279"/>
      <c r="C5632" s="279"/>
      <c r="D5632" s="279"/>
      <c r="E5632" s="279" t="s">
        <v>143</v>
      </c>
      <c r="F5632" s="203">
        <v>14.32</v>
      </c>
      <c r="G5632" s="279" t="s">
        <v>144</v>
      </c>
      <c r="H5632" s="203">
        <v>0</v>
      </c>
      <c r="I5632" s="279" t="s">
        <v>145</v>
      </c>
      <c r="J5632" s="204">
        <v>14.32</v>
      </c>
    </row>
    <row r="5633" spans="1:10" s="192" customFormat="1" ht="12.75">
      <c r="A5633" s="201"/>
      <c r="B5633" s="279"/>
      <c r="C5633" s="279"/>
      <c r="D5633" s="279"/>
      <c r="E5633" s="279" t="s">
        <v>663</v>
      </c>
      <c r="F5633" s="203">
        <v>20.309999999999999</v>
      </c>
      <c r="G5633" s="279"/>
      <c r="H5633" s="363" t="s">
        <v>664</v>
      </c>
      <c r="I5633" s="363"/>
      <c r="J5633" s="204">
        <v>110.7</v>
      </c>
    </row>
    <row r="5634" spans="1:10" s="192" customFormat="1" ht="13.5" thickBot="1">
      <c r="A5634" s="280"/>
      <c r="B5634" s="281"/>
      <c r="C5634" s="281"/>
      <c r="D5634" s="281"/>
      <c r="E5634" s="281"/>
      <c r="F5634" s="281"/>
      <c r="G5634" s="281" t="s">
        <v>665</v>
      </c>
      <c r="H5634" s="213">
        <v>40</v>
      </c>
      <c r="I5634" s="281" t="s">
        <v>666</v>
      </c>
      <c r="J5634" s="207">
        <v>4428</v>
      </c>
    </row>
    <row r="5635" spans="1:10" s="192" customFormat="1" ht="13.5" thickTop="1">
      <c r="A5635" s="205"/>
      <c r="B5635" s="189"/>
      <c r="C5635" s="189"/>
      <c r="D5635" s="189"/>
      <c r="E5635" s="189"/>
      <c r="F5635" s="189"/>
      <c r="G5635" s="189"/>
      <c r="H5635" s="189"/>
      <c r="I5635" s="189"/>
      <c r="J5635" s="206"/>
    </row>
    <row r="5636" spans="1:10" s="192" customFormat="1" ht="12.75">
      <c r="A5636" s="290" t="s">
        <v>5005</v>
      </c>
      <c r="B5636" s="288" t="s">
        <v>8</v>
      </c>
      <c r="C5636" s="284" t="s">
        <v>9</v>
      </c>
      <c r="D5636" s="284" t="s">
        <v>10</v>
      </c>
      <c r="E5636" s="367" t="s">
        <v>136</v>
      </c>
      <c r="F5636" s="367"/>
      <c r="G5636" s="289" t="s">
        <v>11</v>
      </c>
      <c r="H5636" s="288" t="s">
        <v>12</v>
      </c>
      <c r="I5636" s="288" t="s">
        <v>13</v>
      </c>
      <c r="J5636" s="287" t="s">
        <v>14</v>
      </c>
    </row>
    <row r="5637" spans="1:10" s="192" customFormat="1" ht="25.5">
      <c r="A5637" s="94" t="s">
        <v>137</v>
      </c>
      <c r="B5637" s="294" t="s">
        <v>4401</v>
      </c>
      <c r="C5637" s="277" t="s">
        <v>44</v>
      </c>
      <c r="D5637" s="277" t="s">
        <v>3048</v>
      </c>
      <c r="E5637" s="368">
        <v>61</v>
      </c>
      <c r="F5637" s="368"/>
      <c r="G5637" s="95" t="s">
        <v>34</v>
      </c>
      <c r="H5637" s="182">
        <v>1</v>
      </c>
      <c r="I5637" s="96">
        <v>107.09</v>
      </c>
      <c r="J5637" s="196">
        <v>107.09</v>
      </c>
    </row>
    <row r="5638" spans="1:10" s="192" customFormat="1" ht="25.5">
      <c r="A5638" s="197" t="s">
        <v>146</v>
      </c>
      <c r="B5638" s="308" t="s">
        <v>1509</v>
      </c>
      <c r="C5638" s="285" t="s">
        <v>21</v>
      </c>
      <c r="D5638" s="285" t="s">
        <v>151</v>
      </c>
      <c r="E5638" s="365" t="s">
        <v>148</v>
      </c>
      <c r="F5638" s="365"/>
      <c r="G5638" s="183" t="s">
        <v>26</v>
      </c>
      <c r="H5638" s="184">
        <v>0.38400000000000001</v>
      </c>
      <c r="I5638" s="185">
        <v>26.68</v>
      </c>
      <c r="J5638" s="198">
        <v>10.24</v>
      </c>
    </row>
    <row r="5639" spans="1:10" s="192" customFormat="1" ht="25.5">
      <c r="A5639" s="197" t="s">
        <v>146</v>
      </c>
      <c r="B5639" s="308" t="s">
        <v>1439</v>
      </c>
      <c r="C5639" s="285" t="s">
        <v>21</v>
      </c>
      <c r="D5639" s="285" t="s">
        <v>508</v>
      </c>
      <c r="E5639" s="365" t="s">
        <v>148</v>
      </c>
      <c r="F5639" s="365"/>
      <c r="G5639" s="183" t="s">
        <v>26</v>
      </c>
      <c r="H5639" s="184">
        <v>0.38400000000000001</v>
      </c>
      <c r="I5639" s="185">
        <v>21.21</v>
      </c>
      <c r="J5639" s="198">
        <v>8.14</v>
      </c>
    </row>
    <row r="5640" spans="1:10" s="192" customFormat="1" ht="25.5">
      <c r="A5640" s="199" t="s">
        <v>139</v>
      </c>
      <c r="B5640" s="309" t="s">
        <v>4402</v>
      </c>
      <c r="C5640" s="278" t="s">
        <v>4403</v>
      </c>
      <c r="D5640" s="278" t="s">
        <v>4404</v>
      </c>
      <c r="E5640" s="362" t="s">
        <v>142</v>
      </c>
      <c r="F5640" s="362"/>
      <c r="G5640" s="186" t="s">
        <v>4405</v>
      </c>
      <c r="H5640" s="187">
        <v>1</v>
      </c>
      <c r="I5640" s="188">
        <v>88.71</v>
      </c>
      <c r="J5640" s="200">
        <v>88.71</v>
      </c>
    </row>
    <row r="5641" spans="1:10" s="192" customFormat="1" ht="12.75">
      <c r="A5641" s="201"/>
      <c r="B5641" s="279"/>
      <c r="C5641" s="279"/>
      <c r="D5641" s="279"/>
      <c r="E5641" s="279" t="s">
        <v>143</v>
      </c>
      <c r="F5641" s="203">
        <v>14.32</v>
      </c>
      <c r="G5641" s="279" t="s">
        <v>144</v>
      </c>
      <c r="H5641" s="203">
        <v>0</v>
      </c>
      <c r="I5641" s="279" t="s">
        <v>145</v>
      </c>
      <c r="J5641" s="204">
        <v>14.32</v>
      </c>
    </row>
    <row r="5642" spans="1:10" s="192" customFormat="1" ht="12.75">
      <c r="A5642" s="201"/>
      <c r="B5642" s="279"/>
      <c r="C5642" s="279"/>
      <c r="D5642" s="279"/>
      <c r="E5642" s="279" t="s">
        <v>663</v>
      </c>
      <c r="F5642" s="203">
        <v>24.06</v>
      </c>
      <c r="G5642" s="279"/>
      <c r="H5642" s="363" t="s">
        <v>664</v>
      </c>
      <c r="I5642" s="363"/>
      <c r="J5642" s="204">
        <v>131.15</v>
      </c>
    </row>
    <row r="5643" spans="1:10" s="192" customFormat="1" ht="13.5" thickBot="1">
      <c r="A5643" s="280"/>
      <c r="B5643" s="281"/>
      <c r="C5643" s="281"/>
      <c r="D5643" s="281"/>
      <c r="E5643" s="281"/>
      <c r="F5643" s="281"/>
      <c r="G5643" s="281" t="s">
        <v>665</v>
      </c>
      <c r="H5643" s="213">
        <v>160</v>
      </c>
      <c r="I5643" s="281" t="s">
        <v>666</v>
      </c>
      <c r="J5643" s="207">
        <v>20984</v>
      </c>
    </row>
    <row r="5644" spans="1:10" s="192" customFormat="1" ht="13.5" thickTop="1">
      <c r="A5644" s="205"/>
      <c r="B5644" s="189"/>
      <c r="C5644" s="189"/>
      <c r="D5644" s="189"/>
      <c r="E5644" s="189"/>
      <c r="F5644" s="189"/>
      <c r="G5644" s="189"/>
      <c r="H5644" s="189"/>
      <c r="I5644" s="189"/>
      <c r="J5644" s="206"/>
    </row>
    <row r="5645" spans="1:10" s="192" customFormat="1" ht="12.75">
      <c r="A5645" s="111" t="s">
        <v>5006</v>
      </c>
      <c r="B5645" s="286"/>
      <c r="C5645" s="286"/>
      <c r="D5645" s="286" t="s">
        <v>319</v>
      </c>
      <c r="E5645" s="286"/>
      <c r="F5645" s="366"/>
      <c r="G5645" s="366"/>
      <c r="H5645" s="136"/>
      <c r="I5645" s="286"/>
      <c r="J5645" s="212">
        <v>2601</v>
      </c>
    </row>
    <row r="5646" spans="1:10" s="192" customFormat="1" ht="12.75">
      <c r="A5646" s="290" t="s">
        <v>5007</v>
      </c>
      <c r="B5646" s="288" t="s">
        <v>8</v>
      </c>
      <c r="C5646" s="284" t="s">
        <v>9</v>
      </c>
      <c r="D5646" s="284" t="s">
        <v>10</v>
      </c>
      <c r="E5646" s="367" t="s">
        <v>136</v>
      </c>
      <c r="F5646" s="367"/>
      <c r="G5646" s="289" t="s">
        <v>11</v>
      </c>
      <c r="H5646" s="288" t="s">
        <v>12</v>
      </c>
      <c r="I5646" s="288" t="s">
        <v>13</v>
      </c>
      <c r="J5646" s="287" t="s">
        <v>14</v>
      </c>
    </row>
    <row r="5647" spans="1:10" s="192" customFormat="1" ht="38.25" customHeight="1">
      <c r="A5647" s="94" t="s">
        <v>137</v>
      </c>
      <c r="B5647" s="294" t="s">
        <v>1249</v>
      </c>
      <c r="C5647" s="277" t="s">
        <v>21</v>
      </c>
      <c r="D5647" s="277" t="s">
        <v>322</v>
      </c>
      <c r="E5647" s="368" t="s">
        <v>182</v>
      </c>
      <c r="F5647" s="368"/>
      <c r="G5647" s="95" t="s">
        <v>34</v>
      </c>
      <c r="H5647" s="182">
        <v>1</v>
      </c>
      <c r="I5647" s="96">
        <v>21.24</v>
      </c>
      <c r="J5647" s="196">
        <v>21.24</v>
      </c>
    </row>
    <row r="5648" spans="1:10" s="192" customFormat="1" ht="25.5">
      <c r="A5648" s="197" t="s">
        <v>146</v>
      </c>
      <c r="B5648" s="308" t="s">
        <v>1508</v>
      </c>
      <c r="C5648" s="285" t="s">
        <v>21</v>
      </c>
      <c r="D5648" s="285" t="s">
        <v>150</v>
      </c>
      <c r="E5648" s="365" t="s">
        <v>148</v>
      </c>
      <c r="F5648" s="365"/>
      <c r="G5648" s="183" t="s">
        <v>26</v>
      </c>
      <c r="H5648" s="184">
        <v>0.1721</v>
      </c>
      <c r="I5648" s="185">
        <v>21.96</v>
      </c>
      <c r="J5648" s="198">
        <v>3.77</v>
      </c>
    </row>
    <row r="5649" spans="1:10" s="192" customFormat="1" ht="25.5">
      <c r="A5649" s="197" t="s">
        <v>146</v>
      </c>
      <c r="B5649" s="308" t="s">
        <v>1509</v>
      </c>
      <c r="C5649" s="285" t="s">
        <v>21</v>
      </c>
      <c r="D5649" s="285" t="s">
        <v>151</v>
      </c>
      <c r="E5649" s="365" t="s">
        <v>148</v>
      </c>
      <c r="F5649" s="365"/>
      <c r="G5649" s="183" t="s">
        <v>26</v>
      </c>
      <c r="H5649" s="184">
        <v>0.1721</v>
      </c>
      <c r="I5649" s="185">
        <v>26.68</v>
      </c>
      <c r="J5649" s="198">
        <v>4.59</v>
      </c>
    </row>
    <row r="5650" spans="1:10" s="192" customFormat="1" ht="38.25">
      <c r="A5650" s="199" t="s">
        <v>139</v>
      </c>
      <c r="B5650" s="309" t="s">
        <v>1547</v>
      </c>
      <c r="C5650" s="278" t="s">
        <v>21</v>
      </c>
      <c r="D5650" s="278" t="s">
        <v>905</v>
      </c>
      <c r="E5650" s="362" t="s">
        <v>142</v>
      </c>
      <c r="F5650" s="362"/>
      <c r="G5650" s="186" t="s">
        <v>34</v>
      </c>
      <c r="H5650" s="187">
        <v>1.1000000000000001</v>
      </c>
      <c r="I5650" s="188">
        <v>11.71</v>
      </c>
      <c r="J5650" s="200">
        <v>12.88</v>
      </c>
    </row>
    <row r="5651" spans="1:10" s="192" customFormat="1" ht="12.75">
      <c r="A5651" s="201"/>
      <c r="B5651" s="279"/>
      <c r="C5651" s="279"/>
      <c r="D5651" s="279"/>
      <c r="E5651" s="279" t="s">
        <v>143</v>
      </c>
      <c r="F5651" s="203">
        <v>6.53</v>
      </c>
      <c r="G5651" s="279" t="s">
        <v>144</v>
      </c>
      <c r="H5651" s="203">
        <v>0</v>
      </c>
      <c r="I5651" s="279" t="s">
        <v>145</v>
      </c>
      <c r="J5651" s="204">
        <v>6.53</v>
      </c>
    </row>
    <row r="5652" spans="1:10" s="192" customFormat="1" ht="12.75">
      <c r="A5652" s="201"/>
      <c r="B5652" s="279"/>
      <c r="C5652" s="279"/>
      <c r="D5652" s="279"/>
      <c r="E5652" s="279" t="s">
        <v>663</v>
      </c>
      <c r="F5652" s="203">
        <v>4.7699999999999996</v>
      </c>
      <c r="G5652" s="279"/>
      <c r="H5652" s="363" t="s">
        <v>664</v>
      </c>
      <c r="I5652" s="363"/>
      <c r="J5652" s="204">
        <v>26.01</v>
      </c>
    </row>
    <row r="5653" spans="1:10" s="192" customFormat="1" ht="13.5" thickBot="1">
      <c r="A5653" s="280"/>
      <c r="B5653" s="281"/>
      <c r="C5653" s="281"/>
      <c r="D5653" s="281"/>
      <c r="E5653" s="281"/>
      <c r="F5653" s="281"/>
      <c r="G5653" s="281" t="s">
        <v>665</v>
      </c>
      <c r="H5653" s="213">
        <v>100</v>
      </c>
      <c r="I5653" s="281" t="s">
        <v>666</v>
      </c>
      <c r="J5653" s="207">
        <v>2601</v>
      </c>
    </row>
    <row r="5654" spans="1:10" s="192" customFormat="1" ht="13.5" thickTop="1">
      <c r="A5654" s="205"/>
      <c r="B5654" s="189"/>
      <c r="C5654" s="189"/>
      <c r="D5654" s="189"/>
      <c r="E5654" s="189"/>
      <c r="F5654" s="189"/>
      <c r="G5654" s="189"/>
      <c r="H5654" s="189"/>
      <c r="I5654" s="189"/>
      <c r="J5654" s="206"/>
    </row>
    <row r="5655" spans="1:10" s="192" customFormat="1" ht="12.75">
      <c r="A5655" s="111" t="s">
        <v>5008</v>
      </c>
      <c r="B5655" s="286"/>
      <c r="C5655" s="286"/>
      <c r="D5655" s="286" t="s">
        <v>3049</v>
      </c>
      <c r="E5655" s="286"/>
      <c r="F5655" s="366"/>
      <c r="G5655" s="366"/>
      <c r="H5655" s="136"/>
      <c r="I5655" s="286"/>
      <c r="J5655" s="212">
        <v>8529.0499999999993</v>
      </c>
    </row>
    <row r="5656" spans="1:10" s="192" customFormat="1" ht="12.75">
      <c r="A5656" s="290" t="s">
        <v>5009</v>
      </c>
      <c r="B5656" s="288" t="s">
        <v>8</v>
      </c>
      <c r="C5656" s="284" t="s">
        <v>9</v>
      </c>
      <c r="D5656" s="284" t="s">
        <v>10</v>
      </c>
      <c r="E5656" s="367" t="s">
        <v>136</v>
      </c>
      <c r="F5656" s="367"/>
      <c r="G5656" s="289" t="s">
        <v>11</v>
      </c>
      <c r="H5656" s="288" t="s">
        <v>12</v>
      </c>
      <c r="I5656" s="288" t="s">
        <v>13</v>
      </c>
      <c r="J5656" s="287" t="s">
        <v>14</v>
      </c>
    </row>
    <row r="5657" spans="1:10" s="192" customFormat="1" ht="12.75" customHeight="1">
      <c r="A5657" s="94" t="s">
        <v>137</v>
      </c>
      <c r="B5657" s="294" t="s">
        <v>4406</v>
      </c>
      <c r="C5657" s="277" t="s">
        <v>268</v>
      </c>
      <c r="D5657" s="277" t="s">
        <v>3050</v>
      </c>
      <c r="E5657" s="368" t="s">
        <v>4407</v>
      </c>
      <c r="F5657" s="368"/>
      <c r="G5657" s="95" t="s">
        <v>45</v>
      </c>
      <c r="H5657" s="182">
        <v>1</v>
      </c>
      <c r="I5657" s="96">
        <v>6964.2</v>
      </c>
      <c r="J5657" s="196">
        <v>6964.2</v>
      </c>
    </row>
    <row r="5658" spans="1:10" s="192" customFormat="1" ht="12.75">
      <c r="A5658" s="199" t="s">
        <v>139</v>
      </c>
      <c r="B5658" s="309" t="s">
        <v>4408</v>
      </c>
      <c r="C5658" s="278" t="s">
        <v>268</v>
      </c>
      <c r="D5658" s="278" t="s">
        <v>4409</v>
      </c>
      <c r="E5658" s="362" t="s">
        <v>142</v>
      </c>
      <c r="F5658" s="362"/>
      <c r="G5658" s="186" t="s">
        <v>45</v>
      </c>
      <c r="H5658" s="187">
        <v>1</v>
      </c>
      <c r="I5658" s="188">
        <v>1224.1500000000001</v>
      </c>
      <c r="J5658" s="200">
        <v>1224.1500000000001</v>
      </c>
    </row>
    <row r="5659" spans="1:10" s="192" customFormat="1" ht="12.75">
      <c r="A5659" s="199" t="s">
        <v>139</v>
      </c>
      <c r="B5659" s="309" t="s">
        <v>4410</v>
      </c>
      <c r="C5659" s="278" t="s">
        <v>268</v>
      </c>
      <c r="D5659" s="278" t="s">
        <v>4411</v>
      </c>
      <c r="E5659" s="362" t="s">
        <v>142</v>
      </c>
      <c r="F5659" s="362"/>
      <c r="G5659" s="186" t="s">
        <v>34</v>
      </c>
      <c r="H5659" s="187">
        <v>8</v>
      </c>
      <c r="I5659" s="188">
        <v>4.0599999999999996</v>
      </c>
      <c r="J5659" s="200">
        <v>32.479999999999997</v>
      </c>
    </row>
    <row r="5660" spans="1:10" s="192" customFormat="1" ht="12.75">
      <c r="A5660" s="199" t="s">
        <v>139</v>
      </c>
      <c r="B5660" s="309" t="s">
        <v>4412</v>
      </c>
      <c r="C5660" s="278" t="s">
        <v>268</v>
      </c>
      <c r="D5660" s="278" t="s">
        <v>4413</v>
      </c>
      <c r="E5660" s="362" t="s">
        <v>142</v>
      </c>
      <c r="F5660" s="362"/>
      <c r="G5660" s="186" t="s">
        <v>34</v>
      </c>
      <c r="H5660" s="187">
        <v>1.6</v>
      </c>
      <c r="I5660" s="188">
        <v>0.94</v>
      </c>
      <c r="J5660" s="200">
        <v>1.5</v>
      </c>
    </row>
    <row r="5661" spans="1:10" s="192" customFormat="1" ht="12.75">
      <c r="A5661" s="199" t="s">
        <v>139</v>
      </c>
      <c r="B5661" s="309" t="s">
        <v>4414</v>
      </c>
      <c r="C5661" s="278" t="s">
        <v>268</v>
      </c>
      <c r="D5661" s="278" t="s">
        <v>4415</v>
      </c>
      <c r="E5661" s="362" t="s">
        <v>142</v>
      </c>
      <c r="F5661" s="362"/>
      <c r="G5661" s="186" t="s">
        <v>45</v>
      </c>
      <c r="H5661" s="187">
        <v>1</v>
      </c>
      <c r="I5661" s="188">
        <v>522.55999999999995</v>
      </c>
      <c r="J5661" s="200">
        <v>522.55999999999995</v>
      </c>
    </row>
    <row r="5662" spans="1:10" s="192" customFormat="1" ht="12.75">
      <c r="A5662" s="199" t="s">
        <v>139</v>
      </c>
      <c r="B5662" s="309" t="s">
        <v>4416</v>
      </c>
      <c r="C5662" s="278" t="s">
        <v>268</v>
      </c>
      <c r="D5662" s="278" t="s">
        <v>4417</v>
      </c>
      <c r="E5662" s="362" t="s">
        <v>142</v>
      </c>
      <c r="F5662" s="362"/>
      <c r="G5662" s="186" t="s">
        <v>45</v>
      </c>
      <c r="H5662" s="187">
        <v>1</v>
      </c>
      <c r="I5662" s="188">
        <v>50.54</v>
      </c>
      <c r="J5662" s="200">
        <v>50.54</v>
      </c>
    </row>
    <row r="5663" spans="1:10" s="192" customFormat="1" ht="12.75">
      <c r="A5663" s="199" t="s">
        <v>139</v>
      </c>
      <c r="B5663" s="309" t="s">
        <v>4418</v>
      </c>
      <c r="C5663" s="278" t="s">
        <v>268</v>
      </c>
      <c r="D5663" s="278" t="s">
        <v>4419</v>
      </c>
      <c r="E5663" s="362" t="s">
        <v>142</v>
      </c>
      <c r="F5663" s="362"/>
      <c r="G5663" s="186" t="s">
        <v>45</v>
      </c>
      <c r="H5663" s="187">
        <v>1</v>
      </c>
      <c r="I5663" s="188">
        <v>56.47</v>
      </c>
      <c r="J5663" s="200">
        <v>56.47</v>
      </c>
    </row>
    <row r="5664" spans="1:10" s="192" customFormat="1" ht="12.75">
      <c r="A5664" s="199" t="s">
        <v>139</v>
      </c>
      <c r="B5664" s="309" t="s">
        <v>4420</v>
      </c>
      <c r="C5664" s="278" t="s">
        <v>268</v>
      </c>
      <c r="D5664" s="278" t="s">
        <v>4421</v>
      </c>
      <c r="E5664" s="362" t="s">
        <v>142</v>
      </c>
      <c r="F5664" s="362"/>
      <c r="G5664" s="186" t="s">
        <v>45</v>
      </c>
      <c r="H5664" s="187">
        <v>2</v>
      </c>
      <c r="I5664" s="188">
        <v>215.52</v>
      </c>
      <c r="J5664" s="200">
        <v>431.04</v>
      </c>
    </row>
    <row r="5665" spans="1:10" s="192" customFormat="1" ht="12.75">
      <c r="A5665" s="199" t="s">
        <v>139</v>
      </c>
      <c r="B5665" s="309" t="s">
        <v>4422</v>
      </c>
      <c r="C5665" s="278" t="s">
        <v>268</v>
      </c>
      <c r="D5665" s="278" t="s">
        <v>4423</v>
      </c>
      <c r="E5665" s="362" t="s">
        <v>142</v>
      </c>
      <c r="F5665" s="362"/>
      <c r="G5665" s="186" t="s">
        <v>45</v>
      </c>
      <c r="H5665" s="187">
        <v>1</v>
      </c>
      <c r="I5665" s="188">
        <v>211.71</v>
      </c>
      <c r="J5665" s="200">
        <v>211.71</v>
      </c>
    </row>
    <row r="5666" spans="1:10" s="192" customFormat="1" ht="12.75">
      <c r="A5666" s="199" t="s">
        <v>139</v>
      </c>
      <c r="B5666" s="309" t="s">
        <v>4424</v>
      </c>
      <c r="C5666" s="278" t="s">
        <v>268</v>
      </c>
      <c r="D5666" s="278" t="s">
        <v>4425</v>
      </c>
      <c r="E5666" s="362" t="s">
        <v>142</v>
      </c>
      <c r="F5666" s="362"/>
      <c r="G5666" s="186" t="s">
        <v>45</v>
      </c>
      <c r="H5666" s="187">
        <v>1</v>
      </c>
      <c r="I5666" s="188">
        <v>2222.9899999999998</v>
      </c>
      <c r="J5666" s="200">
        <v>2222.9899999999998</v>
      </c>
    </row>
    <row r="5667" spans="1:10" s="192" customFormat="1" ht="25.5">
      <c r="A5667" s="199" t="s">
        <v>139</v>
      </c>
      <c r="B5667" s="309" t="s">
        <v>4426</v>
      </c>
      <c r="C5667" s="278" t="s">
        <v>268</v>
      </c>
      <c r="D5667" s="278" t="s">
        <v>4427</v>
      </c>
      <c r="E5667" s="362" t="s">
        <v>142</v>
      </c>
      <c r="F5667" s="362"/>
      <c r="G5667" s="186" t="s">
        <v>45</v>
      </c>
      <c r="H5667" s="187">
        <v>1</v>
      </c>
      <c r="I5667" s="188">
        <v>603.99</v>
      </c>
      <c r="J5667" s="200">
        <v>603.99</v>
      </c>
    </row>
    <row r="5668" spans="1:10" s="192" customFormat="1" ht="12.75">
      <c r="A5668" s="199" t="s">
        <v>139</v>
      </c>
      <c r="B5668" s="309" t="s">
        <v>4428</v>
      </c>
      <c r="C5668" s="278" t="s">
        <v>268</v>
      </c>
      <c r="D5668" s="278" t="s">
        <v>4429</v>
      </c>
      <c r="E5668" s="362" t="s">
        <v>142</v>
      </c>
      <c r="F5668" s="362"/>
      <c r="G5668" s="186" t="s">
        <v>45</v>
      </c>
      <c r="H5668" s="187">
        <v>2.76</v>
      </c>
      <c r="I5668" s="188">
        <v>324.16000000000003</v>
      </c>
      <c r="J5668" s="200">
        <v>894.68</v>
      </c>
    </row>
    <row r="5669" spans="1:10" s="192" customFormat="1" ht="12.75">
      <c r="A5669" s="199" t="s">
        <v>139</v>
      </c>
      <c r="B5669" s="309" t="s">
        <v>1528</v>
      </c>
      <c r="C5669" s="278" t="s">
        <v>268</v>
      </c>
      <c r="D5669" s="278" t="s">
        <v>874</v>
      </c>
      <c r="E5669" s="362" t="s">
        <v>141</v>
      </c>
      <c r="F5669" s="362"/>
      <c r="G5669" s="186" t="s">
        <v>26</v>
      </c>
      <c r="H5669" s="187">
        <v>17.22</v>
      </c>
      <c r="I5669" s="188">
        <v>19.37</v>
      </c>
      <c r="J5669" s="200">
        <v>333.55</v>
      </c>
    </row>
    <row r="5670" spans="1:10" s="192" customFormat="1" ht="12.75">
      <c r="A5670" s="199" t="s">
        <v>139</v>
      </c>
      <c r="B5670" s="309" t="s">
        <v>1529</v>
      </c>
      <c r="C5670" s="278" t="s">
        <v>268</v>
      </c>
      <c r="D5670" s="278" t="s">
        <v>875</v>
      </c>
      <c r="E5670" s="362" t="s">
        <v>141</v>
      </c>
      <c r="F5670" s="362"/>
      <c r="G5670" s="186" t="s">
        <v>26</v>
      </c>
      <c r="H5670" s="187">
        <v>25.085999999999999</v>
      </c>
      <c r="I5670" s="188">
        <v>15.09</v>
      </c>
      <c r="J5670" s="200">
        <v>378.54</v>
      </c>
    </row>
    <row r="5671" spans="1:10" s="192" customFormat="1" ht="12.75">
      <c r="A5671" s="201"/>
      <c r="B5671" s="279"/>
      <c r="C5671" s="279"/>
      <c r="D5671" s="279"/>
      <c r="E5671" s="279" t="s">
        <v>143</v>
      </c>
      <c r="F5671" s="203">
        <v>712.09</v>
      </c>
      <c r="G5671" s="279" t="s">
        <v>144</v>
      </c>
      <c r="H5671" s="203">
        <v>0</v>
      </c>
      <c r="I5671" s="279" t="s">
        <v>145</v>
      </c>
      <c r="J5671" s="204">
        <v>712.09</v>
      </c>
    </row>
    <row r="5672" spans="1:10" s="192" customFormat="1" ht="12.75">
      <c r="A5672" s="201"/>
      <c r="B5672" s="279"/>
      <c r="C5672" s="279"/>
      <c r="D5672" s="279"/>
      <c r="E5672" s="279" t="s">
        <v>663</v>
      </c>
      <c r="F5672" s="203">
        <v>1564.85</v>
      </c>
      <c r="G5672" s="279"/>
      <c r="H5672" s="363" t="s">
        <v>664</v>
      </c>
      <c r="I5672" s="363"/>
      <c r="J5672" s="204">
        <v>8529.0499999999993</v>
      </c>
    </row>
    <row r="5673" spans="1:10" s="192" customFormat="1" ht="13.5" thickBot="1">
      <c r="A5673" s="280"/>
      <c r="B5673" s="281"/>
      <c r="C5673" s="281"/>
      <c r="D5673" s="281"/>
      <c r="E5673" s="281"/>
      <c r="F5673" s="281"/>
      <c r="G5673" s="281" t="s">
        <v>665</v>
      </c>
      <c r="H5673" s="213">
        <v>1</v>
      </c>
      <c r="I5673" s="281" t="s">
        <v>666</v>
      </c>
      <c r="J5673" s="207">
        <v>8529.0499999999993</v>
      </c>
    </row>
    <row r="5674" spans="1:10" s="192" customFormat="1" ht="13.5" thickTop="1">
      <c r="A5674" s="205"/>
      <c r="B5674" s="189"/>
      <c r="C5674" s="189"/>
      <c r="D5674" s="189"/>
      <c r="E5674" s="189"/>
      <c r="F5674" s="189"/>
      <c r="G5674" s="189"/>
      <c r="H5674" s="189"/>
      <c r="I5674" s="189"/>
      <c r="J5674" s="206"/>
    </row>
    <row r="5675" spans="1:10" s="192" customFormat="1" ht="12.75">
      <c r="A5675" s="111" t="s">
        <v>5010</v>
      </c>
      <c r="B5675" s="286"/>
      <c r="C5675" s="286"/>
      <c r="D5675" s="286" t="s">
        <v>3051</v>
      </c>
      <c r="E5675" s="286"/>
      <c r="F5675" s="366"/>
      <c r="G5675" s="366"/>
      <c r="H5675" s="136"/>
      <c r="I5675" s="286"/>
      <c r="J5675" s="212">
        <v>518136.78</v>
      </c>
    </row>
    <row r="5676" spans="1:10" s="192" customFormat="1" ht="12.75">
      <c r="A5676" s="290" t="s">
        <v>5011</v>
      </c>
      <c r="B5676" s="288" t="s">
        <v>8</v>
      </c>
      <c r="C5676" s="284" t="s">
        <v>9</v>
      </c>
      <c r="D5676" s="284" t="s">
        <v>10</v>
      </c>
      <c r="E5676" s="367" t="s">
        <v>136</v>
      </c>
      <c r="F5676" s="367"/>
      <c r="G5676" s="289" t="s">
        <v>11</v>
      </c>
      <c r="H5676" s="288" t="s">
        <v>12</v>
      </c>
      <c r="I5676" s="288" t="s">
        <v>13</v>
      </c>
      <c r="J5676" s="287" t="s">
        <v>14</v>
      </c>
    </row>
    <row r="5677" spans="1:10" s="192" customFormat="1" ht="12.75" customHeight="1">
      <c r="A5677" s="94" t="s">
        <v>137</v>
      </c>
      <c r="B5677" s="294" t="s">
        <v>4430</v>
      </c>
      <c r="C5677" s="277" t="s">
        <v>268</v>
      </c>
      <c r="D5677" s="277" t="s">
        <v>3052</v>
      </c>
      <c r="E5677" s="368" t="s">
        <v>3430</v>
      </c>
      <c r="F5677" s="368"/>
      <c r="G5677" s="95" t="s">
        <v>45</v>
      </c>
      <c r="H5677" s="182">
        <v>1</v>
      </c>
      <c r="I5677" s="96">
        <v>65745.149999999994</v>
      </c>
      <c r="J5677" s="196">
        <v>65745.149999999994</v>
      </c>
    </row>
    <row r="5678" spans="1:10" s="192" customFormat="1" ht="38.25">
      <c r="A5678" s="199" t="s">
        <v>139</v>
      </c>
      <c r="B5678" s="309" t="s">
        <v>4431</v>
      </c>
      <c r="C5678" s="278" t="s">
        <v>268</v>
      </c>
      <c r="D5678" s="278" t="s">
        <v>4432</v>
      </c>
      <c r="E5678" s="362" t="s">
        <v>142</v>
      </c>
      <c r="F5678" s="362"/>
      <c r="G5678" s="186" t="s">
        <v>45</v>
      </c>
      <c r="H5678" s="187">
        <v>1</v>
      </c>
      <c r="I5678" s="188">
        <v>63102.6</v>
      </c>
      <c r="J5678" s="200">
        <v>63102.6</v>
      </c>
    </row>
    <row r="5679" spans="1:10" s="192" customFormat="1" ht="12.75">
      <c r="A5679" s="199" t="s">
        <v>139</v>
      </c>
      <c r="B5679" s="309" t="s">
        <v>1528</v>
      </c>
      <c r="C5679" s="278" t="s">
        <v>268</v>
      </c>
      <c r="D5679" s="278" t="s">
        <v>874</v>
      </c>
      <c r="E5679" s="362" t="s">
        <v>141</v>
      </c>
      <c r="F5679" s="362"/>
      <c r="G5679" s="186" t="s">
        <v>26</v>
      </c>
      <c r="H5679" s="187">
        <v>72.17</v>
      </c>
      <c r="I5679" s="188">
        <v>19.37</v>
      </c>
      <c r="J5679" s="200">
        <v>1397.93</v>
      </c>
    </row>
    <row r="5680" spans="1:10" s="192" customFormat="1" ht="12.75">
      <c r="A5680" s="199" t="s">
        <v>139</v>
      </c>
      <c r="B5680" s="309" t="s">
        <v>1529</v>
      </c>
      <c r="C5680" s="278" t="s">
        <v>268</v>
      </c>
      <c r="D5680" s="278" t="s">
        <v>875</v>
      </c>
      <c r="E5680" s="362" t="s">
        <v>141</v>
      </c>
      <c r="F5680" s="362"/>
      <c r="G5680" s="186" t="s">
        <v>26</v>
      </c>
      <c r="H5680" s="187">
        <v>82.48</v>
      </c>
      <c r="I5680" s="188">
        <v>15.09</v>
      </c>
      <c r="J5680" s="200">
        <v>1244.6199999999999</v>
      </c>
    </row>
    <row r="5681" spans="1:10" s="192" customFormat="1" ht="12.75">
      <c r="A5681" s="201"/>
      <c r="B5681" s="279"/>
      <c r="C5681" s="279"/>
      <c r="D5681" s="279"/>
      <c r="E5681" s="279" t="s">
        <v>143</v>
      </c>
      <c r="F5681" s="203">
        <v>2642.55</v>
      </c>
      <c r="G5681" s="279" t="s">
        <v>144</v>
      </c>
      <c r="H5681" s="203">
        <v>0</v>
      </c>
      <c r="I5681" s="279" t="s">
        <v>145</v>
      </c>
      <c r="J5681" s="204">
        <v>2642.55</v>
      </c>
    </row>
    <row r="5682" spans="1:10" s="192" customFormat="1" ht="12.75">
      <c r="A5682" s="201"/>
      <c r="B5682" s="279"/>
      <c r="C5682" s="279"/>
      <c r="D5682" s="279"/>
      <c r="E5682" s="279" t="s">
        <v>663</v>
      </c>
      <c r="F5682" s="203">
        <v>14772.93</v>
      </c>
      <c r="G5682" s="279"/>
      <c r="H5682" s="363" t="s">
        <v>664</v>
      </c>
      <c r="I5682" s="363"/>
      <c r="J5682" s="204">
        <v>80518.080000000002</v>
      </c>
    </row>
    <row r="5683" spans="1:10" s="192" customFormat="1" ht="13.5" thickBot="1">
      <c r="A5683" s="280"/>
      <c r="B5683" s="281"/>
      <c r="C5683" s="281"/>
      <c r="D5683" s="281"/>
      <c r="E5683" s="281"/>
      <c r="F5683" s="281"/>
      <c r="G5683" s="281" t="s">
        <v>665</v>
      </c>
      <c r="H5683" s="213">
        <v>1</v>
      </c>
      <c r="I5683" s="281" t="s">
        <v>666</v>
      </c>
      <c r="J5683" s="207">
        <v>80518.080000000002</v>
      </c>
    </row>
    <row r="5684" spans="1:10" s="192" customFormat="1" ht="13.5" thickTop="1">
      <c r="A5684" s="205"/>
      <c r="B5684" s="189"/>
      <c r="C5684" s="189"/>
      <c r="D5684" s="189"/>
      <c r="E5684" s="189"/>
      <c r="F5684" s="189"/>
      <c r="G5684" s="189"/>
      <c r="H5684" s="189"/>
      <c r="I5684" s="189"/>
      <c r="J5684" s="206"/>
    </row>
    <row r="5685" spans="1:10" s="192" customFormat="1" ht="12.75">
      <c r="A5685" s="290" t="s">
        <v>5012</v>
      </c>
      <c r="B5685" s="288" t="s">
        <v>8</v>
      </c>
      <c r="C5685" s="284" t="s">
        <v>9</v>
      </c>
      <c r="D5685" s="284" t="s">
        <v>10</v>
      </c>
      <c r="E5685" s="367" t="s">
        <v>136</v>
      </c>
      <c r="F5685" s="367"/>
      <c r="G5685" s="289" t="s">
        <v>11</v>
      </c>
      <c r="H5685" s="288" t="s">
        <v>12</v>
      </c>
      <c r="I5685" s="288" t="s">
        <v>13</v>
      </c>
      <c r="J5685" s="287" t="s">
        <v>14</v>
      </c>
    </row>
    <row r="5686" spans="1:10" s="192" customFormat="1" ht="12.75" customHeight="1">
      <c r="A5686" s="94" t="s">
        <v>137</v>
      </c>
      <c r="B5686" s="294" t="s">
        <v>4433</v>
      </c>
      <c r="C5686" s="277" t="s">
        <v>44</v>
      </c>
      <c r="D5686" s="277" t="s">
        <v>3054</v>
      </c>
      <c r="E5686" s="368" t="s">
        <v>182</v>
      </c>
      <c r="F5686" s="368"/>
      <c r="G5686" s="95" t="s">
        <v>3055</v>
      </c>
      <c r="H5686" s="182">
        <v>1</v>
      </c>
      <c r="I5686" s="96">
        <v>4687.24</v>
      </c>
      <c r="J5686" s="196">
        <v>4687.24</v>
      </c>
    </row>
    <row r="5687" spans="1:10" s="192" customFormat="1" ht="25.5">
      <c r="A5687" s="197" t="s">
        <v>146</v>
      </c>
      <c r="B5687" s="308" t="s">
        <v>1508</v>
      </c>
      <c r="C5687" s="285" t="s">
        <v>21</v>
      </c>
      <c r="D5687" s="285" t="s">
        <v>150</v>
      </c>
      <c r="E5687" s="365" t="s">
        <v>148</v>
      </c>
      <c r="F5687" s="365"/>
      <c r="G5687" s="183" t="s">
        <v>26</v>
      </c>
      <c r="H5687" s="184">
        <v>27</v>
      </c>
      <c r="I5687" s="185">
        <v>21.96</v>
      </c>
      <c r="J5687" s="198">
        <v>592.91999999999996</v>
      </c>
    </row>
    <row r="5688" spans="1:10" s="192" customFormat="1" ht="25.5" customHeight="1">
      <c r="A5688" s="197" t="s">
        <v>146</v>
      </c>
      <c r="B5688" s="308" t="s">
        <v>4434</v>
      </c>
      <c r="C5688" s="285" t="s">
        <v>21</v>
      </c>
      <c r="D5688" s="285" t="s">
        <v>4435</v>
      </c>
      <c r="E5688" s="365" t="s">
        <v>182</v>
      </c>
      <c r="F5688" s="365"/>
      <c r="G5688" s="183" t="s">
        <v>45</v>
      </c>
      <c r="H5688" s="184">
        <v>6</v>
      </c>
      <c r="I5688" s="185">
        <v>13.53</v>
      </c>
      <c r="J5688" s="198">
        <v>81.180000000000007</v>
      </c>
    </row>
    <row r="5689" spans="1:10" s="192" customFormat="1" ht="25.5">
      <c r="A5689" s="197" t="s">
        <v>146</v>
      </c>
      <c r="B5689" s="308" t="s">
        <v>1509</v>
      </c>
      <c r="C5689" s="285" t="s">
        <v>21</v>
      </c>
      <c r="D5689" s="285" t="s">
        <v>151</v>
      </c>
      <c r="E5689" s="365" t="s">
        <v>148</v>
      </c>
      <c r="F5689" s="365"/>
      <c r="G5689" s="183" t="s">
        <v>26</v>
      </c>
      <c r="H5689" s="184">
        <v>27</v>
      </c>
      <c r="I5689" s="185">
        <v>26.68</v>
      </c>
      <c r="J5689" s="198">
        <v>720.36</v>
      </c>
    </row>
    <row r="5690" spans="1:10" s="192" customFormat="1" ht="25.5">
      <c r="A5690" s="199" t="s">
        <v>139</v>
      </c>
      <c r="B5690" s="309" t="s">
        <v>4436</v>
      </c>
      <c r="C5690" s="278" t="s">
        <v>21</v>
      </c>
      <c r="D5690" s="278" t="s">
        <v>4437</v>
      </c>
      <c r="E5690" s="362" t="s">
        <v>142</v>
      </c>
      <c r="F5690" s="362"/>
      <c r="G5690" s="186" t="s">
        <v>45</v>
      </c>
      <c r="H5690" s="187">
        <v>6</v>
      </c>
      <c r="I5690" s="188">
        <v>8.9700000000000006</v>
      </c>
      <c r="J5690" s="200">
        <v>53.82</v>
      </c>
    </row>
    <row r="5691" spans="1:10" s="192" customFormat="1" ht="25.5">
      <c r="A5691" s="199" t="s">
        <v>139</v>
      </c>
      <c r="B5691" s="309" t="s">
        <v>1643</v>
      </c>
      <c r="C5691" s="278" t="s">
        <v>21</v>
      </c>
      <c r="D5691" s="278" t="s">
        <v>179</v>
      </c>
      <c r="E5691" s="362" t="s">
        <v>142</v>
      </c>
      <c r="F5691" s="362"/>
      <c r="G5691" s="186" t="s">
        <v>2</v>
      </c>
      <c r="H5691" s="187">
        <v>1</v>
      </c>
      <c r="I5691" s="188">
        <v>134.22999999999999</v>
      </c>
      <c r="J5691" s="200">
        <v>134.22999999999999</v>
      </c>
    </row>
    <row r="5692" spans="1:10" s="192" customFormat="1" ht="25.5">
      <c r="A5692" s="199" t="s">
        <v>139</v>
      </c>
      <c r="B5692" s="309" t="s">
        <v>4438</v>
      </c>
      <c r="C5692" s="278" t="s">
        <v>21</v>
      </c>
      <c r="D5692" s="278" t="s">
        <v>4439</v>
      </c>
      <c r="E5692" s="362" t="s">
        <v>142</v>
      </c>
      <c r="F5692" s="362"/>
      <c r="G5692" s="186" t="s">
        <v>45</v>
      </c>
      <c r="H5692" s="187">
        <v>22</v>
      </c>
      <c r="I5692" s="188">
        <v>1.44</v>
      </c>
      <c r="J5692" s="200">
        <v>31.68</v>
      </c>
    </row>
    <row r="5693" spans="1:10" s="192" customFormat="1" ht="12.75">
      <c r="A5693" s="199" t="s">
        <v>139</v>
      </c>
      <c r="B5693" s="309" t="s">
        <v>4440</v>
      </c>
      <c r="C5693" s="278" t="s">
        <v>21</v>
      </c>
      <c r="D5693" s="278" t="s">
        <v>4441</v>
      </c>
      <c r="E5693" s="362" t="s">
        <v>142</v>
      </c>
      <c r="F5693" s="362"/>
      <c r="G5693" s="186" t="s">
        <v>34</v>
      </c>
      <c r="H5693" s="187">
        <v>12</v>
      </c>
      <c r="I5693" s="188">
        <v>19.010000000000002</v>
      </c>
      <c r="J5693" s="200">
        <v>228.12</v>
      </c>
    </row>
    <row r="5694" spans="1:10" s="192" customFormat="1" ht="25.5">
      <c r="A5694" s="199" t="s">
        <v>139</v>
      </c>
      <c r="B5694" s="309" t="s">
        <v>4442</v>
      </c>
      <c r="C5694" s="278" t="s">
        <v>21</v>
      </c>
      <c r="D5694" s="278" t="s">
        <v>4443</v>
      </c>
      <c r="E5694" s="362" t="s">
        <v>142</v>
      </c>
      <c r="F5694" s="362"/>
      <c r="G5694" s="186" t="s">
        <v>45</v>
      </c>
      <c r="H5694" s="187">
        <v>6</v>
      </c>
      <c r="I5694" s="188">
        <v>11.3</v>
      </c>
      <c r="J5694" s="200">
        <v>67.8</v>
      </c>
    </row>
    <row r="5695" spans="1:10" s="192" customFormat="1" ht="12.75">
      <c r="A5695" s="199" t="s">
        <v>139</v>
      </c>
      <c r="B5695" s="309" t="s">
        <v>4444</v>
      </c>
      <c r="C5695" s="278" t="s">
        <v>21</v>
      </c>
      <c r="D5695" s="278" t="s">
        <v>4445</v>
      </c>
      <c r="E5695" s="362" t="s">
        <v>142</v>
      </c>
      <c r="F5695" s="362"/>
      <c r="G5695" s="186" t="s">
        <v>45</v>
      </c>
      <c r="H5695" s="187">
        <v>2</v>
      </c>
      <c r="I5695" s="188">
        <v>81.2</v>
      </c>
      <c r="J5695" s="200">
        <v>162.4</v>
      </c>
    </row>
    <row r="5696" spans="1:10" s="192" customFormat="1" ht="12.75">
      <c r="A5696" s="199" t="s">
        <v>139</v>
      </c>
      <c r="B5696" s="309" t="s">
        <v>4446</v>
      </c>
      <c r="C5696" s="278" t="s">
        <v>21</v>
      </c>
      <c r="D5696" s="278" t="s">
        <v>4447</v>
      </c>
      <c r="E5696" s="362" t="s">
        <v>142</v>
      </c>
      <c r="F5696" s="362"/>
      <c r="G5696" s="186" t="s">
        <v>45</v>
      </c>
      <c r="H5696" s="187">
        <v>3</v>
      </c>
      <c r="I5696" s="188">
        <v>21.14</v>
      </c>
      <c r="J5696" s="200">
        <v>63.42</v>
      </c>
    </row>
    <row r="5697" spans="1:10" s="192" customFormat="1" ht="25.5">
      <c r="A5697" s="199" t="s">
        <v>139</v>
      </c>
      <c r="B5697" s="309" t="s">
        <v>4448</v>
      </c>
      <c r="C5697" s="278" t="s">
        <v>21</v>
      </c>
      <c r="D5697" s="278" t="s">
        <v>4449</v>
      </c>
      <c r="E5697" s="362" t="s">
        <v>142</v>
      </c>
      <c r="F5697" s="362"/>
      <c r="G5697" s="186" t="s">
        <v>45</v>
      </c>
      <c r="H5697" s="187">
        <v>6</v>
      </c>
      <c r="I5697" s="188">
        <v>18.809999999999999</v>
      </c>
      <c r="J5697" s="200">
        <v>112.86</v>
      </c>
    </row>
    <row r="5698" spans="1:10" s="192" customFormat="1" ht="38.25">
      <c r="A5698" s="199" t="s">
        <v>139</v>
      </c>
      <c r="B5698" s="309" t="s">
        <v>4450</v>
      </c>
      <c r="C5698" s="278" t="s">
        <v>21</v>
      </c>
      <c r="D5698" s="278" t="s">
        <v>4451</v>
      </c>
      <c r="E5698" s="362" t="s">
        <v>142</v>
      </c>
      <c r="F5698" s="362"/>
      <c r="G5698" s="186" t="s">
        <v>45</v>
      </c>
      <c r="H5698" s="187">
        <v>3</v>
      </c>
      <c r="I5698" s="188">
        <v>59.18</v>
      </c>
      <c r="J5698" s="200">
        <v>177.54</v>
      </c>
    </row>
    <row r="5699" spans="1:10" s="192" customFormat="1" ht="25.5">
      <c r="A5699" s="199" t="s">
        <v>139</v>
      </c>
      <c r="B5699" s="309" t="s">
        <v>4452</v>
      </c>
      <c r="C5699" s="278" t="s">
        <v>21</v>
      </c>
      <c r="D5699" s="278" t="s">
        <v>4453</v>
      </c>
      <c r="E5699" s="362" t="s">
        <v>142</v>
      </c>
      <c r="F5699" s="362"/>
      <c r="G5699" s="186" t="s">
        <v>45</v>
      </c>
      <c r="H5699" s="187">
        <v>3</v>
      </c>
      <c r="I5699" s="188">
        <v>96.54</v>
      </c>
      <c r="J5699" s="200">
        <v>289.62</v>
      </c>
    </row>
    <row r="5700" spans="1:10" s="192" customFormat="1" ht="25.5">
      <c r="A5700" s="199" t="s">
        <v>139</v>
      </c>
      <c r="B5700" s="309" t="s">
        <v>4454</v>
      </c>
      <c r="C5700" s="278" t="s">
        <v>21</v>
      </c>
      <c r="D5700" s="278" t="s">
        <v>4455</v>
      </c>
      <c r="E5700" s="362" t="s">
        <v>142</v>
      </c>
      <c r="F5700" s="362"/>
      <c r="G5700" s="186" t="s">
        <v>45</v>
      </c>
      <c r="H5700" s="187">
        <v>6</v>
      </c>
      <c r="I5700" s="188">
        <v>5.34</v>
      </c>
      <c r="J5700" s="200">
        <v>32.04</v>
      </c>
    </row>
    <row r="5701" spans="1:10" s="192" customFormat="1" ht="38.25">
      <c r="A5701" s="199" t="s">
        <v>139</v>
      </c>
      <c r="B5701" s="309" t="s">
        <v>4456</v>
      </c>
      <c r="C5701" s="278" t="s">
        <v>21</v>
      </c>
      <c r="D5701" s="278" t="s">
        <v>4457</v>
      </c>
      <c r="E5701" s="362" t="s">
        <v>142</v>
      </c>
      <c r="F5701" s="362"/>
      <c r="G5701" s="186" t="s">
        <v>45</v>
      </c>
      <c r="H5701" s="187">
        <v>8</v>
      </c>
      <c r="I5701" s="188">
        <v>35</v>
      </c>
      <c r="J5701" s="200">
        <v>280</v>
      </c>
    </row>
    <row r="5702" spans="1:10" s="192" customFormat="1" ht="25.5">
      <c r="A5702" s="199" t="s">
        <v>139</v>
      </c>
      <c r="B5702" s="309" t="s">
        <v>4458</v>
      </c>
      <c r="C5702" s="278" t="s">
        <v>21</v>
      </c>
      <c r="D5702" s="278" t="s">
        <v>4459</v>
      </c>
      <c r="E5702" s="362" t="s">
        <v>142</v>
      </c>
      <c r="F5702" s="362"/>
      <c r="G5702" s="186" t="s">
        <v>45</v>
      </c>
      <c r="H5702" s="187">
        <v>1</v>
      </c>
      <c r="I5702" s="188">
        <v>1659.25</v>
      </c>
      <c r="J5702" s="200">
        <v>1659.25</v>
      </c>
    </row>
    <row r="5703" spans="1:10" s="192" customFormat="1" ht="12.75">
      <c r="A5703" s="201"/>
      <c r="B5703" s="279"/>
      <c r="C5703" s="279"/>
      <c r="D5703" s="279"/>
      <c r="E5703" s="279" t="s">
        <v>143</v>
      </c>
      <c r="F5703" s="203">
        <v>1046.6999999999998</v>
      </c>
      <c r="G5703" s="279" t="s">
        <v>144</v>
      </c>
      <c r="H5703" s="203">
        <v>0</v>
      </c>
      <c r="I5703" s="279" t="s">
        <v>145</v>
      </c>
      <c r="J5703" s="204">
        <v>1046.6999999999998</v>
      </c>
    </row>
    <row r="5704" spans="1:10" s="192" customFormat="1" ht="12.75">
      <c r="A5704" s="201"/>
      <c r="B5704" s="279"/>
      <c r="C5704" s="279"/>
      <c r="D5704" s="279"/>
      <c r="E5704" s="279" t="s">
        <v>663</v>
      </c>
      <c r="F5704" s="203">
        <v>1053.22</v>
      </c>
      <c r="G5704" s="279"/>
      <c r="H5704" s="363" t="s">
        <v>664</v>
      </c>
      <c r="I5704" s="363"/>
      <c r="J5704" s="204">
        <v>5740.46</v>
      </c>
    </row>
    <row r="5705" spans="1:10" s="192" customFormat="1" ht="13.5" thickBot="1">
      <c r="A5705" s="280"/>
      <c r="B5705" s="281"/>
      <c r="C5705" s="281"/>
      <c r="D5705" s="281"/>
      <c r="E5705" s="281"/>
      <c r="F5705" s="281"/>
      <c r="G5705" s="281" t="s">
        <v>665</v>
      </c>
      <c r="H5705" s="213">
        <v>1</v>
      </c>
      <c r="I5705" s="281" t="s">
        <v>666</v>
      </c>
      <c r="J5705" s="207">
        <v>5740.46</v>
      </c>
    </row>
    <row r="5706" spans="1:10" s="192" customFormat="1" ht="13.5" thickTop="1">
      <c r="A5706" s="205"/>
      <c r="B5706" s="189"/>
      <c r="C5706" s="189"/>
      <c r="D5706" s="189"/>
      <c r="E5706" s="189"/>
      <c r="F5706" s="189"/>
      <c r="G5706" s="189"/>
      <c r="H5706" s="189"/>
      <c r="I5706" s="189"/>
      <c r="J5706" s="206"/>
    </row>
    <row r="5707" spans="1:10" s="192" customFormat="1" ht="12.75">
      <c r="A5707" s="290" t="s">
        <v>5013</v>
      </c>
      <c r="B5707" s="288" t="s">
        <v>8</v>
      </c>
      <c r="C5707" s="284" t="s">
        <v>9</v>
      </c>
      <c r="D5707" s="284" t="s">
        <v>10</v>
      </c>
      <c r="E5707" s="367" t="s">
        <v>136</v>
      </c>
      <c r="F5707" s="367"/>
      <c r="G5707" s="289" t="s">
        <v>11</v>
      </c>
      <c r="H5707" s="288" t="s">
        <v>12</v>
      </c>
      <c r="I5707" s="288" t="s">
        <v>13</v>
      </c>
      <c r="J5707" s="287" t="s">
        <v>14</v>
      </c>
    </row>
    <row r="5708" spans="1:10" s="192" customFormat="1" ht="12.75">
      <c r="A5708" s="94" t="s">
        <v>137</v>
      </c>
      <c r="B5708" s="294" t="s">
        <v>4460</v>
      </c>
      <c r="C5708" s="277" t="s">
        <v>44</v>
      </c>
      <c r="D5708" s="277" t="s">
        <v>3057</v>
      </c>
      <c r="E5708" s="368" t="s">
        <v>4461</v>
      </c>
      <c r="F5708" s="368"/>
      <c r="G5708" s="95" t="s">
        <v>45</v>
      </c>
      <c r="H5708" s="182">
        <v>1</v>
      </c>
      <c r="I5708" s="96">
        <v>996.59</v>
      </c>
      <c r="J5708" s="196">
        <v>996.59</v>
      </c>
    </row>
    <row r="5709" spans="1:10" s="192" customFormat="1" ht="25.5">
      <c r="A5709" s="197" t="s">
        <v>146</v>
      </c>
      <c r="B5709" s="308" t="s">
        <v>1509</v>
      </c>
      <c r="C5709" s="285" t="s">
        <v>21</v>
      </c>
      <c r="D5709" s="285" t="s">
        <v>151</v>
      </c>
      <c r="E5709" s="365" t="s">
        <v>148</v>
      </c>
      <c r="F5709" s="365"/>
      <c r="G5709" s="183" t="s">
        <v>26</v>
      </c>
      <c r="H5709" s="184">
        <v>4</v>
      </c>
      <c r="I5709" s="185">
        <v>26.68</v>
      </c>
      <c r="J5709" s="198">
        <v>106.72</v>
      </c>
    </row>
    <row r="5710" spans="1:10" s="192" customFormat="1" ht="25.5">
      <c r="A5710" s="197" t="s">
        <v>146</v>
      </c>
      <c r="B5710" s="308" t="s">
        <v>1439</v>
      </c>
      <c r="C5710" s="285" t="s">
        <v>21</v>
      </c>
      <c r="D5710" s="285" t="s">
        <v>508</v>
      </c>
      <c r="E5710" s="365" t="s">
        <v>148</v>
      </c>
      <c r="F5710" s="365"/>
      <c r="G5710" s="183" t="s">
        <v>26</v>
      </c>
      <c r="H5710" s="184">
        <v>4</v>
      </c>
      <c r="I5710" s="185">
        <v>21.21</v>
      </c>
      <c r="J5710" s="198">
        <v>84.84</v>
      </c>
    </row>
    <row r="5711" spans="1:10" s="192" customFormat="1" ht="12.75">
      <c r="A5711" s="199" t="s">
        <v>139</v>
      </c>
      <c r="B5711" s="309" t="s">
        <v>4462</v>
      </c>
      <c r="C5711" s="278" t="s">
        <v>3629</v>
      </c>
      <c r="D5711" s="278" t="s">
        <v>4463</v>
      </c>
      <c r="E5711" s="362" t="s">
        <v>142</v>
      </c>
      <c r="F5711" s="362"/>
      <c r="G5711" s="186" t="s">
        <v>45</v>
      </c>
      <c r="H5711" s="187">
        <v>1</v>
      </c>
      <c r="I5711" s="188">
        <v>805.03</v>
      </c>
      <c r="J5711" s="200">
        <v>805.03</v>
      </c>
    </row>
    <row r="5712" spans="1:10" s="192" customFormat="1" ht="12.75">
      <c r="A5712" s="201"/>
      <c r="B5712" s="279"/>
      <c r="C5712" s="279"/>
      <c r="D5712" s="279"/>
      <c r="E5712" s="279" t="s">
        <v>143</v>
      </c>
      <c r="F5712" s="203">
        <v>149.28</v>
      </c>
      <c r="G5712" s="279" t="s">
        <v>144</v>
      </c>
      <c r="H5712" s="203">
        <v>0</v>
      </c>
      <c r="I5712" s="279" t="s">
        <v>145</v>
      </c>
      <c r="J5712" s="204">
        <v>149.28</v>
      </c>
    </row>
    <row r="5713" spans="1:10" s="192" customFormat="1" ht="12.75">
      <c r="A5713" s="201"/>
      <c r="B5713" s="279"/>
      <c r="C5713" s="279"/>
      <c r="D5713" s="279"/>
      <c r="E5713" s="279" t="s">
        <v>663</v>
      </c>
      <c r="F5713" s="203">
        <v>223.93</v>
      </c>
      <c r="G5713" s="279"/>
      <c r="H5713" s="363" t="s">
        <v>664</v>
      </c>
      <c r="I5713" s="363"/>
      <c r="J5713" s="204">
        <v>1220.52</v>
      </c>
    </row>
    <row r="5714" spans="1:10" s="192" customFormat="1" ht="13.5" thickBot="1">
      <c r="A5714" s="280"/>
      <c r="B5714" s="281"/>
      <c r="C5714" s="281"/>
      <c r="D5714" s="281"/>
      <c r="E5714" s="281"/>
      <c r="F5714" s="281"/>
      <c r="G5714" s="281" t="s">
        <v>665</v>
      </c>
      <c r="H5714" s="213">
        <v>1</v>
      </c>
      <c r="I5714" s="281" t="s">
        <v>666</v>
      </c>
      <c r="J5714" s="207">
        <v>1220.52</v>
      </c>
    </row>
    <row r="5715" spans="1:10" s="192" customFormat="1" ht="13.5" thickTop="1">
      <c r="A5715" s="205"/>
      <c r="B5715" s="189"/>
      <c r="C5715" s="189"/>
      <c r="D5715" s="189"/>
      <c r="E5715" s="189"/>
      <c r="F5715" s="189"/>
      <c r="G5715" s="189"/>
      <c r="H5715" s="189"/>
      <c r="I5715" s="189"/>
      <c r="J5715" s="206"/>
    </row>
    <row r="5716" spans="1:10" s="192" customFormat="1" ht="12.75">
      <c r="A5716" s="290" t="s">
        <v>5014</v>
      </c>
      <c r="B5716" s="288" t="s">
        <v>8</v>
      </c>
      <c r="C5716" s="284" t="s">
        <v>9</v>
      </c>
      <c r="D5716" s="284" t="s">
        <v>10</v>
      </c>
      <c r="E5716" s="367" t="s">
        <v>136</v>
      </c>
      <c r="F5716" s="367"/>
      <c r="G5716" s="289" t="s">
        <v>11</v>
      </c>
      <c r="H5716" s="288" t="s">
        <v>12</v>
      </c>
      <c r="I5716" s="288" t="s">
        <v>13</v>
      </c>
      <c r="J5716" s="287" t="s">
        <v>14</v>
      </c>
    </row>
    <row r="5717" spans="1:10" s="192" customFormat="1" ht="25.5" customHeight="1">
      <c r="A5717" s="94" t="s">
        <v>137</v>
      </c>
      <c r="B5717" s="294" t="s">
        <v>4464</v>
      </c>
      <c r="C5717" s="277" t="s">
        <v>44</v>
      </c>
      <c r="D5717" s="277" t="s">
        <v>4835</v>
      </c>
      <c r="E5717" s="368" t="s">
        <v>182</v>
      </c>
      <c r="F5717" s="368"/>
      <c r="G5717" s="95" t="s">
        <v>1</v>
      </c>
      <c r="H5717" s="182">
        <v>1</v>
      </c>
      <c r="I5717" s="96">
        <v>351643.44</v>
      </c>
      <c r="J5717" s="196">
        <v>351643.44</v>
      </c>
    </row>
    <row r="5718" spans="1:10" s="192" customFormat="1" ht="25.5">
      <c r="A5718" s="197" t="s">
        <v>146</v>
      </c>
      <c r="B5718" s="308" t="s">
        <v>1508</v>
      </c>
      <c r="C5718" s="285" t="s">
        <v>21</v>
      </c>
      <c r="D5718" s="285" t="s">
        <v>150</v>
      </c>
      <c r="E5718" s="365" t="s">
        <v>148</v>
      </c>
      <c r="F5718" s="365"/>
      <c r="G5718" s="183" t="s">
        <v>26</v>
      </c>
      <c r="H5718" s="184">
        <v>16</v>
      </c>
      <c r="I5718" s="185">
        <v>21.96</v>
      </c>
      <c r="J5718" s="198">
        <v>351.36</v>
      </c>
    </row>
    <row r="5719" spans="1:10" s="192" customFormat="1" ht="25.5">
      <c r="A5719" s="197" t="s">
        <v>146</v>
      </c>
      <c r="B5719" s="308" t="s">
        <v>1509</v>
      </c>
      <c r="C5719" s="285" t="s">
        <v>21</v>
      </c>
      <c r="D5719" s="285" t="s">
        <v>151</v>
      </c>
      <c r="E5719" s="365" t="s">
        <v>148</v>
      </c>
      <c r="F5719" s="365"/>
      <c r="G5719" s="183" t="s">
        <v>26</v>
      </c>
      <c r="H5719" s="184">
        <v>16</v>
      </c>
      <c r="I5719" s="185">
        <v>26.68</v>
      </c>
      <c r="J5719" s="198">
        <v>426.88</v>
      </c>
    </row>
    <row r="5720" spans="1:10" s="192" customFormat="1" ht="38.25" customHeight="1">
      <c r="A5720" s="197" t="s">
        <v>146</v>
      </c>
      <c r="B5720" s="308" t="s">
        <v>4465</v>
      </c>
      <c r="C5720" s="285" t="s">
        <v>21</v>
      </c>
      <c r="D5720" s="285" t="s">
        <v>4466</v>
      </c>
      <c r="E5720" s="365" t="s">
        <v>155</v>
      </c>
      <c r="F5720" s="365"/>
      <c r="G5720" s="183" t="s">
        <v>156</v>
      </c>
      <c r="H5720" s="184">
        <v>4</v>
      </c>
      <c r="I5720" s="185">
        <v>216.3</v>
      </c>
      <c r="J5720" s="198">
        <v>865.2</v>
      </c>
    </row>
    <row r="5721" spans="1:10" s="192" customFormat="1" ht="38.25">
      <c r="A5721" s="199" t="s">
        <v>139</v>
      </c>
      <c r="B5721" s="309" t="s">
        <v>4467</v>
      </c>
      <c r="C5721" s="278" t="s">
        <v>44</v>
      </c>
      <c r="D5721" s="278" t="s">
        <v>3059</v>
      </c>
      <c r="E5721" s="362" t="s">
        <v>915</v>
      </c>
      <c r="F5721" s="362"/>
      <c r="G5721" s="186" t="s">
        <v>1</v>
      </c>
      <c r="H5721" s="187">
        <v>1</v>
      </c>
      <c r="I5721" s="188">
        <v>350000</v>
      </c>
      <c r="J5721" s="200">
        <v>350000</v>
      </c>
    </row>
    <row r="5722" spans="1:10" s="192" customFormat="1" ht="12.75">
      <c r="A5722" s="201"/>
      <c r="B5722" s="279"/>
      <c r="C5722" s="279"/>
      <c r="D5722" s="279"/>
      <c r="E5722" s="279" t="s">
        <v>143</v>
      </c>
      <c r="F5722" s="203">
        <v>691</v>
      </c>
      <c r="G5722" s="279" t="s">
        <v>144</v>
      </c>
      <c r="H5722" s="203">
        <v>0</v>
      </c>
      <c r="I5722" s="279" t="s">
        <v>145</v>
      </c>
      <c r="J5722" s="204">
        <v>691</v>
      </c>
    </row>
    <row r="5723" spans="1:10" s="192" customFormat="1" ht="12.75">
      <c r="A5723" s="201"/>
      <c r="B5723" s="279"/>
      <c r="C5723" s="279"/>
      <c r="D5723" s="279"/>
      <c r="E5723" s="279" t="s">
        <v>663</v>
      </c>
      <c r="F5723" s="203">
        <v>79014.28</v>
      </c>
      <c r="G5723" s="279"/>
      <c r="H5723" s="363" t="s">
        <v>664</v>
      </c>
      <c r="I5723" s="363"/>
      <c r="J5723" s="204">
        <v>430657.72</v>
      </c>
    </row>
    <row r="5724" spans="1:10" s="192" customFormat="1" ht="13.5" thickBot="1">
      <c r="A5724" s="280"/>
      <c r="B5724" s="281"/>
      <c r="C5724" s="281"/>
      <c r="D5724" s="281"/>
      <c r="E5724" s="281"/>
      <c r="F5724" s="281"/>
      <c r="G5724" s="281" t="s">
        <v>665</v>
      </c>
      <c r="H5724" s="213">
        <v>1</v>
      </c>
      <c r="I5724" s="281" t="s">
        <v>666</v>
      </c>
      <c r="J5724" s="207">
        <v>430657.72</v>
      </c>
    </row>
    <row r="5725" spans="1:10" s="192" customFormat="1" ht="13.5" thickTop="1">
      <c r="A5725" s="205"/>
      <c r="B5725" s="189"/>
      <c r="C5725" s="189"/>
      <c r="D5725" s="189"/>
      <c r="E5725" s="189"/>
      <c r="F5725" s="189"/>
      <c r="G5725" s="189"/>
      <c r="H5725" s="189"/>
      <c r="I5725" s="189"/>
      <c r="J5725" s="206"/>
    </row>
    <row r="5726" spans="1:10" s="192" customFormat="1" ht="12.75">
      <c r="A5726" s="111" t="s">
        <v>4330</v>
      </c>
      <c r="B5726" s="286"/>
      <c r="C5726" s="286"/>
      <c r="D5726" s="286" t="s">
        <v>463</v>
      </c>
      <c r="E5726" s="286"/>
      <c r="F5726" s="366"/>
      <c r="G5726" s="366"/>
      <c r="H5726" s="136"/>
      <c r="I5726" s="286"/>
      <c r="J5726" s="212">
        <v>70803.320000000007</v>
      </c>
    </row>
    <row r="5727" spans="1:10" s="192" customFormat="1" ht="12.75">
      <c r="A5727" s="111" t="s">
        <v>5015</v>
      </c>
      <c r="B5727" s="286"/>
      <c r="C5727" s="286"/>
      <c r="D5727" s="286" t="s">
        <v>464</v>
      </c>
      <c r="E5727" s="286"/>
      <c r="F5727" s="366"/>
      <c r="G5727" s="366"/>
      <c r="H5727" s="136"/>
      <c r="I5727" s="286"/>
      <c r="J5727" s="212">
        <v>14175.07</v>
      </c>
    </row>
    <row r="5728" spans="1:10" s="192" customFormat="1" ht="12.75">
      <c r="A5728" s="111" t="s">
        <v>5016</v>
      </c>
      <c r="B5728" s="286"/>
      <c r="C5728" s="286"/>
      <c r="D5728" s="286" t="s">
        <v>465</v>
      </c>
      <c r="E5728" s="286"/>
      <c r="F5728" s="366"/>
      <c r="G5728" s="366"/>
      <c r="H5728" s="136"/>
      <c r="I5728" s="286"/>
      <c r="J5728" s="212">
        <v>5604.82</v>
      </c>
    </row>
    <row r="5729" spans="1:10" s="192" customFormat="1" ht="12.75">
      <c r="A5729" s="290" t="s">
        <v>5017</v>
      </c>
      <c r="B5729" s="288" t="s">
        <v>8</v>
      </c>
      <c r="C5729" s="284" t="s">
        <v>9</v>
      </c>
      <c r="D5729" s="284" t="s">
        <v>10</v>
      </c>
      <c r="E5729" s="367" t="s">
        <v>136</v>
      </c>
      <c r="F5729" s="367"/>
      <c r="G5729" s="289" t="s">
        <v>11</v>
      </c>
      <c r="H5729" s="288" t="s">
        <v>12</v>
      </c>
      <c r="I5729" s="288" t="s">
        <v>13</v>
      </c>
      <c r="J5729" s="287" t="s">
        <v>14</v>
      </c>
    </row>
    <row r="5730" spans="1:10" s="192" customFormat="1" ht="12.75" customHeight="1">
      <c r="A5730" s="94" t="s">
        <v>137</v>
      </c>
      <c r="B5730" s="294" t="s">
        <v>1175</v>
      </c>
      <c r="C5730" s="277" t="s">
        <v>21</v>
      </c>
      <c r="D5730" s="277" t="s">
        <v>2320</v>
      </c>
      <c r="E5730" s="368" t="s">
        <v>178</v>
      </c>
      <c r="F5730" s="368"/>
      <c r="G5730" s="95" t="s">
        <v>2</v>
      </c>
      <c r="H5730" s="182">
        <v>1</v>
      </c>
      <c r="I5730" s="96">
        <v>80.38</v>
      </c>
      <c r="J5730" s="196">
        <v>80.38</v>
      </c>
    </row>
    <row r="5731" spans="1:10" s="192" customFormat="1" ht="25.5">
      <c r="A5731" s="197" t="s">
        <v>146</v>
      </c>
      <c r="B5731" s="308" t="s">
        <v>1345</v>
      </c>
      <c r="C5731" s="285" t="s">
        <v>21</v>
      </c>
      <c r="D5731" s="285" t="s">
        <v>147</v>
      </c>
      <c r="E5731" s="365" t="s">
        <v>148</v>
      </c>
      <c r="F5731" s="365"/>
      <c r="G5731" s="183" t="s">
        <v>26</v>
      </c>
      <c r="H5731" s="184">
        <v>3.9557666999999999</v>
      </c>
      <c r="I5731" s="185">
        <v>20.32</v>
      </c>
      <c r="J5731" s="198">
        <v>80.38</v>
      </c>
    </row>
    <row r="5732" spans="1:10" s="192" customFormat="1" ht="12.75">
      <c r="A5732" s="201"/>
      <c r="B5732" s="279"/>
      <c r="C5732" s="279"/>
      <c r="D5732" s="279"/>
      <c r="E5732" s="279" t="s">
        <v>143</v>
      </c>
      <c r="F5732" s="203">
        <v>59.69</v>
      </c>
      <c r="G5732" s="279" t="s">
        <v>144</v>
      </c>
      <c r="H5732" s="203">
        <v>0</v>
      </c>
      <c r="I5732" s="279" t="s">
        <v>145</v>
      </c>
      <c r="J5732" s="204">
        <v>59.69</v>
      </c>
    </row>
    <row r="5733" spans="1:10" s="192" customFormat="1" ht="12.75">
      <c r="A5733" s="201"/>
      <c r="B5733" s="279"/>
      <c r="C5733" s="279"/>
      <c r="D5733" s="279"/>
      <c r="E5733" s="279" t="s">
        <v>663</v>
      </c>
      <c r="F5733" s="203">
        <v>18.059999999999999</v>
      </c>
      <c r="G5733" s="279"/>
      <c r="H5733" s="363" t="s">
        <v>664</v>
      </c>
      <c r="I5733" s="363"/>
      <c r="J5733" s="204">
        <v>98.44</v>
      </c>
    </row>
    <row r="5734" spans="1:10" s="192" customFormat="1" ht="13.5" thickBot="1">
      <c r="A5734" s="280"/>
      <c r="B5734" s="281"/>
      <c r="C5734" s="281"/>
      <c r="D5734" s="281"/>
      <c r="E5734" s="281"/>
      <c r="F5734" s="281"/>
      <c r="G5734" s="281" t="s">
        <v>665</v>
      </c>
      <c r="H5734" s="213">
        <v>5.32</v>
      </c>
      <c r="I5734" s="281" t="s">
        <v>666</v>
      </c>
      <c r="J5734" s="207">
        <v>523.70000000000005</v>
      </c>
    </row>
    <row r="5735" spans="1:10" s="192" customFormat="1" ht="13.5" thickTop="1">
      <c r="A5735" s="205"/>
      <c r="B5735" s="189"/>
      <c r="C5735" s="189"/>
      <c r="D5735" s="189"/>
      <c r="E5735" s="189"/>
      <c r="F5735" s="189"/>
      <c r="G5735" s="189"/>
      <c r="H5735" s="189"/>
      <c r="I5735" s="189"/>
      <c r="J5735" s="206"/>
    </row>
    <row r="5736" spans="1:10" s="192" customFormat="1" ht="12.75">
      <c r="A5736" s="290" t="s">
        <v>5018</v>
      </c>
      <c r="B5736" s="288" t="s">
        <v>8</v>
      </c>
      <c r="C5736" s="284" t="s">
        <v>9</v>
      </c>
      <c r="D5736" s="284" t="s">
        <v>10</v>
      </c>
      <c r="E5736" s="367" t="s">
        <v>136</v>
      </c>
      <c r="F5736" s="367"/>
      <c r="G5736" s="289" t="s">
        <v>11</v>
      </c>
      <c r="H5736" s="288" t="s">
        <v>12</v>
      </c>
      <c r="I5736" s="288" t="s">
        <v>13</v>
      </c>
      <c r="J5736" s="287" t="s">
        <v>14</v>
      </c>
    </row>
    <row r="5737" spans="1:10" s="192" customFormat="1" ht="25.5">
      <c r="A5737" s="94" t="s">
        <v>137</v>
      </c>
      <c r="B5737" s="294" t="s">
        <v>1268</v>
      </c>
      <c r="C5737" s="277" t="s">
        <v>21</v>
      </c>
      <c r="D5737" s="277" t="s">
        <v>295</v>
      </c>
      <c r="E5737" s="368" t="s">
        <v>178</v>
      </c>
      <c r="F5737" s="368"/>
      <c r="G5737" s="95" t="s">
        <v>2</v>
      </c>
      <c r="H5737" s="182">
        <v>1</v>
      </c>
      <c r="I5737" s="96">
        <v>23.64</v>
      </c>
      <c r="J5737" s="196">
        <v>23.64</v>
      </c>
    </row>
    <row r="5738" spans="1:10" s="192" customFormat="1" ht="51">
      <c r="A5738" s="197" t="s">
        <v>146</v>
      </c>
      <c r="B5738" s="308" t="s">
        <v>1376</v>
      </c>
      <c r="C5738" s="285" t="s">
        <v>21</v>
      </c>
      <c r="D5738" s="285" t="s">
        <v>747</v>
      </c>
      <c r="E5738" s="365" t="s">
        <v>155</v>
      </c>
      <c r="F5738" s="365"/>
      <c r="G5738" s="183" t="s">
        <v>156</v>
      </c>
      <c r="H5738" s="184">
        <v>5.4000000000000003E-3</v>
      </c>
      <c r="I5738" s="185">
        <v>321.94</v>
      </c>
      <c r="J5738" s="198">
        <v>1.73</v>
      </c>
    </row>
    <row r="5739" spans="1:10" s="192" customFormat="1" ht="51">
      <c r="A5739" s="197" t="s">
        <v>146</v>
      </c>
      <c r="B5739" s="308" t="s">
        <v>1377</v>
      </c>
      <c r="C5739" s="285" t="s">
        <v>21</v>
      </c>
      <c r="D5739" s="285" t="s">
        <v>748</v>
      </c>
      <c r="E5739" s="365" t="s">
        <v>155</v>
      </c>
      <c r="F5739" s="365"/>
      <c r="G5739" s="183" t="s">
        <v>249</v>
      </c>
      <c r="H5739" s="184">
        <v>5.9999999999999995E-4</v>
      </c>
      <c r="I5739" s="185">
        <v>76.400000000000006</v>
      </c>
      <c r="J5739" s="198">
        <v>0.04</v>
      </c>
    </row>
    <row r="5740" spans="1:10" s="192" customFormat="1" ht="25.5">
      <c r="A5740" s="197" t="s">
        <v>146</v>
      </c>
      <c r="B5740" s="308" t="s">
        <v>1345</v>
      </c>
      <c r="C5740" s="285" t="s">
        <v>21</v>
      </c>
      <c r="D5740" s="285" t="s">
        <v>147</v>
      </c>
      <c r="E5740" s="365" t="s">
        <v>148</v>
      </c>
      <c r="F5740" s="365"/>
      <c r="G5740" s="183" t="s">
        <v>26</v>
      </c>
      <c r="H5740" s="184">
        <v>0.78659999999999997</v>
      </c>
      <c r="I5740" s="185">
        <v>20.32</v>
      </c>
      <c r="J5740" s="198">
        <v>15.98</v>
      </c>
    </row>
    <row r="5741" spans="1:10" s="192" customFormat="1" ht="25.5" customHeight="1">
      <c r="A5741" s="197" t="s">
        <v>146</v>
      </c>
      <c r="B5741" s="308" t="s">
        <v>1378</v>
      </c>
      <c r="C5741" s="285" t="s">
        <v>21</v>
      </c>
      <c r="D5741" s="285" t="s">
        <v>749</v>
      </c>
      <c r="E5741" s="365" t="s">
        <v>155</v>
      </c>
      <c r="F5741" s="365"/>
      <c r="G5741" s="183" t="s">
        <v>156</v>
      </c>
      <c r="H5741" s="184">
        <v>0.19620000000000001</v>
      </c>
      <c r="I5741" s="185">
        <v>30.06</v>
      </c>
      <c r="J5741" s="198">
        <v>5.89</v>
      </c>
    </row>
    <row r="5742" spans="1:10" s="192" customFormat="1" ht="12.75">
      <c r="A5742" s="201"/>
      <c r="B5742" s="279"/>
      <c r="C5742" s="279"/>
      <c r="D5742" s="279"/>
      <c r="E5742" s="279" t="s">
        <v>143</v>
      </c>
      <c r="F5742" s="203">
        <v>15.45</v>
      </c>
      <c r="G5742" s="279" t="s">
        <v>144</v>
      </c>
      <c r="H5742" s="203">
        <v>0</v>
      </c>
      <c r="I5742" s="279" t="s">
        <v>145</v>
      </c>
      <c r="J5742" s="204">
        <v>15.45</v>
      </c>
    </row>
    <row r="5743" spans="1:10" s="192" customFormat="1" ht="12.75">
      <c r="A5743" s="201"/>
      <c r="B5743" s="279"/>
      <c r="C5743" s="279"/>
      <c r="D5743" s="279"/>
      <c r="E5743" s="279" t="s">
        <v>663</v>
      </c>
      <c r="F5743" s="203">
        <v>5.31</v>
      </c>
      <c r="G5743" s="279"/>
      <c r="H5743" s="363" t="s">
        <v>664</v>
      </c>
      <c r="I5743" s="363"/>
      <c r="J5743" s="204">
        <v>28.95</v>
      </c>
    </row>
    <row r="5744" spans="1:10" s="192" customFormat="1" ht="13.5" thickBot="1">
      <c r="A5744" s="280"/>
      <c r="B5744" s="281"/>
      <c r="C5744" s="281"/>
      <c r="D5744" s="281"/>
      <c r="E5744" s="281"/>
      <c r="F5744" s="281"/>
      <c r="G5744" s="281" t="s">
        <v>665</v>
      </c>
      <c r="H5744" s="213">
        <v>3.66</v>
      </c>
      <c r="I5744" s="281" t="s">
        <v>666</v>
      </c>
      <c r="J5744" s="207">
        <v>105.95</v>
      </c>
    </row>
    <row r="5745" spans="1:10" s="192" customFormat="1" ht="13.5" thickTop="1">
      <c r="A5745" s="205"/>
      <c r="B5745" s="189"/>
      <c r="C5745" s="189"/>
      <c r="D5745" s="189"/>
      <c r="E5745" s="189"/>
      <c r="F5745" s="189"/>
      <c r="G5745" s="189"/>
      <c r="H5745" s="189"/>
      <c r="I5745" s="189"/>
      <c r="J5745" s="206"/>
    </row>
    <row r="5746" spans="1:10" s="192" customFormat="1" ht="12.75">
      <c r="A5746" s="290" t="s">
        <v>5019</v>
      </c>
      <c r="B5746" s="288" t="s">
        <v>8</v>
      </c>
      <c r="C5746" s="284" t="s">
        <v>9</v>
      </c>
      <c r="D5746" s="284" t="s">
        <v>10</v>
      </c>
      <c r="E5746" s="367" t="s">
        <v>136</v>
      </c>
      <c r="F5746" s="367"/>
      <c r="G5746" s="289" t="s">
        <v>11</v>
      </c>
      <c r="H5746" s="288" t="s">
        <v>12</v>
      </c>
      <c r="I5746" s="288" t="s">
        <v>13</v>
      </c>
      <c r="J5746" s="287" t="s">
        <v>14</v>
      </c>
    </row>
    <row r="5747" spans="1:10" s="192" customFormat="1" ht="38.25">
      <c r="A5747" s="94" t="s">
        <v>137</v>
      </c>
      <c r="B5747" s="294" t="s">
        <v>1270</v>
      </c>
      <c r="C5747" s="277" t="s">
        <v>21</v>
      </c>
      <c r="D5747" s="277" t="s">
        <v>569</v>
      </c>
      <c r="E5747" s="368" t="s">
        <v>181</v>
      </c>
      <c r="F5747" s="368"/>
      <c r="G5747" s="95" t="s">
        <v>3</v>
      </c>
      <c r="H5747" s="182">
        <v>1</v>
      </c>
      <c r="I5747" s="96">
        <v>0.66</v>
      </c>
      <c r="J5747" s="196">
        <v>0.66</v>
      </c>
    </row>
    <row r="5748" spans="1:10" s="192" customFormat="1" ht="25.5">
      <c r="A5748" s="197" t="s">
        <v>146</v>
      </c>
      <c r="B5748" s="308" t="s">
        <v>1386</v>
      </c>
      <c r="C5748" s="285" t="s">
        <v>21</v>
      </c>
      <c r="D5748" s="285" t="s">
        <v>174</v>
      </c>
      <c r="E5748" s="365" t="s">
        <v>148</v>
      </c>
      <c r="F5748" s="365"/>
      <c r="G5748" s="183" t="s">
        <v>26</v>
      </c>
      <c r="H5748" s="184">
        <v>8.9999999999999993E-3</v>
      </c>
      <c r="I5748" s="185">
        <v>25.62</v>
      </c>
      <c r="J5748" s="198">
        <v>0.23</v>
      </c>
    </row>
    <row r="5749" spans="1:10" s="192" customFormat="1" ht="25.5">
      <c r="A5749" s="197" t="s">
        <v>146</v>
      </c>
      <c r="B5749" s="308" t="s">
        <v>1345</v>
      </c>
      <c r="C5749" s="285" t="s">
        <v>21</v>
      </c>
      <c r="D5749" s="285" t="s">
        <v>147</v>
      </c>
      <c r="E5749" s="365" t="s">
        <v>148</v>
      </c>
      <c r="F5749" s="365"/>
      <c r="G5749" s="183" t="s">
        <v>26</v>
      </c>
      <c r="H5749" s="184">
        <v>1.9E-2</v>
      </c>
      <c r="I5749" s="185">
        <v>20.32</v>
      </c>
      <c r="J5749" s="198">
        <v>0.38</v>
      </c>
    </row>
    <row r="5750" spans="1:10" s="192" customFormat="1" ht="38.25" customHeight="1">
      <c r="A5750" s="197" t="s">
        <v>146</v>
      </c>
      <c r="B5750" s="308" t="s">
        <v>1387</v>
      </c>
      <c r="C5750" s="285" t="s">
        <v>21</v>
      </c>
      <c r="D5750" s="285" t="s">
        <v>760</v>
      </c>
      <c r="E5750" s="365" t="s">
        <v>155</v>
      </c>
      <c r="F5750" s="365"/>
      <c r="G5750" s="183" t="s">
        <v>156</v>
      </c>
      <c r="H5750" s="184">
        <v>5.0000000000000001E-3</v>
      </c>
      <c r="I5750" s="185">
        <v>10.17</v>
      </c>
      <c r="J5750" s="198">
        <v>0.05</v>
      </c>
    </row>
    <row r="5751" spans="1:10" s="192" customFormat="1" ht="12.75">
      <c r="A5751" s="201"/>
      <c r="B5751" s="279"/>
      <c r="C5751" s="279"/>
      <c r="D5751" s="279"/>
      <c r="E5751" s="279" t="s">
        <v>143</v>
      </c>
      <c r="F5751" s="203">
        <v>0.46</v>
      </c>
      <c r="G5751" s="279" t="s">
        <v>144</v>
      </c>
      <c r="H5751" s="203">
        <v>0</v>
      </c>
      <c r="I5751" s="279" t="s">
        <v>145</v>
      </c>
      <c r="J5751" s="204">
        <v>0.46</v>
      </c>
    </row>
    <row r="5752" spans="1:10" s="192" customFormat="1" ht="12.75">
      <c r="A5752" s="201"/>
      <c r="B5752" s="279"/>
      <c r="C5752" s="279"/>
      <c r="D5752" s="279"/>
      <c r="E5752" s="279" t="s">
        <v>663</v>
      </c>
      <c r="F5752" s="203">
        <v>0.14000000000000001</v>
      </c>
      <c r="G5752" s="279"/>
      <c r="H5752" s="363" t="s">
        <v>664</v>
      </c>
      <c r="I5752" s="363"/>
      <c r="J5752" s="204">
        <v>0.8</v>
      </c>
    </row>
    <row r="5753" spans="1:10" s="192" customFormat="1" ht="13.5" thickBot="1">
      <c r="A5753" s="280"/>
      <c r="B5753" s="281"/>
      <c r="C5753" s="281"/>
      <c r="D5753" s="281"/>
      <c r="E5753" s="281"/>
      <c r="F5753" s="281"/>
      <c r="G5753" s="281" t="s">
        <v>665</v>
      </c>
      <c r="H5753" s="213">
        <v>0.39</v>
      </c>
      <c r="I5753" s="281" t="s">
        <v>666</v>
      </c>
      <c r="J5753" s="207">
        <v>0.31</v>
      </c>
    </row>
    <row r="5754" spans="1:10" s="192" customFormat="1" ht="13.5" thickTop="1">
      <c r="A5754" s="205"/>
      <c r="B5754" s="189"/>
      <c r="C5754" s="189"/>
      <c r="D5754" s="189"/>
      <c r="E5754" s="189"/>
      <c r="F5754" s="189"/>
      <c r="G5754" s="189"/>
      <c r="H5754" s="189"/>
      <c r="I5754" s="189"/>
      <c r="J5754" s="206"/>
    </row>
    <row r="5755" spans="1:10" s="192" customFormat="1" ht="12.75">
      <c r="A5755" s="290" t="s">
        <v>5020</v>
      </c>
      <c r="B5755" s="288" t="s">
        <v>8</v>
      </c>
      <c r="C5755" s="284" t="s">
        <v>9</v>
      </c>
      <c r="D5755" s="284" t="s">
        <v>10</v>
      </c>
      <c r="E5755" s="367" t="s">
        <v>136</v>
      </c>
      <c r="F5755" s="367"/>
      <c r="G5755" s="289" t="s">
        <v>11</v>
      </c>
      <c r="H5755" s="288" t="s">
        <v>12</v>
      </c>
      <c r="I5755" s="288" t="s">
        <v>13</v>
      </c>
      <c r="J5755" s="287" t="s">
        <v>14</v>
      </c>
    </row>
    <row r="5756" spans="1:10" s="192" customFormat="1" ht="25.5">
      <c r="A5756" s="94" t="s">
        <v>137</v>
      </c>
      <c r="B5756" s="294" t="s">
        <v>1177</v>
      </c>
      <c r="C5756" s="277" t="s">
        <v>21</v>
      </c>
      <c r="D5756" s="277" t="s">
        <v>262</v>
      </c>
      <c r="E5756" s="368" t="s">
        <v>181</v>
      </c>
      <c r="F5756" s="368"/>
      <c r="G5756" s="95" t="s">
        <v>3</v>
      </c>
      <c r="H5756" s="182">
        <v>1</v>
      </c>
      <c r="I5756" s="96">
        <v>41</v>
      </c>
      <c r="J5756" s="196">
        <v>41</v>
      </c>
    </row>
    <row r="5757" spans="1:10" s="192" customFormat="1" ht="25.5">
      <c r="A5757" s="197" t="s">
        <v>146</v>
      </c>
      <c r="B5757" s="308" t="s">
        <v>1386</v>
      </c>
      <c r="C5757" s="285" t="s">
        <v>21</v>
      </c>
      <c r="D5757" s="285" t="s">
        <v>174</v>
      </c>
      <c r="E5757" s="365" t="s">
        <v>148</v>
      </c>
      <c r="F5757" s="365"/>
      <c r="G5757" s="183" t="s">
        <v>26</v>
      </c>
      <c r="H5757" s="184">
        <v>0.25414999999999999</v>
      </c>
      <c r="I5757" s="185">
        <v>25.62</v>
      </c>
      <c r="J5757" s="198">
        <v>6.51</v>
      </c>
    </row>
    <row r="5758" spans="1:10" s="192" customFormat="1" ht="25.5">
      <c r="A5758" s="197" t="s">
        <v>146</v>
      </c>
      <c r="B5758" s="308" t="s">
        <v>1345</v>
      </c>
      <c r="C5758" s="285" t="s">
        <v>21</v>
      </c>
      <c r="D5758" s="285" t="s">
        <v>147</v>
      </c>
      <c r="E5758" s="365" t="s">
        <v>148</v>
      </c>
      <c r="F5758" s="365"/>
      <c r="G5758" s="183" t="s">
        <v>26</v>
      </c>
      <c r="H5758" s="184">
        <v>9.1899999999999996E-2</v>
      </c>
      <c r="I5758" s="185">
        <v>20.32</v>
      </c>
      <c r="J5758" s="198">
        <v>1.86</v>
      </c>
    </row>
    <row r="5759" spans="1:10" s="192" customFormat="1" ht="38.25">
      <c r="A5759" s="197" t="s">
        <v>146</v>
      </c>
      <c r="B5759" s="308" t="s">
        <v>1390</v>
      </c>
      <c r="C5759" s="285" t="s">
        <v>21</v>
      </c>
      <c r="D5759" s="285" t="s">
        <v>763</v>
      </c>
      <c r="E5759" s="365" t="s">
        <v>181</v>
      </c>
      <c r="F5759" s="365"/>
      <c r="G5759" s="183" t="s">
        <v>2</v>
      </c>
      <c r="H5759" s="184">
        <v>6.9000000000000006E-2</v>
      </c>
      <c r="I5759" s="185">
        <v>473</v>
      </c>
      <c r="J5759" s="198">
        <v>32.630000000000003</v>
      </c>
    </row>
    <row r="5760" spans="1:10" s="192" customFormat="1" ht="12.75">
      <c r="A5760" s="201"/>
      <c r="B5760" s="279"/>
      <c r="C5760" s="279"/>
      <c r="D5760" s="279"/>
      <c r="E5760" s="279" t="s">
        <v>143</v>
      </c>
      <c r="F5760" s="203">
        <v>10.14</v>
      </c>
      <c r="G5760" s="279" t="s">
        <v>144</v>
      </c>
      <c r="H5760" s="203">
        <v>0</v>
      </c>
      <c r="I5760" s="279" t="s">
        <v>145</v>
      </c>
      <c r="J5760" s="204">
        <v>10.14</v>
      </c>
    </row>
    <row r="5761" spans="1:10" s="192" customFormat="1" ht="12.75">
      <c r="A5761" s="201"/>
      <c r="B5761" s="279"/>
      <c r="C5761" s="279"/>
      <c r="D5761" s="279"/>
      <c r="E5761" s="279" t="s">
        <v>663</v>
      </c>
      <c r="F5761" s="203">
        <v>9.2100000000000009</v>
      </c>
      <c r="G5761" s="279"/>
      <c r="H5761" s="363" t="s">
        <v>664</v>
      </c>
      <c r="I5761" s="363"/>
      <c r="J5761" s="204">
        <v>50.21</v>
      </c>
    </row>
    <row r="5762" spans="1:10" s="192" customFormat="1" ht="13.5" thickBot="1">
      <c r="A5762" s="280"/>
      <c r="B5762" s="281"/>
      <c r="C5762" s="281"/>
      <c r="D5762" s="281"/>
      <c r="E5762" s="281"/>
      <c r="F5762" s="281"/>
      <c r="G5762" s="281" t="s">
        <v>665</v>
      </c>
      <c r="H5762" s="213">
        <v>0.39</v>
      </c>
      <c r="I5762" s="281" t="s">
        <v>666</v>
      </c>
      <c r="J5762" s="207">
        <v>19.579999999999998</v>
      </c>
    </row>
    <row r="5763" spans="1:10" s="192" customFormat="1" ht="13.5" thickTop="1">
      <c r="A5763" s="205"/>
      <c r="B5763" s="189"/>
      <c r="C5763" s="189"/>
      <c r="D5763" s="189"/>
      <c r="E5763" s="189"/>
      <c r="F5763" s="189"/>
      <c r="G5763" s="189"/>
      <c r="H5763" s="189"/>
      <c r="I5763" s="189"/>
      <c r="J5763" s="206"/>
    </row>
    <row r="5764" spans="1:10" s="192" customFormat="1" ht="12.75">
      <c r="A5764" s="290" t="s">
        <v>5021</v>
      </c>
      <c r="B5764" s="288" t="s">
        <v>8</v>
      </c>
      <c r="C5764" s="284" t="s">
        <v>9</v>
      </c>
      <c r="D5764" s="284" t="s">
        <v>10</v>
      </c>
      <c r="E5764" s="367" t="s">
        <v>136</v>
      </c>
      <c r="F5764" s="367"/>
      <c r="G5764" s="289" t="s">
        <v>11</v>
      </c>
      <c r="H5764" s="288" t="s">
        <v>12</v>
      </c>
      <c r="I5764" s="288" t="s">
        <v>13</v>
      </c>
      <c r="J5764" s="287" t="s">
        <v>14</v>
      </c>
    </row>
    <row r="5765" spans="1:10" s="192" customFormat="1" ht="38.25">
      <c r="A5765" s="94" t="s">
        <v>137</v>
      </c>
      <c r="B5765" s="294" t="s">
        <v>1225</v>
      </c>
      <c r="C5765" s="277" t="s">
        <v>21</v>
      </c>
      <c r="D5765" s="277" t="s">
        <v>467</v>
      </c>
      <c r="E5765" s="368" t="s">
        <v>181</v>
      </c>
      <c r="F5765" s="368"/>
      <c r="G5765" s="95" t="s">
        <v>3</v>
      </c>
      <c r="H5765" s="182">
        <v>1</v>
      </c>
      <c r="I5765" s="96">
        <v>78.33</v>
      </c>
      <c r="J5765" s="196">
        <v>78.33</v>
      </c>
    </row>
    <row r="5766" spans="1:10" s="192" customFormat="1" ht="25.5">
      <c r="A5766" s="197" t="s">
        <v>146</v>
      </c>
      <c r="B5766" s="308" t="s">
        <v>1689</v>
      </c>
      <c r="C5766" s="285" t="s">
        <v>21</v>
      </c>
      <c r="D5766" s="285" t="s">
        <v>1101</v>
      </c>
      <c r="E5766" s="365" t="s">
        <v>148</v>
      </c>
      <c r="F5766" s="365"/>
      <c r="G5766" s="183" t="s">
        <v>26</v>
      </c>
      <c r="H5766" s="184">
        <v>0.48299999999999998</v>
      </c>
      <c r="I5766" s="185">
        <v>21.42</v>
      </c>
      <c r="J5766" s="198">
        <v>10.34</v>
      </c>
    </row>
    <row r="5767" spans="1:10" s="192" customFormat="1" ht="25.5">
      <c r="A5767" s="197" t="s">
        <v>146</v>
      </c>
      <c r="B5767" s="308" t="s">
        <v>1344</v>
      </c>
      <c r="C5767" s="285" t="s">
        <v>21</v>
      </c>
      <c r="D5767" s="285" t="s">
        <v>670</v>
      </c>
      <c r="E5767" s="365" t="s">
        <v>148</v>
      </c>
      <c r="F5767" s="365"/>
      <c r="G5767" s="183" t="s">
        <v>26</v>
      </c>
      <c r="H5767" s="184">
        <v>1.083</v>
      </c>
      <c r="I5767" s="185">
        <v>25.26</v>
      </c>
      <c r="J5767" s="198">
        <v>27.35</v>
      </c>
    </row>
    <row r="5768" spans="1:10" s="192" customFormat="1" ht="25.5" customHeight="1">
      <c r="A5768" s="197" t="s">
        <v>146</v>
      </c>
      <c r="B5768" s="308" t="s">
        <v>1418</v>
      </c>
      <c r="C5768" s="285" t="s">
        <v>21</v>
      </c>
      <c r="D5768" s="285" t="s">
        <v>792</v>
      </c>
      <c r="E5768" s="365" t="s">
        <v>155</v>
      </c>
      <c r="F5768" s="365"/>
      <c r="G5768" s="183" t="s">
        <v>156</v>
      </c>
      <c r="H5768" s="184">
        <v>2.1000000000000001E-2</v>
      </c>
      <c r="I5768" s="185">
        <v>23.37</v>
      </c>
      <c r="J5768" s="198">
        <v>0.49</v>
      </c>
    </row>
    <row r="5769" spans="1:10" s="192" customFormat="1" ht="25.5" customHeight="1">
      <c r="A5769" s="197" t="s">
        <v>146</v>
      </c>
      <c r="B5769" s="308" t="s">
        <v>1419</v>
      </c>
      <c r="C5769" s="285" t="s">
        <v>21</v>
      </c>
      <c r="D5769" s="285" t="s">
        <v>793</v>
      </c>
      <c r="E5769" s="365" t="s">
        <v>155</v>
      </c>
      <c r="F5769" s="365"/>
      <c r="G5769" s="183" t="s">
        <v>249</v>
      </c>
      <c r="H5769" s="184">
        <v>8.4000000000000005E-2</v>
      </c>
      <c r="I5769" s="185">
        <v>21.85</v>
      </c>
      <c r="J5769" s="198">
        <v>1.83</v>
      </c>
    </row>
    <row r="5770" spans="1:10" s="192" customFormat="1" ht="25.5">
      <c r="A5770" s="199" t="s">
        <v>139</v>
      </c>
      <c r="B5770" s="309" t="s">
        <v>1641</v>
      </c>
      <c r="C5770" s="278" t="s">
        <v>21</v>
      </c>
      <c r="D5770" s="278" t="s">
        <v>546</v>
      </c>
      <c r="E5770" s="362" t="s">
        <v>142</v>
      </c>
      <c r="F5770" s="362"/>
      <c r="G5770" s="186" t="s">
        <v>547</v>
      </c>
      <c r="H5770" s="187">
        <v>1.67E-2</v>
      </c>
      <c r="I5770" s="188">
        <v>7.29</v>
      </c>
      <c r="J5770" s="200">
        <v>0.12</v>
      </c>
    </row>
    <row r="5771" spans="1:10" s="192" customFormat="1" ht="25.5">
      <c r="A5771" s="199" t="s">
        <v>139</v>
      </c>
      <c r="B5771" s="309" t="s">
        <v>1648</v>
      </c>
      <c r="C5771" s="278" t="s">
        <v>21</v>
      </c>
      <c r="D5771" s="278" t="s">
        <v>562</v>
      </c>
      <c r="E5771" s="362" t="s">
        <v>142</v>
      </c>
      <c r="F5771" s="362"/>
      <c r="G5771" s="186" t="s">
        <v>34</v>
      </c>
      <c r="H5771" s="187">
        <v>0.872</v>
      </c>
      <c r="I5771" s="188">
        <v>11.58</v>
      </c>
      <c r="J5771" s="200">
        <v>10.09</v>
      </c>
    </row>
    <row r="5772" spans="1:10" s="192" customFormat="1" ht="25.5">
      <c r="A5772" s="199" t="s">
        <v>139</v>
      </c>
      <c r="B5772" s="309" t="s">
        <v>1649</v>
      </c>
      <c r="C5772" s="278" t="s">
        <v>21</v>
      </c>
      <c r="D5772" s="278" t="s">
        <v>563</v>
      </c>
      <c r="E5772" s="362" t="s">
        <v>142</v>
      </c>
      <c r="F5772" s="362"/>
      <c r="G5772" s="186" t="s">
        <v>34</v>
      </c>
      <c r="H5772" s="187">
        <v>0.63500000000000001</v>
      </c>
      <c r="I5772" s="188">
        <v>4.05</v>
      </c>
      <c r="J5772" s="200">
        <v>2.57</v>
      </c>
    </row>
    <row r="5773" spans="1:10" s="192" customFormat="1" ht="12.75">
      <c r="A5773" s="199" t="s">
        <v>139</v>
      </c>
      <c r="B5773" s="309" t="s">
        <v>1690</v>
      </c>
      <c r="C5773" s="278" t="s">
        <v>21</v>
      </c>
      <c r="D5773" s="278" t="s">
        <v>1102</v>
      </c>
      <c r="E5773" s="362" t="s">
        <v>142</v>
      </c>
      <c r="F5773" s="362"/>
      <c r="G5773" s="186" t="s">
        <v>38</v>
      </c>
      <c r="H5773" s="187">
        <v>0.02</v>
      </c>
      <c r="I5773" s="188">
        <v>18.87</v>
      </c>
      <c r="J5773" s="200">
        <v>0.37</v>
      </c>
    </row>
    <row r="5774" spans="1:10" s="192" customFormat="1" ht="25.5">
      <c r="A5774" s="199" t="s">
        <v>139</v>
      </c>
      <c r="B5774" s="309" t="s">
        <v>1691</v>
      </c>
      <c r="C5774" s="278" t="s">
        <v>21</v>
      </c>
      <c r="D5774" s="278" t="s">
        <v>1103</v>
      </c>
      <c r="E5774" s="362" t="s">
        <v>142</v>
      </c>
      <c r="F5774" s="362"/>
      <c r="G5774" s="186" t="s">
        <v>34</v>
      </c>
      <c r="H5774" s="187">
        <v>1.21</v>
      </c>
      <c r="I5774" s="188">
        <v>19.2</v>
      </c>
      <c r="J5774" s="200">
        <v>23.23</v>
      </c>
    </row>
    <row r="5775" spans="1:10" s="192" customFormat="1" ht="12.75">
      <c r="A5775" s="199" t="s">
        <v>139</v>
      </c>
      <c r="B5775" s="309" t="s">
        <v>1692</v>
      </c>
      <c r="C5775" s="278" t="s">
        <v>21</v>
      </c>
      <c r="D5775" s="278" t="s">
        <v>1104</v>
      </c>
      <c r="E5775" s="362" t="s">
        <v>142</v>
      </c>
      <c r="F5775" s="362"/>
      <c r="G5775" s="186" t="s">
        <v>38</v>
      </c>
      <c r="H5775" s="187">
        <v>8.5000000000000006E-2</v>
      </c>
      <c r="I5775" s="188">
        <v>22.85</v>
      </c>
      <c r="J5775" s="200">
        <v>1.94</v>
      </c>
    </row>
    <row r="5776" spans="1:10" s="192" customFormat="1" ht="12.75">
      <c r="A5776" s="201"/>
      <c r="B5776" s="279"/>
      <c r="C5776" s="279"/>
      <c r="D5776" s="279"/>
      <c r="E5776" s="279" t="s">
        <v>143</v>
      </c>
      <c r="F5776" s="203">
        <v>31.36</v>
      </c>
      <c r="G5776" s="279" t="s">
        <v>144</v>
      </c>
      <c r="H5776" s="203">
        <v>0</v>
      </c>
      <c r="I5776" s="279" t="s">
        <v>145</v>
      </c>
      <c r="J5776" s="204">
        <v>31.36</v>
      </c>
    </row>
    <row r="5777" spans="1:10" s="192" customFormat="1" ht="12.75">
      <c r="A5777" s="201"/>
      <c r="B5777" s="279"/>
      <c r="C5777" s="279"/>
      <c r="D5777" s="279"/>
      <c r="E5777" s="279" t="s">
        <v>663</v>
      </c>
      <c r="F5777" s="203">
        <v>17.600000000000001</v>
      </c>
      <c r="G5777" s="279"/>
      <c r="H5777" s="363" t="s">
        <v>664</v>
      </c>
      <c r="I5777" s="363"/>
      <c r="J5777" s="204">
        <v>95.93</v>
      </c>
    </row>
    <row r="5778" spans="1:10" s="192" customFormat="1" ht="13.5" thickBot="1">
      <c r="A5778" s="280"/>
      <c r="B5778" s="281"/>
      <c r="C5778" s="281"/>
      <c r="D5778" s="281"/>
      <c r="E5778" s="281"/>
      <c r="F5778" s="281"/>
      <c r="G5778" s="281" t="s">
        <v>665</v>
      </c>
      <c r="H5778" s="213">
        <v>16.12</v>
      </c>
      <c r="I5778" s="281" t="s">
        <v>666</v>
      </c>
      <c r="J5778" s="207">
        <v>1546.39</v>
      </c>
    </row>
    <row r="5779" spans="1:10" s="192" customFormat="1" ht="13.5" thickTop="1">
      <c r="A5779" s="205"/>
      <c r="B5779" s="189"/>
      <c r="C5779" s="189"/>
      <c r="D5779" s="189"/>
      <c r="E5779" s="189"/>
      <c r="F5779" s="189"/>
      <c r="G5779" s="189"/>
      <c r="H5779" s="189"/>
      <c r="I5779" s="189"/>
      <c r="J5779" s="206"/>
    </row>
    <row r="5780" spans="1:10" s="192" customFormat="1" ht="12.75">
      <c r="A5780" s="290" t="s">
        <v>5022</v>
      </c>
      <c r="B5780" s="288" t="s">
        <v>8</v>
      </c>
      <c r="C5780" s="284" t="s">
        <v>9</v>
      </c>
      <c r="D5780" s="284" t="s">
        <v>10</v>
      </c>
      <c r="E5780" s="367" t="s">
        <v>136</v>
      </c>
      <c r="F5780" s="367"/>
      <c r="G5780" s="289" t="s">
        <v>11</v>
      </c>
      <c r="H5780" s="288" t="s">
        <v>12</v>
      </c>
      <c r="I5780" s="288" t="s">
        <v>13</v>
      </c>
      <c r="J5780" s="287" t="s">
        <v>14</v>
      </c>
    </row>
    <row r="5781" spans="1:10" s="192" customFormat="1" ht="25.5">
      <c r="A5781" s="94" t="s">
        <v>137</v>
      </c>
      <c r="B5781" s="294" t="s">
        <v>1200</v>
      </c>
      <c r="C5781" s="277" t="s">
        <v>21</v>
      </c>
      <c r="D5781" s="277" t="s">
        <v>468</v>
      </c>
      <c r="E5781" s="368" t="s">
        <v>181</v>
      </c>
      <c r="F5781" s="368"/>
      <c r="G5781" s="95" t="s">
        <v>38</v>
      </c>
      <c r="H5781" s="182">
        <v>1</v>
      </c>
      <c r="I5781" s="96">
        <v>17.309999999999999</v>
      </c>
      <c r="J5781" s="196">
        <v>17.309999999999999</v>
      </c>
    </row>
    <row r="5782" spans="1:10" s="192" customFormat="1" ht="25.5">
      <c r="A5782" s="197" t="s">
        <v>146</v>
      </c>
      <c r="B5782" s="308" t="s">
        <v>1634</v>
      </c>
      <c r="C5782" s="285" t="s">
        <v>21</v>
      </c>
      <c r="D5782" s="285" t="s">
        <v>539</v>
      </c>
      <c r="E5782" s="365" t="s">
        <v>148</v>
      </c>
      <c r="F5782" s="365"/>
      <c r="G5782" s="183" t="s">
        <v>26</v>
      </c>
      <c r="H5782" s="184">
        <v>6.4000000000000001E-2</v>
      </c>
      <c r="I5782" s="185">
        <v>21.5</v>
      </c>
      <c r="J5782" s="198">
        <v>1.37</v>
      </c>
    </row>
    <row r="5783" spans="1:10" s="192" customFormat="1" ht="25.5">
      <c r="A5783" s="197" t="s">
        <v>146</v>
      </c>
      <c r="B5783" s="308" t="s">
        <v>1633</v>
      </c>
      <c r="C5783" s="285" t="s">
        <v>21</v>
      </c>
      <c r="D5783" s="285" t="s">
        <v>538</v>
      </c>
      <c r="E5783" s="365" t="s">
        <v>148</v>
      </c>
      <c r="F5783" s="365"/>
      <c r="G5783" s="183" t="s">
        <v>26</v>
      </c>
      <c r="H5783" s="184">
        <v>0.16600000000000001</v>
      </c>
      <c r="I5783" s="185">
        <v>25.4</v>
      </c>
      <c r="J5783" s="198">
        <v>4.21</v>
      </c>
    </row>
    <row r="5784" spans="1:10" s="192" customFormat="1" ht="25.5">
      <c r="A5784" s="197" t="s">
        <v>146</v>
      </c>
      <c r="B5784" s="308" t="s">
        <v>1699</v>
      </c>
      <c r="C5784" s="285" t="s">
        <v>21</v>
      </c>
      <c r="D5784" s="285" t="s">
        <v>1112</v>
      </c>
      <c r="E5784" s="365" t="s">
        <v>181</v>
      </c>
      <c r="F5784" s="365"/>
      <c r="G5784" s="183" t="s">
        <v>38</v>
      </c>
      <c r="H5784" s="184">
        <v>1</v>
      </c>
      <c r="I5784" s="185">
        <v>10.89</v>
      </c>
      <c r="J5784" s="198">
        <v>10.89</v>
      </c>
    </row>
    <row r="5785" spans="1:10" s="192" customFormat="1" ht="25.5">
      <c r="A5785" s="199" t="s">
        <v>139</v>
      </c>
      <c r="B5785" s="309" t="s">
        <v>1700</v>
      </c>
      <c r="C5785" s="278" t="s">
        <v>21</v>
      </c>
      <c r="D5785" s="278" t="s">
        <v>1113</v>
      </c>
      <c r="E5785" s="362" t="s">
        <v>142</v>
      </c>
      <c r="F5785" s="362"/>
      <c r="G5785" s="186" t="s">
        <v>45</v>
      </c>
      <c r="H5785" s="187">
        <v>0.81899999999999995</v>
      </c>
      <c r="I5785" s="188">
        <v>0.22</v>
      </c>
      <c r="J5785" s="200">
        <v>0.18</v>
      </c>
    </row>
    <row r="5786" spans="1:10" s="192" customFormat="1" ht="25.5">
      <c r="A5786" s="199" t="s">
        <v>139</v>
      </c>
      <c r="B5786" s="309" t="s">
        <v>1639</v>
      </c>
      <c r="C5786" s="278" t="s">
        <v>21</v>
      </c>
      <c r="D5786" s="278" t="s">
        <v>544</v>
      </c>
      <c r="E5786" s="362" t="s">
        <v>142</v>
      </c>
      <c r="F5786" s="362"/>
      <c r="G5786" s="186" t="s">
        <v>38</v>
      </c>
      <c r="H5786" s="187">
        <v>2.5000000000000001E-2</v>
      </c>
      <c r="I5786" s="188">
        <v>26.45</v>
      </c>
      <c r="J5786" s="200">
        <v>0.66</v>
      </c>
    </row>
    <row r="5787" spans="1:10" s="192" customFormat="1" ht="12.75">
      <c r="A5787" s="201"/>
      <c r="B5787" s="279"/>
      <c r="C5787" s="279"/>
      <c r="D5787" s="279"/>
      <c r="E5787" s="279" t="s">
        <v>143</v>
      </c>
      <c r="F5787" s="203">
        <v>5.66</v>
      </c>
      <c r="G5787" s="279" t="s">
        <v>144</v>
      </c>
      <c r="H5787" s="203">
        <v>0</v>
      </c>
      <c r="I5787" s="279" t="s">
        <v>145</v>
      </c>
      <c r="J5787" s="204">
        <v>5.66</v>
      </c>
    </row>
    <row r="5788" spans="1:10" s="192" customFormat="1" ht="12.75">
      <c r="A5788" s="201"/>
      <c r="B5788" s="279"/>
      <c r="C5788" s="279"/>
      <c r="D5788" s="279"/>
      <c r="E5788" s="279" t="s">
        <v>663</v>
      </c>
      <c r="F5788" s="203">
        <v>3.88</v>
      </c>
      <c r="G5788" s="279"/>
      <c r="H5788" s="363" t="s">
        <v>664</v>
      </c>
      <c r="I5788" s="363"/>
      <c r="J5788" s="204">
        <v>21.19</v>
      </c>
    </row>
    <row r="5789" spans="1:10" s="192" customFormat="1" ht="13.5" thickBot="1">
      <c r="A5789" s="280"/>
      <c r="B5789" s="281"/>
      <c r="C5789" s="281"/>
      <c r="D5789" s="281"/>
      <c r="E5789" s="281"/>
      <c r="F5789" s="281"/>
      <c r="G5789" s="281" t="s">
        <v>665</v>
      </c>
      <c r="H5789" s="213">
        <v>11.1</v>
      </c>
      <c r="I5789" s="281" t="s">
        <v>666</v>
      </c>
      <c r="J5789" s="207">
        <v>235.2</v>
      </c>
    </row>
    <row r="5790" spans="1:10" s="192" customFormat="1" ht="13.5" thickTop="1">
      <c r="A5790" s="205"/>
      <c r="B5790" s="189"/>
      <c r="C5790" s="189"/>
      <c r="D5790" s="189"/>
      <c r="E5790" s="189"/>
      <c r="F5790" s="189"/>
      <c r="G5790" s="189"/>
      <c r="H5790" s="189"/>
      <c r="I5790" s="189"/>
      <c r="J5790" s="206"/>
    </row>
    <row r="5791" spans="1:10" s="192" customFormat="1" ht="12.75">
      <c r="A5791" s="290" t="s">
        <v>5023</v>
      </c>
      <c r="B5791" s="288" t="s">
        <v>8</v>
      </c>
      <c r="C5791" s="284" t="s">
        <v>9</v>
      </c>
      <c r="D5791" s="284" t="s">
        <v>10</v>
      </c>
      <c r="E5791" s="367" t="s">
        <v>136</v>
      </c>
      <c r="F5791" s="367"/>
      <c r="G5791" s="289" t="s">
        <v>11</v>
      </c>
      <c r="H5791" s="288" t="s">
        <v>12</v>
      </c>
      <c r="I5791" s="288" t="s">
        <v>13</v>
      </c>
      <c r="J5791" s="287" t="s">
        <v>14</v>
      </c>
    </row>
    <row r="5792" spans="1:10" s="192" customFormat="1" ht="25.5">
      <c r="A5792" s="94" t="s">
        <v>137</v>
      </c>
      <c r="B5792" s="294" t="s">
        <v>1182</v>
      </c>
      <c r="C5792" s="277" t="s">
        <v>21</v>
      </c>
      <c r="D5792" s="277" t="s">
        <v>469</v>
      </c>
      <c r="E5792" s="368" t="s">
        <v>181</v>
      </c>
      <c r="F5792" s="368"/>
      <c r="G5792" s="95" t="s">
        <v>38</v>
      </c>
      <c r="H5792" s="182">
        <v>1</v>
      </c>
      <c r="I5792" s="96">
        <v>15.37</v>
      </c>
      <c r="J5792" s="196">
        <v>15.37</v>
      </c>
    </row>
    <row r="5793" spans="1:10" s="192" customFormat="1" ht="25.5">
      <c r="A5793" s="197" t="s">
        <v>146</v>
      </c>
      <c r="B5793" s="308" t="s">
        <v>1634</v>
      </c>
      <c r="C5793" s="285" t="s">
        <v>21</v>
      </c>
      <c r="D5793" s="285" t="s">
        <v>539</v>
      </c>
      <c r="E5793" s="365" t="s">
        <v>148</v>
      </c>
      <c r="F5793" s="365"/>
      <c r="G5793" s="183" t="s">
        <v>26</v>
      </c>
      <c r="H5793" s="184">
        <v>3.9E-2</v>
      </c>
      <c r="I5793" s="185">
        <v>21.5</v>
      </c>
      <c r="J5793" s="198">
        <v>0.83</v>
      </c>
    </row>
    <row r="5794" spans="1:10" s="192" customFormat="1" ht="25.5">
      <c r="A5794" s="197" t="s">
        <v>146</v>
      </c>
      <c r="B5794" s="308" t="s">
        <v>1633</v>
      </c>
      <c r="C5794" s="285" t="s">
        <v>21</v>
      </c>
      <c r="D5794" s="285" t="s">
        <v>538</v>
      </c>
      <c r="E5794" s="365" t="s">
        <v>148</v>
      </c>
      <c r="F5794" s="365"/>
      <c r="G5794" s="183" t="s">
        <v>26</v>
      </c>
      <c r="H5794" s="184">
        <v>0.10199999999999999</v>
      </c>
      <c r="I5794" s="185">
        <v>25.4</v>
      </c>
      <c r="J5794" s="198">
        <v>2.59</v>
      </c>
    </row>
    <row r="5795" spans="1:10" s="192" customFormat="1" ht="25.5">
      <c r="A5795" s="197" t="s">
        <v>146</v>
      </c>
      <c r="B5795" s="308" t="s">
        <v>1701</v>
      </c>
      <c r="C5795" s="285" t="s">
        <v>21</v>
      </c>
      <c r="D5795" s="285" t="s">
        <v>1114</v>
      </c>
      <c r="E5795" s="365" t="s">
        <v>181</v>
      </c>
      <c r="F5795" s="365"/>
      <c r="G5795" s="183" t="s">
        <v>38</v>
      </c>
      <c r="H5795" s="184">
        <v>1</v>
      </c>
      <c r="I5795" s="185">
        <v>11.18</v>
      </c>
      <c r="J5795" s="198">
        <v>11.18</v>
      </c>
    </row>
    <row r="5796" spans="1:10" s="192" customFormat="1" ht="25.5">
      <c r="A5796" s="199" t="s">
        <v>139</v>
      </c>
      <c r="B5796" s="309" t="s">
        <v>1700</v>
      </c>
      <c r="C5796" s="278" t="s">
        <v>21</v>
      </c>
      <c r="D5796" s="278" t="s">
        <v>1113</v>
      </c>
      <c r="E5796" s="362" t="s">
        <v>142</v>
      </c>
      <c r="F5796" s="362"/>
      <c r="G5796" s="186" t="s">
        <v>45</v>
      </c>
      <c r="H5796" s="187">
        <v>0.503</v>
      </c>
      <c r="I5796" s="188">
        <v>0.22</v>
      </c>
      <c r="J5796" s="200">
        <v>0.11</v>
      </c>
    </row>
    <row r="5797" spans="1:10" s="192" customFormat="1" ht="25.5">
      <c r="A5797" s="199" t="s">
        <v>139</v>
      </c>
      <c r="B5797" s="309" t="s">
        <v>1639</v>
      </c>
      <c r="C5797" s="278" t="s">
        <v>21</v>
      </c>
      <c r="D5797" s="278" t="s">
        <v>544</v>
      </c>
      <c r="E5797" s="362" t="s">
        <v>142</v>
      </c>
      <c r="F5797" s="362"/>
      <c r="G5797" s="186" t="s">
        <v>38</v>
      </c>
      <c r="H5797" s="187">
        <v>2.5000000000000001E-2</v>
      </c>
      <c r="I5797" s="188">
        <v>26.45</v>
      </c>
      <c r="J5797" s="200">
        <v>0.66</v>
      </c>
    </row>
    <row r="5798" spans="1:10" s="192" customFormat="1" ht="12.75">
      <c r="A5798" s="201"/>
      <c r="B5798" s="279"/>
      <c r="C5798" s="279"/>
      <c r="D5798" s="279"/>
      <c r="E5798" s="279" t="s">
        <v>143</v>
      </c>
      <c r="F5798" s="203">
        <v>3.02</v>
      </c>
      <c r="G5798" s="279" t="s">
        <v>144</v>
      </c>
      <c r="H5798" s="203">
        <v>0</v>
      </c>
      <c r="I5798" s="279" t="s">
        <v>145</v>
      </c>
      <c r="J5798" s="204">
        <v>3.02</v>
      </c>
    </row>
    <row r="5799" spans="1:10" s="192" customFormat="1" ht="12.75">
      <c r="A5799" s="201"/>
      <c r="B5799" s="279"/>
      <c r="C5799" s="279"/>
      <c r="D5799" s="279"/>
      <c r="E5799" s="279" t="s">
        <v>663</v>
      </c>
      <c r="F5799" s="203">
        <v>3.45</v>
      </c>
      <c r="G5799" s="279"/>
      <c r="H5799" s="363" t="s">
        <v>664</v>
      </c>
      <c r="I5799" s="363"/>
      <c r="J5799" s="204">
        <v>18.82</v>
      </c>
    </row>
    <row r="5800" spans="1:10" s="192" customFormat="1" ht="13.5" thickBot="1">
      <c r="A5800" s="280"/>
      <c r="B5800" s="281"/>
      <c r="C5800" s="281"/>
      <c r="D5800" s="281"/>
      <c r="E5800" s="281"/>
      <c r="F5800" s="281"/>
      <c r="G5800" s="281" t="s">
        <v>665</v>
      </c>
      <c r="H5800" s="213">
        <v>52.2</v>
      </c>
      <c r="I5800" s="281" t="s">
        <v>666</v>
      </c>
      <c r="J5800" s="207">
        <v>982.4</v>
      </c>
    </row>
    <row r="5801" spans="1:10" s="192" customFormat="1" ht="13.5" thickTop="1">
      <c r="A5801" s="205"/>
      <c r="B5801" s="189"/>
      <c r="C5801" s="189"/>
      <c r="D5801" s="189"/>
      <c r="E5801" s="189"/>
      <c r="F5801" s="189"/>
      <c r="G5801" s="189"/>
      <c r="H5801" s="189"/>
      <c r="I5801" s="189"/>
      <c r="J5801" s="206"/>
    </row>
    <row r="5802" spans="1:10" s="192" customFormat="1" ht="12.75">
      <c r="A5802" s="290" t="s">
        <v>5024</v>
      </c>
      <c r="B5802" s="288" t="s">
        <v>8</v>
      </c>
      <c r="C5802" s="284" t="s">
        <v>9</v>
      </c>
      <c r="D5802" s="284" t="s">
        <v>10</v>
      </c>
      <c r="E5802" s="367" t="s">
        <v>136</v>
      </c>
      <c r="F5802" s="367"/>
      <c r="G5802" s="289" t="s">
        <v>11</v>
      </c>
      <c r="H5802" s="288" t="s">
        <v>12</v>
      </c>
      <c r="I5802" s="288" t="s">
        <v>13</v>
      </c>
      <c r="J5802" s="287" t="s">
        <v>14</v>
      </c>
    </row>
    <row r="5803" spans="1:10" s="192" customFormat="1" ht="25.5">
      <c r="A5803" s="94" t="s">
        <v>137</v>
      </c>
      <c r="B5803" s="294" t="s">
        <v>1192</v>
      </c>
      <c r="C5803" s="277" t="s">
        <v>21</v>
      </c>
      <c r="D5803" s="277" t="s">
        <v>470</v>
      </c>
      <c r="E5803" s="368" t="s">
        <v>181</v>
      </c>
      <c r="F5803" s="368"/>
      <c r="G5803" s="95" t="s">
        <v>38</v>
      </c>
      <c r="H5803" s="182">
        <v>1</v>
      </c>
      <c r="I5803" s="96">
        <v>13.81</v>
      </c>
      <c r="J5803" s="196">
        <v>13.81</v>
      </c>
    </row>
    <row r="5804" spans="1:10" s="192" customFormat="1" ht="25.5">
      <c r="A5804" s="197" t="s">
        <v>146</v>
      </c>
      <c r="B5804" s="308" t="s">
        <v>1634</v>
      </c>
      <c r="C5804" s="285" t="s">
        <v>21</v>
      </c>
      <c r="D5804" s="285" t="s">
        <v>539</v>
      </c>
      <c r="E5804" s="365" t="s">
        <v>148</v>
      </c>
      <c r="F5804" s="365"/>
      <c r="G5804" s="183" t="s">
        <v>26</v>
      </c>
      <c r="H5804" s="184">
        <v>3.1E-2</v>
      </c>
      <c r="I5804" s="185">
        <v>21.5</v>
      </c>
      <c r="J5804" s="198">
        <v>0.66</v>
      </c>
    </row>
    <row r="5805" spans="1:10" s="192" customFormat="1" ht="25.5">
      <c r="A5805" s="197" t="s">
        <v>146</v>
      </c>
      <c r="B5805" s="308" t="s">
        <v>1633</v>
      </c>
      <c r="C5805" s="285" t="s">
        <v>21</v>
      </c>
      <c r="D5805" s="285" t="s">
        <v>538</v>
      </c>
      <c r="E5805" s="365" t="s">
        <v>148</v>
      </c>
      <c r="F5805" s="365"/>
      <c r="G5805" s="183" t="s">
        <v>26</v>
      </c>
      <c r="H5805" s="184">
        <v>8.1000000000000003E-2</v>
      </c>
      <c r="I5805" s="185">
        <v>25.4</v>
      </c>
      <c r="J5805" s="198">
        <v>2.0499999999999998</v>
      </c>
    </row>
    <row r="5806" spans="1:10" s="192" customFormat="1" ht="25.5">
      <c r="A5806" s="197" t="s">
        <v>146</v>
      </c>
      <c r="B5806" s="308" t="s">
        <v>1702</v>
      </c>
      <c r="C5806" s="285" t="s">
        <v>21</v>
      </c>
      <c r="D5806" s="285" t="s">
        <v>1115</v>
      </c>
      <c r="E5806" s="365" t="s">
        <v>181</v>
      </c>
      <c r="F5806" s="365"/>
      <c r="G5806" s="183" t="s">
        <v>38</v>
      </c>
      <c r="H5806" s="184">
        <v>1</v>
      </c>
      <c r="I5806" s="185">
        <v>10.36</v>
      </c>
      <c r="J5806" s="198">
        <v>10.36</v>
      </c>
    </row>
    <row r="5807" spans="1:10" s="192" customFormat="1" ht="25.5">
      <c r="A5807" s="199" t="s">
        <v>139</v>
      </c>
      <c r="B5807" s="309" t="s">
        <v>1700</v>
      </c>
      <c r="C5807" s="278" t="s">
        <v>21</v>
      </c>
      <c r="D5807" s="278" t="s">
        <v>1113</v>
      </c>
      <c r="E5807" s="362" t="s">
        <v>142</v>
      </c>
      <c r="F5807" s="362"/>
      <c r="G5807" s="186" t="s">
        <v>45</v>
      </c>
      <c r="H5807" s="187">
        <v>0.39900000000000002</v>
      </c>
      <c r="I5807" s="188">
        <v>0.22</v>
      </c>
      <c r="J5807" s="200">
        <v>0.08</v>
      </c>
    </row>
    <row r="5808" spans="1:10" s="192" customFormat="1" ht="25.5">
      <c r="A5808" s="199" t="s">
        <v>139</v>
      </c>
      <c r="B5808" s="309" t="s">
        <v>1639</v>
      </c>
      <c r="C5808" s="278" t="s">
        <v>21</v>
      </c>
      <c r="D5808" s="278" t="s">
        <v>544</v>
      </c>
      <c r="E5808" s="362" t="s">
        <v>142</v>
      </c>
      <c r="F5808" s="362"/>
      <c r="G5808" s="186" t="s">
        <v>38</v>
      </c>
      <c r="H5808" s="187">
        <v>2.5000000000000001E-2</v>
      </c>
      <c r="I5808" s="188">
        <v>26.45</v>
      </c>
      <c r="J5808" s="200">
        <v>0.66</v>
      </c>
    </row>
    <row r="5809" spans="1:10" s="192" customFormat="1" ht="12.75">
      <c r="A5809" s="201"/>
      <c r="B5809" s="279"/>
      <c r="C5809" s="279"/>
      <c r="D5809" s="279"/>
      <c r="E5809" s="279" t="s">
        <v>143</v>
      </c>
      <c r="F5809" s="203">
        <v>2.31</v>
      </c>
      <c r="G5809" s="279" t="s">
        <v>144</v>
      </c>
      <c r="H5809" s="203">
        <v>0</v>
      </c>
      <c r="I5809" s="279" t="s">
        <v>145</v>
      </c>
      <c r="J5809" s="204">
        <v>2.31</v>
      </c>
    </row>
    <row r="5810" spans="1:10" s="192" customFormat="1" ht="12.75">
      <c r="A5810" s="201"/>
      <c r="B5810" s="279"/>
      <c r="C5810" s="279"/>
      <c r="D5810" s="279"/>
      <c r="E5810" s="279" t="s">
        <v>663</v>
      </c>
      <c r="F5810" s="203">
        <v>3.1</v>
      </c>
      <c r="G5810" s="279"/>
      <c r="H5810" s="363" t="s">
        <v>664</v>
      </c>
      <c r="I5810" s="363"/>
      <c r="J5810" s="204">
        <v>16.91</v>
      </c>
    </row>
    <row r="5811" spans="1:10" s="192" customFormat="1" ht="13.5" thickBot="1">
      <c r="A5811" s="280"/>
      <c r="B5811" s="281"/>
      <c r="C5811" s="281"/>
      <c r="D5811" s="281"/>
      <c r="E5811" s="281"/>
      <c r="F5811" s="281"/>
      <c r="G5811" s="281" t="s">
        <v>665</v>
      </c>
      <c r="H5811" s="213">
        <v>45.2</v>
      </c>
      <c r="I5811" s="281" t="s">
        <v>666</v>
      </c>
      <c r="J5811" s="207">
        <v>764.33</v>
      </c>
    </row>
    <row r="5812" spans="1:10" s="192" customFormat="1" ht="13.5" thickTop="1">
      <c r="A5812" s="205"/>
      <c r="B5812" s="189"/>
      <c r="C5812" s="189"/>
      <c r="D5812" s="189"/>
      <c r="E5812" s="189"/>
      <c r="F5812" s="189"/>
      <c r="G5812" s="189"/>
      <c r="H5812" s="189"/>
      <c r="I5812" s="189"/>
      <c r="J5812" s="206"/>
    </row>
    <row r="5813" spans="1:10" s="192" customFormat="1" ht="12.75">
      <c r="A5813" s="290" t="s">
        <v>5025</v>
      </c>
      <c r="B5813" s="288" t="s">
        <v>8</v>
      </c>
      <c r="C5813" s="284" t="s">
        <v>9</v>
      </c>
      <c r="D5813" s="284" t="s">
        <v>10</v>
      </c>
      <c r="E5813" s="367" t="s">
        <v>136</v>
      </c>
      <c r="F5813" s="367"/>
      <c r="G5813" s="289" t="s">
        <v>11</v>
      </c>
      <c r="H5813" s="288" t="s">
        <v>12</v>
      </c>
      <c r="I5813" s="288" t="s">
        <v>13</v>
      </c>
      <c r="J5813" s="287" t="s">
        <v>14</v>
      </c>
    </row>
    <row r="5814" spans="1:10" s="192" customFormat="1" ht="38.25">
      <c r="A5814" s="94" t="s">
        <v>137</v>
      </c>
      <c r="B5814" s="294" t="s">
        <v>4468</v>
      </c>
      <c r="C5814" s="277" t="s">
        <v>21</v>
      </c>
      <c r="D5814" s="277" t="s">
        <v>3060</v>
      </c>
      <c r="E5814" s="368" t="s">
        <v>181</v>
      </c>
      <c r="F5814" s="368"/>
      <c r="G5814" s="95" t="s">
        <v>2</v>
      </c>
      <c r="H5814" s="182">
        <v>1</v>
      </c>
      <c r="I5814" s="96">
        <v>701.91</v>
      </c>
      <c r="J5814" s="196">
        <v>701.91</v>
      </c>
    </row>
    <row r="5815" spans="1:10" s="192" customFormat="1" ht="25.5">
      <c r="A5815" s="197" t="s">
        <v>146</v>
      </c>
      <c r="B5815" s="308" t="s">
        <v>1345</v>
      </c>
      <c r="C5815" s="285" t="s">
        <v>21</v>
      </c>
      <c r="D5815" s="285" t="s">
        <v>147</v>
      </c>
      <c r="E5815" s="365" t="s">
        <v>148</v>
      </c>
      <c r="F5815" s="365"/>
      <c r="G5815" s="183" t="s">
        <v>26</v>
      </c>
      <c r="H5815" s="184">
        <v>2.0266999999999999</v>
      </c>
      <c r="I5815" s="185">
        <v>20.32</v>
      </c>
      <c r="J5815" s="198">
        <v>41.18</v>
      </c>
    </row>
    <row r="5816" spans="1:10" s="192" customFormat="1" ht="25.5">
      <c r="A5816" s="197" t="s">
        <v>146</v>
      </c>
      <c r="B5816" s="308" t="s">
        <v>1635</v>
      </c>
      <c r="C5816" s="285" t="s">
        <v>21</v>
      </c>
      <c r="D5816" s="285" t="s">
        <v>540</v>
      </c>
      <c r="E5816" s="365" t="s">
        <v>148</v>
      </c>
      <c r="F5816" s="365"/>
      <c r="G5816" s="183" t="s">
        <v>26</v>
      </c>
      <c r="H5816" s="184">
        <v>1.2784</v>
      </c>
      <c r="I5816" s="185">
        <v>19.600000000000001</v>
      </c>
      <c r="J5816" s="198">
        <v>25.05</v>
      </c>
    </row>
    <row r="5817" spans="1:10" s="192" customFormat="1" ht="38.25" customHeight="1">
      <c r="A5817" s="197" t="s">
        <v>146</v>
      </c>
      <c r="B5817" s="308" t="s">
        <v>1397</v>
      </c>
      <c r="C5817" s="285" t="s">
        <v>21</v>
      </c>
      <c r="D5817" s="285" t="s">
        <v>770</v>
      </c>
      <c r="E5817" s="365" t="s">
        <v>155</v>
      </c>
      <c r="F5817" s="365"/>
      <c r="G5817" s="183" t="s">
        <v>156</v>
      </c>
      <c r="H5817" s="184">
        <v>0.65800000000000003</v>
      </c>
      <c r="I5817" s="185">
        <v>5.61</v>
      </c>
      <c r="J5817" s="198">
        <v>3.69</v>
      </c>
    </row>
    <row r="5818" spans="1:10" s="192" customFormat="1" ht="38.25" customHeight="1">
      <c r="A5818" s="197" t="s">
        <v>146</v>
      </c>
      <c r="B5818" s="308" t="s">
        <v>1398</v>
      </c>
      <c r="C5818" s="285" t="s">
        <v>21</v>
      </c>
      <c r="D5818" s="285" t="s">
        <v>771</v>
      </c>
      <c r="E5818" s="365" t="s">
        <v>155</v>
      </c>
      <c r="F5818" s="365"/>
      <c r="G5818" s="183" t="s">
        <v>249</v>
      </c>
      <c r="H5818" s="184">
        <v>0.62039999999999995</v>
      </c>
      <c r="I5818" s="185">
        <v>1.52</v>
      </c>
      <c r="J5818" s="198">
        <v>0.94</v>
      </c>
    </row>
    <row r="5819" spans="1:10" s="192" customFormat="1" ht="25.5">
      <c r="A5819" s="199" t="s">
        <v>139</v>
      </c>
      <c r="B5819" s="309" t="s">
        <v>1474</v>
      </c>
      <c r="C5819" s="278" t="s">
        <v>21</v>
      </c>
      <c r="D5819" s="278" t="s">
        <v>504</v>
      </c>
      <c r="E5819" s="362" t="s">
        <v>142</v>
      </c>
      <c r="F5819" s="362"/>
      <c r="G5819" s="186" t="s">
        <v>2</v>
      </c>
      <c r="H5819" s="187">
        <v>0.67989999999999995</v>
      </c>
      <c r="I5819" s="188">
        <v>132.5</v>
      </c>
      <c r="J5819" s="200">
        <v>90.08</v>
      </c>
    </row>
    <row r="5820" spans="1:10" s="192" customFormat="1" ht="12.75">
      <c r="A5820" s="199" t="s">
        <v>139</v>
      </c>
      <c r="B5820" s="309" t="s">
        <v>1473</v>
      </c>
      <c r="C5820" s="278" t="s">
        <v>21</v>
      </c>
      <c r="D5820" s="278" t="s">
        <v>503</v>
      </c>
      <c r="E5820" s="362" t="s">
        <v>142</v>
      </c>
      <c r="F5820" s="362"/>
      <c r="G5820" s="186" t="s">
        <v>38</v>
      </c>
      <c r="H5820" s="187">
        <v>490.34550000000002</v>
      </c>
      <c r="I5820" s="188">
        <v>0.92</v>
      </c>
      <c r="J5820" s="200">
        <v>451.11</v>
      </c>
    </row>
    <row r="5821" spans="1:10" s="192" customFormat="1" ht="25.5">
      <c r="A5821" s="199" t="s">
        <v>139</v>
      </c>
      <c r="B5821" s="309" t="s">
        <v>1636</v>
      </c>
      <c r="C5821" s="278" t="s">
        <v>21</v>
      </c>
      <c r="D5821" s="278" t="s">
        <v>541</v>
      </c>
      <c r="E5821" s="362" t="s">
        <v>142</v>
      </c>
      <c r="F5821" s="362"/>
      <c r="G5821" s="186" t="s">
        <v>2</v>
      </c>
      <c r="H5821" s="187">
        <v>0.56459999999999999</v>
      </c>
      <c r="I5821" s="188">
        <v>159.16</v>
      </c>
      <c r="J5821" s="200">
        <v>89.86</v>
      </c>
    </row>
    <row r="5822" spans="1:10" s="192" customFormat="1" ht="12.75">
      <c r="A5822" s="201"/>
      <c r="B5822" s="279"/>
      <c r="C5822" s="279"/>
      <c r="D5822" s="279"/>
      <c r="E5822" s="279" t="s">
        <v>143</v>
      </c>
      <c r="F5822" s="203">
        <v>50.31</v>
      </c>
      <c r="G5822" s="279" t="s">
        <v>144</v>
      </c>
      <c r="H5822" s="203">
        <v>0</v>
      </c>
      <c r="I5822" s="279" t="s">
        <v>145</v>
      </c>
      <c r="J5822" s="204">
        <v>50.31</v>
      </c>
    </row>
    <row r="5823" spans="1:10" s="192" customFormat="1" ht="12.75">
      <c r="A5823" s="201"/>
      <c r="B5823" s="279"/>
      <c r="C5823" s="279"/>
      <c r="D5823" s="279"/>
      <c r="E5823" s="279" t="s">
        <v>663</v>
      </c>
      <c r="F5823" s="203">
        <v>157.71</v>
      </c>
      <c r="G5823" s="279"/>
      <c r="H5823" s="363" t="s">
        <v>664</v>
      </c>
      <c r="I5823" s="363"/>
      <c r="J5823" s="204">
        <v>859.62</v>
      </c>
    </row>
    <row r="5824" spans="1:10" s="192" customFormat="1" ht="13.5" thickBot="1">
      <c r="A5824" s="280"/>
      <c r="B5824" s="281"/>
      <c r="C5824" s="281"/>
      <c r="D5824" s="281"/>
      <c r="E5824" s="281"/>
      <c r="F5824" s="281"/>
      <c r="G5824" s="281" t="s">
        <v>665</v>
      </c>
      <c r="H5824" s="213">
        <v>1.66</v>
      </c>
      <c r="I5824" s="281" t="s">
        <v>666</v>
      </c>
      <c r="J5824" s="207">
        <v>1426.96</v>
      </c>
    </row>
    <row r="5825" spans="1:10" s="192" customFormat="1" ht="13.5" thickTop="1">
      <c r="A5825" s="205"/>
      <c r="B5825" s="189"/>
      <c r="C5825" s="189"/>
      <c r="D5825" s="189"/>
      <c r="E5825" s="189"/>
      <c r="F5825" s="189"/>
      <c r="G5825" s="189"/>
      <c r="H5825" s="189"/>
      <c r="I5825" s="189"/>
      <c r="J5825" s="206"/>
    </row>
    <row r="5826" spans="1:10" s="192" customFormat="1" ht="12.75">
      <c r="A5826" s="111" t="s">
        <v>5026</v>
      </c>
      <c r="B5826" s="286"/>
      <c r="C5826" s="286"/>
      <c r="D5826" s="286" t="s">
        <v>37</v>
      </c>
      <c r="E5826" s="286"/>
      <c r="F5826" s="366"/>
      <c r="G5826" s="366"/>
      <c r="H5826" s="136"/>
      <c r="I5826" s="286"/>
      <c r="J5826" s="212">
        <v>8570.25</v>
      </c>
    </row>
    <row r="5827" spans="1:10" s="192" customFormat="1" ht="12.75">
      <c r="A5827" s="290" t="s">
        <v>5027</v>
      </c>
      <c r="B5827" s="288" t="s">
        <v>8</v>
      </c>
      <c r="C5827" s="284" t="s">
        <v>9</v>
      </c>
      <c r="D5827" s="284" t="s">
        <v>10</v>
      </c>
      <c r="E5827" s="367" t="s">
        <v>136</v>
      </c>
      <c r="F5827" s="367"/>
      <c r="G5827" s="289" t="s">
        <v>11</v>
      </c>
      <c r="H5827" s="288" t="s">
        <v>12</v>
      </c>
      <c r="I5827" s="288" t="s">
        <v>13</v>
      </c>
      <c r="J5827" s="287" t="s">
        <v>14</v>
      </c>
    </row>
    <row r="5828" spans="1:10" s="192" customFormat="1" ht="12.75" customHeight="1">
      <c r="A5828" s="94" t="s">
        <v>137</v>
      </c>
      <c r="B5828" s="294" t="s">
        <v>1175</v>
      </c>
      <c r="C5828" s="277" t="s">
        <v>21</v>
      </c>
      <c r="D5828" s="277" t="s">
        <v>2320</v>
      </c>
      <c r="E5828" s="368" t="s">
        <v>178</v>
      </c>
      <c r="F5828" s="368"/>
      <c r="G5828" s="95" t="s">
        <v>2</v>
      </c>
      <c r="H5828" s="182">
        <v>1</v>
      </c>
      <c r="I5828" s="96">
        <v>80.38</v>
      </c>
      <c r="J5828" s="196">
        <v>80.38</v>
      </c>
    </row>
    <row r="5829" spans="1:10" s="192" customFormat="1" ht="25.5">
      <c r="A5829" s="197" t="s">
        <v>146</v>
      </c>
      <c r="B5829" s="308" t="s">
        <v>1345</v>
      </c>
      <c r="C5829" s="285" t="s">
        <v>21</v>
      </c>
      <c r="D5829" s="285" t="s">
        <v>147</v>
      </c>
      <c r="E5829" s="365" t="s">
        <v>148</v>
      </c>
      <c r="F5829" s="365"/>
      <c r="G5829" s="183" t="s">
        <v>26</v>
      </c>
      <c r="H5829" s="184">
        <v>3.9557666999999999</v>
      </c>
      <c r="I5829" s="185">
        <v>20.32</v>
      </c>
      <c r="J5829" s="198">
        <v>80.38</v>
      </c>
    </row>
    <row r="5830" spans="1:10" s="192" customFormat="1" ht="12.75">
      <c r="A5830" s="201"/>
      <c r="B5830" s="279"/>
      <c r="C5830" s="279"/>
      <c r="D5830" s="279"/>
      <c r="E5830" s="279" t="s">
        <v>143</v>
      </c>
      <c r="F5830" s="203">
        <v>59.69</v>
      </c>
      <c r="G5830" s="279" t="s">
        <v>144</v>
      </c>
      <c r="H5830" s="203">
        <v>0</v>
      </c>
      <c r="I5830" s="279" t="s">
        <v>145</v>
      </c>
      <c r="J5830" s="204">
        <v>59.69</v>
      </c>
    </row>
    <row r="5831" spans="1:10" s="192" customFormat="1" ht="12.75">
      <c r="A5831" s="201"/>
      <c r="B5831" s="279"/>
      <c r="C5831" s="279"/>
      <c r="D5831" s="279"/>
      <c r="E5831" s="279" t="s">
        <v>663</v>
      </c>
      <c r="F5831" s="203">
        <v>18.059999999999999</v>
      </c>
      <c r="G5831" s="279"/>
      <c r="H5831" s="363" t="s">
        <v>664</v>
      </c>
      <c r="I5831" s="363"/>
      <c r="J5831" s="204">
        <v>98.44</v>
      </c>
    </row>
    <row r="5832" spans="1:10" s="192" customFormat="1" ht="13.5" thickBot="1">
      <c r="A5832" s="280"/>
      <c r="B5832" s="281"/>
      <c r="C5832" s="281"/>
      <c r="D5832" s="281"/>
      <c r="E5832" s="281"/>
      <c r="F5832" s="281"/>
      <c r="G5832" s="281" t="s">
        <v>665</v>
      </c>
      <c r="H5832" s="213">
        <v>4.3099999999999996</v>
      </c>
      <c r="I5832" s="281" t="s">
        <v>666</v>
      </c>
      <c r="J5832" s="207">
        <v>424.27</v>
      </c>
    </row>
    <row r="5833" spans="1:10" s="192" customFormat="1" ht="13.5" thickTop="1">
      <c r="A5833" s="205"/>
      <c r="B5833" s="189"/>
      <c r="C5833" s="189"/>
      <c r="D5833" s="189"/>
      <c r="E5833" s="189"/>
      <c r="F5833" s="189"/>
      <c r="G5833" s="189"/>
      <c r="H5833" s="189"/>
      <c r="I5833" s="189"/>
      <c r="J5833" s="206"/>
    </row>
    <row r="5834" spans="1:10" s="192" customFormat="1" ht="12.75">
      <c r="A5834" s="290" t="s">
        <v>5028</v>
      </c>
      <c r="B5834" s="288" t="s">
        <v>8</v>
      </c>
      <c r="C5834" s="284" t="s">
        <v>9</v>
      </c>
      <c r="D5834" s="284" t="s">
        <v>10</v>
      </c>
      <c r="E5834" s="367" t="s">
        <v>136</v>
      </c>
      <c r="F5834" s="367"/>
      <c r="G5834" s="289" t="s">
        <v>11</v>
      </c>
      <c r="H5834" s="288" t="s">
        <v>12</v>
      </c>
      <c r="I5834" s="288" t="s">
        <v>13</v>
      </c>
      <c r="J5834" s="287" t="s">
        <v>14</v>
      </c>
    </row>
    <row r="5835" spans="1:10" s="192" customFormat="1" ht="25.5">
      <c r="A5835" s="94" t="s">
        <v>137</v>
      </c>
      <c r="B5835" s="294" t="s">
        <v>1268</v>
      </c>
      <c r="C5835" s="277" t="s">
        <v>21</v>
      </c>
      <c r="D5835" s="277" t="s">
        <v>295</v>
      </c>
      <c r="E5835" s="368" t="s">
        <v>178</v>
      </c>
      <c r="F5835" s="368"/>
      <c r="G5835" s="95" t="s">
        <v>2</v>
      </c>
      <c r="H5835" s="182">
        <v>1</v>
      </c>
      <c r="I5835" s="96">
        <v>23.64</v>
      </c>
      <c r="J5835" s="196">
        <v>23.64</v>
      </c>
    </row>
    <row r="5836" spans="1:10" s="192" customFormat="1" ht="51">
      <c r="A5836" s="197" t="s">
        <v>146</v>
      </c>
      <c r="B5836" s="308" t="s">
        <v>1376</v>
      </c>
      <c r="C5836" s="285" t="s">
        <v>21</v>
      </c>
      <c r="D5836" s="285" t="s">
        <v>747</v>
      </c>
      <c r="E5836" s="365" t="s">
        <v>155</v>
      </c>
      <c r="F5836" s="365"/>
      <c r="G5836" s="183" t="s">
        <v>156</v>
      </c>
      <c r="H5836" s="184">
        <v>5.4000000000000003E-3</v>
      </c>
      <c r="I5836" s="185">
        <v>321.94</v>
      </c>
      <c r="J5836" s="198">
        <v>1.73</v>
      </c>
    </row>
    <row r="5837" spans="1:10" s="192" customFormat="1" ht="51">
      <c r="A5837" s="197" t="s">
        <v>146</v>
      </c>
      <c r="B5837" s="308" t="s">
        <v>1377</v>
      </c>
      <c r="C5837" s="285" t="s">
        <v>21</v>
      </c>
      <c r="D5837" s="285" t="s">
        <v>748</v>
      </c>
      <c r="E5837" s="365" t="s">
        <v>155</v>
      </c>
      <c r="F5837" s="365"/>
      <c r="G5837" s="183" t="s">
        <v>249</v>
      </c>
      <c r="H5837" s="184">
        <v>5.9999999999999995E-4</v>
      </c>
      <c r="I5837" s="185">
        <v>76.400000000000006</v>
      </c>
      <c r="J5837" s="198">
        <v>0.04</v>
      </c>
    </row>
    <row r="5838" spans="1:10" s="192" customFormat="1" ht="25.5">
      <c r="A5838" s="197" t="s">
        <v>146</v>
      </c>
      <c r="B5838" s="308" t="s">
        <v>1345</v>
      </c>
      <c r="C5838" s="285" t="s">
        <v>21</v>
      </c>
      <c r="D5838" s="285" t="s">
        <v>147</v>
      </c>
      <c r="E5838" s="365" t="s">
        <v>148</v>
      </c>
      <c r="F5838" s="365"/>
      <c r="G5838" s="183" t="s">
        <v>26</v>
      </c>
      <c r="H5838" s="184">
        <v>0.78659999999999997</v>
      </c>
      <c r="I5838" s="185">
        <v>20.32</v>
      </c>
      <c r="J5838" s="198">
        <v>15.98</v>
      </c>
    </row>
    <row r="5839" spans="1:10" s="192" customFormat="1" ht="25.5" customHeight="1">
      <c r="A5839" s="197" t="s">
        <v>146</v>
      </c>
      <c r="B5839" s="308" t="s">
        <v>1378</v>
      </c>
      <c r="C5839" s="285" t="s">
        <v>21</v>
      </c>
      <c r="D5839" s="285" t="s">
        <v>749</v>
      </c>
      <c r="E5839" s="365" t="s">
        <v>155</v>
      </c>
      <c r="F5839" s="365"/>
      <c r="G5839" s="183" t="s">
        <v>156</v>
      </c>
      <c r="H5839" s="184">
        <v>0.19620000000000001</v>
      </c>
      <c r="I5839" s="185">
        <v>30.06</v>
      </c>
      <c r="J5839" s="198">
        <v>5.89</v>
      </c>
    </row>
    <row r="5840" spans="1:10" s="192" customFormat="1" ht="12.75">
      <c r="A5840" s="201"/>
      <c r="B5840" s="279"/>
      <c r="C5840" s="279"/>
      <c r="D5840" s="279"/>
      <c r="E5840" s="279" t="s">
        <v>143</v>
      </c>
      <c r="F5840" s="203">
        <v>15.45</v>
      </c>
      <c r="G5840" s="279" t="s">
        <v>144</v>
      </c>
      <c r="H5840" s="203">
        <v>0</v>
      </c>
      <c r="I5840" s="279" t="s">
        <v>145</v>
      </c>
      <c r="J5840" s="204">
        <v>15.45</v>
      </c>
    </row>
    <row r="5841" spans="1:10" s="192" customFormat="1" ht="12.75">
      <c r="A5841" s="201"/>
      <c r="B5841" s="279"/>
      <c r="C5841" s="279"/>
      <c r="D5841" s="279"/>
      <c r="E5841" s="279" t="s">
        <v>663</v>
      </c>
      <c r="F5841" s="203">
        <v>5.31</v>
      </c>
      <c r="G5841" s="279"/>
      <c r="H5841" s="363" t="s">
        <v>664</v>
      </c>
      <c r="I5841" s="363"/>
      <c r="J5841" s="204">
        <v>28.95</v>
      </c>
    </row>
    <row r="5842" spans="1:10" s="192" customFormat="1" ht="13.5" thickBot="1">
      <c r="A5842" s="280"/>
      <c r="B5842" s="281"/>
      <c r="C5842" s="281"/>
      <c r="D5842" s="281"/>
      <c r="E5842" s="281"/>
      <c r="F5842" s="281"/>
      <c r="G5842" s="281" t="s">
        <v>665</v>
      </c>
      <c r="H5842" s="213">
        <v>2.41</v>
      </c>
      <c r="I5842" s="281" t="s">
        <v>666</v>
      </c>
      <c r="J5842" s="207">
        <v>69.760000000000005</v>
      </c>
    </row>
    <row r="5843" spans="1:10" s="192" customFormat="1" ht="13.5" thickTop="1">
      <c r="A5843" s="205"/>
      <c r="B5843" s="189"/>
      <c r="C5843" s="189"/>
      <c r="D5843" s="189"/>
      <c r="E5843" s="189"/>
      <c r="F5843" s="189"/>
      <c r="G5843" s="189"/>
      <c r="H5843" s="189"/>
      <c r="I5843" s="189"/>
      <c r="J5843" s="206"/>
    </row>
    <row r="5844" spans="1:10" s="192" customFormat="1" ht="12.75">
      <c r="A5844" s="290" t="s">
        <v>5029</v>
      </c>
      <c r="B5844" s="288" t="s">
        <v>8</v>
      </c>
      <c r="C5844" s="284" t="s">
        <v>9</v>
      </c>
      <c r="D5844" s="284" t="s">
        <v>10</v>
      </c>
      <c r="E5844" s="367" t="s">
        <v>136</v>
      </c>
      <c r="F5844" s="367"/>
      <c r="G5844" s="289" t="s">
        <v>11</v>
      </c>
      <c r="H5844" s="288" t="s">
        <v>12</v>
      </c>
      <c r="I5844" s="288" t="s">
        <v>13</v>
      </c>
      <c r="J5844" s="287" t="s">
        <v>14</v>
      </c>
    </row>
    <row r="5845" spans="1:10" s="192" customFormat="1" ht="38.25">
      <c r="A5845" s="94" t="s">
        <v>137</v>
      </c>
      <c r="B5845" s="294" t="s">
        <v>1270</v>
      </c>
      <c r="C5845" s="277" t="s">
        <v>21</v>
      </c>
      <c r="D5845" s="277" t="s">
        <v>569</v>
      </c>
      <c r="E5845" s="368" t="s">
        <v>181</v>
      </c>
      <c r="F5845" s="368"/>
      <c r="G5845" s="95" t="s">
        <v>3</v>
      </c>
      <c r="H5845" s="182">
        <v>1</v>
      </c>
      <c r="I5845" s="96">
        <v>0.66</v>
      </c>
      <c r="J5845" s="196">
        <v>0.66</v>
      </c>
    </row>
    <row r="5846" spans="1:10" s="192" customFormat="1" ht="25.5">
      <c r="A5846" s="197" t="s">
        <v>146</v>
      </c>
      <c r="B5846" s="308" t="s">
        <v>1386</v>
      </c>
      <c r="C5846" s="285" t="s">
        <v>21</v>
      </c>
      <c r="D5846" s="285" t="s">
        <v>174</v>
      </c>
      <c r="E5846" s="365" t="s">
        <v>148</v>
      </c>
      <c r="F5846" s="365"/>
      <c r="G5846" s="183" t="s">
        <v>26</v>
      </c>
      <c r="H5846" s="184">
        <v>8.9999999999999993E-3</v>
      </c>
      <c r="I5846" s="185">
        <v>25.62</v>
      </c>
      <c r="J5846" s="198">
        <v>0.23</v>
      </c>
    </row>
    <row r="5847" spans="1:10" s="192" customFormat="1" ht="25.5">
      <c r="A5847" s="197" t="s">
        <v>146</v>
      </c>
      <c r="B5847" s="308" t="s">
        <v>1345</v>
      </c>
      <c r="C5847" s="285" t="s">
        <v>21</v>
      </c>
      <c r="D5847" s="285" t="s">
        <v>147</v>
      </c>
      <c r="E5847" s="365" t="s">
        <v>148</v>
      </c>
      <c r="F5847" s="365"/>
      <c r="G5847" s="183" t="s">
        <v>26</v>
      </c>
      <c r="H5847" s="184">
        <v>1.9E-2</v>
      </c>
      <c r="I5847" s="185">
        <v>20.32</v>
      </c>
      <c r="J5847" s="198">
        <v>0.38</v>
      </c>
    </row>
    <row r="5848" spans="1:10" s="192" customFormat="1" ht="38.25" customHeight="1">
      <c r="A5848" s="197" t="s">
        <v>146</v>
      </c>
      <c r="B5848" s="308" t="s">
        <v>1387</v>
      </c>
      <c r="C5848" s="285" t="s">
        <v>21</v>
      </c>
      <c r="D5848" s="285" t="s">
        <v>760</v>
      </c>
      <c r="E5848" s="365" t="s">
        <v>155</v>
      </c>
      <c r="F5848" s="365"/>
      <c r="G5848" s="183" t="s">
        <v>156</v>
      </c>
      <c r="H5848" s="184">
        <v>5.0000000000000001E-3</v>
      </c>
      <c r="I5848" s="185">
        <v>10.17</v>
      </c>
      <c r="J5848" s="198">
        <v>0.05</v>
      </c>
    </row>
    <row r="5849" spans="1:10" s="192" customFormat="1" ht="12.75">
      <c r="A5849" s="201"/>
      <c r="B5849" s="279"/>
      <c r="C5849" s="279"/>
      <c r="D5849" s="279"/>
      <c r="E5849" s="279" t="s">
        <v>143</v>
      </c>
      <c r="F5849" s="203">
        <v>0.46</v>
      </c>
      <c r="G5849" s="279" t="s">
        <v>144</v>
      </c>
      <c r="H5849" s="203">
        <v>0</v>
      </c>
      <c r="I5849" s="279" t="s">
        <v>145</v>
      </c>
      <c r="J5849" s="204">
        <v>0.46</v>
      </c>
    </row>
    <row r="5850" spans="1:10" s="192" customFormat="1" ht="12.75">
      <c r="A5850" s="201"/>
      <c r="B5850" s="279"/>
      <c r="C5850" s="279"/>
      <c r="D5850" s="279"/>
      <c r="E5850" s="279" t="s">
        <v>663</v>
      </c>
      <c r="F5850" s="203">
        <v>0.14000000000000001</v>
      </c>
      <c r="G5850" s="279"/>
      <c r="H5850" s="363" t="s">
        <v>664</v>
      </c>
      <c r="I5850" s="363"/>
      <c r="J5850" s="204">
        <v>0.8</v>
      </c>
    </row>
    <row r="5851" spans="1:10" s="192" customFormat="1" ht="13.5" thickBot="1">
      <c r="A5851" s="280"/>
      <c r="B5851" s="281"/>
      <c r="C5851" s="281"/>
      <c r="D5851" s="281"/>
      <c r="E5851" s="281"/>
      <c r="F5851" s="281"/>
      <c r="G5851" s="281" t="s">
        <v>665</v>
      </c>
      <c r="H5851" s="213">
        <v>5.49</v>
      </c>
      <c r="I5851" s="281" t="s">
        <v>666</v>
      </c>
      <c r="J5851" s="207">
        <v>4.3899999999999997</v>
      </c>
    </row>
    <row r="5852" spans="1:10" s="192" customFormat="1" ht="13.5" thickTop="1">
      <c r="A5852" s="205"/>
      <c r="B5852" s="189"/>
      <c r="C5852" s="189"/>
      <c r="D5852" s="189"/>
      <c r="E5852" s="189"/>
      <c r="F5852" s="189"/>
      <c r="G5852" s="189"/>
      <c r="H5852" s="189"/>
      <c r="I5852" s="189"/>
      <c r="J5852" s="206"/>
    </row>
    <row r="5853" spans="1:10" s="192" customFormat="1" ht="12.75">
      <c r="A5853" s="290" t="s">
        <v>5030</v>
      </c>
      <c r="B5853" s="288" t="s">
        <v>8</v>
      </c>
      <c r="C5853" s="284" t="s">
        <v>9</v>
      </c>
      <c r="D5853" s="284" t="s">
        <v>10</v>
      </c>
      <c r="E5853" s="367" t="s">
        <v>136</v>
      </c>
      <c r="F5853" s="367"/>
      <c r="G5853" s="289" t="s">
        <v>11</v>
      </c>
      <c r="H5853" s="288" t="s">
        <v>12</v>
      </c>
      <c r="I5853" s="288" t="s">
        <v>13</v>
      </c>
      <c r="J5853" s="287" t="s">
        <v>14</v>
      </c>
    </row>
    <row r="5854" spans="1:10" s="192" customFormat="1" ht="25.5">
      <c r="A5854" s="94" t="s">
        <v>137</v>
      </c>
      <c r="B5854" s="294" t="s">
        <v>1177</v>
      </c>
      <c r="C5854" s="277" t="s">
        <v>21</v>
      </c>
      <c r="D5854" s="277" t="s">
        <v>262</v>
      </c>
      <c r="E5854" s="368" t="s">
        <v>181</v>
      </c>
      <c r="F5854" s="368"/>
      <c r="G5854" s="95" t="s">
        <v>3</v>
      </c>
      <c r="H5854" s="182">
        <v>1</v>
      </c>
      <c r="I5854" s="96">
        <v>41</v>
      </c>
      <c r="J5854" s="196">
        <v>41</v>
      </c>
    </row>
    <row r="5855" spans="1:10" s="192" customFormat="1" ht="25.5">
      <c r="A5855" s="197" t="s">
        <v>146</v>
      </c>
      <c r="B5855" s="308" t="s">
        <v>1386</v>
      </c>
      <c r="C5855" s="285" t="s">
        <v>21</v>
      </c>
      <c r="D5855" s="285" t="s">
        <v>174</v>
      </c>
      <c r="E5855" s="365" t="s">
        <v>148</v>
      </c>
      <c r="F5855" s="365"/>
      <c r="G5855" s="183" t="s">
        <v>26</v>
      </c>
      <c r="H5855" s="184">
        <v>0.25414999999999999</v>
      </c>
      <c r="I5855" s="185">
        <v>25.62</v>
      </c>
      <c r="J5855" s="198">
        <v>6.51</v>
      </c>
    </row>
    <row r="5856" spans="1:10" s="192" customFormat="1" ht="25.5">
      <c r="A5856" s="197" t="s">
        <v>146</v>
      </c>
      <c r="B5856" s="308" t="s">
        <v>1345</v>
      </c>
      <c r="C5856" s="285" t="s">
        <v>21</v>
      </c>
      <c r="D5856" s="285" t="s">
        <v>147</v>
      </c>
      <c r="E5856" s="365" t="s">
        <v>148</v>
      </c>
      <c r="F5856" s="365"/>
      <c r="G5856" s="183" t="s">
        <v>26</v>
      </c>
      <c r="H5856" s="184">
        <v>9.1899999999999996E-2</v>
      </c>
      <c r="I5856" s="185">
        <v>20.32</v>
      </c>
      <c r="J5856" s="198">
        <v>1.86</v>
      </c>
    </row>
    <row r="5857" spans="1:10" s="192" customFormat="1" ht="38.25">
      <c r="A5857" s="197" t="s">
        <v>146</v>
      </c>
      <c r="B5857" s="308" t="s">
        <v>1390</v>
      </c>
      <c r="C5857" s="285" t="s">
        <v>21</v>
      </c>
      <c r="D5857" s="285" t="s">
        <v>763</v>
      </c>
      <c r="E5857" s="365" t="s">
        <v>181</v>
      </c>
      <c r="F5857" s="365"/>
      <c r="G5857" s="183" t="s">
        <v>2</v>
      </c>
      <c r="H5857" s="184">
        <v>6.9000000000000006E-2</v>
      </c>
      <c r="I5857" s="185">
        <v>473</v>
      </c>
      <c r="J5857" s="198">
        <v>32.630000000000003</v>
      </c>
    </row>
    <row r="5858" spans="1:10" s="192" customFormat="1" ht="12.75">
      <c r="A5858" s="201"/>
      <c r="B5858" s="279"/>
      <c r="C5858" s="279"/>
      <c r="D5858" s="279"/>
      <c r="E5858" s="279" t="s">
        <v>143</v>
      </c>
      <c r="F5858" s="203">
        <v>10.14</v>
      </c>
      <c r="G5858" s="279" t="s">
        <v>144</v>
      </c>
      <c r="H5858" s="203">
        <v>0</v>
      </c>
      <c r="I5858" s="279" t="s">
        <v>145</v>
      </c>
      <c r="J5858" s="204">
        <v>10.14</v>
      </c>
    </row>
    <row r="5859" spans="1:10" s="192" customFormat="1" ht="12.75">
      <c r="A5859" s="201"/>
      <c r="B5859" s="279"/>
      <c r="C5859" s="279"/>
      <c r="D5859" s="279"/>
      <c r="E5859" s="279" t="s">
        <v>663</v>
      </c>
      <c r="F5859" s="203">
        <v>9.2100000000000009</v>
      </c>
      <c r="G5859" s="279"/>
      <c r="H5859" s="363" t="s">
        <v>664</v>
      </c>
      <c r="I5859" s="363"/>
      <c r="J5859" s="204">
        <v>50.21</v>
      </c>
    </row>
    <row r="5860" spans="1:10" s="192" customFormat="1" ht="13.5" thickBot="1">
      <c r="A5860" s="280"/>
      <c r="B5860" s="281"/>
      <c r="C5860" s="281"/>
      <c r="D5860" s="281"/>
      <c r="E5860" s="281"/>
      <c r="F5860" s="281"/>
      <c r="G5860" s="281" t="s">
        <v>665</v>
      </c>
      <c r="H5860" s="213">
        <v>5.49</v>
      </c>
      <c r="I5860" s="281" t="s">
        <v>666</v>
      </c>
      <c r="J5860" s="207">
        <v>275.64999999999998</v>
      </c>
    </row>
    <row r="5861" spans="1:10" s="192" customFormat="1" ht="13.5" thickTop="1">
      <c r="A5861" s="205"/>
      <c r="B5861" s="189"/>
      <c r="C5861" s="189"/>
      <c r="D5861" s="189"/>
      <c r="E5861" s="189"/>
      <c r="F5861" s="189"/>
      <c r="G5861" s="189"/>
      <c r="H5861" s="189"/>
      <c r="I5861" s="189"/>
      <c r="J5861" s="206"/>
    </row>
    <row r="5862" spans="1:10" s="192" customFormat="1" ht="12.75">
      <c r="A5862" s="290" t="s">
        <v>5031</v>
      </c>
      <c r="B5862" s="288" t="s">
        <v>8</v>
      </c>
      <c r="C5862" s="284" t="s">
        <v>9</v>
      </c>
      <c r="D5862" s="284" t="s">
        <v>10</v>
      </c>
      <c r="E5862" s="367" t="s">
        <v>136</v>
      </c>
      <c r="F5862" s="367"/>
      <c r="G5862" s="289" t="s">
        <v>11</v>
      </c>
      <c r="H5862" s="288" t="s">
        <v>12</v>
      </c>
      <c r="I5862" s="288" t="s">
        <v>13</v>
      </c>
      <c r="J5862" s="287" t="s">
        <v>14</v>
      </c>
    </row>
    <row r="5863" spans="1:10" s="192" customFormat="1" ht="38.25">
      <c r="A5863" s="94" t="s">
        <v>137</v>
      </c>
      <c r="B5863" s="294" t="s">
        <v>1174</v>
      </c>
      <c r="C5863" s="277" t="s">
        <v>21</v>
      </c>
      <c r="D5863" s="277" t="s">
        <v>473</v>
      </c>
      <c r="E5863" s="368" t="s">
        <v>181</v>
      </c>
      <c r="F5863" s="368"/>
      <c r="G5863" s="95" t="s">
        <v>3</v>
      </c>
      <c r="H5863" s="182">
        <v>1</v>
      </c>
      <c r="I5863" s="96">
        <v>71.94</v>
      </c>
      <c r="J5863" s="196">
        <v>71.94</v>
      </c>
    </row>
    <row r="5864" spans="1:10" s="192" customFormat="1" ht="25.5">
      <c r="A5864" s="197" t="s">
        <v>146</v>
      </c>
      <c r="B5864" s="308" t="s">
        <v>1689</v>
      </c>
      <c r="C5864" s="285" t="s">
        <v>21</v>
      </c>
      <c r="D5864" s="285" t="s">
        <v>1101</v>
      </c>
      <c r="E5864" s="365" t="s">
        <v>148</v>
      </c>
      <c r="F5864" s="365"/>
      <c r="G5864" s="183" t="s">
        <v>26</v>
      </c>
      <c r="H5864" s="184">
        <v>0.47699999999999998</v>
      </c>
      <c r="I5864" s="185">
        <v>21.42</v>
      </c>
      <c r="J5864" s="198">
        <v>10.210000000000001</v>
      </c>
    </row>
    <row r="5865" spans="1:10" s="192" customFormat="1" ht="25.5">
      <c r="A5865" s="197" t="s">
        <v>146</v>
      </c>
      <c r="B5865" s="308" t="s">
        <v>1344</v>
      </c>
      <c r="C5865" s="285" t="s">
        <v>21</v>
      </c>
      <c r="D5865" s="285" t="s">
        <v>670</v>
      </c>
      <c r="E5865" s="365" t="s">
        <v>148</v>
      </c>
      <c r="F5865" s="365"/>
      <c r="G5865" s="183" t="s">
        <v>26</v>
      </c>
      <c r="H5865" s="184">
        <v>1.0880000000000001</v>
      </c>
      <c r="I5865" s="185">
        <v>25.26</v>
      </c>
      <c r="J5865" s="198">
        <v>27.48</v>
      </c>
    </row>
    <row r="5866" spans="1:10" s="192" customFormat="1" ht="25.5" customHeight="1">
      <c r="A5866" s="197" t="s">
        <v>146</v>
      </c>
      <c r="B5866" s="308" t="s">
        <v>1418</v>
      </c>
      <c r="C5866" s="285" t="s">
        <v>21</v>
      </c>
      <c r="D5866" s="285" t="s">
        <v>792</v>
      </c>
      <c r="E5866" s="365" t="s">
        <v>155</v>
      </c>
      <c r="F5866" s="365"/>
      <c r="G5866" s="183" t="s">
        <v>156</v>
      </c>
      <c r="H5866" s="184">
        <v>1.2999999999999999E-2</v>
      </c>
      <c r="I5866" s="185">
        <v>23.37</v>
      </c>
      <c r="J5866" s="198">
        <v>0.3</v>
      </c>
    </row>
    <row r="5867" spans="1:10" s="192" customFormat="1" ht="25.5" customHeight="1">
      <c r="A5867" s="197" t="s">
        <v>146</v>
      </c>
      <c r="B5867" s="308" t="s">
        <v>1419</v>
      </c>
      <c r="C5867" s="285" t="s">
        <v>21</v>
      </c>
      <c r="D5867" s="285" t="s">
        <v>793</v>
      </c>
      <c r="E5867" s="365" t="s">
        <v>155</v>
      </c>
      <c r="F5867" s="365"/>
      <c r="G5867" s="183" t="s">
        <v>249</v>
      </c>
      <c r="H5867" s="184">
        <v>5.2999999999999999E-2</v>
      </c>
      <c r="I5867" s="185">
        <v>21.85</v>
      </c>
      <c r="J5867" s="198">
        <v>1.1499999999999999</v>
      </c>
    </row>
    <row r="5868" spans="1:10" s="192" customFormat="1" ht="25.5">
      <c r="A5868" s="199" t="s">
        <v>139</v>
      </c>
      <c r="B5868" s="309" t="s">
        <v>1641</v>
      </c>
      <c r="C5868" s="278" t="s">
        <v>21</v>
      </c>
      <c r="D5868" s="278" t="s">
        <v>546</v>
      </c>
      <c r="E5868" s="362" t="s">
        <v>142</v>
      </c>
      <c r="F5868" s="362"/>
      <c r="G5868" s="186" t="s">
        <v>547</v>
      </c>
      <c r="H5868" s="187">
        <v>1.67E-2</v>
      </c>
      <c r="I5868" s="188">
        <v>7.29</v>
      </c>
      <c r="J5868" s="200">
        <v>0.12</v>
      </c>
    </row>
    <row r="5869" spans="1:10" s="192" customFormat="1" ht="25.5">
      <c r="A5869" s="199" t="s">
        <v>139</v>
      </c>
      <c r="B5869" s="309" t="s">
        <v>1648</v>
      </c>
      <c r="C5869" s="278" t="s">
        <v>21</v>
      </c>
      <c r="D5869" s="278" t="s">
        <v>562</v>
      </c>
      <c r="E5869" s="362" t="s">
        <v>142</v>
      </c>
      <c r="F5869" s="362"/>
      <c r="G5869" s="186" t="s">
        <v>34</v>
      </c>
      <c r="H5869" s="187">
        <v>0.60499999999999998</v>
      </c>
      <c r="I5869" s="188">
        <v>11.58</v>
      </c>
      <c r="J5869" s="200">
        <v>7</v>
      </c>
    </row>
    <row r="5870" spans="1:10" s="192" customFormat="1" ht="25.5">
      <c r="A5870" s="199" t="s">
        <v>139</v>
      </c>
      <c r="B5870" s="309" t="s">
        <v>1649</v>
      </c>
      <c r="C5870" s="278" t="s">
        <v>21</v>
      </c>
      <c r="D5870" s="278" t="s">
        <v>563</v>
      </c>
      <c r="E5870" s="362" t="s">
        <v>142</v>
      </c>
      <c r="F5870" s="362"/>
      <c r="G5870" s="186" t="s">
        <v>34</v>
      </c>
      <c r="H5870" s="187">
        <v>0.54700000000000004</v>
      </c>
      <c r="I5870" s="188">
        <v>4.05</v>
      </c>
      <c r="J5870" s="200">
        <v>2.21</v>
      </c>
    </row>
    <row r="5871" spans="1:10" s="192" customFormat="1" ht="12.75">
      <c r="A5871" s="199" t="s">
        <v>139</v>
      </c>
      <c r="B5871" s="309" t="s">
        <v>1690</v>
      </c>
      <c r="C5871" s="278" t="s">
        <v>21</v>
      </c>
      <c r="D5871" s="278" t="s">
        <v>1102</v>
      </c>
      <c r="E5871" s="362" t="s">
        <v>142</v>
      </c>
      <c r="F5871" s="362"/>
      <c r="G5871" s="186" t="s">
        <v>38</v>
      </c>
      <c r="H5871" s="187">
        <v>2.5999999999999999E-2</v>
      </c>
      <c r="I5871" s="188">
        <v>18.87</v>
      </c>
      <c r="J5871" s="200">
        <v>0.49</v>
      </c>
    </row>
    <row r="5872" spans="1:10" s="192" customFormat="1" ht="25.5">
      <c r="A5872" s="199" t="s">
        <v>139</v>
      </c>
      <c r="B5872" s="309" t="s">
        <v>1691</v>
      </c>
      <c r="C5872" s="278" t="s">
        <v>21</v>
      </c>
      <c r="D5872" s="278" t="s">
        <v>1103</v>
      </c>
      <c r="E5872" s="362" t="s">
        <v>142</v>
      </c>
      <c r="F5872" s="362"/>
      <c r="G5872" s="186" t="s">
        <v>34</v>
      </c>
      <c r="H5872" s="187">
        <v>1.1339999999999999</v>
      </c>
      <c r="I5872" s="188">
        <v>19.2</v>
      </c>
      <c r="J5872" s="200">
        <v>21.77</v>
      </c>
    </row>
    <row r="5873" spans="1:10" s="192" customFormat="1" ht="12.75">
      <c r="A5873" s="199" t="s">
        <v>139</v>
      </c>
      <c r="B5873" s="309" t="s">
        <v>1692</v>
      </c>
      <c r="C5873" s="278" t="s">
        <v>21</v>
      </c>
      <c r="D5873" s="278" t="s">
        <v>1104</v>
      </c>
      <c r="E5873" s="362" t="s">
        <v>142</v>
      </c>
      <c r="F5873" s="362"/>
      <c r="G5873" s="186" t="s">
        <v>38</v>
      </c>
      <c r="H5873" s="187">
        <v>5.2999999999999999E-2</v>
      </c>
      <c r="I5873" s="188">
        <v>22.85</v>
      </c>
      <c r="J5873" s="200">
        <v>1.21</v>
      </c>
    </row>
    <row r="5874" spans="1:10" s="192" customFormat="1" ht="12.75">
      <c r="A5874" s="201"/>
      <c r="B5874" s="279"/>
      <c r="C5874" s="279"/>
      <c r="D5874" s="279"/>
      <c r="E5874" s="279" t="s">
        <v>143</v>
      </c>
      <c r="F5874" s="203">
        <v>30.69</v>
      </c>
      <c r="G5874" s="279" t="s">
        <v>144</v>
      </c>
      <c r="H5874" s="203">
        <v>0</v>
      </c>
      <c r="I5874" s="279" t="s">
        <v>145</v>
      </c>
      <c r="J5874" s="204">
        <v>30.69</v>
      </c>
    </row>
    <row r="5875" spans="1:10" s="192" customFormat="1" ht="12.75">
      <c r="A5875" s="201"/>
      <c r="B5875" s="279"/>
      <c r="C5875" s="279"/>
      <c r="D5875" s="279"/>
      <c r="E5875" s="279" t="s">
        <v>663</v>
      </c>
      <c r="F5875" s="203">
        <v>16.16</v>
      </c>
      <c r="G5875" s="279"/>
      <c r="H5875" s="363" t="s">
        <v>664</v>
      </c>
      <c r="I5875" s="363"/>
      <c r="J5875" s="204">
        <v>88.1</v>
      </c>
    </row>
    <row r="5876" spans="1:10" s="192" customFormat="1" ht="13.5" thickBot="1">
      <c r="A5876" s="280"/>
      <c r="B5876" s="281"/>
      <c r="C5876" s="281"/>
      <c r="D5876" s="281"/>
      <c r="E5876" s="281"/>
      <c r="F5876" s="281"/>
      <c r="G5876" s="281" t="s">
        <v>665</v>
      </c>
      <c r="H5876" s="213">
        <v>30.46</v>
      </c>
      <c r="I5876" s="281" t="s">
        <v>666</v>
      </c>
      <c r="J5876" s="207">
        <v>2683.52</v>
      </c>
    </row>
    <row r="5877" spans="1:10" s="192" customFormat="1" ht="13.5" thickTop="1">
      <c r="A5877" s="205"/>
      <c r="B5877" s="189"/>
      <c r="C5877" s="189"/>
      <c r="D5877" s="189"/>
      <c r="E5877" s="189"/>
      <c r="F5877" s="189"/>
      <c r="G5877" s="189"/>
      <c r="H5877" s="189"/>
      <c r="I5877" s="189"/>
      <c r="J5877" s="206"/>
    </row>
    <row r="5878" spans="1:10" s="192" customFormat="1" ht="12.75">
      <c r="A5878" s="290" t="s">
        <v>5032</v>
      </c>
      <c r="B5878" s="288" t="s">
        <v>8</v>
      </c>
      <c r="C5878" s="284" t="s">
        <v>9</v>
      </c>
      <c r="D5878" s="284" t="s">
        <v>10</v>
      </c>
      <c r="E5878" s="367" t="s">
        <v>136</v>
      </c>
      <c r="F5878" s="367"/>
      <c r="G5878" s="289" t="s">
        <v>11</v>
      </c>
      <c r="H5878" s="288" t="s">
        <v>12</v>
      </c>
      <c r="I5878" s="288" t="s">
        <v>13</v>
      </c>
      <c r="J5878" s="287" t="s">
        <v>14</v>
      </c>
    </row>
    <row r="5879" spans="1:10" s="192" customFormat="1" ht="25.5">
      <c r="A5879" s="94" t="s">
        <v>137</v>
      </c>
      <c r="B5879" s="294" t="s">
        <v>1200</v>
      </c>
      <c r="C5879" s="277" t="s">
        <v>21</v>
      </c>
      <c r="D5879" s="277" t="s">
        <v>468</v>
      </c>
      <c r="E5879" s="368" t="s">
        <v>181</v>
      </c>
      <c r="F5879" s="368"/>
      <c r="G5879" s="95" t="s">
        <v>38</v>
      </c>
      <c r="H5879" s="182">
        <v>1</v>
      </c>
      <c r="I5879" s="96">
        <v>17.309999999999999</v>
      </c>
      <c r="J5879" s="196">
        <v>17.309999999999999</v>
      </c>
    </row>
    <row r="5880" spans="1:10" s="192" customFormat="1" ht="25.5">
      <c r="A5880" s="197" t="s">
        <v>146</v>
      </c>
      <c r="B5880" s="308" t="s">
        <v>1634</v>
      </c>
      <c r="C5880" s="285" t="s">
        <v>21</v>
      </c>
      <c r="D5880" s="285" t="s">
        <v>539</v>
      </c>
      <c r="E5880" s="365" t="s">
        <v>148</v>
      </c>
      <c r="F5880" s="365"/>
      <c r="G5880" s="183" t="s">
        <v>26</v>
      </c>
      <c r="H5880" s="184">
        <v>6.4000000000000001E-2</v>
      </c>
      <c r="I5880" s="185">
        <v>21.5</v>
      </c>
      <c r="J5880" s="198">
        <v>1.37</v>
      </c>
    </row>
    <row r="5881" spans="1:10" s="192" customFormat="1" ht="25.5">
      <c r="A5881" s="197" t="s">
        <v>146</v>
      </c>
      <c r="B5881" s="308" t="s">
        <v>1633</v>
      </c>
      <c r="C5881" s="285" t="s">
        <v>21</v>
      </c>
      <c r="D5881" s="285" t="s">
        <v>538</v>
      </c>
      <c r="E5881" s="365" t="s">
        <v>148</v>
      </c>
      <c r="F5881" s="365"/>
      <c r="G5881" s="183" t="s">
        <v>26</v>
      </c>
      <c r="H5881" s="184">
        <v>0.16600000000000001</v>
      </c>
      <c r="I5881" s="185">
        <v>25.4</v>
      </c>
      <c r="J5881" s="198">
        <v>4.21</v>
      </c>
    </row>
    <row r="5882" spans="1:10" s="192" customFormat="1" ht="25.5">
      <c r="A5882" s="197" t="s">
        <v>146</v>
      </c>
      <c r="B5882" s="308" t="s">
        <v>1699</v>
      </c>
      <c r="C5882" s="285" t="s">
        <v>21</v>
      </c>
      <c r="D5882" s="285" t="s">
        <v>1112</v>
      </c>
      <c r="E5882" s="365" t="s">
        <v>181</v>
      </c>
      <c r="F5882" s="365"/>
      <c r="G5882" s="183" t="s">
        <v>38</v>
      </c>
      <c r="H5882" s="184">
        <v>1</v>
      </c>
      <c r="I5882" s="185">
        <v>10.89</v>
      </c>
      <c r="J5882" s="198">
        <v>10.89</v>
      </c>
    </row>
    <row r="5883" spans="1:10" s="192" customFormat="1" ht="25.5">
      <c r="A5883" s="199" t="s">
        <v>139</v>
      </c>
      <c r="B5883" s="309" t="s">
        <v>1700</v>
      </c>
      <c r="C5883" s="278" t="s">
        <v>21</v>
      </c>
      <c r="D5883" s="278" t="s">
        <v>1113</v>
      </c>
      <c r="E5883" s="362" t="s">
        <v>142</v>
      </c>
      <c r="F5883" s="362"/>
      <c r="G5883" s="186" t="s">
        <v>45</v>
      </c>
      <c r="H5883" s="187">
        <v>0.81899999999999995</v>
      </c>
      <c r="I5883" s="188">
        <v>0.22</v>
      </c>
      <c r="J5883" s="200">
        <v>0.18</v>
      </c>
    </row>
    <row r="5884" spans="1:10" s="192" customFormat="1" ht="25.5">
      <c r="A5884" s="199" t="s">
        <v>139</v>
      </c>
      <c r="B5884" s="309" t="s">
        <v>1639</v>
      </c>
      <c r="C5884" s="278" t="s">
        <v>21</v>
      </c>
      <c r="D5884" s="278" t="s">
        <v>544</v>
      </c>
      <c r="E5884" s="362" t="s">
        <v>142</v>
      </c>
      <c r="F5884" s="362"/>
      <c r="G5884" s="186" t="s">
        <v>38</v>
      </c>
      <c r="H5884" s="187">
        <v>2.5000000000000001E-2</v>
      </c>
      <c r="I5884" s="188">
        <v>26.45</v>
      </c>
      <c r="J5884" s="200">
        <v>0.66</v>
      </c>
    </row>
    <row r="5885" spans="1:10" s="192" customFormat="1" ht="12.75">
      <c r="A5885" s="201"/>
      <c r="B5885" s="279"/>
      <c r="C5885" s="279"/>
      <c r="D5885" s="279"/>
      <c r="E5885" s="279" t="s">
        <v>143</v>
      </c>
      <c r="F5885" s="203">
        <v>5.66</v>
      </c>
      <c r="G5885" s="279" t="s">
        <v>144</v>
      </c>
      <c r="H5885" s="203">
        <v>0</v>
      </c>
      <c r="I5885" s="279" t="s">
        <v>145</v>
      </c>
      <c r="J5885" s="204">
        <v>5.66</v>
      </c>
    </row>
    <row r="5886" spans="1:10" s="192" customFormat="1" ht="12.75">
      <c r="A5886" s="201"/>
      <c r="B5886" s="279"/>
      <c r="C5886" s="279"/>
      <c r="D5886" s="279"/>
      <c r="E5886" s="279" t="s">
        <v>663</v>
      </c>
      <c r="F5886" s="203">
        <v>3.88</v>
      </c>
      <c r="G5886" s="279"/>
      <c r="H5886" s="363" t="s">
        <v>664</v>
      </c>
      <c r="I5886" s="363"/>
      <c r="J5886" s="204">
        <v>21.19</v>
      </c>
    </row>
    <row r="5887" spans="1:10" s="192" customFormat="1" ht="13.5" thickBot="1">
      <c r="A5887" s="280"/>
      <c r="B5887" s="281"/>
      <c r="C5887" s="281"/>
      <c r="D5887" s="281"/>
      <c r="E5887" s="281"/>
      <c r="F5887" s="281"/>
      <c r="G5887" s="281" t="s">
        <v>665</v>
      </c>
      <c r="H5887" s="213">
        <v>28.4</v>
      </c>
      <c r="I5887" s="281" t="s">
        <v>666</v>
      </c>
      <c r="J5887" s="207">
        <v>601.79</v>
      </c>
    </row>
    <row r="5888" spans="1:10" s="192" customFormat="1" ht="13.5" thickTop="1">
      <c r="A5888" s="205"/>
      <c r="B5888" s="189"/>
      <c r="C5888" s="189"/>
      <c r="D5888" s="189"/>
      <c r="E5888" s="189"/>
      <c r="F5888" s="189"/>
      <c r="G5888" s="189"/>
      <c r="H5888" s="189"/>
      <c r="I5888" s="189"/>
      <c r="J5888" s="206"/>
    </row>
    <row r="5889" spans="1:10" s="192" customFormat="1" ht="12.75">
      <c r="A5889" s="290" t="s">
        <v>5033</v>
      </c>
      <c r="B5889" s="288" t="s">
        <v>8</v>
      </c>
      <c r="C5889" s="284" t="s">
        <v>9</v>
      </c>
      <c r="D5889" s="284" t="s">
        <v>10</v>
      </c>
      <c r="E5889" s="367" t="s">
        <v>136</v>
      </c>
      <c r="F5889" s="367"/>
      <c r="G5889" s="289" t="s">
        <v>11</v>
      </c>
      <c r="H5889" s="288" t="s">
        <v>12</v>
      </c>
      <c r="I5889" s="288" t="s">
        <v>13</v>
      </c>
      <c r="J5889" s="287" t="s">
        <v>14</v>
      </c>
    </row>
    <row r="5890" spans="1:10" s="192" customFormat="1" ht="25.5">
      <c r="A5890" s="94" t="s">
        <v>137</v>
      </c>
      <c r="B5890" s="294" t="s">
        <v>1182</v>
      </c>
      <c r="C5890" s="277" t="s">
        <v>21</v>
      </c>
      <c r="D5890" s="277" t="s">
        <v>469</v>
      </c>
      <c r="E5890" s="368" t="s">
        <v>181</v>
      </c>
      <c r="F5890" s="368"/>
      <c r="G5890" s="95" t="s">
        <v>38</v>
      </c>
      <c r="H5890" s="182">
        <v>1</v>
      </c>
      <c r="I5890" s="96">
        <v>15.37</v>
      </c>
      <c r="J5890" s="196">
        <v>15.37</v>
      </c>
    </row>
    <row r="5891" spans="1:10" s="192" customFormat="1" ht="25.5">
      <c r="A5891" s="197" t="s">
        <v>146</v>
      </c>
      <c r="B5891" s="308" t="s">
        <v>1634</v>
      </c>
      <c r="C5891" s="285" t="s">
        <v>21</v>
      </c>
      <c r="D5891" s="285" t="s">
        <v>539</v>
      </c>
      <c r="E5891" s="365" t="s">
        <v>148</v>
      </c>
      <c r="F5891" s="365"/>
      <c r="G5891" s="183" t="s">
        <v>26</v>
      </c>
      <c r="H5891" s="184">
        <v>3.9E-2</v>
      </c>
      <c r="I5891" s="185">
        <v>21.5</v>
      </c>
      <c r="J5891" s="198">
        <v>0.83</v>
      </c>
    </row>
    <row r="5892" spans="1:10" s="192" customFormat="1" ht="25.5">
      <c r="A5892" s="197" t="s">
        <v>146</v>
      </c>
      <c r="B5892" s="308" t="s">
        <v>1633</v>
      </c>
      <c r="C5892" s="285" t="s">
        <v>21</v>
      </c>
      <c r="D5892" s="285" t="s">
        <v>538</v>
      </c>
      <c r="E5892" s="365" t="s">
        <v>148</v>
      </c>
      <c r="F5892" s="365"/>
      <c r="G5892" s="183" t="s">
        <v>26</v>
      </c>
      <c r="H5892" s="184">
        <v>0.10199999999999999</v>
      </c>
      <c r="I5892" s="185">
        <v>25.4</v>
      </c>
      <c r="J5892" s="198">
        <v>2.59</v>
      </c>
    </row>
    <row r="5893" spans="1:10" s="192" customFormat="1" ht="25.5">
      <c r="A5893" s="197" t="s">
        <v>146</v>
      </c>
      <c r="B5893" s="308" t="s">
        <v>1701</v>
      </c>
      <c r="C5893" s="285" t="s">
        <v>21</v>
      </c>
      <c r="D5893" s="285" t="s">
        <v>1114</v>
      </c>
      <c r="E5893" s="365" t="s">
        <v>181</v>
      </c>
      <c r="F5893" s="365"/>
      <c r="G5893" s="183" t="s">
        <v>38</v>
      </c>
      <c r="H5893" s="184">
        <v>1</v>
      </c>
      <c r="I5893" s="185">
        <v>11.18</v>
      </c>
      <c r="J5893" s="198">
        <v>11.18</v>
      </c>
    </row>
    <row r="5894" spans="1:10" s="192" customFormat="1" ht="25.5">
      <c r="A5894" s="199" t="s">
        <v>139</v>
      </c>
      <c r="B5894" s="309" t="s">
        <v>1700</v>
      </c>
      <c r="C5894" s="278" t="s">
        <v>21</v>
      </c>
      <c r="D5894" s="278" t="s">
        <v>1113</v>
      </c>
      <c r="E5894" s="362" t="s">
        <v>142</v>
      </c>
      <c r="F5894" s="362"/>
      <c r="G5894" s="186" t="s">
        <v>45</v>
      </c>
      <c r="H5894" s="187">
        <v>0.503</v>
      </c>
      <c r="I5894" s="188">
        <v>0.22</v>
      </c>
      <c r="J5894" s="200">
        <v>0.11</v>
      </c>
    </row>
    <row r="5895" spans="1:10" s="192" customFormat="1" ht="25.5">
      <c r="A5895" s="199" t="s">
        <v>139</v>
      </c>
      <c r="B5895" s="309" t="s">
        <v>1639</v>
      </c>
      <c r="C5895" s="278" t="s">
        <v>21</v>
      </c>
      <c r="D5895" s="278" t="s">
        <v>544</v>
      </c>
      <c r="E5895" s="362" t="s">
        <v>142</v>
      </c>
      <c r="F5895" s="362"/>
      <c r="G5895" s="186" t="s">
        <v>38</v>
      </c>
      <c r="H5895" s="187">
        <v>2.5000000000000001E-2</v>
      </c>
      <c r="I5895" s="188">
        <v>26.45</v>
      </c>
      <c r="J5895" s="200">
        <v>0.66</v>
      </c>
    </row>
    <row r="5896" spans="1:10" s="192" customFormat="1" ht="12.75">
      <c r="A5896" s="201"/>
      <c r="B5896" s="279"/>
      <c r="C5896" s="279"/>
      <c r="D5896" s="279"/>
      <c r="E5896" s="279" t="s">
        <v>143</v>
      </c>
      <c r="F5896" s="203">
        <v>3.02</v>
      </c>
      <c r="G5896" s="279" t="s">
        <v>144</v>
      </c>
      <c r="H5896" s="203">
        <v>0</v>
      </c>
      <c r="I5896" s="279" t="s">
        <v>145</v>
      </c>
      <c r="J5896" s="204">
        <v>3.02</v>
      </c>
    </row>
    <row r="5897" spans="1:10" s="192" customFormat="1" ht="12.75">
      <c r="A5897" s="201"/>
      <c r="B5897" s="279"/>
      <c r="C5897" s="279"/>
      <c r="D5897" s="279"/>
      <c r="E5897" s="279" t="s">
        <v>663</v>
      </c>
      <c r="F5897" s="203">
        <v>3.45</v>
      </c>
      <c r="G5897" s="279"/>
      <c r="H5897" s="363" t="s">
        <v>664</v>
      </c>
      <c r="I5897" s="363"/>
      <c r="J5897" s="204">
        <v>18.82</v>
      </c>
    </row>
    <row r="5898" spans="1:10" s="192" customFormat="1" ht="13.5" thickBot="1">
      <c r="A5898" s="280"/>
      <c r="B5898" s="281"/>
      <c r="C5898" s="281"/>
      <c r="D5898" s="281"/>
      <c r="E5898" s="281"/>
      <c r="F5898" s="281"/>
      <c r="G5898" s="281" t="s">
        <v>665</v>
      </c>
      <c r="H5898" s="213">
        <v>72.2</v>
      </c>
      <c r="I5898" s="281" t="s">
        <v>666</v>
      </c>
      <c r="J5898" s="207">
        <v>1358.8</v>
      </c>
    </row>
    <row r="5899" spans="1:10" s="192" customFormat="1" ht="13.5" thickTop="1">
      <c r="A5899" s="205"/>
      <c r="B5899" s="189"/>
      <c r="C5899" s="189"/>
      <c r="D5899" s="189"/>
      <c r="E5899" s="189"/>
      <c r="F5899" s="189"/>
      <c r="G5899" s="189"/>
      <c r="H5899" s="189"/>
      <c r="I5899" s="189"/>
      <c r="J5899" s="206"/>
    </row>
    <row r="5900" spans="1:10" s="192" customFormat="1" ht="12.75">
      <c r="A5900" s="290" t="s">
        <v>5034</v>
      </c>
      <c r="B5900" s="288" t="s">
        <v>8</v>
      </c>
      <c r="C5900" s="284" t="s">
        <v>9</v>
      </c>
      <c r="D5900" s="284" t="s">
        <v>10</v>
      </c>
      <c r="E5900" s="367" t="s">
        <v>136</v>
      </c>
      <c r="F5900" s="367"/>
      <c r="G5900" s="289" t="s">
        <v>11</v>
      </c>
      <c r="H5900" s="288" t="s">
        <v>12</v>
      </c>
      <c r="I5900" s="288" t="s">
        <v>13</v>
      </c>
      <c r="J5900" s="287" t="s">
        <v>14</v>
      </c>
    </row>
    <row r="5901" spans="1:10" s="192" customFormat="1" ht="38.25">
      <c r="A5901" s="94" t="s">
        <v>137</v>
      </c>
      <c r="B5901" s="294" t="s">
        <v>4468</v>
      </c>
      <c r="C5901" s="277" t="s">
        <v>21</v>
      </c>
      <c r="D5901" s="277" t="s">
        <v>3060</v>
      </c>
      <c r="E5901" s="368" t="s">
        <v>181</v>
      </c>
      <c r="F5901" s="368"/>
      <c r="G5901" s="95" t="s">
        <v>2</v>
      </c>
      <c r="H5901" s="182">
        <v>1</v>
      </c>
      <c r="I5901" s="96">
        <v>701.91</v>
      </c>
      <c r="J5901" s="196">
        <v>701.91</v>
      </c>
    </row>
    <row r="5902" spans="1:10" s="192" customFormat="1" ht="25.5">
      <c r="A5902" s="197" t="s">
        <v>146</v>
      </c>
      <c r="B5902" s="308" t="s">
        <v>1345</v>
      </c>
      <c r="C5902" s="285" t="s">
        <v>21</v>
      </c>
      <c r="D5902" s="285" t="s">
        <v>147</v>
      </c>
      <c r="E5902" s="365" t="s">
        <v>148</v>
      </c>
      <c r="F5902" s="365"/>
      <c r="G5902" s="183" t="s">
        <v>26</v>
      </c>
      <c r="H5902" s="184">
        <v>2.0266999999999999</v>
      </c>
      <c r="I5902" s="185">
        <v>20.32</v>
      </c>
      <c r="J5902" s="198">
        <v>41.18</v>
      </c>
    </row>
    <row r="5903" spans="1:10" s="192" customFormat="1" ht="25.5">
      <c r="A5903" s="197" t="s">
        <v>146</v>
      </c>
      <c r="B5903" s="308" t="s">
        <v>1635</v>
      </c>
      <c r="C5903" s="285" t="s">
        <v>21</v>
      </c>
      <c r="D5903" s="285" t="s">
        <v>540</v>
      </c>
      <c r="E5903" s="365" t="s">
        <v>148</v>
      </c>
      <c r="F5903" s="365"/>
      <c r="G5903" s="183" t="s">
        <v>26</v>
      </c>
      <c r="H5903" s="184">
        <v>1.2784</v>
      </c>
      <c r="I5903" s="185">
        <v>19.600000000000001</v>
      </c>
      <c r="J5903" s="198">
        <v>25.05</v>
      </c>
    </row>
    <row r="5904" spans="1:10" s="192" customFormat="1" ht="38.25" customHeight="1">
      <c r="A5904" s="197" t="s">
        <v>146</v>
      </c>
      <c r="B5904" s="308" t="s">
        <v>1397</v>
      </c>
      <c r="C5904" s="285" t="s">
        <v>21</v>
      </c>
      <c r="D5904" s="285" t="s">
        <v>770</v>
      </c>
      <c r="E5904" s="365" t="s">
        <v>155</v>
      </c>
      <c r="F5904" s="365"/>
      <c r="G5904" s="183" t="s">
        <v>156</v>
      </c>
      <c r="H5904" s="184">
        <v>0.65800000000000003</v>
      </c>
      <c r="I5904" s="185">
        <v>5.61</v>
      </c>
      <c r="J5904" s="198">
        <v>3.69</v>
      </c>
    </row>
    <row r="5905" spans="1:10" s="192" customFormat="1" ht="38.25" customHeight="1">
      <c r="A5905" s="197" t="s">
        <v>146</v>
      </c>
      <c r="B5905" s="308" t="s">
        <v>1398</v>
      </c>
      <c r="C5905" s="285" t="s">
        <v>21</v>
      </c>
      <c r="D5905" s="285" t="s">
        <v>771</v>
      </c>
      <c r="E5905" s="365" t="s">
        <v>155</v>
      </c>
      <c r="F5905" s="365"/>
      <c r="G5905" s="183" t="s">
        <v>249</v>
      </c>
      <c r="H5905" s="184">
        <v>0.62039999999999995</v>
      </c>
      <c r="I5905" s="185">
        <v>1.52</v>
      </c>
      <c r="J5905" s="198">
        <v>0.94</v>
      </c>
    </row>
    <row r="5906" spans="1:10" s="192" customFormat="1" ht="25.5">
      <c r="A5906" s="199" t="s">
        <v>139</v>
      </c>
      <c r="B5906" s="309" t="s">
        <v>1474</v>
      </c>
      <c r="C5906" s="278" t="s">
        <v>21</v>
      </c>
      <c r="D5906" s="278" t="s">
        <v>504</v>
      </c>
      <c r="E5906" s="362" t="s">
        <v>142</v>
      </c>
      <c r="F5906" s="362"/>
      <c r="G5906" s="186" t="s">
        <v>2</v>
      </c>
      <c r="H5906" s="187">
        <v>0.67989999999999995</v>
      </c>
      <c r="I5906" s="188">
        <v>132.5</v>
      </c>
      <c r="J5906" s="200">
        <v>90.08</v>
      </c>
    </row>
    <row r="5907" spans="1:10" s="192" customFormat="1" ht="12.75">
      <c r="A5907" s="199" t="s">
        <v>139</v>
      </c>
      <c r="B5907" s="309" t="s">
        <v>1473</v>
      </c>
      <c r="C5907" s="278" t="s">
        <v>21</v>
      </c>
      <c r="D5907" s="278" t="s">
        <v>503</v>
      </c>
      <c r="E5907" s="362" t="s">
        <v>142</v>
      </c>
      <c r="F5907" s="362"/>
      <c r="G5907" s="186" t="s">
        <v>38</v>
      </c>
      <c r="H5907" s="187">
        <v>490.34550000000002</v>
      </c>
      <c r="I5907" s="188">
        <v>0.92</v>
      </c>
      <c r="J5907" s="200">
        <v>451.11</v>
      </c>
    </row>
    <row r="5908" spans="1:10" s="192" customFormat="1" ht="25.5">
      <c r="A5908" s="199" t="s">
        <v>139</v>
      </c>
      <c r="B5908" s="309" t="s">
        <v>1636</v>
      </c>
      <c r="C5908" s="278" t="s">
        <v>21</v>
      </c>
      <c r="D5908" s="278" t="s">
        <v>541</v>
      </c>
      <c r="E5908" s="362" t="s">
        <v>142</v>
      </c>
      <c r="F5908" s="362"/>
      <c r="G5908" s="186" t="s">
        <v>2</v>
      </c>
      <c r="H5908" s="187">
        <v>0.56459999999999999</v>
      </c>
      <c r="I5908" s="188">
        <v>159.16</v>
      </c>
      <c r="J5908" s="200">
        <v>89.86</v>
      </c>
    </row>
    <row r="5909" spans="1:10" s="192" customFormat="1" ht="12.75">
      <c r="A5909" s="201"/>
      <c r="B5909" s="279"/>
      <c r="C5909" s="279"/>
      <c r="D5909" s="279"/>
      <c r="E5909" s="279" t="s">
        <v>143</v>
      </c>
      <c r="F5909" s="203">
        <v>50.31</v>
      </c>
      <c r="G5909" s="279" t="s">
        <v>144</v>
      </c>
      <c r="H5909" s="203">
        <v>0</v>
      </c>
      <c r="I5909" s="279" t="s">
        <v>145</v>
      </c>
      <c r="J5909" s="204">
        <v>50.31</v>
      </c>
    </row>
    <row r="5910" spans="1:10" s="192" customFormat="1" ht="12.75">
      <c r="A5910" s="201"/>
      <c r="B5910" s="279"/>
      <c r="C5910" s="279"/>
      <c r="D5910" s="279"/>
      <c r="E5910" s="279" t="s">
        <v>663</v>
      </c>
      <c r="F5910" s="203">
        <v>157.71</v>
      </c>
      <c r="G5910" s="279"/>
      <c r="H5910" s="363" t="s">
        <v>664</v>
      </c>
      <c r="I5910" s="363"/>
      <c r="J5910" s="204">
        <v>859.62</v>
      </c>
    </row>
    <row r="5911" spans="1:10" s="192" customFormat="1" ht="13.5" thickBot="1">
      <c r="A5911" s="280"/>
      <c r="B5911" s="281"/>
      <c r="C5911" s="281"/>
      <c r="D5911" s="281"/>
      <c r="E5911" s="281"/>
      <c r="F5911" s="281"/>
      <c r="G5911" s="281" t="s">
        <v>665</v>
      </c>
      <c r="H5911" s="213">
        <v>1.92</v>
      </c>
      <c r="I5911" s="281" t="s">
        <v>666</v>
      </c>
      <c r="J5911" s="207">
        <v>1650.47</v>
      </c>
    </row>
    <row r="5912" spans="1:10" s="192" customFormat="1" ht="13.5" thickTop="1">
      <c r="A5912" s="205"/>
      <c r="B5912" s="189"/>
      <c r="C5912" s="189"/>
      <c r="D5912" s="189"/>
      <c r="E5912" s="189"/>
      <c r="F5912" s="189"/>
      <c r="G5912" s="189"/>
      <c r="H5912" s="189"/>
      <c r="I5912" s="189"/>
      <c r="J5912" s="206"/>
    </row>
    <row r="5913" spans="1:10" s="192" customFormat="1" ht="12.75">
      <c r="A5913" s="290" t="s">
        <v>5035</v>
      </c>
      <c r="B5913" s="288" t="s">
        <v>8</v>
      </c>
      <c r="C5913" s="284" t="s">
        <v>9</v>
      </c>
      <c r="D5913" s="284" t="s">
        <v>10</v>
      </c>
      <c r="E5913" s="367" t="s">
        <v>136</v>
      </c>
      <c r="F5913" s="367"/>
      <c r="G5913" s="289" t="s">
        <v>11</v>
      </c>
      <c r="H5913" s="288" t="s">
        <v>12</v>
      </c>
      <c r="I5913" s="288" t="s">
        <v>13</v>
      </c>
      <c r="J5913" s="287" t="s">
        <v>14</v>
      </c>
    </row>
    <row r="5914" spans="1:10" s="192" customFormat="1" ht="25.5" customHeight="1">
      <c r="A5914" s="94" t="s">
        <v>137</v>
      </c>
      <c r="B5914" s="294" t="s">
        <v>1178</v>
      </c>
      <c r="C5914" s="277" t="s">
        <v>21</v>
      </c>
      <c r="D5914" s="277" t="s">
        <v>474</v>
      </c>
      <c r="E5914" s="368" t="s">
        <v>805</v>
      </c>
      <c r="F5914" s="368"/>
      <c r="G5914" s="95" t="s">
        <v>3</v>
      </c>
      <c r="H5914" s="182">
        <v>1</v>
      </c>
      <c r="I5914" s="96">
        <v>40.28</v>
      </c>
      <c r="J5914" s="196">
        <v>40.28</v>
      </c>
    </row>
    <row r="5915" spans="1:10" s="192" customFormat="1" ht="25.5">
      <c r="A5915" s="197" t="s">
        <v>146</v>
      </c>
      <c r="B5915" s="308" t="s">
        <v>1439</v>
      </c>
      <c r="C5915" s="285" t="s">
        <v>21</v>
      </c>
      <c r="D5915" s="285" t="s">
        <v>508</v>
      </c>
      <c r="E5915" s="365" t="s">
        <v>148</v>
      </c>
      <c r="F5915" s="365"/>
      <c r="G5915" s="183" t="s">
        <v>26</v>
      </c>
      <c r="H5915" s="184">
        <v>9.69E-2</v>
      </c>
      <c r="I5915" s="185">
        <v>21.21</v>
      </c>
      <c r="J5915" s="198">
        <v>2.0499999999999998</v>
      </c>
    </row>
    <row r="5916" spans="1:10" s="192" customFormat="1" ht="25.5">
      <c r="A5916" s="197" t="s">
        <v>146</v>
      </c>
      <c r="B5916" s="308" t="s">
        <v>1440</v>
      </c>
      <c r="C5916" s="285" t="s">
        <v>21</v>
      </c>
      <c r="D5916" s="285" t="s">
        <v>806</v>
      </c>
      <c r="E5916" s="365" t="s">
        <v>148</v>
      </c>
      <c r="F5916" s="365"/>
      <c r="G5916" s="183" t="s">
        <v>26</v>
      </c>
      <c r="H5916" s="184">
        <v>0.4299</v>
      </c>
      <c r="I5916" s="185">
        <v>23.14</v>
      </c>
      <c r="J5916" s="198">
        <v>9.94</v>
      </c>
    </row>
    <row r="5917" spans="1:10" s="192" customFormat="1" ht="51">
      <c r="A5917" s="199" t="s">
        <v>139</v>
      </c>
      <c r="B5917" s="309" t="s">
        <v>1441</v>
      </c>
      <c r="C5917" s="278" t="s">
        <v>21</v>
      </c>
      <c r="D5917" s="278" t="s">
        <v>3255</v>
      </c>
      <c r="E5917" s="362" t="s">
        <v>142</v>
      </c>
      <c r="F5917" s="362"/>
      <c r="G5917" s="186" t="s">
        <v>38</v>
      </c>
      <c r="H5917" s="187">
        <v>1.5</v>
      </c>
      <c r="I5917" s="188">
        <v>18.86</v>
      </c>
      <c r="J5917" s="200">
        <v>28.29</v>
      </c>
    </row>
    <row r="5918" spans="1:10" s="192" customFormat="1" ht="12.75">
      <c r="A5918" s="201"/>
      <c r="B5918" s="279"/>
      <c r="C5918" s="279"/>
      <c r="D5918" s="279"/>
      <c r="E5918" s="279" t="s">
        <v>143</v>
      </c>
      <c r="F5918" s="203">
        <v>9.18</v>
      </c>
      <c r="G5918" s="279" t="s">
        <v>144</v>
      </c>
      <c r="H5918" s="203">
        <v>0</v>
      </c>
      <c r="I5918" s="279" t="s">
        <v>145</v>
      </c>
      <c r="J5918" s="204">
        <v>9.18</v>
      </c>
    </row>
    <row r="5919" spans="1:10" s="192" customFormat="1" ht="12.75">
      <c r="A5919" s="201"/>
      <c r="B5919" s="279"/>
      <c r="C5919" s="279"/>
      <c r="D5919" s="279"/>
      <c r="E5919" s="279" t="s">
        <v>663</v>
      </c>
      <c r="F5919" s="203">
        <v>9.0500000000000007</v>
      </c>
      <c r="G5919" s="279"/>
      <c r="H5919" s="363" t="s">
        <v>664</v>
      </c>
      <c r="I5919" s="363"/>
      <c r="J5919" s="204">
        <v>49.33</v>
      </c>
    </row>
    <row r="5920" spans="1:10" s="192" customFormat="1" ht="13.5" thickBot="1">
      <c r="A5920" s="280"/>
      <c r="B5920" s="281"/>
      <c r="C5920" s="281"/>
      <c r="D5920" s="281"/>
      <c r="E5920" s="281"/>
      <c r="F5920" s="281"/>
      <c r="G5920" s="281" t="s">
        <v>665</v>
      </c>
      <c r="H5920" s="213">
        <v>30.44</v>
      </c>
      <c r="I5920" s="281" t="s">
        <v>666</v>
      </c>
      <c r="J5920" s="207">
        <v>1501.6</v>
      </c>
    </row>
    <row r="5921" spans="1:10" s="192" customFormat="1" ht="13.5" thickTop="1">
      <c r="A5921" s="205"/>
      <c r="B5921" s="189"/>
      <c r="C5921" s="189"/>
      <c r="D5921" s="189"/>
      <c r="E5921" s="189"/>
      <c r="F5921" s="189"/>
      <c r="G5921" s="189"/>
      <c r="H5921" s="189"/>
      <c r="I5921" s="189"/>
      <c r="J5921" s="206"/>
    </row>
    <row r="5922" spans="1:10" s="192" customFormat="1" ht="12.75">
      <c r="A5922" s="111" t="s">
        <v>5036</v>
      </c>
      <c r="B5922" s="286"/>
      <c r="C5922" s="286"/>
      <c r="D5922" s="286" t="s">
        <v>630</v>
      </c>
      <c r="E5922" s="286"/>
      <c r="F5922" s="366"/>
      <c r="G5922" s="366"/>
      <c r="H5922" s="136"/>
      <c r="I5922" s="286"/>
      <c r="J5922" s="212">
        <v>56628.25</v>
      </c>
    </row>
    <row r="5923" spans="1:10" s="192" customFormat="1" ht="12.75">
      <c r="A5923" s="111" t="s">
        <v>5037</v>
      </c>
      <c r="B5923" s="286"/>
      <c r="C5923" s="286"/>
      <c r="D5923" s="286" t="s">
        <v>2874</v>
      </c>
      <c r="E5923" s="286"/>
      <c r="F5923" s="366"/>
      <c r="G5923" s="366"/>
      <c r="H5923" s="136"/>
      <c r="I5923" s="286"/>
      <c r="J5923" s="212">
        <v>5690.26</v>
      </c>
    </row>
    <row r="5924" spans="1:10" s="192" customFormat="1" ht="12.75">
      <c r="A5924" s="290" t="s">
        <v>5038</v>
      </c>
      <c r="B5924" s="288" t="s">
        <v>8</v>
      </c>
      <c r="C5924" s="284" t="s">
        <v>9</v>
      </c>
      <c r="D5924" s="284" t="s">
        <v>10</v>
      </c>
      <c r="E5924" s="367" t="s">
        <v>136</v>
      </c>
      <c r="F5924" s="367"/>
      <c r="G5924" s="289" t="s">
        <v>11</v>
      </c>
      <c r="H5924" s="288" t="s">
        <v>12</v>
      </c>
      <c r="I5924" s="288" t="s">
        <v>13</v>
      </c>
      <c r="J5924" s="287" t="s">
        <v>14</v>
      </c>
    </row>
    <row r="5925" spans="1:10" s="192" customFormat="1" ht="51">
      <c r="A5925" s="94" t="s">
        <v>137</v>
      </c>
      <c r="B5925" s="294" t="s">
        <v>4469</v>
      </c>
      <c r="C5925" s="277" t="s">
        <v>21</v>
      </c>
      <c r="D5925" s="277" t="s">
        <v>3061</v>
      </c>
      <c r="E5925" s="368" t="s">
        <v>181</v>
      </c>
      <c r="F5925" s="368"/>
      <c r="G5925" s="95" t="s">
        <v>3</v>
      </c>
      <c r="H5925" s="182">
        <v>1</v>
      </c>
      <c r="I5925" s="96">
        <v>61.28</v>
      </c>
      <c r="J5925" s="196">
        <v>61.28</v>
      </c>
    </row>
    <row r="5926" spans="1:10" s="192" customFormat="1" ht="25.5">
      <c r="A5926" s="197" t="s">
        <v>146</v>
      </c>
      <c r="B5926" s="308" t="s">
        <v>1689</v>
      </c>
      <c r="C5926" s="285" t="s">
        <v>21</v>
      </c>
      <c r="D5926" s="285" t="s">
        <v>1101</v>
      </c>
      <c r="E5926" s="365" t="s">
        <v>148</v>
      </c>
      <c r="F5926" s="365"/>
      <c r="G5926" s="183" t="s">
        <v>26</v>
      </c>
      <c r="H5926" s="184">
        <v>0.11</v>
      </c>
      <c r="I5926" s="185">
        <v>21.42</v>
      </c>
      <c r="J5926" s="198">
        <v>2.35</v>
      </c>
    </row>
    <row r="5927" spans="1:10" s="192" customFormat="1" ht="25.5">
      <c r="A5927" s="197" t="s">
        <v>146</v>
      </c>
      <c r="B5927" s="308" t="s">
        <v>1344</v>
      </c>
      <c r="C5927" s="285" t="s">
        <v>21</v>
      </c>
      <c r="D5927" s="285" t="s">
        <v>670</v>
      </c>
      <c r="E5927" s="365" t="s">
        <v>148</v>
      </c>
      <c r="F5927" s="365"/>
      <c r="G5927" s="183" t="s">
        <v>26</v>
      </c>
      <c r="H5927" s="184">
        <v>0.6</v>
      </c>
      <c r="I5927" s="185">
        <v>25.26</v>
      </c>
      <c r="J5927" s="198">
        <v>15.15</v>
      </c>
    </row>
    <row r="5928" spans="1:10" s="192" customFormat="1" ht="38.25">
      <c r="A5928" s="197" t="s">
        <v>146</v>
      </c>
      <c r="B5928" s="308" t="s">
        <v>1693</v>
      </c>
      <c r="C5928" s="285" t="s">
        <v>21</v>
      </c>
      <c r="D5928" s="285" t="s">
        <v>1105</v>
      </c>
      <c r="E5928" s="365" t="s">
        <v>181</v>
      </c>
      <c r="F5928" s="365"/>
      <c r="G5928" s="183" t="s">
        <v>3</v>
      </c>
      <c r="H5928" s="184">
        <v>6.7000000000000004E-2</v>
      </c>
      <c r="I5928" s="185">
        <v>273.37</v>
      </c>
      <c r="J5928" s="198">
        <v>18.309999999999999</v>
      </c>
    </row>
    <row r="5929" spans="1:10" s="192" customFormat="1" ht="25.5">
      <c r="A5929" s="199" t="s">
        <v>139</v>
      </c>
      <c r="B5929" s="309" t="s">
        <v>1641</v>
      </c>
      <c r="C5929" s="278" t="s">
        <v>21</v>
      </c>
      <c r="D5929" s="278" t="s">
        <v>546</v>
      </c>
      <c r="E5929" s="362" t="s">
        <v>142</v>
      </c>
      <c r="F5929" s="362"/>
      <c r="G5929" s="186" t="s">
        <v>547</v>
      </c>
      <c r="H5929" s="187">
        <v>4.0000000000000001E-3</v>
      </c>
      <c r="I5929" s="188">
        <v>7.29</v>
      </c>
      <c r="J5929" s="200">
        <v>0.02</v>
      </c>
    </row>
    <row r="5930" spans="1:10" s="192" customFormat="1" ht="25.5">
      <c r="A5930" s="199" t="s">
        <v>139</v>
      </c>
      <c r="B5930" s="309" t="s">
        <v>1694</v>
      </c>
      <c r="C5930" s="278" t="s">
        <v>21</v>
      </c>
      <c r="D5930" s="278" t="s">
        <v>1106</v>
      </c>
      <c r="E5930" s="362" t="s">
        <v>495</v>
      </c>
      <c r="F5930" s="362"/>
      <c r="G5930" s="186" t="s">
        <v>1107</v>
      </c>
      <c r="H5930" s="187">
        <v>0.19600000000000001</v>
      </c>
      <c r="I5930" s="188">
        <v>27.55</v>
      </c>
      <c r="J5930" s="200">
        <v>5.39</v>
      </c>
    </row>
    <row r="5931" spans="1:10" s="192" customFormat="1" ht="38.25">
      <c r="A5931" s="199" t="s">
        <v>139</v>
      </c>
      <c r="B5931" s="309" t="s">
        <v>1695</v>
      </c>
      <c r="C5931" s="278" t="s">
        <v>21</v>
      </c>
      <c r="D5931" s="278" t="s">
        <v>1108</v>
      </c>
      <c r="E5931" s="362" t="s">
        <v>495</v>
      </c>
      <c r="F5931" s="362"/>
      <c r="G5931" s="186" t="s">
        <v>1107</v>
      </c>
      <c r="H5931" s="187">
        <v>0.39300000000000002</v>
      </c>
      <c r="I5931" s="188">
        <v>28.8</v>
      </c>
      <c r="J5931" s="200">
        <v>11.31</v>
      </c>
    </row>
    <row r="5932" spans="1:10" s="192" customFormat="1" ht="25.5">
      <c r="A5932" s="199" t="s">
        <v>139</v>
      </c>
      <c r="B5932" s="309" t="s">
        <v>1696</v>
      </c>
      <c r="C5932" s="278" t="s">
        <v>21</v>
      </c>
      <c r="D5932" s="278" t="s">
        <v>1109</v>
      </c>
      <c r="E5932" s="362" t="s">
        <v>495</v>
      </c>
      <c r="F5932" s="362"/>
      <c r="G5932" s="186" t="s">
        <v>585</v>
      </c>
      <c r="H5932" s="187">
        <v>0.78500000000000003</v>
      </c>
      <c r="I5932" s="188">
        <v>10.61</v>
      </c>
      <c r="J5932" s="200">
        <v>8.32</v>
      </c>
    </row>
    <row r="5933" spans="1:10" s="192" customFormat="1" ht="12.75">
      <c r="A5933" s="199" t="s">
        <v>139</v>
      </c>
      <c r="B5933" s="309" t="s">
        <v>1692</v>
      </c>
      <c r="C5933" s="278" t="s">
        <v>21</v>
      </c>
      <c r="D5933" s="278" t="s">
        <v>1104</v>
      </c>
      <c r="E5933" s="362" t="s">
        <v>142</v>
      </c>
      <c r="F5933" s="362"/>
      <c r="G5933" s="186" t="s">
        <v>38</v>
      </c>
      <c r="H5933" s="187">
        <v>1.9E-2</v>
      </c>
      <c r="I5933" s="188">
        <v>22.85</v>
      </c>
      <c r="J5933" s="200">
        <v>0.43</v>
      </c>
    </row>
    <row r="5934" spans="1:10" s="192" customFormat="1" ht="12.75">
      <c r="A5934" s="201"/>
      <c r="B5934" s="279"/>
      <c r="C5934" s="279"/>
      <c r="D5934" s="279"/>
      <c r="E5934" s="279" t="s">
        <v>143</v>
      </c>
      <c r="F5934" s="203">
        <v>16.03</v>
      </c>
      <c r="G5934" s="279" t="s">
        <v>144</v>
      </c>
      <c r="H5934" s="203">
        <v>0</v>
      </c>
      <c r="I5934" s="279" t="s">
        <v>145</v>
      </c>
      <c r="J5934" s="204">
        <v>16.03</v>
      </c>
    </row>
    <row r="5935" spans="1:10" s="192" customFormat="1" ht="12.75">
      <c r="A5935" s="201"/>
      <c r="B5935" s="279"/>
      <c r="C5935" s="279"/>
      <c r="D5935" s="279"/>
      <c r="E5935" s="279" t="s">
        <v>663</v>
      </c>
      <c r="F5935" s="203">
        <v>13.76</v>
      </c>
      <c r="G5935" s="279"/>
      <c r="H5935" s="363" t="s">
        <v>664</v>
      </c>
      <c r="I5935" s="363"/>
      <c r="J5935" s="204">
        <v>75.040000000000006</v>
      </c>
    </row>
    <row r="5936" spans="1:10" s="192" customFormat="1" ht="13.5" thickBot="1">
      <c r="A5936" s="280"/>
      <c r="B5936" s="281"/>
      <c r="C5936" s="281"/>
      <c r="D5936" s="281"/>
      <c r="E5936" s="281"/>
      <c r="F5936" s="281"/>
      <c r="G5936" s="281" t="s">
        <v>665</v>
      </c>
      <c r="H5936" s="213">
        <v>31.98</v>
      </c>
      <c r="I5936" s="281" t="s">
        <v>666</v>
      </c>
      <c r="J5936" s="207">
        <v>2399.77</v>
      </c>
    </row>
    <row r="5937" spans="1:10" s="192" customFormat="1" ht="13.5" thickTop="1">
      <c r="A5937" s="205"/>
      <c r="B5937" s="189"/>
      <c r="C5937" s="189"/>
      <c r="D5937" s="189"/>
      <c r="E5937" s="189"/>
      <c r="F5937" s="189"/>
      <c r="G5937" s="189"/>
      <c r="H5937" s="189"/>
      <c r="I5937" s="189"/>
      <c r="J5937" s="206"/>
    </row>
    <row r="5938" spans="1:10" s="192" customFormat="1" ht="12.75">
      <c r="A5938" s="290" t="s">
        <v>5039</v>
      </c>
      <c r="B5938" s="288" t="s">
        <v>8</v>
      </c>
      <c r="C5938" s="284" t="s">
        <v>9</v>
      </c>
      <c r="D5938" s="284" t="s">
        <v>10</v>
      </c>
      <c r="E5938" s="367" t="s">
        <v>136</v>
      </c>
      <c r="F5938" s="367"/>
      <c r="G5938" s="289" t="s">
        <v>11</v>
      </c>
      <c r="H5938" s="288" t="s">
        <v>12</v>
      </c>
      <c r="I5938" s="288" t="s">
        <v>13</v>
      </c>
      <c r="J5938" s="287" t="s">
        <v>14</v>
      </c>
    </row>
    <row r="5939" spans="1:10" s="192" customFormat="1" ht="38.25">
      <c r="A5939" s="94" t="s">
        <v>137</v>
      </c>
      <c r="B5939" s="294" t="s">
        <v>1187</v>
      </c>
      <c r="C5939" s="277" t="s">
        <v>21</v>
      </c>
      <c r="D5939" s="277" t="s">
        <v>475</v>
      </c>
      <c r="E5939" s="368" t="s">
        <v>181</v>
      </c>
      <c r="F5939" s="368"/>
      <c r="G5939" s="95" t="s">
        <v>38</v>
      </c>
      <c r="H5939" s="182">
        <v>1</v>
      </c>
      <c r="I5939" s="96">
        <v>14.89</v>
      </c>
      <c r="J5939" s="196">
        <v>14.89</v>
      </c>
    </row>
    <row r="5940" spans="1:10" s="192" customFormat="1" ht="25.5">
      <c r="A5940" s="197" t="s">
        <v>146</v>
      </c>
      <c r="B5940" s="308" t="s">
        <v>1634</v>
      </c>
      <c r="C5940" s="285" t="s">
        <v>21</v>
      </c>
      <c r="D5940" s="285" t="s">
        <v>539</v>
      </c>
      <c r="E5940" s="365" t="s">
        <v>148</v>
      </c>
      <c r="F5940" s="365"/>
      <c r="G5940" s="183" t="s">
        <v>26</v>
      </c>
      <c r="H5940" s="184">
        <v>1.7500000000000002E-2</v>
      </c>
      <c r="I5940" s="185">
        <v>21.5</v>
      </c>
      <c r="J5940" s="198">
        <v>0.37</v>
      </c>
    </row>
    <row r="5941" spans="1:10" s="192" customFormat="1" ht="25.5">
      <c r="A5941" s="197" t="s">
        <v>146</v>
      </c>
      <c r="B5941" s="308" t="s">
        <v>1633</v>
      </c>
      <c r="C5941" s="285" t="s">
        <v>21</v>
      </c>
      <c r="D5941" s="285" t="s">
        <v>538</v>
      </c>
      <c r="E5941" s="365" t="s">
        <v>148</v>
      </c>
      <c r="F5941" s="365"/>
      <c r="G5941" s="183" t="s">
        <v>26</v>
      </c>
      <c r="H5941" s="184">
        <v>0.1069</v>
      </c>
      <c r="I5941" s="185">
        <v>25.4</v>
      </c>
      <c r="J5941" s="198">
        <v>2.71</v>
      </c>
    </row>
    <row r="5942" spans="1:10" s="192" customFormat="1" ht="25.5">
      <c r="A5942" s="197" t="s">
        <v>146</v>
      </c>
      <c r="B5942" s="308" t="s">
        <v>1699</v>
      </c>
      <c r="C5942" s="285" t="s">
        <v>21</v>
      </c>
      <c r="D5942" s="285" t="s">
        <v>1112</v>
      </c>
      <c r="E5942" s="365" t="s">
        <v>181</v>
      </c>
      <c r="F5942" s="365"/>
      <c r="G5942" s="183" t="s">
        <v>38</v>
      </c>
      <c r="H5942" s="184">
        <v>1</v>
      </c>
      <c r="I5942" s="185">
        <v>10.89</v>
      </c>
      <c r="J5942" s="198">
        <v>10.89</v>
      </c>
    </row>
    <row r="5943" spans="1:10" s="192" customFormat="1" ht="25.5">
      <c r="A5943" s="199" t="s">
        <v>139</v>
      </c>
      <c r="B5943" s="309" t="s">
        <v>1700</v>
      </c>
      <c r="C5943" s="278" t="s">
        <v>21</v>
      </c>
      <c r="D5943" s="278" t="s">
        <v>1113</v>
      </c>
      <c r="E5943" s="362" t="s">
        <v>142</v>
      </c>
      <c r="F5943" s="362"/>
      <c r="G5943" s="186" t="s">
        <v>45</v>
      </c>
      <c r="H5943" s="187">
        <v>1.19</v>
      </c>
      <c r="I5943" s="188">
        <v>0.22</v>
      </c>
      <c r="J5943" s="200">
        <v>0.26</v>
      </c>
    </row>
    <row r="5944" spans="1:10" s="192" customFormat="1" ht="25.5">
      <c r="A5944" s="199" t="s">
        <v>139</v>
      </c>
      <c r="B5944" s="309" t="s">
        <v>1639</v>
      </c>
      <c r="C5944" s="278" t="s">
        <v>21</v>
      </c>
      <c r="D5944" s="278" t="s">
        <v>544</v>
      </c>
      <c r="E5944" s="362" t="s">
        <v>142</v>
      </c>
      <c r="F5944" s="362"/>
      <c r="G5944" s="186" t="s">
        <v>38</v>
      </c>
      <c r="H5944" s="187">
        <v>2.5000000000000001E-2</v>
      </c>
      <c r="I5944" s="188">
        <v>26.45</v>
      </c>
      <c r="J5944" s="200">
        <v>0.66</v>
      </c>
    </row>
    <row r="5945" spans="1:10" s="192" customFormat="1" ht="12.75">
      <c r="A5945" s="201"/>
      <c r="B5945" s="279"/>
      <c r="C5945" s="279"/>
      <c r="D5945" s="279"/>
      <c r="E5945" s="279" t="s">
        <v>143</v>
      </c>
      <c r="F5945" s="203">
        <v>3.73</v>
      </c>
      <c r="G5945" s="279" t="s">
        <v>144</v>
      </c>
      <c r="H5945" s="203">
        <v>0</v>
      </c>
      <c r="I5945" s="279" t="s">
        <v>145</v>
      </c>
      <c r="J5945" s="204">
        <v>3.73</v>
      </c>
    </row>
    <row r="5946" spans="1:10" s="192" customFormat="1" ht="12.75">
      <c r="A5946" s="201"/>
      <c r="B5946" s="279"/>
      <c r="C5946" s="279"/>
      <c r="D5946" s="279"/>
      <c r="E5946" s="279" t="s">
        <v>663</v>
      </c>
      <c r="F5946" s="203">
        <v>3.34</v>
      </c>
      <c r="G5946" s="279"/>
      <c r="H5946" s="363" t="s">
        <v>664</v>
      </c>
      <c r="I5946" s="363"/>
      <c r="J5946" s="204">
        <v>18.23</v>
      </c>
    </row>
    <row r="5947" spans="1:10" s="192" customFormat="1" ht="13.5" thickBot="1">
      <c r="A5947" s="280"/>
      <c r="B5947" s="281"/>
      <c r="C5947" s="281"/>
      <c r="D5947" s="281"/>
      <c r="E5947" s="281"/>
      <c r="F5947" s="281"/>
      <c r="G5947" s="281" t="s">
        <v>665</v>
      </c>
      <c r="H5947" s="213">
        <v>29.1</v>
      </c>
      <c r="I5947" s="281" t="s">
        <v>666</v>
      </c>
      <c r="J5947" s="207">
        <v>530.49</v>
      </c>
    </row>
    <row r="5948" spans="1:10" s="192" customFormat="1" ht="13.5" thickTop="1">
      <c r="A5948" s="205"/>
      <c r="B5948" s="189"/>
      <c r="C5948" s="189"/>
      <c r="D5948" s="189"/>
      <c r="E5948" s="189"/>
      <c r="F5948" s="189"/>
      <c r="G5948" s="189"/>
      <c r="H5948" s="189"/>
      <c r="I5948" s="189"/>
      <c r="J5948" s="206"/>
    </row>
    <row r="5949" spans="1:10" s="192" customFormat="1" ht="12.75">
      <c r="A5949" s="290" t="s">
        <v>5040</v>
      </c>
      <c r="B5949" s="288" t="s">
        <v>8</v>
      </c>
      <c r="C5949" s="284" t="s">
        <v>9</v>
      </c>
      <c r="D5949" s="284" t="s">
        <v>10</v>
      </c>
      <c r="E5949" s="367" t="s">
        <v>136</v>
      </c>
      <c r="F5949" s="367"/>
      <c r="G5949" s="289" t="s">
        <v>11</v>
      </c>
      <c r="H5949" s="288" t="s">
        <v>12</v>
      </c>
      <c r="I5949" s="288" t="s">
        <v>13</v>
      </c>
      <c r="J5949" s="287" t="s">
        <v>14</v>
      </c>
    </row>
    <row r="5950" spans="1:10" s="192" customFormat="1" ht="38.25">
      <c r="A5950" s="94" t="s">
        <v>137</v>
      </c>
      <c r="B5950" s="294" t="s">
        <v>1181</v>
      </c>
      <c r="C5950" s="277" t="s">
        <v>21</v>
      </c>
      <c r="D5950" s="277" t="s">
        <v>476</v>
      </c>
      <c r="E5950" s="368" t="s">
        <v>181</v>
      </c>
      <c r="F5950" s="368"/>
      <c r="G5950" s="95" t="s">
        <v>38</v>
      </c>
      <c r="H5950" s="182">
        <v>1</v>
      </c>
      <c r="I5950" s="96">
        <v>12.25</v>
      </c>
      <c r="J5950" s="196">
        <v>12.25</v>
      </c>
    </row>
    <row r="5951" spans="1:10" s="192" customFormat="1" ht="25.5">
      <c r="A5951" s="197" t="s">
        <v>146</v>
      </c>
      <c r="B5951" s="308" t="s">
        <v>1634</v>
      </c>
      <c r="C5951" s="285" t="s">
        <v>21</v>
      </c>
      <c r="D5951" s="285" t="s">
        <v>539</v>
      </c>
      <c r="E5951" s="365" t="s">
        <v>148</v>
      </c>
      <c r="F5951" s="365"/>
      <c r="G5951" s="183" t="s">
        <v>26</v>
      </c>
      <c r="H5951" s="184">
        <v>6.4000000000000003E-3</v>
      </c>
      <c r="I5951" s="185">
        <v>21.5</v>
      </c>
      <c r="J5951" s="198">
        <v>0.13</v>
      </c>
    </row>
    <row r="5952" spans="1:10" s="192" customFormat="1" ht="25.5">
      <c r="A5952" s="197" t="s">
        <v>146</v>
      </c>
      <c r="B5952" s="308" t="s">
        <v>1633</v>
      </c>
      <c r="C5952" s="285" t="s">
        <v>21</v>
      </c>
      <c r="D5952" s="285" t="s">
        <v>538</v>
      </c>
      <c r="E5952" s="365" t="s">
        <v>148</v>
      </c>
      <c r="F5952" s="365"/>
      <c r="G5952" s="183" t="s">
        <v>26</v>
      </c>
      <c r="H5952" s="184">
        <v>3.9199999999999999E-2</v>
      </c>
      <c r="I5952" s="185">
        <v>25.4</v>
      </c>
      <c r="J5952" s="198">
        <v>0.99</v>
      </c>
    </row>
    <row r="5953" spans="1:10" s="192" customFormat="1" ht="25.5">
      <c r="A5953" s="197" t="s">
        <v>146</v>
      </c>
      <c r="B5953" s="308" t="s">
        <v>1702</v>
      </c>
      <c r="C5953" s="285" t="s">
        <v>21</v>
      </c>
      <c r="D5953" s="285" t="s">
        <v>1115</v>
      </c>
      <c r="E5953" s="365" t="s">
        <v>181</v>
      </c>
      <c r="F5953" s="365"/>
      <c r="G5953" s="183" t="s">
        <v>38</v>
      </c>
      <c r="H5953" s="184">
        <v>1</v>
      </c>
      <c r="I5953" s="185">
        <v>10.36</v>
      </c>
      <c r="J5953" s="198">
        <v>10.36</v>
      </c>
    </row>
    <row r="5954" spans="1:10" s="192" customFormat="1" ht="25.5">
      <c r="A5954" s="199" t="s">
        <v>139</v>
      </c>
      <c r="B5954" s="309" t="s">
        <v>1700</v>
      </c>
      <c r="C5954" s="278" t="s">
        <v>21</v>
      </c>
      <c r="D5954" s="278" t="s">
        <v>1113</v>
      </c>
      <c r="E5954" s="362" t="s">
        <v>142</v>
      </c>
      <c r="F5954" s="362"/>
      <c r="G5954" s="186" t="s">
        <v>45</v>
      </c>
      <c r="H5954" s="187">
        <v>0.54300000000000004</v>
      </c>
      <c r="I5954" s="188">
        <v>0.22</v>
      </c>
      <c r="J5954" s="200">
        <v>0.11</v>
      </c>
    </row>
    <row r="5955" spans="1:10" s="192" customFormat="1" ht="25.5">
      <c r="A5955" s="199" t="s">
        <v>139</v>
      </c>
      <c r="B5955" s="309" t="s">
        <v>1639</v>
      </c>
      <c r="C5955" s="278" t="s">
        <v>21</v>
      </c>
      <c r="D5955" s="278" t="s">
        <v>544</v>
      </c>
      <c r="E5955" s="362" t="s">
        <v>142</v>
      </c>
      <c r="F5955" s="362"/>
      <c r="G5955" s="186" t="s">
        <v>38</v>
      </c>
      <c r="H5955" s="187">
        <v>2.5000000000000001E-2</v>
      </c>
      <c r="I5955" s="188">
        <v>26.45</v>
      </c>
      <c r="J5955" s="200">
        <v>0.66</v>
      </c>
    </row>
    <row r="5956" spans="1:10" s="192" customFormat="1" ht="12.75">
      <c r="A5956" s="201"/>
      <c r="B5956" s="279"/>
      <c r="C5956" s="279"/>
      <c r="D5956" s="279"/>
      <c r="E5956" s="279" t="s">
        <v>143</v>
      </c>
      <c r="F5956" s="203">
        <v>1.07</v>
      </c>
      <c r="G5956" s="279" t="s">
        <v>144</v>
      </c>
      <c r="H5956" s="203">
        <v>0</v>
      </c>
      <c r="I5956" s="279" t="s">
        <v>145</v>
      </c>
      <c r="J5956" s="204">
        <v>1.07</v>
      </c>
    </row>
    <row r="5957" spans="1:10" s="192" customFormat="1" ht="12.75">
      <c r="A5957" s="201"/>
      <c r="B5957" s="279"/>
      <c r="C5957" s="279"/>
      <c r="D5957" s="279"/>
      <c r="E5957" s="279" t="s">
        <v>663</v>
      </c>
      <c r="F5957" s="203">
        <v>2.75</v>
      </c>
      <c r="G5957" s="279"/>
      <c r="H5957" s="363" t="s">
        <v>664</v>
      </c>
      <c r="I5957" s="363"/>
      <c r="J5957" s="204">
        <v>15</v>
      </c>
    </row>
    <row r="5958" spans="1:10" s="192" customFormat="1" ht="13.5" thickBot="1">
      <c r="A5958" s="280"/>
      <c r="B5958" s="281"/>
      <c r="C5958" s="281"/>
      <c r="D5958" s="281"/>
      <c r="E5958" s="281"/>
      <c r="F5958" s="281"/>
      <c r="G5958" s="281" t="s">
        <v>665</v>
      </c>
      <c r="H5958" s="213">
        <v>94.6</v>
      </c>
      <c r="I5958" s="281" t="s">
        <v>666</v>
      </c>
      <c r="J5958" s="207">
        <v>1419</v>
      </c>
    </row>
    <row r="5959" spans="1:10" s="192" customFormat="1" ht="13.5" thickTop="1">
      <c r="A5959" s="205"/>
      <c r="B5959" s="189"/>
      <c r="C5959" s="189"/>
      <c r="D5959" s="189"/>
      <c r="E5959" s="189"/>
      <c r="F5959" s="189"/>
      <c r="G5959" s="189"/>
      <c r="H5959" s="189"/>
      <c r="I5959" s="189"/>
      <c r="J5959" s="206"/>
    </row>
    <row r="5960" spans="1:10" s="192" customFormat="1" ht="12.75">
      <c r="A5960" s="290" t="s">
        <v>5041</v>
      </c>
      <c r="B5960" s="288" t="s">
        <v>8</v>
      </c>
      <c r="C5960" s="284" t="s">
        <v>9</v>
      </c>
      <c r="D5960" s="284" t="s">
        <v>10</v>
      </c>
      <c r="E5960" s="367" t="s">
        <v>136</v>
      </c>
      <c r="F5960" s="367"/>
      <c r="G5960" s="289" t="s">
        <v>11</v>
      </c>
      <c r="H5960" s="288" t="s">
        <v>12</v>
      </c>
      <c r="I5960" s="288" t="s">
        <v>13</v>
      </c>
      <c r="J5960" s="287" t="s">
        <v>14</v>
      </c>
    </row>
    <row r="5961" spans="1:10" s="192" customFormat="1" ht="38.25">
      <c r="A5961" s="94" t="s">
        <v>137</v>
      </c>
      <c r="B5961" s="294" t="s">
        <v>4468</v>
      </c>
      <c r="C5961" s="277" t="s">
        <v>21</v>
      </c>
      <c r="D5961" s="277" t="s">
        <v>3060</v>
      </c>
      <c r="E5961" s="368" t="s">
        <v>181</v>
      </c>
      <c r="F5961" s="368"/>
      <c r="G5961" s="95" t="s">
        <v>2</v>
      </c>
      <c r="H5961" s="182">
        <v>1</v>
      </c>
      <c r="I5961" s="96">
        <v>701.91</v>
      </c>
      <c r="J5961" s="196">
        <v>701.91</v>
      </c>
    </row>
    <row r="5962" spans="1:10" s="192" customFormat="1" ht="25.5">
      <c r="A5962" s="197" t="s">
        <v>146</v>
      </c>
      <c r="B5962" s="308" t="s">
        <v>1345</v>
      </c>
      <c r="C5962" s="285" t="s">
        <v>21</v>
      </c>
      <c r="D5962" s="285" t="s">
        <v>147</v>
      </c>
      <c r="E5962" s="365" t="s">
        <v>148</v>
      </c>
      <c r="F5962" s="365"/>
      <c r="G5962" s="183" t="s">
        <v>26</v>
      </c>
      <c r="H5962" s="184">
        <v>2.0266999999999999</v>
      </c>
      <c r="I5962" s="185">
        <v>20.32</v>
      </c>
      <c r="J5962" s="198">
        <v>41.18</v>
      </c>
    </row>
    <row r="5963" spans="1:10" s="192" customFormat="1" ht="25.5">
      <c r="A5963" s="197" t="s">
        <v>146</v>
      </c>
      <c r="B5963" s="308" t="s">
        <v>1635</v>
      </c>
      <c r="C5963" s="285" t="s">
        <v>21</v>
      </c>
      <c r="D5963" s="285" t="s">
        <v>540</v>
      </c>
      <c r="E5963" s="365" t="s">
        <v>148</v>
      </c>
      <c r="F5963" s="365"/>
      <c r="G5963" s="183" t="s">
        <v>26</v>
      </c>
      <c r="H5963" s="184">
        <v>1.2784</v>
      </c>
      <c r="I5963" s="185">
        <v>19.600000000000001</v>
      </c>
      <c r="J5963" s="198">
        <v>25.05</v>
      </c>
    </row>
    <row r="5964" spans="1:10" s="192" customFormat="1" ht="38.25" customHeight="1">
      <c r="A5964" s="197" t="s">
        <v>146</v>
      </c>
      <c r="B5964" s="308" t="s">
        <v>1397</v>
      </c>
      <c r="C5964" s="285" t="s">
        <v>21</v>
      </c>
      <c r="D5964" s="285" t="s">
        <v>770</v>
      </c>
      <c r="E5964" s="365" t="s">
        <v>155</v>
      </c>
      <c r="F5964" s="365"/>
      <c r="G5964" s="183" t="s">
        <v>156</v>
      </c>
      <c r="H5964" s="184">
        <v>0.65800000000000003</v>
      </c>
      <c r="I5964" s="185">
        <v>5.61</v>
      </c>
      <c r="J5964" s="198">
        <v>3.69</v>
      </c>
    </row>
    <row r="5965" spans="1:10" s="192" customFormat="1" ht="38.25" customHeight="1">
      <c r="A5965" s="197" t="s">
        <v>146</v>
      </c>
      <c r="B5965" s="308" t="s">
        <v>1398</v>
      </c>
      <c r="C5965" s="285" t="s">
        <v>21</v>
      </c>
      <c r="D5965" s="285" t="s">
        <v>771</v>
      </c>
      <c r="E5965" s="365" t="s">
        <v>155</v>
      </c>
      <c r="F5965" s="365"/>
      <c r="G5965" s="183" t="s">
        <v>249</v>
      </c>
      <c r="H5965" s="184">
        <v>0.62039999999999995</v>
      </c>
      <c r="I5965" s="185">
        <v>1.52</v>
      </c>
      <c r="J5965" s="198">
        <v>0.94</v>
      </c>
    </row>
    <row r="5966" spans="1:10" s="192" customFormat="1" ht="25.5">
      <c r="A5966" s="199" t="s">
        <v>139</v>
      </c>
      <c r="B5966" s="309" t="s">
        <v>1474</v>
      </c>
      <c r="C5966" s="278" t="s">
        <v>21</v>
      </c>
      <c r="D5966" s="278" t="s">
        <v>504</v>
      </c>
      <c r="E5966" s="362" t="s">
        <v>142</v>
      </c>
      <c r="F5966" s="362"/>
      <c r="G5966" s="186" t="s">
        <v>2</v>
      </c>
      <c r="H5966" s="187">
        <v>0.67989999999999995</v>
      </c>
      <c r="I5966" s="188">
        <v>132.5</v>
      </c>
      <c r="J5966" s="200">
        <v>90.08</v>
      </c>
    </row>
    <row r="5967" spans="1:10" s="192" customFormat="1" ht="12.75">
      <c r="A5967" s="199" t="s">
        <v>139</v>
      </c>
      <c r="B5967" s="309" t="s">
        <v>1473</v>
      </c>
      <c r="C5967" s="278" t="s">
        <v>21</v>
      </c>
      <c r="D5967" s="278" t="s">
        <v>503</v>
      </c>
      <c r="E5967" s="362" t="s">
        <v>142</v>
      </c>
      <c r="F5967" s="362"/>
      <c r="G5967" s="186" t="s">
        <v>38</v>
      </c>
      <c r="H5967" s="187">
        <v>490.34550000000002</v>
      </c>
      <c r="I5967" s="188">
        <v>0.92</v>
      </c>
      <c r="J5967" s="200">
        <v>451.11</v>
      </c>
    </row>
    <row r="5968" spans="1:10" s="192" customFormat="1" ht="25.5">
      <c r="A5968" s="199" t="s">
        <v>139</v>
      </c>
      <c r="B5968" s="309" t="s">
        <v>1636</v>
      </c>
      <c r="C5968" s="278" t="s">
        <v>21</v>
      </c>
      <c r="D5968" s="278" t="s">
        <v>541</v>
      </c>
      <c r="E5968" s="362" t="s">
        <v>142</v>
      </c>
      <c r="F5968" s="362"/>
      <c r="G5968" s="186" t="s">
        <v>2</v>
      </c>
      <c r="H5968" s="187">
        <v>0.56459999999999999</v>
      </c>
      <c r="I5968" s="188">
        <v>159.16</v>
      </c>
      <c r="J5968" s="200">
        <v>89.86</v>
      </c>
    </row>
    <row r="5969" spans="1:10" s="192" customFormat="1" ht="12.75">
      <c r="A5969" s="201"/>
      <c r="B5969" s="279"/>
      <c r="C5969" s="279"/>
      <c r="D5969" s="279"/>
      <c r="E5969" s="279" t="s">
        <v>143</v>
      </c>
      <c r="F5969" s="203">
        <v>50.31</v>
      </c>
      <c r="G5969" s="279" t="s">
        <v>144</v>
      </c>
      <c r="H5969" s="203">
        <v>0</v>
      </c>
      <c r="I5969" s="279" t="s">
        <v>145</v>
      </c>
      <c r="J5969" s="204">
        <v>50.31</v>
      </c>
    </row>
    <row r="5970" spans="1:10" s="192" customFormat="1" ht="12.75">
      <c r="A5970" s="201"/>
      <c r="B5970" s="279"/>
      <c r="C5970" s="279"/>
      <c r="D5970" s="279"/>
      <c r="E5970" s="279" t="s">
        <v>663</v>
      </c>
      <c r="F5970" s="203">
        <v>157.71</v>
      </c>
      <c r="G5970" s="279"/>
      <c r="H5970" s="363" t="s">
        <v>664</v>
      </c>
      <c r="I5970" s="363"/>
      <c r="J5970" s="204">
        <v>859.62</v>
      </c>
    </row>
    <row r="5971" spans="1:10" s="192" customFormat="1" ht="13.5" thickBot="1">
      <c r="A5971" s="280"/>
      <c r="B5971" s="281"/>
      <c r="C5971" s="281"/>
      <c r="D5971" s="281"/>
      <c r="E5971" s="281"/>
      <c r="F5971" s="281"/>
      <c r="G5971" s="281" t="s">
        <v>665</v>
      </c>
      <c r="H5971" s="213">
        <v>1.56</v>
      </c>
      <c r="I5971" s="281" t="s">
        <v>666</v>
      </c>
      <c r="J5971" s="207">
        <v>1341</v>
      </c>
    </row>
    <row r="5972" spans="1:10" s="192" customFormat="1" ht="13.5" thickTop="1">
      <c r="A5972" s="205"/>
      <c r="B5972" s="189"/>
      <c r="C5972" s="189"/>
      <c r="D5972" s="189"/>
      <c r="E5972" s="189"/>
      <c r="F5972" s="189"/>
      <c r="G5972" s="189"/>
      <c r="H5972" s="189"/>
      <c r="I5972" s="189"/>
      <c r="J5972" s="206"/>
    </row>
    <row r="5973" spans="1:10" s="192" customFormat="1" ht="12.75">
      <c r="A5973" s="111" t="s">
        <v>5042</v>
      </c>
      <c r="B5973" s="286"/>
      <c r="C5973" s="286"/>
      <c r="D5973" s="286" t="s">
        <v>42</v>
      </c>
      <c r="E5973" s="286"/>
      <c r="F5973" s="366"/>
      <c r="G5973" s="366"/>
      <c r="H5973" s="136"/>
      <c r="I5973" s="286"/>
      <c r="J5973" s="212">
        <v>6781.94</v>
      </c>
    </row>
    <row r="5974" spans="1:10" s="192" customFormat="1" ht="12.75">
      <c r="A5974" s="290" t="s">
        <v>5043</v>
      </c>
      <c r="B5974" s="288" t="s">
        <v>8</v>
      </c>
      <c r="C5974" s="284" t="s">
        <v>9</v>
      </c>
      <c r="D5974" s="284" t="s">
        <v>10</v>
      </c>
      <c r="E5974" s="367" t="s">
        <v>136</v>
      </c>
      <c r="F5974" s="367"/>
      <c r="G5974" s="289" t="s">
        <v>11</v>
      </c>
      <c r="H5974" s="288" t="s">
        <v>12</v>
      </c>
      <c r="I5974" s="288" t="s">
        <v>13</v>
      </c>
      <c r="J5974" s="287" t="s">
        <v>14</v>
      </c>
    </row>
    <row r="5975" spans="1:10" s="192" customFormat="1" ht="38.25">
      <c r="A5975" s="94" t="s">
        <v>137</v>
      </c>
      <c r="B5975" s="294" t="s">
        <v>4470</v>
      </c>
      <c r="C5975" s="277" t="s">
        <v>21</v>
      </c>
      <c r="D5975" s="277" t="s">
        <v>3062</v>
      </c>
      <c r="E5975" s="368" t="s">
        <v>181</v>
      </c>
      <c r="F5975" s="368"/>
      <c r="G5975" s="95" t="s">
        <v>3</v>
      </c>
      <c r="H5975" s="182">
        <v>1</v>
      </c>
      <c r="I5975" s="96">
        <v>116.09</v>
      </c>
      <c r="J5975" s="196">
        <v>116.09</v>
      </c>
    </row>
    <row r="5976" spans="1:10" s="192" customFormat="1" ht="25.5">
      <c r="A5976" s="197" t="s">
        <v>146</v>
      </c>
      <c r="B5976" s="308" t="s">
        <v>1689</v>
      </c>
      <c r="C5976" s="285" t="s">
        <v>21</v>
      </c>
      <c r="D5976" s="285" t="s">
        <v>1101</v>
      </c>
      <c r="E5976" s="365" t="s">
        <v>148</v>
      </c>
      <c r="F5976" s="365"/>
      <c r="G5976" s="183" t="s">
        <v>26</v>
      </c>
      <c r="H5976" s="184">
        <v>0.17299999999999999</v>
      </c>
      <c r="I5976" s="185">
        <v>21.42</v>
      </c>
      <c r="J5976" s="198">
        <v>3.7</v>
      </c>
    </row>
    <row r="5977" spans="1:10" s="192" customFormat="1" ht="25.5">
      <c r="A5977" s="197" t="s">
        <v>146</v>
      </c>
      <c r="B5977" s="308" t="s">
        <v>1344</v>
      </c>
      <c r="C5977" s="285" t="s">
        <v>21</v>
      </c>
      <c r="D5977" s="285" t="s">
        <v>670</v>
      </c>
      <c r="E5977" s="365" t="s">
        <v>148</v>
      </c>
      <c r="F5977" s="365"/>
      <c r="G5977" s="183" t="s">
        <v>26</v>
      </c>
      <c r="H5977" s="184">
        <v>0.94199999999999995</v>
      </c>
      <c r="I5977" s="185">
        <v>25.26</v>
      </c>
      <c r="J5977" s="198">
        <v>23.79</v>
      </c>
    </row>
    <row r="5978" spans="1:10" s="192" customFormat="1" ht="25.5">
      <c r="A5978" s="197" t="s">
        <v>146</v>
      </c>
      <c r="B5978" s="308" t="s">
        <v>1709</v>
      </c>
      <c r="C5978" s="285" t="s">
        <v>21</v>
      </c>
      <c r="D5978" s="285" t="s">
        <v>1124</v>
      </c>
      <c r="E5978" s="365" t="s">
        <v>181</v>
      </c>
      <c r="F5978" s="365"/>
      <c r="G5978" s="183" t="s">
        <v>3</v>
      </c>
      <c r="H5978" s="184">
        <v>0.105</v>
      </c>
      <c r="I5978" s="185">
        <v>206.67</v>
      </c>
      <c r="J5978" s="198">
        <v>21.7</v>
      </c>
    </row>
    <row r="5979" spans="1:10" s="192" customFormat="1" ht="25.5">
      <c r="A5979" s="199" t="s">
        <v>139</v>
      </c>
      <c r="B5979" s="309" t="s">
        <v>1641</v>
      </c>
      <c r="C5979" s="278" t="s">
        <v>21</v>
      </c>
      <c r="D5979" s="278" t="s">
        <v>546</v>
      </c>
      <c r="E5979" s="362" t="s">
        <v>142</v>
      </c>
      <c r="F5979" s="362"/>
      <c r="G5979" s="186" t="s">
        <v>547</v>
      </c>
      <c r="H5979" s="187">
        <v>4.0000000000000001E-3</v>
      </c>
      <c r="I5979" s="188">
        <v>7.29</v>
      </c>
      <c r="J5979" s="200">
        <v>0.02</v>
      </c>
    </row>
    <row r="5980" spans="1:10" s="192" customFormat="1" ht="25.5">
      <c r="A5980" s="199" t="s">
        <v>139</v>
      </c>
      <c r="B5980" s="309" t="s">
        <v>1648</v>
      </c>
      <c r="C5980" s="278" t="s">
        <v>21</v>
      </c>
      <c r="D5980" s="278" t="s">
        <v>562</v>
      </c>
      <c r="E5980" s="362" t="s">
        <v>142</v>
      </c>
      <c r="F5980" s="362"/>
      <c r="G5980" s="186" t="s">
        <v>34</v>
      </c>
      <c r="H5980" s="187">
        <v>0.13200000000000001</v>
      </c>
      <c r="I5980" s="188">
        <v>11.58</v>
      </c>
      <c r="J5980" s="200">
        <v>1.52</v>
      </c>
    </row>
    <row r="5981" spans="1:10" s="192" customFormat="1" ht="38.25">
      <c r="A5981" s="199" t="s">
        <v>139</v>
      </c>
      <c r="B5981" s="309" t="s">
        <v>4471</v>
      </c>
      <c r="C5981" s="278" t="s">
        <v>21</v>
      </c>
      <c r="D5981" s="278" t="s">
        <v>4472</v>
      </c>
      <c r="E5981" s="362" t="s">
        <v>495</v>
      </c>
      <c r="F5981" s="362"/>
      <c r="G5981" s="186" t="s">
        <v>1107</v>
      </c>
      <c r="H5981" s="187">
        <v>1.1859999999999999</v>
      </c>
      <c r="I5981" s="188">
        <v>31.95</v>
      </c>
      <c r="J5981" s="200">
        <v>37.89</v>
      </c>
    </row>
    <row r="5982" spans="1:10" s="192" customFormat="1" ht="38.25">
      <c r="A5982" s="199" t="s">
        <v>139</v>
      </c>
      <c r="B5982" s="309" t="s">
        <v>1695</v>
      </c>
      <c r="C5982" s="278" t="s">
        <v>21</v>
      </c>
      <c r="D5982" s="278" t="s">
        <v>1108</v>
      </c>
      <c r="E5982" s="362" t="s">
        <v>495</v>
      </c>
      <c r="F5982" s="362"/>
      <c r="G5982" s="186" t="s">
        <v>1107</v>
      </c>
      <c r="H5982" s="187">
        <v>0.35599999999999998</v>
      </c>
      <c r="I5982" s="188">
        <v>28.8</v>
      </c>
      <c r="J5982" s="200">
        <v>10.25</v>
      </c>
    </row>
    <row r="5983" spans="1:10" s="192" customFormat="1" ht="25.5">
      <c r="A5983" s="199" t="s">
        <v>139</v>
      </c>
      <c r="B5983" s="309" t="s">
        <v>1696</v>
      </c>
      <c r="C5983" s="278" t="s">
        <v>21</v>
      </c>
      <c r="D5983" s="278" t="s">
        <v>1109</v>
      </c>
      <c r="E5983" s="362" t="s">
        <v>495</v>
      </c>
      <c r="F5983" s="362"/>
      <c r="G5983" s="186" t="s">
        <v>585</v>
      </c>
      <c r="H5983" s="187">
        <v>0.47399999999999998</v>
      </c>
      <c r="I5983" s="188">
        <v>10.61</v>
      </c>
      <c r="J5983" s="200">
        <v>5.0199999999999996</v>
      </c>
    </row>
    <row r="5984" spans="1:10" s="192" customFormat="1" ht="12.75">
      <c r="A5984" s="199" t="s">
        <v>139</v>
      </c>
      <c r="B5984" s="309" t="s">
        <v>1692</v>
      </c>
      <c r="C5984" s="278" t="s">
        <v>21</v>
      </c>
      <c r="D5984" s="278" t="s">
        <v>1104</v>
      </c>
      <c r="E5984" s="362" t="s">
        <v>142</v>
      </c>
      <c r="F5984" s="362"/>
      <c r="G5984" s="186" t="s">
        <v>38</v>
      </c>
      <c r="H5984" s="187">
        <v>3.3000000000000002E-2</v>
      </c>
      <c r="I5984" s="188">
        <v>22.85</v>
      </c>
      <c r="J5984" s="200">
        <v>0.75</v>
      </c>
    </row>
    <row r="5985" spans="1:10" s="192" customFormat="1" ht="38.25">
      <c r="A5985" s="199" t="s">
        <v>139</v>
      </c>
      <c r="B5985" s="309" t="s">
        <v>4473</v>
      </c>
      <c r="C5985" s="278" t="s">
        <v>21</v>
      </c>
      <c r="D5985" s="278" t="s">
        <v>4474</v>
      </c>
      <c r="E5985" s="362" t="s">
        <v>495</v>
      </c>
      <c r="F5985" s="362"/>
      <c r="G5985" s="186" t="s">
        <v>1107</v>
      </c>
      <c r="H5985" s="187">
        <v>1.1859999999999999</v>
      </c>
      <c r="I5985" s="188">
        <v>9.66</v>
      </c>
      <c r="J5985" s="200">
        <v>11.45</v>
      </c>
    </row>
    <row r="5986" spans="1:10" s="192" customFormat="1" ht="12.75">
      <c r="A5986" s="201"/>
      <c r="B5986" s="279"/>
      <c r="C5986" s="279"/>
      <c r="D5986" s="279"/>
      <c r="E5986" s="279" t="s">
        <v>143</v>
      </c>
      <c r="F5986" s="203">
        <v>24.46</v>
      </c>
      <c r="G5986" s="279" t="s">
        <v>144</v>
      </c>
      <c r="H5986" s="203">
        <v>0</v>
      </c>
      <c r="I5986" s="279" t="s">
        <v>145</v>
      </c>
      <c r="J5986" s="204">
        <v>24.46</v>
      </c>
    </row>
    <row r="5987" spans="1:10" s="192" customFormat="1" ht="12.75">
      <c r="A5987" s="201"/>
      <c r="B5987" s="279"/>
      <c r="C5987" s="279"/>
      <c r="D5987" s="279"/>
      <c r="E5987" s="279" t="s">
        <v>663</v>
      </c>
      <c r="F5987" s="203">
        <v>26.08</v>
      </c>
      <c r="G5987" s="279"/>
      <c r="H5987" s="363" t="s">
        <v>664</v>
      </c>
      <c r="I5987" s="363"/>
      <c r="J5987" s="204">
        <v>142.16999999999999</v>
      </c>
    </row>
    <row r="5988" spans="1:10" s="192" customFormat="1" ht="13.5" thickBot="1">
      <c r="A5988" s="280"/>
      <c r="B5988" s="281"/>
      <c r="C5988" s="281"/>
      <c r="D5988" s="281"/>
      <c r="E5988" s="281"/>
      <c r="F5988" s="281"/>
      <c r="G5988" s="281" t="s">
        <v>665</v>
      </c>
      <c r="H5988" s="213">
        <v>20.7</v>
      </c>
      <c r="I5988" s="281" t="s">
        <v>666</v>
      </c>
      <c r="J5988" s="207">
        <v>2942.91</v>
      </c>
    </row>
    <row r="5989" spans="1:10" s="192" customFormat="1" ht="13.5" thickTop="1">
      <c r="A5989" s="205"/>
      <c r="B5989" s="189"/>
      <c r="C5989" s="189"/>
      <c r="D5989" s="189"/>
      <c r="E5989" s="189"/>
      <c r="F5989" s="189"/>
      <c r="G5989" s="189"/>
      <c r="H5989" s="189"/>
      <c r="I5989" s="189"/>
      <c r="J5989" s="206"/>
    </row>
    <row r="5990" spans="1:10" s="192" customFormat="1" ht="12.75">
      <c r="A5990" s="290" t="s">
        <v>5044</v>
      </c>
      <c r="B5990" s="288" t="s">
        <v>8</v>
      </c>
      <c r="C5990" s="284" t="s">
        <v>9</v>
      </c>
      <c r="D5990" s="284" t="s">
        <v>10</v>
      </c>
      <c r="E5990" s="367" t="s">
        <v>136</v>
      </c>
      <c r="F5990" s="367"/>
      <c r="G5990" s="289" t="s">
        <v>11</v>
      </c>
      <c r="H5990" s="288" t="s">
        <v>12</v>
      </c>
      <c r="I5990" s="288" t="s">
        <v>13</v>
      </c>
      <c r="J5990" s="287" t="s">
        <v>14</v>
      </c>
    </row>
    <row r="5991" spans="1:10" s="192" customFormat="1" ht="38.25">
      <c r="A5991" s="94" t="s">
        <v>137</v>
      </c>
      <c r="B5991" s="294" t="s">
        <v>1187</v>
      </c>
      <c r="C5991" s="277" t="s">
        <v>21</v>
      </c>
      <c r="D5991" s="277" t="s">
        <v>475</v>
      </c>
      <c r="E5991" s="368" t="s">
        <v>181</v>
      </c>
      <c r="F5991" s="368"/>
      <c r="G5991" s="95" t="s">
        <v>38</v>
      </c>
      <c r="H5991" s="182">
        <v>1</v>
      </c>
      <c r="I5991" s="96">
        <v>14.89</v>
      </c>
      <c r="J5991" s="196">
        <v>14.89</v>
      </c>
    </row>
    <row r="5992" spans="1:10" s="192" customFormat="1" ht="25.5">
      <c r="A5992" s="197" t="s">
        <v>146</v>
      </c>
      <c r="B5992" s="308" t="s">
        <v>1634</v>
      </c>
      <c r="C5992" s="285" t="s">
        <v>21</v>
      </c>
      <c r="D5992" s="285" t="s">
        <v>539</v>
      </c>
      <c r="E5992" s="365" t="s">
        <v>148</v>
      </c>
      <c r="F5992" s="365"/>
      <c r="G5992" s="183" t="s">
        <v>26</v>
      </c>
      <c r="H5992" s="184">
        <v>1.7500000000000002E-2</v>
      </c>
      <c r="I5992" s="185">
        <v>21.5</v>
      </c>
      <c r="J5992" s="198">
        <v>0.37</v>
      </c>
    </row>
    <row r="5993" spans="1:10" s="192" customFormat="1" ht="25.5">
      <c r="A5993" s="197" t="s">
        <v>146</v>
      </c>
      <c r="B5993" s="308" t="s">
        <v>1633</v>
      </c>
      <c r="C5993" s="285" t="s">
        <v>21</v>
      </c>
      <c r="D5993" s="285" t="s">
        <v>538</v>
      </c>
      <c r="E5993" s="365" t="s">
        <v>148</v>
      </c>
      <c r="F5993" s="365"/>
      <c r="G5993" s="183" t="s">
        <v>26</v>
      </c>
      <c r="H5993" s="184">
        <v>0.1069</v>
      </c>
      <c r="I5993" s="185">
        <v>25.4</v>
      </c>
      <c r="J5993" s="198">
        <v>2.71</v>
      </c>
    </row>
    <row r="5994" spans="1:10" s="192" customFormat="1" ht="25.5">
      <c r="A5994" s="197" t="s">
        <v>146</v>
      </c>
      <c r="B5994" s="308" t="s">
        <v>1699</v>
      </c>
      <c r="C5994" s="285" t="s">
        <v>21</v>
      </c>
      <c r="D5994" s="285" t="s">
        <v>1112</v>
      </c>
      <c r="E5994" s="365" t="s">
        <v>181</v>
      </c>
      <c r="F5994" s="365"/>
      <c r="G5994" s="183" t="s">
        <v>38</v>
      </c>
      <c r="H5994" s="184">
        <v>1</v>
      </c>
      <c r="I5994" s="185">
        <v>10.89</v>
      </c>
      <c r="J5994" s="198">
        <v>10.89</v>
      </c>
    </row>
    <row r="5995" spans="1:10" s="192" customFormat="1" ht="25.5">
      <c r="A5995" s="199" t="s">
        <v>139</v>
      </c>
      <c r="B5995" s="309" t="s">
        <v>1700</v>
      </c>
      <c r="C5995" s="278" t="s">
        <v>21</v>
      </c>
      <c r="D5995" s="278" t="s">
        <v>1113</v>
      </c>
      <c r="E5995" s="362" t="s">
        <v>142</v>
      </c>
      <c r="F5995" s="362"/>
      <c r="G5995" s="186" t="s">
        <v>45</v>
      </c>
      <c r="H5995" s="187">
        <v>1.19</v>
      </c>
      <c r="I5995" s="188">
        <v>0.22</v>
      </c>
      <c r="J5995" s="200">
        <v>0.26</v>
      </c>
    </row>
    <row r="5996" spans="1:10" s="192" customFormat="1" ht="25.5">
      <c r="A5996" s="199" t="s">
        <v>139</v>
      </c>
      <c r="B5996" s="309" t="s">
        <v>1639</v>
      </c>
      <c r="C5996" s="278" t="s">
        <v>21</v>
      </c>
      <c r="D5996" s="278" t="s">
        <v>544</v>
      </c>
      <c r="E5996" s="362" t="s">
        <v>142</v>
      </c>
      <c r="F5996" s="362"/>
      <c r="G5996" s="186" t="s">
        <v>38</v>
      </c>
      <c r="H5996" s="187">
        <v>2.5000000000000001E-2</v>
      </c>
      <c r="I5996" s="188">
        <v>26.45</v>
      </c>
      <c r="J5996" s="200">
        <v>0.66</v>
      </c>
    </row>
    <row r="5997" spans="1:10" s="192" customFormat="1" ht="12.75">
      <c r="A5997" s="201"/>
      <c r="B5997" s="279"/>
      <c r="C5997" s="279"/>
      <c r="D5997" s="279"/>
      <c r="E5997" s="279" t="s">
        <v>143</v>
      </c>
      <c r="F5997" s="203">
        <v>3.73</v>
      </c>
      <c r="G5997" s="279" t="s">
        <v>144</v>
      </c>
      <c r="H5997" s="203">
        <v>0</v>
      </c>
      <c r="I5997" s="279" t="s">
        <v>145</v>
      </c>
      <c r="J5997" s="204">
        <v>3.73</v>
      </c>
    </row>
    <row r="5998" spans="1:10" s="192" customFormat="1" ht="12.75">
      <c r="A5998" s="201"/>
      <c r="B5998" s="279"/>
      <c r="C5998" s="279"/>
      <c r="D5998" s="279"/>
      <c r="E5998" s="279" t="s">
        <v>663</v>
      </c>
      <c r="F5998" s="203">
        <v>3.34</v>
      </c>
      <c r="G5998" s="279"/>
      <c r="H5998" s="363" t="s">
        <v>664</v>
      </c>
      <c r="I5998" s="363"/>
      <c r="J5998" s="204">
        <v>18.23</v>
      </c>
    </row>
    <row r="5999" spans="1:10" s="192" customFormat="1" ht="13.5" thickBot="1">
      <c r="A5999" s="280"/>
      <c r="B5999" s="281"/>
      <c r="C5999" s="281"/>
      <c r="D5999" s="281"/>
      <c r="E5999" s="281"/>
      <c r="F5999" s="281"/>
      <c r="G5999" s="281" t="s">
        <v>665</v>
      </c>
      <c r="H5999" s="213">
        <v>30</v>
      </c>
      <c r="I5999" s="281" t="s">
        <v>666</v>
      </c>
      <c r="J5999" s="207">
        <v>546.9</v>
      </c>
    </row>
    <row r="6000" spans="1:10" s="192" customFormat="1" ht="13.5" thickTop="1">
      <c r="A6000" s="205"/>
      <c r="B6000" s="189"/>
      <c r="C6000" s="189"/>
      <c r="D6000" s="189"/>
      <c r="E6000" s="189"/>
      <c r="F6000" s="189"/>
      <c r="G6000" s="189"/>
      <c r="H6000" s="189"/>
      <c r="I6000" s="189"/>
      <c r="J6000" s="206"/>
    </row>
    <row r="6001" spans="1:10" s="192" customFormat="1" ht="12.75">
      <c r="A6001" s="290" t="s">
        <v>5045</v>
      </c>
      <c r="B6001" s="288" t="s">
        <v>8</v>
      </c>
      <c r="C6001" s="284" t="s">
        <v>9</v>
      </c>
      <c r="D6001" s="284" t="s">
        <v>10</v>
      </c>
      <c r="E6001" s="367" t="s">
        <v>136</v>
      </c>
      <c r="F6001" s="367"/>
      <c r="G6001" s="289" t="s">
        <v>11</v>
      </c>
      <c r="H6001" s="288" t="s">
        <v>12</v>
      </c>
      <c r="I6001" s="288" t="s">
        <v>13</v>
      </c>
      <c r="J6001" s="287" t="s">
        <v>14</v>
      </c>
    </row>
    <row r="6002" spans="1:10" s="192" customFormat="1" ht="38.25">
      <c r="A6002" s="94" t="s">
        <v>137</v>
      </c>
      <c r="B6002" s="294" t="s">
        <v>1183</v>
      </c>
      <c r="C6002" s="277" t="s">
        <v>21</v>
      </c>
      <c r="D6002" s="277" t="s">
        <v>479</v>
      </c>
      <c r="E6002" s="368" t="s">
        <v>181</v>
      </c>
      <c r="F6002" s="368"/>
      <c r="G6002" s="95" t="s">
        <v>38</v>
      </c>
      <c r="H6002" s="182">
        <v>1</v>
      </c>
      <c r="I6002" s="96">
        <v>13.61</v>
      </c>
      <c r="J6002" s="196">
        <v>13.61</v>
      </c>
    </row>
    <row r="6003" spans="1:10" s="192" customFormat="1" ht="25.5">
      <c r="A6003" s="197" t="s">
        <v>146</v>
      </c>
      <c r="B6003" s="308" t="s">
        <v>1634</v>
      </c>
      <c r="C6003" s="285" t="s">
        <v>21</v>
      </c>
      <c r="D6003" s="285" t="s">
        <v>539</v>
      </c>
      <c r="E6003" s="365" t="s">
        <v>148</v>
      </c>
      <c r="F6003" s="365"/>
      <c r="G6003" s="183" t="s">
        <v>26</v>
      </c>
      <c r="H6003" s="184">
        <v>9.1999999999999998E-3</v>
      </c>
      <c r="I6003" s="185">
        <v>21.5</v>
      </c>
      <c r="J6003" s="198">
        <v>0.19</v>
      </c>
    </row>
    <row r="6004" spans="1:10" s="192" customFormat="1" ht="25.5">
      <c r="A6004" s="197" t="s">
        <v>146</v>
      </c>
      <c r="B6004" s="308" t="s">
        <v>1633</v>
      </c>
      <c r="C6004" s="285" t="s">
        <v>21</v>
      </c>
      <c r="D6004" s="285" t="s">
        <v>538</v>
      </c>
      <c r="E6004" s="365" t="s">
        <v>148</v>
      </c>
      <c r="F6004" s="365"/>
      <c r="G6004" s="183" t="s">
        <v>26</v>
      </c>
      <c r="H6004" s="184">
        <v>5.6099999999999997E-2</v>
      </c>
      <c r="I6004" s="185">
        <v>25.4</v>
      </c>
      <c r="J6004" s="198">
        <v>1.42</v>
      </c>
    </row>
    <row r="6005" spans="1:10" s="192" customFormat="1" ht="25.5">
      <c r="A6005" s="197" t="s">
        <v>146</v>
      </c>
      <c r="B6005" s="308" t="s">
        <v>1701</v>
      </c>
      <c r="C6005" s="285" t="s">
        <v>21</v>
      </c>
      <c r="D6005" s="285" t="s">
        <v>1114</v>
      </c>
      <c r="E6005" s="365" t="s">
        <v>181</v>
      </c>
      <c r="F6005" s="365"/>
      <c r="G6005" s="183" t="s">
        <v>38</v>
      </c>
      <c r="H6005" s="184">
        <v>1</v>
      </c>
      <c r="I6005" s="185">
        <v>11.18</v>
      </c>
      <c r="J6005" s="198">
        <v>11.18</v>
      </c>
    </row>
    <row r="6006" spans="1:10" s="192" customFormat="1" ht="25.5">
      <c r="A6006" s="199" t="s">
        <v>139</v>
      </c>
      <c r="B6006" s="309" t="s">
        <v>1700</v>
      </c>
      <c r="C6006" s="278" t="s">
        <v>21</v>
      </c>
      <c r="D6006" s="278" t="s">
        <v>1113</v>
      </c>
      <c r="E6006" s="362" t="s">
        <v>142</v>
      </c>
      <c r="F6006" s="362"/>
      <c r="G6006" s="186" t="s">
        <v>45</v>
      </c>
      <c r="H6006" s="187">
        <v>0.74299999999999999</v>
      </c>
      <c r="I6006" s="188">
        <v>0.22</v>
      </c>
      <c r="J6006" s="200">
        <v>0.16</v>
      </c>
    </row>
    <row r="6007" spans="1:10" s="192" customFormat="1" ht="25.5">
      <c r="A6007" s="199" t="s">
        <v>139</v>
      </c>
      <c r="B6007" s="309" t="s">
        <v>1639</v>
      </c>
      <c r="C6007" s="278" t="s">
        <v>21</v>
      </c>
      <c r="D6007" s="278" t="s">
        <v>544</v>
      </c>
      <c r="E6007" s="362" t="s">
        <v>142</v>
      </c>
      <c r="F6007" s="362"/>
      <c r="G6007" s="186" t="s">
        <v>38</v>
      </c>
      <c r="H6007" s="187">
        <v>2.5000000000000001E-2</v>
      </c>
      <c r="I6007" s="188">
        <v>26.45</v>
      </c>
      <c r="J6007" s="200">
        <v>0.66</v>
      </c>
    </row>
    <row r="6008" spans="1:10" s="192" customFormat="1" ht="12.75">
      <c r="A6008" s="201"/>
      <c r="B6008" s="279"/>
      <c r="C6008" s="279"/>
      <c r="D6008" s="279"/>
      <c r="E6008" s="279" t="s">
        <v>143</v>
      </c>
      <c r="F6008" s="203">
        <v>1.62</v>
      </c>
      <c r="G6008" s="279" t="s">
        <v>144</v>
      </c>
      <c r="H6008" s="203">
        <v>0</v>
      </c>
      <c r="I6008" s="279" t="s">
        <v>145</v>
      </c>
      <c r="J6008" s="204">
        <v>1.62</v>
      </c>
    </row>
    <row r="6009" spans="1:10" s="192" customFormat="1" ht="12.75">
      <c r="A6009" s="201"/>
      <c r="B6009" s="279"/>
      <c r="C6009" s="279"/>
      <c r="D6009" s="279"/>
      <c r="E6009" s="279" t="s">
        <v>663</v>
      </c>
      <c r="F6009" s="203">
        <v>3.05</v>
      </c>
      <c r="G6009" s="279"/>
      <c r="H6009" s="363" t="s">
        <v>664</v>
      </c>
      <c r="I6009" s="363"/>
      <c r="J6009" s="204">
        <v>16.66</v>
      </c>
    </row>
    <row r="6010" spans="1:10" s="192" customFormat="1" ht="13.5" thickBot="1">
      <c r="A6010" s="280"/>
      <c r="B6010" s="281"/>
      <c r="C6010" s="281"/>
      <c r="D6010" s="281"/>
      <c r="E6010" s="281"/>
      <c r="F6010" s="281"/>
      <c r="G6010" s="281" t="s">
        <v>665</v>
      </c>
      <c r="H6010" s="213">
        <v>36.200000000000003</v>
      </c>
      <c r="I6010" s="281" t="s">
        <v>666</v>
      </c>
      <c r="J6010" s="207">
        <v>603.09</v>
      </c>
    </row>
    <row r="6011" spans="1:10" s="192" customFormat="1" ht="13.5" thickTop="1">
      <c r="A6011" s="205"/>
      <c r="B6011" s="189"/>
      <c r="C6011" s="189"/>
      <c r="D6011" s="189"/>
      <c r="E6011" s="189"/>
      <c r="F6011" s="189"/>
      <c r="G6011" s="189"/>
      <c r="H6011" s="189"/>
      <c r="I6011" s="189"/>
      <c r="J6011" s="206"/>
    </row>
    <row r="6012" spans="1:10" s="192" customFormat="1" ht="12.75">
      <c r="A6012" s="290" t="s">
        <v>5046</v>
      </c>
      <c r="B6012" s="288" t="s">
        <v>8</v>
      </c>
      <c r="C6012" s="284" t="s">
        <v>9</v>
      </c>
      <c r="D6012" s="284" t="s">
        <v>10</v>
      </c>
      <c r="E6012" s="367" t="s">
        <v>136</v>
      </c>
      <c r="F6012" s="367"/>
      <c r="G6012" s="289" t="s">
        <v>11</v>
      </c>
      <c r="H6012" s="288" t="s">
        <v>12</v>
      </c>
      <c r="I6012" s="288" t="s">
        <v>13</v>
      </c>
      <c r="J6012" s="287" t="s">
        <v>14</v>
      </c>
    </row>
    <row r="6013" spans="1:10" s="192" customFormat="1" ht="38.25">
      <c r="A6013" s="94" t="s">
        <v>137</v>
      </c>
      <c r="B6013" s="294" t="s">
        <v>1181</v>
      </c>
      <c r="C6013" s="277" t="s">
        <v>21</v>
      </c>
      <c r="D6013" s="277" t="s">
        <v>476</v>
      </c>
      <c r="E6013" s="368" t="s">
        <v>181</v>
      </c>
      <c r="F6013" s="368"/>
      <c r="G6013" s="95" t="s">
        <v>38</v>
      </c>
      <c r="H6013" s="182">
        <v>1</v>
      </c>
      <c r="I6013" s="96">
        <v>12.25</v>
      </c>
      <c r="J6013" s="196">
        <v>12.25</v>
      </c>
    </row>
    <row r="6014" spans="1:10" s="192" customFormat="1" ht="25.5">
      <c r="A6014" s="197" t="s">
        <v>146</v>
      </c>
      <c r="B6014" s="308" t="s">
        <v>1634</v>
      </c>
      <c r="C6014" s="285" t="s">
        <v>21</v>
      </c>
      <c r="D6014" s="285" t="s">
        <v>539</v>
      </c>
      <c r="E6014" s="365" t="s">
        <v>148</v>
      </c>
      <c r="F6014" s="365"/>
      <c r="G6014" s="183" t="s">
        <v>26</v>
      </c>
      <c r="H6014" s="184">
        <v>6.4000000000000003E-3</v>
      </c>
      <c r="I6014" s="185">
        <v>21.5</v>
      </c>
      <c r="J6014" s="198">
        <v>0.13</v>
      </c>
    </row>
    <row r="6015" spans="1:10" s="192" customFormat="1" ht="25.5">
      <c r="A6015" s="197" t="s">
        <v>146</v>
      </c>
      <c r="B6015" s="308" t="s">
        <v>1633</v>
      </c>
      <c r="C6015" s="285" t="s">
        <v>21</v>
      </c>
      <c r="D6015" s="285" t="s">
        <v>538</v>
      </c>
      <c r="E6015" s="365" t="s">
        <v>148</v>
      </c>
      <c r="F6015" s="365"/>
      <c r="G6015" s="183" t="s">
        <v>26</v>
      </c>
      <c r="H6015" s="184">
        <v>3.9199999999999999E-2</v>
      </c>
      <c r="I6015" s="185">
        <v>25.4</v>
      </c>
      <c r="J6015" s="198">
        <v>0.99</v>
      </c>
    </row>
    <row r="6016" spans="1:10" s="192" customFormat="1" ht="25.5">
      <c r="A6016" s="197" t="s">
        <v>146</v>
      </c>
      <c r="B6016" s="308" t="s">
        <v>1702</v>
      </c>
      <c r="C6016" s="285" t="s">
        <v>21</v>
      </c>
      <c r="D6016" s="285" t="s">
        <v>1115</v>
      </c>
      <c r="E6016" s="365" t="s">
        <v>181</v>
      </c>
      <c r="F6016" s="365"/>
      <c r="G6016" s="183" t="s">
        <v>38</v>
      </c>
      <c r="H6016" s="184">
        <v>1</v>
      </c>
      <c r="I6016" s="185">
        <v>10.36</v>
      </c>
      <c r="J6016" s="198">
        <v>10.36</v>
      </c>
    </row>
    <row r="6017" spans="1:10" s="192" customFormat="1" ht="25.5">
      <c r="A6017" s="199" t="s">
        <v>139</v>
      </c>
      <c r="B6017" s="309" t="s">
        <v>1700</v>
      </c>
      <c r="C6017" s="278" t="s">
        <v>21</v>
      </c>
      <c r="D6017" s="278" t="s">
        <v>1113</v>
      </c>
      <c r="E6017" s="362" t="s">
        <v>142</v>
      </c>
      <c r="F6017" s="362"/>
      <c r="G6017" s="186" t="s">
        <v>45</v>
      </c>
      <c r="H6017" s="187">
        <v>0.54300000000000004</v>
      </c>
      <c r="I6017" s="188">
        <v>0.22</v>
      </c>
      <c r="J6017" s="200">
        <v>0.11</v>
      </c>
    </row>
    <row r="6018" spans="1:10" s="192" customFormat="1" ht="25.5">
      <c r="A6018" s="199" t="s">
        <v>139</v>
      </c>
      <c r="B6018" s="309" t="s">
        <v>1639</v>
      </c>
      <c r="C6018" s="278" t="s">
        <v>21</v>
      </c>
      <c r="D6018" s="278" t="s">
        <v>544</v>
      </c>
      <c r="E6018" s="362" t="s">
        <v>142</v>
      </c>
      <c r="F6018" s="362"/>
      <c r="G6018" s="186" t="s">
        <v>38</v>
      </c>
      <c r="H6018" s="187">
        <v>2.5000000000000001E-2</v>
      </c>
      <c r="I6018" s="188">
        <v>26.45</v>
      </c>
      <c r="J6018" s="200">
        <v>0.66</v>
      </c>
    </row>
    <row r="6019" spans="1:10" s="192" customFormat="1" ht="12.75">
      <c r="A6019" s="201"/>
      <c r="B6019" s="279"/>
      <c r="C6019" s="279"/>
      <c r="D6019" s="279"/>
      <c r="E6019" s="279" t="s">
        <v>143</v>
      </c>
      <c r="F6019" s="203">
        <v>1.07</v>
      </c>
      <c r="G6019" s="279" t="s">
        <v>144</v>
      </c>
      <c r="H6019" s="203">
        <v>0</v>
      </c>
      <c r="I6019" s="279" t="s">
        <v>145</v>
      </c>
      <c r="J6019" s="204">
        <v>1.07</v>
      </c>
    </row>
    <row r="6020" spans="1:10" s="192" customFormat="1" ht="12.75">
      <c r="A6020" s="201"/>
      <c r="B6020" s="279"/>
      <c r="C6020" s="279"/>
      <c r="D6020" s="279"/>
      <c r="E6020" s="279" t="s">
        <v>663</v>
      </c>
      <c r="F6020" s="203">
        <v>2.75</v>
      </c>
      <c r="G6020" s="279"/>
      <c r="H6020" s="363" t="s">
        <v>664</v>
      </c>
      <c r="I6020" s="363"/>
      <c r="J6020" s="204">
        <v>15</v>
      </c>
    </row>
    <row r="6021" spans="1:10" s="192" customFormat="1" ht="13.5" thickBot="1">
      <c r="A6021" s="280"/>
      <c r="B6021" s="281"/>
      <c r="C6021" s="281"/>
      <c r="D6021" s="281"/>
      <c r="E6021" s="281"/>
      <c r="F6021" s="281"/>
      <c r="G6021" s="281" t="s">
        <v>665</v>
      </c>
      <c r="H6021" s="213">
        <v>65.8</v>
      </c>
      <c r="I6021" s="281" t="s">
        <v>666</v>
      </c>
      <c r="J6021" s="207">
        <v>987</v>
      </c>
    </row>
    <row r="6022" spans="1:10" s="192" customFormat="1" ht="13.5" thickTop="1">
      <c r="A6022" s="205"/>
      <c r="B6022" s="189"/>
      <c r="C6022" s="189"/>
      <c r="D6022" s="189"/>
      <c r="E6022" s="189"/>
      <c r="F6022" s="189"/>
      <c r="G6022" s="189"/>
      <c r="H6022" s="189"/>
      <c r="I6022" s="189"/>
      <c r="J6022" s="206"/>
    </row>
    <row r="6023" spans="1:10" s="192" customFormat="1" ht="12.75">
      <c r="A6023" s="290" t="s">
        <v>5047</v>
      </c>
      <c r="B6023" s="288" t="s">
        <v>8</v>
      </c>
      <c r="C6023" s="284" t="s">
        <v>9</v>
      </c>
      <c r="D6023" s="284" t="s">
        <v>10</v>
      </c>
      <c r="E6023" s="367" t="s">
        <v>136</v>
      </c>
      <c r="F6023" s="367"/>
      <c r="G6023" s="289" t="s">
        <v>11</v>
      </c>
      <c r="H6023" s="288" t="s">
        <v>12</v>
      </c>
      <c r="I6023" s="288" t="s">
        <v>13</v>
      </c>
      <c r="J6023" s="287" t="s">
        <v>14</v>
      </c>
    </row>
    <row r="6024" spans="1:10" s="192" customFormat="1" ht="38.25">
      <c r="A6024" s="94" t="s">
        <v>137</v>
      </c>
      <c r="B6024" s="294" t="s">
        <v>4468</v>
      </c>
      <c r="C6024" s="277" t="s">
        <v>21</v>
      </c>
      <c r="D6024" s="277" t="s">
        <v>3060</v>
      </c>
      <c r="E6024" s="368" t="s">
        <v>181</v>
      </c>
      <c r="F6024" s="368"/>
      <c r="G6024" s="95" t="s">
        <v>2</v>
      </c>
      <c r="H6024" s="182">
        <v>1</v>
      </c>
      <c r="I6024" s="96">
        <v>701.91</v>
      </c>
      <c r="J6024" s="196">
        <v>701.91</v>
      </c>
    </row>
    <row r="6025" spans="1:10" s="192" customFormat="1" ht="25.5">
      <c r="A6025" s="197" t="s">
        <v>146</v>
      </c>
      <c r="B6025" s="308" t="s">
        <v>1345</v>
      </c>
      <c r="C6025" s="285" t="s">
        <v>21</v>
      </c>
      <c r="D6025" s="285" t="s">
        <v>147</v>
      </c>
      <c r="E6025" s="365" t="s">
        <v>148</v>
      </c>
      <c r="F6025" s="365"/>
      <c r="G6025" s="183" t="s">
        <v>26</v>
      </c>
      <c r="H6025" s="184">
        <v>2.0266999999999999</v>
      </c>
      <c r="I6025" s="185">
        <v>20.32</v>
      </c>
      <c r="J6025" s="198">
        <v>41.18</v>
      </c>
    </row>
    <row r="6026" spans="1:10" s="192" customFormat="1" ht="25.5">
      <c r="A6026" s="197" t="s">
        <v>146</v>
      </c>
      <c r="B6026" s="308" t="s">
        <v>1635</v>
      </c>
      <c r="C6026" s="285" t="s">
        <v>21</v>
      </c>
      <c r="D6026" s="285" t="s">
        <v>540</v>
      </c>
      <c r="E6026" s="365" t="s">
        <v>148</v>
      </c>
      <c r="F6026" s="365"/>
      <c r="G6026" s="183" t="s">
        <v>26</v>
      </c>
      <c r="H6026" s="184">
        <v>1.2784</v>
      </c>
      <c r="I6026" s="185">
        <v>19.600000000000001</v>
      </c>
      <c r="J6026" s="198">
        <v>25.05</v>
      </c>
    </row>
    <row r="6027" spans="1:10" s="192" customFormat="1" ht="38.25" customHeight="1">
      <c r="A6027" s="197" t="s">
        <v>146</v>
      </c>
      <c r="B6027" s="308" t="s">
        <v>1397</v>
      </c>
      <c r="C6027" s="285" t="s">
        <v>21</v>
      </c>
      <c r="D6027" s="285" t="s">
        <v>770</v>
      </c>
      <c r="E6027" s="365" t="s">
        <v>155</v>
      </c>
      <c r="F6027" s="365"/>
      <c r="G6027" s="183" t="s">
        <v>156</v>
      </c>
      <c r="H6027" s="184">
        <v>0.65800000000000003</v>
      </c>
      <c r="I6027" s="185">
        <v>5.61</v>
      </c>
      <c r="J6027" s="198">
        <v>3.69</v>
      </c>
    </row>
    <row r="6028" spans="1:10" s="192" customFormat="1" ht="38.25" customHeight="1">
      <c r="A6028" s="197" t="s">
        <v>146</v>
      </c>
      <c r="B6028" s="308" t="s">
        <v>1398</v>
      </c>
      <c r="C6028" s="285" t="s">
        <v>21</v>
      </c>
      <c r="D6028" s="285" t="s">
        <v>771</v>
      </c>
      <c r="E6028" s="365" t="s">
        <v>155</v>
      </c>
      <c r="F6028" s="365"/>
      <c r="G6028" s="183" t="s">
        <v>249</v>
      </c>
      <c r="H6028" s="184">
        <v>0.62039999999999995</v>
      </c>
      <c r="I6028" s="185">
        <v>1.52</v>
      </c>
      <c r="J6028" s="198">
        <v>0.94</v>
      </c>
    </row>
    <row r="6029" spans="1:10" s="192" customFormat="1" ht="25.5">
      <c r="A6029" s="199" t="s">
        <v>139</v>
      </c>
      <c r="B6029" s="309" t="s">
        <v>1474</v>
      </c>
      <c r="C6029" s="278" t="s">
        <v>21</v>
      </c>
      <c r="D6029" s="278" t="s">
        <v>504</v>
      </c>
      <c r="E6029" s="362" t="s">
        <v>142</v>
      </c>
      <c r="F6029" s="362"/>
      <c r="G6029" s="186" t="s">
        <v>2</v>
      </c>
      <c r="H6029" s="187">
        <v>0.67989999999999995</v>
      </c>
      <c r="I6029" s="188">
        <v>132.5</v>
      </c>
      <c r="J6029" s="200">
        <v>90.08</v>
      </c>
    </row>
    <row r="6030" spans="1:10" s="192" customFormat="1" ht="12.75">
      <c r="A6030" s="199" t="s">
        <v>139</v>
      </c>
      <c r="B6030" s="309" t="s">
        <v>1473</v>
      </c>
      <c r="C6030" s="278" t="s">
        <v>21</v>
      </c>
      <c r="D6030" s="278" t="s">
        <v>503</v>
      </c>
      <c r="E6030" s="362" t="s">
        <v>142</v>
      </c>
      <c r="F6030" s="362"/>
      <c r="G6030" s="186" t="s">
        <v>38</v>
      </c>
      <c r="H6030" s="187">
        <v>490.34550000000002</v>
      </c>
      <c r="I6030" s="188">
        <v>0.92</v>
      </c>
      <c r="J6030" s="200">
        <v>451.11</v>
      </c>
    </row>
    <row r="6031" spans="1:10" s="192" customFormat="1" ht="25.5">
      <c r="A6031" s="199" t="s">
        <v>139</v>
      </c>
      <c r="B6031" s="309" t="s">
        <v>1636</v>
      </c>
      <c r="C6031" s="278" t="s">
        <v>21</v>
      </c>
      <c r="D6031" s="278" t="s">
        <v>541</v>
      </c>
      <c r="E6031" s="362" t="s">
        <v>142</v>
      </c>
      <c r="F6031" s="362"/>
      <c r="G6031" s="186" t="s">
        <v>2</v>
      </c>
      <c r="H6031" s="187">
        <v>0.56459999999999999</v>
      </c>
      <c r="I6031" s="188">
        <v>159.16</v>
      </c>
      <c r="J6031" s="200">
        <v>89.86</v>
      </c>
    </row>
    <row r="6032" spans="1:10" s="192" customFormat="1" ht="12.75">
      <c r="A6032" s="201"/>
      <c r="B6032" s="279"/>
      <c r="C6032" s="279"/>
      <c r="D6032" s="279"/>
      <c r="E6032" s="279" t="s">
        <v>143</v>
      </c>
      <c r="F6032" s="203">
        <v>50.31</v>
      </c>
      <c r="G6032" s="279" t="s">
        <v>144</v>
      </c>
      <c r="H6032" s="203">
        <v>0</v>
      </c>
      <c r="I6032" s="279" t="s">
        <v>145</v>
      </c>
      <c r="J6032" s="204">
        <v>50.31</v>
      </c>
    </row>
    <row r="6033" spans="1:10" s="192" customFormat="1" ht="12.75">
      <c r="A6033" s="201"/>
      <c r="B6033" s="279"/>
      <c r="C6033" s="279"/>
      <c r="D6033" s="279"/>
      <c r="E6033" s="279" t="s">
        <v>663</v>
      </c>
      <c r="F6033" s="203">
        <v>157.71</v>
      </c>
      <c r="G6033" s="279"/>
      <c r="H6033" s="363" t="s">
        <v>664</v>
      </c>
      <c r="I6033" s="363"/>
      <c r="J6033" s="204">
        <v>859.62</v>
      </c>
    </row>
    <row r="6034" spans="1:10" s="192" customFormat="1" ht="13.5" thickBot="1">
      <c r="A6034" s="280"/>
      <c r="B6034" s="281"/>
      <c r="C6034" s="281"/>
      <c r="D6034" s="281"/>
      <c r="E6034" s="281"/>
      <c r="F6034" s="281"/>
      <c r="G6034" s="281" t="s">
        <v>665</v>
      </c>
      <c r="H6034" s="213">
        <v>1.98</v>
      </c>
      <c r="I6034" s="281" t="s">
        <v>666</v>
      </c>
      <c r="J6034" s="207">
        <v>1702.04</v>
      </c>
    </row>
    <row r="6035" spans="1:10" s="192" customFormat="1" ht="13.5" thickTop="1">
      <c r="A6035" s="205"/>
      <c r="B6035" s="189"/>
      <c r="C6035" s="189"/>
      <c r="D6035" s="189"/>
      <c r="E6035" s="189"/>
      <c r="F6035" s="189"/>
      <c r="G6035" s="189"/>
      <c r="H6035" s="189"/>
      <c r="I6035" s="189"/>
      <c r="J6035" s="206"/>
    </row>
    <row r="6036" spans="1:10" s="192" customFormat="1" ht="12.75">
      <c r="A6036" s="111" t="s">
        <v>5048</v>
      </c>
      <c r="B6036" s="286"/>
      <c r="C6036" s="286"/>
      <c r="D6036" s="286" t="s">
        <v>43</v>
      </c>
      <c r="E6036" s="286"/>
      <c r="F6036" s="366"/>
      <c r="G6036" s="366"/>
      <c r="H6036" s="136"/>
      <c r="I6036" s="286"/>
      <c r="J6036" s="212">
        <v>44156.05</v>
      </c>
    </row>
    <row r="6037" spans="1:10" s="192" customFormat="1" ht="12.75">
      <c r="A6037" s="290" t="s">
        <v>5049</v>
      </c>
      <c r="B6037" s="288" t="s">
        <v>8</v>
      </c>
      <c r="C6037" s="284" t="s">
        <v>9</v>
      </c>
      <c r="D6037" s="284" t="s">
        <v>10</v>
      </c>
      <c r="E6037" s="367" t="s">
        <v>136</v>
      </c>
      <c r="F6037" s="367"/>
      <c r="G6037" s="289" t="s">
        <v>11</v>
      </c>
      <c r="H6037" s="288" t="s">
        <v>12</v>
      </c>
      <c r="I6037" s="288" t="s">
        <v>13</v>
      </c>
      <c r="J6037" s="287" t="s">
        <v>14</v>
      </c>
    </row>
    <row r="6038" spans="1:10" s="192" customFormat="1" ht="38.25">
      <c r="A6038" s="94" t="s">
        <v>137</v>
      </c>
      <c r="B6038" s="294" t="s">
        <v>4475</v>
      </c>
      <c r="C6038" s="277" t="s">
        <v>21</v>
      </c>
      <c r="D6038" s="277" t="s">
        <v>3063</v>
      </c>
      <c r="E6038" s="368" t="s">
        <v>181</v>
      </c>
      <c r="F6038" s="368"/>
      <c r="G6038" s="95" t="s">
        <v>3</v>
      </c>
      <c r="H6038" s="182">
        <v>1</v>
      </c>
      <c r="I6038" s="96">
        <v>39.200000000000003</v>
      </c>
      <c r="J6038" s="196">
        <v>39.200000000000003</v>
      </c>
    </row>
    <row r="6039" spans="1:10" s="192" customFormat="1" ht="25.5">
      <c r="A6039" s="197" t="s">
        <v>146</v>
      </c>
      <c r="B6039" s="308" t="s">
        <v>1689</v>
      </c>
      <c r="C6039" s="285" t="s">
        <v>21</v>
      </c>
      <c r="D6039" s="285" t="s">
        <v>1101</v>
      </c>
      <c r="E6039" s="365" t="s">
        <v>148</v>
      </c>
      <c r="F6039" s="365"/>
      <c r="G6039" s="183" t="s">
        <v>26</v>
      </c>
      <c r="H6039" s="184">
        <v>6.7000000000000004E-2</v>
      </c>
      <c r="I6039" s="185">
        <v>21.42</v>
      </c>
      <c r="J6039" s="198">
        <v>1.43</v>
      </c>
    </row>
    <row r="6040" spans="1:10" s="192" customFormat="1" ht="25.5">
      <c r="A6040" s="197" t="s">
        <v>146</v>
      </c>
      <c r="B6040" s="308" t="s">
        <v>1344</v>
      </c>
      <c r="C6040" s="285" t="s">
        <v>21</v>
      </c>
      <c r="D6040" s="285" t="s">
        <v>670</v>
      </c>
      <c r="E6040" s="365" t="s">
        <v>148</v>
      </c>
      <c r="F6040" s="365"/>
      <c r="G6040" s="183" t="s">
        <v>26</v>
      </c>
      <c r="H6040" s="184">
        <v>0.36599999999999999</v>
      </c>
      <c r="I6040" s="185">
        <v>25.26</v>
      </c>
      <c r="J6040" s="198">
        <v>9.24</v>
      </c>
    </row>
    <row r="6041" spans="1:10" s="192" customFormat="1" ht="25.5">
      <c r="A6041" s="197" t="s">
        <v>146</v>
      </c>
      <c r="B6041" s="308" t="s">
        <v>1712</v>
      </c>
      <c r="C6041" s="285" t="s">
        <v>21</v>
      </c>
      <c r="D6041" s="285" t="s">
        <v>1127</v>
      </c>
      <c r="E6041" s="365" t="s">
        <v>181</v>
      </c>
      <c r="F6041" s="365"/>
      <c r="G6041" s="183" t="s">
        <v>3</v>
      </c>
      <c r="H6041" s="184">
        <v>8.6999999999999994E-2</v>
      </c>
      <c r="I6041" s="185">
        <v>129.08000000000001</v>
      </c>
      <c r="J6041" s="198">
        <v>11.22</v>
      </c>
    </row>
    <row r="6042" spans="1:10" s="192" customFormat="1" ht="25.5">
      <c r="A6042" s="199" t="s">
        <v>139</v>
      </c>
      <c r="B6042" s="309" t="s">
        <v>1641</v>
      </c>
      <c r="C6042" s="278" t="s">
        <v>21</v>
      </c>
      <c r="D6042" s="278" t="s">
        <v>546</v>
      </c>
      <c r="E6042" s="362" t="s">
        <v>142</v>
      </c>
      <c r="F6042" s="362"/>
      <c r="G6042" s="186" t="s">
        <v>547</v>
      </c>
      <c r="H6042" s="187">
        <v>4.0000000000000001E-3</v>
      </c>
      <c r="I6042" s="188">
        <v>7.29</v>
      </c>
      <c r="J6042" s="200">
        <v>0.02</v>
      </c>
    </row>
    <row r="6043" spans="1:10" s="192" customFormat="1" ht="38.25">
      <c r="A6043" s="199" t="s">
        <v>139</v>
      </c>
      <c r="B6043" s="309" t="s">
        <v>4471</v>
      </c>
      <c r="C6043" s="278" t="s">
        <v>21</v>
      </c>
      <c r="D6043" s="278" t="s">
        <v>4472</v>
      </c>
      <c r="E6043" s="362" t="s">
        <v>495</v>
      </c>
      <c r="F6043" s="362"/>
      <c r="G6043" s="186" t="s">
        <v>1107</v>
      </c>
      <c r="H6043" s="187">
        <v>0.39700000000000002</v>
      </c>
      <c r="I6043" s="188">
        <v>31.95</v>
      </c>
      <c r="J6043" s="200">
        <v>12.68</v>
      </c>
    </row>
    <row r="6044" spans="1:10" s="192" customFormat="1" ht="25.5">
      <c r="A6044" s="199" t="s">
        <v>139</v>
      </c>
      <c r="B6044" s="309" t="s">
        <v>1713</v>
      </c>
      <c r="C6044" s="278" t="s">
        <v>21</v>
      </c>
      <c r="D6044" s="278" t="s">
        <v>1128</v>
      </c>
      <c r="E6044" s="362" t="s">
        <v>142</v>
      </c>
      <c r="F6044" s="362"/>
      <c r="G6044" s="186" t="s">
        <v>34</v>
      </c>
      <c r="H6044" s="187">
        <v>3.7999999999999999E-2</v>
      </c>
      <c r="I6044" s="188">
        <v>121.53</v>
      </c>
      <c r="J6044" s="200">
        <v>4.6100000000000003</v>
      </c>
    </row>
    <row r="6045" spans="1:10" s="192" customFormat="1" ht="12.75">
      <c r="A6045" s="201"/>
      <c r="B6045" s="279"/>
      <c r="C6045" s="279"/>
      <c r="D6045" s="279"/>
      <c r="E6045" s="279" t="s">
        <v>143</v>
      </c>
      <c r="F6045" s="203">
        <v>8.4600000000000009</v>
      </c>
      <c r="G6045" s="279" t="s">
        <v>144</v>
      </c>
      <c r="H6045" s="203">
        <v>0</v>
      </c>
      <c r="I6045" s="279" t="s">
        <v>145</v>
      </c>
      <c r="J6045" s="204">
        <v>8.4600000000000009</v>
      </c>
    </row>
    <row r="6046" spans="1:10" s="192" customFormat="1" ht="12.75">
      <c r="A6046" s="201"/>
      <c r="B6046" s="279"/>
      <c r="C6046" s="279"/>
      <c r="D6046" s="279"/>
      <c r="E6046" s="279" t="s">
        <v>663</v>
      </c>
      <c r="F6046" s="203">
        <v>8.8000000000000007</v>
      </c>
      <c r="G6046" s="279"/>
      <c r="H6046" s="363" t="s">
        <v>664</v>
      </c>
      <c r="I6046" s="363"/>
      <c r="J6046" s="204">
        <v>48</v>
      </c>
    </row>
    <row r="6047" spans="1:10" s="192" customFormat="1" ht="13.5" thickBot="1">
      <c r="A6047" s="280"/>
      <c r="B6047" s="281"/>
      <c r="C6047" s="281"/>
      <c r="D6047" s="281"/>
      <c r="E6047" s="281"/>
      <c r="F6047" s="281"/>
      <c r="G6047" s="281" t="s">
        <v>665</v>
      </c>
      <c r="H6047" s="213">
        <v>102.55</v>
      </c>
      <c r="I6047" s="281" t="s">
        <v>666</v>
      </c>
      <c r="J6047" s="207">
        <v>4922.3999999999996</v>
      </c>
    </row>
    <row r="6048" spans="1:10" s="192" customFormat="1" ht="13.5" thickTop="1">
      <c r="A6048" s="205"/>
      <c r="B6048" s="189"/>
      <c r="C6048" s="189"/>
      <c r="D6048" s="189"/>
      <c r="E6048" s="189"/>
      <c r="F6048" s="189"/>
      <c r="G6048" s="189"/>
      <c r="H6048" s="189"/>
      <c r="I6048" s="189"/>
      <c r="J6048" s="206"/>
    </row>
    <row r="6049" spans="1:10" s="192" customFormat="1" ht="12.75">
      <c r="A6049" s="290" t="s">
        <v>5050</v>
      </c>
      <c r="B6049" s="288" t="s">
        <v>8</v>
      </c>
      <c r="C6049" s="284" t="s">
        <v>9</v>
      </c>
      <c r="D6049" s="284" t="s">
        <v>10</v>
      </c>
      <c r="E6049" s="367" t="s">
        <v>136</v>
      </c>
      <c r="F6049" s="367"/>
      <c r="G6049" s="289" t="s">
        <v>11</v>
      </c>
      <c r="H6049" s="288" t="s">
        <v>12</v>
      </c>
      <c r="I6049" s="288" t="s">
        <v>13</v>
      </c>
      <c r="J6049" s="287" t="s">
        <v>14</v>
      </c>
    </row>
    <row r="6050" spans="1:10" s="192" customFormat="1" ht="25.5">
      <c r="A6050" s="94" t="s">
        <v>137</v>
      </c>
      <c r="B6050" s="294" t="s">
        <v>1185</v>
      </c>
      <c r="C6050" s="277" t="s">
        <v>21</v>
      </c>
      <c r="D6050" s="277" t="s">
        <v>482</v>
      </c>
      <c r="E6050" s="368" t="s">
        <v>181</v>
      </c>
      <c r="F6050" s="368"/>
      <c r="G6050" s="95" t="s">
        <v>38</v>
      </c>
      <c r="H6050" s="182">
        <v>1</v>
      </c>
      <c r="I6050" s="96">
        <v>14.42</v>
      </c>
      <c r="J6050" s="196">
        <v>14.42</v>
      </c>
    </row>
    <row r="6051" spans="1:10" s="192" customFormat="1" ht="25.5">
      <c r="A6051" s="197" t="s">
        <v>146</v>
      </c>
      <c r="B6051" s="308" t="s">
        <v>1634</v>
      </c>
      <c r="C6051" s="285" t="s">
        <v>21</v>
      </c>
      <c r="D6051" s="285" t="s">
        <v>539</v>
      </c>
      <c r="E6051" s="365" t="s">
        <v>148</v>
      </c>
      <c r="F6051" s="365"/>
      <c r="G6051" s="183" t="s">
        <v>26</v>
      </c>
      <c r="H6051" s="184">
        <v>1.3599999999999999E-2</v>
      </c>
      <c r="I6051" s="185">
        <v>21.5</v>
      </c>
      <c r="J6051" s="198">
        <v>0.28999999999999998</v>
      </c>
    </row>
    <row r="6052" spans="1:10" s="192" customFormat="1" ht="25.5">
      <c r="A6052" s="197" t="s">
        <v>146</v>
      </c>
      <c r="B6052" s="308" t="s">
        <v>1633</v>
      </c>
      <c r="C6052" s="285" t="s">
        <v>21</v>
      </c>
      <c r="D6052" s="285" t="s">
        <v>538</v>
      </c>
      <c r="E6052" s="365" t="s">
        <v>148</v>
      </c>
      <c r="F6052" s="365"/>
      <c r="G6052" s="183" t="s">
        <v>26</v>
      </c>
      <c r="H6052" s="184">
        <v>8.3599999999999994E-2</v>
      </c>
      <c r="I6052" s="185">
        <v>25.4</v>
      </c>
      <c r="J6052" s="198">
        <v>2.12</v>
      </c>
    </row>
    <row r="6053" spans="1:10" s="192" customFormat="1" ht="25.5">
      <c r="A6053" s="197" t="s">
        <v>146</v>
      </c>
      <c r="B6053" s="308" t="s">
        <v>1699</v>
      </c>
      <c r="C6053" s="285" t="s">
        <v>21</v>
      </c>
      <c r="D6053" s="285" t="s">
        <v>1112</v>
      </c>
      <c r="E6053" s="365" t="s">
        <v>181</v>
      </c>
      <c r="F6053" s="365"/>
      <c r="G6053" s="183" t="s">
        <v>38</v>
      </c>
      <c r="H6053" s="184">
        <v>1</v>
      </c>
      <c r="I6053" s="185">
        <v>10.89</v>
      </c>
      <c r="J6053" s="198">
        <v>10.89</v>
      </c>
    </row>
    <row r="6054" spans="1:10" s="192" customFormat="1" ht="25.5">
      <c r="A6054" s="199" t="s">
        <v>139</v>
      </c>
      <c r="B6054" s="309" t="s">
        <v>1700</v>
      </c>
      <c r="C6054" s="278" t="s">
        <v>21</v>
      </c>
      <c r="D6054" s="278" t="s">
        <v>1113</v>
      </c>
      <c r="E6054" s="362" t="s">
        <v>142</v>
      </c>
      <c r="F6054" s="362"/>
      <c r="G6054" s="186" t="s">
        <v>45</v>
      </c>
      <c r="H6054" s="187">
        <v>2.1179999999999999</v>
      </c>
      <c r="I6054" s="188">
        <v>0.22</v>
      </c>
      <c r="J6054" s="200">
        <v>0.46</v>
      </c>
    </row>
    <row r="6055" spans="1:10" s="192" customFormat="1" ht="25.5">
      <c r="A6055" s="199" t="s">
        <v>139</v>
      </c>
      <c r="B6055" s="309" t="s">
        <v>1639</v>
      </c>
      <c r="C6055" s="278" t="s">
        <v>21</v>
      </c>
      <c r="D6055" s="278" t="s">
        <v>544</v>
      </c>
      <c r="E6055" s="362" t="s">
        <v>142</v>
      </c>
      <c r="F6055" s="362"/>
      <c r="G6055" s="186" t="s">
        <v>38</v>
      </c>
      <c r="H6055" s="187">
        <v>2.5000000000000001E-2</v>
      </c>
      <c r="I6055" s="188">
        <v>26.45</v>
      </c>
      <c r="J6055" s="200">
        <v>0.66</v>
      </c>
    </row>
    <row r="6056" spans="1:10" s="192" customFormat="1" ht="12.75">
      <c r="A6056" s="201"/>
      <c r="B6056" s="279"/>
      <c r="C6056" s="279"/>
      <c r="D6056" s="279"/>
      <c r="E6056" s="279" t="s">
        <v>143</v>
      </c>
      <c r="F6056" s="203">
        <v>3.19</v>
      </c>
      <c r="G6056" s="279" t="s">
        <v>144</v>
      </c>
      <c r="H6056" s="203">
        <v>0</v>
      </c>
      <c r="I6056" s="279" t="s">
        <v>145</v>
      </c>
      <c r="J6056" s="204">
        <v>3.19</v>
      </c>
    </row>
    <row r="6057" spans="1:10" s="192" customFormat="1" ht="12.75">
      <c r="A6057" s="201"/>
      <c r="B6057" s="279"/>
      <c r="C6057" s="279"/>
      <c r="D6057" s="279"/>
      <c r="E6057" s="279" t="s">
        <v>663</v>
      </c>
      <c r="F6057" s="203">
        <v>3.24</v>
      </c>
      <c r="G6057" s="279"/>
      <c r="H6057" s="363" t="s">
        <v>664</v>
      </c>
      <c r="I6057" s="363"/>
      <c r="J6057" s="204">
        <v>17.66</v>
      </c>
    </row>
    <row r="6058" spans="1:10" s="192" customFormat="1" ht="13.5" thickBot="1">
      <c r="A6058" s="280"/>
      <c r="B6058" s="281"/>
      <c r="C6058" s="281"/>
      <c r="D6058" s="281"/>
      <c r="E6058" s="281"/>
      <c r="F6058" s="281"/>
      <c r="G6058" s="281" t="s">
        <v>665</v>
      </c>
      <c r="H6058" s="213">
        <v>102.4</v>
      </c>
      <c r="I6058" s="281" t="s">
        <v>666</v>
      </c>
      <c r="J6058" s="207">
        <v>1808.38</v>
      </c>
    </row>
    <row r="6059" spans="1:10" s="192" customFormat="1" ht="13.5" thickTop="1">
      <c r="A6059" s="205"/>
      <c r="B6059" s="189"/>
      <c r="C6059" s="189"/>
      <c r="D6059" s="189"/>
      <c r="E6059" s="189"/>
      <c r="F6059" s="189"/>
      <c r="G6059" s="189"/>
      <c r="H6059" s="189"/>
      <c r="I6059" s="189"/>
      <c r="J6059" s="206"/>
    </row>
    <row r="6060" spans="1:10" s="192" customFormat="1" ht="12.75">
      <c r="A6060" s="290" t="s">
        <v>5051</v>
      </c>
      <c r="B6060" s="288" t="s">
        <v>8</v>
      </c>
      <c r="C6060" s="284" t="s">
        <v>9</v>
      </c>
      <c r="D6060" s="284" t="s">
        <v>10</v>
      </c>
      <c r="E6060" s="367" t="s">
        <v>136</v>
      </c>
      <c r="F6060" s="367"/>
      <c r="G6060" s="289" t="s">
        <v>11</v>
      </c>
      <c r="H6060" s="288" t="s">
        <v>12</v>
      </c>
      <c r="I6060" s="288" t="s">
        <v>13</v>
      </c>
      <c r="J6060" s="287" t="s">
        <v>14</v>
      </c>
    </row>
    <row r="6061" spans="1:10" s="192" customFormat="1" ht="25.5">
      <c r="A6061" s="94" t="s">
        <v>137</v>
      </c>
      <c r="B6061" s="294" t="s">
        <v>1231</v>
      </c>
      <c r="C6061" s="277" t="s">
        <v>21</v>
      </c>
      <c r="D6061" s="277" t="s">
        <v>483</v>
      </c>
      <c r="E6061" s="368" t="s">
        <v>181</v>
      </c>
      <c r="F6061" s="368"/>
      <c r="G6061" s="95" t="s">
        <v>38</v>
      </c>
      <c r="H6061" s="182">
        <v>1</v>
      </c>
      <c r="I6061" s="96">
        <v>13.83</v>
      </c>
      <c r="J6061" s="196">
        <v>13.83</v>
      </c>
    </row>
    <row r="6062" spans="1:10" s="192" customFormat="1" ht="25.5">
      <c r="A6062" s="197" t="s">
        <v>146</v>
      </c>
      <c r="B6062" s="308" t="s">
        <v>1634</v>
      </c>
      <c r="C6062" s="285" t="s">
        <v>21</v>
      </c>
      <c r="D6062" s="285" t="s">
        <v>539</v>
      </c>
      <c r="E6062" s="365" t="s">
        <v>148</v>
      </c>
      <c r="F6062" s="365"/>
      <c r="G6062" s="183" t="s">
        <v>26</v>
      </c>
      <c r="H6062" s="184">
        <v>9.7999999999999997E-3</v>
      </c>
      <c r="I6062" s="185">
        <v>21.5</v>
      </c>
      <c r="J6062" s="198">
        <v>0.21</v>
      </c>
    </row>
    <row r="6063" spans="1:10" s="192" customFormat="1" ht="25.5">
      <c r="A6063" s="197" t="s">
        <v>146</v>
      </c>
      <c r="B6063" s="308" t="s">
        <v>1633</v>
      </c>
      <c r="C6063" s="285" t="s">
        <v>21</v>
      </c>
      <c r="D6063" s="285" t="s">
        <v>538</v>
      </c>
      <c r="E6063" s="365" t="s">
        <v>148</v>
      </c>
      <c r="F6063" s="365"/>
      <c r="G6063" s="183" t="s">
        <v>26</v>
      </c>
      <c r="H6063" s="184">
        <v>5.9700000000000003E-2</v>
      </c>
      <c r="I6063" s="185">
        <v>25.4</v>
      </c>
      <c r="J6063" s="198">
        <v>1.51</v>
      </c>
    </row>
    <row r="6064" spans="1:10" s="192" customFormat="1" ht="25.5">
      <c r="A6064" s="197" t="s">
        <v>146</v>
      </c>
      <c r="B6064" s="308" t="s">
        <v>1711</v>
      </c>
      <c r="C6064" s="285" t="s">
        <v>21</v>
      </c>
      <c r="D6064" s="285" t="s">
        <v>1126</v>
      </c>
      <c r="E6064" s="365" t="s">
        <v>181</v>
      </c>
      <c r="F6064" s="365"/>
      <c r="G6064" s="183" t="s">
        <v>38</v>
      </c>
      <c r="H6064" s="184">
        <v>1</v>
      </c>
      <c r="I6064" s="185">
        <v>11.16</v>
      </c>
      <c r="J6064" s="198">
        <v>11.16</v>
      </c>
    </row>
    <row r="6065" spans="1:10" s="192" customFormat="1" ht="25.5">
      <c r="A6065" s="199" t="s">
        <v>139</v>
      </c>
      <c r="B6065" s="309" t="s">
        <v>1700</v>
      </c>
      <c r="C6065" s="278" t="s">
        <v>21</v>
      </c>
      <c r="D6065" s="278" t="s">
        <v>1113</v>
      </c>
      <c r="E6065" s="362" t="s">
        <v>142</v>
      </c>
      <c r="F6065" s="362"/>
      <c r="G6065" s="186" t="s">
        <v>45</v>
      </c>
      <c r="H6065" s="187">
        <v>1.333</v>
      </c>
      <c r="I6065" s="188">
        <v>0.22</v>
      </c>
      <c r="J6065" s="200">
        <v>0.28999999999999998</v>
      </c>
    </row>
    <row r="6066" spans="1:10" s="192" customFormat="1" ht="25.5">
      <c r="A6066" s="199" t="s">
        <v>139</v>
      </c>
      <c r="B6066" s="309" t="s">
        <v>1639</v>
      </c>
      <c r="C6066" s="278" t="s">
        <v>21</v>
      </c>
      <c r="D6066" s="278" t="s">
        <v>544</v>
      </c>
      <c r="E6066" s="362" t="s">
        <v>142</v>
      </c>
      <c r="F6066" s="362"/>
      <c r="G6066" s="186" t="s">
        <v>38</v>
      </c>
      <c r="H6066" s="187">
        <v>2.5000000000000001E-2</v>
      </c>
      <c r="I6066" s="188">
        <v>26.45</v>
      </c>
      <c r="J6066" s="200">
        <v>0.66</v>
      </c>
    </row>
    <row r="6067" spans="1:10" s="192" customFormat="1" ht="12.75">
      <c r="A6067" s="201"/>
      <c r="B6067" s="279"/>
      <c r="C6067" s="279"/>
      <c r="D6067" s="279"/>
      <c r="E6067" s="279" t="s">
        <v>143</v>
      </c>
      <c r="F6067" s="203">
        <v>2.04</v>
      </c>
      <c r="G6067" s="279" t="s">
        <v>144</v>
      </c>
      <c r="H6067" s="203">
        <v>0</v>
      </c>
      <c r="I6067" s="279" t="s">
        <v>145</v>
      </c>
      <c r="J6067" s="204">
        <v>2.04</v>
      </c>
    </row>
    <row r="6068" spans="1:10" s="192" customFormat="1" ht="12.75">
      <c r="A6068" s="201"/>
      <c r="B6068" s="279"/>
      <c r="C6068" s="279"/>
      <c r="D6068" s="279"/>
      <c r="E6068" s="279" t="s">
        <v>663</v>
      </c>
      <c r="F6068" s="203">
        <v>3.1</v>
      </c>
      <c r="G6068" s="279"/>
      <c r="H6068" s="363" t="s">
        <v>664</v>
      </c>
      <c r="I6068" s="363"/>
      <c r="J6068" s="204">
        <v>16.93</v>
      </c>
    </row>
    <row r="6069" spans="1:10" s="192" customFormat="1" ht="13.5" thickBot="1">
      <c r="A6069" s="280"/>
      <c r="B6069" s="281"/>
      <c r="C6069" s="281"/>
      <c r="D6069" s="281"/>
      <c r="E6069" s="281"/>
      <c r="F6069" s="281"/>
      <c r="G6069" s="281" t="s">
        <v>665</v>
      </c>
      <c r="H6069" s="213">
        <v>3.3</v>
      </c>
      <c r="I6069" s="281" t="s">
        <v>666</v>
      </c>
      <c r="J6069" s="207">
        <v>55.86</v>
      </c>
    </row>
    <row r="6070" spans="1:10" s="192" customFormat="1" ht="13.5" thickTop="1">
      <c r="A6070" s="205"/>
      <c r="B6070" s="189"/>
      <c r="C6070" s="189"/>
      <c r="D6070" s="189"/>
      <c r="E6070" s="189"/>
      <c r="F6070" s="189"/>
      <c r="G6070" s="189"/>
      <c r="H6070" s="189"/>
      <c r="I6070" s="189"/>
      <c r="J6070" s="206"/>
    </row>
    <row r="6071" spans="1:10" s="192" customFormat="1" ht="12.75">
      <c r="A6071" s="290" t="s">
        <v>5052</v>
      </c>
      <c r="B6071" s="288" t="s">
        <v>8</v>
      </c>
      <c r="C6071" s="284" t="s">
        <v>9</v>
      </c>
      <c r="D6071" s="284" t="s">
        <v>10</v>
      </c>
      <c r="E6071" s="367" t="s">
        <v>136</v>
      </c>
      <c r="F6071" s="367"/>
      <c r="G6071" s="289" t="s">
        <v>11</v>
      </c>
      <c r="H6071" s="288" t="s">
        <v>12</v>
      </c>
      <c r="I6071" s="288" t="s">
        <v>13</v>
      </c>
      <c r="J6071" s="287" t="s">
        <v>14</v>
      </c>
    </row>
    <row r="6072" spans="1:10" s="192" customFormat="1" ht="25.5">
      <c r="A6072" s="94" t="s">
        <v>137</v>
      </c>
      <c r="B6072" s="294" t="s">
        <v>1188</v>
      </c>
      <c r="C6072" s="277" t="s">
        <v>21</v>
      </c>
      <c r="D6072" s="277" t="s">
        <v>484</v>
      </c>
      <c r="E6072" s="368" t="s">
        <v>181</v>
      </c>
      <c r="F6072" s="368"/>
      <c r="G6072" s="95" t="s">
        <v>38</v>
      </c>
      <c r="H6072" s="182">
        <v>1</v>
      </c>
      <c r="I6072" s="96">
        <v>13.16</v>
      </c>
      <c r="J6072" s="196">
        <v>13.16</v>
      </c>
    </row>
    <row r="6073" spans="1:10" s="192" customFormat="1" ht="25.5">
      <c r="A6073" s="197" t="s">
        <v>146</v>
      </c>
      <c r="B6073" s="308" t="s">
        <v>1634</v>
      </c>
      <c r="C6073" s="285" t="s">
        <v>21</v>
      </c>
      <c r="D6073" s="285" t="s">
        <v>539</v>
      </c>
      <c r="E6073" s="365" t="s">
        <v>148</v>
      </c>
      <c r="F6073" s="365"/>
      <c r="G6073" s="183" t="s">
        <v>26</v>
      </c>
      <c r="H6073" s="184">
        <v>6.6E-3</v>
      </c>
      <c r="I6073" s="185">
        <v>21.5</v>
      </c>
      <c r="J6073" s="198">
        <v>0.14000000000000001</v>
      </c>
    </row>
    <row r="6074" spans="1:10" s="192" customFormat="1" ht="25.5">
      <c r="A6074" s="197" t="s">
        <v>146</v>
      </c>
      <c r="B6074" s="308" t="s">
        <v>1633</v>
      </c>
      <c r="C6074" s="285" t="s">
        <v>21</v>
      </c>
      <c r="D6074" s="285" t="s">
        <v>538</v>
      </c>
      <c r="E6074" s="365" t="s">
        <v>148</v>
      </c>
      <c r="F6074" s="365"/>
      <c r="G6074" s="183" t="s">
        <v>26</v>
      </c>
      <c r="H6074" s="184">
        <v>4.0300000000000002E-2</v>
      </c>
      <c r="I6074" s="185">
        <v>25.4</v>
      </c>
      <c r="J6074" s="198">
        <v>1.02</v>
      </c>
    </row>
    <row r="6075" spans="1:10" s="192" customFormat="1" ht="25.5">
      <c r="A6075" s="197" t="s">
        <v>146</v>
      </c>
      <c r="B6075" s="308" t="s">
        <v>1701</v>
      </c>
      <c r="C6075" s="285" t="s">
        <v>21</v>
      </c>
      <c r="D6075" s="285" t="s">
        <v>1114</v>
      </c>
      <c r="E6075" s="365" t="s">
        <v>181</v>
      </c>
      <c r="F6075" s="365"/>
      <c r="G6075" s="183" t="s">
        <v>38</v>
      </c>
      <c r="H6075" s="184">
        <v>1</v>
      </c>
      <c r="I6075" s="185">
        <v>11.18</v>
      </c>
      <c r="J6075" s="198">
        <v>11.18</v>
      </c>
    </row>
    <row r="6076" spans="1:10" s="192" customFormat="1" ht="25.5">
      <c r="A6076" s="199" t="s">
        <v>139</v>
      </c>
      <c r="B6076" s="309" t="s">
        <v>1700</v>
      </c>
      <c r="C6076" s="278" t="s">
        <v>21</v>
      </c>
      <c r="D6076" s="278" t="s">
        <v>1113</v>
      </c>
      <c r="E6076" s="362" t="s">
        <v>142</v>
      </c>
      <c r="F6076" s="362"/>
      <c r="G6076" s="186" t="s">
        <v>45</v>
      </c>
      <c r="H6076" s="187">
        <v>0.72799999999999998</v>
      </c>
      <c r="I6076" s="188">
        <v>0.22</v>
      </c>
      <c r="J6076" s="200">
        <v>0.16</v>
      </c>
    </row>
    <row r="6077" spans="1:10" s="192" customFormat="1" ht="25.5">
      <c r="A6077" s="199" t="s">
        <v>139</v>
      </c>
      <c r="B6077" s="309" t="s">
        <v>1639</v>
      </c>
      <c r="C6077" s="278" t="s">
        <v>21</v>
      </c>
      <c r="D6077" s="278" t="s">
        <v>544</v>
      </c>
      <c r="E6077" s="362" t="s">
        <v>142</v>
      </c>
      <c r="F6077" s="362"/>
      <c r="G6077" s="186" t="s">
        <v>38</v>
      </c>
      <c r="H6077" s="187">
        <v>2.5000000000000001E-2</v>
      </c>
      <c r="I6077" s="188">
        <v>26.45</v>
      </c>
      <c r="J6077" s="200">
        <v>0.66</v>
      </c>
    </row>
    <row r="6078" spans="1:10" s="192" customFormat="1" ht="12.75">
      <c r="A6078" s="201"/>
      <c r="B6078" s="279"/>
      <c r="C6078" s="279"/>
      <c r="D6078" s="279"/>
      <c r="E6078" s="279" t="s">
        <v>143</v>
      </c>
      <c r="F6078" s="203">
        <v>1.26</v>
      </c>
      <c r="G6078" s="279" t="s">
        <v>144</v>
      </c>
      <c r="H6078" s="203">
        <v>0</v>
      </c>
      <c r="I6078" s="279" t="s">
        <v>145</v>
      </c>
      <c r="J6078" s="204">
        <v>1.26</v>
      </c>
    </row>
    <row r="6079" spans="1:10" s="192" customFormat="1" ht="12.75">
      <c r="A6079" s="201"/>
      <c r="B6079" s="279"/>
      <c r="C6079" s="279"/>
      <c r="D6079" s="279"/>
      <c r="E6079" s="279" t="s">
        <v>663</v>
      </c>
      <c r="F6079" s="203">
        <v>2.95</v>
      </c>
      <c r="G6079" s="279"/>
      <c r="H6079" s="363" t="s">
        <v>664</v>
      </c>
      <c r="I6079" s="363"/>
      <c r="J6079" s="204">
        <v>16.11</v>
      </c>
    </row>
    <row r="6080" spans="1:10" s="192" customFormat="1" ht="13.5" thickBot="1">
      <c r="A6080" s="280"/>
      <c r="B6080" s="281"/>
      <c r="C6080" s="281"/>
      <c r="D6080" s="281"/>
      <c r="E6080" s="281"/>
      <c r="F6080" s="281"/>
      <c r="G6080" s="281" t="s">
        <v>665</v>
      </c>
      <c r="H6080" s="213">
        <v>372.5</v>
      </c>
      <c r="I6080" s="281" t="s">
        <v>666</v>
      </c>
      <c r="J6080" s="207">
        <v>6000.97</v>
      </c>
    </row>
    <row r="6081" spans="1:10" s="192" customFormat="1" ht="13.5" thickTop="1">
      <c r="A6081" s="205"/>
      <c r="B6081" s="189"/>
      <c r="C6081" s="189"/>
      <c r="D6081" s="189"/>
      <c r="E6081" s="189"/>
      <c r="F6081" s="189"/>
      <c r="G6081" s="189"/>
      <c r="H6081" s="189"/>
      <c r="I6081" s="189"/>
      <c r="J6081" s="206"/>
    </row>
    <row r="6082" spans="1:10" s="192" customFormat="1" ht="12.75">
      <c r="A6082" s="290" t="s">
        <v>5053</v>
      </c>
      <c r="B6082" s="288" t="s">
        <v>8</v>
      </c>
      <c r="C6082" s="284" t="s">
        <v>9</v>
      </c>
      <c r="D6082" s="284" t="s">
        <v>10</v>
      </c>
      <c r="E6082" s="367" t="s">
        <v>136</v>
      </c>
      <c r="F6082" s="367"/>
      <c r="G6082" s="289" t="s">
        <v>11</v>
      </c>
      <c r="H6082" s="288" t="s">
        <v>12</v>
      </c>
      <c r="I6082" s="288" t="s">
        <v>13</v>
      </c>
      <c r="J6082" s="287" t="s">
        <v>14</v>
      </c>
    </row>
    <row r="6083" spans="1:10" s="192" customFormat="1" ht="25.5">
      <c r="A6083" s="94" t="s">
        <v>137</v>
      </c>
      <c r="B6083" s="294" t="s">
        <v>1277</v>
      </c>
      <c r="C6083" s="277" t="s">
        <v>21</v>
      </c>
      <c r="D6083" s="277" t="s">
        <v>485</v>
      </c>
      <c r="E6083" s="368" t="s">
        <v>181</v>
      </c>
      <c r="F6083" s="368"/>
      <c r="G6083" s="95" t="s">
        <v>38</v>
      </c>
      <c r="H6083" s="182">
        <v>1</v>
      </c>
      <c r="I6083" s="96">
        <v>11.83</v>
      </c>
      <c r="J6083" s="196">
        <v>11.83</v>
      </c>
    </row>
    <row r="6084" spans="1:10" s="192" customFormat="1" ht="25.5">
      <c r="A6084" s="197" t="s">
        <v>146</v>
      </c>
      <c r="B6084" s="308" t="s">
        <v>1634</v>
      </c>
      <c r="C6084" s="285" t="s">
        <v>21</v>
      </c>
      <c r="D6084" s="285" t="s">
        <v>539</v>
      </c>
      <c r="E6084" s="365" t="s">
        <v>148</v>
      </c>
      <c r="F6084" s="365"/>
      <c r="G6084" s="183" t="s">
        <v>26</v>
      </c>
      <c r="H6084" s="184">
        <v>4.1999999999999997E-3</v>
      </c>
      <c r="I6084" s="185">
        <v>21.5</v>
      </c>
      <c r="J6084" s="198">
        <v>0.09</v>
      </c>
    </row>
    <row r="6085" spans="1:10" s="192" customFormat="1" ht="25.5">
      <c r="A6085" s="197" t="s">
        <v>146</v>
      </c>
      <c r="B6085" s="308" t="s">
        <v>1633</v>
      </c>
      <c r="C6085" s="285" t="s">
        <v>21</v>
      </c>
      <c r="D6085" s="285" t="s">
        <v>538</v>
      </c>
      <c r="E6085" s="365" t="s">
        <v>148</v>
      </c>
      <c r="F6085" s="365"/>
      <c r="G6085" s="183" t="s">
        <v>26</v>
      </c>
      <c r="H6085" s="184">
        <v>2.5899999999999999E-2</v>
      </c>
      <c r="I6085" s="185">
        <v>25.4</v>
      </c>
      <c r="J6085" s="198">
        <v>0.65</v>
      </c>
    </row>
    <row r="6086" spans="1:10" s="192" customFormat="1" ht="25.5">
      <c r="A6086" s="197" t="s">
        <v>146</v>
      </c>
      <c r="B6086" s="308" t="s">
        <v>1702</v>
      </c>
      <c r="C6086" s="285" t="s">
        <v>21</v>
      </c>
      <c r="D6086" s="285" t="s">
        <v>1115</v>
      </c>
      <c r="E6086" s="365" t="s">
        <v>181</v>
      </c>
      <c r="F6086" s="365"/>
      <c r="G6086" s="183" t="s">
        <v>38</v>
      </c>
      <c r="H6086" s="184">
        <v>1</v>
      </c>
      <c r="I6086" s="185">
        <v>10.36</v>
      </c>
      <c r="J6086" s="198">
        <v>10.36</v>
      </c>
    </row>
    <row r="6087" spans="1:10" s="192" customFormat="1" ht="25.5">
      <c r="A6087" s="199" t="s">
        <v>139</v>
      </c>
      <c r="B6087" s="309" t="s">
        <v>1700</v>
      </c>
      <c r="C6087" s="278" t="s">
        <v>21</v>
      </c>
      <c r="D6087" s="278" t="s">
        <v>1113</v>
      </c>
      <c r="E6087" s="362" t="s">
        <v>142</v>
      </c>
      <c r="F6087" s="362"/>
      <c r="G6087" s="186" t="s">
        <v>45</v>
      </c>
      <c r="H6087" s="187">
        <v>0.35699999999999998</v>
      </c>
      <c r="I6087" s="188">
        <v>0.22</v>
      </c>
      <c r="J6087" s="200">
        <v>7.0000000000000007E-2</v>
      </c>
    </row>
    <row r="6088" spans="1:10" s="192" customFormat="1" ht="25.5">
      <c r="A6088" s="199" t="s">
        <v>139</v>
      </c>
      <c r="B6088" s="309" t="s">
        <v>1639</v>
      </c>
      <c r="C6088" s="278" t="s">
        <v>21</v>
      </c>
      <c r="D6088" s="278" t="s">
        <v>544</v>
      </c>
      <c r="E6088" s="362" t="s">
        <v>142</v>
      </c>
      <c r="F6088" s="362"/>
      <c r="G6088" s="186" t="s">
        <v>38</v>
      </c>
      <c r="H6088" s="187">
        <v>2.5000000000000001E-2</v>
      </c>
      <c r="I6088" s="188">
        <v>26.45</v>
      </c>
      <c r="J6088" s="200">
        <v>0.66</v>
      </c>
    </row>
    <row r="6089" spans="1:10" s="192" customFormat="1" ht="12.75">
      <c r="A6089" s="201"/>
      <c r="B6089" s="279"/>
      <c r="C6089" s="279"/>
      <c r="D6089" s="279"/>
      <c r="E6089" s="279" t="s">
        <v>143</v>
      </c>
      <c r="F6089" s="203">
        <v>0.76</v>
      </c>
      <c r="G6089" s="279" t="s">
        <v>144</v>
      </c>
      <c r="H6089" s="203">
        <v>0</v>
      </c>
      <c r="I6089" s="279" t="s">
        <v>145</v>
      </c>
      <c r="J6089" s="204">
        <v>0.76</v>
      </c>
    </row>
    <row r="6090" spans="1:10" s="192" customFormat="1" ht="12.75">
      <c r="A6090" s="201"/>
      <c r="B6090" s="279"/>
      <c r="C6090" s="279"/>
      <c r="D6090" s="279"/>
      <c r="E6090" s="279" t="s">
        <v>663</v>
      </c>
      <c r="F6090" s="203">
        <v>2.65</v>
      </c>
      <c r="G6090" s="279"/>
      <c r="H6090" s="363" t="s">
        <v>664</v>
      </c>
      <c r="I6090" s="363"/>
      <c r="J6090" s="204">
        <v>14.48</v>
      </c>
    </row>
    <row r="6091" spans="1:10" s="192" customFormat="1" ht="13.5" thickBot="1">
      <c r="A6091" s="280"/>
      <c r="B6091" s="281"/>
      <c r="C6091" s="281"/>
      <c r="D6091" s="281"/>
      <c r="E6091" s="281"/>
      <c r="F6091" s="281"/>
      <c r="G6091" s="281" t="s">
        <v>665</v>
      </c>
      <c r="H6091" s="213">
        <v>361.5</v>
      </c>
      <c r="I6091" s="281" t="s">
        <v>666</v>
      </c>
      <c r="J6091" s="207">
        <v>5234.5200000000004</v>
      </c>
    </row>
    <row r="6092" spans="1:10" s="192" customFormat="1" ht="13.5" thickTop="1">
      <c r="A6092" s="205"/>
      <c r="B6092" s="189"/>
      <c r="C6092" s="189"/>
      <c r="D6092" s="189"/>
      <c r="E6092" s="189"/>
      <c r="F6092" s="189"/>
      <c r="G6092" s="189"/>
      <c r="H6092" s="189"/>
      <c r="I6092" s="189"/>
      <c r="J6092" s="206"/>
    </row>
    <row r="6093" spans="1:10" s="192" customFormat="1" ht="12.75">
      <c r="A6093" s="290" t="s">
        <v>5054</v>
      </c>
      <c r="B6093" s="288" t="s">
        <v>8</v>
      </c>
      <c r="C6093" s="284" t="s">
        <v>9</v>
      </c>
      <c r="D6093" s="284" t="s">
        <v>10</v>
      </c>
      <c r="E6093" s="367" t="s">
        <v>136</v>
      </c>
      <c r="F6093" s="367"/>
      <c r="G6093" s="289" t="s">
        <v>11</v>
      </c>
      <c r="H6093" s="288" t="s">
        <v>12</v>
      </c>
      <c r="I6093" s="288" t="s">
        <v>13</v>
      </c>
      <c r="J6093" s="287" t="s">
        <v>14</v>
      </c>
    </row>
    <row r="6094" spans="1:10" s="192" customFormat="1" ht="25.5">
      <c r="A6094" s="94" t="s">
        <v>137</v>
      </c>
      <c r="B6094" s="294" t="s">
        <v>4190</v>
      </c>
      <c r="C6094" s="277" t="s">
        <v>21</v>
      </c>
      <c r="D6094" s="277" t="s">
        <v>2890</v>
      </c>
      <c r="E6094" s="368" t="s">
        <v>181</v>
      </c>
      <c r="F6094" s="368"/>
      <c r="G6094" s="95" t="s">
        <v>38</v>
      </c>
      <c r="H6094" s="182">
        <v>1</v>
      </c>
      <c r="I6094" s="96">
        <v>9.9700000000000006</v>
      </c>
      <c r="J6094" s="196">
        <v>9.9700000000000006</v>
      </c>
    </row>
    <row r="6095" spans="1:10" s="192" customFormat="1" ht="25.5">
      <c r="A6095" s="197" t="s">
        <v>146</v>
      </c>
      <c r="B6095" s="308" t="s">
        <v>1634</v>
      </c>
      <c r="C6095" s="285" t="s">
        <v>21</v>
      </c>
      <c r="D6095" s="285" t="s">
        <v>539</v>
      </c>
      <c r="E6095" s="365" t="s">
        <v>148</v>
      </c>
      <c r="F6095" s="365"/>
      <c r="G6095" s="183" t="s">
        <v>26</v>
      </c>
      <c r="H6095" s="184">
        <v>2.3E-3</v>
      </c>
      <c r="I6095" s="185">
        <v>21.5</v>
      </c>
      <c r="J6095" s="198">
        <v>0.04</v>
      </c>
    </row>
    <row r="6096" spans="1:10" s="192" customFormat="1" ht="25.5">
      <c r="A6096" s="197" t="s">
        <v>146</v>
      </c>
      <c r="B6096" s="308" t="s">
        <v>1633</v>
      </c>
      <c r="C6096" s="285" t="s">
        <v>21</v>
      </c>
      <c r="D6096" s="285" t="s">
        <v>538</v>
      </c>
      <c r="E6096" s="365" t="s">
        <v>148</v>
      </c>
      <c r="F6096" s="365"/>
      <c r="G6096" s="183" t="s">
        <v>26</v>
      </c>
      <c r="H6096" s="184">
        <v>1.43E-2</v>
      </c>
      <c r="I6096" s="185">
        <v>25.4</v>
      </c>
      <c r="J6096" s="198">
        <v>0.36</v>
      </c>
    </row>
    <row r="6097" spans="1:10" s="192" customFormat="1" ht="25.5">
      <c r="A6097" s="197" t="s">
        <v>146</v>
      </c>
      <c r="B6097" s="308" t="s">
        <v>1703</v>
      </c>
      <c r="C6097" s="285" t="s">
        <v>21</v>
      </c>
      <c r="D6097" s="285" t="s">
        <v>1116</v>
      </c>
      <c r="E6097" s="365" t="s">
        <v>181</v>
      </c>
      <c r="F6097" s="365"/>
      <c r="G6097" s="183" t="s">
        <v>38</v>
      </c>
      <c r="H6097" s="184">
        <v>1</v>
      </c>
      <c r="I6097" s="185">
        <v>8.8800000000000008</v>
      </c>
      <c r="J6097" s="198">
        <v>8.8800000000000008</v>
      </c>
    </row>
    <row r="6098" spans="1:10" s="192" customFormat="1" ht="25.5">
      <c r="A6098" s="199" t="s">
        <v>139</v>
      </c>
      <c r="B6098" s="309" t="s">
        <v>1700</v>
      </c>
      <c r="C6098" s="278" t="s">
        <v>21</v>
      </c>
      <c r="D6098" s="278" t="s">
        <v>1113</v>
      </c>
      <c r="E6098" s="362" t="s">
        <v>142</v>
      </c>
      <c r="F6098" s="362"/>
      <c r="G6098" s="186" t="s">
        <v>45</v>
      </c>
      <c r="H6098" s="187">
        <v>0.14699999999999999</v>
      </c>
      <c r="I6098" s="188">
        <v>0.22</v>
      </c>
      <c r="J6098" s="200">
        <v>0.03</v>
      </c>
    </row>
    <row r="6099" spans="1:10" s="192" customFormat="1" ht="25.5">
      <c r="A6099" s="199" t="s">
        <v>139</v>
      </c>
      <c r="B6099" s="309" t="s">
        <v>1639</v>
      </c>
      <c r="C6099" s="278" t="s">
        <v>21</v>
      </c>
      <c r="D6099" s="278" t="s">
        <v>544</v>
      </c>
      <c r="E6099" s="362" t="s">
        <v>142</v>
      </c>
      <c r="F6099" s="362"/>
      <c r="G6099" s="186" t="s">
        <v>38</v>
      </c>
      <c r="H6099" s="187">
        <v>2.5000000000000001E-2</v>
      </c>
      <c r="I6099" s="188">
        <v>26.45</v>
      </c>
      <c r="J6099" s="200">
        <v>0.66</v>
      </c>
    </row>
    <row r="6100" spans="1:10" s="192" customFormat="1" ht="12.75">
      <c r="A6100" s="201"/>
      <c r="B6100" s="279"/>
      <c r="C6100" s="279"/>
      <c r="D6100" s="279"/>
      <c r="E6100" s="279" t="s">
        <v>143</v>
      </c>
      <c r="F6100" s="203">
        <v>0.41</v>
      </c>
      <c r="G6100" s="279" t="s">
        <v>144</v>
      </c>
      <c r="H6100" s="203">
        <v>0</v>
      </c>
      <c r="I6100" s="279" t="s">
        <v>145</v>
      </c>
      <c r="J6100" s="204">
        <v>0.41</v>
      </c>
    </row>
    <row r="6101" spans="1:10" s="192" customFormat="1" ht="12.75">
      <c r="A6101" s="201"/>
      <c r="B6101" s="279"/>
      <c r="C6101" s="279"/>
      <c r="D6101" s="279"/>
      <c r="E6101" s="279" t="s">
        <v>663</v>
      </c>
      <c r="F6101" s="203">
        <v>2.2400000000000002</v>
      </c>
      <c r="G6101" s="279"/>
      <c r="H6101" s="363" t="s">
        <v>664</v>
      </c>
      <c r="I6101" s="363"/>
      <c r="J6101" s="204">
        <v>12.21</v>
      </c>
    </row>
    <row r="6102" spans="1:10" s="192" customFormat="1" ht="13.5" thickBot="1">
      <c r="A6102" s="280"/>
      <c r="B6102" s="281"/>
      <c r="C6102" s="281"/>
      <c r="D6102" s="281"/>
      <c r="E6102" s="281"/>
      <c r="F6102" s="281"/>
      <c r="G6102" s="281" t="s">
        <v>665</v>
      </c>
      <c r="H6102" s="213">
        <v>97</v>
      </c>
      <c r="I6102" s="281" t="s">
        <v>666</v>
      </c>
      <c r="J6102" s="207">
        <v>1184.3699999999999</v>
      </c>
    </row>
    <row r="6103" spans="1:10" s="192" customFormat="1" ht="13.5" thickTop="1">
      <c r="A6103" s="205"/>
      <c r="B6103" s="189"/>
      <c r="C6103" s="189"/>
      <c r="D6103" s="189"/>
      <c r="E6103" s="189"/>
      <c r="F6103" s="189"/>
      <c r="G6103" s="189"/>
      <c r="H6103" s="189"/>
      <c r="I6103" s="189"/>
      <c r="J6103" s="206"/>
    </row>
    <row r="6104" spans="1:10" s="192" customFormat="1" ht="12.75">
      <c r="A6104" s="290" t="s">
        <v>5055</v>
      </c>
      <c r="B6104" s="288" t="s">
        <v>8</v>
      </c>
      <c r="C6104" s="284" t="s">
        <v>9</v>
      </c>
      <c r="D6104" s="284" t="s">
        <v>10</v>
      </c>
      <c r="E6104" s="367" t="s">
        <v>136</v>
      </c>
      <c r="F6104" s="367"/>
      <c r="G6104" s="289" t="s">
        <v>11</v>
      </c>
      <c r="H6104" s="288" t="s">
        <v>12</v>
      </c>
      <c r="I6104" s="288" t="s">
        <v>13</v>
      </c>
      <c r="J6104" s="287" t="s">
        <v>14</v>
      </c>
    </row>
    <row r="6105" spans="1:10" s="192" customFormat="1" ht="25.5">
      <c r="A6105" s="94" t="s">
        <v>137</v>
      </c>
      <c r="B6105" s="294" t="s">
        <v>4476</v>
      </c>
      <c r="C6105" s="277" t="s">
        <v>21</v>
      </c>
      <c r="D6105" s="277" t="s">
        <v>3064</v>
      </c>
      <c r="E6105" s="368" t="s">
        <v>181</v>
      </c>
      <c r="F6105" s="368"/>
      <c r="G6105" s="95" t="s">
        <v>38</v>
      </c>
      <c r="H6105" s="182">
        <v>1</v>
      </c>
      <c r="I6105" s="96">
        <v>9.81</v>
      </c>
      <c r="J6105" s="196">
        <v>9.81</v>
      </c>
    </row>
    <row r="6106" spans="1:10" s="192" customFormat="1" ht="25.5">
      <c r="A6106" s="197" t="s">
        <v>146</v>
      </c>
      <c r="B6106" s="308" t="s">
        <v>1634</v>
      </c>
      <c r="C6106" s="285" t="s">
        <v>21</v>
      </c>
      <c r="D6106" s="285" t="s">
        <v>539</v>
      </c>
      <c r="E6106" s="365" t="s">
        <v>148</v>
      </c>
      <c r="F6106" s="365"/>
      <c r="G6106" s="183" t="s">
        <v>26</v>
      </c>
      <c r="H6106" s="184">
        <v>2E-3</v>
      </c>
      <c r="I6106" s="185">
        <v>21.5</v>
      </c>
      <c r="J6106" s="198">
        <v>0.04</v>
      </c>
    </row>
    <row r="6107" spans="1:10" s="192" customFormat="1" ht="25.5">
      <c r="A6107" s="197" t="s">
        <v>146</v>
      </c>
      <c r="B6107" s="308" t="s">
        <v>1633</v>
      </c>
      <c r="C6107" s="285" t="s">
        <v>21</v>
      </c>
      <c r="D6107" s="285" t="s">
        <v>538</v>
      </c>
      <c r="E6107" s="365" t="s">
        <v>148</v>
      </c>
      <c r="F6107" s="365"/>
      <c r="G6107" s="183" t="s">
        <v>26</v>
      </c>
      <c r="H6107" s="184">
        <v>1.21E-2</v>
      </c>
      <c r="I6107" s="185">
        <v>25.4</v>
      </c>
      <c r="J6107" s="198">
        <v>0.3</v>
      </c>
    </row>
    <row r="6108" spans="1:10" s="192" customFormat="1" ht="25.5">
      <c r="A6108" s="197" t="s">
        <v>146</v>
      </c>
      <c r="B6108" s="308" t="s">
        <v>4144</v>
      </c>
      <c r="C6108" s="285" t="s">
        <v>21</v>
      </c>
      <c r="D6108" s="285" t="s">
        <v>4145</v>
      </c>
      <c r="E6108" s="365" t="s">
        <v>181</v>
      </c>
      <c r="F6108" s="365"/>
      <c r="G6108" s="183" t="s">
        <v>38</v>
      </c>
      <c r="H6108" s="184">
        <v>1</v>
      </c>
      <c r="I6108" s="185">
        <v>8.81</v>
      </c>
      <c r="J6108" s="198">
        <v>8.81</v>
      </c>
    </row>
    <row r="6109" spans="1:10" s="192" customFormat="1" ht="25.5">
      <c r="A6109" s="199" t="s">
        <v>139</v>
      </c>
      <c r="B6109" s="309" t="s">
        <v>1639</v>
      </c>
      <c r="C6109" s="278" t="s">
        <v>21</v>
      </c>
      <c r="D6109" s="278" t="s">
        <v>544</v>
      </c>
      <c r="E6109" s="362" t="s">
        <v>142</v>
      </c>
      <c r="F6109" s="362"/>
      <c r="G6109" s="186" t="s">
        <v>38</v>
      </c>
      <c r="H6109" s="187">
        <v>2.5000000000000001E-2</v>
      </c>
      <c r="I6109" s="188">
        <v>26.45</v>
      </c>
      <c r="J6109" s="200">
        <v>0.66</v>
      </c>
    </row>
    <row r="6110" spans="1:10" s="192" customFormat="1" ht="12.75">
      <c r="A6110" s="201"/>
      <c r="B6110" s="279"/>
      <c r="C6110" s="279"/>
      <c r="D6110" s="279"/>
      <c r="E6110" s="279" t="s">
        <v>143</v>
      </c>
      <c r="F6110" s="203">
        <v>0.32</v>
      </c>
      <c r="G6110" s="279" t="s">
        <v>144</v>
      </c>
      <c r="H6110" s="203">
        <v>0</v>
      </c>
      <c r="I6110" s="279" t="s">
        <v>145</v>
      </c>
      <c r="J6110" s="204">
        <v>0.32</v>
      </c>
    </row>
    <row r="6111" spans="1:10" s="192" customFormat="1" ht="12.75">
      <c r="A6111" s="201"/>
      <c r="B6111" s="279"/>
      <c r="C6111" s="279"/>
      <c r="D6111" s="279"/>
      <c r="E6111" s="279" t="s">
        <v>663</v>
      </c>
      <c r="F6111" s="203">
        <v>2.2000000000000002</v>
      </c>
      <c r="G6111" s="279"/>
      <c r="H6111" s="363" t="s">
        <v>664</v>
      </c>
      <c r="I6111" s="363"/>
      <c r="J6111" s="204">
        <v>12.01</v>
      </c>
    </row>
    <row r="6112" spans="1:10" s="192" customFormat="1" ht="13.5" thickBot="1">
      <c r="A6112" s="280"/>
      <c r="B6112" s="281"/>
      <c r="C6112" s="281"/>
      <c r="D6112" s="281"/>
      <c r="E6112" s="281"/>
      <c r="F6112" s="281"/>
      <c r="G6112" s="281" t="s">
        <v>665</v>
      </c>
      <c r="H6112" s="213">
        <v>268.2</v>
      </c>
      <c r="I6112" s="281" t="s">
        <v>666</v>
      </c>
      <c r="J6112" s="207">
        <v>3221.08</v>
      </c>
    </row>
    <row r="6113" spans="1:10" s="192" customFormat="1" ht="13.5" thickTop="1">
      <c r="A6113" s="205"/>
      <c r="B6113" s="189"/>
      <c r="C6113" s="189"/>
      <c r="D6113" s="189"/>
      <c r="E6113" s="189"/>
      <c r="F6113" s="189"/>
      <c r="G6113" s="189"/>
      <c r="H6113" s="189"/>
      <c r="I6113" s="189"/>
      <c r="J6113" s="206"/>
    </row>
    <row r="6114" spans="1:10" s="192" customFormat="1" ht="12.75">
      <c r="A6114" s="290" t="s">
        <v>5056</v>
      </c>
      <c r="B6114" s="288" t="s">
        <v>8</v>
      </c>
      <c r="C6114" s="284" t="s">
        <v>9</v>
      </c>
      <c r="D6114" s="284" t="s">
        <v>10</v>
      </c>
      <c r="E6114" s="367" t="s">
        <v>136</v>
      </c>
      <c r="F6114" s="367"/>
      <c r="G6114" s="289" t="s">
        <v>11</v>
      </c>
      <c r="H6114" s="288" t="s">
        <v>12</v>
      </c>
      <c r="I6114" s="288" t="s">
        <v>13</v>
      </c>
      <c r="J6114" s="287" t="s">
        <v>14</v>
      </c>
    </row>
    <row r="6115" spans="1:10" s="192" customFormat="1" ht="38.25">
      <c r="A6115" s="94" t="s">
        <v>137</v>
      </c>
      <c r="B6115" s="294" t="s">
        <v>4468</v>
      </c>
      <c r="C6115" s="277" t="s">
        <v>21</v>
      </c>
      <c r="D6115" s="277" t="s">
        <v>3060</v>
      </c>
      <c r="E6115" s="368" t="s">
        <v>181</v>
      </c>
      <c r="F6115" s="368"/>
      <c r="G6115" s="95" t="s">
        <v>2</v>
      </c>
      <c r="H6115" s="182">
        <v>1</v>
      </c>
      <c r="I6115" s="96">
        <v>701.91</v>
      </c>
      <c r="J6115" s="196">
        <v>701.91</v>
      </c>
    </row>
    <row r="6116" spans="1:10" s="192" customFormat="1" ht="25.5">
      <c r="A6116" s="197" t="s">
        <v>146</v>
      </c>
      <c r="B6116" s="308" t="s">
        <v>1345</v>
      </c>
      <c r="C6116" s="285" t="s">
        <v>21</v>
      </c>
      <c r="D6116" s="285" t="s">
        <v>147</v>
      </c>
      <c r="E6116" s="365" t="s">
        <v>148</v>
      </c>
      <c r="F6116" s="365"/>
      <c r="G6116" s="183" t="s">
        <v>26</v>
      </c>
      <c r="H6116" s="184">
        <v>2.0266999999999999</v>
      </c>
      <c r="I6116" s="185">
        <v>20.32</v>
      </c>
      <c r="J6116" s="198">
        <v>41.18</v>
      </c>
    </row>
    <row r="6117" spans="1:10" s="192" customFormat="1" ht="25.5">
      <c r="A6117" s="197" t="s">
        <v>146</v>
      </c>
      <c r="B6117" s="308" t="s">
        <v>1635</v>
      </c>
      <c r="C6117" s="285" t="s">
        <v>21</v>
      </c>
      <c r="D6117" s="285" t="s">
        <v>540</v>
      </c>
      <c r="E6117" s="365" t="s">
        <v>148</v>
      </c>
      <c r="F6117" s="365"/>
      <c r="G6117" s="183" t="s">
        <v>26</v>
      </c>
      <c r="H6117" s="184">
        <v>1.2784</v>
      </c>
      <c r="I6117" s="185">
        <v>19.600000000000001</v>
      </c>
      <c r="J6117" s="198">
        <v>25.05</v>
      </c>
    </row>
    <row r="6118" spans="1:10" s="192" customFormat="1" ht="38.25" customHeight="1">
      <c r="A6118" s="197" t="s">
        <v>146</v>
      </c>
      <c r="B6118" s="308" t="s">
        <v>1397</v>
      </c>
      <c r="C6118" s="285" t="s">
        <v>21</v>
      </c>
      <c r="D6118" s="285" t="s">
        <v>770</v>
      </c>
      <c r="E6118" s="365" t="s">
        <v>155</v>
      </c>
      <c r="F6118" s="365"/>
      <c r="G6118" s="183" t="s">
        <v>156</v>
      </c>
      <c r="H6118" s="184">
        <v>0.65800000000000003</v>
      </c>
      <c r="I6118" s="185">
        <v>5.61</v>
      </c>
      <c r="J6118" s="198">
        <v>3.69</v>
      </c>
    </row>
    <row r="6119" spans="1:10" s="192" customFormat="1" ht="38.25" customHeight="1">
      <c r="A6119" s="197" t="s">
        <v>146</v>
      </c>
      <c r="B6119" s="308" t="s">
        <v>1398</v>
      </c>
      <c r="C6119" s="285" t="s">
        <v>21</v>
      </c>
      <c r="D6119" s="285" t="s">
        <v>771</v>
      </c>
      <c r="E6119" s="365" t="s">
        <v>155</v>
      </c>
      <c r="F6119" s="365"/>
      <c r="G6119" s="183" t="s">
        <v>249</v>
      </c>
      <c r="H6119" s="184">
        <v>0.62039999999999995</v>
      </c>
      <c r="I6119" s="185">
        <v>1.52</v>
      </c>
      <c r="J6119" s="198">
        <v>0.94</v>
      </c>
    </row>
    <row r="6120" spans="1:10" s="192" customFormat="1" ht="25.5">
      <c r="A6120" s="199" t="s">
        <v>139</v>
      </c>
      <c r="B6120" s="309" t="s">
        <v>1474</v>
      </c>
      <c r="C6120" s="278" t="s">
        <v>21</v>
      </c>
      <c r="D6120" s="278" t="s">
        <v>504</v>
      </c>
      <c r="E6120" s="362" t="s">
        <v>142</v>
      </c>
      <c r="F6120" s="362"/>
      <c r="G6120" s="186" t="s">
        <v>2</v>
      </c>
      <c r="H6120" s="187">
        <v>0.67989999999999995</v>
      </c>
      <c r="I6120" s="188">
        <v>132.5</v>
      </c>
      <c r="J6120" s="200">
        <v>90.08</v>
      </c>
    </row>
    <row r="6121" spans="1:10" s="192" customFormat="1" ht="12.75">
      <c r="A6121" s="199" t="s">
        <v>139</v>
      </c>
      <c r="B6121" s="309" t="s">
        <v>1473</v>
      </c>
      <c r="C6121" s="278" t="s">
        <v>21</v>
      </c>
      <c r="D6121" s="278" t="s">
        <v>503</v>
      </c>
      <c r="E6121" s="362" t="s">
        <v>142</v>
      </c>
      <c r="F6121" s="362"/>
      <c r="G6121" s="186" t="s">
        <v>38</v>
      </c>
      <c r="H6121" s="187">
        <v>490.34550000000002</v>
      </c>
      <c r="I6121" s="188">
        <v>0.92</v>
      </c>
      <c r="J6121" s="200">
        <v>451.11</v>
      </c>
    </row>
    <row r="6122" spans="1:10" s="192" customFormat="1" ht="25.5">
      <c r="A6122" s="199" t="s">
        <v>139</v>
      </c>
      <c r="B6122" s="309" t="s">
        <v>1636</v>
      </c>
      <c r="C6122" s="278" t="s">
        <v>21</v>
      </c>
      <c r="D6122" s="278" t="s">
        <v>541</v>
      </c>
      <c r="E6122" s="362" t="s">
        <v>142</v>
      </c>
      <c r="F6122" s="362"/>
      <c r="G6122" s="186" t="s">
        <v>2</v>
      </c>
      <c r="H6122" s="187">
        <v>0.56459999999999999</v>
      </c>
      <c r="I6122" s="188">
        <v>159.16</v>
      </c>
      <c r="J6122" s="200">
        <v>89.86</v>
      </c>
    </row>
    <row r="6123" spans="1:10" s="192" customFormat="1" ht="12.75">
      <c r="A6123" s="201"/>
      <c r="B6123" s="279"/>
      <c r="C6123" s="279"/>
      <c r="D6123" s="279"/>
      <c r="E6123" s="279" t="s">
        <v>143</v>
      </c>
      <c r="F6123" s="203">
        <v>50.31</v>
      </c>
      <c r="G6123" s="279" t="s">
        <v>144</v>
      </c>
      <c r="H6123" s="203">
        <v>0</v>
      </c>
      <c r="I6123" s="279" t="s">
        <v>145</v>
      </c>
      <c r="J6123" s="204">
        <v>50.31</v>
      </c>
    </row>
    <row r="6124" spans="1:10" s="192" customFormat="1" ht="12.75">
      <c r="A6124" s="201"/>
      <c r="B6124" s="279"/>
      <c r="C6124" s="279"/>
      <c r="D6124" s="279"/>
      <c r="E6124" s="279" t="s">
        <v>663</v>
      </c>
      <c r="F6124" s="203">
        <v>157.71</v>
      </c>
      <c r="G6124" s="279"/>
      <c r="H6124" s="363" t="s">
        <v>664</v>
      </c>
      <c r="I6124" s="363"/>
      <c r="J6124" s="204">
        <v>859.62</v>
      </c>
    </row>
    <row r="6125" spans="1:10" s="192" customFormat="1" ht="13.5" thickBot="1">
      <c r="A6125" s="280"/>
      <c r="B6125" s="281"/>
      <c r="C6125" s="281"/>
      <c r="D6125" s="281"/>
      <c r="E6125" s="281"/>
      <c r="F6125" s="281"/>
      <c r="G6125" s="281" t="s">
        <v>665</v>
      </c>
      <c r="H6125" s="213">
        <v>12.64</v>
      </c>
      <c r="I6125" s="281" t="s">
        <v>666</v>
      </c>
      <c r="J6125" s="207">
        <v>10865.59</v>
      </c>
    </row>
    <row r="6126" spans="1:10" s="192" customFormat="1" ht="13.5" thickTop="1">
      <c r="A6126" s="205"/>
      <c r="B6126" s="189"/>
      <c r="C6126" s="189"/>
      <c r="D6126" s="189"/>
      <c r="E6126" s="189"/>
      <c r="F6126" s="189"/>
      <c r="G6126" s="189"/>
      <c r="H6126" s="189"/>
      <c r="I6126" s="189"/>
      <c r="J6126" s="206"/>
    </row>
    <row r="6127" spans="1:10" s="192" customFormat="1" ht="12.75">
      <c r="A6127" s="290" t="s">
        <v>5057</v>
      </c>
      <c r="B6127" s="288" t="s">
        <v>8</v>
      </c>
      <c r="C6127" s="284" t="s">
        <v>9</v>
      </c>
      <c r="D6127" s="284" t="s">
        <v>10</v>
      </c>
      <c r="E6127" s="367" t="s">
        <v>136</v>
      </c>
      <c r="F6127" s="367"/>
      <c r="G6127" s="289" t="s">
        <v>11</v>
      </c>
      <c r="H6127" s="288" t="s">
        <v>12</v>
      </c>
      <c r="I6127" s="288" t="s">
        <v>13</v>
      </c>
      <c r="J6127" s="287" t="s">
        <v>14</v>
      </c>
    </row>
    <row r="6128" spans="1:10" s="192" customFormat="1" ht="12.75">
      <c r="A6128" s="94" t="s">
        <v>137</v>
      </c>
      <c r="B6128" s="294" t="s">
        <v>4477</v>
      </c>
      <c r="C6128" s="277" t="s">
        <v>44</v>
      </c>
      <c r="D6128" s="277" t="s">
        <v>3066</v>
      </c>
      <c r="E6128" s="368">
        <v>63</v>
      </c>
      <c r="F6128" s="368"/>
      <c r="G6128" s="95" t="s">
        <v>2053</v>
      </c>
      <c r="H6128" s="182">
        <v>1</v>
      </c>
      <c r="I6128" s="96">
        <v>105.6</v>
      </c>
      <c r="J6128" s="196">
        <v>105.6</v>
      </c>
    </row>
    <row r="6129" spans="1:10" s="192" customFormat="1" ht="25.5">
      <c r="A6129" s="197" t="s">
        <v>146</v>
      </c>
      <c r="B6129" s="308" t="s">
        <v>1633</v>
      </c>
      <c r="C6129" s="285" t="s">
        <v>21</v>
      </c>
      <c r="D6129" s="285" t="s">
        <v>538</v>
      </c>
      <c r="E6129" s="365" t="s">
        <v>148</v>
      </c>
      <c r="F6129" s="365"/>
      <c r="G6129" s="183" t="s">
        <v>26</v>
      </c>
      <c r="H6129" s="184">
        <v>0.5</v>
      </c>
      <c r="I6129" s="185">
        <v>25.4</v>
      </c>
      <c r="J6129" s="198">
        <v>12.7</v>
      </c>
    </row>
    <row r="6130" spans="1:10" s="192" customFormat="1" ht="25.5">
      <c r="A6130" s="197" t="s">
        <v>146</v>
      </c>
      <c r="B6130" s="308" t="s">
        <v>1345</v>
      </c>
      <c r="C6130" s="285" t="s">
        <v>21</v>
      </c>
      <c r="D6130" s="285" t="s">
        <v>147</v>
      </c>
      <c r="E6130" s="365" t="s">
        <v>148</v>
      </c>
      <c r="F6130" s="365"/>
      <c r="G6130" s="183" t="s">
        <v>26</v>
      </c>
      <c r="H6130" s="184">
        <v>0.5</v>
      </c>
      <c r="I6130" s="185">
        <v>20.32</v>
      </c>
      <c r="J6130" s="198">
        <v>10.16</v>
      </c>
    </row>
    <row r="6131" spans="1:10" s="192" customFormat="1" ht="25.5">
      <c r="A6131" s="199" t="s">
        <v>139</v>
      </c>
      <c r="B6131" s="309" t="s">
        <v>4478</v>
      </c>
      <c r="C6131" s="278" t="s">
        <v>487</v>
      </c>
      <c r="D6131" s="278" t="s">
        <v>4479</v>
      </c>
      <c r="E6131" s="362" t="s">
        <v>142</v>
      </c>
      <c r="F6131" s="362"/>
      <c r="G6131" s="186" t="s">
        <v>2053</v>
      </c>
      <c r="H6131" s="187">
        <v>1</v>
      </c>
      <c r="I6131" s="188">
        <v>82.74</v>
      </c>
      <c r="J6131" s="200">
        <v>82.74</v>
      </c>
    </row>
    <row r="6132" spans="1:10" s="192" customFormat="1" ht="12.75">
      <c r="A6132" s="201"/>
      <c r="B6132" s="279"/>
      <c r="C6132" s="279"/>
      <c r="D6132" s="279"/>
      <c r="E6132" s="279" t="s">
        <v>143</v>
      </c>
      <c r="F6132" s="203">
        <v>17.559999999999999</v>
      </c>
      <c r="G6132" s="279" t="s">
        <v>144</v>
      </c>
      <c r="H6132" s="203">
        <v>0</v>
      </c>
      <c r="I6132" s="279" t="s">
        <v>145</v>
      </c>
      <c r="J6132" s="204">
        <v>17.559999999999999</v>
      </c>
    </row>
    <row r="6133" spans="1:10" s="192" customFormat="1" ht="12.75">
      <c r="A6133" s="201"/>
      <c r="B6133" s="279"/>
      <c r="C6133" s="279"/>
      <c r="D6133" s="279"/>
      <c r="E6133" s="279" t="s">
        <v>663</v>
      </c>
      <c r="F6133" s="203">
        <v>23.72</v>
      </c>
      <c r="G6133" s="279"/>
      <c r="H6133" s="363" t="s">
        <v>664</v>
      </c>
      <c r="I6133" s="363"/>
      <c r="J6133" s="204">
        <v>129.32</v>
      </c>
    </row>
    <row r="6134" spans="1:10" s="192" customFormat="1" ht="13.5" thickBot="1">
      <c r="A6134" s="280"/>
      <c r="B6134" s="281"/>
      <c r="C6134" s="281"/>
      <c r="D6134" s="281"/>
      <c r="E6134" s="281"/>
      <c r="F6134" s="281"/>
      <c r="G6134" s="281" t="s">
        <v>665</v>
      </c>
      <c r="H6134" s="213">
        <v>63</v>
      </c>
      <c r="I6134" s="281" t="s">
        <v>666</v>
      </c>
      <c r="J6134" s="207">
        <v>8147.16</v>
      </c>
    </row>
    <row r="6135" spans="1:10" s="192" customFormat="1" ht="13.5" thickTop="1">
      <c r="A6135" s="205"/>
      <c r="B6135" s="189"/>
      <c r="C6135" s="189"/>
      <c r="D6135" s="189"/>
      <c r="E6135" s="189"/>
      <c r="F6135" s="189"/>
      <c r="G6135" s="189"/>
      <c r="H6135" s="189"/>
      <c r="I6135" s="189"/>
      <c r="J6135" s="206"/>
    </row>
    <row r="6136" spans="1:10" s="192" customFormat="1" ht="12.75">
      <c r="A6136" s="290" t="s">
        <v>5058</v>
      </c>
      <c r="B6136" s="288" t="s">
        <v>8</v>
      </c>
      <c r="C6136" s="284" t="s">
        <v>9</v>
      </c>
      <c r="D6136" s="284" t="s">
        <v>10</v>
      </c>
      <c r="E6136" s="367" t="s">
        <v>136</v>
      </c>
      <c r="F6136" s="367"/>
      <c r="G6136" s="289" t="s">
        <v>11</v>
      </c>
      <c r="H6136" s="288" t="s">
        <v>12</v>
      </c>
      <c r="I6136" s="288" t="s">
        <v>13</v>
      </c>
      <c r="J6136" s="287" t="s">
        <v>14</v>
      </c>
    </row>
    <row r="6137" spans="1:10" s="192" customFormat="1" ht="12.75">
      <c r="A6137" s="94" t="s">
        <v>137</v>
      </c>
      <c r="B6137" s="294" t="s">
        <v>4480</v>
      </c>
      <c r="C6137" s="277" t="s">
        <v>44</v>
      </c>
      <c r="D6137" s="277" t="s">
        <v>3068</v>
      </c>
      <c r="E6137" s="368">
        <v>63</v>
      </c>
      <c r="F6137" s="368"/>
      <c r="G6137" s="95" t="s">
        <v>2053</v>
      </c>
      <c r="H6137" s="182">
        <v>1</v>
      </c>
      <c r="I6137" s="96">
        <v>105.6</v>
      </c>
      <c r="J6137" s="196">
        <v>105.6</v>
      </c>
    </row>
    <row r="6138" spans="1:10" s="192" customFormat="1" ht="25.5">
      <c r="A6138" s="197" t="s">
        <v>146</v>
      </c>
      <c r="B6138" s="308" t="s">
        <v>1633</v>
      </c>
      <c r="C6138" s="285" t="s">
        <v>21</v>
      </c>
      <c r="D6138" s="285" t="s">
        <v>538</v>
      </c>
      <c r="E6138" s="365" t="s">
        <v>148</v>
      </c>
      <c r="F6138" s="365"/>
      <c r="G6138" s="183" t="s">
        <v>26</v>
      </c>
      <c r="H6138" s="184">
        <v>0.5</v>
      </c>
      <c r="I6138" s="185">
        <v>25.4</v>
      </c>
      <c r="J6138" s="198">
        <v>12.7</v>
      </c>
    </row>
    <row r="6139" spans="1:10" s="192" customFormat="1" ht="25.5">
      <c r="A6139" s="197" t="s">
        <v>146</v>
      </c>
      <c r="B6139" s="308" t="s">
        <v>1345</v>
      </c>
      <c r="C6139" s="285" t="s">
        <v>21</v>
      </c>
      <c r="D6139" s="285" t="s">
        <v>147</v>
      </c>
      <c r="E6139" s="365" t="s">
        <v>148</v>
      </c>
      <c r="F6139" s="365"/>
      <c r="G6139" s="183" t="s">
        <v>26</v>
      </c>
      <c r="H6139" s="184">
        <v>0.5</v>
      </c>
      <c r="I6139" s="185">
        <v>20.32</v>
      </c>
      <c r="J6139" s="198">
        <v>10.16</v>
      </c>
    </row>
    <row r="6140" spans="1:10" s="192" customFormat="1" ht="25.5">
      <c r="A6140" s="199" t="s">
        <v>139</v>
      </c>
      <c r="B6140" s="309" t="s">
        <v>4478</v>
      </c>
      <c r="C6140" s="278" t="s">
        <v>487</v>
      </c>
      <c r="D6140" s="278" t="s">
        <v>4479</v>
      </c>
      <c r="E6140" s="362" t="s">
        <v>142</v>
      </c>
      <c r="F6140" s="362"/>
      <c r="G6140" s="186" t="s">
        <v>2053</v>
      </c>
      <c r="H6140" s="187">
        <v>1</v>
      </c>
      <c r="I6140" s="188">
        <v>82.74</v>
      </c>
      <c r="J6140" s="200">
        <v>82.74</v>
      </c>
    </row>
    <row r="6141" spans="1:10" s="192" customFormat="1" ht="12.75">
      <c r="A6141" s="201"/>
      <c r="B6141" s="279"/>
      <c r="C6141" s="279"/>
      <c r="D6141" s="279"/>
      <c r="E6141" s="279" t="s">
        <v>143</v>
      </c>
      <c r="F6141" s="203">
        <v>17.559999999999999</v>
      </c>
      <c r="G6141" s="279" t="s">
        <v>144</v>
      </c>
      <c r="H6141" s="203">
        <v>0</v>
      </c>
      <c r="I6141" s="279" t="s">
        <v>145</v>
      </c>
      <c r="J6141" s="204">
        <v>17.559999999999999</v>
      </c>
    </row>
    <row r="6142" spans="1:10" s="192" customFormat="1" ht="12.75">
      <c r="A6142" s="201"/>
      <c r="B6142" s="279"/>
      <c r="C6142" s="279"/>
      <c r="D6142" s="279"/>
      <c r="E6142" s="279" t="s">
        <v>663</v>
      </c>
      <c r="F6142" s="203">
        <v>23.72</v>
      </c>
      <c r="G6142" s="279"/>
      <c r="H6142" s="363" t="s">
        <v>664</v>
      </c>
      <c r="I6142" s="363"/>
      <c r="J6142" s="204">
        <v>129.32</v>
      </c>
    </row>
    <row r="6143" spans="1:10" s="192" customFormat="1" ht="13.5" thickBot="1">
      <c r="A6143" s="280"/>
      <c r="B6143" s="281"/>
      <c r="C6143" s="281"/>
      <c r="D6143" s="281"/>
      <c r="E6143" s="281"/>
      <c r="F6143" s="281"/>
      <c r="G6143" s="281" t="s">
        <v>665</v>
      </c>
      <c r="H6143" s="213">
        <v>21</v>
      </c>
      <c r="I6143" s="281" t="s">
        <v>666</v>
      </c>
      <c r="J6143" s="207">
        <v>2715.72</v>
      </c>
    </row>
    <row r="6144" spans="1:10" s="192" customFormat="1" ht="13.5" thickTop="1">
      <c r="A6144" s="205"/>
      <c r="B6144" s="189"/>
      <c r="C6144" s="189"/>
      <c r="D6144" s="189"/>
      <c r="E6144" s="189"/>
      <c r="F6144" s="189"/>
      <c r="G6144" s="189"/>
      <c r="H6144" s="189"/>
      <c r="I6144" s="189"/>
      <c r="J6144" s="206"/>
    </row>
    <row r="6145" spans="1:10" s="192" customFormat="1" ht="12.75">
      <c r="A6145" s="111" t="s">
        <v>4708</v>
      </c>
      <c r="B6145" s="286"/>
      <c r="C6145" s="286"/>
      <c r="D6145" s="286" t="s">
        <v>35</v>
      </c>
      <c r="E6145" s="286"/>
      <c r="F6145" s="366"/>
      <c r="G6145" s="366"/>
      <c r="H6145" s="136"/>
      <c r="I6145" s="286"/>
      <c r="J6145" s="212">
        <v>171265.26</v>
      </c>
    </row>
    <row r="6146" spans="1:10" s="192" customFormat="1" ht="12.75">
      <c r="A6146" s="290" t="s">
        <v>4709</v>
      </c>
      <c r="B6146" s="288" t="s">
        <v>8</v>
      </c>
      <c r="C6146" s="284" t="s">
        <v>9</v>
      </c>
      <c r="D6146" s="284" t="s">
        <v>10</v>
      </c>
      <c r="E6146" s="367" t="s">
        <v>136</v>
      </c>
      <c r="F6146" s="367"/>
      <c r="G6146" s="289" t="s">
        <v>11</v>
      </c>
      <c r="H6146" s="288" t="s">
        <v>12</v>
      </c>
      <c r="I6146" s="288" t="s">
        <v>13</v>
      </c>
      <c r="J6146" s="287" t="s">
        <v>14</v>
      </c>
    </row>
    <row r="6147" spans="1:10" s="192" customFormat="1" ht="12.75">
      <c r="A6147" s="94" t="s">
        <v>137</v>
      </c>
      <c r="B6147" s="294" t="s">
        <v>1239</v>
      </c>
      <c r="C6147" s="277" t="s">
        <v>487</v>
      </c>
      <c r="D6147" s="277" t="s">
        <v>488</v>
      </c>
      <c r="E6147" s="368" t="s">
        <v>1144</v>
      </c>
      <c r="F6147" s="368"/>
      <c r="G6147" s="95" t="s">
        <v>17</v>
      </c>
      <c r="H6147" s="182">
        <v>1</v>
      </c>
      <c r="I6147" s="96">
        <v>2016.49</v>
      </c>
      <c r="J6147" s="196">
        <v>2016.49</v>
      </c>
    </row>
    <row r="6148" spans="1:10" s="192" customFormat="1" ht="25.5">
      <c r="A6148" s="197" t="s">
        <v>146</v>
      </c>
      <c r="B6148" s="308" t="s">
        <v>1706</v>
      </c>
      <c r="C6148" s="285" t="s">
        <v>487</v>
      </c>
      <c r="D6148" s="285" t="s">
        <v>1119</v>
      </c>
      <c r="E6148" s="365" t="s">
        <v>1120</v>
      </c>
      <c r="F6148" s="365"/>
      <c r="G6148" s="183" t="s">
        <v>1121</v>
      </c>
      <c r="H6148" s="184">
        <v>0.6</v>
      </c>
      <c r="I6148" s="185">
        <v>3.8</v>
      </c>
      <c r="J6148" s="198">
        <v>2.2799999999999998</v>
      </c>
    </row>
    <row r="6149" spans="1:10" s="192" customFormat="1" ht="25.5">
      <c r="A6149" s="197" t="s">
        <v>146</v>
      </c>
      <c r="B6149" s="308" t="s">
        <v>1723</v>
      </c>
      <c r="C6149" s="285" t="s">
        <v>487</v>
      </c>
      <c r="D6149" s="285" t="s">
        <v>1145</v>
      </c>
      <c r="E6149" s="365" t="s">
        <v>1120</v>
      </c>
      <c r="F6149" s="365"/>
      <c r="G6149" s="183" t="s">
        <v>1121</v>
      </c>
      <c r="H6149" s="184">
        <v>0.6</v>
      </c>
      <c r="I6149" s="185">
        <v>3.67</v>
      </c>
      <c r="J6149" s="198">
        <v>2.2000000000000002</v>
      </c>
    </row>
    <row r="6150" spans="1:10" s="192" customFormat="1" ht="25.5">
      <c r="A6150" s="197" t="s">
        <v>146</v>
      </c>
      <c r="B6150" s="308" t="s">
        <v>1724</v>
      </c>
      <c r="C6150" s="285" t="s">
        <v>487</v>
      </c>
      <c r="D6150" s="285" t="s">
        <v>1146</v>
      </c>
      <c r="E6150" s="365" t="s">
        <v>1147</v>
      </c>
      <c r="F6150" s="365"/>
      <c r="G6150" s="183" t="s">
        <v>2</v>
      </c>
      <c r="H6150" s="184">
        <v>0.04</v>
      </c>
      <c r="I6150" s="185">
        <v>532.27</v>
      </c>
      <c r="J6150" s="198">
        <v>21.29</v>
      </c>
    </row>
    <row r="6151" spans="1:10" s="192" customFormat="1" ht="12.75">
      <c r="A6151" s="199" t="s">
        <v>139</v>
      </c>
      <c r="B6151" s="309" t="s">
        <v>1725</v>
      </c>
      <c r="C6151" s="278" t="s">
        <v>487</v>
      </c>
      <c r="D6151" s="278" t="s">
        <v>1148</v>
      </c>
      <c r="E6151" s="362" t="s">
        <v>141</v>
      </c>
      <c r="F6151" s="362"/>
      <c r="G6151" s="186" t="s">
        <v>1121</v>
      </c>
      <c r="H6151" s="187">
        <v>0.6</v>
      </c>
      <c r="I6151" s="188">
        <v>19.13</v>
      </c>
      <c r="J6151" s="200">
        <v>11.47</v>
      </c>
    </row>
    <row r="6152" spans="1:10" s="192" customFormat="1" ht="12.75">
      <c r="A6152" s="199" t="s">
        <v>139</v>
      </c>
      <c r="B6152" s="309" t="s">
        <v>1707</v>
      </c>
      <c r="C6152" s="278" t="s">
        <v>487</v>
      </c>
      <c r="D6152" s="278" t="s">
        <v>1122</v>
      </c>
      <c r="E6152" s="362" t="s">
        <v>141</v>
      </c>
      <c r="F6152" s="362"/>
      <c r="G6152" s="186" t="s">
        <v>1121</v>
      </c>
      <c r="H6152" s="187">
        <v>0.6</v>
      </c>
      <c r="I6152" s="188">
        <v>13.65</v>
      </c>
      <c r="J6152" s="200">
        <v>8.19</v>
      </c>
    </row>
    <row r="6153" spans="1:10" s="192" customFormat="1" ht="12.75">
      <c r="A6153" s="199" t="s">
        <v>139</v>
      </c>
      <c r="B6153" s="309" t="s">
        <v>1726</v>
      </c>
      <c r="C6153" s="278" t="s">
        <v>487</v>
      </c>
      <c r="D6153" s="278" t="s">
        <v>1149</v>
      </c>
      <c r="E6153" s="362" t="s">
        <v>142</v>
      </c>
      <c r="F6153" s="362"/>
      <c r="G6153" s="186" t="s">
        <v>17</v>
      </c>
      <c r="H6153" s="187">
        <v>1</v>
      </c>
      <c r="I6153" s="188">
        <v>1971.06</v>
      </c>
      <c r="J6153" s="200">
        <v>1971.06</v>
      </c>
    </row>
    <row r="6154" spans="1:10" s="192" customFormat="1" ht="12.75">
      <c r="A6154" s="201"/>
      <c r="B6154" s="279"/>
      <c r="C6154" s="279"/>
      <c r="D6154" s="279"/>
      <c r="E6154" s="279" t="s">
        <v>143</v>
      </c>
      <c r="F6154" s="203">
        <v>21.84</v>
      </c>
      <c r="G6154" s="279" t="s">
        <v>144</v>
      </c>
      <c r="H6154" s="203">
        <v>0</v>
      </c>
      <c r="I6154" s="279" t="s">
        <v>145</v>
      </c>
      <c r="J6154" s="204">
        <v>21.84</v>
      </c>
    </row>
    <row r="6155" spans="1:10" s="192" customFormat="1" ht="12.75">
      <c r="A6155" s="201"/>
      <c r="B6155" s="279"/>
      <c r="C6155" s="279"/>
      <c r="D6155" s="279"/>
      <c r="E6155" s="279" t="s">
        <v>663</v>
      </c>
      <c r="F6155" s="203">
        <v>453.1</v>
      </c>
      <c r="G6155" s="279"/>
      <c r="H6155" s="363" t="s">
        <v>664</v>
      </c>
      <c r="I6155" s="363"/>
      <c r="J6155" s="204">
        <v>2469.59</v>
      </c>
    </row>
    <row r="6156" spans="1:10" s="192" customFormat="1" ht="13.5" thickBot="1">
      <c r="A6156" s="280"/>
      <c r="B6156" s="281"/>
      <c r="C6156" s="281"/>
      <c r="D6156" s="281"/>
      <c r="E6156" s="281"/>
      <c r="F6156" s="281"/>
      <c r="G6156" s="281" t="s">
        <v>665</v>
      </c>
      <c r="H6156" s="213">
        <v>1</v>
      </c>
      <c r="I6156" s="281" t="s">
        <v>666</v>
      </c>
      <c r="J6156" s="207">
        <v>2469.59</v>
      </c>
    </row>
    <row r="6157" spans="1:10" s="192" customFormat="1" ht="13.5" thickTop="1">
      <c r="A6157" s="205"/>
      <c r="B6157" s="189"/>
      <c r="C6157" s="189"/>
      <c r="D6157" s="189"/>
      <c r="E6157" s="189"/>
      <c r="F6157" s="189"/>
      <c r="G6157" s="189"/>
      <c r="H6157" s="189"/>
      <c r="I6157" s="189"/>
      <c r="J6157" s="206"/>
    </row>
    <row r="6158" spans="1:10" s="192" customFormat="1" ht="12.75">
      <c r="A6158" s="290" t="s">
        <v>4710</v>
      </c>
      <c r="B6158" s="288" t="s">
        <v>8</v>
      </c>
      <c r="C6158" s="284" t="s">
        <v>9</v>
      </c>
      <c r="D6158" s="284" t="s">
        <v>10</v>
      </c>
      <c r="E6158" s="367" t="s">
        <v>136</v>
      </c>
      <c r="F6158" s="367"/>
      <c r="G6158" s="289" t="s">
        <v>11</v>
      </c>
      <c r="H6158" s="288" t="s">
        <v>12</v>
      </c>
      <c r="I6158" s="288" t="s">
        <v>13</v>
      </c>
      <c r="J6158" s="287" t="s">
        <v>14</v>
      </c>
    </row>
    <row r="6159" spans="1:10" s="192" customFormat="1" ht="12.75">
      <c r="A6159" s="94" t="s">
        <v>137</v>
      </c>
      <c r="B6159" s="294" t="s">
        <v>639</v>
      </c>
      <c r="C6159" s="277" t="s">
        <v>268</v>
      </c>
      <c r="D6159" s="277" t="s">
        <v>489</v>
      </c>
      <c r="E6159" s="368" t="s">
        <v>1150</v>
      </c>
      <c r="F6159" s="368"/>
      <c r="G6159" s="95" t="s">
        <v>3</v>
      </c>
      <c r="H6159" s="182">
        <v>1</v>
      </c>
      <c r="I6159" s="96">
        <v>26.61</v>
      </c>
      <c r="J6159" s="196">
        <v>26.61</v>
      </c>
    </row>
    <row r="6160" spans="1:10" s="192" customFormat="1" ht="12.75">
      <c r="A6160" s="199" t="s">
        <v>139</v>
      </c>
      <c r="B6160" s="309" t="s">
        <v>1727</v>
      </c>
      <c r="C6160" s="278" t="s">
        <v>268</v>
      </c>
      <c r="D6160" s="278" t="s">
        <v>1151</v>
      </c>
      <c r="E6160" s="362" t="s">
        <v>142</v>
      </c>
      <c r="F6160" s="362"/>
      <c r="G6160" s="186" t="s">
        <v>45</v>
      </c>
      <c r="H6160" s="187">
        <v>0.09</v>
      </c>
      <c r="I6160" s="188">
        <v>4.9000000000000004</v>
      </c>
      <c r="J6160" s="200">
        <v>0.44</v>
      </c>
    </row>
    <row r="6161" spans="1:10" s="192" customFormat="1" ht="12.75">
      <c r="A6161" s="199" t="s">
        <v>139</v>
      </c>
      <c r="B6161" s="309" t="s">
        <v>1493</v>
      </c>
      <c r="C6161" s="278" t="s">
        <v>268</v>
      </c>
      <c r="D6161" s="278" t="s">
        <v>140</v>
      </c>
      <c r="E6161" s="362" t="s">
        <v>141</v>
      </c>
      <c r="F6161" s="362"/>
      <c r="G6161" s="186" t="s">
        <v>26</v>
      </c>
      <c r="H6161" s="187">
        <v>1.8759999999999999</v>
      </c>
      <c r="I6161" s="188">
        <v>13.95</v>
      </c>
      <c r="J6161" s="200">
        <v>26.17</v>
      </c>
    </row>
    <row r="6162" spans="1:10" s="192" customFormat="1" ht="12.75">
      <c r="A6162" s="201"/>
      <c r="B6162" s="279"/>
      <c r="C6162" s="279"/>
      <c r="D6162" s="279"/>
      <c r="E6162" s="279" t="s">
        <v>143</v>
      </c>
      <c r="F6162" s="203">
        <v>26.17</v>
      </c>
      <c r="G6162" s="279" t="s">
        <v>144</v>
      </c>
      <c r="H6162" s="203">
        <v>0</v>
      </c>
      <c r="I6162" s="279" t="s">
        <v>145</v>
      </c>
      <c r="J6162" s="204">
        <v>26.17</v>
      </c>
    </row>
    <row r="6163" spans="1:10" s="192" customFormat="1" ht="12.75">
      <c r="A6163" s="201"/>
      <c r="B6163" s="279"/>
      <c r="C6163" s="279"/>
      <c r="D6163" s="279"/>
      <c r="E6163" s="279" t="s">
        <v>663</v>
      </c>
      <c r="F6163" s="203">
        <v>5.97</v>
      </c>
      <c r="G6163" s="279"/>
      <c r="H6163" s="363" t="s">
        <v>664</v>
      </c>
      <c r="I6163" s="363"/>
      <c r="J6163" s="204">
        <v>32.58</v>
      </c>
    </row>
    <row r="6164" spans="1:10" s="192" customFormat="1" ht="13.5" thickBot="1">
      <c r="A6164" s="280"/>
      <c r="B6164" s="281"/>
      <c r="C6164" s="281"/>
      <c r="D6164" s="281"/>
      <c r="E6164" s="281"/>
      <c r="F6164" s="281"/>
      <c r="G6164" s="281" t="s">
        <v>665</v>
      </c>
      <c r="H6164" s="213">
        <v>5180.96</v>
      </c>
      <c r="I6164" s="281" t="s">
        <v>666</v>
      </c>
      <c r="J6164" s="207">
        <v>168795.67</v>
      </c>
    </row>
    <row r="6165" spans="1:10" s="192" customFormat="1" ht="13.5" thickTop="1">
      <c r="A6165" s="205"/>
      <c r="B6165" s="189"/>
      <c r="C6165" s="189"/>
      <c r="D6165" s="189"/>
      <c r="E6165" s="189"/>
      <c r="F6165" s="189"/>
      <c r="G6165" s="189"/>
      <c r="H6165" s="189"/>
      <c r="I6165" s="189"/>
      <c r="J6165" s="206"/>
    </row>
    <row r="6166" spans="1:10" s="192" customFormat="1" ht="12.75">
      <c r="A6166" s="116"/>
      <c r="B6166" s="293"/>
      <c r="C6166" s="293"/>
      <c r="D6166" s="293"/>
      <c r="E6166" s="293"/>
      <c r="F6166" s="293"/>
      <c r="G6166" s="293"/>
      <c r="H6166" s="293"/>
      <c r="I6166" s="293"/>
      <c r="J6166" s="117"/>
    </row>
    <row r="6167" spans="1:10" s="192" customFormat="1" ht="12.75">
      <c r="A6167" s="350"/>
      <c r="B6167" s="351"/>
      <c r="C6167" s="351"/>
      <c r="D6167" s="118"/>
      <c r="E6167" s="281"/>
      <c r="F6167" s="352" t="s">
        <v>131</v>
      </c>
      <c r="G6167" s="353"/>
      <c r="H6167" s="354">
        <f>'Orçamento Sintético'!H685:J685</f>
        <v>17157033.77</v>
      </c>
      <c r="I6167" s="353"/>
      <c r="J6167" s="355"/>
    </row>
    <row r="6168" spans="1:10" s="192" customFormat="1" ht="12.75">
      <c r="A6168" s="350"/>
      <c r="B6168" s="351"/>
      <c r="C6168" s="351"/>
      <c r="D6168" s="118"/>
      <c r="E6168" s="281"/>
      <c r="F6168" s="352" t="s">
        <v>132</v>
      </c>
      <c r="G6168" s="353"/>
      <c r="H6168" s="354">
        <f>'Orçamento Sintético'!H686:J686</f>
        <v>3719770.03</v>
      </c>
      <c r="I6168" s="353"/>
      <c r="J6168" s="355"/>
    </row>
    <row r="6169" spans="1:10" s="192" customFormat="1" ht="13.5" thickBot="1">
      <c r="A6169" s="356"/>
      <c r="B6169" s="357"/>
      <c r="C6169" s="357"/>
      <c r="D6169" s="144"/>
      <c r="E6169" s="282"/>
      <c r="F6169" s="358" t="s">
        <v>133</v>
      </c>
      <c r="G6169" s="359"/>
      <c r="H6169" s="360">
        <f>'Orçamento Sintético'!H687:J687</f>
        <v>20876803.800000001</v>
      </c>
      <c r="I6169" s="359"/>
      <c r="J6169" s="361"/>
    </row>
    <row r="6170" spans="1:10">
      <c r="A6170" s="113"/>
      <c r="B6170" s="113"/>
      <c r="C6170" s="113"/>
      <c r="D6170" s="113"/>
      <c r="E6170" s="113"/>
      <c r="F6170" s="113"/>
      <c r="G6170" s="113"/>
      <c r="H6170" s="113"/>
      <c r="I6170" s="113"/>
      <c r="J6170" s="113"/>
    </row>
    <row r="6171" spans="1:10">
      <c r="A6171" s="364" t="s">
        <v>3069</v>
      </c>
      <c r="B6171" s="338"/>
      <c r="C6171" s="338"/>
      <c r="D6171" s="338"/>
      <c r="E6171" s="338"/>
      <c r="F6171" s="338"/>
      <c r="G6171" s="338"/>
      <c r="H6171" s="338"/>
      <c r="I6171" s="338"/>
      <c r="J6171" s="338"/>
    </row>
    <row r="6172" spans="1:10">
      <c r="A6172" s="161"/>
      <c r="B6172" s="161"/>
      <c r="C6172" s="161"/>
      <c r="D6172" s="161"/>
      <c r="E6172" s="161"/>
      <c r="F6172" s="161"/>
      <c r="G6172" s="161"/>
      <c r="H6172" s="161"/>
      <c r="I6172" s="161"/>
      <c r="J6172" s="161"/>
    </row>
    <row r="6173" spans="1:10">
      <c r="A6173" s="161"/>
      <c r="B6173" s="161"/>
      <c r="C6173" s="161"/>
      <c r="D6173" s="161"/>
      <c r="E6173" s="161"/>
      <c r="F6173" s="161"/>
      <c r="G6173" s="161"/>
      <c r="H6173" s="161"/>
      <c r="I6173" s="161"/>
      <c r="J6173" s="161"/>
    </row>
    <row r="6174" spans="1:10">
      <c r="A6174" s="161"/>
      <c r="B6174" s="161"/>
      <c r="C6174" s="161"/>
      <c r="D6174" s="161"/>
      <c r="E6174" s="161"/>
      <c r="F6174" s="161"/>
      <c r="G6174" s="161"/>
      <c r="H6174" s="161"/>
      <c r="I6174" s="161"/>
      <c r="J6174" s="161"/>
    </row>
    <row r="6175" spans="1:10">
      <c r="A6175" s="161"/>
      <c r="B6175" s="161"/>
      <c r="C6175" s="161"/>
      <c r="D6175" s="161"/>
      <c r="E6175" s="161"/>
      <c r="F6175" s="161"/>
      <c r="G6175" s="161"/>
      <c r="H6175" s="161"/>
      <c r="I6175" s="161"/>
      <c r="J6175" s="161"/>
    </row>
    <row r="6176" spans="1:10">
      <c r="A6176" s="161"/>
      <c r="B6176" s="161"/>
      <c r="C6176" s="161"/>
      <c r="D6176" s="161"/>
      <c r="E6176" s="161"/>
      <c r="F6176" s="161"/>
      <c r="G6176" s="161"/>
      <c r="H6176" s="161"/>
      <c r="I6176" s="161"/>
      <c r="J6176" s="161"/>
    </row>
    <row r="6177" spans="1:10">
      <c r="A6177" s="161"/>
      <c r="B6177" s="161"/>
      <c r="C6177" s="161"/>
      <c r="D6177" s="161"/>
      <c r="E6177" s="161"/>
      <c r="F6177" s="161"/>
      <c r="G6177" s="161"/>
      <c r="H6177" s="161"/>
      <c r="I6177" s="161"/>
      <c r="J6177" s="161"/>
    </row>
    <row r="6178" spans="1:10">
      <c r="A6178" s="161"/>
      <c r="B6178" s="161"/>
      <c r="C6178" s="161"/>
      <c r="D6178" s="161"/>
      <c r="E6178" s="161"/>
      <c r="F6178" s="161"/>
      <c r="G6178" s="161"/>
      <c r="H6178" s="161"/>
      <c r="I6178" s="161"/>
      <c r="J6178" s="161"/>
    </row>
    <row r="6179" spans="1:10">
      <c r="A6179" s="161"/>
      <c r="B6179" s="161"/>
      <c r="C6179" s="161"/>
      <c r="D6179" s="161"/>
      <c r="E6179" s="161"/>
      <c r="F6179" s="161"/>
      <c r="G6179" s="161"/>
      <c r="H6179" s="161"/>
      <c r="I6179" s="161"/>
      <c r="J6179" s="161"/>
    </row>
    <row r="6180" spans="1:10">
      <c r="A6180" s="161"/>
      <c r="B6180" s="161"/>
      <c r="C6180" s="161"/>
      <c r="D6180" s="161"/>
      <c r="E6180" s="161"/>
      <c r="F6180" s="161"/>
      <c r="G6180" s="161"/>
      <c r="H6180" s="161"/>
      <c r="I6180" s="161"/>
      <c r="J6180" s="161"/>
    </row>
    <row r="6181" spans="1:10">
      <c r="A6181" s="161"/>
      <c r="B6181" s="161"/>
      <c r="C6181" s="161"/>
      <c r="D6181" s="161"/>
      <c r="E6181" s="161"/>
      <c r="F6181" s="161"/>
      <c r="G6181" s="161"/>
      <c r="H6181" s="161"/>
      <c r="I6181" s="161"/>
      <c r="J6181" s="161"/>
    </row>
    <row r="6182" spans="1:10">
      <c r="A6182" s="161"/>
      <c r="B6182" s="161"/>
      <c r="C6182" s="161"/>
      <c r="D6182" s="161"/>
      <c r="E6182" s="161"/>
      <c r="F6182" s="161"/>
      <c r="G6182" s="161"/>
      <c r="H6182" s="161"/>
      <c r="I6182" s="161"/>
      <c r="J6182" s="161"/>
    </row>
    <row r="6183" spans="1:10">
      <c r="A6183" s="161"/>
      <c r="B6183" s="161"/>
      <c r="C6183" s="161"/>
      <c r="D6183" s="161"/>
      <c r="E6183" s="161"/>
      <c r="F6183" s="161"/>
      <c r="G6183" s="161"/>
      <c r="H6183" s="161"/>
      <c r="I6183" s="161"/>
      <c r="J6183" s="161"/>
    </row>
    <row r="6184" spans="1:10">
      <c r="A6184" s="161"/>
      <c r="B6184" s="161"/>
      <c r="C6184" s="161"/>
      <c r="D6184" s="161"/>
      <c r="E6184" s="161"/>
      <c r="F6184" s="161"/>
      <c r="G6184" s="161"/>
      <c r="H6184" s="161"/>
      <c r="I6184" s="161"/>
      <c r="J6184" s="161"/>
    </row>
    <row r="6185" spans="1:10">
      <c r="A6185" s="161"/>
      <c r="B6185" s="161"/>
      <c r="C6185" s="161"/>
      <c r="D6185" s="161"/>
      <c r="E6185" s="161"/>
      <c r="F6185" s="161"/>
      <c r="G6185" s="161"/>
      <c r="H6185" s="161"/>
      <c r="I6185" s="161"/>
      <c r="J6185" s="161"/>
    </row>
    <row r="6186" spans="1:10">
      <c r="A6186" s="161"/>
      <c r="B6186" s="161"/>
      <c r="C6186" s="161"/>
      <c r="D6186" s="161"/>
      <c r="E6186" s="161"/>
      <c r="F6186" s="161"/>
      <c r="G6186" s="161"/>
      <c r="H6186" s="161"/>
      <c r="I6186" s="161"/>
      <c r="J6186" s="161"/>
    </row>
    <row r="6187" spans="1:10">
      <c r="A6187" s="161"/>
      <c r="B6187" s="161"/>
      <c r="C6187" s="161"/>
      <c r="D6187" s="161"/>
      <c r="E6187" s="161"/>
      <c r="F6187" s="161"/>
      <c r="G6187" s="161"/>
      <c r="H6187" s="161"/>
      <c r="I6187" s="161"/>
      <c r="J6187" s="161"/>
    </row>
    <row r="6188" spans="1:10">
      <c r="A6188" s="161"/>
      <c r="B6188" s="161"/>
      <c r="C6188" s="161"/>
      <c r="D6188" s="161"/>
      <c r="E6188" s="161"/>
      <c r="F6188" s="161"/>
      <c r="G6188" s="161"/>
      <c r="H6188" s="161"/>
      <c r="I6188" s="161"/>
      <c r="J6188" s="161"/>
    </row>
    <row r="6189" spans="1:10">
      <c r="A6189" s="161"/>
      <c r="B6189" s="161"/>
      <c r="C6189" s="161"/>
      <c r="D6189" s="161"/>
      <c r="E6189" s="161"/>
      <c r="F6189" s="161"/>
      <c r="G6189" s="161"/>
      <c r="H6189" s="161"/>
      <c r="I6189" s="161"/>
      <c r="J6189" s="161"/>
    </row>
    <row r="6190" spans="1:10">
      <c r="A6190" s="161"/>
      <c r="B6190" s="161"/>
      <c r="C6190" s="161"/>
      <c r="D6190" s="161"/>
      <c r="E6190" s="161"/>
      <c r="F6190" s="161"/>
      <c r="G6190" s="161"/>
      <c r="H6190" s="161"/>
      <c r="I6190" s="161"/>
      <c r="J6190" s="161"/>
    </row>
    <row r="6191" spans="1:10">
      <c r="A6191" s="161"/>
      <c r="B6191" s="161"/>
      <c r="C6191" s="161"/>
      <c r="D6191" s="161"/>
      <c r="E6191" s="161"/>
      <c r="F6191" s="161"/>
      <c r="G6191" s="161"/>
      <c r="H6191" s="161"/>
      <c r="I6191" s="161"/>
      <c r="J6191" s="161"/>
    </row>
    <row r="6192" spans="1:10">
      <c r="A6192" s="161"/>
      <c r="B6192" s="161"/>
      <c r="C6192" s="161"/>
      <c r="D6192" s="161"/>
      <c r="E6192" s="161"/>
      <c r="F6192" s="161"/>
      <c r="G6192" s="161"/>
      <c r="H6192" s="161"/>
      <c r="I6192" s="161"/>
      <c r="J6192" s="161"/>
    </row>
    <row r="6193" spans="1:10">
      <c r="A6193" s="161"/>
      <c r="B6193" s="161"/>
      <c r="C6193" s="161"/>
      <c r="D6193" s="161"/>
      <c r="E6193" s="161"/>
      <c r="F6193" s="161"/>
      <c r="G6193" s="161"/>
      <c r="H6193" s="161"/>
      <c r="I6193" s="161"/>
      <c r="J6193" s="161"/>
    </row>
    <row r="6194" spans="1:10">
      <c r="A6194" s="161"/>
      <c r="B6194" s="161"/>
      <c r="C6194" s="161"/>
      <c r="D6194" s="161"/>
      <c r="E6194" s="161"/>
      <c r="F6194" s="161"/>
      <c r="G6194" s="161"/>
      <c r="H6194" s="161"/>
      <c r="I6194" s="161"/>
      <c r="J6194" s="161"/>
    </row>
    <row r="6195" spans="1:10">
      <c r="A6195" s="161"/>
      <c r="B6195" s="161"/>
      <c r="C6195" s="161"/>
      <c r="D6195" s="161"/>
      <c r="E6195" s="161"/>
      <c r="F6195" s="161"/>
      <c r="G6195" s="161"/>
      <c r="H6195" s="161"/>
      <c r="I6195" s="161"/>
      <c r="J6195" s="161"/>
    </row>
    <row r="6196" spans="1:10">
      <c r="A6196" s="161"/>
      <c r="B6196" s="161"/>
      <c r="C6196" s="161"/>
      <c r="D6196" s="161"/>
      <c r="E6196" s="161"/>
      <c r="F6196" s="161"/>
      <c r="G6196" s="161"/>
      <c r="H6196" s="161"/>
      <c r="I6196" s="161"/>
      <c r="J6196" s="161"/>
    </row>
    <row r="6197" spans="1:10">
      <c r="A6197" s="161"/>
      <c r="B6197" s="161"/>
      <c r="C6197" s="161"/>
      <c r="D6197" s="161"/>
      <c r="E6197" s="161"/>
      <c r="F6197" s="161"/>
      <c r="G6197" s="161"/>
      <c r="H6197" s="161"/>
      <c r="I6197" s="161"/>
      <c r="J6197" s="161"/>
    </row>
    <row r="6198" spans="1:10">
      <c r="A6198" s="161"/>
      <c r="B6198" s="161"/>
      <c r="C6198" s="161"/>
      <c r="D6198" s="161"/>
      <c r="E6198" s="161"/>
      <c r="F6198" s="161"/>
      <c r="G6198" s="161"/>
      <c r="H6198" s="161"/>
      <c r="I6198" s="161"/>
      <c r="J6198" s="161"/>
    </row>
    <row r="6199" spans="1:10">
      <c r="A6199" s="161"/>
      <c r="B6199" s="161"/>
      <c r="C6199" s="161"/>
      <c r="D6199" s="161"/>
      <c r="E6199" s="161"/>
      <c r="F6199" s="161"/>
      <c r="G6199" s="161"/>
      <c r="H6199" s="161"/>
      <c r="I6199" s="161"/>
      <c r="J6199" s="161"/>
    </row>
    <row r="6200" spans="1:10">
      <c r="A6200" s="161"/>
      <c r="B6200" s="161"/>
      <c r="C6200" s="161"/>
      <c r="D6200" s="161"/>
      <c r="E6200" s="161"/>
      <c r="F6200" s="161"/>
      <c r="G6200" s="161"/>
      <c r="H6200" s="161"/>
      <c r="I6200" s="161"/>
      <c r="J6200" s="161"/>
    </row>
    <row r="6201" spans="1:10">
      <c r="A6201" s="161"/>
      <c r="B6201" s="161"/>
      <c r="C6201" s="161"/>
      <c r="D6201" s="161"/>
      <c r="E6201" s="161"/>
      <c r="F6201" s="161"/>
      <c r="G6201" s="161"/>
      <c r="H6201" s="161"/>
      <c r="I6201" s="161"/>
      <c r="J6201" s="161"/>
    </row>
    <row r="6202" spans="1:10">
      <c r="A6202" s="161"/>
      <c r="B6202" s="161"/>
      <c r="C6202" s="161"/>
      <c r="D6202" s="161"/>
      <c r="E6202" s="161"/>
      <c r="F6202" s="161"/>
      <c r="G6202" s="161"/>
      <c r="H6202" s="161"/>
      <c r="I6202" s="161"/>
      <c r="J6202" s="161"/>
    </row>
    <row r="6203" spans="1:10">
      <c r="A6203" s="161"/>
      <c r="B6203" s="161"/>
      <c r="C6203" s="161"/>
      <c r="D6203" s="161"/>
      <c r="E6203" s="161"/>
      <c r="F6203" s="161"/>
      <c r="G6203" s="161"/>
      <c r="H6203" s="161"/>
      <c r="I6203" s="161"/>
      <c r="J6203" s="161"/>
    </row>
    <row r="6204" spans="1:10">
      <c r="A6204" s="161"/>
      <c r="B6204" s="161"/>
      <c r="C6204" s="161"/>
      <c r="D6204" s="161"/>
      <c r="E6204" s="161"/>
      <c r="F6204" s="161"/>
      <c r="G6204" s="161"/>
      <c r="H6204" s="161"/>
      <c r="I6204" s="161"/>
      <c r="J6204" s="161"/>
    </row>
    <row r="6205" spans="1:10">
      <c r="A6205" s="161"/>
      <c r="B6205" s="161"/>
      <c r="C6205" s="161"/>
      <c r="D6205" s="161"/>
      <c r="E6205" s="161"/>
      <c r="F6205" s="161"/>
      <c r="G6205" s="161"/>
      <c r="H6205" s="161"/>
      <c r="I6205" s="161"/>
      <c r="J6205" s="161"/>
    </row>
    <row r="6206" spans="1:10">
      <c r="A6206" s="161"/>
      <c r="B6206" s="161"/>
      <c r="C6206" s="161"/>
      <c r="D6206" s="161"/>
      <c r="E6206" s="161"/>
      <c r="F6206" s="161"/>
      <c r="G6206" s="161"/>
      <c r="H6206" s="161"/>
      <c r="I6206" s="161"/>
      <c r="J6206" s="161"/>
    </row>
    <row r="6207" spans="1:10">
      <c r="A6207" s="161"/>
      <c r="B6207" s="161"/>
      <c r="C6207" s="161"/>
      <c r="D6207" s="161"/>
      <c r="E6207" s="161"/>
      <c r="F6207" s="161"/>
      <c r="G6207" s="161"/>
      <c r="H6207" s="161"/>
      <c r="I6207" s="161"/>
      <c r="J6207" s="161"/>
    </row>
    <row r="6208" spans="1:10">
      <c r="A6208" s="161"/>
      <c r="B6208" s="161"/>
      <c r="C6208" s="161"/>
      <c r="D6208" s="161"/>
      <c r="E6208" s="161"/>
      <c r="F6208" s="161"/>
      <c r="G6208" s="161"/>
      <c r="H6208" s="161"/>
      <c r="I6208" s="161"/>
      <c r="J6208" s="161"/>
    </row>
    <row r="6209" spans="1:10">
      <c r="A6209" s="161"/>
      <c r="B6209" s="161"/>
      <c r="C6209" s="161"/>
      <c r="D6209" s="161"/>
      <c r="E6209" s="161"/>
      <c r="F6209" s="161"/>
      <c r="G6209" s="161"/>
      <c r="H6209" s="161"/>
      <c r="I6209" s="161"/>
      <c r="J6209" s="161"/>
    </row>
    <row r="6210" spans="1:10">
      <c r="A6210" s="161"/>
      <c r="B6210" s="161"/>
      <c r="C6210" s="161"/>
      <c r="D6210" s="161"/>
      <c r="E6210" s="161"/>
      <c r="F6210" s="161"/>
      <c r="G6210" s="161"/>
      <c r="H6210" s="161"/>
      <c r="I6210" s="161"/>
      <c r="J6210" s="161"/>
    </row>
    <row r="6211" spans="1:10">
      <c r="A6211" s="161"/>
      <c r="B6211" s="161"/>
      <c r="C6211" s="161"/>
      <c r="D6211" s="161"/>
      <c r="E6211" s="161"/>
      <c r="F6211" s="161"/>
      <c r="G6211" s="161"/>
      <c r="H6211" s="161"/>
      <c r="I6211" s="161"/>
      <c r="J6211" s="161"/>
    </row>
    <row r="6212" spans="1:10">
      <c r="A6212" s="161"/>
      <c r="B6212" s="161"/>
      <c r="C6212" s="161"/>
      <c r="D6212" s="161"/>
      <c r="E6212" s="161"/>
      <c r="F6212" s="161"/>
      <c r="G6212" s="161"/>
      <c r="H6212" s="161"/>
      <c r="I6212" s="161"/>
      <c r="J6212" s="161"/>
    </row>
    <row r="6213" spans="1:10">
      <c r="A6213" s="161"/>
      <c r="B6213" s="161"/>
      <c r="C6213" s="161"/>
      <c r="D6213" s="161"/>
      <c r="E6213" s="161"/>
      <c r="F6213" s="161"/>
      <c r="G6213" s="161"/>
      <c r="H6213" s="161"/>
      <c r="I6213" s="161"/>
      <c r="J6213" s="161"/>
    </row>
    <row r="6214" spans="1:10">
      <c r="A6214" s="161"/>
      <c r="B6214" s="161"/>
      <c r="C6214" s="161"/>
      <c r="D6214" s="161"/>
      <c r="E6214" s="161"/>
      <c r="F6214" s="161"/>
      <c r="G6214" s="161"/>
      <c r="H6214" s="161"/>
      <c r="I6214" s="161"/>
      <c r="J6214" s="161"/>
    </row>
    <row r="6215" spans="1:10">
      <c r="A6215" s="161"/>
      <c r="B6215" s="161"/>
      <c r="C6215" s="161"/>
      <c r="D6215" s="161"/>
      <c r="E6215" s="161"/>
      <c r="F6215" s="161"/>
      <c r="G6215" s="161"/>
      <c r="H6215" s="161"/>
      <c r="I6215" s="161"/>
      <c r="J6215" s="161"/>
    </row>
    <row r="6216" spans="1:10">
      <c r="A6216" s="161"/>
      <c r="B6216" s="161"/>
      <c r="C6216" s="161"/>
      <c r="D6216" s="161"/>
      <c r="E6216" s="161"/>
      <c r="F6216" s="161"/>
      <c r="G6216" s="161"/>
      <c r="H6216" s="161"/>
      <c r="I6216" s="161"/>
      <c r="J6216" s="161"/>
    </row>
    <row r="6217" spans="1:10">
      <c r="A6217" s="161"/>
      <c r="B6217" s="161"/>
      <c r="C6217" s="161"/>
      <c r="D6217" s="161"/>
      <c r="E6217" s="161"/>
      <c r="F6217" s="161"/>
      <c r="G6217" s="161"/>
      <c r="H6217" s="161"/>
      <c r="I6217" s="161"/>
      <c r="J6217" s="161"/>
    </row>
    <row r="6218" spans="1:10">
      <c r="A6218" s="161"/>
      <c r="B6218" s="161"/>
      <c r="C6218" s="161"/>
      <c r="D6218" s="161"/>
      <c r="E6218" s="161"/>
      <c r="F6218" s="161"/>
      <c r="G6218" s="161"/>
      <c r="H6218" s="161"/>
      <c r="I6218" s="161"/>
      <c r="J6218" s="161"/>
    </row>
    <row r="6219" spans="1:10">
      <c r="A6219" s="161"/>
      <c r="B6219" s="161"/>
      <c r="C6219" s="161"/>
      <c r="D6219" s="161"/>
      <c r="E6219" s="161"/>
      <c r="F6219" s="161"/>
      <c r="G6219" s="161"/>
      <c r="H6219" s="161"/>
      <c r="I6219" s="161"/>
      <c r="J6219" s="161"/>
    </row>
    <row r="6220" spans="1:10">
      <c r="A6220" s="161"/>
      <c r="B6220" s="161"/>
      <c r="C6220" s="161"/>
      <c r="D6220" s="161"/>
      <c r="E6220" s="161"/>
      <c r="F6220" s="161"/>
      <c r="G6220" s="161"/>
      <c r="H6220" s="161"/>
      <c r="I6220" s="161"/>
      <c r="J6220" s="161"/>
    </row>
    <row r="6221" spans="1:10">
      <c r="A6221" s="161"/>
      <c r="B6221" s="161"/>
      <c r="C6221" s="161"/>
      <c r="D6221" s="161"/>
      <c r="E6221" s="161"/>
      <c r="F6221" s="161"/>
      <c r="G6221" s="161"/>
      <c r="H6221" s="161"/>
      <c r="I6221" s="161"/>
      <c r="J6221" s="161"/>
    </row>
    <row r="6222" spans="1:10">
      <c r="A6222" s="161"/>
      <c r="B6222" s="161"/>
      <c r="C6222" s="161"/>
      <c r="D6222" s="161"/>
      <c r="E6222" s="161"/>
      <c r="F6222" s="161"/>
      <c r="G6222" s="161"/>
      <c r="H6222" s="161"/>
      <c r="I6222" s="161"/>
      <c r="J6222" s="161"/>
    </row>
    <row r="6223" spans="1:10">
      <c r="A6223" s="161"/>
      <c r="B6223" s="161"/>
      <c r="C6223" s="161"/>
      <c r="D6223" s="161"/>
      <c r="E6223" s="161"/>
      <c r="F6223" s="161"/>
      <c r="G6223" s="161"/>
      <c r="H6223" s="161"/>
      <c r="I6223" s="161"/>
      <c r="J6223" s="161"/>
    </row>
    <row r="6224" spans="1:10">
      <c r="A6224" s="161"/>
      <c r="B6224" s="161"/>
      <c r="C6224" s="161"/>
      <c r="D6224" s="161"/>
      <c r="E6224" s="161"/>
      <c r="F6224" s="161"/>
      <c r="G6224" s="161"/>
      <c r="H6224" s="161"/>
      <c r="I6224" s="161"/>
      <c r="J6224" s="161"/>
    </row>
    <row r="6225" spans="1:10">
      <c r="A6225" s="161"/>
      <c r="B6225" s="161"/>
      <c r="C6225" s="161"/>
      <c r="D6225" s="161"/>
      <c r="E6225" s="161"/>
      <c r="F6225" s="161"/>
      <c r="G6225" s="161"/>
      <c r="H6225" s="161"/>
      <c r="I6225" s="161"/>
      <c r="J6225" s="161"/>
    </row>
    <row r="6226" spans="1:10">
      <c r="A6226" s="161"/>
      <c r="B6226" s="161"/>
      <c r="C6226" s="161"/>
      <c r="D6226" s="161"/>
      <c r="E6226" s="161"/>
      <c r="F6226" s="161"/>
      <c r="G6226" s="161"/>
      <c r="H6226" s="161"/>
      <c r="I6226" s="161"/>
      <c r="J6226" s="161"/>
    </row>
    <row r="6227" spans="1:10">
      <c r="A6227" s="161"/>
      <c r="B6227" s="161"/>
      <c r="C6227" s="161"/>
      <c r="D6227" s="161"/>
      <c r="E6227" s="161"/>
      <c r="F6227" s="161"/>
      <c r="G6227" s="161"/>
      <c r="H6227" s="161"/>
      <c r="I6227" s="161"/>
      <c r="J6227" s="161"/>
    </row>
    <row r="6228" spans="1:10">
      <c r="A6228" s="161"/>
      <c r="B6228" s="161"/>
      <c r="C6228" s="161"/>
      <c r="D6228" s="161"/>
      <c r="E6228" s="161"/>
      <c r="F6228" s="161"/>
      <c r="G6228" s="161"/>
      <c r="H6228" s="161"/>
      <c r="I6228" s="161"/>
      <c r="J6228" s="161"/>
    </row>
    <row r="6229" spans="1:10">
      <c r="A6229" s="161"/>
      <c r="B6229" s="161"/>
      <c r="C6229" s="161"/>
      <c r="D6229" s="161"/>
      <c r="E6229" s="161"/>
      <c r="F6229" s="161"/>
      <c r="G6229" s="161"/>
      <c r="H6229" s="161"/>
      <c r="I6229" s="161"/>
      <c r="J6229" s="161"/>
    </row>
    <row r="6230" spans="1:10">
      <c r="A6230" s="161"/>
      <c r="B6230" s="161"/>
      <c r="C6230" s="161"/>
      <c r="D6230" s="161"/>
      <c r="E6230" s="161"/>
      <c r="F6230" s="161"/>
      <c r="G6230" s="161"/>
      <c r="H6230" s="161"/>
      <c r="I6230" s="161"/>
      <c r="J6230" s="161"/>
    </row>
    <row r="6231" spans="1:10">
      <c r="A6231" s="161"/>
      <c r="B6231" s="161"/>
      <c r="C6231" s="161"/>
      <c r="D6231" s="161"/>
      <c r="E6231" s="161"/>
      <c r="F6231" s="161"/>
      <c r="G6231" s="161"/>
      <c r="H6231" s="161"/>
      <c r="I6231" s="161"/>
      <c r="J6231" s="161"/>
    </row>
    <row r="6232" spans="1:10">
      <c r="A6232" s="161"/>
      <c r="B6232" s="161"/>
      <c r="C6232" s="161"/>
      <c r="D6232" s="161"/>
      <c r="E6232" s="161"/>
      <c r="F6232" s="161"/>
      <c r="G6232" s="161"/>
      <c r="H6232" s="161"/>
      <c r="I6232" s="161"/>
      <c r="J6232" s="161"/>
    </row>
    <row r="6233" spans="1:10">
      <c r="A6233" s="161"/>
      <c r="B6233" s="161"/>
      <c r="C6233" s="161"/>
      <c r="D6233" s="161"/>
      <c r="E6233" s="161"/>
      <c r="F6233" s="161"/>
      <c r="G6233" s="161"/>
      <c r="H6233" s="161"/>
      <c r="I6233" s="161"/>
      <c r="J6233" s="161"/>
    </row>
    <row r="6234" spans="1:10">
      <c r="A6234" s="161"/>
      <c r="B6234" s="161"/>
      <c r="C6234" s="161"/>
      <c r="D6234" s="161"/>
      <c r="E6234" s="161"/>
      <c r="F6234" s="161"/>
      <c r="G6234" s="161"/>
      <c r="H6234" s="161"/>
      <c r="I6234" s="161"/>
      <c r="J6234" s="161"/>
    </row>
    <row r="6235" spans="1:10">
      <c r="A6235" s="161"/>
      <c r="B6235" s="161"/>
      <c r="C6235" s="161"/>
      <c r="D6235" s="161"/>
      <c r="E6235" s="161"/>
      <c r="F6235" s="161"/>
      <c r="G6235" s="161"/>
      <c r="H6235" s="161"/>
      <c r="I6235" s="161"/>
      <c r="J6235" s="161"/>
    </row>
    <row r="6236" spans="1:10">
      <c r="A6236" s="161"/>
      <c r="B6236" s="161"/>
      <c r="C6236" s="161"/>
      <c r="D6236" s="161"/>
      <c r="E6236" s="161"/>
      <c r="F6236" s="161"/>
      <c r="G6236" s="161"/>
      <c r="H6236" s="161"/>
      <c r="I6236" s="161"/>
      <c r="J6236" s="161"/>
    </row>
    <row r="6237" spans="1:10">
      <c r="A6237" s="161"/>
      <c r="B6237" s="161"/>
      <c r="C6237" s="161"/>
      <c r="D6237" s="161"/>
      <c r="E6237" s="161"/>
      <c r="F6237" s="161"/>
      <c r="G6237" s="161"/>
      <c r="H6237" s="161"/>
      <c r="I6237" s="161"/>
      <c r="J6237" s="161"/>
    </row>
    <row r="6238" spans="1:10">
      <c r="A6238" s="161"/>
      <c r="B6238" s="161"/>
      <c r="C6238" s="161"/>
      <c r="D6238" s="161"/>
      <c r="E6238" s="161"/>
      <c r="F6238" s="161"/>
      <c r="G6238" s="161"/>
      <c r="H6238" s="161"/>
      <c r="I6238" s="161"/>
      <c r="J6238" s="161"/>
    </row>
    <row r="6239" spans="1:10">
      <c r="A6239" s="161"/>
      <c r="B6239" s="161"/>
      <c r="C6239" s="161"/>
      <c r="D6239" s="161"/>
      <c r="E6239" s="161"/>
      <c r="F6239" s="161"/>
      <c r="G6239" s="161"/>
      <c r="H6239" s="161"/>
      <c r="I6239" s="161"/>
      <c r="J6239" s="161"/>
    </row>
    <row r="6240" spans="1:10">
      <c r="A6240" s="161"/>
      <c r="B6240" s="161"/>
      <c r="C6240" s="161"/>
      <c r="D6240" s="161"/>
      <c r="E6240" s="161"/>
      <c r="F6240" s="161"/>
      <c r="G6240" s="161"/>
      <c r="H6240" s="161"/>
      <c r="I6240" s="161"/>
      <c r="J6240" s="161"/>
    </row>
    <row r="6241" spans="1:10">
      <c r="A6241" s="161"/>
      <c r="B6241" s="161"/>
      <c r="C6241" s="161"/>
      <c r="D6241" s="161"/>
      <c r="E6241" s="161"/>
      <c r="F6241" s="161"/>
      <c r="G6241" s="161"/>
      <c r="H6241" s="161"/>
      <c r="I6241" s="161"/>
      <c r="J6241" s="161"/>
    </row>
    <row r="6242" spans="1:10">
      <c r="A6242" s="161"/>
      <c r="B6242" s="161"/>
      <c r="C6242" s="161"/>
      <c r="D6242" s="161"/>
      <c r="E6242" s="161"/>
      <c r="F6242" s="161"/>
      <c r="G6242" s="161"/>
      <c r="H6242" s="161"/>
      <c r="I6242" s="161"/>
      <c r="J6242" s="161"/>
    </row>
    <row r="6243" spans="1:10">
      <c r="A6243" s="161"/>
      <c r="B6243" s="161"/>
      <c r="C6243" s="161"/>
      <c r="D6243" s="161"/>
      <c r="E6243" s="161"/>
      <c r="F6243" s="161"/>
      <c r="G6243" s="161"/>
      <c r="H6243" s="161"/>
      <c r="I6243" s="161"/>
      <c r="J6243" s="161"/>
    </row>
    <row r="6244" spans="1:10">
      <c r="A6244" s="161"/>
      <c r="B6244" s="161"/>
      <c r="C6244" s="161"/>
      <c r="D6244" s="161"/>
      <c r="E6244" s="161"/>
      <c r="F6244" s="161"/>
      <c r="G6244" s="161"/>
      <c r="H6244" s="161"/>
      <c r="I6244" s="161"/>
      <c r="J6244" s="161"/>
    </row>
    <row r="6245" spans="1:10">
      <c r="A6245" s="161"/>
      <c r="B6245" s="161"/>
      <c r="C6245" s="161"/>
      <c r="D6245" s="161"/>
      <c r="E6245" s="161"/>
      <c r="F6245" s="161"/>
      <c r="G6245" s="161"/>
      <c r="H6245" s="161"/>
      <c r="I6245" s="161"/>
      <c r="J6245" s="161"/>
    </row>
    <row r="6246" spans="1:10">
      <c r="A6246" s="161"/>
      <c r="B6246" s="161"/>
      <c r="C6246" s="161"/>
      <c r="D6246" s="161"/>
      <c r="E6246" s="161"/>
      <c r="F6246" s="161"/>
      <c r="G6246" s="161"/>
      <c r="H6246" s="161"/>
      <c r="I6246" s="161"/>
      <c r="J6246" s="161"/>
    </row>
    <row r="6247" spans="1:10">
      <c r="A6247" s="161"/>
      <c r="B6247" s="161"/>
      <c r="C6247" s="161"/>
      <c r="D6247" s="161"/>
      <c r="E6247" s="161"/>
      <c r="F6247" s="161"/>
      <c r="G6247" s="161"/>
      <c r="H6247" s="161"/>
      <c r="I6247" s="161"/>
      <c r="J6247" s="161"/>
    </row>
    <row r="6248" spans="1:10">
      <c r="A6248" s="161"/>
      <c r="B6248" s="161"/>
      <c r="C6248" s="161"/>
      <c r="D6248" s="161"/>
      <c r="E6248" s="161"/>
      <c r="F6248" s="161"/>
      <c r="G6248" s="161"/>
      <c r="H6248" s="161"/>
      <c r="I6248" s="161"/>
      <c r="J6248" s="161"/>
    </row>
    <row r="6249" spans="1:10">
      <c r="A6249" s="161"/>
      <c r="B6249" s="161"/>
      <c r="C6249" s="161"/>
      <c r="D6249" s="161"/>
      <c r="E6249" s="161"/>
      <c r="F6249" s="161"/>
      <c r="G6249" s="161"/>
      <c r="H6249" s="161"/>
      <c r="I6249" s="161"/>
      <c r="J6249" s="161"/>
    </row>
    <row r="6250" spans="1:10">
      <c r="A6250" s="161"/>
      <c r="B6250" s="161"/>
      <c r="C6250" s="161"/>
      <c r="D6250" s="161"/>
      <c r="E6250" s="161"/>
      <c r="F6250" s="161"/>
      <c r="G6250" s="161"/>
      <c r="H6250" s="161"/>
      <c r="I6250" s="161"/>
      <c r="J6250" s="161"/>
    </row>
    <row r="6251" spans="1:10">
      <c r="A6251" s="161"/>
      <c r="B6251" s="161"/>
      <c r="C6251" s="161"/>
      <c r="D6251" s="161"/>
      <c r="E6251" s="161"/>
      <c r="F6251" s="161"/>
      <c r="G6251" s="161"/>
      <c r="H6251" s="161"/>
      <c r="I6251" s="161"/>
      <c r="J6251" s="161"/>
    </row>
    <row r="6252" spans="1:10">
      <c r="A6252" s="161"/>
      <c r="B6252" s="161"/>
      <c r="C6252" s="161"/>
      <c r="D6252" s="161"/>
      <c r="E6252" s="161"/>
      <c r="F6252" s="161"/>
      <c r="G6252" s="161"/>
      <c r="H6252" s="161"/>
      <c r="I6252" s="161"/>
      <c r="J6252" s="161"/>
    </row>
    <row r="6253" spans="1:10">
      <c r="A6253" s="161"/>
      <c r="B6253" s="161"/>
      <c r="C6253" s="161"/>
      <c r="D6253" s="161"/>
      <c r="E6253" s="161"/>
      <c r="F6253" s="161"/>
      <c r="G6253" s="161"/>
      <c r="H6253" s="161"/>
      <c r="I6253" s="161"/>
      <c r="J6253" s="161"/>
    </row>
    <row r="6254" spans="1:10">
      <c r="A6254" s="161"/>
      <c r="B6254" s="161"/>
      <c r="C6254" s="161"/>
      <c r="D6254" s="161"/>
      <c r="E6254" s="161"/>
      <c r="F6254" s="161"/>
      <c r="G6254" s="161"/>
      <c r="H6254" s="161"/>
      <c r="I6254" s="161"/>
      <c r="J6254" s="161"/>
    </row>
    <row r="6255" spans="1:10">
      <c r="A6255" s="161"/>
      <c r="B6255" s="161"/>
      <c r="C6255" s="161"/>
      <c r="D6255" s="161"/>
      <c r="E6255" s="161"/>
      <c r="F6255" s="161"/>
      <c r="G6255" s="161"/>
      <c r="H6255" s="161"/>
      <c r="I6255" s="161"/>
      <c r="J6255" s="161"/>
    </row>
    <row r="6256" spans="1:10">
      <c r="A6256" s="161"/>
      <c r="B6256" s="161"/>
      <c r="C6256" s="161"/>
      <c r="D6256" s="161"/>
      <c r="E6256" s="161"/>
      <c r="F6256" s="161"/>
      <c r="G6256" s="161"/>
      <c r="H6256" s="161"/>
      <c r="I6256" s="161"/>
      <c r="J6256" s="161"/>
    </row>
    <row r="6257" spans="1:10">
      <c r="A6257" s="161"/>
      <c r="B6257" s="161"/>
      <c r="C6257" s="161"/>
      <c r="D6257" s="161"/>
      <c r="E6257" s="161"/>
      <c r="F6257" s="161"/>
      <c r="G6257" s="161"/>
      <c r="H6257" s="161"/>
      <c r="I6257" s="161"/>
      <c r="J6257" s="161"/>
    </row>
    <row r="6258" spans="1:10">
      <c r="A6258" s="161"/>
      <c r="B6258" s="161"/>
      <c r="C6258" s="161"/>
      <c r="D6258" s="161"/>
      <c r="E6258" s="161"/>
      <c r="F6258" s="161"/>
      <c r="G6258" s="161"/>
      <c r="H6258" s="161"/>
      <c r="I6258" s="161"/>
      <c r="J6258" s="161"/>
    </row>
    <row r="6259" spans="1:10">
      <c r="A6259" s="161"/>
      <c r="B6259" s="161"/>
      <c r="C6259" s="161"/>
      <c r="D6259" s="161"/>
      <c r="E6259" s="161"/>
      <c r="F6259" s="161"/>
      <c r="G6259" s="161"/>
      <c r="H6259" s="161"/>
      <c r="I6259" s="161"/>
      <c r="J6259" s="161"/>
    </row>
    <row r="6260" spans="1:10">
      <c r="A6260" s="161"/>
      <c r="B6260" s="161"/>
      <c r="C6260" s="161"/>
      <c r="D6260" s="161"/>
      <c r="E6260" s="161"/>
      <c r="F6260" s="161"/>
      <c r="G6260" s="161"/>
      <c r="H6260" s="161"/>
      <c r="I6260" s="161"/>
      <c r="J6260" s="161"/>
    </row>
    <row r="6261" spans="1:10">
      <c r="A6261" s="161"/>
      <c r="B6261" s="161"/>
      <c r="C6261" s="161"/>
      <c r="D6261" s="161"/>
      <c r="E6261" s="161"/>
      <c r="F6261" s="161"/>
      <c r="G6261" s="161"/>
      <c r="H6261" s="161"/>
      <c r="I6261" s="161"/>
      <c r="J6261" s="161"/>
    </row>
    <row r="6262" spans="1:10">
      <c r="A6262" s="161"/>
      <c r="B6262" s="161"/>
      <c r="C6262" s="161"/>
      <c r="D6262" s="161"/>
      <c r="E6262" s="161"/>
      <c r="F6262" s="161"/>
      <c r="G6262" s="161"/>
      <c r="H6262" s="161"/>
      <c r="I6262" s="161"/>
      <c r="J6262" s="161"/>
    </row>
    <row r="6263" spans="1:10">
      <c r="A6263" s="161"/>
      <c r="B6263" s="161"/>
      <c r="C6263" s="161"/>
      <c r="D6263" s="161"/>
      <c r="E6263" s="161"/>
      <c r="F6263" s="161"/>
      <c r="G6263" s="161"/>
      <c r="H6263" s="161"/>
      <c r="I6263" s="161"/>
      <c r="J6263" s="161"/>
    </row>
    <row r="6264" spans="1:10">
      <c r="A6264" s="161"/>
      <c r="B6264" s="161"/>
      <c r="C6264" s="161"/>
      <c r="D6264" s="161"/>
      <c r="E6264" s="161"/>
      <c r="F6264" s="161"/>
      <c r="G6264" s="161"/>
      <c r="H6264" s="161"/>
      <c r="I6264" s="161"/>
      <c r="J6264" s="161"/>
    </row>
    <row r="6265" spans="1:10">
      <c r="A6265" s="161"/>
      <c r="B6265" s="161"/>
      <c r="C6265" s="161"/>
      <c r="D6265" s="161"/>
      <c r="E6265" s="161"/>
      <c r="F6265" s="161"/>
      <c r="G6265" s="161"/>
      <c r="H6265" s="161"/>
      <c r="I6265" s="161"/>
      <c r="J6265" s="161"/>
    </row>
    <row r="6266" spans="1:10">
      <c r="A6266" s="161"/>
      <c r="B6266" s="161"/>
      <c r="C6266" s="161"/>
      <c r="D6266" s="161"/>
      <c r="E6266" s="161"/>
      <c r="F6266" s="161"/>
      <c r="G6266" s="161"/>
      <c r="H6266" s="161"/>
      <c r="I6266" s="161"/>
      <c r="J6266" s="161"/>
    </row>
    <row r="6267" spans="1:10">
      <c r="A6267" s="161"/>
      <c r="B6267" s="161"/>
      <c r="C6267" s="161"/>
      <c r="D6267" s="161"/>
      <c r="E6267" s="161"/>
      <c r="F6267" s="161"/>
      <c r="G6267" s="161"/>
      <c r="H6267" s="161"/>
      <c r="I6267" s="161"/>
      <c r="J6267" s="161"/>
    </row>
    <row r="6268" spans="1:10">
      <c r="A6268" s="161"/>
      <c r="B6268" s="161"/>
      <c r="C6268" s="161"/>
      <c r="D6268" s="161"/>
      <c r="E6268" s="161"/>
      <c r="F6268" s="161"/>
      <c r="G6268" s="161"/>
      <c r="H6268" s="161"/>
      <c r="I6268" s="161"/>
      <c r="J6268" s="161"/>
    </row>
    <row r="6269" spans="1:10">
      <c r="A6269" s="161"/>
      <c r="B6269" s="161"/>
      <c r="C6269" s="161"/>
      <c r="D6269" s="161"/>
      <c r="E6269" s="161"/>
      <c r="F6269" s="161"/>
      <c r="G6269" s="161"/>
      <c r="H6269" s="161"/>
      <c r="I6269" s="161"/>
      <c r="J6269" s="161"/>
    </row>
    <row r="6270" spans="1:10">
      <c r="A6270" s="161"/>
      <c r="B6270" s="161"/>
      <c r="C6270" s="161"/>
      <c r="D6270" s="161"/>
      <c r="E6270" s="161"/>
      <c r="F6270" s="161"/>
      <c r="G6270" s="161"/>
      <c r="H6270" s="161"/>
      <c r="I6270" s="161"/>
      <c r="J6270" s="161"/>
    </row>
    <row r="6271" spans="1:10">
      <c r="A6271" s="161"/>
      <c r="B6271" s="161"/>
      <c r="C6271" s="161"/>
      <c r="D6271" s="161"/>
      <c r="E6271" s="161"/>
      <c r="F6271" s="161"/>
      <c r="G6271" s="161"/>
      <c r="H6271" s="161"/>
      <c r="I6271" s="161"/>
      <c r="J6271" s="161"/>
    </row>
    <row r="6272" spans="1:10">
      <c r="A6272" s="161"/>
      <c r="B6272" s="161"/>
      <c r="C6272" s="161"/>
      <c r="D6272" s="161"/>
      <c r="E6272" s="161"/>
      <c r="F6272" s="161"/>
      <c r="G6272" s="161"/>
      <c r="H6272" s="161"/>
      <c r="I6272" s="161"/>
      <c r="J6272" s="161"/>
    </row>
    <row r="6273" spans="1:10">
      <c r="A6273" s="161"/>
      <c r="B6273" s="161"/>
      <c r="C6273" s="161"/>
      <c r="D6273" s="161"/>
      <c r="E6273" s="161"/>
      <c r="F6273" s="161"/>
      <c r="G6273" s="161"/>
      <c r="H6273" s="161"/>
      <c r="I6273" s="161"/>
      <c r="J6273" s="161"/>
    </row>
    <row r="6274" spans="1:10">
      <c r="A6274" s="161"/>
      <c r="B6274" s="161"/>
      <c r="C6274" s="161"/>
      <c r="D6274" s="161"/>
      <c r="E6274" s="161"/>
      <c r="F6274" s="161"/>
      <c r="G6274" s="161"/>
      <c r="H6274" s="161"/>
      <c r="I6274" s="161"/>
      <c r="J6274" s="161"/>
    </row>
    <row r="6275" spans="1:10">
      <c r="A6275" s="161"/>
      <c r="B6275" s="161"/>
      <c r="C6275" s="161"/>
      <c r="D6275" s="161"/>
      <c r="E6275" s="161"/>
      <c r="F6275" s="161"/>
      <c r="G6275" s="161"/>
      <c r="H6275" s="161"/>
      <c r="I6275" s="161"/>
      <c r="J6275" s="161"/>
    </row>
    <row r="6276" spans="1:10">
      <c r="A6276" s="161"/>
      <c r="B6276" s="161"/>
      <c r="C6276" s="161"/>
      <c r="D6276" s="161"/>
      <c r="E6276" s="161"/>
      <c r="F6276" s="161"/>
      <c r="G6276" s="161"/>
      <c r="H6276" s="161"/>
      <c r="I6276" s="161"/>
      <c r="J6276" s="161"/>
    </row>
    <row r="6277" spans="1:10">
      <c r="A6277" s="161"/>
      <c r="B6277" s="161"/>
      <c r="C6277" s="161"/>
      <c r="D6277" s="161"/>
      <c r="E6277" s="161"/>
      <c r="F6277" s="161"/>
      <c r="G6277" s="161"/>
      <c r="H6277" s="161"/>
      <c r="I6277" s="161"/>
      <c r="J6277" s="161"/>
    </row>
    <row r="6278" spans="1:10">
      <c r="A6278" s="161"/>
      <c r="B6278" s="161"/>
      <c r="C6278" s="161"/>
      <c r="D6278" s="161"/>
      <c r="E6278" s="161"/>
      <c r="F6278" s="161"/>
      <c r="G6278" s="161"/>
      <c r="H6278" s="161"/>
      <c r="I6278" s="161"/>
      <c r="J6278" s="161"/>
    </row>
    <row r="6279" spans="1:10">
      <c r="A6279" s="161"/>
      <c r="B6279" s="161"/>
      <c r="C6279" s="161"/>
      <c r="D6279" s="161"/>
      <c r="E6279" s="161"/>
      <c r="F6279" s="161"/>
      <c r="G6279" s="161"/>
      <c r="H6279" s="161"/>
      <c r="I6279" s="161"/>
      <c r="J6279" s="161"/>
    </row>
    <row r="6280" spans="1:10">
      <c r="A6280" s="161"/>
      <c r="B6280" s="161"/>
      <c r="C6280" s="161"/>
      <c r="D6280" s="161"/>
      <c r="E6280" s="161"/>
      <c r="F6280" s="161"/>
      <c r="G6280" s="161"/>
      <c r="H6280" s="161"/>
      <c r="I6280" s="161"/>
      <c r="J6280" s="161"/>
    </row>
    <row r="6281" spans="1:10">
      <c r="A6281" s="161"/>
      <c r="B6281" s="161"/>
      <c r="C6281" s="161"/>
      <c r="D6281" s="161"/>
      <c r="E6281" s="161"/>
      <c r="F6281" s="161"/>
      <c r="G6281" s="161"/>
      <c r="H6281" s="161"/>
      <c r="I6281" s="161"/>
      <c r="J6281" s="161"/>
    </row>
    <row r="6282" spans="1:10">
      <c r="A6282" s="161"/>
      <c r="B6282" s="161"/>
      <c r="C6282" s="161"/>
      <c r="D6282" s="161"/>
      <c r="E6282" s="161"/>
      <c r="F6282" s="161"/>
      <c r="G6282" s="161"/>
      <c r="H6282" s="161"/>
      <c r="I6282" s="161"/>
      <c r="J6282" s="161"/>
    </row>
    <row r="6283" spans="1:10">
      <c r="A6283" s="161"/>
      <c r="B6283" s="161"/>
      <c r="C6283" s="161"/>
      <c r="D6283" s="161"/>
      <c r="E6283" s="161"/>
      <c r="F6283" s="161"/>
      <c r="G6283" s="161"/>
      <c r="H6283" s="161"/>
      <c r="I6283" s="161"/>
      <c r="J6283" s="161"/>
    </row>
    <row r="6284" spans="1:10">
      <c r="A6284" s="161"/>
      <c r="B6284" s="161"/>
      <c r="C6284" s="161"/>
      <c r="D6284" s="161"/>
      <c r="E6284" s="161"/>
      <c r="F6284" s="161"/>
      <c r="G6284" s="161"/>
      <c r="H6284" s="161"/>
      <c r="I6284" s="161"/>
      <c r="J6284" s="161"/>
    </row>
    <row r="6285" spans="1:10">
      <c r="A6285" s="161"/>
      <c r="B6285" s="161"/>
      <c r="C6285" s="161"/>
      <c r="D6285" s="161"/>
      <c r="E6285" s="161"/>
      <c r="F6285" s="161"/>
      <c r="G6285" s="161"/>
      <c r="H6285" s="161"/>
      <c r="I6285" s="161"/>
      <c r="J6285" s="161"/>
    </row>
    <row r="6286" spans="1:10">
      <c r="A6286" s="161"/>
      <c r="B6286" s="161"/>
      <c r="C6286" s="161"/>
      <c r="D6286" s="161"/>
      <c r="E6286" s="161"/>
      <c r="F6286" s="161"/>
      <c r="G6286" s="161"/>
      <c r="H6286" s="161"/>
      <c r="I6286" s="161"/>
      <c r="J6286" s="161"/>
    </row>
    <row r="6287" spans="1:10">
      <c r="A6287" s="161"/>
      <c r="B6287" s="161"/>
      <c r="C6287" s="161"/>
      <c r="D6287" s="161"/>
      <c r="E6287" s="161"/>
      <c r="F6287" s="161"/>
      <c r="G6287" s="161"/>
      <c r="H6287" s="161"/>
      <c r="I6287" s="161"/>
      <c r="J6287" s="161"/>
    </row>
    <row r="6288" spans="1:10">
      <c r="A6288" s="161"/>
      <c r="B6288" s="161"/>
      <c r="C6288" s="161"/>
      <c r="D6288" s="161"/>
      <c r="E6288" s="161"/>
      <c r="F6288" s="161"/>
      <c r="G6288" s="161"/>
      <c r="H6288" s="161"/>
      <c r="I6288" s="161"/>
      <c r="J6288" s="161"/>
    </row>
    <row r="6289" spans="1:10">
      <c r="A6289" s="161"/>
      <c r="B6289" s="161"/>
      <c r="C6289" s="161"/>
      <c r="D6289" s="161"/>
      <c r="E6289" s="161"/>
      <c r="F6289" s="161"/>
      <c r="G6289" s="161"/>
      <c r="H6289" s="161"/>
      <c r="I6289" s="161"/>
      <c r="J6289" s="161"/>
    </row>
    <row r="6290" spans="1:10">
      <c r="A6290" s="161"/>
      <c r="B6290" s="161"/>
      <c r="C6290" s="161"/>
      <c r="D6290" s="161"/>
      <c r="E6290" s="161"/>
      <c r="F6290" s="161"/>
      <c r="G6290" s="161"/>
      <c r="H6290" s="161"/>
      <c r="I6290" s="161"/>
      <c r="J6290" s="161"/>
    </row>
    <row r="6291" spans="1:10">
      <c r="A6291" s="161"/>
      <c r="B6291" s="161"/>
      <c r="C6291" s="161"/>
      <c r="D6291" s="161"/>
      <c r="E6291" s="161"/>
      <c r="F6291" s="161"/>
      <c r="G6291" s="161"/>
      <c r="H6291" s="161"/>
      <c r="I6291" s="161"/>
      <c r="J6291" s="161"/>
    </row>
    <row r="6292" spans="1:10">
      <c r="A6292" s="161"/>
      <c r="B6292" s="161"/>
      <c r="C6292" s="161"/>
      <c r="D6292" s="161"/>
      <c r="E6292" s="161"/>
      <c r="F6292" s="161"/>
      <c r="G6292" s="161"/>
      <c r="H6292" s="161"/>
      <c r="I6292" s="161"/>
      <c r="J6292" s="161"/>
    </row>
    <row r="6293" spans="1:10">
      <c r="A6293" s="161"/>
      <c r="B6293" s="161"/>
      <c r="C6293" s="161"/>
      <c r="D6293" s="161"/>
      <c r="E6293" s="161"/>
      <c r="F6293" s="161"/>
      <c r="G6293" s="161"/>
      <c r="H6293" s="161"/>
      <c r="I6293" s="161"/>
      <c r="J6293" s="161"/>
    </row>
    <row r="6294" spans="1:10">
      <c r="A6294" s="161"/>
      <c r="B6294" s="161"/>
      <c r="C6294" s="161"/>
      <c r="D6294" s="161"/>
      <c r="E6294" s="161"/>
      <c r="F6294" s="161"/>
      <c r="G6294" s="161"/>
      <c r="H6294" s="161"/>
      <c r="I6294" s="161"/>
      <c r="J6294" s="161"/>
    </row>
    <row r="6295" spans="1:10">
      <c r="A6295" s="161"/>
      <c r="B6295" s="161"/>
      <c r="C6295" s="161"/>
      <c r="D6295" s="161"/>
      <c r="E6295" s="161"/>
      <c r="F6295" s="161"/>
      <c r="G6295" s="161"/>
      <c r="H6295" s="161"/>
      <c r="I6295" s="161"/>
      <c r="J6295" s="161"/>
    </row>
    <row r="6296" spans="1:10">
      <c r="A6296" s="161"/>
      <c r="B6296" s="161"/>
      <c r="C6296" s="161"/>
      <c r="D6296" s="161"/>
      <c r="E6296" s="161"/>
      <c r="F6296" s="161"/>
      <c r="G6296" s="161"/>
      <c r="H6296" s="161"/>
      <c r="I6296" s="161"/>
      <c r="J6296" s="161"/>
    </row>
    <row r="6297" spans="1:10">
      <c r="A6297" s="161"/>
      <c r="B6297" s="161"/>
      <c r="C6297" s="161"/>
      <c r="D6297" s="161"/>
      <c r="E6297" s="161"/>
      <c r="F6297" s="161"/>
      <c r="G6297" s="161"/>
      <c r="H6297" s="161"/>
      <c r="I6297" s="161"/>
      <c r="J6297" s="161"/>
    </row>
    <row r="6298" spans="1:10">
      <c r="A6298" s="161"/>
      <c r="B6298" s="161"/>
      <c r="C6298" s="161"/>
      <c r="D6298" s="161"/>
      <c r="E6298" s="161"/>
      <c r="F6298" s="161"/>
      <c r="G6298" s="161"/>
      <c r="H6298" s="161"/>
      <c r="I6298" s="161"/>
      <c r="J6298" s="161"/>
    </row>
    <row r="6299" spans="1:10">
      <c r="A6299" s="161"/>
      <c r="B6299" s="161"/>
      <c r="C6299" s="161"/>
      <c r="D6299" s="161"/>
      <c r="E6299" s="161"/>
      <c r="F6299" s="161"/>
      <c r="G6299" s="161"/>
      <c r="H6299" s="161"/>
      <c r="I6299" s="161"/>
      <c r="J6299" s="161"/>
    </row>
    <row r="6300" spans="1:10">
      <c r="A6300" s="161"/>
      <c r="B6300" s="161"/>
      <c r="C6300" s="161"/>
      <c r="D6300" s="161"/>
      <c r="E6300" s="161"/>
      <c r="F6300" s="161"/>
      <c r="G6300" s="161"/>
      <c r="H6300" s="161"/>
      <c r="I6300" s="161"/>
      <c r="J6300" s="161"/>
    </row>
    <row r="6301" spans="1:10">
      <c r="A6301" s="161"/>
      <c r="B6301" s="161"/>
      <c r="C6301" s="161"/>
      <c r="D6301" s="161"/>
      <c r="E6301" s="161"/>
      <c r="F6301" s="161"/>
      <c r="G6301" s="161"/>
      <c r="H6301" s="161"/>
      <c r="I6301" s="161"/>
      <c r="J6301" s="161"/>
    </row>
    <row r="6302" spans="1:10">
      <c r="A6302" s="161"/>
      <c r="B6302" s="161"/>
      <c r="C6302" s="161"/>
      <c r="D6302" s="161"/>
      <c r="E6302" s="161"/>
      <c r="F6302" s="161"/>
      <c r="G6302" s="161"/>
      <c r="H6302" s="161"/>
      <c r="I6302" s="161"/>
      <c r="J6302" s="161"/>
    </row>
    <row r="6303" spans="1:10">
      <c r="A6303" s="161"/>
      <c r="B6303" s="161"/>
      <c r="C6303" s="161"/>
      <c r="D6303" s="161"/>
      <c r="E6303" s="161"/>
      <c r="F6303" s="161"/>
      <c r="G6303" s="161"/>
      <c r="H6303" s="161"/>
      <c r="I6303" s="161"/>
      <c r="J6303" s="161"/>
    </row>
    <row r="6304" spans="1:10">
      <c r="A6304" s="161"/>
      <c r="B6304" s="161"/>
      <c r="C6304" s="161"/>
      <c r="D6304" s="161"/>
      <c r="E6304" s="161"/>
      <c r="F6304" s="161"/>
      <c r="G6304" s="161"/>
      <c r="H6304" s="161"/>
      <c r="I6304" s="161"/>
      <c r="J6304" s="161"/>
    </row>
    <row r="6305" spans="1:10">
      <c r="A6305" s="161"/>
      <c r="B6305" s="161"/>
      <c r="C6305" s="161"/>
      <c r="D6305" s="161"/>
      <c r="E6305" s="161"/>
      <c r="F6305" s="161"/>
      <c r="G6305" s="161"/>
      <c r="H6305" s="161"/>
      <c r="I6305" s="161"/>
      <c r="J6305" s="161"/>
    </row>
    <row r="6306" spans="1:10">
      <c r="A6306" s="161"/>
      <c r="B6306" s="161"/>
      <c r="C6306" s="161"/>
      <c r="D6306" s="161"/>
      <c r="E6306" s="161"/>
      <c r="F6306" s="161"/>
      <c r="G6306" s="161"/>
      <c r="H6306" s="161"/>
      <c r="I6306" s="161"/>
      <c r="J6306" s="161"/>
    </row>
    <row r="6307" spans="1:10">
      <c r="A6307" s="161"/>
      <c r="B6307" s="161"/>
      <c r="C6307" s="161"/>
      <c r="D6307" s="161"/>
      <c r="E6307" s="161"/>
      <c r="F6307" s="161"/>
      <c r="G6307" s="161"/>
      <c r="H6307" s="161"/>
      <c r="I6307" s="161"/>
      <c r="J6307" s="161"/>
    </row>
    <row r="6308" spans="1:10">
      <c r="A6308" s="161"/>
      <c r="B6308" s="161"/>
      <c r="C6308" s="161"/>
      <c r="D6308" s="161"/>
      <c r="E6308" s="161"/>
      <c r="F6308" s="161"/>
      <c r="G6308" s="161"/>
      <c r="H6308" s="161"/>
      <c r="I6308" s="161"/>
      <c r="J6308" s="161"/>
    </row>
    <row r="6309" spans="1:10">
      <c r="A6309" s="161"/>
      <c r="B6309" s="161"/>
      <c r="C6309" s="161"/>
      <c r="D6309" s="161"/>
      <c r="E6309" s="161"/>
      <c r="F6309" s="161"/>
      <c r="G6309" s="161"/>
      <c r="H6309" s="161"/>
      <c r="I6309" s="161"/>
      <c r="J6309" s="161"/>
    </row>
    <row r="6310" spans="1:10">
      <c r="A6310" s="161"/>
      <c r="B6310" s="161"/>
      <c r="C6310" s="161"/>
      <c r="D6310" s="161"/>
      <c r="E6310" s="161"/>
      <c r="F6310" s="161"/>
      <c r="G6310" s="161"/>
      <c r="H6310" s="161"/>
      <c r="I6310" s="161"/>
      <c r="J6310" s="161"/>
    </row>
    <row r="6311" spans="1:10">
      <c r="A6311" s="161"/>
      <c r="B6311" s="161"/>
      <c r="C6311" s="161"/>
      <c r="D6311" s="161"/>
      <c r="E6311" s="161"/>
      <c r="F6311" s="161"/>
      <c r="G6311" s="161"/>
      <c r="H6311" s="161"/>
      <c r="I6311" s="161"/>
      <c r="J6311" s="161"/>
    </row>
    <row r="6312" spans="1:10">
      <c r="A6312" s="161"/>
      <c r="B6312" s="161"/>
      <c r="C6312" s="161"/>
      <c r="D6312" s="161"/>
      <c r="E6312" s="161"/>
      <c r="F6312" s="161"/>
      <c r="G6312" s="161"/>
      <c r="H6312" s="161"/>
      <c r="I6312" s="161"/>
      <c r="J6312" s="161"/>
    </row>
    <row r="6313" spans="1:10">
      <c r="A6313" s="161"/>
      <c r="B6313" s="161"/>
      <c r="C6313" s="161"/>
      <c r="D6313" s="161"/>
      <c r="E6313" s="161"/>
      <c r="F6313" s="161"/>
      <c r="G6313" s="161"/>
      <c r="H6313" s="161"/>
      <c r="I6313" s="161"/>
      <c r="J6313" s="161"/>
    </row>
    <row r="6314" spans="1:10">
      <c r="A6314" s="161"/>
      <c r="B6314" s="161"/>
      <c r="C6314" s="161"/>
      <c r="D6314" s="161"/>
      <c r="E6314" s="161"/>
      <c r="F6314" s="161"/>
      <c r="G6314" s="161"/>
      <c r="H6314" s="161"/>
      <c r="I6314" s="161"/>
      <c r="J6314" s="161"/>
    </row>
    <row r="6315" spans="1:10">
      <c r="A6315" s="161"/>
      <c r="B6315" s="161"/>
      <c r="C6315" s="161"/>
      <c r="D6315" s="161"/>
      <c r="E6315" s="161"/>
      <c r="F6315" s="161"/>
      <c r="G6315" s="161"/>
      <c r="H6315" s="161"/>
      <c r="I6315" s="161"/>
      <c r="J6315" s="161"/>
    </row>
    <row r="6316" spans="1:10">
      <c r="A6316" s="161"/>
      <c r="B6316" s="161"/>
      <c r="C6316" s="161"/>
      <c r="D6316" s="161"/>
      <c r="E6316" s="161"/>
      <c r="F6316" s="161"/>
      <c r="G6316" s="161"/>
      <c r="H6316" s="161"/>
      <c r="I6316" s="161"/>
      <c r="J6316" s="161"/>
    </row>
    <row r="6317" spans="1:10">
      <c r="A6317" s="161"/>
      <c r="B6317" s="161"/>
      <c r="C6317" s="161"/>
      <c r="D6317" s="161"/>
      <c r="E6317" s="161"/>
      <c r="F6317" s="161"/>
      <c r="G6317" s="161"/>
      <c r="H6317" s="161"/>
      <c r="I6317" s="161"/>
      <c r="J6317" s="161"/>
    </row>
    <row r="6318" spans="1:10">
      <c r="A6318" s="161"/>
      <c r="B6318" s="161"/>
      <c r="C6318" s="161"/>
      <c r="D6318" s="161"/>
      <c r="E6318" s="161"/>
      <c r="F6318" s="161"/>
      <c r="G6318" s="161"/>
      <c r="H6318" s="161"/>
      <c r="I6318" s="161"/>
      <c r="J6318" s="161"/>
    </row>
    <row r="6319" spans="1:10">
      <c r="A6319" s="161"/>
      <c r="B6319" s="161"/>
      <c r="C6319" s="161"/>
      <c r="D6319" s="161"/>
      <c r="E6319" s="161"/>
      <c r="F6319" s="161"/>
      <c r="G6319" s="161"/>
      <c r="H6319" s="161"/>
      <c r="I6319" s="161"/>
      <c r="J6319" s="161"/>
    </row>
    <row r="6320" spans="1:10">
      <c r="A6320" s="161"/>
      <c r="B6320" s="161"/>
      <c r="C6320" s="161"/>
      <c r="D6320" s="161"/>
      <c r="E6320" s="161"/>
      <c r="F6320" s="161"/>
      <c r="G6320" s="161"/>
      <c r="H6320" s="161"/>
      <c r="I6320" s="161"/>
      <c r="J6320" s="161"/>
    </row>
    <row r="6321" spans="1:10">
      <c r="A6321" s="161"/>
      <c r="B6321" s="161"/>
      <c r="C6321" s="161"/>
      <c r="D6321" s="161"/>
      <c r="E6321" s="161"/>
      <c r="F6321" s="161"/>
      <c r="G6321" s="161"/>
      <c r="H6321" s="161"/>
      <c r="I6321" s="161"/>
      <c r="J6321" s="161"/>
    </row>
    <row r="6322" spans="1:10">
      <c r="A6322" s="161"/>
      <c r="B6322" s="161"/>
      <c r="C6322" s="161"/>
      <c r="D6322" s="161"/>
      <c r="E6322" s="161"/>
      <c r="F6322" s="161"/>
      <c r="G6322" s="161"/>
      <c r="H6322" s="161"/>
      <c r="I6322" s="161"/>
      <c r="J6322" s="161"/>
    </row>
    <row r="6323" spans="1:10">
      <c r="A6323" s="161"/>
      <c r="B6323" s="161"/>
      <c r="C6323" s="161"/>
      <c r="D6323" s="161"/>
      <c r="E6323" s="161"/>
      <c r="F6323" s="161"/>
      <c r="G6323" s="161"/>
      <c r="H6323" s="161"/>
      <c r="I6323" s="161"/>
      <c r="J6323" s="161"/>
    </row>
    <row r="6324" spans="1:10">
      <c r="A6324" s="161"/>
      <c r="B6324" s="161"/>
      <c r="C6324" s="161"/>
      <c r="D6324" s="161"/>
      <c r="E6324" s="161"/>
      <c r="F6324" s="161"/>
      <c r="G6324" s="161"/>
      <c r="H6324" s="161"/>
      <c r="I6324" s="161"/>
      <c r="J6324" s="161"/>
    </row>
    <row r="6325" spans="1:10">
      <c r="A6325" s="161"/>
      <c r="B6325" s="161"/>
      <c r="C6325" s="161"/>
      <c r="D6325" s="161"/>
      <c r="E6325" s="161"/>
      <c r="F6325" s="161"/>
      <c r="G6325" s="161"/>
      <c r="H6325" s="161"/>
      <c r="I6325" s="161"/>
      <c r="J6325" s="161"/>
    </row>
    <row r="6326" spans="1:10">
      <c r="A6326" s="161"/>
      <c r="B6326" s="161"/>
      <c r="C6326" s="161"/>
      <c r="D6326" s="161"/>
      <c r="E6326" s="161"/>
      <c r="F6326" s="161"/>
      <c r="G6326" s="161"/>
      <c r="H6326" s="161"/>
      <c r="I6326" s="161"/>
      <c r="J6326" s="161"/>
    </row>
    <row r="6327" spans="1:10">
      <c r="A6327" s="161"/>
      <c r="B6327" s="161"/>
      <c r="C6327" s="161"/>
      <c r="D6327" s="161"/>
      <c r="E6327" s="161"/>
      <c r="F6327" s="161"/>
      <c r="G6327" s="161"/>
      <c r="H6327" s="161"/>
      <c r="I6327" s="161"/>
      <c r="J6327" s="161"/>
    </row>
    <row r="6328" spans="1:10">
      <c r="A6328" s="161"/>
      <c r="B6328" s="161"/>
      <c r="C6328" s="161"/>
      <c r="D6328" s="161"/>
      <c r="E6328" s="161"/>
      <c r="F6328" s="161"/>
      <c r="G6328" s="161"/>
      <c r="H6328" s="161"/>
      <c r="I6328" s="161"/>
      <c r="J6328" s="161"/>
    </row>
    <row r="6329" spans="1:10">
      <c r="A6329" s="161"/>
      <c r="B6329" s="161"/>
      <c r="C6329" s="161"/>
      <c r="D6329" s="161"/>
      <c r="E6329" s="161"/>
      <c r="F6329" s="161"/>
      <c r="G6329" s="161"/>
      <c r="H6329" s="161"/>
      <c r="I6329" s="161"/>
      <c r="J6329" s="161"/>
    </row>
    <row r="6330" spans="1:10">
      <c r="A6330" s="161"/>
      <c r="B6330" s="161"/>
      <c r="C6330" s="161"/>
      <c r="D6330" s="161"/>
      <c r="E6330" s="161"/>
      <c r="F6330" s="161"/>
      <c r="G6330" s="161"/>
      <c r="H6330" s="161"/>
      <c r="I6330" s="161"/>
      <c r="J6330" s="161"/>
    </row>
    <row r="6331" spans="1:10">
      <c r="A6331" s="161"/>
      <c r="B6331" s="161"/>
      <c r="C6331" s="161"/>
      <c r="D6331" s="161"/>
      <c r="E6331" s="161"/>
      <c r="F6331" s="161"/>
      <c r="G6331" s="161"/>
      <c r="H6331" s="161"/>
      <c r="I6331" s="161"/>
      <c r="J6331" s="161"/>
    </row>
    <row r="6332" spans="1:10">
      <c r="A6332" s="161"/>
      <c r="B6332" s="161"/>
      <c r="C6332" s="161"/>
      <c r="D6332" s="161"/>
      <c r="E6332" s="161"/>
      <c r="F6332" s="161"/>
      <c r="G6332" s="161"/>
      <c r="H6332" s="161"/>
      <c r="I6332" s="161"/>
      <c r="J6332" s="161"/>
    </row>
    <row r="6333" spans="1:10">
      <c r="A6333" s="161"/>
      <c r="B6333" s="161"/>
      <c r="C6333" s="161"/>
      <c r="D6333" s="161"/>
      <c r="E6333" s="161"/>
      <c r="F6333" s="161"/>
      <c r="G6333" s="161"/>
      <c r="H6333" s="161"/>
      <c r="I6333" s="161"/>
      <c r="J6333" s="161"/>
    </row>
    <row r="6334" spans="1:10">
      <c r="A6334" s="161"/>
      <c r="B6334" s="161"/>
      <c r="C6334" s="161"/>
      <c r="D6334" s="161"/>
      <c r="E6334" s="161"/>
      <c r="F6334" s="161"/>
      <c r="G6334" s="161"/>
      <c r="H6334" s="161"/>
      <c r="I6334" s="161"/>
      <c r="J6334" s="161"/>
    </row>
    <row r="6335" spans="1:10">
      <c r="A6335" s="161"/>
      <c r="B6335" s="161"/>
      <c r="C6335" s="161"/>
      <c r="D6335" s="161"/>
      <c r="E6335" s="161"/>
      <c r="F6335" s="161"/>
      <c r="G6335" s="161"/>
      <c r="H6335" s="161"/>
      <c r="I6335" s="161"/>
      <c r="J6335" s="161"/>
    </row>
    <row r="6336" spans="1:10">
      <c r="A6336" s="161"/>
      <c r="B6336" s="161"/>
      <c r="C6336" s="161"/>
      <c r="D6336" s="161"/>
      <c r="E6336" s="161"/>
      <c r="F6336" s="161"/>
      <c r="G6336" s="161"/>
      <c r="H6336" s="161"/>
      <c r="I6336" s="161"/>
      <c r="J6336" s="161"/>
    </row>
    <row r="6337" spans="1:10">
      <c r="A6337" s="161"/>
      <c r="B6337" s="161"/>
      <c r="C6337" s="161"/>
      <c r="D6337" s="161"/>
      <c r="E6337" s="161"/>
      <c r="F6337" s="161"/>
      <c r="G6337" s="161"/>
      <c r="H6337" s="161"/>
      <c r="I6337" s="161"/>
      <c r="J6337" s="161"/>
    </row>
    <row r="6338" spans="1:10">
      <c r="A6338" s="161"/>
      <c r="B6338" s="161"/>
      <c r="C6338" s="161"/>
      <c r="D6338" s="161"/>
      <c r="E6338" s="161"/>
      <c r="F6338" s="161"/>
      <c r="G6338" s="161"/>
      <c r="H6338" s="161"/>
      <c r="I6338" s="161"/>
      <c r="J6338" s="161"/>
    </row>
    <row r="6339" spans="1:10">
      <c r="A6339" s="161"/>
      <c r="B6339" s="161"/>
      <c r="C6339" s="161"/>
      <c r="D6339" s="161"/>
      <c r="E6339" s="161"/>
      <c r="F6339" s="161"/>
      <c r="G6339" s="161"/>
      <c r="H6339" s="161"/>
      <c r="I6339" s="161"/>
      <c r="J6339" s="161"/>
    </row>
    <row r="6340" spans="1:10">
      <c r="A6340" s="161"/>
      <c r="B6340" s="161"/>
      <c r="C6340" s="161"/>
      <c r="D6340" s="161"/>
      <c r="E6340" s="161"/>
      <c r="F6340" s="161"/>
      <c r="G6340" s="161"/>
      <c r="H6340" s="161"/>
      <c r="I6340" s="161"/>
      <c r="J6340" s="161"/>
    </row>
    <row r="6341" spans="1:10">
      <c r="A6341" s="161"/>
      <c r="B6341" s="161"/>
      <c r="C6341" s="161"/>
      <c r="D6341" s="161"/>
      <c r="E6341" s="161"/>
      <c r="F6341" s="161"/>
      <c r="G6341" s="161"/>
      <c r="H6341" s="161"/>
      <c r="I6341" s="161"/>
      <c r="J6341" s="161"/>
    </row>
    <row r="6342" spans="1:10">
      <c r="A6342" s="161"/>
      <c r="B6342" s="161"/>
      <c r="C6342" s="161"/>
      <c r="D6342" s="161"/>
      <c r="E6342" s="161"/>
      <c r="F6342" s="161"/>
      <c r="G6342" s="161"/>
      <c r="H6342" s="161"/>
      <c r="I6342" s="161"/>
      <c r="J6342" s="161"/>
    </row>
    <row r="6343" spans="1:10">
      <c r="A6343" s="161"/>
      <c r="B6343" s="161"/>
      <c r="C6343" s="161"/>
      <c r="D6343" s="161"/>
      <c r="E6343" s="161"/>
      <c r="F6343" s="161"/>
      <c r="G6343" s="161"/>
      <c r="H6343" s="161"/>
      <c r="I6343" s="161"/>
      <c r="J6343" s="161"/>
    </row>
    <row r="6344" spans="1:10">
      <c r="A6344" s="161"/>
      <c r="B6344" s="161"/>
      <c r="C6344" s="161"/>
      <c r="D6344" s="161"/>
      <c r="E6344" s="161"/>
      <c r="F6344" s="161"/>
      <c r="G6344" s="161"/>
      <c r="H6344" s="161"/>
      <c r="I6344" s="161"/>
      <c r="J6344" s="161"/>
    </row>
    <row r="6345" spans="1:10">
      <c r="A6345" s="161"/>
      <c r="B6345" s="161"/>
      <c r="C6345" s="161"/>
      <c r="D6345" s="161"/>
      <c r="E6345" s="161"/>
      <c r="F6345" s="161"/>
      <c r="G6345" s="161"/>
      <c r="H6345" s="161"/>
      <c r="I6345" s="161"/>
      <c r="J6345" s="161"/>
    </row>
    <row r="6346" spans="1:10">
      <c r="A6346" s="161"/>
      <c r="B6346" s="161"/>
      <c r="C6346" s="161"/>
      <c r="D6346" s="161"/>
      <c r="E6346" s="161"/>
      <c r="F6346" s="161"/>
      <c r="G6346" s="161"/>
      <c r="H6346" s="161"/>
      <c r="I6346" s="161"/>
      <c r="J6346" s="161"/>
    </row>
    <row r="6347" spans="1:10">
      <c r="A6347" s="161"/>
      <c r="B6347" s="161"/>
      <c r="C6347" s="161"/>
      <c r="D6347" s="161"/>
      <c r="E6347" s="161"/>
      <c r="F6347" s="161"/>
      <c r="G6347" s="161"/>
      <c r="H6347" s="161"/>
      <c r="I6347" s="161"/>
      <c r="J6347" s="161"/>
    </row>
    <row r="6348" spans="1:10">
      <c r="A6348" s="161"/>
      <c r="B6348" s="161"/>
      <c r="C6348" s="161"/>
      <c r="D6348" s="161"/>
      <c r="E6348" s="161"/>
      <c r="F6348" s="161"/>
      <c r="G6348" s="161"/>
      <c r="H6348" s="161"/>
      <c r="I6348" s="161"/>
      <c r="J6348" s="161"/>
    </row>
    <row r="6349" spans="1:10">
      <c r="A6349" s="161"/>
      <c r="B6349" s="161"/>
      <c r="C6349" s="161"/>
      <c r="D6349" s="161"/>
      <c r="E6349" s="161"/>
      <c r="F6349" s="161"/>
      <c r="G6349" s="161"/>
      <c r="H6349" s="161"/>
      <c r="I6349" s="161"/>
      <c r="J6349" s="161"/>
    </row>
    <row r="6350" spans="1:10">
      <c r="A6350" s="161"/>
      <c r="B6350" s="161"/>
      <c r="C6350" s="161"/>
      <c r="D6350" s="161"/>
      <c r="E6350" s="161"/>
      <c r="F6350" s="161"/>
      <c r="G6350" s="161"/>
      <c r="H6350" s="161"/>
      <c r="I6350" s="161"/>
      <c r="J6350" s="161"/>
    </row>
    <row r="6351" spans="1:10">
      <c r="A6351" s="161"/>
      <c r="B6351" s="161"/>
      <c r="C6351" s="161"/>
      <c r="D6351" s="161"/>
      <c r="E6351" s="161"/>
      <c r="F6351" s="161"/>
      <c r="G6351" s="161"/>
      <c r="H6351" s="161"/>
      <c r="I6351" s="161"/>
      <c r="J6351" s="161"/>
    </row>
    <row r="6352" spans="1:10">
      <c r="A6352" s="161"/>
      <c r="B6352" s="161"/>
      <c r="C6352" s="161"/>
      <c r="D6352" s="161"/>
      <c r="E6352" s="161"/>
      <c r="F6352" s="161"/>
      <c r="G6352" s="161"/>
      <c r="H6352" s="161"/>
      <c r="I6352" s="161"/>
      <c r="J6352" s="161"/>
    </row>
    <row r="6353" spans="1:10">
      <c r="A6353" s="161"/>
      <c r="B6353" s="161"/>
      <c r="C6353" s="161"/>
      <c r="D6353" s="161"/>
      <c r="E6353" s="161"/>
      <c r="F6353" s="161"/>
      <c r="G6353" s="161"/>
      <c r="H6353" s="161"/>
      <c r="I6353" s="161"/>
      <c r="J6353" s="161"/>
    </row>
    <row r="6354" spans="1:10">
      <c r="A6354" s="161"/>
      <c r="B6354" s="161"/>
      <c r="C6354" s="161"/>
      <c r="D6354" s="161"/>
      <c r="E6354" s="161"/>
      <c r="F6354" s="161"/>
      <c r="G6354" s="161"/>
      <c r="H6354" s="161"/>
      <c r="I6354" s="161"/>
      <c r="J6354" s="161"/>
    </row>
    <row r="6355" spans="1:10">
      <c r="A6355" s="161"/>
      <c r="B6355" s="161"/>
      <c r="C6355" s="161"/>
      <c r="D6355" s="161"/>
      <c r="E6355" s="161"/>
      <c r="F6355" s="161"/>
      <c r="G6355" s="161"/>
      <c r="H6355" s="161"/>
      <c r="I6355" s="161"/>
      <c r="J6355" s="161"/>
    </row>
    <row r="6356" spans="1:10">
      <c r="A6356" s="161"/>
      <c r="B6356" s="161"/>
      <c r="C6356" s="161"/>
      <c r="D6356" s="161"/>
      <c r="E6356" s="161"/>
      <c r="F6356" s="161"/>
      <c r="G6356" s="161"/>
      <c r="H6356" s="161"/>
      <c r="I6356" s="161"/>
      <c r="J6356" s="161"/>
    </row>
    <row r="6357" spans="1:10">
      <c r="A6357" s="161"/>
      <c r="B6357" s="161"/>
      <c r="C6357" s="161"/>
      <c r="D6357" s="161"/>
      <c r="E6357" s="161"/>
      <c r="F6357" s="161"/>
      <c r="G6357" s="161"/>
      <c r="H6357" s="161"/>
      <c r="I6357" s="161"/>
      <c r="J6357" s="161"/>
    </row>
    <row r="6358" spans="1:10">
      <c r="A6358" s="161"/>
      <c r="B6358" s="161"/>
      <c r="C6358" s="161"/>
      <c r="D6358" s="161"/>
      <c r="E6358" s="161"/>
      <c r="F6358" s="161"/>
      <c r="G6358" s="161"/>
      <c r="H6358" s="161"/>
      <c r="I6358" s="161"/>
      <c r="J6358" s="161"/>
    </row>
    <row r="6359" spans="1:10">
      <c r="A6359" s="161"/>
      <c r="B6359" s="161"/>
      <c r="C6359" s="161"/>
      <c r="D6359" s="161"/>
      <c r="E6359" s="161"/>
      <c r="F6359" s="161"/>
      <c r="G6359" s="161"/>
      <c r="H6359" s="161"/>
      <c r="I6359" s="161"/>
      <c r="J6359" s="161"/>
    </row>
    <row r="6360" spans="1:10">
      <c r="A6360" s="161"/>
      <c r="B6360" s="161"/>
      <c r="C6360" s="161"/>
      <c r="D6360" s="161"/>
      <c r="E6360" s="161"/>
      <c r="F6360" s="161"/>
      <c r="G6360" s="161"/>
      <c r="H6360" s="161"/>
      <c r="I6360" s="161"/>
      <c r="J6360" s="161"/>
    </row>
    <row r="6361" spans="1:10">
      <c r="A6361" s="161"/>
      <c r="B6361" s="161"/>
      <c r="C6361" s="161"/>
      <c r="D6361" s="161"/>
      <c r="E6361" s="161"/>
      <c r="F6361" s="161"/>
      <c r="G6361" s="161"/>
      <c r="H6361" s="161"/>
      <c r="I6361" s="161"/>
      <c r="J6361" s="161"/>
    </row>
    <row r="6362" spans="1:10">
      <c r="A6362" s="161"/>
      <c r="B6362" s="161"/>
      <c r="C6362" s="161"/>
      <c r="D6362" s="161"/>
      <c r="E6362" s="161"/>
      <c r="F6362" s="161"/>
      <c r="G6362" s="161"/>
      <c r="H6362" s="161"/>
      <c r="I6362" s="161"/>
      <c r="J6362" s="161"/>
    </row>
    <row r="6363" spans="1:10">
      <c r="A6363" s="161"/>
      <c r="B6363" s="161"/>
      <c r="C6363" s="161"/>
      <c r="D6363" s="161"/>
      <c r="E6363" s="161"/>
      <c r="F6363" s="161"/>
      <c r="G6363" s="161"/>
      <c r="H6363" s="161"/>
      <c r="I6363" s="161"/>
      <c r="J6363" s="161"/>
    </row>
    <row r="6364" spans="1:10">
      <c r="A6364" s="161"/>
      <c r="B6364" s="161"/>
      <c r="C6364" s="161"/>
      <c r="D6364" s="161"/>
      <c r="E6364" s="161"/>
      <c r="F6364" s="161"/>
      <c r="G6364" s="161"/>
      <c r="H6364" s="161"/>
      <c r="I6364" s="161"/>
      <c r="J6364" s="161"/>
    </row>
    <row r="6365" spans="1:10">
      <c r="A6365" s="161"/>
      <c r="B6365" s="161"/>
      <c r="C6365" s="161"/>
      <c r="D6365" s="161"/>
      <c r="E6365" s="161"/>
      <c r="F6365" s="161"/>
      <c r="G6365" s="161"/>
      <c r="H6365" s="161"/>
      <c r="I6365" s="161"/>
      <c r="J6365" s="161"/>
    </row>
    <row r="6366" spans="1:10">
      <c r="A6366" s="161"/>
      <c r="B6366" s="161"/>
      <c r="C6366" s="161"/>
      <c r="D6366" s="161"/>
      <c r="E6366" s="161"/>
      <c r="F6366" s="161"/>
      <c r="G6366" s="161"/>
      <c r="H6366" s="161"/>
      <c r="I6366" s="161"/>
      <c r="J6366" s="161"/>
    </row>
    <row r="6367" spans="1:10">
      <c r="A6367" s="161"/>
      <c r="B6367" s="161"/>
      <c r="C6367" s="161"/>
      <c r="D6367" s="161"/>
      <c r="E6367" s="161"/>
      <c r="F6367" s="161"/>
      <c r="G6367" s="161"/>
      <c r="H6367" s="161"/>
      <c r="I6367" s="161"/>
      <c r="J6367" s="161"/>
    </row>
    <row r="6368" spans="1:10">
      <c r="A6368" s="161"/>
      <c r="B6368" s="161"/>
      <c r="C6368" s="161"/>
      <c r="D6368" s="161"/>
      <c r="E6368" s="161"/>
      <c r="F6368" s="161"/>
      <c r="G6368" s="161"/>
      <c r="H6368" s="161"/>
      <c r="I6368" s="161"/>
      <c r="J6368" s="161"/>
    </row>
    <row r="6369" spans="1:10">
      <c r="A6369" s="161"/>
      <c r="B6369" s="161"/>
      <c r="C6369" s="161"/>
      <c r="D6369" s="161"/>
      <c r="E6369" s="161"/>
      <c r="F6369" s="161"/>
      <c r="G6369" s="161"/>
      <c r="H6369" s="161"/>
      <c r="I6369" s="161"/>
      <c r="J6369" s="161"/>
    </row>
    <row r="6370" spans="1:10">
      <c r="A6370" s="161"/>
      <c r="B6370" s="161"/>
      <c r="C6370" s="161"/>
      <c r="D6370" s="161"/>
      <c r="E6370" s="161"/>
      <c r="F6370" s="161"/>
      <c r="G6370" s="161"/>
      <c r="H6370" s="161"/>
      <c r="I6370" s="161"/>
      <c r="J6370" s="161"/>
    </row>
    <row r="6371" spans="1:10">
      <c r="A6371" s="161"/>
      <c r="B6371" s="161"/>
      <c r="C6371" s="161"/>
      <c r="D6371" s="161"/>
      <c r="E6371" s="161"/>
      <c r="F6371" s="161"/>
      <c r="G6371" s="161"/>
      <c r="H6371" s="161"/>
      <c r="I6371" s="161"/>
      <c r="J6371" s="161"/>
    </row>
    <row r="6372" spans="1:10">
      <c r="A6372" s="161"/>
      <c r="B6372" s="161"/>
      <c r="C6372" s="161"/>
      <c r="D6372" s="161"/>
      <c r="E6372" s="161"/>
      <c r="F6372" s="161"/>
      <c r="G6372" s="161"/>
      <c r="H6372" s="161"/>
      <c r="I6372" s="161"/>
      <c r="J6372" s="161"/>
    </row>
    <row r="6373" spans="1:10">
      <c r="A6373" s="161"/>
      <c r="B6373" s="161"/>
      <c r="C6373" s="161"/>
      <c r="D6373" s="161"/>
      <c r="E6373" s="161"/>
      <c r="F6373" s="161"/>
      <c r="G6373" s="161"/>
      <c r="H6373" s="161"/>
      <c r="I6373" s="161"/>
      <c r="J6373" s="161"/>
    </row>
    <row r="6374" spans="1:10">
      <c r="A6374" s="161"/>
      <c r="B6374" s="161"/>
      <c r="C6374" s="161"/>
      <c r="D6374" s="161"/>
      <c r="E6374" s="161"/>
      <c r="F6374" s="161"/>
      <c r="G6374" s="161"/>
      <c r="H6374" s="161"/>
      <c r="I6374" s="161"/>
      <c r="J6374" s="161"/>
    </row>
    <row r="6375" spans="1:10">
      <c r="A6375" s="161"/>
      <c r="B6375" s="161"/>
      <c r="C6375" s="161"/>
      <c r="D6375" s="161"/>
      <c r="E6375" s="161"/>
      <c r="F6375" s="161"/>
      <c r="G6375" s="161"/>
      <c r="H6375" s="161"/>
      <c r="I6375" s="161"/>
      <c r="J6375" s="161"/>
    </row>
    <row r="6376" spans="1:10">
      <c r="A6376" s="161"/>
      <c r="B6376" s="161"/>
      <c r="C6376" s="161"/>
      <c r="D6376" s="161"/>
      <c r="E6376" s="161"/>
      <c r="F6376" s="161"/>
      <c r="G6376" s="161"/>
      <c r="H6376" s="161"/>
      <c r="I6376" s="161"/>
      <c r="J6376" s="161"/>
    </row>
    <row r="6377" spans="1:10">
      <c r="A6377" s="161"/>
      <c r="B6377" s="161"/>
      <c r="C6377" s="161"/>
      <c r="D6377" s="161"/>
      <c r="E6377" s="161"/>
      <c r="F6377" s="161"/>
      <c r="G6377" s="161"/>
      <c r="H6377" s="161"/>
      <c r="I6377" s="161"/>
      <c r="J6377" s="161"/>
    </row>
    <row r="6378" spans="1:10">
      <c r="A6378" s="161"/>
      <c r="B6378" s="161"/>
      <c r="C6378" s="161"/>
      <c r="D6378" s="161"/>
      <c r="E6378" s="161"/>
      <c r="F6378" s="161"/>
      <c r="G6378" s="161"/>
      <c r="H6378" s="161"/>
      <c r="I6378" s="161"/>
      <c r="J6378" s="161"/>
    </row>
    <row r="6379" spans="1:10">
      <c r="A6379" s="161"/>
      <c r="B6379" s="161"/>
      <c r="C6379" s="161"/>
      <c r="D6379" s="161"/>
      <c r="E6379" s="161"/>
      <c r="F6379" s="161"/>
      <c r="G6379" s="161"/>
      <c r="H6379" s="161"/>
      <c r="I6379" s="161"/>
      <c r="J6379" s="161"/>
    </row>
    <row r="6380" spans="1:10">
      <c r="A6380" s="161"/>
      <c r="B6380" s="161"/>
      <c r="C6380" s="161"/>
      <c r="D6380" s="161"/>
      <c r="E6380" s="161"/>
      <c r="F6380" s="161"/>
      <c r="G6380" s="161"/>
      <c r="H6380" s="161"/>
      <c r="I6380" s="161"/>
      <c r="J6380" s="161"/>
    </row>
    <row r="6381" spans="1:10">
      <c r="A6381" s="161"/>
      <c r="B6381" s="161"/>
      <c r="C6381" s="161"/>
      <c r="D6381" s="161"/>
      <c r="E6381" s="161"/>
      <c r="F6381" s="161"/>
      <c r="G6381" s="161"/>
      <c r="H6381" s="161"/>
      <c r="I6381" s="161"/>
      <c r="J6381" s="161"/>
    </row>
    <row r="6382" spans="1:10">
      <c r="A6382" s="161"/>
      <c r="B6382" s="161"/>
      <c r="C6382" s="161"/>
      <c r="D6382" s="161"/>
      <c r="E6382" s="161"/>
      <c r="F6382" s="161"/>
      <c r="G6382" s="161"/>
      <c r="H6382" s="161"/>
      <c r="I6382" s="161"/>
      <c r="J6382" s="161"/>
    </row>
    <row r="6383" spans="1:10">
      <c r="A6383" s="161"/>
      <c r="B6383" s="161"/>
      <c r="C6383" s="161"/>
      <c r="D6383" s="161"/>
      <c r="E6383" s="161"/>
      <c r="F6383" s="161"/>
      <c r="G6383" s="161"/>
      <c r="H6383" s="161"/>
      <c r="I6383" s="161"/>
      <c r="J6383" s="161"/>
    </row>
    <row r="6384" spans="1:10">
      <c r="A6384" s="161"/>
      <c r="B6384" s="161"/>
      <c r="C6384" s="161"/>
      <c r="D6384" s="161"/>
      <c r="E6384" s="161"/>
      <c r="F6384" s="161"/>
      <c r="G6384" s="161"/>
      <c r="H6384" s="161"/>
      <c r="I6384" s="161"/>
      <c r="J6384" s="161"/>
    </row>
    <row r="6385" spans="1:10">
      <c r="A6385" s="161"/>
      <c r="B6385" s="161"/>
      <c r="C6385" s="161"/>
      <c r="D6385" s="161"/>
      <c r="E6385" s="161"/>
      <c r="F6385" s="161"/>
      <c r="G6385" s="161"/>
      <c r="H6385" s="161"/>
      <c r="I6385" s="161"/>
      <c r="J6385" s="161"/>
    </row>
    <row r="6386" spans="1:10">
      <c r="A6386" s="161"/>
      <c r="B6386" s="161"/>
      <c r="C6386" s="161"/>
      <c r="D6386" s="161"/>
      <c r="E6386" s="161"/>
      <c r="F6386" s="161"/>
      <c r="G6386" s="161"/>
      <c r="H6386" s="161"/>
      <c r="I6386" s="161"/>
      <c r="J6386" s="161"/>
    </row>
    <row r="6387" spans="1:10">
      <c r="A6387" s="161"/>
      <c r="B6387" s="161"/>
      <c r="C6387" s="161"/>
      <c r="D6387" s="161"/>
      <c r="E6387" s="161"/>
      <c r="F6387" s="161"/>
      <c r="G6387" s="161"/>
      <c r="H6387" s="161"/>
      <c r="I6387" s="161"/>
      <c r="J6387" s="161"/>
    </row>
    <row r="6388" spans="1:10">
      <c r="A6388" s="161"/>
      <c r="B6388" s="161"/>
      <c r="C6388" s="161"/>
      <c r="D6388" s="161"/>
      <c r="E6388" s="161"/>
      <c r="F6388" s="161"/>
      <c r="G6388" s="161"/>
      <c r="H6388" s="161"/>
      <c r="I6388" s="161"/>
      <c r="J6388" s="161"/>
    </row>
    <row r="6389" spans="1:10">
      <c r="A6389" s="161"/>
      <c r="B6389" s="161"/>
      <c r="C6389" s="161"/>
      <c r="D6389" s="161"/>
      <c r="E6389" s="161"/>
      <c r="F6389" s="161"/>
      <c r="G6389" s="161"/>
      <c r="H6389" s="161"/>
      <c r="I6389" s="161"/>
      <c r="J6389" s="161"/>
    </row>
    <row r="6390" spans="1:10">
      <c r="A6390" s="161"/>
      <c r="B6390" s="161"/>
      <c r="C6390" s="161"/>
      <c r="D6390" s="161"/>
      <c r="E6390" s="161"/>
      <c r="F6390" s="161"/>
      <c r="G6390" s="161"/>
      <c r="H6390" s="161"/>
      <c r="I6390" s="161"/>
      <c r="J6390" s="161"/>
    </row>
    <row r="6391" spans="1:10">
      <c r="A6391" s="161"/>
      <c r="B6391" s="161"/>
      <c r="C6391" s="161"/>
      <c r="D6391" s="161"/>
      <c r="E6391" s="161"/>
      <c r="F6391" s="161"/>
      <c r="G6391" s="161"/>
      <c r="H6391" s="161"/>
      <c r="I6391" s="161"/>
      <c r="J6391" s="161"/>
    </row>
    <row r="6392" spans="1:10">
      <c r="A6392" s="161"/>
      <c r="B6392" s="161"/>
      <c r="C6392" s="161"/>
      <c r="D6392" s="161"/>
      <c r="E6392" s="161"/>
      <c r="F6392" s="161"/>
      <c r="G6392" s="161"/>
      <c r="H6392" s="161"/>
      <c r="I6392" s="161"/>
      <c r="J6392" s="161"/>
    </row>
    <row r="6393" spans="1:10">
      <c r="A6393" s="161"/>
      <c r="B6393" s="161"/>
      <c r="C6393" s="161"/>
      <c r="D6393" s="161"/>
      <c r="E6393" s="161"/>
      <c r="F6393" s="161"/>
      <c r="G6393" s="161"/>
      <c r="H6393" s="161"/>
      <c r="I6393" s="161"/>
      <c r="J6393" s="161"/>
    </row>
    <row r="6394" spans="1:10">
      <c r="A6394" s="161"/>
      <c r="B6394" s="161"/>
      <c r="C6394" s="161"/>
      <c r="D6394" s="161"/>
      <c r="E6394" s="161"/>
      <c r="F6394" s="161"/>
      <c r="G6394" s="161"/>
      <c r="H6394" s="161"/>
      <c r="I6394" s="161"/>
      <c r="J6394" s="161"/>
    </row>
    <row r="6395" spans="1:10">
      <c r="A6395" s="161"/>
      <c r="B6395" s="161"/>
      <c r="C6395" s="161"/>
      <c r="D6395" s="161"/>
      <c r="E6395" s="161"/>
      <c r="F6395" s="161"/>
      <c r="G6395" s="161"/>
      <c r="H6395" s="161"/>
      <c r="I6395" s="161"/>
      <c r="J6395" s="161"/>
    </row>
    <row r="6396" spans="1:10">
      <c r="A6396" s="161"/>
      <c r="B6396" s="161"/>
      <c r="C6396" s="161"/>
      <c r="D6396" s="161"/>
      <c r="E6396" s="161"/>
      <c r="F6396" s="161"/>
      <c r="G6396" s="161"/>
      <c r="H6396" s="161"/>
      <c r="I6396" s="161"/>
      <c r="J6396" s="161"/>
    </row>
    <row r="6397" spans="1:10">
      <c r="A6397" s="161"/>
      <c r="B6397" s="161"/>
      <c r="C6397" s="161"/>
      <c r="D6397" s="161"/>
      <c r="E6397" s="161"/>
      <c r="F6397" s="161"/>
      <c r="G6397" s="161"/>
      <c r="H6397" s="161"/>
      <c r="I6397" s="161"/>
      <c r="J6397" s="161"/>
    </row>
    <row r="6398" spans="1:10">
      <c r="A6398" s="161"/>
      <c r="B6398" s="161"/>
      <c r="C6398" s="161"/>
      <c r="D6398" s="161"/>
      <c r="E6398" s="161"/>
      <c r="F6398" s="161"/>
      <c r="G6398" s="161"/>
      <c r="H6398" s="161"/>
      <c r="I6398" s="161"/>
      <c r="J6398" s="161"/>
    </row>
    <row r="6399" spans="1:10">
      <c r="A6399" s="161"/>
      <c r="B6399" s="161"/>
      <c r="C6399" s="161"/>
      <c r="D6399" s="161"/>
      <c r="E6399" s="161"/>
      <c r="F6399" s="161"/>
      <c r="G6399" s="161"/>
      <c r="H6399" s="161"/>
      <c r="I6399" s="161"/>
      <c r="J6399" s="161"/>
    </row>
    <row r="6400" spans="1:10">
      <c r="A6400" s="161"/>
      <c r="B6400" s="161"/>
      <c r="C6400" s="161"/>
      <c r="D6400" s="161"/>
      <c r="E6400" s="161"/>
      <c r="F6400" s="161"/>
      <c r="G6400" s="161"/>
      <c r="H6400" s="161"/>
      <c r="I6400" s="161"/>
      <c r="J6400" s="161"/>
    </row>
    <row r="6401" spans="1:10">
      <c r="A6401" s="161"/>
      <c r="B6401" s="161"/>
      <c r="C6401" s="161"/>
      <c r="D6401" s="161"/>
      <c r="E6401" s="161"/>
      <c r="F6401" s="161"/>
      <c r="G6401" s="161"/>
      <c r="H6401" s="161"/>
      <c r="I6401" s="161"/>
      <c r="J6401" s="161"/>
    </row>
    <row r="6402" spans="1:10">
      <c r="A6402" s="161"/>
      <c r="B6402" s="161"/>
      <c r="C6402" s="161"/>
      <c r="D6402" s="161"/>
      <c r="E6402" s="161"/>
      <c r="F6402" s="161"/>
      <c r="G6402" s="161"/>
      <c r="H6402" s="161"/>
      <c r="I6402" s="161"/>
      <c r="J6402" s="161"/>
    </row>
    <row r="6403" spans="1:10">
      <c r="A6403" s="161"/>
      <c r="B6403" s="161"/>
      <c r="C6403" s="161"/>
      <c r="D6403" s="161"/>
      <c r="E6403" s="161"/>
      <c r="F6403" s="161"/>
      <c r="G6403" s="161"/>
      <c r="H6403" s="161"/>
      <c r="I6403" s="161"/>
      <c r="J6403" s="161"/>
    </row>
    <row r="6404" spans="1:10">
      <c r="A6404" s="161"/>
      <c r="B6404" s="161"/>
      <c r="C6404" s="161"/>
      <c r="D6404" s="161"/>
      <c r="E6404" s="161"/>
      <c r="F6404" s="161"/>
      <c r="G6404" s="161"/>
      <c r="H6404" s="161"/>
      <c r="I6404" s="161"/>
      <c r="J6404" s="161"/>
    </row>
    <row r="6405" spans="1:10">
      <c r="A6405" s="161"/>
      <c r="B6405" s="161"/>
      <c r="C6405" s="161"/>
      <c r="D6405" s="161"/>
      <c r="E6405" s="161"/>
      <c r="F6405" s="161"/>
      <c r="G6405" s="161"/>
      <c r="H6405" s="161"/>
      <c r="I6405" s="161"/>
      <c r="J6405" s="161"/>
    </row>
    <row r="6406" spans="1:10">
      <c r="A6406" s="161"/>
      <c r="B6406" s="161"/>
      <c r="C6406" s="161"/>
      <c r="D6406" s="161"/>
      <c r="E6406" s="161"/>
      <c r="F6406" s="161"/>
      <c r="G6406" s="161"/>
      <c r="H6406" s="161"/>
      <c r="I6406" s="161"/>
      <c r="J6406" s="161"/>
    </row>
    <row r="6407" spans="1:10">
      <c r="A6407" s="161"/>
      <c r="B6407" s="161"/>
      <c r="C6407" s="161"/>
      <c r="D6407" s="161"/>
      <c r="E6407" s="161"/>
      <c r="F6407" s="161"/>
      <c r="G6407" s="161"/>
      <c r="H6407" s="161"/>
      <c r="I6407" s="161"/>
      <c r="J6407" s="161"/>
    </row>
    <row r="6408" spans="1:10">
      <c r="A6408" s="161"/>
      <c r="B6408" s="161"/>
      <c r="C6408" s="161"/>
      <c r="D6408" s="161"/>
      <c r="E6408" s="161"/>
      <c r="F6408" s="161"/>
      <c r="G6408" s="161"/>
      <c r="H6408" s="161"/>
      <c r="I6408" s="161"/>
      <c r="J6408" s="161"/>
    </row>
    <row r="6409" spans="1:10">
      <c r="A6409" s="161"/>
      <c r="B6409" s="161"/>
      <c r="C6409" s="161"/>
      <c r="D6409" s="161"/>
      <c r="E6409" s="161"/>
      <c r="F6409" s="161"/>
      <c r="G6409" s="161"/>
      <c r="H6409" s="161"/>
      <c r="I6409" s="161"/>
      <c r="J6409" s="161"/>
    </row>
    <row r="6410" spans="1:10">
      <c r="A6410" s="161"/>
      <c r="B6410" s="161"/>
      <c r="C6410" s="161"/>
      <c r="D6410" s="161"/>
      <c r="E6410" s="161"/>
      <c r="F6410" s="161"/>
      <c r="G6410" s="161"/>
      <c r="H6410" s="161"/>
      <c r="I6410" s="161"/>
      <c r="J6410" s="161"/>
    </row>
    <row r="6411" spans="1:10">
      <c r="A6411" s="161"/>
      <c r="B6411" s="161"/>
      <c r="C6411" s="161"/>
      <c r="D6411" s="161"/>
      <c r="E6411" s="161"/>
      <c r="F6411" s="161"/>
      <c r="G6411" s="161"/>
      <c r="H6411" s="161"/>
      <c r="I6411" s="161"/>
      <c r="J6411" s="161"/>
    </row>
    <row r="6412" spans="1:10">
      <c r="A6412" s="161"/>
      <c r="B6412" s="161"/>
      <c r="C6412" s="161"/>
      <c r="D6412" s="161"/>
      <c r="E6412" s="161"/>
      <c r="F6412" s="161"/>
      <c r="G6412" s="161"/>
      <c r="H6412" s="161"/>
      <c r="I6412" s="161"/>
      <c r="J6412" s="161"/>
    </row>
    <row r="6413" spans="1:10">
      <c r="A6413" s="161"/>
      <c r="B6413" s="161"/>
      <c r="C6413" s="161"/>
      <c r="D6413" s="161"/>
      <c r="E6413" s="161"/>
      <c r="F6413" s="161"/>
      <c r="G6413" s="161"/>
      <c r="H6413" s="161"/>
      <c r="I6413" s="161"/>
      <c r="J6413" s="161"/>
    </row>
    <row r="6414" spans="1:10">
      <c r="A6414" s="161"/>
      <c r="B6414" s="161"/>
      <c r="C6414" s="161"/>
      <c r="D6414" s="161"/>
      <c r="E6414" s="161"/>
      <c r="F6414" s="161"/>
      <c r="G6414" s="161"/>
      <c r="H6414" s="161"/>
      <c r="I6414" s="161"/>
      <c r="J6414" s="161"/>
    </row>
    <row r="6415" spans="1:10">
      <c r="A6415" s="161"/>
      <c r="B6415" s="161"/>
      <c r="C6415" s="161"/>
      <c r="D6415" s="161"/>
      <c r="E6415" s="161"/>
      <c r="F6415" s="161"/>
      <c r="G6415" s="161"/>
      <c r="H6415" s="161"/>
      <c r="I6415" s="161"/>
      <c r="J6415" s="161"/>
    </row>
    <row r="6416" spans="1:10">
      <c r="A6416" s="161"/>
      <c r="B6416" s="161"/>
      <c r="C6416" s="161"/>
      <c r="D6416" s="161"/>
      <c r="E6416" s="161"/>
      <c r="F6416" s="161"/>
      <c r="G6416" s="161"/>
      <c r="H6416" s="161"/>
      <c r="I6416" s="161"/>
      <c r="J6416" s="161"/>
    </row>
    <row r="6417" spans="1:10">
      <c r="A6417" s="161"/>
      <c r="B6417" s="161"/>
      <c r="C6417" s="161"/>
      <c r="D6417" s="161"/>
      <c r="E6417" s="161"/>
      <c r="F6417" s="161"/>
      <c r="G6417" s="161"/>
      <c r="H6417" s="161"/>
      <c r="I6417" s="161"/>
      <c r="J6417" s="161"/>
    </row>
    <row r="6418" spans="1:10">
      <c r="A6418" s="161"/>
      <c r="B6418" s="161"/>
      <c r="C6418" s="161"/>
      <c r="D6418" s="161"/>
      <c r="E6418" s="161"/>
      <c r="F6418" s="161"/>
      <c r="G6418" s="161"/>
      <c r="H6418" s="161"/>
      <c r="I6418" s="161"/>
      <c r="J6418" s="161"/>
    </row>
    <row r="6419" spans="1:10">
      <c r="A6419" s="161"/>
      <c r="B6419" s="161"/>
      <c r="C6419" s="161"/>
      <c r="D6419" s="161"/>
      <c r="E6419" s="161"/>
      <c r="F6419" s="161"/>
      <c r="G6419" s="161"/>
      <c r="H6419" s="161"/>
      <c r="I6419" s="161"/>
      <c r="J6419" s="161"/>
    </row>
    <row r="6420" spans="1:10">
      <c r="A6420" s="161"/>
      <c r="B6420" s="161"/>
      <c r="C6420" s="161"/>
      <c r="D6420" s="161"/>
      <c r="E6420" s="161"/>
      <c r="F6420" s="161"/>
      <c r="G6420" s="161"/>
      <c r="H6420" s="161"/>
      <c r="I6420" s="161"/>
      <c r="J6420" s="161"/>
    </row>
    <row r="6421" spans="1:10">
      <c r="A6421" s="161"/>
      <c r="B6421" s="161"/>
      <c r="C6421" s="161"/>
      <c r="D6421" s="161"/>
      <c r="E6421" s="161"/>
      <c r="F6421" s="161"/>
      <c r="G6421" s="161"/>
      <c r="H6421" s="161"/>
      <c r="I6421" s="161"/>
      <c r="J6421" s="161"/>
    </row>
    <row r="6422" spans="1:10">
      <c r="A6422" s="161"/>
      <c r="B6422" s="161"/>
      <c r="C6422" s="161"/>
      <c r="D6422" s="161"/>
      <c r="E6422" s="161"/>
      <c r="F6422" s="161"/>
      <c r="G6422" s="161"/>
      <c r="H6422" s="161"/>
      <c r="I6422" s="161"/>
      <c r="J6422" s="161"/>
    </row>
    <row r="6423" spans="1:10">
      <c r="A6423" s="161"/>
      <c r="B6423" s="161"/>
      <c r="C6423" s="161"/>
      <c r="D6423" s="161"/>
      <c r="E6423" s="161"/>
      <c r="F6423" s="161"/>
      <c r="G6423" s="161"/>
      <c r="H6423" s="161"/>
      <c r="I6423" s="161"/>
      <c r="J6423" s="161"/>
    </row>
    <row r="6424" spans="1:10">
      <c r="A6424" s="161"/>
      <c r="B6424" s="161"/>
      <c r="C6424" s="161"/>
      <c r="D6424" s="161"/>
      <c r="E6424" s="161"/>
      <c r="F6424" s="161"/>
      <c r="G6424" s="161"/>
      <c r="H6424" s="161"/>
      <c r="I6424" s="161"/>
      <c r="J6424" s="161"/>
    </row>
    <row r="6425" spans="1:10">
      <c r="A6425" s="161"/>
      <c r="B6425" s="161"/>
      <c r="C6425" s="161"/>
      <c r="D6425" s="161"/>
      <c r="E6425" s="161"/>
      <c r="F6425" s="161"/>
      <c r="G6425" s="161"/>
      <c r="H6425" s="161"/>
      <c r="I6425" s="161"/>
      <c r="J6425" s="161"/>
    </row>
    <row r="6426" spans="1:10">
      <c r="A6426" s="161"/>
      <c r="B6426" s="161"/>
      <c r="C6426" s="161"/>
      <c r="D6426" s="161"/>
      <c r="E6426" s="161"/>
      <c r="F6426" s="161"/>
      <c r="G6426" s="161"/>
      <c r="H6426" s="161"/>
      <c r="I6426" s="161"/>
      <c r="J6426" s="161"/>
    </row>
    <row r="6427" spans="1:10">
      <c r="A6427" s="161"/>
      <c r="B6427" s="161"/>
      <c r="C6427" s="161"/>
      <c r="D6427" s="161"/>
      <c r="E6427" s="161"/>
      <c r="F6427" s="161"/>
      <c r="G6427" s="161"/>
      <c r="H6427" s="161"/>
      <c r="I6427" s="161"/>
      <c r="J6427" s="161"/>
    </row>
    <row r="6428" spans="1:10">
      <c r="A6428" s="161"/>
      <c r="B6428" s="161"/>
      <c r="C6428" s="161"/>
      <c r="D6428" s="161"/>
      <c r="E6428" s="161"/>
      <c r="F6428" s="161"/>
      <c r="G6428" s="161"/>
      <c r="H6428" s="161"/>
      <c r="I6428" s="161"/>
      <c r="J6428" s="161"/>
    </row>
    <row r="6429" spans="1:10">
      <c r="A6429" s="161"/>
      <c r="B6429" s="161"/>
      <c r="C6429" s="161"/>
      <c r="D6429" s="161"/>
      <c r="E6429" s="161"/>
      <c r="F6429" s="161"/>
      <c r="G6429" s="161"/>
      <c r="H6429" s="161"/>
      <c r="I6429" s="161"/>
      <c r="J6429" s="161"/>
    </row>
    <row r="6430" spans="1:10">
      <c r="A6430" s="161"/>
      <c r="B6430" s="161"/>
      <c r="C6430" s="161"/>
      <c r="D6430" s="161"/>
      <c r="E6430" s="161"/>
      <c r="F6430" s="161"/>
      <c r="G6430" s="161"/>
      <c r="H6430" s="161"/>
      <c r="I6430" s="161"/>
      <c r="J6430" s="161"/>
    </row>
    <row r="6431" spans="1:10">
      <c r="A6431" s="161"/>
      <c r="B6431" s="161"/>
      <c r="C6431" s="161"/>
      <c r="D6431" s="161"/>
      <c r="E6431" s="161"/>
      <c r="F6431" s="161"/>
      <c r="G6431" s="161"/>
      <c r="H6431" s="161"/>
      <c r="I6431" s="161"/>
      <c r="J6431" s="161"/>
    </row>
    <row r="6432" spans="1:10">
      <c r="A6432" s="161"/>
      <c r="B6432" s="161"/>
      <c r="C6432" s="161"/>
      <c r="D6432" s="161"/>
      <c r="E6432" s="161"/>
      <c r="F6432" s="161"/>
      <c r="G6432" s="161"/>
      <c r="H6432" s="161"/>
      <c r="I6432" s="161"/>
      <c r="J6432" s="161"/>
    </row>
    <row r="6433" spans="1:10">
      <c r="A6433" s="161"/>
      <c r="B6433" s="161"/>
      <c r="C6433" s="161"/>
      <c r="D6433" s="161"/>
      <c r="E6433" s="161"/>
      <c r="F6433" s="161"/>
      <c r="G6433" s="161"/>
      <c r="H6433" s="161"/>
      <c r="I6433" s="161"/>
      <c r="J6433" s="161"/>
    </row>
    <row r="6434" spans="1:10">
      <c r="A6434" s="161"/>
      <c r="B6434" s="161"/>
      <c r="C6434" s="161"/>
      <c r="D6434" s="161"/>
      <c r="E6434" s="161"/>
      <c r="F6434" s="161"/>
      <c r="G6434" s="161"/>
      <c r="H6434" s="161"/>
      <c r="I6434" s="161"/>
      <c r="J6434" s="161"/>
    </row>
    <row r="6435" spans="1:10">
      <c r="A6435" s="161"/>
      <c r="B6435" s="161"/>
      <c r="C6435" s="161"/>
      <c r="D6435" s="161"/>
      <c r="E6435" s="161"/>
      <c r="F6435" s="161"/>
      <c r="G6435" s="161"/>
      <c r="H6435" s="161"/>
      <c r="I6435" s="161"/>
      <c r="J6435" s="161"/>
    </row>
    <row r="6436" spans="1:10">
      <c r="A6436" s="161"/>
      <c r="B6436" s="161"/>
      <c r="C6436" s="161"/>
      <c r="D6436" s="161"/>
      <c r="E6436" s="161"/>
      <c r="F6436" s="161"/>
      <c r="G6436" s="161"/>
      <c r="H6436" s="161"/>
      <c r="I6436" s="161"/>
      <c r="J6436" s="161"/>
    </row>
    <row r="6437" spans="1:10">
      <c r="A6437" s="161"/>
      <c r="B6437" s="161"/>
      <c r="C6437" s="161"/>
      <c r="D6437" s="161"/>
      <c r="E6437" s="161"/>
      <c r="F6437" s="161"/>
      <c r="G6437" s="161"/>
      <c r="H6437" s="161"/>
      <c r="I6437" s="161"/>
      <c r="J6437" s="161"/>
    </row>
    <row r="6438" spans="1:10">
      <c r="A6438" s="161"/>
      <c r="B6438" s="161"/>
      <c r="C6438" s="161"/>
      <c r="D6438" s="161"/>
      <c r="E6438" s="161"/>
      <c r="F6438" s="161"/>
      <c r="G6438" s="161"/>
      <c r="H6438" s="161"/>
      <c r="I6438" s="161"/>
      <c r="J6438" s="161"/>
    </row>
    <row r="6439" spans="1:10">
      <c r="A6439" s="161"/>
      <c r="B6439" s="161"/>
      <c r="C6439" s="161"/>
      <c r="D6439" s="161"/>
      <c r="E6439" s="161"/>
      <c r="F6439" s="161"/>
      <c r="G6439" s="161"/>
      <c r="H6439" s="161"/>
      <c r="I6439" s="161"/>
      <c r="J6439" s="161"/>
    </row>
    <row r="6440" spans="1:10">
      <c r="A6440" s="161"/>
      <c r="B6440" s="161"/>
      <c r="C6440" s="161"/>
      <c r="D6440" s="161"/>
      <c r="E6440" s="161"/>
      <c r="F6440" s="161"/>
      <c r="G6440" s="161"/>
      <c r="H6440" s="161"/>
      <c r="I6440" s="161"/>
      <c r="J6440" s="161"/>
    </row>
    <row r="6441" spans="1:10">
      <c r="A6441" s="161"/>
      <c r="B6441" s="161"/>
      <c r="C6441" s="161"/>
      <c r="D6441" s="161"/>
      <c r="E6441" s="161"/>
      <c r="F6441" s="161"/>
      <c r="G6441" s="161"/>
      <c r="H6441" s="161"/>
      <c r="I6441" s="161"/>
      <c r="J6441" s="161"/>
    </row>
    <row r="6442" spans="1:10">
      <c r="A6442" s="161"/>
      <c r="B6442" s="161"/>
      <c r="C6442" s="161"/>
      <c r="D6442" s="161"/>
      <c r="E6442" s="161"/>
      <c r="F6442" s="161"/>
      <c r="G6442" s="161"/>
      <c r="H6442" s="161"/>
      <c r="I6442" s="161"/>
      <c r="J6442" s="161"/>
    </row>
    <row r="6443" spans="1:10">
      <c r="A6443" s="161"/>
      <c r="B6443" s="161"/>
      <c r="C6443" s="161"/>
      <c r="D6443" s="161"/>
      <c r="E6443" s="161"/>
      <c r="F6443" s="161"/>
      <c r="G6443" s="161"/>
      <c r="H6443" s="161"/>
      <c r="I6443" s="161"/>
      <c r="J6443" s="161"/>
    </row>
    <row r="6444" spans="1:10">
      <c r="A6444" s="161"/>
      <c r="B6444" s="161"/>
      <c r="C6444" s="161"/>
      <c r="D6444" s="161"/>
      <c r="E6444" s="161"/>
      <c r="F6444" s="161"/>
      <c r="G6444" s="161"/>
      <c r="H6444" s="161"/>
      <c r="I6444" s="161"/>
      <c r="J6444" s="161"/>
    </row>
    <row r="6445" spans="1:10">
      <c r="A6445" s="161"/>
      <c r="B6445" s="161"/>
      <c r="C6445" s="161"/>
      <c r="D6445" s="161"/>
      <c r="E6445" s="161"/>
      <c r="F6445" s="161"/>
      <c r="G6445" s="161"/>
      <c r="H6445" s="161"/>
      <c r="I6445" s="161"/>
      <c r="J6445" s="161"/>
    </row>
    <row r="6446" spans="1:10">
      <c r="A6446" s="161"/>
      <c r="B6446" s="161"/>
      <c r="C6446" s="161"/>
      <c r="D6446" s="161"/>
      <c r="E6446" s="161"/>
      <c r="F6446" s="161"/>
      <c r="G6446" s="161"/>
      <c r="H6446" s="161"/>
      <c r="I6446" s="161"/>
      <c r="J6446" s="161"/>
    </row>
    <row r="6447" spans="1:10">
      <c r="A6447" s="161"/>
      <c r="B6447" s="161"/>
      <c r="C6447" s="161"/>
      <c r="D6447" s="161"/>
      <c r="E6447" s="161"/>
      <c r="F6447" s="161"/>
      <c r="G6447" s="161"/>
      <c r="H6447" s="161"/>
      <c r="I6447" s="161"/>
      <c r="J6447" s="161"/>
    </row>
    <row r="6448" spans="1:10">
      <c r="A6448" s="161"/>
      <c r="B6448" s="161"/>
      <c r="C6448" s="161"/>
      <c r="D6448" s="161"/>
      <c r="E6448" s="161"/>
      <c r="F6448" s="161"/>
      <c r="G6448" s="161"/>
      <c r="H6448" s="161"/>
      <c r="I6448" s="161"/>
      <c r="J6448" s="161"/>
    </row>
    <row r="6449" spans="1:10">
      <c r="A6449" s="161"/>
      <c r="B6449" s="161"/>
      <c r="C6449" s="161"/>
      <c r="D6449" s="161"/>
      <c r="E6449" s="161"/>
      <c r="F6449" s="161"/>
      <c r="G6449" s="161"/>
      <c r="H6449" s="161"/>
      <c r="I6449" s="161"/>
      <c r="J6449" s="161"/>
    </row>
    <row r="6450" spans="1:10">
      <c r="A6450" s="161"/>
      <c r="B6450" s="161"/>
      <c r="C6450" s="161"/>
      <c r="D6450" s="161"/>
      <c r="E6450" s="161"/>
      <c r="F6450" s="161"/>
      <c r="G6450" s="161"/>
      <c r="H6450" s="161"/>
      <c r="I6450" s="161"/>
      <c r="J6450" s="161"/>
    </row>
    <row r="6451" spans="1:10">
      <c r="A6451" s="161"/>
      <c r="B6451" s="161"/>
      <c r="C6451" s="161"/>
      <c r="D6451" s="161"/>
      <c r="E6451" s="161"/>
      <c r="F6451" s="161"/>
      <c r="G6451" s="161"/>
      <c r="H6451" s="161"/>
      <c r="I6451" s="161"/>
      <c r="J6451" s="161"/>
    </row>
    <row r="6452" spans="1:10">
      <c r="A6452" s="161"/>
      <c r="B6452" s="161"/>
      <c r="C6452" s="161"/>
      <c r="D6452" s="161"/>
      <c r="E6452" s="161"/>
      <c r="F6452" s="161"/>
      <c r="G6452" s="161"/>
      <c r="H6452" s="161"/>
      <c r="I6452" s="161"/>
      <c r="J6452" s="161"/>
    </row>
    <row r="6453" spans="1:10">
      <c r="A6453" s="161"/>
      <c r="B6453" s="161"/>
      <c r="C6453" s="161"/>
      <c r="D6453" s="161"/>
      <c r="E6453" s="161"/>
      <c r="F6453" s="161"/>
      <c r="G6453" s="161"/>
      <c r="H6453" s="161"/>
      <c r="I6453" s="161"/>
      <c r="J6453" s="161"/>
    </row>
    <row r="6454" spans="1:10">
      <c r="A6454" s="161"/>
      <c r="B6454" s="161"/>
      <c r="C6454" s="161"/>
      <c r="D6454" s="161"/>
      <c r="E6454" s="161"/>
      <c r="F6454" s="161"/>
      <c r="G6454" s="161"/>
      <c r="H6454" s="161"/>
      <c r="I6454" s="161"/>
      <c r="J6454" s="161"/>
    </row>
    <row r="6455" spans="1:10">
      <c r="A6455" s="161"/>
      <c r="B6455" s="161"/>
      <c r="C6455" s="161"/>
      <c r="D6455" s="161"/>
      <c r="E6455" s="161"/>
      <c r="F6455" s="161"/>
      <c r="G6455" s="161"/>
      <c r="H6455" s="161"/>
      <c r="I6455" s="161"/>
      <c r="J6455" s="161"/>
    </row>
    <row r="6456" spans="1:10">
      <c r="A6456" s="161"/>
      <c r="B6456" s="161"/>
      <c r="C6456" s="161"/>
      <c r="D6456" s="161"/>
      <c r="E6456" s="161"/>
      <c r="F6456" s="161"/>
      <c r="G6456" s="161"/>
      <c r="H6456" s="161"/>
      <c r="I6456" s="161"/>
      <c r="J6456" s="161"/>
    </row>
    <row r="6457" spans="1:10">
      <c r="A6457" s="161"/>
      <c r="B6457" s="161"/>
      <c r="C6457" s="161"/>
      <c r="D6457" s="161"/>
      <c r="E6457" s="161"/>
      <c r="F6457" s="161"/>
      <c r="G6457" s="161"/>
      <c r="H6457" s="161"/>
      <c r="I6457" s="161"/>
      <c r="J6457" s="161"/>
    </row>
    <row r="6458" spans="1:10">
      <c r="A6458" s="161"/>
      <c r="B6458" s="161"/>
      <c r="C6458" s="161"/>
      <c r="D6458" s="161"/>
      <c r="E6458" s="161"/>
      <c r="F6458" s="161"/>
      <c r="G6458" s="161"/>
      <c r="H6458" s="161"/>
      <c r="I6458" s="161"/>
      <c r="J6458" s="161"/>
    </row>
    <row r="6459" spans="1:10">
      <c r="A6459" s="161"/>
      <c r="B6459" s="161"/>
      <c r="C6459" s="161"/>
      <c r="D6459" s="161"/>
      <c r="E6459" s="161"/>
      <c r="F6459" s="161"/>
      <c r="G6459" s="161"/>
      <c r="H6459" s="161"/>
      <c r="I6459" s="161"/>
      <c r="J6459" s="161"/>
    </row>
    <row r="6460" spans="1:10">
      <c r="A6460" s="161"/>
      <c r="B6460" s="161"/>
      <c r="C6460" s="161"/>
      <c r="D6460" s="161"/>
      <c r="E6460" s="161"/>
      <c r="F6460" s="161"/>
      <c r="G6460" s="161"/>
      <c r="H6460" s="161"/>
      <c r="I6460" s="161"/>
      <c r="J6460" s="161"/>
    </row>
    <row r="6461" spans="1:10">
      <c r="A6461" s="161"/>
      <c r="B6461" s="161"/>
      <c r="C6461" s="161"/>
      <c r="D6461" s="161"/>
      <c r="E6461" s="161"/>
      <c r="F6461" s="161"/>
      <c r="G6461" s="161"/>
      <c r="H6461" s="161"/>
      <c r="I6461" s="161"/>
      <c r="J6461" s="161"/>
    </row>
    <row r="6462" spans="1:10">
      <c r="A6462" s="161"/>
      <c r="B6462" s="161"/>
      <c r="C6462" s="161"/>
      <c r="D6462" s="161"/>
      <c r="E6462" s="161"/>
      <c r="F6462" s="161"/>
      <c r="G6462" s="161"/>
      <c r="H6462" s="161"/>
      <c r="I6462" s="161"/>
      <c r="J6462" s="161"/>
    </row>
    <row r="6463" spans="1:10">
      <c r="A6463" s="161"/>
      <c r="B6463" s="161"/>
      <c r="C6463" s="161"/>
      <c r="D6463" s="161"/>
      <c r="E6463" s="161"/>
      <c r="F6463" s="161"/>
      <c r="G6463" s="161"/>
      <c r="H6463" s="161"/>
      <c r="I6463" s="161"/>
      <c r="J6463" s="161"/>
    </row>
    <row r="6464" spans="1:10">
      <c r="A6464" s="161"/>
      <c r="B6464" s="161"/>
      <c r="C6464" s="161"/>
      <c r="D6464" s="161"/>
      <c r="E6464" s="161"/>
      <c r="F6464" s="161"/>
      <c r="G6464" s="161"/>
      <c r="H6464" s="161"/>
      <c r="I6464" s="161"/>
      <c r="J6464" s="161"/>
    </row>
    <row r="6465" spans="1:10">
      <c r="A6465" s="161"/>
      <c r="B6465" s="161"/>
      <c r="C6465" s="161"/>
      <c r="D6465" s="161"/>
      <c r="E6465" s="161"/>
      <c r="F6465" s="161"/>
      <c r="G6465" s="161"/>
      <c r="H6465" s="161"/>
      <c r="I6465" s="161"/>
      <c r="J6465" s="161"/>
    </row>
    <row r="6466" spans="1:10">
      <c r="A6466" s="161"/>
      <c r="B6466" s="161"/>
      <c r="C6466" s="161"/>
      <c r="D6466" s="161"/>
      <c r="E6466" s="161"/>
      <c r="F6466" s="161"/>
      <c r="G6466" s="161"/>
      <c r="H6466" s="161"/>
      <c r="I6466" s="161"/>
      <c r="J6466" s="161"/>
    </row>
    <row r="6467" spans="1:10">
      <c r="A6467" s="161"/>
      <c r="B6467" s="161"/>
      <c r="C6467" s="161"/>
      <c r="D6467" s="161"/>
      <c r="E6467" s="161"/>
      <c r="F6467" s="161"/>
      <c r="G6467" s="161"/>
      <c r="H6467" s="161"/>
      <c r="I6467" s="161"/>
      <c r="J6467" s="161"/>
    </row>
    <row r="6468" spans="1:10">
      <c r="A6468" s="161"/>
      <c r="B6468" s="161"/>
      <c r="C6468" s="161"/>
      <c r="D6468" s="161"/>
      <c r="E6468" s="161"/>
      <c r="F6468" s="161"/>
      <c r="G6468" s="161"/>
      <c r="H6468" s="161"/>
      <c r="I6468" s="161"/>
      <c r="J6468" s="161"/>
    </row>
    <row r="6469" spans="1:10">
      <c r="A6469" s="161"/>
      <c r="B6469" s="161"/>
      <c r="C6469" s="161"/>
      <c r="D6469" s="161"/>
      <c r="E6469" s="161"/>
      <c r="F6469" s="161"/>
      <c r="G6469" s="161"/>
      <c r="H6469" s="161"/>
      <c r="I6469" s="161"/>
      <c r="J6469" s="161"/>
    </row>
    <row r="6470" spans="1:10">
      <c r="A6470" s="161"/>
      <c r="B6470" s="161"/>
      <c r="C6470" s="161"/>
      <c r="D6470" s="161"/>
      <c r="E6470" s="161"/>
      <c r="F6470" s="161"/>
      <c r="G6470" s="161"/>
      <c r="H6470" s="161"/>
      <c r="I6470" s="161"/>
      <c r="J6470" s="161"/>
    </row>
    <row r="6471" spans="1:10">
      <c r="A6471" s="161"/>
      <c r="B6471" s="161"/>
      <c r="C6471" s="161"/>
      <c r="D6471" s="161"/>
      <c r="E6471" s="161"/>
      <c r="F6471" s="161"/>
      <c r="G6471" s="161"/>
      <c r="H6471" s="161"/>
      <c r="I6471" s="161"/>
      <c r="J6471" s="161"/>
    </row>
    <row r="6472" spans="1:10">
      <c r="A6472" s="161"/>
      <c r="B6472" s="161"/>
      <c r="C6472" s="161"/>
      <c r="D6472" s="161"/>
      <c r="E6472" s="161"/>
      <c r="F6472" s="161"/>
      <c r="G6472" s="161"/>
      <c r="H6472" s="161"/>
      <c r="I6472" s="161"/>
      <c r="J6472" s="161"/>
    </row>
    <row r="6473" spans="1:10">
      <c r="A6473" s="161"/>
      <c r="B6473" s="161"/>
      <c r="C6473" s="161"/>
      <c r="D6473" s="161"/>
      <c r="E6473" s="161"/>
      <c r="F6473" s="161"/>
      <c r="G6473" s="161"/>
      <c r="H6473" s="161"/>
      <c r="I6473" s="161"/>
      <c r="J6473" s="161"/>
    </row>
    <row r="6474" spans="1:10">
      <c r="A6474" s="161"/>
      <c r="B6474" s="161"/>
      <c r="C6474" s="161"/>
      <c r="D6474" s="161"/>
      <c r="E6474" s="161"/>
      <c r="F6474" s="161"/>
      <c r="G6474" s="161"/>
      <c r="H6474" s="161"/>
      <c r="I6474" s="161"/>
      <c r="J6474" s="161"/>
    </row>
    <row r="6475" spans="1:10">
      <c r="A6475" s="161"/>
      <c r="B6475" s="161"/>
      <c r="C6475" s="161"/>
      <c r="D6475" s="161"/>
      <c r="E6475" s="161"/>
      <c r="F6475" s="161"/>
      <c r="G6475" s="161"/>
      <c r="H6475" s="161"/>
      <c r="I6475" s="161"/>
      <c r="J6475" s="161"/>
    </row>
    <row r="6476" spans="1:10">
      <c r="A6476" s="161"/>
      <c r="B6476" s="161"/>
      <c r="C6476" s="161"/>
      <c r="D6476" s="161"/>
      <c r="E6476" s="161"/>
      <c r="F6476" s="161"/>
      <c r="G6476" s="161"/>
      <c r="H6476" s="161"/>
      <c r="I6476" s="161"/>
      <c r="J6476" s="161"/>
    </row>
    <row r="6477" spans="1:10">
      <c r="A6477" s="161"/>
      <c r="B6477" s="161"/>
      <c r="C6477" s="161"/>
      <c r="D6477" s="161"/>
      <c r="E6477" s="161"/>
      <c r="F6477" s="161"/>
      <c r="G6477" s="161"/>
      <c r="H6477" s="161"/>
      <c r="I6477" s="161"/>
      <c r="J6477" s="161"/>
    </row>
    <row r="6478" spans="1:10">
      <c r="A6478" s="161"/>
      <c r="B6478" s="161"/>
      <c r="C6478" s="161"/>
      <c r="D6478" s="161"/>
      <c r="E6478" s="161"/>
      <c r="F6478" s="161"/>
      <c r="G6478" s="161"/>
      <c r="H6478" s="161"/>
      <c r="I6478" s="161"/>
      <c r="J6478" s="161"/>
    </row>
    <row r="6479" spans="1:10">
      <c r="A6479" s="161"/>
      <c r="B6479" s="161"/>
      <c r="C6479" s="161"/>
      <c r="D6479" s="161"/>
      <c r="E6479" s="161"/>
      <c r="F6479" s="161"/>
      <c r="G6479" s="161"/>
      <c r="H6479" s="161"/>
      <c r="I6479" s="161"/>
      <c r="J6479" s="161"/>
    </row>
    <row r="6480" spans="1:10">
      <c r="A6480" s="161"/>
      <c r="B6480" s="161"/>
      <c r="C6480" s="161"/>
      <c r="D6480" s="161"/>
      <c r="E6480" s="161"/>
      <c r="F6480" s="161"/>
      <c r="G6480" s="161"/>
      <c r="H6480" s="161"/>
      <c r="I6480" s="161"/>
      <c r="J6480" s="161"/>
    </row>
    <row r="6481" spans="1:10">
      <c r="A6481" s="161"/>
      <c r="B6481" s="161"/>
      <c r="C6481" s="161"/>
      <c r="D6481" s="161"/>
      <c r="E6481" s="161"/>
      <c r="F6481" s="161"/>
      <c r="G6481" s="161"/>
      <c r="H6481" s="161"/>
      <c r="I6481" s="161"/>
      <c r="J6481" s="161"/>
    </row>
    <row r="6482" spans="1:10">
      <c r="A6482" s="161"/>
      <c r="B6482" s="161"/>
      <c r="C6482" s="161"/>
      <c r="D6482" s="161"/>
      <c r="E6482" s="161"/>
      <c r="F6482" s="161"/>
      <c r="G6482" s="161"/>
      <c r="H6482" s="161"/>
      <c r="I6482" s="161"/>
      <c r="J6482" s="161"/>
    </row>
    <row r="6483" spans="1:10">
      <c r="A6483" s="161"/>
      <c r="B6483" s="161"/>
      <c r="C6483" s="161"/>
      <c r="D6483" s="161"/>
      <c r="E6483" s="161"/>
      <c r="F6483" s="161"/>
      <c r="G6483" s="161"/>
      <c r="H6483" s="161"/>
      <c r="I6483" s="161"/>
      <c r="J6483" s="161"/>
    </row>
    <row r="6484" spans="1:10">
      <c r="A6484" s="161"/>
      <c r="B6484" s="161"/>
      <c r="C6484" s="161"/>
      <c r="D6484" s="161"/>
      <c r="E6484" s="161"/>
      <c r="F6484" s="161"/>
      <c r="G6484" s="161"/>
      <c r="H6484" s="161"/>
      <c r="I6484" s="161"/>
      <c r="J6484" s="161"/>
    </row>
    <row r="6485" spans="1:10">
      <c r="A6485" s="161"/>
      <c r="B6485" s="161"/>
      <c r="C6485" s="161"/>
      <c r="D6485" s="161"/>
      <c r="E6485" s="161"/>
      <c r="F6485" s="161"/>
      <c r="G6485" s="161"/>
      <c r="H6485" s="161"/>
      <c r="I6485" s="161"/>
      <c r="J6485" s="161"/>
    </row>
    <row r="6486" spans="1:10">
      <c r="A6486" s="161"/>
      <c r="B6486" s="161"/>
      <c r="C6486" s="161"/>
      <c r="D6486" s="161"/>
      <c r="E6486" s="161"/>
      <c r="F6486" s="161"/>
      <c r="G6486" s="161"/>
      <c r="H6486" s="161"/>
      <c r="I6486" s="161"/>
      <c r="J6486" s="161"/>
    </row>
    <row r="6487" spans="1:10">
      <c r="A6487" s="161"/>
      <c r="B6487" s="161"/>
      <c r="C6487" s="161"/>
      <c r="D6487" s="161"/>
      <c r="E6487" s="161"/>
      <c r="F6487" s="161"/>
      <c r="G6487" s="161"/>
      <c r="H6487" s="161"/>
      <c r="I6487" s="161"/>
      <c r="J6487" s="161"/>
    </row>
    <row r="6488" spans="1:10">
      <c r="A6488" s="161"/>
      <c r="B6488" s="161"/>
      <c r="C6488" s="161"/>
      <c r="D6488" s="161"/>
      <c r="E6488" s="161"/>
      <c r="F6488" s="161"/>
      <c r="G6488" s="161"/>
      <c r="H6488" s="161"/>
      <c r="I6488" s="161"/>
      <c r="J6488" s="161"/>
    </row>
    <row r="6489" spans="1:10">
      <c r="A6489" s="161"/>
      <c r="B6489" s="161"/>
      <c r="C6489" s="161"/>
      <c r="D6489" s="161"/>
      <c r="E6489" s="161"/>
      <c r="F6489" s="161"/>
      <c r="G6489" s="161"/>
      <c r="H6489" s="161"/>
      <c r="I6489" s="161"/>
      <c r="J6489" s="161"/>
    </row>
    <row r="6490" spans="1:10">
      <c r="A6490" s="161"/>
      <c r="B6490" s="161"/>
      <c r="C6490" s="161"/>
      <c r="D6490" s="161"/>
      <c r="E6490" s="161"/>
      <c r="F6490" s="161"/>
      <c r="G6490" s="161"/>
      <c r="H6490" s="161"/>
      <c r="I6490" s="161"/>
      <c r="J6490" s="161"/>
    </row>
    <row r="6491" spans="1:10">
      <c r="A6491" s="161"/>
      <c r="B6491" s="161"/>
      <c r="C6491" s="161"/>
      <c r="D6491" s="161"/>
      <c r="E6491" s="161"/>
      <c r="F6491" s="161"/>
      <c r="G6491" s="161"/>
      <c r="H6491" s="161"/>
      <c r="I6491" s="161"/>
      <c r="J6491" s="161"/>
    </row>
    <row r="6492" spans="1:10">
      <c r="A6492" s="161"/>
      <c r="B6492" s="161"/>
      <c r="C6492" s="161"/>
      <c r="D6492" s="161"/>
      <c r="E6492" s="161"/>
      <c r="F6492" s="161"/>
      <c r="G6492" s="161"/>
      <c r="H6492" s="161"/>
      <c r="I6492" s="161"/>
      <c r="J6492" s="161"/>
    </row>
    <row r="6493" spans="1:10">
      <c r="A6493" s="161"/>
      <c r="B6493" s="161"/>
      <c r="C6493" s="161"/>
      <c r="D6493" s="161"/>
      <c r="E6493" s="161"/>
      <c r="F6493" s="161"/>
      <c r="G6493" s="161"/>
      <c r="H6493" s="161"/>
      <c r="I6493" s="161"/>
      <c r="J6493" s="161"/>
    </row>
    <row r="6494" spans="1:10">
      <c r="A6494" s="161"/>
      <c r="B6494" s="161"/>
      <c r="C6494" s="161"/>
      <c r="D6494" s="161"/>
      <c r="E6494" s="161"/>
      <c r="F6494" s="161"/>
      <c r="G6494" s="161"/>
      <c r="H6494" s="161"/>
      <c r="I6494" s="161"/>
      <c r="J6494" s="161"/>
    </row>
    <row r="6495" spans="1:10">
      <c r="A6495" s="161"/>
      <c r="B6495" s="161"/>
      <c r="C6495" s="161"/>
      <c r="D6495" s="161"/>
      <c r="E6495" s="161"/>
      <c r="F6495" s="161"/>
      <c r="G6495" s="161"/>
      <c r="H6495" s="161"/>
      <c r="I6495" s="161"/>
      <c r="J6495" s="161"/>
    </row>
    <row r="6496" spans="1:10">
      <c r="A6496" s="161"/>
      <c r="B6496" s="161"/>
      <c r="C6496" s="161"/>
      <c r="D6496" s="161"/>
      <c r="E6496" s="161"/>
      <c r="F6496" s="161"/>
      <c r="G6496" s="161"/>
      <c r="H6496" s="161"/>
      <c r="I6496" s="161"/>
      <c r="J6496" s="161"/>
    </row>
    <row r="6497" spans="1:10">
      <c r="A6497" s="161"/>
      <c r="B6497" s="161"/>
      <c r="C6497" s="161"/>
      <c r="D6497" s="161"/>
      <c r="E6497" s="161"/>
      <c r="F6497" s="161"/>
      <c r="G6497" s="161"/>
      <c r="H6497" s="161"/>
      <c r="I6497" s="161"/>
      <c r="J6497" s="161"/>
    </row>
    <row r="6498" spans="1:10">
      <c r="A6498" s="161"/>
      <c r="B6498" s="161"/>
      <c r="C6498" s="161"/>
      <c r="D6498" s="161"/>
      <c r="E6498" s="161"/>
      <c r="F6498" s="161"/>
      <c r="G6498" s="161"/>
      <c r="H6498" s="161"/>
      <c r="I6498" s="161"/>
      <c r="J6498" s="161"/>
    </row>
    <row r="6499" spans="1:10">
      <c r="A6499" s="161"/>
      <c r="B6499" s="161"/>
      <c r="C6499" s="161"/>
      <c r="D6499" s="161"/>
      <c r="E6499" s="161"/>
      <c r="F6499" s="161"/>
      <c r="G6499" s="161"/>
      <c r="H6499" s="161"/>
      <c r="I6499" s="161"/>
      <c r="J6499" s="161"/>
    </row>
    <row r="6500" spans="1:10">
      <c r="A6500" s="161"/>
      <c r="B6500" s="161"/>
      <c r="C6500" s="161"/>
      <c r="D6500" s="161"/>
      <c r="E6500" s="161"/>
      <c r="F6500" s="161"/>
      <c r="G6500" s="161"/>
      <c r="H6500" s="161"/>
      <c r="I6500" s="161"/>
      <c r="J6500" s="161"/>
    </row>
    <row r="6501" spans="1:10">
      <c r="A6501" s="161"/>
      <c r="B6501" s="161"/>
      <c r="C6501" s="161"/>
      <c r="D6501" s="161"/>
      <c r="E6501" s="161"/>
      <c r="F6501" s="161"/>
      <c r="G6501" s="161"/>
      <c r="H6501" s="161"/>
      <c r="I6501" s="161"/>
      <c r="J6501" s="161"/>
    </row>
    <row r="6502" spans="1:10">
      <c r="A6502" s="161"/>
      <c r="B6502" s="161"/>
      <c r="C6502" s="161"/>
      <c r="D6502" s="161"/>
      <c r="E6502" s="161"/>
      <c r="F6502" s="161"/>
      <c r="G6502" s="161"/>
      <c r="H6502" s="161"/>
      <c r="I6502" s="161"/>
      <c r="J6502" s="161"/>
    </row>
    <row r="6503" spans="1:10">
      <c r="A6503" s="161"/>
      <c r="B6503" s="161"/>
      <c r="C6503" s="161"/>
      <c r="D6503" s="161"/>
      <c r="E6503" s="161"/>
      <c r="F6503" s="161"/>
      <c r="G6503" s="161"/>
      <c r="H6503" s="161"/>
      <c r="I6503" s="161"/>
      <c r="J6503" s="161"/>
    </row>
    <row r="6504" spans="1:10">
      <c r="A6504" s="161"/>
      <c r="B6504" s="161"/>
      <c r="C6504" s="161"/>
      <c r="D6504" s="161"/>
      <c r="E6504" s="161"/>
      <c r="F6504" s="161"/>
      <c r="G6504" s="161"/>
      <c r="H6504" s="161"/>
      <c r="I6504" s="161"/>
      <c r="J6504" s="161"/>
    </row>
    <row r="6505" spans="1:10">
      <c r="A6505" s="161"/>
      <c r="B6505" s="161"/>
      <c r="C6505" s="161"/>
      <c r="D6505" s="161"/>
      <c r="E6505" s="161"/>
      <c r="F6505" s="161"/>
      <c r="G6505" s="161"/>
      <c r="H6505" s="161"/>
      <c r="I6505" s="161"/>
      <c r="J6505" s="161"/>
    </row>
    <row r="6506" spans="1:10">
      <c r="A6506" s="161"/>
      <c r="B6506" s="161"/>
      <c r="C6506" s="161"/>
      <c r="D6506" s="161"/>
      <c r="E6506" s="161"/>
      <c r="F6506" s="161"/>
      <c r="G6506" s="161"/>
      <c r="H6506" s="161"/>
      <c r="I6506" s="161"/>
      <c r="J6506" s="161"/>
    </row>
    <row r="6507" spans="1:10">
      <c r="A6507" s="161"/>
      <c r="B6507" s="161"/>
      <c r="C6507" s="161"/>
      <c r="D6507" s="161"/>
      <c r="E6507" s="161"/>
      <c r="F6507" s="161"/>
      <c r="G6507" s="161"/>
      <c r="H6507" s="161"/>
      <c r="I6507" s="161"/>
      <c r="J6507" s="161"/>
    </row>
    <row r="6508" spans="1:10">
      <c r="A6508" s="161"/>
      <c r="B6508" s="161"/>
      <c r="C6508" s="161"/>
      <c r="D6508" s="161"/>
      <c r="E6508" s="161"/>
      <c r="F6508" s="161"/>
      <c r="G6508" s="161"/>
      <c r="H6508" s="161"/>
      <c r="I6508" s="161"/>
      <c r="J6508" s="161"/>
    </row>
    <row r="6509" spans="1:10">
      <c r="A6509" s="161"/>
      <c r="B6509" s="161"/>
      <c r="C6509" s="161"/>
      <c r="D6509" s="161"/>
      <c r="E6509" s="161"/>
      <c r="F6509" s="161"/>
      <c r="G6509" s="161"/>
      <c r="H6509" s="161"/>
      <c r="I6509" s="161"/>
      <c r="J6509" s="161"/>
    </row>
    <row r="6510" spans="1:10">
      <c r="A6510" s="161"/>
      <c r="B6510" s="161"/>
      <c r="C6510" s="161"/>
      <c r="D6510" s="161"/>
      <c r="E6510" s="161"/>
      <c r="F6510" s="161"/>
      <c r="G6510" s="161"/>
      <c r="H6510" s="161"/>
      <c r="I6510" s="161"/>
      <c r="J6510" s="161"/>
    </row>
    <row r="6511" spans="1:10">
      <c r="A6511" s="161"/>
      <c r="B6511" s="161"/>
      <c r="C6511" s="161"/>
      <c r="D6511" s="161"/>
      <c r="E6511" s="161"/>
      <c r="F6511" s="161"/>
      <c r="G6511" s="161"/>
      <c r="H6511" s="161"/>
      <c r="I6511" s="161"/>
      <c r="J6511" s="161"/>
    </row>
    <row r="6512" spans="1:10">
      <c r="A6512" s="161"/>
      <c r="B6512" s="161"/>
      <c r="C6512" s="161"/>
      <c r="D6512" s="161"/>
      <c r="E6512" s="161"/>
      <c r="F6512" s="161"/>
      <c r="G6512" s="161"/>
      <c r="H6512" s="161"/>
      <c r="I6512" s="161"/>
      <c r="J6512" s="161"/>
    </row>
    <row r="6513" spans="1:10">
      <c r="A6513" s="161"/>
      <c r="B6513" s="161"/>
      <c r="C6513" s="161"/>
      <c r="D6513" s="161"/>
      <c r="E6513" s="161"/>
      <c r="F6513" s="161"/>
      <c r="G6513" s="161"/>
      <c r="H6513" s="161"/>
      <c r="I6513" s="161"/>
      <c r="J6513" s="161"/>
    </row>
    <row r="6514" spans="1:10">
      <c r="A6514" s="161"/>
      <c r="B6514" s="161"/>
      <c r="C6514" s="161"/>
      <c r="D6514" s="161"/>
      <c r="E6514" s="161"/>
      <c r="F6514" s="161"/>
      <c r="G6514" s="161"/>
      <c r="H6514" s="161"/>
      <c r="I6514" s="161"/>
      <c r="J6514" s="161"/>
    </row>
    <row r="6515" spans="1:10">
      <c r="A6515" s="161"/>
      <c r="B6515" s="161"/>
      <c r="C6515" s="161"/>
      <c r="D6515" s="161"/>
      <c r="E6515" s="161"/>
      <c r="F6515" s="161"/>
      <c r="G6515" s="161"/>
      <c r="H6515" s="161"/>
      <c r="I6515" s="161"/>
      <c r="J6515" s="161"/>
    </row>
    <row r="6516" spans="1:10">
      <c r="A6516" s="161"/>
      <c r="B6516" s="161"/>
      <c r="C6516" s="161"/>
      <c r="D6516" s="161"/>
      <c r="E6516" s="161"/>
      <c r="F6516" s="161"/>
      <c r="G6516" s="161"/>
      <c r="H6516" s="161"/>
      <c r="I6516" s="161"/>
      <c r="J6516" s="161"/>
    </row>
    <row r="6517" spans="1:10">
      <c r="A6517" s="161"/>
      <c r="B6517" s="161"/>
      <c r="C6517" s="161"/>
      <c r="D6517" s="161"/>
      <c r="E6517" s="161"/>
      <c r="F6517" s="161"/>
      <c r="G6517" s="161"/>
      <c r="H6517" s="161"/>
      <c r="I6517" s="161"/>
      <c r="J6517" s="161"/>
    </row>
    <row r="6518" spans="1:10">
      <c r="A6518" s="161"/>
      <c r="B6518" s="161"/>
      <c r="C6518" s="161"/>
      <c r="D6518" s="161"/>
      <c r="E6518" s="161"/>
      <c r="F6518" s="161"/>
      <c r="G6518" s="161"/>
      <c r="H6518" s="161"/>
      <c r="I6518" s="161"/>
      <c r="J6518" s="161"/>
    </row>
    <row r="6519" spans="1:10">
      <c r="A6519" s="161"/>
      <c r="B6519" s="161"/>
      <c r="C6519" s="161"/>
      <c r="D6519" s="161"/>
      <c r="E6519" s="161"/>
      <c r="F6519" s="161"/>
      <c r="G6519" s="161"/>
      <c r="H6519" s="161"/>
      <c r="I6519" s="161"/>
      <c r="J6519" s="161"/>
    </row>
    <row r="6520" spans="1:10">
      <c r="A6520" s="161"/>
      <c r="B6520" s="161"/>
      <c r="C6520" s="161"/>
      <c r="D6520" s="161"/>
      <c r="E6520" s="161"/>
      <c r="F6520" s="161"/>
      <c r="G6520" s="161"/>
      <c r="H6520" s="161"/>
      <c r="I6520" s="161"/>
      <c r="J6520" s="161"/>
    </row>
    <row r="6521" spans="1:10">
      <c r="A6521" s="161"/>
      <c r="B6521" s="161"/>
      <c r="C6521" s="161"/>
      <c r="D6521" s="161"/>
      <c r="E6521" s="161"/>
      <c r="F6521" s="161"/>
      <c r="G6521" s="161"/>
      <c r="H6521" s="161"/>
      <c r="I6521" s="161"/>
      <c r="J6521" s="161"/>
    </row>
    <row r="6522" spans="1:10">
      <c r="A6522" s="161"/>
      <c r="B6522" s="161"/>
      <c r="C6522" s="161"/>
      <c r="D6522" s="161"/>
      <c r="E6522" s="161"/>
      <c r="F6522" s="161"/>
      <c r="G6522" s="161"/>
      <c r="H6522" s="161"/>
      <c r="I6522" s="161"/>
      <c r="J6522" s="161"/>
    </row>
    <row r="6523" spans="1:10">
      <c r="A6523" s="161"/>
      <c r="B6523" s="161"/>
      <c r="C6523" s="161"/>
      <c r="D6523" s="161"/>
      <c r="E6523" s="161"/>
      <c r="F6523" s="161"/>
      <c r="G6523" s="161"/>
      <c r="H6523" s="161"/>
      <c r="I6523" s="161"/>
      <c r="J6523" s="161"/>
    </row>
    <row r="6524" spans="1:10">
      <c r="A6524" s="161"/>
      <c r="B6524" s="161"/>
      <c r="C6524" s="161"/>
      <c r="D6524" s="161"/>
      <c r="E6524" s="161"/>
      <c r="F6524" s="161"/>
      <c r="G6524" s="161"/>
      <c r="H6524" s="161"/>
      <c r="I6524" s="161"/>
      <c r="J6524" s="161"/>
    </row>
    <row r="6525" spans="1:10">
      <c r="A6525" s="161"/>
      <c r="B6525" s="161"/>
      <c r="C6525" s="161"/>
      <c r="D6525" s="161"/>
      <c r="E6525" s="161"/>
      <c r="F6525" s="161"/>
      <c r="G6525" s="161"/>
      <c r="H6525" s="161"/>
      <c r="I6525" s="161"/>
      <c r="J6525" s="161"/>
    </row>
    <row r="6526" spans="1:10">
      <c r="A6526" s="161"/>
      <c r="B6526" s="161"/>
      <c r="C6526" s="161"/>
      <c r="D6526" s="161"/>
      <c r="E6526" s="161"/>
      <c r="F6526" s="161"/>
      <c r="G6526" s="161"/>
      <c r="H6526" s="161"/>
      <c r="I6526" s="161"/>
      <c r="J6526" s="161"/>
    </row>
    <row r="6527" spans="1:10">
      <c r="A6527" s="161"/>
      <c r="B6527" s="161"/>
      <c r="C6527" s="161"/>
      <c r="D6527" s="161"/>
      <c r="E6527" s="161"/>
      <c r="F6527" s="161"/>
      <c r="G6527" s="161"/>
      <c r="H6527" s="161"/>
      <c r="I6527" s="161"/>
      <c r="J6527" s="161"/>
    </row>
    <row r="6528" spans="1:10">
      <c r="A6528" s="161"/>
      <c r="B6528" s="161"/>
      <c r="C6528" s="161"/>
      <c r="D6528" s="161"/>
      <c r="E6528" s="161"/>
      <c r="F6528" s="161"/>
      <c r="G6528" s="161"/>
      <c r="H6528" s="161"/>
      <c r="I6528" s="161"/>
      <c r="J6528" s="161"/>
    </row>
    <row r="6529" spans="1:10">
      <c r="A6529" s="161"/>
      <c r="B6529" s="161"/>
      <c r="C6529" s="161"/>
      <c r="D6529" s="161"/>
      <c r="E6529" s="161"/>
      <c r="F6529" s="161"/>
      <c r="G6529" s="161"/>
      <c r="H6529" s="161"/>
      <c r="I6529" s="161"/>
      <c r="J6529" s="161"/>
    </row>
    <row r="6530" spans="1:10">
      <c r="A6530" s="161"/>
      <c r="B6530" s="161"/>
      <c r="C6530" s="161"/>
      <c r="D6530" s="161"/>
      <c r="E6530" s="161"/>
      <c r="F6530" s="161"/>
      <c r="G6530" s="161"/>
      <c r="H6530" s="161"/>
      <c r="I6530" s="161"/>
      <c r="J6530" s="161"/>
    </row>
    <row r="6531" spans="1:10">
      <c r="A6531" s="161"/>
      <c r="B6531" s="161"/>
      <c r="C6531" s="161"/>
      <c r="D6531" s="161"/>
      <c r="E6531" s="161"/>
      <c r="F6531" s="161"/>
      <c r="G6531" s="161"/>
      <c r="H6531" s="161"/>
      <c r="I6531" s="161"/>
      <c r="J6531" s="161"/>
    </row>
    <row r="6532" spans="1:10">
      <c r="A6532" s="161"/>
      <c r="B6532" s="161"/>
      <c r="C6532" s="161"/>
      <c r="D6532" s="161"/>
      <c r="E6532" s="161"/>
      <c r="F6532" s="161"/>
      <c r="G6532" s="161"/>
      <c r="H6532" s="161"/>
      <c r="I6532" s="161"/>
      <c r="J6532" s="161"/>
    </row>
    <row r="6533" spans="1:10">
      <c r="A6533" s="161"/>
      <c r="B6533" s="161"/>
      <c r="C6533" s="161"/>
      <c r="D6533" s="161"/>
      <c r="E6533" s="161"/>
      <c r="F6533" s="161"/>
      <c r="G6533" s="161"/>
      <c r="H6533" s="161"/>
      <c r="I6533" s="161"/>
      <c r="J6533" s="161"/>
    </row>
    <row r="6534" spans="1:10">
      <c r="A6534" s="161"/>
      <c r="B6534" s="161"/>
      <c r="C6534" s="161"/>
      <c r="D6534" s="161"/>
      <c r="E6534" s="161"/>
      <c r="F6534" s="161"/>
      <c r="G6534" s="161"/>
      <c r="H6534" s="161"/>
      <c r="I6534" s="161"/>
      <c r="J6534" s="161"/>
    </row>
    <row r="6535" spans="1:10">
      <c r="A6535" s="161"/>
      <c r="B6535" s="161"/>
      <c r="C6535" s="161"/>
      <c r="D6535" s="161"/>
      <c r="E6535" s="161"/>
      <c r="F6535" s="161"/>
      <c r="G6535" s="161"/>
      <c r="H6535" s="161"/>
      <c r="I6535" s="161"/>
      <c r="J6535" s="161"/>
    </row>
    <row r="6536" spans="1:10">
      <c r="A6536" s="161"/>
      <c r="B6536" s="161"/>
      <c r="C6536" s="161"/>
      <c r="D6536" s="161"/>
      <c r="E6536" s="161"/>
      <c r="F6536" s="161"/>
      <c r="G6536" s="161"/>
      <c r="H6536" s="161"/>
      <c r="I6536" s="161"/>
      <c r="J6536" s="161"/>
    </row>
    <row r="6537" spans="1:10">
      <c r="A6537" s="161"/>
      <c r="B6537" s="161"/>
      <c r="C6537" s="161"/>
      <c r="D6537" s="161"/>
      <c r="E6537" s="161"/>
      <c r="F6537" s="161"/>
      <c r="G6537" s="161"/>
      <c r="H6537" s="161"/>
      <c r="I6537" s="161"/>
      <c r="J6537" s="161"/>
    </row>
    <row r="6538" spans="1:10">
      <c r="A6538" s="161"/>
      <c r="B6538" s="161"/>
      <c r="C6538" s="161"/>
      <c r="D6538" s="161"/>
      <c r="E6538" s="161"/>
      <c r="F6538" s="161"/>
      <c r="G6538" s="161"/>
      <c r="H6538" s="161"/>
      <c r="I6538" s="161"/>
      <c r="J6538" s="161"/>
    </row>
    <row r="6539" spans="1:10">
      <c r="A6539" s="161"/>
      <c r="B6539" s="161"/>
      <c r="C6539" s="161"/>
      <c r="D6539" s="161"/>
      <c r="E6539" s="161"/>
      <c r="F6539" s="161"/>
      <c r="G6539" s="161"/>
      <c r="H6539" s="161"/>
      <c r="I6539" s="161"/>
      <c r="J6539" s="161"/>
    </row>
    <row r="6540" spans="1:10">
      <c r="A6540" s="161"/>
      <c r="B6540" s="161"/>
      <c r="C6540" s="161"/>
      <c r="D6540" s="161"/>
      <c r="E6540" s="161"/>
      <c r="F6540" s="161"/>
      <c r="G6540" s="161"/>
      <c r="H6540" s="161"/>
      <c r="I6540" s="161"/>
      <c r="J6540" s="161"/>
    </row>
    <row r="6541" spans="1:10">
      <c r="A6541" s="161"/>
      <c r="B6541" s="161"/>
      <c r="C6541" s="161"/>
      <c r="D6541" s="161"/>
      <c r="E6541" s="161"/>
      <c r="F6541" s="161"/>
      <c r="G6541" s="161"/>
      <c r="H6541" s="161"/>
      <c r="I6541" s="161"/>
      <c r="J6541" s="161"/>
    </row>
    <row r="6542" spans="1:10">
      <c r="A6542" s="161"/>
      <c r="B6542" s="161"/>
      <c r="C6542" s="161"/>
      <c r="D6542" s="161"/>
      <c r="E6542" s="161"/>
      <c r="F6542" s="161"/>
      <c r="G6542" s="161"/>
      <c r="H6542" s="161"/>
      <c r="I6542" s="161"/>
      <c r="J6542" s="161"/>
    </row>
    <row r="6543" spans="1:10">
      <c r="A6543" s="161"/>
      <c r="B6543" s="161"/>
      <c r="C6543" s="161"/>
      <c r="D6543" s="161"/>
      <c r="E6543" s="161"/>
      <c r="F6543" s="161"/>
      <c r="G6543" s="161"/>
      <c r="H6543" s="161"/>
      <c r="I6543" s="161"/>
      <c r="J6543" s="161"/>
    </row>
    <row r="6544" spans="1:10">
      <c r="A6544" s="161"/>
      <c r="B6544" s="161"/>
      <c r="C6544" s="161"/>
      <c r="D6544" s="161"/>
      <c r="E6544" s="161"/>
      <c r="F6544" s="161"/>
      <c r="G6544" s="161"/>
      <c r="H6544" s="161"/>
      <c r="I6544" s="161"/>
      <c r="J6544" s="161"/>
    </row>
    <row r="6545" spans="1:10">
      <c r="A6545" s="161"/>
      <c r="B6545" s="161"/>
      <c r="C6545" s="161"/>
      <c r="D6545" s="161"/>
      <c r="E6545" s="161"/>
      <c r="F6545" s="161"/>
      <c r="G6545" s="161"/>
      <c r="H6545" s="161"/>
      <c r="I6545" s="161"/>
      <c r="J6545" s="161"/>
    </row>
    <row r="6546" spans="1:10">
      <c r="A6546" s="161"/>
      <c r="B6546" s="161"/>
      <c r="C6546" s="161"/>
      <c r="D6546" s="161"/>
      <c r="E6546" s="161"/>
      <c r="F6546" s="161"/>
      <c r="G6546" s="161"/>
      <c r="H6546" s="161"/>
      <c r="I6546" s="161"/>
      <c r="J6546" s="161"/>
    </row>
    <row r="6547" spans="1:10">
      <c r="A6547" s="161"/>
      <c r="B6547" s="161"/>
      <c r="C6547" s="161"/>
      <c r="D6547" s="161"/>
      <c r="E6547" s="161"/>
      <c r="F6547" s="161"/>
      <c r="G6547" s="161"/>
      <c r="H6547" s="161"/>
      <c r="I6547" s="161"/>
      <c r="J6547" s="161"/>
    </row>
    <row r="6548" spans="1:10">
      <c r="A6548" s="161"/>
      <c r="B6548" s="161"/>
      <c r="C6548" s="161"/>
      <c r="D6548" s="161"/>
      <c r="E6548" s="161"/>
      <c r="F6548" s="161"/>
      <c r="G6548" s="161"/>
      <c r="H6548" s="161"/>
      <c r="I6548" s="161"/>
      <c r="J6548" s="161"/>
    </row>
    <row r="6549" spans="1:10">
      <c r="A6549" s="161"/>
      <c r="B6549" s="161"/>
      <c r="C6549" s="161"/>
      <c r="D6549" s="161"/>
      <c r="E6549" s="161"/>
      <c r="F6549" s="161"/>
      <c r="G6549" s="161"/>
      <c r="H6549" s="161"/>
      <c r="I6549" s="161"/>
      <c r="J6549" s="161"/>
    </row>
    <row r="6550" spans="1:10">
      <c r="A6550" s="161"/>
      <c r="B6550" s="161"/>
      <c r="C6550" s="161"/>
      <c r="D6550" s="161"/>
      <c r="E6550" s="161"/>
      <c r="F6550" s="161"/>
      <c r="G6550" s="161"/>
      <c r="H6550" s="161"/>
      <c r="I6550" s="161"/>
      <c r="J6550" s="161"/>
    </row>
    <row r="6551" spans="1:10">
      <c r="A6551" s="161"/>
      <c r="B6551" s="161"/>
      <c r="C6551" s="161"/>
      <c r="D6551" s="161"/>
      <c r="E6551" s="161"/>
      <c r="F6551" s="161"/>
      <c r="G6551" s="161"/>
      <c r="H6551" s="161"/>
      <c r="I6551" s="161"/>
      <c r="J6551" s="161"/>
    </row>
    <row r="6552" spans="1:10">
      <c r="A6552" s="161"/>
      <c r="B6552" s="161"/>
      <c r="C6552" s="161"/>
      <c r="D6552" s="161"/>
      <c r="E6552" s="161"/>
      <c r="F6552" s="161"/>
      <c r="G6552" s="161"/>
      <c r="H6552" s="161"/>
      <c r="I6552" s="161"/>
      <c r="J6552" s="161"/>
    </row>
    <row r="6553" spans="1:10">
      <c r="A6553" s="161"/>
      <c r="B6553" s="161"/>
      <c r="C6553" s="161"/>
      <c r="D6553" s="161"/>
      <c r="E6553" s="161"/>
      <c r="F6553" s="161"/>
      <c r="G6553" s="161"/>
      <c r="H6553" s="161"/>
      <c r="I6553" s="161"/>
      <c r="J6553" s="161"/>
    </row>
    <row r="6554" spans="1:10">
      <c r="A6554" s="161"/>
      <c r="B6554" s="161"/>
      <c r="C6554" s="161"/>
      <c r="D6554" s="161"/>
      <c r="E6554" s="161"/>
      <c r="F6554" s="161"/>
      <c r="G6554" s="161"/>
      <c r="H6554" s="161"/>
      <c r="I6554" s="161"/>
      <c r="J6554" s="161"/>
    </row>
    <row r="6555" spans="1:10">
      <c r="A6555" s="161"/>
      <c r="B6555" s="161"/>
      <c r="C6555" s="161"/>
      <c r="D6555" s="161"/>
      <c r="E6555" s="161"/>
      <c r="F6555" s="161"/>
      <c r="G6555" s="161"/>
      <c r="H6555" s="161"/>
      <c r="I6555" s="161"/>
      <c r="J6555" s="161"/>
    </row>
    <row r="6556" spans="1:10">
      <c r="A6556" s="161"/>
      <c r="B6556" s="161"/>
      <c r="C6556" s="161"/>
      <c r="D6556" s="161"/>
      <c r="E6556" s="161"/>
      <c r="F6556" s="161"/>
      <c r="G6556" s="161"/>
      <c r="H6556" s="161"/>
      <c r="I6556" s="161"/>
      <c r="J6556" s="161"/>
    </row>
    <row r="6557" spans="1:10">
      <c r="A6557" s="161"/>
      <c r="B6557" s="161"/>
      <c r="C6557" s="161"/>
      <c r="D6557" s="161"/>
      <c r="E6557" s="161"/>
      <c r="F6557" s="161"/>
      <c r="G6557" s="161"/>
      <c r="H6557" s="161"/>
      <c r="I6557" s="161"/>
      <c r="J6557" s="161"/>
    </row>
    <row r="6558" spans="1:10">
      <c r="A6558" s="161"/>
      <c r="B6558" s="161"/>
      <c r="C6558" s="161"/>
      <c r="D6558" s="161"/>
      <c r="E6558" s="161"/>
      <c r="F6558" s="161"/>
      <c r="G6558" s="161"/>
      <c r="H6558" s="161"/>
      <c r="I6558" s="161"/>
      <c r="J6558" s="161"/>
    </row>
    <row r="6559" spans="1:10">
      <c r="A6559" s="161"/>
      <c r="B6559" s="161"/>
      <c r="C6559" s="161"/>
      <c r="D6559" s="161"/>
      <c r="E6559" s="161"/>
      <c r="F6559" s="161"/>
      <c r="G6559" s="161"/>
      <c r="H6559" s="161"/>
      <c r="I6559" s="161"/>
      <c r="J6559" s="161"/>
    </row>
    <row r="6560" spans="1:10">
      <c r="A6560" s="161"/>
      <c r="B6560" s="161"/>
      <c r="C6560" s="161"/>
      <c r="D6560" s="161"/>
      <c r="E6560" s="161"/>
      <c r="F6560" s="161"/>
      <c r="G6560" s="161"/>
      <c r="H6560" s="161"/>
      <c r="I6560" s="161"/>
      <c r="J6560" s="161"/>
    </row>
    <row r="6561" spans="1:10">
      <c r="A6561" s="161"/>
      <c r="B6561" s="161"/>
      <c r="C6561" s="161"/>
      <c r="D6561" s="161"/>
      <c r="E6561" s="161"/>
      <c r="F6561" s="161"/>
      <c r="G6561" s="161"/>
      <c r="H6561" s="161"/>
      <c r="I6561" s="161"/>
      <c r="J6561" s="161"/>
    </row>
    <row r="6562" spans="1:10">
      <c r="A6562" s="161"/>
      <c r="B6562" s="161"/>
      <c r="C6562" s="161"/>
      <c r="D6562" s="161"/>
      <c r="E6562" s="161"/>
      <c r="F6562" s="161"/>
      <c r="G6562" s="161"/>
      <c r="H6562" s="161"/>
      <c r="I6562" s="161"/>
      <c r="J6562" s="161"/>
    </row>
    <row r="6563" spans="1:10">
      <c r="A6563" s="161"/>
      <c r="B6563" s="161"/>
      <c r="C6563" s="161"/>
      <c r="D6563" s="161"/>
      <c r="E6563" s="161"/>
      <c r="F6563" s="161"/>
      <c r="G6563" s="161"/>
      <c r="H6563" s="161"/>
      <c r="I6563" s="161"/>
      <c r="J6563" s="161"/>
    </row>
    <row r="6564" spans="1:10">
      <c r="A6564" s="161"/>
      <c r="B6564" s="161"/>
      <c r="C6564" s="161"/>
      <c r="D6564" s="161"/>
      <c r="E6564" s="161"/>
      <c r="F6564" s="161"/>
      <c r="G6564" s="161"/>
      <c r="H6564" s="161"/>
      <c r="I6564" s="161"/>
      <c r="J6564" s="161"/>
    </row>
    <row r="6565" spans="1:10">
      <c r="A6565" s="161"/>
      <c r="B6565" s="161"/>
      <c r="C6565" s="161"/>
      <c r="D6565" s="161"/>
      <c r="E6565" s="161"/>
      <c r="F6565" s="161"/>
      <c r="G6565" s="161"/>
      <c r="H6565" s="161"/>
      <c r="I6565" s="161"/>
      <c r="J6565" s="161"/>
    </row>
    <row r="6566" spans="1:10">
      <c r="A6566" s="161"/>
      <c r="B6566" s="161"/>
      <c r="C6566" s="161"/>
      <c r="D6566" s="161"/>
      <c r="E6566" s="161"/>
      <c r="F6566" s="161"/>
      <c r="G6566" s="161"/>
      <c r="H6566" s="161"/>
      <c r="I6566" s="161"/>
      <c r="J6566" s="161"/>
    </row>
    <row r="6567" spans="1:10">
      <c r="A6567" s="161"/>
      <c r="B6567" s="161"/>
      <c r="C6567" s="161"/>
      <c r="D6567" s="161"/>
      <c r="E6567" s="161"/>
      <c r="F6567" s="161"/>
      <c r="G6567" s="161"/>
      <c r="H6567" s="161"/>
      <c r="I6567" s="161"/>
      <c r="J6567" s="161"/>
    </row>
    <row r="6568" spans="1:10">
      <c r="A6568" s="161"/>
      <c r="B6568" s="161"/>
      <c r="C6568" s="161"/>
      <c r="D6568" s="161"/>
      <c r="E6568" s="161"/>
      <c r="F6568" s="161"/>
      <c r="G6568" s="161"/>
      <c r="H6568" s="161"/>
      <c r="I6568" s="161"/>
      <c r="J6568" s="161"/>
    </row>
    <row r="6569" spans="1:10">
      <c r="A6569" s="161"/>
      <c r="B6569" s="161"/>
      <c r="C6569" s="161"/>
      <c r="D6569" s="161"/>
      <c r="E6569" s="161"/>
      <c r="F6569" s="161"/>
      <c r="G6569" s="161"/>
      <c r="H6569" s="161"/>
      <c r="I6569" s="161"/>
      <c r="J6569" s="161"/>
    </row>
    <row r="6570" spans="1:10">
      <c r="A6570" s="161"/>
      <c r="B6570" s="161"/>
      <c r="C6570" s="161"/>
      <c r="D6570" s="161"/>
      <c r="E6570" s="161"/>
      <c r="F6570" s="161"/>
      <c r="G6570" s="161"/>
      <c r="H6570" s="161"/>
      <c r="I6570" s="161"/>
      <c r="J6570" s="161"/>
    </row>
    <row r="6571" spans="1:10">
      <c r="A6571" s="161"/>
      <c r="B6571" s="161"/>
      <c r="C6571" s="161"/>
      <c r="D6571" s="161"/>
      <c r="E6571" s="161"/>
      <c r="F6571" s="161"/>
      <c r="G6571" s="161"/>
      <c r="H6571" s="161"/>
      <c r="I6571" s="161"/>
      <c r="J6571" s="161"/>
    </row>
    <row r="6572" spans="1:10">
      <c r="A6572" s="161"/>
      <c r="B6572" s="161"/>
      <c r="C6572" s="161"/>
      <c r="D6572" s="161"/>
      <c r="E6572" s="161"/>
      <c r="F6572" s="161"/>
      <c r="G6572" s="161"/>
      <c r="H6572" s="161"/>
      <c r="I6572" s="161"/>
      <c r="J6572" s="161"/>
    </row>
    <row r="6573" spans="1:10">
      <c r="A6573" s="161"/>
      <c r="B6573" s="161"/>
      <c r="C6573" s="161"/>
      <c r="D6573" s="161"/>
      <c r="E6573" s="161"/>
      <c r="F6573" s="161"/>
      <c r="G6573" s="161"/>
      <c r="H6573" s="161"/>
      <c r="I6573" s="161"/>
      <c r="J6573" s="161"/>
    </row>
    <row r="6574" spans="1:10">
      <c r="A6574" s="161"/>
      <c r="B6574" s="161"/>
      <c r="C6574" s="161"/>
      <c r="D6574" s="161"/>
      <c r="E6574" s="161"/>
      <c r="F6574" s="161"/>
      <c r="G6574" s="161"/>
      <c r="H6574" s="161"/>
      <c r="I6574" s="161"/>
      <c r="J6574" s="161"/>
    </row>
    <row r="6575" spans="1:10">
      <c r="A6575" s="161"/>
      <c r="B6575" s="161"/>
      <c r="C6575" s="161"/>
      <c r="D6575" s="161"/>
      <c r="E6575" s="161"/>
      <c r="F6575" s="161"/>
      <c r="G6575" s="161"/>
      <c r="H6575" s="161"/>
      <c r="I6575" s="161"/>
      <c r="J6575" s="161"/>
    </row>
    <row r="6576" spans="1:10">
      <c r="A6576" s="161"/>
      <c r="B6576" s="161"/>
      <c r="C6576" s="161"/>
      <c r="D6576" s="161"/>
      <c r="E6576" s="161"/>
      <c r="F6576" s="161"/>
      <c r="G6576" s="161"/>
      <c r="H6576" s="161"/>
      <c r="I6576" s="161"/>
      <c r="J6576" s="161"/>
    </row>
    <row r="6577" spans="1:10">
      <c r="A6577" s="161"/>
      <c r="B6577" s="161"/>
      <c r="C6577" s="161"/>
      <c r="D6577" s="161"/>
      <c r="E6577" s="161"/>
      <c r="F6577" s="161"/>
      <c r="G6577" s="161"/>
      <c r="H6577" s="161"/>
      <c r="I6577" s="161"/>
      <c r="J6577" s="161"/>
    </row>
    <row r="6578" spans="1:10">
      <c r="A6578" s="161"/>
      <c r="B6578" s="161"/>
      <c r="C6578" s="161"/>
      <c r="D6578" s="161"/>
      <c r="E6578" s="161"/>
      <c r="F6578" s="161"/>
      <c r="G6578" s="161"/>
      <c r="H6578" s="161"/>
      <c r="I6578" s="161"/>
      <c r="J6578" s="161"/>
    </row>
    <row r="6579" spans="1:10">
      <c r="A6579" s="161"/>
      <c r="B6579" s="161"/>
      <c r="C6579" s="161"/>
      <c r="D6579" s="161"/>
      <c r="E6579" s="161"/>
      <c r="F6579" s="161"/>
      <c r="G6579" s="161"/>
      <c r="H6579" s="161"/>
      <c r="I6579" s="161"/>
      <c r="J6579" s="161"/>
    </row>
    <row r="6580" spans="1:10">
      <c r="A6580" s="161"/>
      <c r="B6580" s="161"/>
      <c r="C6580" s="161"/>
      <c r="D6580" s="161"/>
      <c r="E6580" s="161"/>
      <c r="F6580" s="161"/>
      <c r="G6580" s="161"/>
      <c r="H6580" s="161"/>
      <c r="I6580" s="161"/>
      <c r="J6580" s="161"/>
    </row>
    <row r="6581" spans="1:10">
      <c r="A6581" s="161"/>
      <c r="B6581" s="161"/>
      <c r="C6581" s="161"/>
      <c r="D6581" s="161"/>
      <c r="E6581" s="161"/>
      <c r="F6581" s="161"/>
      <c r="G6581" s="161"/>
      <c r="H6581" s="161"/>
      <c r="I6581" s="161"/>
      <c r="J6581" s="161"/>
    </row>
    <row r="6582" spans="1:10">
      <c r="A6582" s="161"/>
      <c r="B6582" s="161"/>
      <c r="C6582" s="161"/>
      <c r="D6582" s="161"/>
      <c r="E6582" s="161"/>
      <c r="F6582" s="161"/>
      <c r="G6582" s="161"/>
      <c r="H6582" s="161"/>
      <c r="I6582" s="161"/>
      <c r="J6582" s="161"/>
    </row>
    <row r="6583" spans="1:10">
      <c r="A6583" s="161"/>
      <c r="B6583" s="161"/>
      <c r="C6583" s="161"/>
      <c r="D6583" s="161"/>
      <c r="E6583" s="161"/>
      <c r="F6583" s="161"/>
      <c r="G6583" s="161"/>
      <c r="H6583" s="161"/>
      <c r="I6583" s="161"/>
      <c r="J6583" s="161"/>
    </row>
    <row r="6584" spans="1:10">
      <c r="A6584" s="161"/>
      <c r="B6584" s="161"/>
      <c r="C6584" s="161"/>
      <c r="D6584" s="161"/>
      <c r="E6584" s="161"/>
      <c r="F6584" s="161"/>
      <c r="G6584" s="161"/>
      <c r="H6584" s="161"/>
      <c r="I6584" s="161"/>
      <c r="J6584" s="161"/>
    </row>
    <row r="6585" spans="1:10">
      <c r="A6585" s="161"/>
      <c r="B6585" s="161"/>
      <c r="C6585" s="161"/>
      <c r="D6585" s="161"/>
      <c r="E6585" s="161"/>
      <c r="F6585" s="161"/>
      <c r="G6585" s="161"/>
      <c r="H6585" s="161"/>
      <c r="I6585" s="161"/>
      <c r="J6585" s="161"/>
    </row>
    <row r="6586" spans="1:10">
      <c r="A6586" s="161"/>
      <c r="B6586" s="161"/>
      <c r="C6586" s="161"/>
      <c r="D6586" s="161"/>
      <c r="E6586" s="161"/>
      <c r="F6586" s="161"/>
      <c r="G6586" s="161"/>
      <c r="H6586" s="161"/>
      <c r="I6586" s="161"/>
      <c r="J6586" s="161"/>
    </row>
    <row r="6587" spans="1:10">
      <c r="A6587" s="161"/>
      <c r="B6587" s="161"/>
      <c r="C6587" s="161"/>
      <c r="D6587" s="161"/>
      <c r="E6587" s="161"/>
      <c r="F6587" s="161"/>
      <c r="G6587" s="161"/>
      <c r="H6587" s="161"/>
      <c r="I6587" s="161"/>
      <c r="J6587" s="161"/>
    </row>
    <row r="6588" spans="1:10">
      <c r="A6588" s="161"/>
      <c r="B6588" s="161"/>
      <c r="C6588" s="161"/>
      <c r="D6588" s="161"/>
      <c r="E6588" s="161"/>
      <c r="F6588" s="161"/>
      <c r="G6588" s="161"/>
      <c r="H6588" s="161"/>
      <c r="I6588" s="161"/>
      <c r="J6588" s="161"/>
    </row>
    <row r="6589" spans="1:10">
      <c r="A6589" s="161"/>
      <c r="B6589" s="161"/>
      <c r="C6589" s="161"/>
      <c r="D6589" s="161"/>
      <c r="E6589" s="161"/>
      <c r="F6589" s="161"/>
      <c r="G6589" s="161"/>
      <c r="H6589" s="161"/>
      <c r="I6589" s="161"/>
      <c r="J6589" s="161"/>
    </row>
    <row r="6590" spans="1:10">
      <c r="A6590" s="161"/>
      <c r="B6590" s="161"/>
      <c r="C6590" s="161"/>
      <c r="D6590" s="161"/>
      <c r="E6590" s="161"/>
      <c r="F6590" s="161"/>
      <c r="G6590" s="161"/>
      <c r="H6590" s="161"/>
      <c r="I6590" s="161"/>
      <c r="J6590" s="161"/>
    </row>
    <row r="6591" spans="1:10">
      <c r="A6591" s="161"/>
      <c r="B6591" s="161"/>
      <c r="C6591" s="161"/>
      <c r="D6591" s="161"/>
      <c r="E6591" s="161"/>
      <c r="F6591" s="161"/>
      <c r="G6591" s="161"/>
      <c r="H6591" s="161"/>
      <c r="I6591" s="161"/>
      <c r="J6591" s="161"/>
    </row>
    <row r="6592" spans="1:10">
      <c r="A6592" s="161"/>
      <c r="B6592" s="161"/>
      <c r="C6592" s="161"/>
      <c r="D6592" s="161"/>
      <c r="E6592" s="161"/>
      <c r="F6592" s="161"/>
      <c r="G6592" s="161"/>
      <c r="H6592" s="161"/>
      <c r="I6592" s="161"/>
      <c r="J6592" s="161"/>
    </row>
    <row r="6593" spans="1:10">
      <c r="A6593" s="161"/>
      <c r="B6593" s="161"/>
      <c r="C6593" s="161"/>
      <c r="D6593" s="161"/>
      <c r="E6593" s="161"/>
      <c r="F6593" s="161"/>
      <c r="G6593" s="161"/>
      <c r="H6593" s="161"/>
      <c r="I6593" s="161"/>
      <c r="J6593" s="161"/>
    </row>
    <row r="6594" spans="1:10">
      <c r="A6594" s="161"/>
      <c r="B6594" s="161"/>
      <c r="C6594" s="161"/>
      <c r="D6594" s="161"/>
      <c r="E6594" s="161"/>
      <c r="F6594" s="161"/>
      <c r="G6594" s="161"/>
      <c r="H6594" s="161"/>
      <c r="I6594" s="161"/>
      <c r="J6594" s="161"/>
    </row>
    <row r="6595" spans="1:10">
      <c r="A6595" s="161"/>
      <c r="B6595" s="161"/>
      <c r="C6595" s="161"/>
      <c r="D6595" s="161"/>
      <c r="E6595" s="161"/>
      <c r="F6595" s="161"/>
      <c r="G6595" s="161"/>
      <c r="H6595" s="161"/>
      <c r="I6595" s="161"/>
      <c r="J6595" s="161"/>
    </row>
    <row r="6596" spans="1:10">
      <c r="A6596" s="161"/>
      <c r="B6596" s="161"/>
      <c r="C6596" s="161"/>
      <c r="D6596" s="161"/>
      <c r="E6596" s="161"/>
      <c r="F6596" s="161"/>
      <c r="G6596" s="161"/>
      <c r="H6596" s="161"/>
      <c r="I6596" s="161"/>
      <c r="J6596" s="161"/>
    </row>
    <row r="6597" spans="1:10">
      <c r="A6597" s="161"/>
      <c r="B6597" s="161"/>
      <c r="C6597" s="161"/>
      <c r="D6597" s="161"/>
      <c r="E6597" s="161"/>
      <c r="F6597" s="161"/>
      <c r="G6597" s="161"/>
      <c r="H6597" s="161"/>
      <c r="I6597" s="161"/>
      <c r="J6597" s="161"/>
    </row>
    <row r="6598" spans="1:10">
      <c r="A6598" s="161"/>
      <c r="B6598" s="161"/>
      <c r="C6598" s="161"/>
      <c r="D6598" s="161"/>
      <c r="E6598" s="161"/>
      <c r="F6598" s="161"/>
      <c r="G6598" s="161"/>
      <c r="H6598" s="161"/>
      <c r="I6598" s="161"/>
      <c r="J6598" s="161"/>
    </row>
    <row r="6599" spans="1:10">
      <c r="A6599" s="161"/>
      <c r="B6599" s="161"/>
      <c r="C6599" s="161"/>
      <c r="D6599" s="161"/>
      <c r="E6599" s="161"/>
      <c r="F6599" s="161"/>
      <c r="G6599" s="161"/>
      <c r="H6599" s="161"/>
      <c r="I6599" s="161"/>
      <c r="J6599" s="161"/>
    </row>
    <row r="6600" spans="1:10">
      <c r="A6600" s="161"/>
      <c r="B6600" s="161"/>
      <c r="C6600" s="161"/>
      <c r="D6600" s="161"/>
      <c r="E6600" s="161"/>
      <c r="F6600" s="161"/>
      <c r="G6600" s="161"/>
      <c r="H6600" s="161"/>
      <c r="I6600" s="161"/>
      <c r="J6600" s="161"/>
    </row>
    <row r="6601" spans="1:10">
      <c r="A6601" s="161"/>
      <c r="B6601" s="161"/>
      <c r="C6601" s="161"/>
      <c r="D6601" s="161"/>
      <c r="E6601" s="161"/>
      <c r="F6601" s="161"/>
      <c r="G6601" s="161"/>
      <c r="H6601" s="161"/>
      <c r="I6601" s="161"/>
      <c r="J6601" s="161"/>
    </row>
    <row r="6602" spans="1:10">
      <c r="A6602" s="161"/>
      <c r="B6602" s="161"/>
      <c r="C6602" s="161"/>
      <c r="D6602" s="161"/>
      <c r="E6602" s="161"/>
      <c r="F6602" s="161"/>
      <c r="G6602" s="161"/>
      <c r="H6602" s="161"/>
      <c r="I6602" s="161"/>
      <c r="J6602" s="161"/>
    </row>
    <row r="6603" spans="1:10">
      <c r="A6603" s="161"/>
      <c r="B6603" s="161"/>
      <c r="C6603" s="161"/>
      <c r="D6603" s="161"/>
      <c r="E6603" s="161"/>
      <c r="F6603" s="161"/>
      <c r="G6603" s="161"/>
      <c r="H6603" s="161"/>
      <c r="I6603" s="161"/>
      <c r="J6603" s="161"/>
    </row>
    <row r="6604" spans="1:10">
      <c r="A6604" s="161"/>
      <c r="B6604" s="161"/>
      <c r="C6604" s="161"/>
      <c r="D6604" s="161"/>
      <c r="E6604" s="161"/>
      <c r="F6604" s="161"/>
      <c r="G6604" s="161"/>
      <c r="H6604" s="161"/>
      <c r="I6604" s="161"/>
      <c r="J6604" s="161"/>
    </row>
    <row r="6605" spans="1:10">
      <c r="A6605" s="161"/>
      <c r="B6605" s="161"/>
      <c r="C6605" s="161"/>
      <c r="D6605" s="161"/>
      <c r="E6605" s="161"/>
      <c r="F6605" s="161"/>
      <c r="G6605" s="161"/>
      <c r="H6605" s="161"/>
      <c r="I6605" s="161"/>
      <c r="J6605" s="161"/>
    </row>
    <row r="6606" spans="1:10">
      <c r="A6606" s="161"/>
      <c r="B6606" s="161"/>
      <c r="C6606" s="161"/>
      <c r="D6606" s="161"/>
      <c r="E6606" s="161"/>
      <c r="F6606" s="161"/>
      <c r="G6606" s="161"/>
      <c r="H6606" s="161"/>
      <c r="I6606" s="161"/>
      <c r="J6606" s="161"/>
    </row>
    <row r="6607" spans="1:10">
      <c r="A6607" s="161"/>
      <c r="B6607" s="161"/>
      <c r="C6607" s="161"/>
      <c r="D6607" s="161"/>
      <c r="E6607" s="161"/>
      <c r="F6607" s="161"/>
      <c r="G6607" s="161"/>
      <c r="H6607" s="161"/>
      <c r="I6607" s="161"/>
      <c r="J6607" s="161"/>
    </row>
    <row r="6608" spans="1:10">
      <c r="A6608" s="161"/>
      <c r="B6608" s="161"/>
      <c r="C6608" s="161"/>
      <c r="D6608" s="161"/>
      <c r="E6608" s="161"/>
      <c r="F6608" s="161"/>
      <c r="G6608" s="161"/>
      <c r="H6608" s="161"/>
      <c r="I6608" s="161"/>
      <c r="J6608" s="161"/>
    </row>
    <row r="6609" spans="1:10">
      <c r="A6609" s="161"/>
      <c r="B6609" s="161"/>
      <c r="C6609" s="161"/>
      <c r="D6609" s="161"/>
      <c r="E6609" s="161"/>
      <c r="F6609" s="161"/>
      <c r="G6609" s="161"/>
      <c r="H6609" s="161"/>
      <c r="I6609" s="161"/>
      <c r="J6609" s="161"/>
    </row>
    <row r="6610" spans="1:10">
      <c r="A6610" s="161"/>
      <c r="B6610" s="161"/>
      <c r="C6610" s="161"/>
      <c r="D6610" s="161"/>
      <c r="E6610" s="161"/>
      <c r="F6610" s="161"/>
      <c r="G6610" s="161"/>
      <c r="H6610" s="161"/>
      <c r="I6610" s="161"/>
      <c r="J6610" s="161"/>
    </row>
    <row r="6611" spans="1:10">
      <c r="A6611" s="161"/>
      <c r="B6611" s="161"/>
      <c r="C6611" s="161"/>
      <c r="D6611" s="161"/>
      <c r="E6611" s="161"/>
      <c r="F6611" s="161"/>
      <c r="G6611" s="161"/>
      <c r="H6611" s="161"/>
      <c r="I6611" s="161"/>
      <c r="J6611" s="161"/>
    </row>
    <row r="6612" spans="1:10">
      <c r="A6612" s="161"/>
      <c r="B6612" s="161"/>
      <c r="C6612" s="161"/>
      <c r="D6612" s="161"/>
      <c r="E6612" s="161"/>
      <c r="F6612" s="161"/>
      <c r="G6612" s="161"/>
      <c r="H6612" s="161"/>
      <c r="I6612" s="161"/>
      <c r="J6612" s="161"/>
    </row>
    <row r="6613" spans="1:10">
      <c r="A6613" s="161"/>
      <c r="B6613" s="161"/>
      <c r="C6613" s="161"/>
      <c r="D6613" s="161"/>
      <c r="E6613" s="161"/>
      <c r="F6613" s="161"/>
      <c r="G6613" s="161"/>
      <c r="H6613" s="161"/>
      <c r="I6613" s="161"/>
      <c r="J6613" s="161"/>
    </row>
    <row r="6614" spans="1:10">
      <c r="A6614" s="161"/>
      <c r="B6614" s="161"/>
      <c r="C6614" s="161"/>
      <c r="D6614" s="161"/>
      <c r="E6614" s="161"/>
      <c r="F6614" s="161"/>
      <c r="G6614" s="161"/>
      <c r="H6614" s="161"/>
      <c r="I6614" s="161"/>
      <c r="J6614" s="161"/>
    </row>
    <row r="6615" spans="1:10">
      <c r="A6615" s="161"/>
      <c r="B6615" s="161"/>
      <c r="C6615" s="161"/>
      <c r="D6615" s="161"/>
      <c r="E6615" s="161"/>
      <c r="F6615" s="161"/>
      <c r="G6615" s="161"/>
      <c r="H6615" s="161"/>
      <c r="I6615" s="161"/>
      <c r="J6615" s="161"/>
    </row>
    <row r="6616" spans="1:10">
      <c r="A6616" s="161"/>
      <c r="B6616" s="161"/>
      <c r="C6616" s="161"/>
      <c r="D6616" s="161"/>
      <c r="E6616" s="161"/>
      <c r="F6616" s="161"/>
      <c r="G6616" s="161"/>
      <c r="H6616" s="161"/>
      <c r="I6616" s="161"/>
      <c r="J6616" s="161"/>
    </row>
    <row r="6617" spans="1:10">
      <c r="A6617" s="161"/>
      <c r="B6617" s="161"/>
      <c r="C6617" s="161"/>
      <c r="D6617" s="161"/>
      <c r="E6617" s="161"/>
      <c r="F6617" s="161"/>
      <c r="G6617" s="161"/>
      <c r="H6617" s="161"/>
      <c r="I6617" s="161"/>
      <c r="J6617" s="161"/>
    </row>
    <row r="6618" spans="1:10">
      <c r="A6618" s="161"/>
      <c r="B6618" s="161"/>
      <c r="C6618" s="161"/>
      <c r="D6618" s="161"/>
      <c r="E6618" s="161"/>
      <c r="F6618" s="161"/>
      <c r="G6618" s="161"/>
      <c r="H6618" s="161"/>
      <c r="I6618" s="161"/>
      <c r="J6618" s="161"/>
    </row>
    <row r="6619" spans="1:10">
      <c r="A6619" s="161"/>
      <c r="B6619" s="161"/>
      <c r="C6619" s="161"/>
      <c r="D6619" s="161"/>
      <c r="E6619" s="161"/>
      <c r="F6619" s="161"/>
      <c r="G6619" s="161"/>
      <c r="H6619" s="161"/>
      <c r="I6619" s="161"/>
      <c r="J6619" s="161"/>
    </row>
    <row r="6620" spans="1:10">
      <c r="A6620" s="161"/>
      <c r="B6620" s="161"/>
      <c r="C6620" s="161"/>
      <c r="D6620" s="161"/>
      <c r="E6620" s="161"/>
      <c r="F6620" s="161"/>
      <c r="G6620" s="161"/>
      <c r="H6620" s="161"/>
      <c r="I6620" s="161"/>
      <c r="J6620" s="161"/>
    </row>
    <row r="6621" spans="1:10">
      <c r="A6621" s="161"/>
      <c r="B6621" s="161"/>
      <c r="C6621" s="161"/>
      <c r="D6621" s="161"/>
      <c r="E6621" s="161"/>
      <c r="F6621" s="161"/>
      <c r="G6621" s="161"/>
      <c r="H6621" s="161"/>
      <c r="I6621" s="161"/>
      <c r="J6621" s="161"/>
    </row>
    <row r="6622" spans="1:10">
      <c r="A6622" s="161"/>
      <c r="B6622" s="161"/>
      <c r="C6622" s="161"/>
      <c r="D6622" s="161"/>
      <c r="E6622" s="161"/>
      <c r="F6622" s="161"/>
      <c r="G6622" s="161"/>
      <c r="H6622" s="161"/>
      <c r="I6622" s="161"/>
      <c r="J6622" s="161"/>
    </row>
    <row r="6623" spans="1:10">
      <c r="A6623" s="161"/>
      <c r="B6623" s="161"/>
      <c r="C6623" s="161"/>
      <c r="D6623" s="161"/>
      <c r="E6623" s="161"/>
      <c r="F6623" s="161"/>
      <c r="G6623" s="161"/>
      <c r="H6623" s="161"/>
      <c r="I6623" s="161"/>
      <c r="J6623" s="161"/>
    </row>
    <row r="6624" spans="1:10">
      <c r="A6624" s="161"/>
      <c r="B6624" s="161"/>
      <c r="C6624" s="161"/>
      <c r="D6624" s="161"/>
      <c r="E6624" s="161"/>
      <c r="F6624" s="161"/>
      <c r="G6624" s="161"/>
      <c r="H6624" s="161"/>
      <c r="I6624" s="161"/>
      <c r="J6624" s="161"/>
    </row>
    <row r="6625" spans="1:10">
      <c r="A6625" s="161"/>
      <c r="B6625" s="161"/>
      <c r="C6625" s="161"/>
      <c r="D6625" s="161"/>
      <c r="E6625" s="161"/>
      <c r="F6625" s="161"/>
      <c r="G6625" s="161"/>
      <c r="H6625" s="161"/>
      <c r="I6625" s="161"/>
      <c r="J6625" s="161"/>
    </row>
    <row r="6626" spans="1:10">
      <c r="A6626" s="161"/>
      <c r="B6626" s="161"/>
      <c r="C6626" s="161"/>
      <c r="D6626" s="161"/>
      <c r="E6626" s="161"/>
      <c r="F6626" s="161"/>
      <c r="G6626" s="161"/>
      <c r="H6626" s="161"/>
      <c r="I6626" s="161"/>
      <c r="J6626" s="161"/>
    </row>
    <row r="6627" spans="1:10">
      <c r="A6627" s="161"/>
      <c r="B6627" s="161"/>
      <c r="C6627" s="161"/>
      <c r="D6627" s="161"/>
      <c r="E6627" s="161"/>
      <c r="F6627" s="161"/>
      <c r="G6627" s="161"/>
      <c r="H6627" s="161"/>
      <c r="I6627" s="161"/>
      <c r="J6627" s="161"/>
    </row>
    <row r="6628" spans="1:10">
      <c r="A6628" s="161"/>
      <c r="B6628" s="161"/>
      <c r="C6628" s="161"/>
      <c r="D6628" s="161"/>
      <c r="E6628" s="161"/>
      <c r="F6628" s="161"/>
      <c r="G6628" s="161"/>
      <c r="H6628" s="161"/>
      <c r="I6628" s="161"/>
      <c r="J6628" s="161"/>
    </row>
    <row r="6629" spans="1:10">
      <c r="A6629" s="161"/>
      <c r="B6629" s="161"/>
      <c r="C6629" s="161"/>
      <c r="D6629" s="161"/>
      <c r="E6629" s="161"/>
      <c r="F6629" s="161"/>
      <c r="G6629" s="161"/>
      <c r="H6629" s="161"/>
      <c r="I6629" s="161"/>
      <c r="J6629" s="161"/>
    </row>
    <row r="6630" spans="1:10">
      <c r="A6630" s="161"/>
      <c r="B6630" s="161"/>
      <c r="C6630" s="161"/>
      <c r="D6630" s="161"/>
      <c r="E6630" s="161"/>
      <c r="F6630" s="161"/>
      <c r="G6630" s="161"/>
      <c r="H6630" s="161"/>
      <c r="I6630" s="161"/>
      <c r="J6630" s="161"/>
    </row>
    <row r="6631" spans="1:10">
      <c r="A6631" s="161"/>
      <c r="B6631" s="161"/>
      <c r="C6631" s="161"/>
      <c r="D6631" s="161"/>
      <c r="E6631" s="161"/>
      <c r="F6631" s="161"/>
      <c r="G6631" s="161"/>
      <c r="H6631" s="161"/>
      <c r="I6631" s="161"/>
      <c r="J6631" s="161"/>
    </row>
    <row r="6632" spans="1:10">
      <c r="A6632" s="161"/>
      <c r="B6632" s="161"/>
      <c r="C6632" s="161"/>
      <c r="D6632" s="161"/>
      <c r="E6632" s="161"/>
      <c r="F6632" s="161"/>
      <c r="G6632" s="161"/>
      <c r="H6632" s="161"/>
      <c r="I6632" s="161"/>
      <c r="J6632" s="161"/>
    </row>
    <row r="6633" spans="1:10">
      <c r="A6633" s="161"/>
      <c r="B6633" s="161"/>
      <c r="C6633" s="161"/>
      <c r="D6633" s="161"/>
      <c r="E6633" s="161"/>
      <c r="F6633" s="161"/>
      <c r="G6633" s="161"/>
      <c r="H6633" s="161"/>
      <c r="I6633" s="161"/>
      <c r="J6633" s="161"/>
    </row>
    <row r="6634" spans="1:10">
      <c r="A6634" s="161"/>
      <c r="B6634" s="161"/>
      <c r="C6634" s="161"/>
      <c r="D6634" s="161"/>
      <c r="E6634" s="161"/>
      <c r="F6634" s="161"/>
      <c r="G6634" s="161"/>
      <c r="H6634" s="161"/>
      <c r="I6634" s="161"/>
      <c r="J6634" s="161"/>
    </row>
    <row r="6635" spans="1:10">
      <c r="A6635" s="161"/>
      <c r="B6635" s="161"/>
      <c r="C6635" s="161"/>
      <c r="D6635" s="161"/>
      <c r="E6635" s="161"/>
      <c r="F6635" s="161"/>
      <c r="G6635" s="161"/>
      <c r="H6635" s="161"/>
      <c r="I6635" s="161"/>
      <c r="J6635" s="161"/>
    </row>
    <row r="6636" spans="1:10">
      <c r="A6636" s="161"/>
      <c r="B6636" s="161"/>
      <c r="C6636" s="161"/>
      <c r="D6636" s="161"/>
      <c r="E6636" s="161"/>
      <c r="F6636" s="161"/>
      <c r="G6636" s="161"/>
      <c r="H6636" s="161"/>
      <c r="I6636" s="161"/>
      <c r="J6636" s="161"/>
    </row>
    <row r="6637" spans="1:10">
      <c r="A6637" s="161"/>
      <c r="B6637" s="161"/>
      <c r="C6637" s="161"/>
      <c r="D6637" s="161"/>
      <c r="E6637" s="161"/>
      <c r="F6637" s="161"/>
      <c r="G6637" s="161"/>
      <c r="H6637" s="161"/>
      <c r="I6637" s="161"/>
      <c r="J6637" s="161"/>
    </row>
    <row r="6638" spans="1:10">
      <c r="A6638" s="161"/>
      <c r="B6638" s="161"/>
      <c r="C6638" s="161"/>
      <c r="D6638" s="161"/>
      <c r="E6638" s="161"/>
      <c r="F6638" s="161"/>
      <c r="G6638" s="161"/>
      <c r="H6638" s="161"/>
      <c r="I6638" s="161"/>
      <c r="J6638" s="161"/>
    </row>
    <row r="6639" spans="1:10">
      <c r="A6639" s="161"/>
      <c r="B6639" s="161"/>
      <c r="C6639" s="161"/>
      <c r="D6639" s="161"/>
      <c r="E6639" s="161"/>
      <c r="F6639" s="161"/>
      <c r="G6639" s="161"/>
      <c r="H6639" s="161"/>
      <c r="I6639" s="161"/>
      <c r="J6639" s="161"/>
    </row>
    <row r="6640" spans="1:10">
      <c r="A6640" s="161"/>
      <c r="B6640" s="161"/>
      <c r="C6640" s="161"/>
      <c r="D6640" s="161"/>
      <c r="E6640" s="161"/>
      <c r="F6640" s="161"/>
      <c r="G6640" s="161"/>
      <c r="H6640" s="161"/>
      <c r="I6640" s="161"/>
      <c r="J6640" s="161"/>
    </row>
    <row r="6641" spans="1:10">
      <c r="A6641" s="161"/>
      <c r="B6641" s="161"/>
      <c r="C6641" s="161"/>
      <c r="D6641" s="161"/>
      <c r="E6641" s="161"/>
      <c r="F6641" s="161"/>
      <c r="G6641" s="161"/>
      <c r="H6641" s="161"/>
      <c r="I6641" s="161"/>
      <c r="J6641" s="161"/>
    </row>
    <row r="6642" spans="1:10">
      <c r="A6642" s="161"/>
      <c r="B6642" s="161"/>
      <c r="C6642" s="161"/>
      <c r="D6642" s="161"/>
      <c r="E6642" s="161"/>
      <c r="F6642" s="161"/>
      <c r="G6642" s="161"/>
      <c r="H6642" s="161"/>
      <c r="I6642" s="161"/>
      <c r="J6642" s="161"/>
    </row>
    <row r="6643" spans="1:10">
      <c r="A6643" s="161"/>
      <c r="B6643" s="161"/>
      <c r="C6643" s="161"/>
      <c r="D6643" s="161"/>
      <c r="E6643" s="161"/>
      <c r="F6643" s="161"/>
      <c r="G6643" s="161"/>
      <c r="H6643" s="161"/>
      <c r="I6643" s="161"/>
      <c r="J6643" s="161"/>
    </row>
    <row r="6644" spans="1:10">
      <c r="A6644" s="161"/>
      <c r="B6644" s="161"/>
      <c r="C6644" s="161"/>
      <c r="D6644" s="161"/>
      <c r="E6644" s="161"/>
      <c r="F6644" s="161"/>
      <c r="G6644" s="161"/>
      <c r="H6644" s="161"/>
      <c r="I6644" s="161"/>
      <c r="J6644" s="161"/>
    </row>
    <row r="6645" spans="1:10">
      <c r="A6645" s="161"/>
      <c r="B6645" s="161"/>
      <c r="C6645" s="161"/>
      <c r="D6645" s="161"/>
      <c r="E6645" s="161"/>
      <c r="F6645" s="161"/>
      <c r="G6645" s="161"/>
      <c r="H6645" s="161"/>
      <c r="I6645" s="161"/>
      <c r="J6645" s="161"/>
    </row>
    <row r="6646" spans="1:10">
      <c r="A6646" s="161"/>
      <c r="B6646" s="161"/>
      <c r="C6646" s="161"/>
      <c r="D6646" s="161"/>
      <c r="E6646" s="161"/>
      <c r="F6646" s="161"/>
      <c r="G6646" s="161"/>
      <c r="H6646" s="161"/>
      <c r="I6646" s="161"/>
      <c r="J6646" s="161"/>
    </row>
    <row r="6647" spans="1:10">
      <c r="A6647" s="161"/>
      <c r="B6647" s="161"/>
      <c r="C6647" s="161"/>
      <c r="D6647" s="161"/>
      <c r="E6647" s="161"/>
      <c r="F6647" s="161"/>
      <c r="G6647" s="161"/>
      <c r="H6647" s="161"/>
      <c r="I6647" s="161"/>
      <c r="J6647" s="161"/>
    </row>
    <row r="6648" spans="1:10">
      <c r="A6648" s="161"/>
      <c r="B6648" s="161"/>
      <c r="C6648" s="161"/>
      <c r="D6648" s="161"/>
      <c r="E6648" s="161"/>
      <c r="F6648" s="161"/>
      <c r="G6648" s="161"/>
      <c r="H6648" s="161"/>
      <c r="I6648" s="161"/>
      <c r="J6648" s="161"/>
    </row>
    <row r="6649" spans="1:10">
      <c r="A6649" s="161"/>
      <c r="B6649" s="161"/>
      <c r="C6649" s="161"/>
      <c r="D6649" s="161"/>
      <c r="E6649" s="161"/>
      <c r="F6649" s="161"/>
      <c r="G6649" s="161"/>
      <c r="H6649" s="161"/>
      <c r="I6649" s="161"/>
      <c r="J6649" s="161"/>
    </row>
    <row r="6650" spans="1:10">
      <c r="A6650" s="161"/>
      <c r="B6650" s="161"/>
      <c r="C6650" s="161"/>
      <c r="D6650" s="161"/>
      <c r="E6650" s="161"/>
      <c r="F6650" s="161"/>
      <c r="G6650" s="161"/>
      <c r="H6650" s="161"/>
      <c r="I6650" s="161"/>
      <c r="J6650" s="161"/>
    </row>
    <row r="6651" spans="1:10">
      <c r="A6651" s="161"/>
      <c r="B6651" s="161"/>
      <c r="C6651" s="161"/>
      <c r="D6651" s="161"/>
      <c r="E6651" s="161"/>
      <c r="F6651" s="161"/>
      <c r="G6651" s="161"/>
      <c r="H6651" s="161"/>
      <c r="I6651" s="161"/>
      <c r="J6651" s="161"/>
    </row>
    <row r="6652" spans="1:10">
      <c r="A6652" s="161"/>
      <c r="B6652" s="161"/>
      <c r="C6652" s="161"/>
      <c r="D6652" s="161"/>
      <c r="E6652" s="161"/>
      <c r="F6652" s="161"/>
      <c r="G6652" s="161"/>
      <c r="H6652" s="161"/>
      <c r="I6652" s="161"/>
      <c r="J6652" s="161"/>
    </row>
    <row r="6653" spans="1:10">
      <c r="A6653" s="161"/>
      <c r="B6653" s="161"/>
      <c r="C6653" s="161"/>
      <c r="D6653" s="161"/>
      <c r="E6653" s="161"/>
      <c r="F6653" s="161"/>
      <c r="G6653" s="161"/>
      <c r="H6653" s="161"/>
      <c r="I6653" s="161"/>
      <c r="J6653" s="161"/>
    </row>
    <row r="6654" spans="1:10">
      <c r="A6654" s="161"/>
      <c r="B6654" s="161"/>
      <c r="C6654" s="161"/>
      <c r="D6654" s="161"/>
      <c r="E6654" s="161"/>
      <c r="F6654" s="161"/>
      <c r="G6654" s="161"/>
      <c r="H6654" s="161"/>
      <c r="I6654" s="161"/>
      <c r="J6654" s="161"/>
    </row>
    <row r="6655" spans="1:10">
      <c r="A6655" s="161"/>
      <c r="B6655" s="161"/>
      <c r="C6655" s="161"/>
      <c r="D6655" s="161"/>
      <c r="E6655" s="161"/>
      <c r="F6655" s="161"/>
      <c r="G6655" s="161"/>
      <c r="H6655" s="161"/>
      <c r="I6655" s="161"/>
      <c r="J6655" s="161"/>
    </row>
    <row r="6656" spans="1:10">
      <c r="A6656" s="161"/>
      <c r="B6656" s="161"/>
      <c r="C6656" s="161"/>
      <c r="D6656" s="161"/>
      <c r="E6656" s="161"/>
      <c r="F6656" s="161"/>
      <c r="G6656" s="161"/>
      <c r="H6656" s="161"/>
      <c r="I6656" s="161"/>
      <c r="J6656" s="161"/>
    </row>
    <row r="6657" spans="1:10">
      <c r="A6657" s="161"/>
      <c r="B6657" s="161"/>
      <c r="C6657" s="161"/>
      <c r="D6657" s="161"/>
      <c r="E6657" s="161"/>
      <c r="F6657" s="161"/>
      <c r="G6657" s="161"/>
      <c r="H6657" s="161"/>
      <c r="I6657" s="161"/>
      <c r="J6657" s="161"/>
    </row>
    <row r="6658" spans="1:10">
      <c r="A6658" s="161"/>
      <c r="B6658" s="161"/>
      <c r="C6658" s="161"/>
      <c r="D6658" s="161"/>
      <c r="E6658" s="161"/>
      <c r="F6658" s="161"/>
      <c r="G6658" s="161"/>
      <c r="H6658" s="161"/>
      <c r="I6658" s="161"/>
      <c r="J6658" s="161"/>
    </row>
    <row r="6659" spans="1:10">
      <c r="A6659" s="161"/>
      <c r="B6659" s="161"/>
      <c r="C6659" s="161"/>
      <c r="D6659" s="161"/>
      <c r="E6659" s="161"/>
      <c r="F6659" s="161"/>
      <c r="G6659" s="161"/>
      <c r="H6659" s="161"/>
      <c r="I6659" s="161"/>
      <c r="J6659" s="161"/>
    </row>
    <row r="6660" spans="1:10">
      <c r="A6660" s="161"/>
      <c r="B6660" s="161"/>
      <c r="C6660" s="161"/>
      <c r="D6660" s="161"/>
      <c r="E6660" s="161"/>
      <c r="F6660" s="161"/>
      <c r="G6660" s="161"/>
      <c r="H6660" s="161"/>
      <c r="I6660" s="161"/>
      <c r="J6660" s="161"/>
    </row>
    <row r="6661" spans="1:10">
      <c r="A6661" s="161"/>
      <c r="B6661" s="161"/>
      <c r="C6661" s="161"/>
      <c r="D6661" s="161"/>
      <c r="E6661" s="161"/>
      <c r="F6661" s="161"/>
      <c r="G6661" s="161"/>
      <c r="H6661" s="161"/>
      <c r="I6661" s="161"/>
      <c r="J6661" s="161"/>
    </row>
    <row r="6662" spans="1:10">
      <c r="A6662" s="161"/>
      <c r="B6662" s="161"/>
      <c r="C6662" s="161"/>
      <c r="D6662" s="161"/>
      <c r="E6662" s="161"/>
      <c r="F6662" s="161"/>
      <c r="G6662" s="161"/>
      <c r="H6662" s="161"/>
      <c r="I6662" s="161"/>
      <c r="J6662" s="161"/>
    </row>
    <row r="6663" spans="1:10">
      <c r="A6663" s="161"/>
      <c r="B6663" s="161"/>
      <c r="C6663" s="161"/>
      <c r="D6663" s="161"/>
      <c r="E6663" s="161"/>
      <c r="F6663" s="161"/>
      <c r="G6663" s="161"/>
      <c r="H6663" s="161"/>
      <c r="I6663" s="161"/>
      <c r="J6663" s="161"/>
    </row>
    <row r="6664" spans="1:10">
      <c r="A6664" s="161"/>
      <c r="B6664" s="161"/>
      <c r="C6664" s="161"/>
      <c r="D6664" s="161"/>
      <c r="E6664" s="161"/>
      <c r="F6664" s="161"/>
      <c r="G6664" s="161"/>
      <c r="H6664" s="161"/>
      <c r="I6664" s="161"/>
      <c r="J6664" s="161"/>
    </row>
    <row r="6665" spans="1:10">
      <c r="A6665" s="161"/>
      <c r="B6665" s="161"/>
      <c r="C6665" s="161"/>
      <c r="D6665" s="161"/>
      <c r="E6665" s="161"/>
      <c r="F6665" s="161"/>
      <c r="G6665" s="161"/>
      <c r="H6665" s="161"/>
      <c r="I6665" s="161"/>
      <c r="J6665" s="161"/>
    </row>
    <row r="6666" spans="1:10">
      <c r="A6666" s="161"/>
      <c r="B6666" s="161"/>
      <c r="C6666" s="161"/>
      <c r="D6666" s="161"/>
      <c r="E6666" s="161"/>
      <c r="F6666" s="161"/>
      <c r="G6666" s="161"/>
      <c r="H6666" s="161"/>
      <c r="I6666" s="161"/>
      <c r="J6666" s="161"/>
    </row>
    <row r="6667" spans="1:10">
      <c r="A6667" s="161"/>
      <c r="B6667" s="161"/>
      <c r="C6667" s="161"/>
      <c r="D6667" s="161"/>
      <c r="E6667" s="161"/>
      <c r="F6667" s="161"/>
      <c r="G6667" s="161"/>
      <c r="H6667" s="161"/>
      <c r="I6667" s="161"/>
      <c r="J6667" s="161"/>
    </row>
    <row r="6668" spans="1:10">
      <c r="A6668" s="161"/>
      <c r="B6668" s="161"/>
      <c r="C6668" s="161"/>
      <c r="D6668" s="161"/>
      <c r="E6668" s="161"/>
      <c r="F6668" s="161"/>
      <c r="G6668" s="161"/>
      <c r="H6668" s="161"/>
      <c r="I6668" s="161"/>
      <c r="J6668" s="161"/>
    </row>
    <row r="6669" spans="1:10">
      <c r="A6669" s="161"/>
      <c r="B6669" s="161"/>
      <c r="C6669" s="161"/>
      <c r="D6669" s="161"/>
      <c r="E6669" s="161"/>
      <c r="F6669" s="161"/>
      <c r="G6669" s="161"/>
      <c r="H6669" s="161"/>
      <c r="I6669" s="161"/>
      <c r="J6669" s="161"/>
    </row>
    <row r="6670" spans="1:10">
      <c r="A6670" s="161"/>
      <c r="B6670" s="161"/>
      <c r="C6670" s="161"/>
      <c r="D6670" s="161"/>
      <c r="E6670" s="161"/>
      <c r="F6670" s="161"/>
      <c r="G6670" s="161"/>
      <c r="H6670" s="161"/>
      <c r="I6670" s="161"/>
      <c r="J6670" s="161"/>
    </row>
    <row r="6671" spans="1:10">
      <c r="A6671" s="161"/>
      <c r="B6671" s="161"/>
      <c r="C6671" s="161"/>
      <c r="D6671" s="161"/>
      <c r="E6671" s="161"/>
      <c r="F6671" s="161"/>
      <c r="G6671" s="161"/>
      <c r="H6671" s="161"/>
      <c r="I6671" s="161"/>
      <c r="J6671" s="161"/>
    </row>
    <row r="6672" spans="1:10">
      <c r="A6672" s="161"/>
      <c r="B6672" s="161"/>
      <c r="C6672" s="161"/>
      <c r="D6672" s="161"/>
      <c r="E6672" s="161"/>
      <c r="F6672" s="161"/>
      <c r="G6672" s="161"/>
      <c r="H6672" s="161"/>
      <c r="I6672" s="161"/>
      <c r="J6672" s="161"/>
    </row>
    <row r="6673" spans="1:10">
      <c r="A6673" s="161"/>
      <c r="B6673" s="161"/>
      <c r="C6673" s="161"/>
      <c r="D6673" s="161"/>
      <c r="E6673" s="161"/>
      <c r="F6673" s="161"/>
      <c r="G6673" s="161"/>
      <c r="H6673" s="161"/>
      <c r="I6673" s="161"/>
      <c r="J6673" s="161"/>
    </row>
    <row r="6674" spans="1:10">
      <c r="A6674" s="161"/>
      <c r="B6674" s="161"/>
      <c r="C6674" s="161"/>
      <c r="D6674" s="161"/>
      <c r="E6674" s="161"/>
      <c r="F6674" s="161"/>
      <c r="G6674" s="161"/>
      <c r="H6674" s="161"/>
      <c r="I6674" s="161"/>
      <c r="J6674" s="161"/>
    </row>
    <row r="6675" spans="1:10">
      <c r="A6675" s="161"/>
      <c r="B6675" s="161"/>
      <c r="C6675" s="161"/>
      <c r="D6675" s="161"/>
      <c r="E6675" s="161"/>
      <c r="F6675" s="161"/>
      <c r="G6675" s="161"/>
      <c r="H6675" s="161"/>
      <c r="I6675" s="161"/>
      <c r="J6675" s="161"/>
    </row>
    <row r="6676" spans="1:10">
      <c r="A6676" s="161"/>
      <c r="B6676" s="161"/>
      <c r="C6676" s="161"/>
      <c r="D6676" s="161"/>
      <c r="E6676" s="161"/>
      <c r="F6676" s="161"/>
      <c r="G6676" s="161"/>
      <c r="H6676" s="161"/>
      <c r="I6676" s="161"/>
      <c r="J6676" s="161"/>
    </row>
    <row r="6677" spans="1:10">
      <c r="A6677" s="161"/>
      <c r="B6677" s="161"/>
      <c r="C6677" s="161"/>
      <c r="D6677" s="161"/>
      <c r="E6677" s="161"/>
      <c r="F6677" s="161"/>
      <c r="G6677" s="161"/>
      <c r="H6677" s="161"/>
      <c r="I6677" s="161"/>
      <c r="J6677" s="161"/>
    </row>
    <row r="6678" spans="1:10">
      <c r="A6678" s="161"/>
      <c r="B6678" s="161"/>
      <c r="C6678" s="161"/>
      <c r="D6678" s="161"/>
      <c r="E6678" s="161"/>
      <c r="F6678" s="161"/>
      <c r="G6678" s="161"/>
      <c r="H6678" s="161"/>
      <c r="I6678" s="161"/>
      <c r="J6678" s="161"/>
    </row>
    <row r="6679" spans="1:10">
      <c r="A6679" s="161"/>
      <c r="B6679" s="161"/>
      <c r="C6679" s="161"/>
      <c r="D6679" s="161"/>
      <c r="E6679" s="161"/>
      <c r="F6679" s="161"/>
      <c r="G6679" s="161"/>
      <c r="H6679" s="161"/>
      <c r="I6679" s="161"/>
      <c r="J6679" s="161"/>
    </row>
    <row r="6680" spans="1:10">
      <c r="A6680" s="161"/>
      <c r="B6680" s="161"/>
      <c r="C6680" s="161"/>
      <c r="D6680" s="161"/>
      <c r="E6680" s="161"/>
      <c r="F6680" s="161"/>
      <c r="G6680" s="161"/>
      <c r="H6680" s="161"/>
      <c r="I6680" s="161"/>
      <c r="J6680" s="161"/>
    </row>
    <row r="6681" spans="1:10">
      <c r="A6681" s="161"/>
      <c r="B6681" s="161"/>
      <c r="C6681" s="161"/>
      <c r="D6681" s="161"/>
      <c r="E6681" s="161"/>
      <c r="F6681" s="161"/>
      <c r="G6681" s="161"/>
      <c r="H6681" s="161"/>
      <c r="I6681" s="161"/>
      <c r="J6681" s="161"/>
    </row>
    <row r="6682" spans="1:10">
      <c r="A6682" s="161"/>
      <c r="B6682" s="161"/>
      <c r="C6682" s="161"/>
      <c r="D6682" s="161"/>
      <c r="E6682" s="161"/>
      <c r="F6682" s="161"/>
      <c r="G6682" s="161"/>
      <c r="H6682" s="161"/>
      <c r="I6682" s="161"/>
      <c r="J6682" s="161"/>
    </row>
    <row r="6683" spans="1:10">
      <c r="A6683" s="161"/>
      <c r="B6683" s="161"/>
      <c r="C6683" s="161"/>
      <c r="D6683" s="161"/>
      <c r="E6683" s="161"/>
      <c r="F6683" s="161"/>
      <c r="G6683" s="161"/>
      <c r="H6683" s="161"/>
      <c r="I6683" s="161"/>
      <c r="J6683" s="161"/>
    </row>
    <row r="6684" spans="1:10">
      <c r="A6684" s="161"/>
      <c r="B6684" s="161"/>
      <c r="C6684" s="161"/>
      <c r="D6684" s="161"/>
      <c r="E6684" s="161"/>
      <c r="F6684" s="161"/>
      <c r="G6684" s="161"/>
      <c r="H6684" s="161"/>
      <c r="I6684" s="161"/>
      <c r="J6684" s="161"/>
    </row>
    <row r="6685" spans="1:10">
      <c r="A6685" s="161"/>
      <c r="B6685" s="161"/>
      <c r="C6685" s="161"/>
      <c r="D6685" s="161"/>
      <c r="E6685" s="161"/>
      <c r="F6685" s="161"/>
      <c r="G6685" s="161"/>
      <c r="H6685" s="161"/>
      <c r="I6685" s="161"/>
      <c r="J6685" s="161"/>
    </row>
    <row r="6686" spans="1:10">
      <c r="A6686" s="161"/>
      <c r="B6686" s="161"/>
      <c r="C6686" s="161"/>
      <c r="D6686" s="161"/>
      <c r="E6686" s="161"/>
      <c r="F6686" s="161"/>
      <c r="G6686" s="161"/>
      <c r="H6686" s="161"/>
      <c r="I6686" s="161"/>
      <c r="J6686" s="161"/>
    </row>
    <row r="6687" spans="1:10">
      <c r="A6687" s="161"/>
      <c r="B6687" s="161"/>
      <c r="C6687" s="161"/>
      <c r="D6687" s="161"/>
      <c r="E6687" s="161"/>
      <c r="F6687" s="161"/>
      <c r="G6687" s="161"/>
      <c r="H6687" s="161"/>
      <c r="I6687" s="161"/>
      <c r="J6687" s="161"/>
    </row>
    <row r="6688" spans="1:10">
      <c r="A6688" s="161"/>
      <c r="B6688" s="161"/>
      <c r="C6688" s="161"/>
      <c r="D6688" s="161"/>
      <c r="E6688" s="161"/>
      <c r="F6688" s="161"/>
      <c r="G6688" s="161"/>
      <c r="H6688" s="161"/>
      <c r="I6688" s="161"/>
      <c r="J6688" s="161"/>
    </row>
    <row r="6689" spans="1:10">
      <c r="A6689" s="161"/>
      <c r="B6689" s="161"/>
      <c r="C6689" s="161"/>
      <c r="D6689" s="161"/>
      <c r="E6689" s="161"/>
      <c r="F6689" s="161"/>
      <c r="G6689" s="161"/>
      <c r="H6689" s="161"/>
      <c r="I6689" s="161"/>
      <c r="J6689" s="161"/>
    </row>
    <row r="6690" spans="1:10">
      <c r="A6690" s="161"/>
      <c r="B6690" s="161"/>
      <c r="C6690" s="161"/>
      <c r="D6690" s="161"/>
      <c r="E6690" s="161"/>
      <c r="F6690" s="161"/>
      <c r="G6690" s="161"/>
      <c r="H6690" s="161"/>
      <c r="I6690" s="161"/>
      <c r="J6690" s="161"/>
    </row>
    <row r="6691" spans="1:10">
      <c r="A6691" s="161"/>
      <c r="B6691" s="161"/>
      <c r="C6691" s="161"/>
      <c r="D6691" s="161"/>
      <c r="E6691" s="161"/>
      <c r="F6691" s="161"/>
      <c r="G6691" s="161"/>
      <c r="H6691" s="161"/>
      <c r="I6691" s="161"/>
      <c r="J6691" s="161"/>
    </row>
    <row r="6692" spans="1:10">
      <c r="A6692" s="161"/>
      <c r="B6692" s="161"/>
      <c r="C6692" s="161"/>
      <c r="D6692" s="161"/>
      <c r="E6692" s="161"/>
      <c r="F6692" s="161"/>
      <c r="G6692" s="161"/>
      <c r="H6692" s="161"/>
      <c r="I6692" s="161"/>
      <c r="J6692" s="161"/>
    </row>
    <row r="6693" spans="1:10">
      <c r="A6693" s="161"/>
      <c r="B6693" s="161"/>
      <c r="C6693" s="161"/>
      <c r="D6693" s="161"/>
      <c r="E6693" s="161"/>
      <c r="F6693" s="161"/>
      <c r="G6693" s="161"/>
      <c r="H6693" s="161"/>
      <c r="I6693" s="161"/>
      <c r="J6693" s="161"/>
    </row>
    <row r="6694" spans="1:10">
      <c r="A6694" s="161"/>
      <c r="B6694" s="161"/>
      <c r="C6694" s="161"/>
      <c r="D6694" s="161"/>
      <c r="E6694" s="161"/>
      <c r="F6694" s="161"/>
      <c r="G6694" s="161"/>
      <c r="H6694" s="161"/>
      <c r="I6694" s="161"/>
      <c r="J6694" s="161"/>
    </row>
    <row r="6695" spans="1:10">
      <c r="A6695" s="161"/>
      <c r="B6695" s="161"/>
      <c r="C6695" s="161"/>
      <c r="D6695" s="161"/>
      <c r="E6695" s="161"/>
      <c r="F6695" s="161"/>
      <c r="G6695" s="161"/>
      <c r="H6695" s="161"/>
      <c r="I6695" s="161"/>
      <c r="J6695" s="161"/>
    </row>
    <row r="6696" spans="1:10">
      <c r="A6696" s="161"/>
      <c r="B6696" s="161"/>
      <c r="C6696" s="161"/>
      <c r="D6696" s="161"/>
      <c r="E6696" s="161"/>
      <c r="F6696" s="161"/>
      <c r="G6696" s="161"/>
      <c r="H6696" s="161"/>
      <c r="I6696" s="161"/>
      <c r="J6696" s="161"/>
    </row>
    <row r="6697" spans="1:10">
      <c r="A6697" s="161"/>
      <c r="B6697" s="161"/>
      <c r="C6697" s="161"/>
      <c r="D6697" s="161"/>
      <c r="E6697" s="161"/>
      <c r="F6697" s="161"/>
      <c r="G6697" s="161"/>
      <c r="H6697" s="161"/>
      <c r="I6697" s="161"/>
      <c r="J6697" s="161"/>
    </row>
    <row r="6698" spans="1:10">
      <c r="A6698" s="161"/>
      <c r="B6698" s="161"/>
      <c r="C6698" s="161"/>
      <c r="D6698" s="161"/>
      <c r="E6698" s="161"/>
      <c r="F6698" s="161"/>
      <c r="G6698" s="161"/>
      <c r="H6698" s="161"/>
      <c r="I6698" s="161"/>
      <c r="J6698" s="161"/>
    </row>
    <row r="6699" spans="1:10">
      <c r="A6699" s="161"/>
      <c r="B6699" s="161"/>
      <c r="C6699" s="161"/>
      <c r="D6699" s="161"/>
      <c r="E6699" s="161"/>
      <c r="F6699" s="161"/>
      <c r="G6699" s="161"/>
      <c r="H6699" s="161"/>
      <c r="I6699" s="161"/>
      <c r="J6699" s="161"/>
    </row>
    <row r="6700" spans="1:10">
      <c r="A6700" s="161"/>
      <c r="B6700" s="161"/>
      <c r="C6700" s="161"/>
      <c r="D6700" s="161"/>
      <c r="E6700" s="161"/>
      <c r="F6700" s="161"/>
      <c r="G6700" s="161"/>
      <c r="H6700" s="161"/>
      <c r="I6700" s="161"/>
      <c r="J6700" s="161"/>
    </row>
    <row r="6701" spans="1:10">
      <c r="A6701" s="161"/>
      <c r="B6701" s="161"/>
      <c r="C6701" s="161"/>
      <c r="D6701" s="161"/>
      <c r="E6701" s="161"/>
      <c r="F6701" s="161"/>
      <c r="G6701" s="161"/>
      <c r="H6701" s="161"/>
      <c r="I6701" s="161"/>
      <c r="J6701" s="161"/>
    </row>
    <row r="6702" spans="1:10">
      <c r="A6702" s="161"/>
      <c r="B6702" s="161"/>
      <c r="C6702" s="161"/>
      <c r="D6702" s="161"/>
      <c r="E6702" s="161"/>
      <c r="F6702" s="161"/>
      <c r="G6702" s="161"/>
      <c r="H6702" s="161"/>
      <c r="I6702" s="161"/>
      <c r="J6702" s="161"/>
    </row>
    <row r="6703" spans="1:10">
      <c r="A6703" s="161"/>
      <c r="B6703" s="161"/>
      <c r="C6703" s="161"/>
      <c r="D6703" s="161"/>
      <c r="E6703" s="161"/>
      <c r="F6703" s="161"/>
      <c r="G6703" s="161"/>
      <c r="H6703" s="161"/>
      <c r="I6703" s="161"/>
      <c r="J6703" s="161"/>
    </row>
    <row r="6704" spans="1:10">
      <c r="A6704" s="161"/>
      <c r="B6704" s="161"/>
      <c r="C6704" s="161"/>
      <c r="D6704" s="161"/>
      <c r="E6704" s="161"/>
      <c r="F6704" s="161"/>
      <c r="G6704" s="161"/>
      <c r="H6704" s="161"/>
      <c r="I6704" s="161"/>
      <c r="J6704" s="161"/>
    </row>
    <row r="6705" spans="1:10">
      <c r="A6705" s="161"/>
      <c r="B6705" s="161"/>
      <c r="C6705" s="161"/>
      <c r="D6705" s="161"/>
      <c r="E6705" s="161"/>
      <c r="F6705" s="161"/>
      <c r="G6705" s="161"/>
      <c r="H6705" s="161"/>
      <c r="I6705" s="161"/>
      <c r="J6705" s="161"/>
    </row>
    <row r="6706" spans="1:10">
      <c r="A6706" s="161"/>
      <c r="B6706" s="161"/>
      <c r="C6706" s="161"/>
      <c r="D6706" s="161"/>
      <c r="E6706" s="161"/>
      <c r="F6706" s="161"/>
      <c r="G6706" s="161"/>
      <c r="H6706" s="161"/>
      <c r="I6706" s="161"/>
      <c r="J6706" s="161"/>
    </row>
    <row r="6707" spans="1:10">
      <c r="A6707" s="161"/>
      <c r="B6707" s="161"/>
      <c r="C6707" s="161"/>
      <c r="D6707" s="161"/>
      <c r="E6707" s="161"/>
      <c r="F6707" s="161"/>
      <c r="G6707" s="161"/>
      <c r="H6707" s="161"/>
      <c r="I6707" s="161"/>
      <c r="J6707" s="161"/>
    </row>
    <row r="6708" spans="1:10">
      <c r="A6708" s="161"/>
      <c r="B6708" s="161"/>
      <c r="C6708" s="161"/>
      <c r="D6708" s="161"/>
      <c r="E6708" s="161"/>
      <c r="F6708" s="161"/>
      <c r="G6708" s="161"/>
      <c r="H6708" s="161"/>
      <c r="I6708" s="161"/>
      <c r="J6708" s="161"/>
    </row>
    <row r="6709" spans="1:10">
      <c r="A6709" s="161"/>
      <c r="B6709" s="161"/>
      <c r="C6709" s="161"/>
      <c r="D6709" s="161"/>
      <c r="E6709" s="161"/>
      <c r="F6709" s="161"/>
      <c r="G6709" s="161"/>
      <c r="H6709" s="161"/>
      <c r="I6709" s="161"/>
      <c r="J6709" s="161"/>
    </row>
    <row r="6710" spans="1:10">
      <c r="A6710" s="161"/>
      <c r="B6710" s="161"/>
      <c r="C6710" s="161"/>
      <c r="D6710" s="161"/>
      <c r="E6710" s="161"/>
      <c r="F6710" s="161"/>
      <c r="G6710" s="161"/>
      <c r="H6710" s="161"/>
      <c r="I6710" s="161"/>
      <c r="J6710" s="161"/>
    </row>
    <row r="6711" spans="1:10">
      <c r="A6711" s="161"/>
      <c r="B6711" s="161"/>
      <c r="C6711" s="161"/>
      <c r="D6711" s="161"/>
      <c r="E6711" s="161"/>
      <c r="F6711" s="161"/>
      <c r="G6711" s="161"/>
      <c r="H6711" s="161"/>
      <c r="I6711" s="161"/>
      <c r="J6711" s="161"/>
    </row>
    <row r="6712" spans="1:10">
      <c r="A6712" s="161"/>
      <c r="B6712" s="161"/>
      <c r="C6712" s="161"/>
      <c r="D6712" s="161"/>
      <c r="E6712" s="161"/>
      <c r="F6712" s="161"/>
      <c r="G6712" s="161"/>
      <c r="H6712" s="161"/>
      <c r="I6712" s="161"/>
      <c r="J6712" s="161"/>
    </row>
    <row r="6713" spans="1:10">
      <c r="A6713" s="161"/>
      <c r="B6713" s="161"/>
      <c r="C6713" s="161"/>
      <c r="D6713" s="161"/>
      <c r="E6713" s="161"/>
      <c r="F6713" s="161"/>
      <c r="G6713" s="161"/>
      <c r="H6713" s="161"/>
      <c r="I6713" s="161"/>
      <c r="J6713" s="161"/>
    </row>
    <row r="6714" spans="1:10">
      <c r="A6714" s="161"/>
      <c r="B6714" s="161"/>
      <c r="C6714" s="161"/>
      <c r="D6714" s="161"/>
      <c r="E6714" s="161"/>
      <c r="F6714" s="161"/>
      <c r="G6714" s="161"/>
      <c r="H6714" s="161"/>
      <c r="I6714" s="161"/>
      <c r="J6714" s="161"/>
    </row>
    <row r="6715" spans="1:10">
      <c r="A6715" s="161"/>
      <c r="B6715" s="161"/>
      <c r="C6715" s="161"/>
      <c r="D6715" s="161"/>
      <c r="E6715" s="161"/>
      <c r="F6715" s="161"/>
      <c r="G6715" s="161"/>
      <c r="H6715" s="161"/>
      <c r="I6715" s="161"/>
      <c r="J6715" s="161"/>
    </row>
    <row r="6716" spans="1:10">
      <c r="A6716" s="161"/>
      <c r="B6716" s="161"/>
      <c r="C6716" s="161"/>
      <c r="D6716" s="161"/>
      <c r="E6716" s="161"/>
      <c r="F6716" s="161"/>
      <c r="G6716" s="161"/>
      <c r="H6716" s="161"/>
      <c r="I6716" s="161"/>
      <c r="J6716" s="161"/>
    </row>
    <row r="6717" spans="1:10">
      <c r="A6717" s="161"/>
      <c r="B6717" s="161"/>
      <c r="C6717" s="161"/>
      <c r="D6717" s="161"/>
      <c r="E6717" s="161"/>
      <c r="F6717" s="161"/>
      <c r="G6717" s="161"/>
      <c r="H6717" s="161"/>
      <c r="I6717" s="161"/>
      <c r="J6717" s="161"/>
    </row>
    <row r="6718" spans="1:10">
      <c r="A6718" s="161"/>
      <c r="B6718" s="161"/>
      <c r="C6718" s="161"/>
      <c r="D6718" s="161"/>
      <c r="E6718" s="161"/>
      <c r="F6718" s="161"/>
      <c r="G6718" s="161"/>
      <c r="H6718" s="161"/>
      <c r="I6718" s="161"/>
      <c r="J6718" s="161"/>
    </row>
    <row r="6719" spans="1:10">
      <c r="A6719" s="161"/>
      <c r="B6719" s="161"/>
      <c r="C6719" s="161"/>
      <c r="D6719" s="161"/>
      <c r="E6719" s="161"/>
      <c r="F6719" s="161"/>
      <c r="G6719" s="161"/>
      <c r="H6719" s="161"/>
      <c r="I6719" s="161"/>
      <c r="J6719" s="161"/>
    </row>
    <row r="6720" spans="1:10">
      <c r="A6720" s="161"/>
      <c r="B6720" s="161"/>
      <c r="C6720" s="161"/>
      <c r="D6720" s="161"/>
      <c r="E6720" s="161"/>
      <c r="F6720" s="161"/>
      <c r="G6720" s="161"/>
      <c r="H6720" s="161"/>
      <c r="I6720" s="161"/>
      <c r="J6720" s="161"/>
    </row>
    <row r="6721" spans="1:10">
      <c r="A6721" s="161"/>
      <c r="B6721" s="161"/>
      <c r="C6721" s="161"/>
      <c r="D6721" s="161"/>
      <c r="E6721" s="161"/>
      <c r="F6721" s="161"/>
      <c r="G6721" s="161"/>
      <c r="H6721" s="161"/>
      <c r="I6721" s="161"/>
      <c r="J6721" s="161"/>
    </row>
    <row r="6722" spans="1:10">
      <c r="A6722" s="161"/>
      <c r="B6722" s="161"/>
      <c r="C6722" s="161"/>
      <c r="D6722" s="161"/>
      <c r="E6722" s="161"/>
      <c r="F6722" s="161"/>
      <c r="G6722" s="161"/>
      <c r="H6722" s="161"/>
      <c r="I6722" s="161"/>
      <c r="J6722" s="161"/>
    </row>
    <row r="6723" spans="1:10">
      <c r="A6723" s="161"/>
      <c r="B6723" s="161"/>
      <c r="C6723" s="161"/>
      <c r="D6723" s="161"/>
      <c r="E6723" s="161"/>
      <c r="F6723" s="161"/>
      <c r="G6723" s="161"/>
      <c r="H6723" s="161"/>
      <c r="I6723" s="161"/>
      <c r="J6723" s="161"/>
    </row>
    <row r="6724" spans="1:10">
      <c r="A6724" s="161"/>
      <c r="B6724" s="161"/>
      <c r="C6724" s="161"/>
      <c r="D6724" s="161"/>
      <c r="E6724" s="161"/>
      <c r="F6724" s="161"/>
      <c r="G6724" s="161"/>
      <c r="H6724" s="161"/>
      <c r="I6724" s="161"/>
      <c r="J6724" s="161"/>
    </row>
    <row r="6725" spans="1:10">
      <c r="A6725" s="161"/>
      <c r="B6725" s="161"/>
      <c r="C6725" s="161"/>
      <c r="D6725" s="161"/>
      <c r="E6725" s="161"/>
      <c r="F6725" s="161"/>
      <c r="G6725" s="161"/>
      <c r="H6725" s="161"/>
      <c r="I6725" s="161"/>
      <c r="J6725" s="161"/>
    </row>
    <row r="6726" spans="1:10">
      <c r="A6726" s="161"/>
      <c r="B6726" s="161"/>
      <c r="C6726" s="161"/>
      <c r="D6726" s="161"/>
      <c r="E6726" s="161"/>
      <c r="F6726" s="161"/>
      <c r="G6726" s="161"/>
      <c r="H6726" s="161"/>
      <c r="I6726" s="161"/>
      <c r="J6726" s="161"/>
    </row>
    <row r="6727" spans="1:10">
      <c r="A6727" s="161"/>
      <c r="B6727" s="161"/>
      <c r="C6727" s="161"/>
      <c r="D6727" s="161"/>
      <c r="E6727" s="161"/>
      <c r="F6727" s="161"/>
      <c r="G6727" s="161"/>
      <c r="H6727" s="161"/>
      <c r="I6727" s="161"/>
      <c r="J6727" s="161"/>
    </row>
    <row r="6728" spans="1:10">
      <c r="A6728" s="161"/>
      <c r="B6728" s="161"/>
      <c r="C6728" s="161"/>
      <c r="D6728" s="161"/>
      <c r="E6728" s="161"/>
      <c r="F6728" s="161"/>
      <c r="G6728" s="161"/>
      <c r="H6728" s="161"/>
      <c r="I6728" s="161"/>
      <c r="J6728" s="161"/>
    </row>
    <row r="6729" spans="1:10">
      <c r="A6729" s="161"/>
      <c r="B6729" s="161"/>
      <c r="C6729" s="161"/>
      <c r="D6729" s="161"/>
      <c r="E6729" s="161"/>
      <c r="F6729" s="161"/>
      <c r="G6729" s="161"/>
      <c r="H6729" s="161"/>
      <c r="I6729" s="161"/>
      <c r="J6729" s="161"/>
    </row>
    <row r="6730" spans="1:10">
      <c r="A6730" s="161"/>
      <c r="B6730" s="161"/>
      <c r="C6730" s="161"/>
      <c r="D6730" s="161"/>
      <c r="E6730" s="161"/>
      <c r="F6730" s="161"/>
      <c r="G6730" s="161"/>
      <c r="H6730" s="161"/>
      <c r="I6730" s="161"/>
      <c r="J6730" s="161"/>
    </row>
    <row r="6731" spans="1:10">
      <c r="A6731" s="161"/>
      <c r="B6731" s="161"/>
      <c r="C6731" s="161"/>
      <c r="D6731" s="161"/>
      <c r="E6731" s="161"/>
      <c r="F6731" s="161"/>
      <c r="G6731" s="161"/>
      <c r="H6731" s="161"/>
      <c r="I6731" s="161"/>
      <c r="J6731" s="161"/>
    </row>
    <row r="6732" spans="1:10">
      <c r="A6732" s="161"/>
      <c r="B6732" s="161"/>
      <c r="C6732" s="161"/>
      <c r="D6732" s="161"/>
      <c r="E6732" s="161"/>
      <c r="F6732" s="161"/>
      <c r="G6732" s="161"/>
      <c r="H6732" s="161"/>
      <c r="I6732" s="161"/>
      <c r="J6732" s="161"/>
    </row>
    <row r="6733" spans="1:10">
      <c r="A6733" s="161"/>
      <c r="B6733" s="161"/>
      <c r="C6733" s="161"/>
      <c r="D6733" s="161"/>
      <c r="E6733" s="161"/>
      <c r="F6733" s="161"/>
      <c r="G6733" s="161"/>
      <c r="H6733" s="161"/>
      <c r="I6733" s="161"/>
      <c r="J6733" s="161"/>
    </row>
    <row r="6734" spans="1:10">
      <c r="A6734" s="161"/>
      <c r="B6734" s="161"/>
      <c r="C6734" s="161"/>
      <c r="D6734" s="161"/>
      <c r="E6734" s="161"/>
      <c r="F6734" s="161"/>
      <c r="G6734" s="161"/>
      <c r="H6734" s="161"/>
      <c r="I6734" s="161"/>
      <c r="J6734" s="161"/>
    </row>
    <row r="6735" spans="1:10">
      <c r="A6735" s="161"/>
      <c r="B6735" s="161"/>
      <c r="C6735" s="161"/>
      <c r="D6735" s="161"/>
      <c r="E6735" s="161"/>
      <c r="F6735" s="161"/>
      <c r="G6735" s="161"/>
      <c r="H6735" s="161"/>
      <c r="I6735" s="161"/>
      <c r="J6735" s="161"/>
    </row>
    <row r="6736" spans="1:10">
      <c r="A6736" s="161"/>
      <c r="B6736" s="161"/>
      <c r="C6736" s="161"/>
      <c r="D6736" s="161"/>
      <c r="E6736" s="161"/>
      <c r="F6736" s="161"/>
      <c r="G6736" s="161"/>
      <c r="H6736" s="161"/>
      <c r="I6736" s="161"/>
      <c r="J6736" s="161"/>
    </row>
    <row r="6737" spans="1:10">
      <c r="A6737" s="161"/>
      <c r="B6737" s="161"/>
      <c r="C6737" s="161"/>
      <c r="D6737" s="161"/>
      <c r="E6737" s="161"/>
      <c r="F6737" s="161"/>
      <c r="G6737" s="161"/>
      <c r="H6737" s="161"/>
      <c r="I6737" s="161"/>
      <c r="J6737" s="161"/>
    </row>
    <row r="6738" spans="1:10">
      <c r="A6738" s="161"/>
      <c r="B6738" s="161"/>
      <c r="C6738" s="161"/>
      <c r="D6738" s="161"/>
      <c r="E6738" s="161"/>
      <c r="F6738" s="161"/>
      <c r="G6738" s="161"/>
      <c r="H6738" s="161"/>
      <c r="I6738" s="161"/>
      <c r="J6738" s="161"/>
    </row>
    <row r="6739" spans="1:10">
      <c r="A6739" s="161"/>
      <c r="B6739" s="161"/>
      <c r="C6739" s="161"/>
      <c r="D6739" s="161"/>
      <c r="E6739" s="161"/>
      <c r="F6739" s="161"/>
      <c r="G6739" s="161"/>
      <c r="H6739" s="161"/>
      <c r="I6739" s="161"/>
      <c r="J6739" s="161"/>
    </row>
    <row r="6740" spans="1:10">
      <c r="A6740" s="161"/>
      <c r="B6740" s="161"/>
      <c r="C6740" s="161"/>
      <c r="D6740" s="161"/>
      <c r="E6740" s="161"/>
      <c r="F6740" s="161"/>
      <c r="G6740" s="161"/>
      <c r="H6740" s="161"/>
      <c r="I6740" s="161"/>
      <c r="J6740" s="161"/>
    </row>
    <row r="6741" spans="1:10">
      <c r="A6741" s="161"/>
      <c r="B6741" s="161"/>
      <c r="C6741" s="161"/>
      <c r="D6741" s="161"/>
      <c r="E6741" s="161"/>
      <c r="F6741" s="161"/>
      <c r="G6741" s="161"/>
      <c r="H6741" s="161"/>
      <c r="I6741" s="161"/>
      <c r="J6741" s="161"/>
    </row>
    <row r="6742" spans="1:10">
      <c r="A6742" s="161"/>
      <c r="B6742" s="161"/>
      <c r="C6742" s="161"/>
      <c r="D6742" s="161"/>
      <c r="E6742" s="161"/>
      <c r="F6742" s="161"/>
      <c r="G6742" s="161"/>
      <c r="H6742" s="161"/>
      <c r="I6742" s="161"/>
      <c r="J6742" s="161"/>
    </row>
    <row r="6743" spans="1:10">
      <c r="A6743" s="161"/>
      <c r="B6743" s="161"/>
      <c r="C6743" s="161"/>
      <c r="D6743" s="161"/>
      <c r="E6743" s="161"/>
      <c r="F6743" s="161"/>
      <c r="G6743" s="161"/>
      <c r="H6743" s="161"/>
      <c r="I6743" s="161"/>
      <c r="J6743" s="161"/>
    </row>
    <row r="6744" spans="1:10">
      <c r="A6744" s="161"/>
      <c r="B6744" s="161"/>
      <c r="C6744" s="161"/>
      <c r="D6744" s="161"/>
      <c r="E6744" s="161"/>
      <c r="F6744" s="161"/>
      <c r="G6744" s="161"/>
      <c r="H6744" s="161"/>
      <c r="I6744" s="161"/>
      <c r="J6744" s="161"/>
    </row>
    <row r="6745" spans="1:10">
      <c r="A6745" s="161"/>
      <c r="B6745" s="161"/>
      <c r="C6745" s="161"/>
      <c r="D6745" s="161"/>
      <c r="E6745" s="161"/>
      <c r="F6745" s="161"/>
      <c r="G6745" s="161"/>
      <c r="H6745" s="161"/>
      <c r="I6745" s="161"/>
      <c r="J6745" s="161"/>
    </row>
    <row r="6746" spans="1:10">
      <c r="A6746" s="161"/>
      <c r="B6746" s="161"/>
      <c r="C6746" s="161"/>
      <c r="D6746" s="161"/>
      <c r="E6746" s="161"/>
      <c r="F6746" s="161"/>
      <c r="G6746" s="161"/>
      <c r="H6746" s="161"/>
      <c r="I6746" s="161"/>
      <c r="J6746" s="161"/>
    </row>
    <row r="6747" spans="1:10">
      <c r="A6747" s="161"/>
      <c r="B6747" s="161"/>
      <c r="C6747" s="161"/>
      <c r="D6747" s="161"/>
      <c r="E6747" s="161"/>
      <c r="F6747" s="161"/>
      <c r="G6747" s="161"/>
      <c r="H6747" s="161"/>
      <c r="I6747" s="161"/>
      <c r="J6747" s="161"/>
    </row>
    <row r="6748" spans="1:10">
      <c r="A6748" s="161"/>
      <c r="B6748" s="161"/>
      <c r="C6748" s="161"/>
      <c r="D6748" s="161"/>
      <c r="E6748" s="161"/>
      <c r="F6748" s="161"/>
      <c r="G6748" s="161"/>
      <c r="H6748" s="161"/>
      <c r="I6748" s="161"/>
      <c r="J6748" s="161"/>
    </row>
    <row r="6749" spans="1:10">
      <c r="A6749" s="161"/>
      <c r="B6749" s="161"/>
      <c r="C6749" s="161"/>
      <c r="D6749" s="161"/>
      <c r="E6749" s="161"/>
      <c r="F6749" s="161"/>
      <c r="G6749" s="161"/>
      <c r="H6749" s="161"/>
      <c r="I6749" s="161"/>
      <c r="J6749" s="161"/>
    </row>
    <row r="6750" spans="1:10">
      <c r="A6750" s="161"/>
      <c r="B6750" s="161"/>
      <c r="C6750" s="161"/>
      <c r="D6750" s="161"/>
      <c r="E6750" s="161"/>
      <c r="F6750" s="161"/>
      <c r="G6750" s="161"/>
      <c r="H6750" s="161"/>
      <c r="I6750" s="161"/>
      <c r="J6750" s="161"/>
    </row>
    <row r="6751" spans="1:10">
      <c r="A6751" s="161"/>
      <c r="B6751" s="161"/>
      <c r="C6751" s="161"/>
      <c r="D6751" s="161"/>
      <c r="E6751" s="161"/>
      <c r="F6751" s="161"/>
      <c r="G6751" s="161"/>
      <c r="H6751" s="161"/>
      <c r="I6751" s="161"/>
      <c r="J6751" s="161"/>
    </row>
    <row r="6752" spans="1:10">
      <c r="A6752" s="161"/>
      <c r="B6752" s="161"/>
      <c r="C6752" s="161"/>
      <c r="D6752" s="161"/>
      <c r="E6752" s="161"/>
      <c r="F6752" s="161"/>
      <c r="G6752" s="161"/>
      <c r="H6752" s="161"/>
      <c r="I6752" s="161"/>
      <c r="J6752" s="161"/>
    </row>
    <row r="6753" spans="1:10">
      <c r="A6753" s="161"/>
      <c r="B6753" s="161"/>
      <c r="C6753" s="161"/>
      <c r="D6753" s="161"/>
      <c r="E6753" s="161"/>
      <c r="F6753" s="161"/>
      <c r="G6753" s="161"/>
      <c r="H6753" s="161"/>
      <c r="I6753" s="161"/>
      <c r="J6753" s="161"/>
    </row>
    <row r="6754" spans="1:10">
      <c r="A6754" s="161"/>
      <c r="B6754" s="161"/>
      <c r="C6754" s="161"/>
      <c r="D6754" s="161"/>
      <c r="E6754" s="161"/>
      <c r="F6754" s="161"/>
      <c r="G6754" s="161"/>
      <c r="H6754" s="161"/>
      <c r="I6754" s="161"/>
      <c r="J6754" s="161"/>
    </row>
    <row r="6755" spans="1:10">
      <c r="A6755" s="161"/>
      <c r="B6755" s="161"/>
      <c r="C6755" s="161"/>
      <c r="D6755" s="161"/>
      <c r="E6755" s="161"/>
      <c r="F6755" s="161"/>
      <c r="G6755" s="161"/>
      <c r="H6755" s="161"/>
      <c r="I6755" s="161"/>
      <c r="J6755" s="161"/>
    </row>
    <row r="6756" spans="1:10">
      <c r="A6756" s="161"/>
      <c r="B6756" s="161"/>
      <c r="C6756" s="161"/>
      <c r="D6756" s="161"/>
      <c r="E6756" s="161"/>
      <c r="F6756" s="161"/>
      <c r="G6756" s="161"/>
      <c r="H6756" s="161"/>
      <c r="I6756" s="161"/>
      <c r="J6756" s="161"/>
    </row>
    <row r="6757" spans="1:10">
      <c r="A6757" s="161"/>
      <c r="B6757" s="161"/>
      <c r="C6757" s="161"/>
      <c r="D6757" s="161"/>
      <c r="E6757" s="161"/>
      <c r="F6757" s="161"/>
      <c r="G6757" s="161"/>
      <c r="H6757" s="161"/>
      <c r="I6757" s="161"/>
      <c r="J6757" s="161"/>
    </row>
    <row r="6758" spans="1:10">
      <c r="A6758" s="161"/>
      <c r="B6758" s="161"/>
      <c r="C6758" s="161"/>
      <c r="D6758" s="161"/>
      <c r="E6758" s="161"/>
      <c r="F6758" s="161"/>
      <c r="G6758" s="161"/>
      <c r="H6758" s="161"/>
      <c r="I6758" s="161"/>
      <c r="J6758" s="161"/>
    </row>
    <row r="6759" spans="1:10">
      <c r="A6759" s="161"/>
      <c r="B6759" s="161"/>
      <c r="C6759" s="161"/>
      <c r="D6759" s="161"/>
      <c r="E6759" s="161"/>
      <c r="F6759" s="161"/>
      <c r="G6759" s="161"/>
      <c r="H6759" s="161"/>
      <c r="I6759" s="161"/>
      <c r="J6759" s="161"/>
    </row>
    <row r="6760" spans="1:10">
      <c r="A6760" s="161"/>
      <c r="B6760" s="161"/>
      <c r="C6760" s="161"/>
      <c r="D6760" s="161"/>
      <c r="E6760" s="161"/>
      <c r="F6760" s="161"/>
      <c r="G6760" s="161"/>
      <c r="H6760" s="161"/>
      <c r="I6760" s="161"/>
      <c r="J6760" s="161"/>
    </row>
    <row r="6761" spans="1:10">
      <c r="A6761" s="161"/>
      <c r="B6761" s="161"/>
      <c r="C6761" s="161"/>
      <c r="D6761" s="161"/>
      <c r="E6761" s="161"/>
      <c r="F6761" s="161"/>
      <c r="G6761" s="161"/>
      <c r="H6761" s="161"/>
      <c r="I6761" s="161"/>
      <c r="J6761" s="161"/>
    </row>
    <row r="6762" spans="1:10">
      <c r="A6762" s="161"/>
      <c r="B6762" s="161"/>
      <c r="C6762" s="161"/>
      <c r="D6762" s="161"/>
      <c r="E6762" s="161"/>
      <c r="F6762" s="161"/>
      <c r="G6762" s="161"/>
      <c r="H6762" s="161"/>
      <c r="I6762" s="161"/>
      <c r="J6762" s="161"/>
    </row>
    <row r="6763" spans="1:10">
      <c r="A6763" s="161"/>
      <c r="B6763" s="161"/>
      <c r="C6763" s="161"/>
      <c r="D6763" s="161"/>
      <c r="E6763" s="161"/>
      <c r="F6763" s="161"/>
      <c r="G6763" s="161"/>
      <c r="H6763" s="161"/>
      <c r="I6763" s="161"/>
      <c r="J6763" s="161"/>
    </row>
    <row r="6764" spans="1:10">
      <c r="A6764" s="161"/>
      <c r="B6764" s="161"/>
      <c r="C6764" s="161"/>
      <c r="D6764" s="161"/>
      <c r="E6764" s="161"/>
      <c r="F6764" s="161"/>
      <c r="G6764" s="161"/>
      <c r="H6764" s="161"/>
      <c r="I6764" s="161"/>
      <c r="J6764" s="161"/>
    </row>
    <row r="6765" spans="1:10">
      <c r="A6765" s="161"/>
      <c r="B6765" s="161"/>
      <c r="C6765" s="161"/>
      <c r="D6765" s="161"/>
      <c r="E6765" s="161"/>
      <c r="F6765" s="161"/>
      <c r="G6765" s="161"/>
      <c r="H6765" s="161"/>
      <c r="I6765" s="161"/>
      <c r="J6765" s="161"/>
    </row>
    <row r="6766" spans="1:10">
      <c r="A6766" s="161"/>
      <c r="B6766" s="161"/>
      <c r="C6766" s="161"/>
      <c r="D6766" s="161"/>
      <c r="E6766" s="161"/>
      <c r="F6766" s="161"/>
      <c r="G6766" s="161"/>
      <c r="H6766" s="161"/>
      <c r="I6766" s="161"/>
      <c r="J6766" s="161"/>
    </row>
    <row r="6767" spans="1:10">
      <c r="A6767" s="161"/>
      <c r="B6767" s="161"/>
      <c r="C6767" s="161"/>
      <c r="D6767" s="161"/>
      <c r="E6767" s="161"/>
      <c r="F6767" s="161"/>
      <c r="G6767" s="161"/>
      <c r="H6767" s="161"/>
      <c r="I6767" s="161"/>
      <c r="J6767" s="161"/>
    </row>
    <row r="6768" spans="1:10">
      <c r="A6768" s="161"/>
      <c r="B6768" s="161"/>
      <c r="C6768" s="161"/>
      <c r="D6768" s="161"/>
      <c r="E6768" s="161"/>
      <c r="F6768" s="161"/>
      <c r="G6768" s="161"/>
      <c r="H6768" s="161"/>
      <c r="I6768" s="161"/>
      <c r="J6768" s="161"/>
    </row>
    <row r="6769" spans="1:10">
      <c r="A6769" s="161"/>
      <c r="B6769" s="161"/>
      <c r="C6769" s="161"/>
      <c r="D6769" s="161"/>
      <c r="E6769" s="161"/>
      <c r="F6769" s="161"/>
      <c r="G6769" s="161"/>
      <c r="H6769" s="161"/>
      <c r="I6769" s="161"/>
      <c r="J6769" s="161"/>
    </row>
    <row r="6770" spans="1:10">
      <c r="A6770" s="161"/>
      <c r="B6770" s="161"/>
      <c r="C6770" s="161"/>
      <c r="D6770" s="161"/>
      <c r="E6770" s="161"/>
      <c r="F6770" s="161"/>
      <c r="G6770" s="161"/>
      <c r="H6770" s="161"/>
      <c r="I6770" s="161"/>
      <c r="J6770" s="161"/>
    </row>
    <row r="6771" spans="1:10">
      <c r="A6771" s="161"/>
      <c r="B6771" s="161"/>
      <c r="C6771" s="161"/>
      <c r="D6771" s="161"/>
      <c r="E6771" s="161"/>
      <c r="F6771" s="161"/>
      <c r="G6771" s="161"/>
      <c r="H6771" s="161"/>
      <c r="I6771" s="161"/>
      <c r="J6771" s="161"/>
    </row>
    <row r="6772" spans="1:10">
      <c r="A6772" s="161"/>
      <c r="B6772" s="161"/>
      <c r="C6772" s="161"/>
      <c r="D6772" s="161"/>
      <c r="E6772" s="161"/>
      <c r="F6772" s="161"/>
      <c r="G6772" s="161"/>
      <c r="H6772" s="161"/>
      <c r="I6772" s="161"/>
      <c r="J6772" s="161"/>
    </row>
    <row r="6773" spans="1:10">
      <c r="A6773" s="161"/>
      <c r="B6773" s="161"/>
      <c r="C6773" s="161"/>
      <c r="D6773" s="161"/>
      <c r="E6773" s="161"/>
      <c r="F6773" s="161"/>
      <c r="G6773" s="161"/>
      <c r="H6773" s="161"/>
      <c r="I6773" s="161"/>
      <c r="J6773" s="161"/>
    </row>
    <row r="6774" spans="1:10">
      <c r="A6774" s="161"/>
      <c r="B6774" s="161"/>
      <c r="C6774" s="161"/>
      <c r="D6774" s="161"/>
      <c r="E6774" s="161"/>
      <c r="F6774" s="161"/>
      <c r="G6774" s="161"/>
      <c r="H6774" s="161"/>
      <c r="I6774" s="161"/>
      <c r="J6774" s="161"/>
    </row>
    <row r="6775" spans="1:10">
      <c r="A6775" s="161"/>
      <c r="B6775" s="161"/>
      <c r="C6775" s="161"/>
      <c r="D6775" s="161"/>
      <c r="E6775" s="161"/>
      <c r="F6775" s="161"/>
      <c r="G6775" s="161"/>
      <c r="H6775" s="161"/>
      <c r="I6775" s="161"/>
      <c r="J6775" s="161"/>
    </row>
    <row r="6776" spans="1:10">
      <c r="A6776" s="161"/>
      <c r="B6776" s="161"/>
      <c r="C6776" s="161"/>
      <c r="D6776" s="161"/>
      <c r="E6776" s="161"/>
      <c r="F6776" s="161"/>
      <c r="G6776" s="161"/>
      <c r="H6776" s="161"/>
      <c r="I6776" s="161"/>
      <c r="J6776" s="161"/>
    </row>
    <row r="6777" spans="1:10">
      <c r="A6777" s="161"/>
      <c r="B6777" s="161"/>
      <c r="C6777" s="161"/>
      <c r="D6777" s="161"/>
      <c r="E6777" s="161"/>
      <c r="F6777" s="161"/>
      <c r="G6777" s="161"/>
      <c r="H6777" s="161"/>
      <c r="I6777" s="161"/>
      <c r="J6777" s="161"/>
    </row>
    <row r="6778" spans="1:10">
      <c r="A6778" s="161"/>
      <c r="B6778" s="161"/>
      <c r="C6778" s="161"/>
      <c r="D6778" s="161"/>
      <c r="E6778" s="161"/>
      <c r="F6778" s="161"/>
      <c r="G6778" s="161"/>
      <c r="H6778" s="161"/>
      <c r="I6778" s="161"/>
      <c r="J6778" s="161"/>
    </row>
    <row r="6779" spans="1:10">
      <c r="A6779" s="161"/>
      <c r="B6779" s="161"/>
      <c r="C6779" s="161"/>
      <c r="D6779" s="161"/>
      <c r="E6779" s="161"/>
      <c r="F6779" s="161"/>
      <c r="G6779" s="161"/>
      <c r="H6779" s="161"/>
      <c r="I6779" s="161"/>
      <c r="J6779" s="161"/>
    </row>
    <row r="6780" spans="1:10">
      <c r="A6780" s="161"/>
      <c r="B6780" s="161"/>
      <c r="C6780" s="161"/>
      <c r="D6780" s="161"/>
      <c r="E6780" s="161"/>
      <c r="F6780" s="161"/>
      <c r="G6780" s="161"/>
      <c r="H6780" s="161"/>
      <c r="I6780" s="161"/>
      <c r="J6780" s="161"/>
    </row>
    <row r="6781" spans="1:10">
      <c r="A6781" s="161"/>
      <c r="B6781" s="161"/>
      <c r="C6781" s="161"/>
      <c r="D6781" s="161"/>
      <c r="E6781" s="161"/>
      <c r="F6781" s="161"/>
      <c r="G6781" s="161"/>
      <c r="H6781" s="161"/>
      <c r="I6781" s="161"/>
      <c r="J6781" s="161"/>
    </row>
    <row r="6782" spans="1:10">
      <c r="A6782" s="161"/>
      <c r="B6782" s="161"/>
      <c r="C6782" s="161"/>
      <c r="D6782" s="161"/>
      <c r="E6782" s="161"/>
      <c r="F6782" s="161"/>
      <c r="G6782" s="161"/>
      <c r="H6782" s="161"/>
      <c r="I6782" s="161"/>
      <c r="J6782" s="161"/>
    </row>
    <row r="6783" spans="1:10">
      <c r="A6783" s="161"/>
      <c r="B6783" s="161"/>
      <c r="C6783" s="161"/>
      <c r="D6783" s="161"/>
      <c r="E6783" s="161"/>
      <c r="F6783" s="161"/>
      <c r="G6783" s="161"/>
      <c r="H6783" s="161"/>
      <c r="I6783" s="161"/>
      <c r="J6783" s="161"/>
    </row>
    <row r="6784" spans="1:10">
      <c r="A6784" s="161"/>
      <c r="B6784" s="161"/>
      <c r="C6784" s="161"/>
      <c r="D6784" s="161"/>
      <c r="E6784" s="161"/>
      <c r="F6784" s="161"/>
      <c r="G6784" s="161"/>
      <c r="H6784" s="161"/>
      <c r="I6784" s="161"/>
      <c r="J6784" s="161"/>
    </row>
    <row r="6785" spans="1:10">
      <c r="A6785" s="161"/>
      <c r="B6785" s="161"/>
      <c r="C6785" s="161"/>
      <c r="D6785" s="161"/>
      <c r="E6785" s="161"/>
      <c r="F6785" s="161"/>
      <c r="G6785" s="161"/>
      <c r="H6785" s="161"/>
      <c r="I6785" s="161"/>
      <c r="J6785" s="161"/>
    </row>
    <row r="6786" spans="1:10">
      <c r="A6786" s="161"/>
      <c r="B6786" s="161"/>
      <c r="C6786" s="161"/>
      <c r="D6786" s="161"/>
      <c r="E6786" s="161"/>
      <c r="F6786" s="161"/>
      <c r="G6786" s="161"/>
      <c r="H6786" s="161"/>
      <c r="I6786" s="161"/>
      <c r="J6786" s="161"/>
    </row>
    <row r="6787" spans="1:10">
      <c r="A6787" s="161"/>
      <c r="B6787" s="161"/>
      <c r="C6787" s="161"/>
      <c r="D6787" s="161"/>
      <c r="E6787" s="161"/>
      <c r="F6787" s="161"/>
      <c r="G6787" s="161"/>
      <c r="H6787" s="161"/>
      <c r="I6787" s="161"/>
      <c r="J6787" s="161"/>
    </row>
    <row r="6788" spans="1:10">
      <c r="A6788" s="161"/>
      <c r="B6788" s="161"/>
      <c r="C6788" s="161"/>
      <c r="D6788" s="161"/>
      <c r="E6788" s="161"/>
      <c r="F6788" s="161"/>
      <c r="G6788" s="161"/>
      <c r="H6788" s="161"/>
      <c r="I6788" s="161"/>
      <c r="J6788" s="161"/>
    </row>
    <row r="6789" spans="1:10">
      <c r="A6789" s="161"/>
      <c r="B6789" s="161"/>
      <c r="C6789" s="161"/>
      <c r="D6789" s="161"/>
      <c r="E6789" s="161"/>
      <c r="F6789" s="161"/>
      <c r="G6789" s="161"/>
      <c r="H6789" s="161"/>
      <c r="I6789" s="161"/>
      <c r="J6789" s="161"/>
    </row>
    <row r="6790" spans="1:10">
      <c r="A6790" s="161"/>
      <c r="B6790" s="161"/>
      <c r="C6790" s="161"/>
      <c r="D6790" s="161"/>
      <c r="E6790" s="161"/>
      <c r="F6790" s="161"/>
      <c r="G6790" s="161"/>
      <c r="H6790" s="161"/>
      <c r="I6790" s="161"/>
      <c r="J6790" s="161"/>
    </row>
    <row r="6791" spans="1:10">
      <c r="A6791" s="161"/>
      <c r="B6791" s="161"/>
      <c r="C6791" s="161"/>
      <c r="D6791" s="161"/>
      <c r="E6791" s="161"/>
      <c r="F6791" s="161"/>
      <c r="G6791" s="161"/>
      <c r="H6791" s="161"/>
      <c r="I6791" s="161"/>
      <c r="J6791" s="161"/>
    </row>
    <row r="6792" spans="1:10">
      <c r="A6792" s="161"/>
      <c r="B6792" s="161"/>
      <c r="C6792" s="161"/>
      <c r="D6792" s="161"/>
      <c r="E6792" s="161"/>
      <c r="F6792" s="161"/>
      <c r="G6792" s="161"/>
      <c r="H6792" s="161"/>
      <c r="I6792" s="161"/>
      <c r="J6792" s="161"/>
    </row>
    <row r="6793" spans="1:10">
      <c r="A6793" s="161"/>
      <c r="B6793" s="161"/>
      <c r="C6793" s="161"/>
      <c r="D6793" s="161"/>
      <c r="E6793" s="161"/>
      <c r="F6793" s="161"/>
      <c r="G6793" s="161"/>
      <c r="H6793" s="161"/>
      <c r="I6793" s="161"/>
      <c r="J6793" s="161"/>
    </row>
    <row r="6794" spans="1:10">
      <c r="A6794" s="161"/>
      <c r="B6794" s="161"/>
      <c r="C6794" s="161"/>
      <c r="D6794" s="161"/>
      <c r="E6794" s="161"/>
      <c r="F6794" s="161"/>
      <c r="G6794" s="161"/>
      <c r="H6794" s="161"/>
      <c r="I6794" s="161"/>
      <c r="J6794" s="161"/>
    </row>
    <row r="6795" spans="1:10">
      <c r="A6795" s="161"/>
      <c r="B6795" s="161"/>
      <c r="C6795" s="161"/>
      <c r="D6795" s="161"/>
      <c r="E6795" s="161"/>
      <c r="F6795" s="161"/>
      <c r="G6795" s="161"/>
      <c r="H6795" s="161"/>
      <c r="I6795" s="161"/>
      <c r="J6795" s="161"/>
    </row>
    <row r="6796" spans="1:10">
      <c r="A6796" s="161"/>
      <c r="B6796" s="161"/>
      <c r="C6796" s="161"/>
      <c r="D6796" s="161"/>
      <c r="E6796" s="161"/>
      <c r="F6796" s="161"/>
      <c r="G6796" s="161"/>
      <c r="H6796" s="161"/>
      <c r="I6796" s="161"/>
      <c r="J6796" s="161"/>
    </row>
    <row r="6797" spans="1:10">
      <c r="A6797" s="161"/>
      <c r="B6797" s="161"/>
      <c r="C6797" s="161"/>
      <c r="D6797" s="161"/>
      <c r="E6797" s="161"/>
      <c r="F6797" s="161"/>
      <c r="G6797" s="161"/>
      <c r="H6797" s="161"/>
      <c r="I6797" s="161"/>
      <c r="J6797" s="161"/>
    </row>
    <row r="6798" spans="1:10">
      <c r="A6798" s="161"/>
      <c r="B6798" s="161"/>
      <c r="C6798" s="161"/>
      <c r="D6798" s="161"/>
      <c r="E6798" s="161"/>
      <c r="F6798" s="161"/>
      <c r="G6798" s="161"/>
      <c r="H6798" s="161"/>
      <c r="I6798" s="161"/>
      <c r="J6798" s="161"/>
    </row>
    <row r="6799" spans="1:10">
      <c r="A6799" s="161"/>
      <c r="B6799" s="161"/>
      <c r="C6799" s="161"/>
      <c r="D6799" s="161"/>
      <c r="E6799" s="161"/>
      <c r="F6799" s="161"/>
      <c r="G6799" s="161"/>
      <c r="H6799" s="161"/>
      <c r="I6799" s="161"/>
      <c r="J6799" s="161"/>
    </row>
    <row r="6800" spans="1:10">
      <c r="A6800" s="161"/>
      <c r="B6800" s="161"/>
      <c r="C6800" s="161"/>
      <c r="D6800" s="161"/>
      <c r="E6800" s="161"/>
      <c r="F6800" s="161"/>
      <c r="G6800" s="161"/>
      <c r="H6800" s="161"/>
      <c r="I6800" s="161"/>
      <c r="J6800" s="161"/>
    </row>
    <row r="6801" spans="1:10">
      <c r="A6801" s="161"/>
      <c r="B6801" s="161"/>
      <c r="C6801" s="161"/>
      <c r="D6801" s="161"/>
      <c r="E6801" s="161"/>
      <c r="F6801" s="161"/>
      <c r="G6801" s="161"/>
      <c r="H6801" s="161"/>
      <c r="I6801" s="161"/>
      <c r="J6801" s="161"/>
    </row>
    <row r="6802" spans="1:10">
      <c r="A6802" s="161"/>
      <c r="B6802" s="161"/>
      <c r="C6802" s="161"/>
      <c r="D6802" s="161"/>
      <c r="E6802" s="161"/>
      <c r="F6802" s="161"/>
      <c r="G6802" s="161"/>
      <c r="H6802" s="161"/>
      <c r="I6802" s="161"/>
      <c r="J6802" s="161"/>
    </row>
    <row r="6803" spans="1:10">
      <c r="A6803" s="161"/>
      <c r="B6803" s="161"/>
      <c r="C6803" s="161"/>
      <c r="D6803" s="161"/>
      <c r="E6803" s="161"/>
      <c r="F6803" s="161"/>
      <c r="G6803" s="161"/>
      <c r="H6803" s="161"/>
      <c r="I6803" s="161"/>
      <c r="J6803" s="161"/>
    </row>
    <row r="6804" spans="1:10">
      <c r="A6804" s="161"/>
      <c r="B6804" s="161"/>
      <c r="C6804" s="161"/>
      <c r="D6804" s="161"/>
      <c r="E6804" s="161"/>
      <c r="F6804" s="161"/>
      <c r="G6804" s="161"/>
      <c r="H6804" s="161"/>
      <c r="I6804" s="161"/>
      <c r="J6804" s="161"/>
    </row>
    <row r="6805" spans="1:10">
      <c r="A6805" s="161"/>
      <c r="B6805" s="161"/>
      <c r="C6805" s="161"/>
      <c r="D6805" s="161"/>
      <c r="E6805" s="161"/>
      <c r="F6805" s="161"/>
      <c r="G6805" s="161"/>
      <c r="H6805" s="161"/>
      <c r="I6805" s="161"/>
      <c r="J6805" s="161"/>
    </row>
    <row r="6806" spans="1:10">
      <c r="A6806" s="161"/>
      <c r="B6806" s="161"/>
      <c r="C6806" s="161"/>
      <c r="D6806" s="161"/>
      <c r="E6806" s="161"/>
      <c r="F6806" s="161"/>
      <c r="G6806" s="161"/>
      <c r="H6806" s="161"/>
      <c r="I6806" s="161"/>
      <c r="J6806" s="161"/>
    </row>
    <row r="6807" spans="1:10">
      <c r="A6807" s="161"/>
      <c r="B6807" s="161"/>
      <c r="C6807" s="161"/>
      <c r="D6807" s="161"/>
      <c r="E6807" s="161"/>
      <c r="F6807" s="161"/>
      <c r="G6807" s="161"/>
      <c r="H6807" s="161"/>
      <c r="I6807" s="161"/>
      <c r="J6807" s="161"/>
    </row>
    <row r="6808" spans="1:10">
      <c r="A6808" s="161"/>
      <c r="B6808" s="161"/>
      <c r="C6808" s="161"/>
      <c r="D6808" s="161"/>
      <c r="E6808" s="161"/>
      <c r="F6808" s="161"/>
      <c r="G6808" s="161"/>
      <c r="H6808" s="161"/>
      <c r="I6808" s="161"/>
      <c r="J6808" s="161"/>
    </row>
    <row r="6809" spans="1:10">
      <c r="A6809" s="161"/>
      <c r="B6809" s="161"/>
      <c r="C6809" s="161"/>
      <c r="D6809" s="161"/>
      <c r="E6809" s="161"/>
      <c r="F6809" s="161"/>
      <c r="G6809" s="161"/>
      <c r="H6809" s="161"/>
      <c r="I6809" s="161"/>
      <c r="J6809" s="161"/>
    </row>
    <row r="6810" spans="1:10">
      <c r="A6810" s="161"/>
      <c r="B6810" s="161"/>
      <c r="C6810" s="161"/>
      <c r="D6810" s="161"/>
      <c r="E6810" s="161"/>
      <c r="F6810" s="161"/>
      <c r="G6810" s="161"/>
      <c r="H6810" s="161"/>
      <c r="I6810" s="161"/>
      <c r="J6810" s="161"/>
    </row>
    <row r="6811" spans="1:10">
      <c r="A6811" s="161"/>
      <c r="B6811" s="161"/>
      <c r="C6811" s="161"/>
      <c r="D6811" s="161"/>
      <c r="E6811" s="161"/>
      <c r="F6811" s="161"/>
      <c r="G6811" s="161"/>
      <c r="H6811" s="161"/>
      <c r="I6811" s="161"/>
      <c r="J6811" s="161"/>
    </row>
    <row r="6812" spans="1:10">
      <c r="A6812" s="161"/>
      <c r="B6812" s="161"/>
      <c r="C6812" s="161"/>
      <c r="D6812" s="161"/>
      <c r="E6812" s="161"/>
      <c r="F6812" s="161"/>
      <c r="G6812" s="161"/>
      <c r="H6812" s="161"/>
      <c r="I6812" s="161"/>
      <c r="J6812" s="161"/>
    </row>
    <row r="6813" spans="1:10">
      <c r="A6813" s="161"/>
      <c r="B6813" s="161"/>
      <c r="C6813" s="161"/>
      <c r="D6813" s="161"/>
      <c r="E6813" s="161"/>
      <c r="F6813" s="161"/>
      <c r="G6813" s="161"/>
      <c r="H6813" s="161"/>
      <c r="I6813" s="161"/>
      <c r="J6813" s="161"/>
    </row>
    <row r="6814" spans="1:10">
      <c r="A6814" s="161"/>
      <c r="B6814" s="161"/>
      <c r="C6814" s="161"/>
      <c r="D6814" s="161"/>
      <c r="E6814" s="161"/>
      <c r="F6814" s="161"/>
      <c r="G6814" s="161"/>
      <c r="H6814" s="161"/>
      <c r="I6814" s="161"/>
      <c r="J6814" s="161"/>
    </row>
    <row r="6815" spans="1:10">
      <c r="A6815" s="161"/>
      <c r="B6815" s="161"/>
      <c r="C6815" s="161"/>
      <c r="D6815" s="161"/>
      <c r="E6815" s="161"/>
      <c r="F6815" s="161"/>
      <c r="G6815" s="161"/>
      <c r="H6815" s="161"/>
      <c r="I6815" s="161"/>
      <c r="J6815" s="161"/>
    </row>
    <row r="6816" spans="1:10">
      <c r="A6816" s="161"/>
      <c r="B6816" s="161"/>
      <c r="C6816" s="161"/>
      <c r="D6816" s="161"/>
      <c r="E6816" s="161"/>
      <c r="F6816" s="161"/>
      <c r="G6816" s="161"/>
      <c r="H6816" s="161"/>
      <c r="I6816" s="161"/>
      <c r="J6816" s="161"/>
    </row>
    <row r="6817" spans="1:10">
      <c r="A6817" s="161"/>
      <c r="B6817" s="161"/>
      <c r="C6817" s="161"/>
      <c r="D6817" s="161"/>
      <c r="E6817" s="161"/>
      <c r="F6817" s="161"/>
      <c r="G6817" s="161"/>
      <c r="H6817" s="161"/>
      <c r="I6817" s="161"/>
      <c r="J6817" s="161"/>
    </row>
    <row r="6818" spans="1:10">
      <c r="A6818" s="161"/>
      <c r="B6818" s="161"/>
      <c r="C6818" s="161"/>
      <c r="D6818" s="161"/>
      <c r="E6818" s="161"/>
      <c r="F6818" s="161"/>
      <c r="G6818" s="161"/>
      <c r="H6818" s="161"/>
      <c r="I6818" s="161"/>
      <c r="J6818" s="161"/>
    </row>
    <row r="6819" spans="1:10">
      <c r="A6819" s="161"/>
      <c r="B6819" s="161"/>
      <c r="C6819" s="161"/>
      <c r="D6819" s="161"/>
      <c r="E6819" s="161"/>
      <c r="F6819" s="161"/>
      <c r="G6819" s="161"/>
      <c r="H6819" s="161"/>
      <c r="I6819" s="161"/>
      <c r="J6819" s="161"/>
    </row>
    <row r="6820" spans="1:10">
      <c r="A6820" s="161"/>
      <c r="B6820" s="161"/>
      <c r="C6820" s="161"/>
      <c r="D6820" s="161"/>
      <c r="E6820" s="161"/>
      <c r="F6820" s="161"/>
      <c r="G6820" s="161"/>
      <c r="H6820" s="161"/>
      <c r="I6820" s="161"/>
      <c r="J6820" s="161"/>
    </row>
    <row r="6821" spans="1:10">
      <c r="A6821" s="161"/>
      <c r="B6821" s="161"/>
      <c r="C6821" s="161"/>
      <c r="D6821" s="161"/>
      <c r="E6821" s="161"/>
      <c r="F6821" s="161"/>
      <c r="G6821" s="161"/>
      <c r="H6821" s="161"/>
      <c r="I6821" s="161"/>
      <c r="J6821" s="161"/>
    </row>
    <row r="6822" spans="1:10">
      <c r="A6822" s="161"/>
      <c r="B6822" s="161"/>
      <c r="C6822" s="161"/>
      <c r="D6822" s="161"/>
      <c r="E6822" s="161"/>
      <c r="F6822" s="161"/>
      <c r="G6822" s="161"/>
      <c r="H6822" s="161"/>
      <c r="I6822" s="161"/>
      <c r="J6822" s="161"/>
    </row>
    <row r="6823" spans="1:10">
      <c r="A6823" s="161"/>
      <c r="B6823" s="161"/>
      <c r="C6823" s="161"/>
      <c r="D6823" s="161"/>
      <c r="E6823" s="161"/>
      <c r="F6823" s="161"/>
      <c r="G6823" s="161"/>
      <c r="H6823" s="161"/>
      <c r="I6823" s="161"/>
      <c r="J6823" s="161"/>
    </row>
    <row r="6824" spans="1:10">
      <c r="A6824" s="161"/>
      <c r="B6824" s="161"/>
      <c r="C6824" s="161"/>
      <c r="D6824" s="161"/>
      <c r="E6824" s="161"/>
      <c r="F6824" s="161"/>
      <c r="G6824" s="161"/>
      <c r="H6824" s="161"/>
      <c r="I6824" s="161"/>
      <c r="J6824" s="161"/>
    </row>
    <row r="6825" spans="1:10">
      <c r="A6825" s="161"/>
      <c r="B6825" s="161"/>
      <c r="C6825" s="161"/>
      <c r="D6825" s="161"/>
      <c r="E6825" s="161"/>
      <c r="F6825" s="161"/>
      <c r="G6825" s="161"/>
      <c r="H6825" s="161"/>
      <c r="I6825" s="161"/>
      <c r="J6825" s="161"/>
    </row>
    <row r="6826" spans="1:10">
      <c r="A6826" s="161"/>
      <c r="B6826" s="161"/>
      <c r="C6826" s="161"/>
      <c r="D6826" s="161"/>
      <c r="E6826" s="161"/>
      <c r="F6826" s="161"/>
      <c r="G6826" s="161"/>
      <c r="H6826" s="161"/>
      <c r="I6826" s="161"/>
      <c r="J6826" s="161"/>
    </row>
    <row r="6827" spans="1:10">
      <c r="A6827" s="161"/>
      <c r="B6827" s="161"/>
      <c r="C6827" s="161"/>
      <c r="D6827" s="161"/>
      <c r="E6827" s="161"/>
      <c r="F6827" s="161"/>
      <c r="G6827" s="161"/>
      <c r="H6827" s="161"/>
      <c r="I6827" s="161"/>
      <c r="J6827" s="161"/>
    </row>
    <row r="6828" spans="1:10">
      <c r="A6828" s="161"/>
      <c r="B6828" s="161"/>
      <c r="C6828" s="161"/>
      <c r="D6828" s="161"/>
      <c r="E6828" s="161"/>
      <c r="F6828" s="161"/>
      <c r="G6828" s="161"/>
      <c r="H6828" s="161"/>
      <c r="I6828" s="161"/>
      <c r="J6828" s="161"/>
    </row>
    <row r="6829" spans="1:10">
      <c r="A6829" s="161"/>
      <c r="B6829" s="161"/>
      <c r="C6829" s="161"/>
      <c r="D6829" s="161"/>
      <c r="E6829" s="161"/>
      <c r="F6829" s="161"/>
      <c r="G6829" s="161"/>
      <c r="H6829" s="161"/>
      <c r="I6829" s="161"/>
      <c r="J6829" s="161"/>
    </row>
    <row r="6830" spans="1:10">
      <c r="A6830" s="161"/>
      <c r="B6830" s="161"/>
      <c r="C6830" s="161"/>
      <c r="D6830" s="161"/>
      <c r="E6830" s="161"/>
      <c r="F6830" s="161"/>
      <c r="G6830" s="161"/>
      <c r="H6830" s="161"/>
      <c r="I6830" s="161"/>
      <c r="J6830" s="161"/>
    </row>
    <row r="6831" spans="1:10">
      <c r="A6831" s="161"/>
      <c r="B6831" s="161"/>
      <c r="C6831" s="161"/>
      <c r="D6831" s="161"/>
      <c r="E6831" s="161"/>
      <c r="F6831" s="161"/>
      <c r="G6831" s="161"/>
      <c r="H6831" s="161"/>
      <c r="I6831" s="161"/>
      <c r="J6831" s="161"/>
    </row>
    <row r="6832" spans="1:10">
      <c r="A6832" s="161"/>
      <c r="B6832" s="161"/>
      <c r="C6832" s="161"/>
      <c r="D6832" s="161"/>
      <c r="E6832" s="161"/>
      <c r="F6832" s="161"/>
      <c r="G6832" s="161"/>
      <c r="H6832" s="161"/>
      <c r="I6832" s="161"/>
      <c r="J6832" s="161"/>
    </row>
    <row r="6833" spans="1:10">
      <c r="A6833" s="161"/>
      <c r="B6833" s="161"/>
      <c r="C6833" s="161"/>
      <c r="D6833" s="161"/>
      <c r="E6833" s="161"/>
      <c r="F6833" s="161"/>
      <c r="G6833" s="161"/>
      <c r="H6833" s="161"/>
      <c r="I6833" s="161"/>
      <c r="J6833" s="161"/>
    </row>
    <row r="6834" spans="1:10">
      <c r="A6834" s="161"/>
      <c r="B6834" s="161"/>
      <c r="C6834" s="161"/>
      <c r="D6834" s="161"/>
      <c r="E6834" s="161"/>
      <c r="F6834" s="161"/>
      <c r="G6834" s="161"/>
      <c r="H6834" s="161"/>
      <c r="I6834" s="161"/>
      <c r="J6834" s="161"/>
    </row>
    <row r="6835" spans="1:10">
      <c r="A6835" s="161"/>
      <c r="B6835" s="161"/>
      <c r="C6835" s="161"/>
      <c r="D6835" s="161"/>
      <c r="E6835" s="161"/>
      <c r="F6835" s="161"/>
      <c r="G6835" s="161"/>
      <c r="H6835" s="161"/>
      <c r="I6835" s="161"/>
      <c r="J6835" s="161"/>
    </row>
    <row r="6836" spans="1:10">
      <c r="A6836" s="161"/>
      <c r="B6836" s="161"/>
      <c r="C6836" s="161"/>
      <c r="D6836" s="161"/>
      <c r="E6836" s="161"/>
      <c r="F6836" s="161"/>
      <c r="G6836" s="161"/>
      <c r="H6836" s="161"/>
      <c r="I6836" s="161"/>
      <c r="J6836" s="161"/>
    </row>
    <row r="6837" spans="1:10">
      <c r="A6837" s="161"/>
      <c r="B6837" s="161"/>
      <c r="C6837" s="161"/>
      <c r="D6837" s="161"/>
      <c r="E6837" s="161"/>
      <c r="F6837" s="161"/>
      <c r="G6837" s="161"/>
      <c r="H6837" s="161"/>
      <c r="I6837" s="161"/>
      <c r="J6837" s="161"/>
    </row>
    <row r="6838" spans="1:10">
      <c r="A6838" s="161"/>
      <c r="B6838" s="161"/>
      <c r="C6838" s="161"/>
      <c r="D6838" s="161"/>
      <c r="E6838" s="161"/>
      <c r="F6838" s="161"/>
      <c r="G6838" s="161"/>
      <c r="H6838" s="161"/>
      <c r="I6838" s="161"/>
      <c r="J6838" s="161"/>
    </row>
    <row r="6839" spans="1:10">
      <c r="A6839" s="161"/>
      <c r="B6839" s="161"/>
      <c r="C6839" s="161"/>
      <c r="D6839" s="161"/>
      <c r="E6839" s="161"/>
      <c r="F6839" s="161"/>
      <c r="G6839" s="161"/>
      <c r="H6839" s="161"/>
      <c r="I6839" s="161"/>
      <c r="J6839" s="161"/>
    </row>
    <row r="6840" spans="1:10">
      <c r="A6840" s="161"/>
      <c r="B6840" s="161"/>
      <c r="C6840" s="161"/>
      <c r="D6840" s="161"/>
      <c r="E6840" s="161"/>
      <c r="F6840" s="161"/>
      <c r="G6840" s="161"/>
      <c r="H6840" s="161"/>
      <c r="I6840" s="161"/>
      <c r="J6840" s="161"/>
    </row>
    <row r="6841" spans="1:10">
      <c r="A6841" s="161"/>
      <c r="B6841" s="161"/>
      <c r="C6841" s="161"/>
      <c r="D6841" s="161"/>
      <c r="E6841" s="161"/>
      <c r="F6841" s="161"/>
      <c r="G6841" s="161"/>
      <c r="H6841" s="161"/>
      <c r="I6841" s="161"/>
      <c r="J6841" s="161"/>
    </row>
    <row r="6842" spans="1:10">
      <c r="A6842" s="161"/>
      <c r="B6842" s="161"/>
      <c r="C6842" s="161"/>
      <c r="D6842" s="161"/>
      <c r="E6842" s="161"/>
      <c r="F6842" s="161"/>
      <c r="G6842" s="161"/>
      <c r="H6842" s="161"/>
      <c r="I6842" s="161"/>
      <c r="J6842" s="161"/>
    </row>
    <row r="6843" spans="1:10">
      <c r="A6843" s="161"/>
      <c r="B6843" s="161"/>
      <c r="C6843" s="161"/>
      <c r="D6843" s="161"/>
      <c r="E6843" s="161"/>
      <c r="F6843" s="161"/>
      <c r="G6843" s="161"/>
      <c r="H6843" s="161"/>
      <c r="I6843" s="161"/>
      <c r="J6843" s="161"/>
    </row>
    <row r="6844" spans="1:10">
      <c r="A6844" s="161"/>
      <c r="B6844" s="161"/>
      <c r="C6844" s="161"/>
      <c r="D6844" s="161"/>
      <c r="E6844" s="161"/>
      <c r="F6844" s="161"/>
      <c r="G6844" s="161"/>
      <c r="H6844" s="161"/>
      <c r="I6844" s="161"/>
      <c r="J6844" s="161"/>
    </row>
    <row r="6845" spans="1:10">
      <c r="A6845" s="161"/>
      <c r="B6845" s="161"/>
      <c r="C6845" s="161"/>
      <c r="D6845" s="161"/>
      <c r="E6845" s="161"/>
      <c r="F6845" s="161"/>
      <c r="G6845" s="161"/>
      <c r="H6845" s="161"/>
      <c r="I6845" s="161"/>
      <c r="J6845" s="161"/>
    </row>
    <row r="6846" spans="1:10">
      <c r="A6846" s="161"/>
      <c r="B6846" s="161"/>
      <c r="C6846" s="161"/>
      <c r="D6846" s="161"/>
      <c r="E6846" s="161"/>
      <c r="F6846" s="161"/>
      <c r="G6846" s="161"/>
      <c r="H6846" s="161"/>
      <c r="I6846" s="161"/>
      <c r="J6846" s="161"/>
    </row>
    <row r="6847" spans="1:10">
      <c r="A6847" s="161"/>
      <c r="B6847" s="161"/>
      <c r="C6847" s="161"/>
      <c r="D6847" s="161"/>
      <c r="E6847" s="161"/>
      <c r="F6847" s="161"/>
      <c r="G6847" s="161"/>
      <c r="H6847" s="161"/>
      <c r="I6847" s="161"/>
      <c r="J6847" s="161"/>
    </row>
    <row r="6848" spans="1:10">
      <c r="A6848" s="161"/>
      <c r="B6848" s="161"/>
      <c r="C6848" s="161"/>
      <c r="D6848" s="161"/>
      <c r="E6848" s="161"/>
      <c r="F6848" s="161"/>
      <c r="G6848" s="161"/>
      <c r="H6848" s="161"/>
      <c r="I6848" s="161"/>
      <c r="J6848" s="161"/>
    </row>
    <row r="6849" spans="1:10">
      <c r="A6849" s="161"/>
      <c r="B6849" s="161"/>
      <c r="C6849" s="161"/>
      <c r="D6849" s="161"/>
      <c r="E6849" s="161"/>
      <c r="F6849" s="161"/>
      <c r="G6849" s="161"/>
      <c r="H6849" s="161"/>
      <c r="I6849" s="161"/>
      <c r="J6849" s="161"/>
    </row>
    <row r="6850" spans="1:10">
      <c r="A6850" s="161"/>
      <c r="B6850" s="161"/>
      <c r="C6850" s="161"/>
      <c r="D6850" s="161"/>
      <c r="E6850" s="161"/>
      <c r="F6850" s="161"/>
      <c r="G6850" s="161"/>
      <c r="H6850" s="161"/>
      <c r="I6850" s="161"/>
      <c r="J6850" s="161"/>
    </row>
    <row r="6851" spans="1:10">
      <c r="A6851" s="161"/>
      <c r="B6851" s="161"/>
      <c r="C6851" s="161"/>
      <c r="D6851" s="161"/>
      <c r="E6851" s="161"/>
      <c r="F6851" s="161"/>
      <c r="G6851" s="161"/>
      <c r="H6851" s="161"/>
      <c r="I6851" s="161"/>
      <c r="J6851" s="161"/>
    </row>
    <row r="6852" spans="1:10">
      <c r="A6852" s="161"/>
      <c r="B6852" s="161"/>
      <c r="C6852" s="161"/>
      <c r="D6852" s="161"/>
      <c r="E6852" s="161"/>
      <c r="F6852" s="161"/>
      <c r="G6852" s="161"/>
      <c r="H6852" s="161"/>
      <c r="I6852" s="161"/>
      <c r="J6852" s="161"/>
    </row>
    <row r="6853" spans="1:10">
      <c r="A6853" s="161"/>
      <c r="B6853" s="161"/>
      <c r="C6853" s="161"/>
      <c r="D6853" s="161"/>
      <c r="E6853" s="161"/>
      <c r="F6853" s="161"/>
      <c r="G6853" s="161"/>
      <c r="H6853" s="161"/>
      <c r="I6853" s="161"/>
      <c r="J6853" s="161"/>
    </row>
    <row r="6854" spans="1:10">
      <c r="A6854" s="161"/>
      <c r="B6854" s="161"/>
      <c r="C6854" s="161"/>
      <c r="D6854" s="161"/>
      <c r="E6854" s="161"/>
      <c r="F6854" s="161"/>
      <c r="G6854" s="161"/>
      <c r="H6854" s="161"/>
      <c r="I6854" s="161"/>
      <c r="J6854" s="161"/>
    </row>
    <row r="6855" spans="1:10">
      <c r="A6855" s="161"/>
      <c r="B6855" s="161"/>
      <c r="C6855" s="161"/>
      <c r="D6855" s="161"/>
      <c r="E6855" s="161"/>
      <c r="F6855" s="161"/>
      <c r="G6855" s="161"/>
      <c r="H6855" s="161"/>
      <c r="I6855" s="161"/>
      <c r="J6855" s="161"/>
    </row>
    <row r="6856" spans="1:10">
      <c r="A6856" s="161"/>
      <c r="B6856" s="161"/>
      <c r="C6856" s="161"/>
      <c r="D6856" s="161"/>
      <c r="E6856" s="161"/>
      <c r="F6856" s="161"/>
      <c r="G6856" s="161"/>
      <c r="H6856" s="161"/>
      <c r="I6856" s="161"/>
      <c r="J6856" s="161"/>
    </row>
    <row r="6857" spans="1:10">
      <c r="A6857" s="161"/>
      <c r="B6857" s="161"/>
      <c r="C6857" s="161"/>
      <c r="D6857" s="161"/>
      <c r="E6857" s="161"/>
      <c r="F6857" s="161"/>
      <c r="G6857" s="161"/>
      <c r="H6857" s="161"/>
      <c r="I6857" s="161"/>
      <c r="J6857" s="161"/>
    </row>
    <row r="6858" spans="1:10">
      <c r="A6858" s="161"/>
      <c r="B6858" s="161"/>
      <c r="C6858" s="161"/>
      <c r="D6858" s="161"/>
      <c r="E6858" s="161"/>
      <c r="F6858" s="161"/>
      <c r="G6858" s="161"/>
      <c r="H6858" s="161"/>
      <c r="I6858" s="161"/>
      <c r="J6858" s="161"/>
    </row>
    <row r="6859" spans="1:10">
      <c r="A6859" s="161"/>
      <c r="B6859" s="161"/>
      <c r="C6859" s="161"/>
      <c r="D6859" s="161"/>
      <c r="E6859" s="161"/>
      <c r="F6859" s="161"/>
      <c r="G6859" s="161"/>
      <c r="H6859" s="161"/>
      <c r="I6859" s="161"/>
      <c r="J6859" s="161"/>
    </row>
    <row r="6860" spans="1:10">
      <c r="A6860" s="161"/>
      <c r="B6860" s="161"/>
      <c r="C6860" s="161"/>
      <c r="D6860" s="161"/>
      <c r="E6860" s="161"/>
      <c r="F6860" s="161"/>
      <c r="G6860" s="161"/>
      <c r="H6860" s="161"/>
      <c r="I6860" s="161"/>
      <c r="J6860" s="161"/>
    </row>
    <row r="6861" spans="1:10">
      <c r="A6861" s="161"/>
      <c r="B6861" s="161"/>
      <c r="C6861" s="161"/>
      <c r="D6861" s="161"/>
      <c r="E6861" s="161"/>
      <c r="F6861" s="161"/>
      <c r="G6861" s="161"/>
      <c r="H6861" s="161"/>
      <c r="I6861" s="161"/>
      <c r="J6861" s="161"/>
    </row>
    <row r="6862" spans="1:10">
      <c r="A6862" s="161"/>
      <c r="B6862" s="161"/>
      <c r="C6862" s="161"/>
      <c r="D6862" s="161"/>
      <c r="E6862" s="161"/>
      <c r="F6862" s="161"/>
      <c r="G6862" s="161"/>
      <c r="H6862" s="161"/>
      <c r="I6862" s="161"/>
      <c r="J6862" s="161"/>
    </row>
    <row r="6863" spans="1:10">
      <c r="A6863" s="161"/>
      <c r="B6863" s="161"/>
      <c r="C6863" s="161"/>
      <c r="D6863" s="161"/>
      <c r="E6863" s="161"/>
      <c r="F6863" s="161"/>
      <c r="G6863" s="161"/>
      <c r="H6863" s="161"/>
      <c r="I6863" s="161"/>
      <c r="J6863" s="161"/>
    </row>
    <row r="6864" spans="1:10">
      <c r="A6864" s="161"/>
      <c r="B6864" s="161"/>
      <c r="C6864" s="161"/>
      <c r="D6864" s="161"/>
      <c r="E6864" s="161"/>
      <c r="F6864" s="161"/>
      <c r="G6864" s="161"/>
      <c r="H6864" s="161"/>
      <c r="I6864" s="161"/>
      <c r="J6864" s="161"/>
    </row>
    <row r="6865" spans="1:10">
      <c r="A6865" s="161"/>
      <c r="B6865" s="161"/>
      <c r="C6865" s="161"/>
      <c r="D6865" s="161"/>
      <c r="E6865" s="161"/>
      <c r="F6865" s="161"/>
      <c r="G6865" s="161"/>
      <c r="H6865" s="161"/>
      <c r="I6865" s="161"/>
      <c r="J6865" s="161"/>
    </row>
    <row r="6866" spans="1:10">
      <c r="A6866" s="161"/>
      <c r="B6866" s="161"/>
      <c r="C6866" s="161"/>
      <c r="D6866" s="161"/>
      <c r="E6866" s="161"/>
      <c r="F6866" s="161"/>
      <c r="G6866" s="161"/>
      <c r="H6866" s="161"/>
      <c r="I6866" s="161"/>
      <c r="J6866" s="161"/>
    </row>
    <row r="6867" spans="1:10">
      <c r="A6867" s="161"/>
      <c r="B6867" s="161"/>
      <c r="C6867" s="161"/>
      <c r="D6867" s="161"/>
      <c r="E6867" s="161"/>
      <c r="F6867" s="161"/>
      <c r="G6867" s="161"/>
      <c r="H6867" s="161"/>
      <c r="I6867" s="161"/>
      <c r="J6867" s="161"/>
    </row>
    <row r="6868" spans="1:10">
      <c r="A6868" s="161"/>
      <c r="B6868" s="161"/>
      <c r="C6868" s="161"/>
      <c r="D6868" s="161"/>
      <c r="E6868" s="161"/>
      <c r="F6868" s="161"/>
      <c r="G6868" s="161"/>
      <c r="H6868" s="161"/>
      <c r="I6868" s="161"/>
      <c r="J6868" s="161"/>
    </row>
    <row r="6869" spans="1:10">
      <c r="A6869" s="161"/>
      <c r="B6869" s="161"/>
      <c r="C6869" s="161"/>
      <c r="D6869" s="161"/>
      <c r="E6869" s="161"/>
      <c r="F6869" s="161"/>
      <c r="G6869" s="161"/>
      <c r="H6869" s="161"/>
      <c r="I6869" s="161"/>
      <c r="J6869" s="161"/>
    </row>
    <row r="6870" spans="1:10">
      <c r="A6870" s="161"/>
      <c r="B6870" s="161"/>
      <c r="C6870" s="161"/>
      <c r="D6870" s="161"/>
      <c r="E6870" s="161"/>
      <c r="F6870" s="161"/>
      <c r="G6870" s="161"/>
      <c r="H6870" s="161"/>
      <c r="I6870" s="161"/>
      <c r="J6870" s="161"/>
    </row>
    <row r="6871" spans="1:10">
      <c r="A6871" s="161"/>
      <c r="B6871" s="161"/>
      <c r="C6871" s="161"/>
      <c r="D6871" s="161"/>
      <c r="E6871" s="161"/>
      <c r="F6871" s="161"/>
      <c r="G6871" s="161"/>
      <c r="H6871" s="161"/>
      <c r="I6871" s="161"/>
      <c r="J6871" s="161"/>
    </row>
    <row r="6872" spans="1:10">
      <c r="A6872" s="161"/>
      <c r="B6872" s="161"/>
      <c r="C6872" s="161"/>
      <c r="D6872" s="161"/>
      <c r="E6872" s="161"/>
      <c r="F6872" s="161"/>
      <c r="G6872" s="161"/>
      <c r="H6872" s="161"/>
      <c r="I6872" s="161"/>
      <c r="J6872" s="161"/>
    </row>
    <row r="6873" spans="1:10">
      <c r="A6873" s="161"/>
      <c r="B6873" s="161"/>
      <c r="C6873" s="161"/>
      <c r="D6873" s="161"/>
      <c r="E6873" s="161"/>
      <c r="F6873" s="161"/>
      <c r="G6873" s="161"/>
      <c r="H6873" s="161"/>
      <c r="I6873" s="161"/>
      <c r="J6873" s="161"/>
    </row>
    <row r="6874" spans="1:10">
      <c r="A6874" s="161"/>
      <c r="B6874" s="161"/>
      <c r="C6874" s="161"/>
      <c r="D6874" s="161"/>
      <c r="E6874" s="161"/>
      <c r="F6874" s="161"/>
      <c r="G6874" s="161"/>
      <c r="H6874" s="161"/>
      <c r="I6874" s="161"/>
      <c r="J6874" s="161"/>
    </row>
    <row r="6875" spans="1:10">
      <c r="A6875" s="161"/>
      <c r="B6875" s="161"/>
      <c r="C6875" s="161"/>
      <c r="D6875" s="161"/>
      <c r="E6875" s="161"/>
      <c r="F6875" s="161"/>
      <c r="G6875" s="161"/>
      <c r="H6875" s="161"/>
      <c r="I6875" s="161"/>
      <c r="J6875" s="161"/>
    </row>
    <row r="6876" spans="1:10">
      <c r="A6876" s="161"/>
      <c r="B6876" s="161"/>
      <c r="C6876" s="161"/>
      <c r="D6876" s="161"/>
      <c r="E6876" s="161"/>
      <c r="F6876" s="161"/>
      <c r="G6876" s="161"/>
      <c r="H6876" s="161"/>
      <c r="I6876" s="161"/>
      <c r="J6876" s="161"/>
    </row>
    <row r="6877" spans="1:10">
      <c r="A6877" s="161"/>
      <c r="B6877" s="161"/>
      <c r="C6877" s="161"/>
      <c r="D6877" s="161"/>
      <c r="E6877" s="161"/>
      <c r="F6877" s="161"/>
      <c r="G6877" s="161"/>
      <c r="H6877" s="161"/>
      <c r="I6877" s="161"/>
      <c r="J6877" s="161"/>
    </row>
    <row r="6878" spans="1:10">
      <c r="A6878" s="161"/>
      <c r="B6878" s="161"/>
      <c r="C6878" s="161"/>
      <c r="D6878" s="161"/>
      <c r="E6878" s="161"/>
      <c r="F6878" s="161"/>
      <c r="G6878" s="161"/>
      <c r="H6878" s="161"/>
      <c r="I6878" s="161"/>
      <c r="J6878" s="161"/>
    </row>
    <row r="6879" spans="1:10">
      <c r="A6879" s="161"/>
      <c r="B6879" s="161"/>
      <c r="C6879" s="161"/>
      <c r="D6879" s="161"/>
      <c r="E6879" s="161"/>
      <c r="F6879" s="161"/>
      <c r="G6879" s="161"/>
      <c r="H6879" s="161"/>
      <c r="I6879" s="161"/>
      <c r="J6879" s="161"/>
    </row>
    <row r="6880" spans="1:10">
      <c r="A6880" s="161"/>
      <c r="B6880" s="161"/>
      <c r="C6880" s="161"/>
      <c r="D6880" s="161"/>
      <c r="E6880" s="161"/>
      <c r="F6880" s="161"/>
      <c r="G6880" s="161"/>
      <c r="H6880" s="161"/>
      <c r="I6880" s="161"/>
      <c r="J6880" s="161"/>
    </row>
    <row r="6881" spans="1:10">
      <c r="A6881" s="161"/>
      <c r="B6881" s="161"/>
      <c r="C6881" s="161"/>
      <c r="D6881" s="161"/>
      <c r="E6881" s="161"/>
      <c r="F6881" s="161"/>
      <c r="G6881" s="161"/>
      <c r="H6881" s="161"/>
      <c r="I6881" s="161"/>
      <c r="J6881" s="161"/>
    </row>
    <row r="6882" spans="1:10">
      <c r="A6882" s="161"/>
      <c r="B6882" s="161"/>
      <c r="C6882" s="161"/>
      <c r="D6882" s="161"/>
      <c r="E6882" s="161"/>
      <c r="F6882" s="161"/>
      <c r="G6882" s="161"/>
      <c r="H6882" s="161"/>
      <c r="I6882" s="161"/>
      <c r="J6882" s="161"/>
    </row>
    <row r="6883" spans="1:10">
      <c r="A6883" s="161"/>
      <c r="B6883" s="161"/>
      <c r="C6883" s="161"/>
      <c r="D6883" s="161"/>
      <c r="E6883" s="161"/>
      <c r="F6883" s="161"/>
      <c r="G6883" s="161"/>
      <c r="H6883" s="161"/>
      <c r="I6883" s="161"/>
      <c r="J6883" s="161"/>
    </row>
    <row r="6884" spans="1:10">
      <c r="A6884" s="161"/>
      <c r="B6884" s="161"/>
      <c r="C6884" s="161"/>
      <c r="D6884" s="161"/>
      <c r="E6884" s="161"/>
      <c r="F6884" s="161"/>
      <c r="G6884" s="161"/>
      <c r="H6884" s="161"/>
      <c r="I6884" s="161"/>
      <c r="J6884" s="161"/>
    </row>
    <row r="6885" spans="1:10">
      <c r="A6885" s="161"/>
      <c r="B6885" s="161"/>
      <c r="C6885" s="161"/>
      <c r="D6885" s="161"/>
      <c r="E6885" s="161"/>
      <c r="F6885" s="161"/>
      <c r="G6885" s="161"/>
      <c r="H6885" s="161"/>
      <c r="I6885" s="161"/>
      <c r="J6885" s="161"/>
    </row>
    <row r="6886" spans="1:10">
      <c r="A6886" s="161"/>
      <c r="B6886" s="161"/>
      <c r="C6886" s="161"/>
      <c r="D6886" s="161"/>
      <c r="E6886" s="161"/>
      <c r="F6886" s="161"/>
      <c r="G6886" s="161"/>
      <c r="H6886" s="161"/>
      <c r="I6886" s="161"/>
      <c r="J6886" s="161"/>
    </row>
    <row r="6887" spans="1:10">
      <c r="A6887" s="161"/>
      <c r="B6887" s="161"/>
      <c r="C6887" s="161"/>
      <c r="D6887" s="161"/>
      <c r="E6887" s="161"/>
      <c r="F6887" s="161"/>
      <c r="G6887" s="161"/>
      <c r="H6887" s="161"/>
      <c r="I6887" s="161"/>
      <c r="J6887" s="161"/>
    </row>
    <row r="6888" spans="1:10">
      <c r="A6888" s="161"/>
      <c r="B6888" s="161"/>
      <c r="C6888" s="161"/>
      <c r="D6888" s="161"/>
      <c r="E6888" s="161"/>
      <c r="F6888" s="161"/>
      <c r="G6888" s="161"/>
      <c r="H6888" s="161"/>
      <c r="I6888" s="161"/>
      <c r="J6888" s="161"/>
    </row>
    <row r="6889" spans="1:10">
      <c r="A6889" s="161"/>
      <c r="B6889" s="161"/>
      <c r="C6889" s="161"/>
      <c r="D6889" s="161"/>
      <c r="E6889" s="161"/>
      <c r="F6889" s="161"/>
      <c r="G6889" s="161"/>
      <c r="H6889" s="161"/>
      <c r="I6889" s="161"/>
      <c r="J6889" s="161"/>
    </row>
    <row r="6890" spans="1:10">
      <c r="A6890" s="161"/>
      <c r="B6890" s="161"/>
      <c r="C6890" s="161"/>
      <c r="D6890" s="161"/>
      <c r="E6890" s="161"/>
      <c r="F6890" s="161"/>
      <c r="G6890" s="161"/>
      <c r="H6890" s="161"/>
      <c r="I6890" s="161"/>
      <c r="J6890" s="161"/>
    </row>
    <row r="6891" spans="1:10">
      <c r="A6891" s="161"/>
      <c r="B6891" s="161"/>
      <c r="C6891" s="161"/>
      <c r="D6891" s="161"/>
      <c r="E6891" s="161"/>
      <c r="F6891" s="161"/>
      <c r="G6891" s="161"/>
      <c r="H6891" s="161"/>
      <c r="I6891" s="161"/>
      <c r="J6891" s="161"/>
    </row>
    <row r="6892" spans="1:10">
      <c r="A6892" s="161"/>
      <c r="B6892" s="161"/>
      <c r="C6892" s="161"/>
      <c r="D6892" s="161"/>
      <c r="E6892" s="161"/>
      <c r="F6892" s="161"/>
      <c r="G6892" s="161"/>
      <c r="H6892" s="161"/>
      <c r="I6892" s="161"/>
      <c r="J6892" s="161"/>
    </row>
    <row r="6893" spans="1:10">
      <c r="A6893" s="161"/>
      <c r="B6893" s="161"/>
      <c r="C6893" s="161"/>
      <c r="D6893" s="161"/>
      <c r="E6893" s="161"/>
      <c r="F6893" s="161"/>
      <c r="G6893" s="161"/>
      <c r="H6893" s="161"/>
      <c r="I6893" s="161"/>
      <c r="J6893" s="161"/>
    </row>
    <row r="6894" spans="1:10">
      <c r="A6894" s="161"/>
      <c r="B6894" s="161"/>
      <c r="C6894" s="161"/>
      <c r="D6894" s="161"/>
      <c r="E6894" s="161"/>
      <c r="F6894" s="161"/>
      <c r="G6894" s="161"/>
      <c r="H6894" s="161"/>
      <c r="I6894" s="161"/>
      <c r="J6894" s="161"/>
    </row>
    <row r="6895" spans="1:10">
      <c r="A6895" s="161"/>
      <c r="B6895" s="161"/>
      <c r="C6895" s="161"/>
      <c r="D6895" s="161"/>
      <c r="E6895" s="161"/>
      <c r="F6895" s="161"/>
      <c r="G6895" s="161"/>
      <c r="H6895" s="161"/>
      <c r="I6895" s="161"/>
      <c r="J6895" s="161"/>
    </row>
    <row r="6896" spans="1:10">
      <c r="A6896" s="161"/>
      <c r="B6896" s="161"/>
      <c r="C6896" s="161"/>
      <c r="D6896" s="161"/>
      <c r="E6896" s="161"/>
      <c r="F6896" s="161"/>
      <c r="G6896" s="161"/>
      <c r="H6896" s="161"/>
      <c r="I6896" s="161"/>
      <c r="J6896" s="161"/>
    </row>
    <row r="6897" spans="1:10">
      <c r="A6897" s="161"/>
      <c r="B6897" s="161"/>
      <c r="C6897" s="161"/>
      <c r="D6897" s="161"/>
      <c r="E6897" s="161"/>
      <c r="F6897" s="161"/>
      <c r="G6897" s="161"/>
      <c r="H6897" s="161"/>
      <c r="I6897" s="161"/>
      <c r="J6897" s="161"/>
    </row>
    <row r="6898" spans="1:10">
      <c r="A6898" s="161"/>
      <c r="B6898" s="161"/>
      <c r="C6898" s="161"/>
      <c r="D6898" s="161"/>
      <c r="E6898" s="161"/>
      <c r="F6898" s="161"/>
      <c r="G6898" s="161"/>
      <c r="H6898" s="161"/>
      <c r="I6898" s="161"/>
      <c r="J6898" s="161"/>
    </row>
    <row r="6899" spans="1:10">
      <c r="A6899" s="161"/>
      <c r="B6899" s="161"/>
      <c r="C6899" s="161"/>
      <c r="D6899" s="161"/>
      <c r="E6899" s="161"/>
      <c r="F6899" s="161"/>
      <c r="G6899" s="161"/>
      <c r="H6899" s="161"/>
      <c r="I6899" s="161"/>
      <c r="J6899" s="161"/>
    </row>
    <row r="6900" spans="1:10">
      <c r="A6900" s="161"/>
      <c r="B6900" s="161"/>
      <c r="C6900" s="161"/>
      <c r="D6900" s="161"/>
      <c r="E6900" s="161"/>
      <c r="F6900" s="161"/>
      <c r="G6900" s="161"/>
      <c r="H6900" s="161"/>
      <c r="I6900" s="161"/>
      <c r="J6900" s="161"/>
    </row>
    <row r="6901" spans="1:10">
      <c r="A6901" s="161"/>
      <c r="B6901" s="161"/>
      <c r="C6901" s="161"/>
      <c r="D6901" s="161"/>
      <c r="E6901" s="161"/>
      <c r="F6901" s="161"/>
      <c r="G6901" s="161"/>
      <c r="H6901" s="161"/>
      <c r="I6901" s="161"/>
      <c r="J6901" s="161"/>
    </row>
    <row r="6902" spans="1:10">
      <c r="A6902" s="161"/>
      <c r="B6902" s="161"/>
      <c r="C6902" s="161"/>
      <c r="D6902" s="161"/>
      <c r="E6902" s="161"/>
      <c r="F6902" s="161"/>
      <c r="G6902" s="161"/>
      <c r="H6902" s="161"/>
      <c r="I6902" s="161"/>
      <c r="J6902" s="161"/>
    </row>
    <row r="6903" spans="1:10">
      <c r="A6903" s="161"/>
      <c r="B6903" s="161"/>
      <c r="C6903" s="161"/>
      <c r="D6903" s="161"/>
      <c r="E6903" s="161"/>
      <c r="F6903" s="161"/>
      <c r="G6903" s="161"/>
      <c r="H6903" s="161"/>
      <c r="I6903" s="161"/>
      <c r="J6903" s="161"/>
    </row>
    <row r="6904" spans="1:10">
      <c r="A6904" s="161"/>
      <c r="B6904" s="161"/>
      <c r="C6904" s="161"/>
      <c r="D6904" s="161"/>
      <c r="E6904" s="161"/>
      <c r="F6904" s="161"/>
      <c r="G6904" s="161"/>
      <c r="H6904" s="161"/>
      <c r="I6904" s="161"/>
      <c r="J6904" s="161"/>
    </row>
    <row r="6905" spans="1:10">
      <c r="A6905" s="161"/>
      <c r="B6905" s="161"/>
      <c r="C6905" s="161"/>
      <c r="D6905" s="161"/>
      <c r="E6905" s="161"/>
      <c r="F6905" s="161"/>
      <c r="G6905" s="161"/>
      <c r="H6905" s="161"/>
      <c r="I6905" s="161"/>
      <c r="J6905" s="161"/>
    </row>
    <row r="6906" spans="1:10">
      <c r="A6906" s="161"/>
      <c r="B6906" s="161"/>
      <c r="C6906" s="161"/>
      <c r="D6906" s="161"/>
      <c r="E6906" s="161"/>
      <c r="F6906" s="161"/>
      <c r="G6906" s="161"/>
      <c r="H6906" s="161"/>
      <c r="I6906" s="161"/>
      <c r="J6906" s="161"/>
    </row>
    <row r="6907" spans="1:10">
      <c r="A6907" s="161"/>
      <c r="B6907" s="161"/>
      <c r="C6907" s="161"/>
      <c r="D6907" s="161"/>
      <c r="E6907" s="161"/>
      <c r="F6907" s="161"/>
      <c r="G6907" s="161"/>
      <c r="H6907" s="161"/>
      <c r="I6907" s="161"/>
      <c r="J6907" s="161"/>
    </row>
    <row r="6908" spans="1:10">
      <c r="A6908" s="161"/>
      <c r="B6908" s="161"/>
      <c r="C6908" s="161"/>
      <c r="D6908" s="161"/>
      <c r="E6908" s="161"/>
      <c r="F6908" s="161"/>
      <c r="G6908" s="161"/>
      <c r="H6908" s="161"/>
      <c r="I6908" s="161"/>
      <c r="J6908" s="161"/>
    </row>
    <row r="6909" spans="1:10">
      <c r="A6909" s="161"/>
      <c r="B6909" s="161"/>
      <c r="C6909" s="161"/>
      <c r="D6909" s="161"/>
      <c r="E6909" s="161"/>
      <c r="F6909" s="161"/>
      <c r="G6909" s="161"/>
      <c r="H6909" s="161"/>
      <c r="I6909" s="161"/>
      <c r="J6909" s="161"/>
    </row>
    <row r="6910" spans="1:10">
      <c r="A6910" s="161"/>
      <c r="B6910" s="161"/>
      <c r="C6910" s="161"/>
      <c r="D6910" s="161"/>
      <c r="E6910" s="161"/>
      <c r="F6910" s="161"/>
      <c r="G6910" s="161"/>
      <c r="H6910" s="161"/>
      <c r="I6910" s="161"/>
      <c r="J6910" s="161"/>
    </row>
    <row r="6911" spans="1:10">
      <c r="A6911" s="161"/>
      <c r="B6911" s="161"/>
      <c r="C6911" s="161"/>
      <c r="D6911" s="161"/>
      <c r="E6911" s="161"/>
      <c r="F6911" s="161"/>
      <c r="G6911" s="161"/>
      <c r="H6911" s="161"/>
      <c r="I6911" s="161"/>
      <c r="J6911" s="161"/>
    </row>
    <row r="6912" spans="1:10">
      <c r="A6912" s="161"/>
      <c r="B6912" s="161"/>
      <c r="C6912" s="161"/>
      <c r="D6912" s="161"/>
      <c r="E6912" s="161"/>
      <c r="F6912" s="161"/>
      <c r="G6912" s="161"/>
      <c r="H6912" s="161"/>
      <c r="I6912" s="161"/>
      <c r="J6912" s="161"/>
    </row>
    <row r="6913" spans="1:10">
      <c r="A6913" s="161"/>
      <c r="B6913" s="161"/>
      <c r="C6913" s="161"/>
      <c r="D6913" s="161"/>
      <c r="E6913" s="161"/>
      <c r="F6913" s="161"/>
      <c r="G6913" s="161"/>
      <c r="H6913" s="161"/>
      <c r="I6913" s="161"/>
      <c r="J6913" s="161"/>
    </row>
    <row r="6914" spans="1:10">
      <c r="A6914" s="161"/>
      <c r="B6914" s="161"/>
      <c r="C6914" s="161"/>
      <c r="D6914" s="161"/>
      <c r="E6914" s="161"/>
      <c r="F6914" s="161"/>
      <c r="G6914" s="161"/>
      <c r="H6914" s="161"/>
      <c r="I6914" s="161"/>
      <c r="J6914" s="161"/>
    </row>
    <row r="6915" spans="1:10">
      <c r="A6915" s="161"/>
      <c r="B6915" s="161"/>
      <c r="C6915" s="161"/>
      <c r="D6915" s="161"/>
      <c r="E6915" s="161"/>
      <c r="F6915" s="161"/>
      <c r="G6915" s="161"/>
      <c r="H6915" s="161"/>
      <c r="I6915" s="161"/>
      <c r="J6915" s="161"/>
    </row>
    <row r="6916" spans="1:10">
      <c r="A6916" s="161"/>
      <c r="B6916" s="161"/>
      <c r="C6916" s="161"/>
      <c r="D6916" s="161"/>
      <c r="E6916" s="161"/>
      <c r="F6916" s="161"/>
      <c r="G6916" s="161"/>
      <c r="H6916" s="161"/>
      <c r="I6916" s="161"/>
      <c r="J6916" s="161"/>
    </row>
    <row r="6917" spans="1:10">
      <c r="A6917" s="161"/>
      <c r="B6917" s="161"/>
      <c r="C6917" s="161"/>
      <c r="D6917" s="161"/>
      <c r="E6917" s="161"/>
      <c r="F6917" s="161"/>
      <c r="G6917" s="161"/>
      <c r="H6917" s="161"/>
      <c r="I6917" s="161"/>
      <c r="J6917" s="161"/>
    </row>
    <row r="6918" spans="1:10">
      <c r="A6918" s="161"/>
      <c r="B6918" s="161"/>
      <c r="C6918" s="161"/>
      <c r="D6918" s="161"/>
      <c r="E6918" s="161"/>
      <c r="F6918" s="161"/>
      <c r="G6918" s="161"/>
      <c r="H6918" s="161"/>
      <c r="I6918" s="161"/>
      <c r="J6918" s="161"/>
    </row>
    <row r="6919" spans="1:10">
      <c r="A6919" s="161"/>
      <c r="B6919" s="161"/>
      <c r="C6919" s="161"/>
      <c r="D6919" s="161"/>
      <c r="E6919" s="161"/>
      <c r="F6919" s="161"/>
      <c r="G6919" s="161"/>
      <c r="H6919" s="161"/>
      <c r="I6919" s="161"/>
      <c r="J6919" s="161"/>
    </row>
    <row r="6920" spans="1:10">
      <c r="A6920" s="161"/>
      <c r="B6920" s="161"/>
      <c r="C6920" s="161"/>
      <c r="D6920" s="161"/>
      <c r="E6920" s="161"/>
      <c r="F6920" s="161"/>
      <c r="G6920" s="161"/>
      <c r="H6920" s="161"/>
      <c r="I6920" s="161"/>
      <c r="J6920" s="161"/>
    </row>
    <row r="6921" spans="1:10">
      <c r="A6921" s="161"/>
      <c r="B6921" s="161"/>
      <c r="C6921" s="161"/>
      <c r="D6921" s="161"/>
      <c r="E6921" s="161"/>
      <c r="F6921" s="161"/>
      <c r="G6921" s="161"/>
      <c r="H6921" s="161"/>
      <c r="I6921" s="161"/>
      <c r="J6921" s="161"/>
    </row>
    <row r="6922" spans="1:10">
      <c r="A6922" s="161"/>
      <c r="B6922" s="161"/>
      <c r="C6922" s="161"/>
      <c r="D6922" s="161"/>
      <c r="E6922" s="161"/>
      <c r="F6922" s="161"/>
      <c r="G6922" s="161"/>
      <c r="H6922" s="161"/>
      <c r="I6922" s="161"/>
      <c r="J6922" s="161"/>
    </row>
    <row r="6923" spans="1:10">
      <c r="A6923" s="161"/>
      <c r="B6923" s="161"/>
      <c r="C6923" s="161"/>
      <c r="D6923" s="161"/>
      <c r="E6923" s="161"/>
      <c r="F6923" s="161"/>
      <c r="G6923" s="161"/>
      <c r="H6923" s="161"/>
      <c r="I6923" s="161"/>
      <c r="J6923" s="161"/>
    </row>
    <row r="6924" spans="1:10">
      <c r="A6924" s="161"/>
      <c r="B6924" s="161"/>
      <c r="C6924" s="161"/>
      <c r="D6924" s="161"/>
      <c r="E6924" s="161"/>
      <c r="F6924" s="161"/>
      <c r="G6924" s="161"/>
      <c r="H6924" s="161"/>
      <c r="I6924" s="161"/>
      <c r="J6924" s="161"/>
    </row>
    <row r="6925" spans="1:10">
      <c r="A6925" s="161"/>
      <c r="B6925" s="161"/>
      <c r="C6925" s="161"/>
      <c r="D6925" s="161"/>
      <c r="E6925" s="161"/>
      <c r="F6925" s="161"/>
      <c r="G6925" s="161"/>
      <c r="H6925" s="161"/>
      <c r="I6925" s="161"/>
      <c r="J6925" s="161"/>
    </row>
    <row r="6926" spans="1:10">
      <c r="A6926" s="161"/>
      <c r="B6926" s="161"/>
      <c r="C6926" s="161"/>
      <c r="D6926" s="161"/>
      <c r="E6926" s="161"/>
      <c r="F6926" s="161"/>
      <c r="G6926" s="161"/>
      <c r="H6926" s="161"/>
      <c r="I6926" s="161"/>
      <c r="J6926" s="161"/>
    </row>
    <row r="6927" spans="1:10">
      <c r="A6927" s="161"/>
      <c r="B6927" s="161"/>
      <c r="C6927" s="161"/>
      <c r="D6927" s="161"/>
      <c r="E6927" s="161"/>
      <c r="F6927" s="161"/>
      <c r="G6927" s="161"/>
      <c r="H6927" s="161"/>
      <c r="I6927" s="161"/>
      <c r="J6927" s="161"/>
    </row>
    <row r="6928" spans="1:10">
      <c r="A6928" s="161"/>
      <c r="B6928" s="161"/>
      <c r="C6928" s="161"/>
      <c r="D6928" s="161"/>
      <c r="E6928" s="161"/>
      <c r="F6928" s="161"/>
      <c r="G6928" s="161"/>
      <c r="H6928" s="161"/>
      <c r="I6928" s="161"/>
      <c r="J6928" s="161"/>
    </row>
    <row r="6929" spans="1:10">
      <c r="A6929" s="161"/>
      <c r="B6929" s="161"/>
      <c r="C6929" s="161"/>
      <c r="D6929" s="161"/>
      <c r="E6929" s="161"/>
      <c r="F6929" s="161"/>
      <c r="G6929" s="161"/>
      <c r="H6929" s="161"/>
      <c r="I6929" s="161"/>
      <c r="J6929" s="161"/>
    </row>
    <row r="6930" spans="1:10">
      <c r="A6930" s="161"/>
      <c r="B6930" s="161"/>
      <c r="C6930" s="161"/>
      <c r="D6930" s="161"/>
      <c r="E6930" s="161"/>
      <c r="F6930" s="161"/>
      <c r="G6930" s="161"/>
      <c r="H6930" s="161"/>
      <c r="I6930" s="161"/>
      <c r="J6930" s="161"/>
    </row>
    <row r="6931" spans="1:10">
      <c r="A6931" s="161"/>
      <c r="B6931" s="161"/>
      <c r="C6931" s="161"/>
      <c r="D6931" s="161"/>
      <c r="E6931" s="161"/>
      <c r="F6931" s="161"/>
      <c r="G6931" s="161"/>
      <c r="H6931" s="161"/>
      <c r="I6931" s="161"/>
      <c r="J6931" s="161"/>
    </row>
    <row r="6932" spans="1:10">
      <c r="A6932" s="161"/>
      <c r="B6932" s="161"/>
      <c r="C6932" s="161"/>
      <c r="D6932" s="161"/>
      <c r="E6932" s="161"/>
      <c r="F6932" s="161"/>
      <c r="G6932" s="161"/>
      <c r="H6932" s="161"/>
      <c r="I6932" s="161"/>
      <c r="J6932" s="161"/>
    </row>
    <row r="6933" spans="1:10">
      <c r="A6933" s="161"/>
      <c r="B6933" s="161"/>
      <c r="C6933" s="161"/>
      <c r="D6933" s="161"/>
      <c r="E6933" s="161"/>
      <c r="F6933" s="161"/>
      <c r="G6933" s="161"/>
      <c r="H6933" s="161"/>
      <c r="I6933" s="161"/>
      <c r="J6933" s="161"/>
    </row>
    <row r="6934" spans="1:10">
      <c r="A6934" s="161"/>
      <c r="B6934" s="161"/>
      <c r="C6934" s="161"/>
      <c r="D6934" s="161"/>
      <c r="E6934" s="161"/>
      <c r="F6934" s="161"/>
      <c r="G6934" s="161"/>
      <c r="H6934" s="161"/>
      <c r="I6934" s="161"/>
      <c r="J6934" s="161"/>
    </row>
    <row r="6935" spans="1:10">
      <c r="A6935" s="161"/>
      <c r="B6935" s="161"/>
      <c r="C6935" s="161"/>
      <c r="D6935" s="161"/>
      <c r="E6935" s="161"/>
      <c r="F6935" s="161"/>
      <c r="G6935" s="161"/>
      <c r="H6935" s="161"/>
      <c r="I6935" s="161"/>
      <c r="J6935" s="161"/>
    </row>
    <row r="6936" spans="1:10">
      <c r="A6936" s="161"/>
      <c r="B6936" s="161"/>
      <c r="C6936" s="161"/>
      <c r="D6936" s="161"/>
      <c r="E6936" s="161"/>
      <c r="F6936" s="161"/>
      <c r="G6936" s="161"/>
      <c r="H6936" s="161"/>
      <c r="I6936" s="161"/>
      <c r="J6936" s="161"/>
    </row>
    <row r="6937" spans="1:10">
      <c r="A6937" s="161"/>
      <c r="B6937" s="161"/>
      <c r="C6937" s="161"/>
      <c r="D6937" s="161"/>
      <c r="E6937" s="161"/>
      <c r="F6937" s="161"/>
      <c r="G6937" s="161"/>
      <c r="H6937" s="161"/>
      <c r="I6937" s="161"/>
      <c r="J6937" s="161"/>
    </row>
    <row r="6938" spans="1:10">
      <c r="A6938" s="161"/>
      <c r="B6938" s="161"/>
      <c r="C6938" s="161"/>
      <c r="D6938" s="161"/>
      <c r="E6938" s="161"/>
      <c r="F6938" s="161"/>
      <c r="G6938" s="161"/>
      <c r="H6938" s="161"/>
      <c r="I6938" s="161"/>
      <c r="J6938" s="161"/>
    </row>
    <row r="6939" spans="1:10">
      <c r="A6939" s="161"/>
      <c r="B6939" s="161"/>
      <c r="C6939" s="161"/>
      <c r="D6939" s="161"/>
      <c r="E6939" s="161"/>
      <c r="F6939" s="161"/>
      <c r="G6939" s="161"/>
      <c r="H6939" s="161"/>
      <c r="I6939" s="161"/>
      <c r="J6939" s="161"/>
    </row>
    <row r="6940" spans="1:10">
      <c r="A6940" s="161"/>
      <c r="B6940" s="161"/>
      <c r="C6940" s="161"/>
      <c r="D6940" s="161"/>
      <c r="E6940" s="161"/>
      <c r="F6940" s="161"/>
      <c r="G6940" s="161"/>
      <c r="H6940" s="161"/>
      <c r="I6940" s="161"/>
      <c r="J6940" s="161"/>
    </row>
    <row r="6941" spans="1:10">
      <c r="A6941" s="161"/>
      <c r="B6941" s="161"/>
      <c r="C6941" s="161"/>
      <c r="D6941" s="161"/>
      <c r="E6941" s="161"/>
      <c r="F6941" s="161"/>
      <c r="G6941" s="161"/>
      <c r="H6941" s="161"/>
      <c r="I6941" s="161"/>
      <c r="J6941" s="161"/>
    </row>
    <row r="6942" spans="1:10">
      <c r="A6942" s="161"/>
      <c r="B6942" s="161"/>
      <c r="C6942" s="161"/>
      <c r="D6942" s="161"/>
      <c r="E6942" s="161"/>
      <c r="F6942" s="161"/>
      <c r="G6942" s="161"/>
      <c r="H6942" s="161"/>
      <c r="I6942" s="161"/>
      <c r="J6942" s="161"/>
    </row>
    <row r="6943" spans="1:10">
      <c r="A6943" s="161"/>
      <c r="B6943" s="161"/>
      <c r="C6943" s="161"/>
      <c r="D6943" s="161"/>
      <c r="E6943" s="161"/>
      <c r="F6943" s="161"/>
      <c r="G6943" s="161"/>
      <c r="H6943" s="161"/>
      <c r="I6943" s="161"/>
      <c r="J6943" s="161"/>
    </row>
    <row r="6944" spans="1:10">
      <c r="A6944" s="161"/>
      <c r="B6944" s="161"/>
      <c r="C6944" s="161"/>
      <c r="D6944" s="161"/>
      <c r="E6944" s="161"/>
      <c r="F6944" s="161"/>
      <c r="G6944" s="161"/>
      <c r="H6944" s="161"/>
      <c r="I6944" s="161"/>
      <c r="J6944" s="161"/>
    </row>
    <row r="6945" spans="1:10">
      <c r="A6945" s="161"/>
      <c r="B6945" s="161"/>
      <c r="C6945" s="161"/>
      <c r="D6945" s="161"/>
      <c r="E6945" s="161"/>
      <c r="F6945" s="161"/>
      <c r="G6945" s="161"/>
      <c r="H6945" s="161"/>
      <c r="I6945" s="161"/>
      <c r="J6945" s="161"/>
    </row>
    <row r="6946" spans="1:10">
      <c r="A6946" s="161"/>
      <c r="B6946" s="161"/>
      <c r="C6946" s="161"/>
      <c r="D6946" s="161"/>
      <c r="E6946" s="161"/>
      <c r="F6946" s="161"/>
      <c r="G6946" s="161"/>
      <c r="H6946" s="161"/>
      <c r="I6946" s="161"/>
      <c r="J6946" s="161"/>
    </row>
    <row r="6947" spans="1:10">
      <c r="A6947" s="161"/>
      <c r="B6947" s="161"/>
      <c r="C6947" s="161"/>
      <c r="D6947" s="161"/>
      <c r="E6947" s="161"/>
      <c r="F6947" s="161"/>
      <c r="G6947" s="161"/>
      <c r="H6947" s="161"/>
      <c r="I6947" s="161"/>
      <c r="J6947" s="161"/>
    </row>
    <row r="6948" spans="1:10">
      <c r="A6948" s="161"/>
      <c r="B6948" s="161"/>
      <c r="C6948" s="161"/>
      <c r="D6948" s="161"/>
      <c r="E6948" s="161"/>
      <c r="F6948" s="161"/>
      <c r="G6948" s="161"/>
      <c r="H6948" s="161"/>
      <c r="I6948" s="161"/>
      <c r="J6948" s="161"/>
    </row>
    <row r="6949" spans="1:10">
      <c r="A6949" s="161"/>
      <c r="B6949" s="161"/>
      <c r="C6949" s="161"/>
      <c r="D6949" s="161"/>
      <c r="E6949" s="161"/>
      <c r="F6949" s="161"/>
      <c r="G6949" s="161"/>
      <c r="H6949" s="161"/>
      <c r="I6949" s="161"/>
      <c r="J6949" s="161"/>
    </row>
    <row r="6950" spans="1:10">
      <c r="A6950" s="161"/>
      <c r="B6950" s="161"/>
      <c r="C6950" s="161"/>
      <c r="D6950" s="161"/>
      <c r="E6950" s="161"/>
      <c r="F6950" s="161"/>
      <c r="G6950" s="161"/>
      <c r="H6950" s="161"/>
      <c r="I6950" s="161"/>
      <c r="J6950" s="161"/>
    </row>
    <row r="6951" spans="1:10">
      <c r="A6951" s="161"/>
      <c r="B6951" s="161"/>
      <c r="C6951" s="161"/>
      <c r="D6951" s="161"/>
      <c r="E6951" s="161"/>
      <c r="F6951" s="161"/>
      <c r="G6951" s="161"/>
      <c r="H6951" s="161"/>
      <c r="I6951" s="161"/>
      <c r="J6951" s="161"/>
    </row>
    <row r="6952" spans="1:10">
      <c r="A6952" s="161"/>
      <c r="B6952" s="161"/>
      <c r="C6952" s="161"/>
      <c r="D6952" s="161"/>
      <c r="E6952" s="161"/>
      <c r="F6952" s="161"/>
      <c r="G6952" s="161"/>
      <c r="H6952" s="161"/>
      <c r="I6952" s="161"/>
      <c r="J6952" s="161"/>
    </row>
    <row r="6953" spans="1:10">
      <c r="A6953" s="161"/>
      <c r="B6953" s="161"/>
      <c r="C6953" s="161"/>
      <c r="D6953" s="161"/>
      <c r="E6953" s="161"/>
      <c r="F6953" s="161"/>
      <c r="G6953" s="161"/>
      <c r="H6953" s="161"/>
      <c r="I6953" s="161"/>
      <c r="J6953" s="161"/>
    </row>
    <row r="6954" spans="1:10">
      <c r="A6954" s="161"/>
      <c r="B6954" s="161"/>
      <c r="C6954" s="161"/>
      <c r="D6954" s="161"/>
      <c r="E6954" s="161"/>
      <c r="F6954" s="161"/>
      <c r="G6954" s="161"/>
      <c r="H6954" s="161"/>
      <c r="I6954" s="161"/>
      <c r="J6954" s="161"/>
    </row>
    <row r="6955" spans="1:10">
      <c r="A6955" s="161"/>
      <c r="B6955" s="161"/>
      <c r="C6955" s="161"/>
      <c r="D6955" s="161"/>
      <c r="E6955" s="161"/>
      <c r="F6955" s="161"/>
      <c r="G6955" s="161"/>
      <c r="H6955" s="161"/>
      <c r="I6955" s="161"/>
      <c r="J6955" s="161"/>
    </row>
    <row r="6956" spans="1:10">
      <c r="A6956" s="161"/>
      <c r="B6956" s="161"/>
      <c r="C6956" s="161"/>
      <c r="D6956" s="161"/>
      <c r="E6956" s="161"/>
      <c r="F6956" s="161"/>
      <c r="G6956" s="161"/>
      <c r="H6956" s="161"/>
      <c r="I6956" s="161"/>
      <c r="J6956" s="161"/>
    </row>
    <row r="6957" spans="1:10">
      <c r="A6957" s="161"/>
      <c r="B6957" s="161"/>
      <c r="C6957" s="161"/>
      <c r="D6957" s="161"/>
      <c r="E6957" s="161"/>
      <c r="F6957" s="161"/>
      <c r="G6957" s="161"/>
      <c r="H6957" s="161"/>
      <c r="I6957" s="161"/>
      <c r="J6957" s="161"/>
    </row>
    <row r="6958" spans="1:10">
      <c r="A6958" s="161"/>
      <c r="B6958" s="161"/>
      <c r="C6958" s="161"/>
      <c r="D6958" s="161"/>
      <c r="E6958" s="161"/>
      <c r="F6958" s="161"/>
      <c r="G6958" s="161"/>
      <c r="H6958" s="161"/>
      <c r="I6958" s="161"/>
      <c r="J6958" s="161"/>
    </row>
    <row r="6959" spans="1:10">
      <c r="A6959" s="161"/>
      <c r="B6959" s="161"/>
      <c r="C6959" s="161"/>
      <c r="D6959" s="161"/>
      <c r="E6959" s="161"/>
      <c r="F6959" s="161"/>
      <c r="G6959" s="161"/>
      <c r="H6959" s="161"/>
      <c r="I6959" s="161"/>
      <c r="J6959" s="161"/>
    </row>
    <row r="6960" spans="1:10">
      <c r="A6960" s="161"/>
      <c r="B6960" s="161"/>
      <c r="C6960" s="161"/>
      <c r="D6960" s="161"/>
      <c r="E6960" s="161"/>
      <c r="F6960" s="161"/>
      <c r="G6960" s="161"/>
      <c r="H6960" s="161"/>
      <c r="I6960" s="161"/>
      <c r="J6960" s="161"/>
    </row>
    <row r="6961" spans="1:10">
      <c r="A6961" s="161"/>
      <c r="B6961" s="161"/>
      <c r="C6961" s="161"/>
      <c r="D6961" s="161"/>
      <c r="E6961" s="161"/>
      <c r="F6961" s="161"/>
      <c r="G6961" s="161"/>
      <c r="H6961" s="161"/>
      <c r="I6961" s="161"/>
      <c r="J6961" s="161"/>
    </row>
    <row r="6962" spans="1:10">
      <c r="A6962" s="161"/>
      <c r="B6962" s="161"/>
      <c r="C6962" s="161"/>
      <c r="D6962" s="161"/>
      <c r="E6962" s="161"/>
      <c r="F6962" s="161"/>
      <c r="G6962" s="161"/>
      <c r="H6962" s="161"/>
      <c r="I6962" s="161"/>
      <c r="J6962" s="161"/>
    </row>
    <row r="6963" spans="1:10">
      <c r="A6963" s="161"/>
      <c r="B6963" s="161"/>
      <c r="C6963" s="161"/>
      <c r="D6963" s="161"/>
      <c r="E6963" s="161"/>
      <c r="F6963" s="161"/>
      <c r="G6963" s="161"/>
      <c r="H6963" s="161"/>
      <c r="I6963" s="161"/>
      <c r="J6963" s="161"/>
    </row>
    <row r="6964" spans="1:10">
      <c r="A6964" s="161"/>
      <c r="B6964" s="161"/>
      <c r="C6964" s="161"/>
      <c r="D6964" s="161"/>
      <c r="E6964" s="161"/>
      <c r="F6964" s="161"/>
      <c r="G6964" s="161"/>
      <c r="H6964" s="161"/>
      <c r="I6964" s="161"/>
      <c r="J6964" s="161"/>
    </row>
    <row r="6965" spans="1:10">
      <c r="A6965" s="161"/>
      <c r="B6965" s="161"/>
      <c r="C6965" s="161"/>
      <c r="D6965" s="161"/>
      <c r="E6965" s="161"/>
      <c r="F6965" s="161"/>
      <c r="G6965" s="161"/>
      <c r="H6965" s="161"/>
      <c r="I6965" s="161"/>
      <c r="J6965" s="161"/>
    </row>
    <row r="6966" spans="1:10">
      <c r="A6966" s="161"/>
      <c r="B6966" s="161"/>
      <c r="C6966" s="161"/>
      <c r="D6966" s="161"/>
      <c r="E6966" s="161"/>
      <c r="F6966" s="161"/>
      <c r="G6966" s="161"/>
      <c r="H6966" s="161"/>
      <c r="I6966" s="161"/>
      <c r="J6966" s="161"/>
    </row>
    <row r="6967" spans="1:10">
      <c r="A6967" s="161"/>
      <c r="B6967" s="161"/>
      <c r="C6967" s="161"/>
      <c r="D6967" s="161"/>
      <c r="E6967" s="161"/>
      <c r="F6967" s="161"/>
      <c r="G6967" s="161"/>
      <c r="H6967" s="161"/>
      <c r="I6967" s="161"/>
      <c r="J6967" s="161"/>
    </row>
    <row r="6968" spans="1:10">
      <c r="A6968" s="161"/>
      <c r="B6968" s="161"/>
      <c r="C6968" s="161"/>
      <c r="D6968" s="161"/>
      <c r="E6968" s="161"/>
      <c r="F6968" s="161"/>
      <c r="G6968" s="161"/>
      <c r="H6968" s="161"/>
      <c r="I6968" s="161"/>
      <c r="J6968" s="161"/>
    </row>
    <row r="6969" spans="1:10">
      <c r="A6969" s="161"/>
      <c r="B6969" s="161"/>
      <c r="C6969" s="161"/>
      <c r="D6969" s="161"/>
      <c r="E6969" s="161"/>
      <c r="F6969" s="161"/>
      <c r="G6969" s="161"/>
      <c r="H6969" s="161"/>
      <c r="I6969" s="161"/>
      <c r="J6969" s="161"/>
    </row>
    <row r="6970" spans="1:10">
      <c r="A6970" s="161"/>
      <c r="B6970" s="161"/>
      <c r="C6970" s="161"/>
      <c r="D6970" s="161"/>
      <c r="E6970" s="161"/>
      <c r="F6970" s="161"/>
      <c r="G6970" s="161"/>
      <c r="H6970" s="161"/>
      <c r="I6970" s="161"/>
      <c r="J6970" s="161"/>
    </row>
    <row r="6971" spans="1:10">
      <c r="A6971" s="161"/>
      <c r="B6971" s="161"/>
      <c r="C6971" s="161"/>
      <c r="D6971" s="161"/>
      <c r="E6971" s="161"/>
      <c r="F6971" s="161"/>
      <c r="G6971" s="161"/>
      <c r="H6971" s="161"/>
      <c r="I6971" s="161"/>
      <c r="J6971" s="161"/>
    </row>
    <row r="6972" spans="1:10">
      <c r="A6972" s="161"/>
      <c r="B6972" s="161"/>
      <c r="C6972" s="161"/>
      <c r="D6972" s="161"/>
      <c r="E6972" s="161"/>
      <c r="F6972" s="161"/>
      <c r="G6972" s="161"/>
      <c r="H6972" s="161"/>
      <c r="I6972" s="161"/>
      <c r="J6972" s="161"/>
    </row>
    <row r="6973" spans="1:10">
      <c r="A6973" s="161"/>
      <c r="B6973" s="161"/>
      <c r="C6973" s="161"/>
      <c r="D6973" s="161"/>
      <c r="E6973" s="161"/>
      <c r="F6973" s="161"/>
      <c r="G6973" s="161"/>
      <c r="H6973" s="161"/>
      <c r="I6973" s="161"/>
      <c r="J6973" s="161"/>
    </row>
    <row r="6974" spans="1:10">
      <c r="A6974" s="161"/>
      <c r="B6974" s="161"/>
      <c r="C6974" s="161"/>
      <c r="D6974" s="161"/>
      <c r="E6974" s="161"/>
      <c r="F6974" s="161"/>
      <c r="G6974" s="161"/>
      <c r="H6974" s="161"/>
      <c r="I6974" s="161"/>
      <c r="J6974" s="161"/>
    </row>
    <row r="6975" spans="1:10">
      <c r="A6975" s="161"/>
      <c r="B6975" s="161"/>
      <c r="C6975" s="161"/>
      <c r="D6975" s="161"/>
      <c r="E6975" s="161"/>
      <c r="F6975" s="161"/>
      <c r="G6975" s="161"/>
      <c r="H6975" s="161"/>
      <c r="I6975" s="161"/>
      <c r="J6975" s="161"/>
    </row>
    <row r="6976" spans="1:10">
      <c r="A6976" s="161"/>
      <c r="B6976" s="161"/>
      <c r="C6976" s="161"/>
      <c r="D6976" s="161"/>
      <c r="E6976" s="161"/>
      <c r="F6976" s="161"/>
      <c r="G6976" s="161"/>
      <c r="H6976" s="161"/>
      <c r="I6976" s="161"/>
      <c r="J6976" s="161"/>
    </row>
    <row r="6977" spans="1:10">
      <c r="A6977" s="161"/>
      <c r="B6977" s="161"/>
      <c r="C6977" s="161"/>
      <c r="D6977" s="161"/>
      <c r="E6977" s="161"/>
      <c r="F6977" s="161"/>
      <c r="G6977" s="161"/>
      <c r="H6977" s="161"/>
      <c r="I6977" s="161"/>
      <c r="J6977" s="161"/>
    </row>
    <row r="6978" spans="1:10">
      <c r="A6978" s="161"/>
      <c r="B6978" s="161"/>
      <c r="C6978" s="161"/>
      <c r="D6978" s="161"/>
      <c r="E6978" s="161"/>
      <c r="F6978" s="161"/>
      <c r="G6978" s="161"/>
      <c r="H6978" s="161"/>
      <c r="I6978" s="161"/>
      <c r="J6978" s="161"/>
    </row>
    <row r="6979" spans="1:10">
      <c r="A6979" s="161"/>
      <c r="B6979" s="161"/>
      <c r="C6979" s="161"/>
      <c r="D6979" s="161"/>
      <c r="E6979" s="161"/>
      <c r="F6979" s="161"/>
      <c r="G6979" s="161"/>
      <c r="H6979" s="161"/>
      <c r="I6979" s="161"/>
      <c r="J6979" s="161"/>
    </row>
    <row r="6980" spans="1:10">
      <c r="A6980" s="161"/>
      <c r="B6980" s="161"/>
      <c r="C6980" s="161"/>
      <c r="D6980" s="161"/>
      <c r="E6980" s="161"/>
      <c r="F6980" s="161"/>
      <c r="G6980" s="161"/>
      <c r="H6980" s="161"/>
      <c r="I6980" s="161"/>
      <c r="J6980" s="161"/>
    </row>
    <row r="6981" spans="1:10">
      <c r="A6981" s="161"/>
      <c r="B6981" s="161"/>
      <c r="C6981" s="161"/>
      <c r="D6981" s="161"/>
      <c r="E6981" s="161"/>
      <c r="F6981" s="161"/>
      <c r="G6981" s="161"/>
      <c r="H6981" s="161"/>
      <c r="I6981" s="161"/>
      <c r="J6981" s="161"/>
    </row>
    <row r="6982" spans="1:10">
      <c r="A6982" s="161"/>
      <c r="B6982" s="161"/>
      <c r="C6982" s="161"/>
      <c r="D6982" s="161"/>
      <c r="E6982" s="161"/>
      <c r="F6982" s="161"/>
      <c r="G6982" s="161"/>
      <c r="H6982" s="161"/>
      <c r="I6982" s="161"/>
      <c r="J6982" s="161"/>
    </row>
    <row r="6983" spans="1:10">
      <c r="A6983" s="161"/>
      <c r="B6983" s="161"/>
      <c r="C6983" s="161"/>
      <c r="D6983" s="161"/>
      <c r="E6983" s="161"/>
      <c r="F6983" s="161"/>
      <c r="G6983" s="161"/>
      <c r="H6983" s="161"/>
      <c r="I6983" s="161"/>
      <c r="J6983" s="161"/>
    </row>
    <row r="6984" spans="1:10">
      <c r="A6984" s="161"/>
      <c r="B6984" s="161"/>
      <c r="C6984" s="161"/>
      <c r="D6984" s="161"/>
      <c r="E6984" s="161"/>
      <c r="F6984" s="161"/>
      <c r="G6984" s="161"/>
      <c r="H6984" s="161"/>
      <c r="I6984" s="161"/>
      <c r="J6984" s="161"/>
    </row>
    <row r="6985" spans="1:10">
      <c r="A6985" s="161"/>
      <c r="B6985" s="161"/>
      <c r="C6985" s="161"/>
      <c r="D6985" s="161"/>
      <c r="E6985" s="161"/>
      <c r="F6985" s="161"/>
      <c r="G6985" s="161"/>
      <c r="H6985" s="161"/>
      <c r="I6985" s="161"/>
      <c r="J6985" s="161"/>
    </row>
    <row r="6986" spans="1:10">
      <c r="A6986" s="161"/>
      <c r="B6986" s="161"/>
      <c r="C6986" s="161"/>
      <c r="D6986" s="161"/>
      <c r="E6986" s="161"/>
      <c r="F6986" s="161"/>
      <c r="G6986" s="161"/>
      <c r="H6986" s="161"/>
      <c r="I6986" s="161"/>
      <c r="J6986" s="161"/>
    </row>
    <row r="6987" spans="1:10">
      <c r="A6987" s="161"/>
      <c r="B6987" s="161"/>
      <c r="C6987" s="161"/>
      <c r="D6987" s="161"/>
      <c r="E6987" s="161"/>
      <c r="F6987" s="161"/>
      <c r="G6987" s="161"/>
      <c r="H6987" s="161"/>
      <c r="I6987" s="161"/>
      <c r="J6987" s="161"/>
    </row>
    <row r="6988" spans="1:10">
      <c r="A6988" s="161"/>
      <c r="B6988" s="161"/>
      <c r="C6988" s="161"/>
      <c r="D6988" s="161"/>
      <c r="E6988" s="161"/>
      <c r="F6988" s="161"/>
      <c r="G6988" s="161"/>
      <c r="H6988" s="161"/>
      <c r="I6988" s="161"/>
      <c r="J6988" s="161"/>
    </row>
    <row r="6989" spans="1:10">
      <c r="A6989" s="161"/>
      <c r="B6989" s="161"/>
      <c r="C6989" s="161"/>
      <c r="D6989" s="161"/>
      <c r="E6989" s="161"/>
      <c r="F6989" s="161"/>
      <c r="G6989" s="161"/>
      <c r="H6989" s="161"/>
      <c r="I6989" s="161"/>
      <c r="J6989" s="161"/>
    </row>
    <row r="6990" spans="1:10">
      <c r="A6990" s="161"/>
      <c r="B6990" s="161"/>
      <c r="C6990" s="161"/>
      <c r="D6990" s="161"/>
      <c r="E6990" s="161"/>
      <c r="F6990" s="161"/>
      <c r="G6990" s="161"/>
      <c r="H6990" s="161"/>
      <c r="I6990" s="161"/>
      <c r="J6990" s="161"/>
    </row>
    <row r="6991" spans="1:10">
      <c r="A6991" s="161"/>
      <c r="B6991" s="161"/>
      <c r="C6991" s="161"/>
      <c r="D6991" s="161"/>
      <c r="E6991" s="161"/>
      <c r="F6991" s="161"/>
      <c r="G6991" s="161"/>
      <c r="H6991" s="161"/>
      <c r="I6991" s="161"/>
      <c r="J6991" s="161"/>
    </row>
    <row r="6992" spans="1:10">
      <c r="A6992" s="161"/>
      <c r="B6992" s="161"/>
      <c r="C6992" s="161"/>
      <c r="D6992" s="161"/>
      <c r="E6992" s="161"/>
      <c r="F6992" s="161"/>
      <c r="G6992" s="161"/>
      <c r="H6992" s="161"/>
      <c r="I6992" s="161"/>
      <c r="J6992" s="161"/>
    </row>
    <row r="6993" spans="1:10">
      <c r="A6993" s="161"/>
      <c r="B6993" s="161"/>
      <c r="C6993" s="161"/>
      <c r="D6993" s="161"/>
      <c r="E6993" s="161"/>
      <c r="F6993" s="161"/>
      <c r="G6993" s="161"/>
      <c r="H6993" s="161"/>
      <c r="I6993" s="161"/>
      <c r="J6993" s="161"/>
    </row>
    <row r="6994" spans="1:10">
      <c r="A6994" s="161"/>
      <c r="B6994" s="161"/>
      <c r="C6994" s="161"/>
      <c r="D6994" s="161"/>
      <c r="E6994" s="161"/>
      <c r="F6994" s="161"/>
      <c r="G6994" s="161"/>
      <c r="H6994" s="161"/>
      <c r="I6994" s="161"/>
      <c r="J6994" s="161"/>
    </row>
    <row r="6995" spans="1:10">
      <c r="A6995" s="161"/>
      <c r="B6995" s="161"/>
      <c r="C6995" s="161"/>
      <c r="D6995" s="161"/>
      <c r="E6995" s="161"/>
      <c r="F6995" s="161"/>
      <c r="G6995" s="161"/>
      <c r="H6995" s="161"/>
      <c r="I6995" s="161"/>
      <c r="J6995" s="161"/>
    </row>
    <row r="6996" spans="1:10">
      <c r="A6996" s="161"/>
      <c r="B6996" s="161"/>
      <c r="C6996" s="161"/>
      <c r="D6996" s="161"/>
      <c r="E6996" s="161"/>
      <c r="F6996" s="161"/>
      <c r="G6996" s="161"/>
      <c r="H6996" s="161"/>
      <c r="I6996" s="161"/>
      <c r="J6996" s="161"/>
    </row>
    <row r="6997" spans="1:10">
      <c r="A6997" s="161"/>
      <c r="B6997" s="161"/>
      <c r="C6997" s="161"/>
      <c r="D6997" s="161"/>
      <c r="E6997" s="161"/>
      <c r="F6997" s="161"/>
      <c r="G6997" s="161"/>
      <c r="H6997" s="161"/>
      <c r="I6997" s="161"/>
      <c r="J6997" s="161"/>
    </row>
    <row r="6998" spans="1:10">
      <c r="A6998" s="161"/>
      <c r="B6998" s="161"/>
      <c r="C6998" s="161"/>
      <c r="D6998" s="161"/>
      <c r="E6998" s="161"/>
      <c r="F6998" s="161"/>
      <c r="G6998" s="161"/>
      <c r="H6998" s="161"/>
      <c r="I6998" s="161"/>
      <c r="J6998" s="161"/>
    </row>
    <row r="6999" spans="1:10">
      <c r="A6999" s="161"/>
      <c r="B6999" s="161"/>
      <c r="C6999" s="161"/>
      <c r="D6999" s="161"/>
      <c r="E6999" s="161"/>
      <c r="F6999" s="161"/>
      <c r="G6999" s="161"/>
      <c r="H6999" s="161"/>
      <c r="I6999" s="161"/>
      <c r="J6999" s="161"/>
    </row>
    <row r="7000" spans="1:10">
      <c r="A7000" s="161"/>
      <c r="B7000" s="161"/>
      <c r="C7000" s="161"/>
      <c r="D7000" s="161"/>
      <c r="E7000" s="161"/>
      <c r="F7000" s="161"/>
      <c r="G7000" s="161"/>
      <c r="H7000" s="161"/>
      <c r="I7000" s="161"/>
      <c r="J7000" s="161"/>
    </row>
    <row r="7001" spans="1:10">
      <c r="A7001" s="161"/>
      <c r="B7001" s="161"/>
      <c r="C7001" s="161"/>
      <c r="D7001" s="161"/>
      <c r="E7001" s="161"/>
      <c r="F7001" s="161"/>
      <c r="G7001" s="161"/>
      <c r="H7001" s="161"/>
      <c r="I7001" s="161"/>
      <c r="J7001" s="161"/>
    </row>
    <row r="7002" spans="1:10">
      <c r="A7002" s="161"/>
      <c r="B7002" s="161"/>
      <c r="C7002" s="161"/>
      <c r="D7002" s="161"/>
      <c r="E7002" s="161"/>
      <c r="F7002" s="161"/>
      <c r="G7002" s="161"/>
      <c r="H7002" s="161"/>
      <c r="I7002" s="161"/>
      <c r="J7002" s="161"/>
    </row>
    <row r="7003" spans="1:10">
      <c r="A7003" s="161"/>
      <c r="B7003" s="161"/>
      <c r="C7003" s="161"/>
      <c r="D7003" s="161"/>
      <c r="E7003" s="161"/>
      <c r="F7003" s="161"/>
      <c r="G7003" s="161"/>
      <c r="H7003" s="161"/>
      <c r="I7003" s="161"/>
      <c r="J7003" s="161"/>
    </row>
    <row r="7004" spans="1:10">
      <c r="A7004" s="161"/>
      <c r="B7004" s="161"/>
      <c r="C7004" s="161"/>
      <c r="D7004" s="161"/>
      <c r="E7004" s="161"/>
      <c r="F7004" s="161"/>
      <c r="G7004" s="161"/>
      <c r="H7004" s="161"/>
      <c r="I7004" s="161"/>
      <c r="J7004" s="161"/>
    </row>
    <row r="7005" spans="1:10">
      <c r="A7005" s="161"/>
      <c r="B7005" s="161"/>
      <c r="C7005" s="161"/>
      <c r="D7005" s="161"/>
      <c r="E7005" s="161"/>
      <c r="F7005" s="161"/>
      <c r="G7005" s="161"/>
      <c r="H7005" s="161"/>
      <c r="I7005" s="161"/>
      <c r="J7005" s="161"/>
    </row>
    <row r="7006" spans="1:10">
      <c r="A7006" s="161"/>
      <c r="B7006" s="161"/>
      <c r="C7006" s="161"/>
      <c r="D7006" s="161"/>
      <c r="E7006" s="161"/>
      <c r="F7006" s="161"/>
      <c r="G7006" s="161"/>
      <c r="H7006" s="161"/>
      <c r="I7006" s="161"/>
      <c r="J7006" s="161"/>
    </row>
    <row r="7007" spans="1:10">
      <c r="A7007" s="161"/>
      <c r="B7007" s="161"/>
      <c r="C7007" s="161"/>
      <c r="D7007" s="161"/>
      <c r="E7007" s="161"/>
      <c r="F7007" s="161"/>
      <c r="G7007" s="161"/>
      <c r="H7007" s="161"/>
      <c r="I7007" s="161"/>
      <c r="J7007" s="161"/>
    </row>
    <row r="7008" spans="1:10">
      <c r="A7008" s="161"/>
      <c r="B7008" s="161"/>
      <c r="C7008" s="161"/>
      <c r="D7008" s="161"/>
      <c r="E7008" s="161"/>
      <c r="F7008" s="161"/>
      <c r="G7008" s="161"/>
      <c r="H7008" s="161"/>
      <c r="I7008" s="161"/>
      <c r="J7008" s="161"/>
    </row>
    <row r="7009" spans="1:10">
      <c r="A7009" s="161"/>
      <c r="B7009" s="161"/>
      <c r="C7009" s="161"/>
      <c r="D7009" s="161"/>
      <c r="E7009" s="161"/>
      <c r="F7009" s="161"/>
      <c r="G7009" s="161"/>
      <c r="H7009" s="161"/>
      <c r="I7009" s="161"/>
      <c r="J7009" s="161"/>
    </row>
    <row r="7010" spans="1:10">
      <c r="A7010" s="161"/>
      <c r="B7010" s="161"/>
      <c r="C7010" s="161"/>
      <c r="D7010" s="161"/>
      <c r="E7010" s="161"/>
      <c r="F7010" s="161"/>
      <c r="G7010" s="161"/>
      <c r="H7010" s="161"/>
      <c r="I7010" s="161"/>
      <c r="J7010" s="161"/>
    </row>
    <row r="7011" spans="1:10">
      <c r="A7011" s="161"/>
      <c r="B7011" s="161"/>
      <c r="C7011" s="161"/>
      <c r="D7011" s="161"/>
      <c r="E7011" s="161"/>
      <c r="F7011" s="161"/>
      <c r="G7011" s="161"/>
      <c r="H7011" s="161"/>
      <c r="I7011" s="161"/>
      <c r="J7011" s="161"/>
    </row>
    <row r="7012" spans="1:10">
      <c r="A7012" s="161"/>
      <c r="B7012" s="161"/>
      <c r="C7012" s="161"/>
      <c r="D7012" s="161"/>
      <c r="E7012" s="161"/>
      <c r="F7012" s="161"/>
      <c r="G7012" s="161"/>
      <c r="H7012" s="161"/>
      <c r="I7012" s="161"/>
      <c r="J7012" s="161"/>
    </row>
    <row r="7013" spans="1:10">
      <c r="A7013" s="161"/>
      <c r="B7013" s="161"/>
      <c r="C7013" s="161"/>
      <c r="D7013" s="161"/>
      <c r="E7013" s="161"/>
      <c r="F7013" s="161"/>
      <c r="G7013" s="161"/>
      <c r="H7013" s="161"/>
      <c r="I7013" s="161"/>
      <c r="J7013" s="161"/>
    </row>
    <row r="7014" spans="1:10">
      <c r="A7014" s="161"/>
      <c r="B7014" s="161"/>
      <c r="C7014" s="161"/>
      <c r="D7014" s="161"/>
      <c r="E7014" s="161"/>
      <c r="F7014" s="161"/>
      <c r="G7014" s="161"/>
      <c r="H7014" s="161"/>
      <c r="I7014" s="161"/>
      <c r="J7014" s="161"/>
    </row>
    <row r="7015" spans="1:10">
      <c r="A7015" s="161"/>
      <c r="B7015" s="161"/>
      <c r="C7015" s="161"/>
      <c r="D7015" s="161"/>
      <c r="E7015" s="161"/>
      <c r="F7015" s="161"/>
      <c r="G7015" s="161"/>
      <c r="H7015" s="161"/>
      <c r="I7015" s="161"/>
      <c r="J7015" s="161"/>
    </row>
    <row r="7016" spans="1:10">
      <c r="A7016" s="161"/>
      <c r="B7016" s="161"/>
      <c r="C7016" s="161"/>
      <c r="D7016" s="161"/>
      <c r="E7016" s="161"/>
      <c r="F7016" s="161"/>
      <c r="G7016" s="161"/>
      <c r="H7016" s="161"/>
      <c r="I7016" s="161"/>
      <c r="J7016" s="161"/>
    </row>
    <row r="7017" spans="1:10">
      <c r="A7017" s="161"/>
      <c r="B7017" s="161"/>
      <c r="C7017" s="161"/>
      <c r="D7017" s="161"/>
      <c r="E7017" s="161"/>
      <c r="F7017" s="161"/>
      <c r="G7017" s="161"/>
      <c r="H7017" s="161"/>
      <c r="I7017" s="161"/>
      <c r="J7017" s="161"/>
    </row>
    <row r="7018" spans="1:10">
      <c r="A7018" s="161"/>
      <c r="B7018" s="161"/>
      <c r="C7018" s="161"/>
      <c r="D7018" s="161"/>
      <c r="E7018" s="161"/>
      <c r="F7018" s="161"/>
      <c r="G7018" s="161"/>
      <c r="H7018" s="161"/>
      <c r="I7018" s="161"/>
      <c r="J7018" s="161"/>
    </row>
    <row r="7019" spans="1:10">
      <c r="A7019" s="161"/>
      <c r="B7019" s="161"/>
      <c r="C7019" s="161"/>
      <c r="D7019" s="161"/>
      <c r="E7019" s="161"/>
      <c r="F7019" s="161"/>
      <c r="G7019" s="161"/>
      <c r="H7019" s="161"/>
      <c r="I7019" s="161"/>
      <c r="J7019" s="161"/>
    </row>
    <row r="7020" spans="1:10">
      <c r="A7020" s="161"/>
      <c r="B7020" s="161"/>
      <c r="C7020" s="161"/>
      <c r="D7020" s="161"/>
      <c r="E7020" s="161"/>
      <c r="F7020" s="161"/>
      <c r="G7020" s="161"/>
      <c r="H7020" s="161"/>
      <c r="I7020" s="161"/>
      <c r="J7020" s="161"/>
    </row>
    <row r="7021" spans="1:10">
      <c r="A7021" s="161"/>
      <c r="B7021" s="161"/>
      <c r="C7021" s="161"/>
      <c r="D7021" s="161"/>
      <c r="E7021" s="161"/>
      <c r="F7021" s="161"/>
      <c r="G7021" s="161"/>
      <c r="H7021" s="161"/>
      <c r="I7021" s="161"/>
      <c r="J7021" s="161"/>
    </row>
    <row r="7022" spans="1:10">
      <c r="A7022" s="161"/>
      <c r="B7022" s="161"/>
      <c r="C7022" s="161"/>
      <c r="D7022" s="161"/>
      <c r="E7022" s="161"/>
      <c r="F7022" s="161"/>
      <c r="G7022" s="161"/>
      <c r="H7022" s="161"/>
      <c r="I7022" s="161"/>
      <c r="J7022" s="161"/>
    </row>
    <row r="7023" spans="1:10">
      <c r="A7023" s="161"/>
      <c r="B7023" s="161"/>
      <c r="C7023" s="161"/>
      <c r="D7023" s="161"/>
      <c r="E7023" s="161"/>
      <c r="F7023" s="161"/>
      <c r="G7023" s="161"/>
      <c r="H7023" s="161"/>
      <c r="I7023" s="161"/>
      <c r="J7023" s="161"/>
    </row>
    <row r="7024" spans="1:10">
      <c r="A7024" s="161"/>
      <c r="B7024" s="161"/>
      <c r="C7024" s="161"/>
      <c r="D7024" s="161"/>
      <c r="E7024" s="161"/>
      <c r="F7024" s="161"/>
      <c r="G7024" s="161"/>
      <c r="H7024" s="161"/>
      <c r="I7024" s="161"/>
      <c r="J7024" s="161"/>
    </row>
    <row r="7025" spans="1:10">
      <c r="A7025" s="161"/>
      <c r="B7025" s="161"/>
      <c r="C7025" s="161"/>
      <c r="D7025" s="161"/>
      <c r="E7025" s="161"/>
      <c r="F7025" s="161"/>
      <c r="G7025" s="161"/>
      <c r="H7025" s="161"/>
      <c r="I7025" s="161"/>
      <c r="J7025" s="161"/>
    </row>
    <row r="7026" spans="1:10">
      <c r="A7026" s="161"/>
      <c r="B7026" s="161"/>
      <c r="C7026" s="161"/>
      <c r="D7026" s="161"/>
      <c r="E7026" s="161"/>
      <c r="F7026" s="161"/>
      <c r="G7026" s="161"/>
      <c r="H7026" s="161"/>
      <c r="I7026" s="161"/>
      <c r="J7026" s="161"/>
    </row>
    <row r="7027" spans="1:10">
      <c r="A7027" s="161"/>
      <c r="B7027" s="161"/>
      <c r="C7027" s="161"/>
      <c r="D7027" s="161"/>
      <c r="E7027" s="161"/>
      <c r="F7027" s="161"/>
      <c r="G7027" s="161"/>
      <c r="H7027" s="161"/>
      <c r="I7027" s="161"/>
      <c r="J7027" s="161"/>
    </row>
    <row r="7028" spans="1:10">
      <c r="A7028" s="161"/>
      <c r="B7028" s="161"/>
      <c r="C7028" s="161"/>
      <c r="D7028" s="161"/>
      <c r="E7028" s="161"/>
      <c r="F7028" s="161"/>
      <c r="G7028" s="161"/>
      <c r="H7028" s="161"/>
      <c r="I7028" s="161"/>
      <c r="J7028" s="161"/>
    </row>
    <row r="7029" spans="1:10">
      <c r="A7029" s="161"/>
      <c r="B7029" s="161"/>
      <c r="C7029" s="161"/>
      <c r="D7029" s="161"/>
      <c r="E7029" s="161"/>
      <c r="F7029" s="161"/>
      <c r="G7029" s="161"/>
      <c r="H7029" s="161"/>
      <c r="I7029" s="161"/>
      <c r="J7029" s="161"/>
    </row>
    <row r="7030" spans="1:10">
      <c r="A7030" s="161"/>
      <c r="B7030" s="161"/>
      <c r="C7030" s="161"/>
      <c r="D7030" s="161"/>
      <c r="E7030" s="161"/>
      <c r="F7030" s="161"/>
      <c r="G7030" s="161"/>
      <c r="H7030" s="161"/>
      <c r="I7030" s="161"/>
      <c r="J7030" s="161"/>
    </row>
    <row r="7031" spans="1:10">
      <c r="A7031" s="161"/>
      <c r="B7031" s="161"/>
      <c r="C7031" s="161"/>
      <c r="D7031" s="161"/>
      <c r="E7031" s="161"/>
      <c r="F7031" s="161"/>
      <c r="G7031" s="161"/>
      <c r="H7031" s="161"/>
      <c r="I7031" s="161"/>
      <c r="J7031" s="161"/>
    </row>
    <row r="7032" spans="1:10">
      <c r="A7032" s="161"/>
      <c r="B7032" s="161"/>
      <c r="C7032" s="161"/>
      <c r="D7032" s="161"/>
      <c r="E7032" s="161"/>
      <c r="F7032" s="161"/>
      <c r="G7032" s="161"/>
      <c r="H7032" s="161"/>
      <c r="I7032" s="161"/>
      <c r="J7032" s="161"/>
    </row>
    <row r="7033" spans="1:10">
      <c r="A7033" s="161"/>
      <c r="B7033" s="161"/>
      <c r="C7033" s="161"/>
      <c r="D7033" s="161"/>
      <c r="E7033" s="161"/>
      <c r="F7033" s="161"/>
      <c r="G7033" s="161"/>
      <c r="H7033" s="161"/>
      <c r="I7033" s="161"/>
      <c r="J7033" s="161"/>
    </row>
  </sheetData>
  <mergeCells count="4466">
    <mergeCell ref="E6107:F6107"/>
    <mergeCell ref="E6109:F6109"/>
    <mergeCell ref="E6041:F6041"/>
    <mergeCell ref="E6042:F6042"/>
    <mergeCell ref="E6049:F6049"/>
    <mergeCell ref="E6050:F6050"/>
    <mergeCell ref="E6051:F6051"/>
    <mergeCell ref="E6052:F6052"/>
    <mergeCell ref="E6053:F6053"/>
    <mergeCell ref="E6060:F6060"/>
    <mergeCell ref="E6061:F6061"/>
    <mergeCell ref="E6062:F6062"/>
    <mergeCell ref="E6063:F6063"/>
    <mergeCell ref="E6043:F6043"/>
    <mergeCell ref="E6044:F6044"/>
    <mergeCell ref="H6046:I6046"/>
    <mergeCell ref="E6054:F6054"/>
    <mergeCell ref="E6055:F6055"/>
    <mergeCell ref="H6057:I6057"/>
    <mergeCell ref="E6018:F6018"/>
    <mergeCell ref="E6025:F6025"/>
    <mergeCell ref="E6026:F6026"/>
    <mergeCell ref="E6027:F6027"/>
    <mergeCell ref="E6028:F6028"/>
    <mergeCell ref="E6029:F6029"/>
    <mergeCell ref="E6030:F6030"/>
    <mergeCell ref="E6031:F6031"/>
    <mergeCell ref="H6033:I6033"/>
    <mergeCell ref="E6037:F6037"/>
    <mergeCell ref="E6038:F6038"/>
    <mergeCell ref="E6039:F6039"/>
    <mergeCell ref="E6040:F6040"/>
    <mergeCell ref="H6020:I6020"/>
    <mergeCell ref="E6023:F6023"/>
    <mergeCell ref="E6024:F6024"/>
    <mergeCell ref="F6036:G6036"/>
    <mergeCell ref="E5995:F5995"/>
    <mergeCell ref="E5996:F5996"/>
    <mergeCell ref="E6003:F6003"/>
    <mergeCell ref="E6004:F6004"/>
    <mergeCell ref="E6005:F6005"/>
    <mergeCell ref="E6006:F6006"/>
    <mergeCell ref="E6007:F6007"/>
    <mergeCell ref="E6014:F6014"/>
    <mergeCell ref="E6015:F6015"/>
    <mergeCell ref="E6016:F6016"/>
    <mergeCell ref="E6017:F6017"/>
    <mergeCell ref="H5998:I5998"/>
    <mergeCell ref="E6001:F6001"/>
    <mergeCell ref="E6002:F6002"/>
    <mergeCell ref="H6009:I6009"/>
    <mergeCell ref="E6012:F6012"/>
    <mergeCell ref="E6013:F6013"/>
    <mergeCell ref="E5979:F5979"/>
    <mergeCell ref="E5980:F5980"/>
    <mergeCell ref="E5981:F5981"/>
    <mergeCell ref="E5982:F5982"/>
    <mergeCell ref="E5983:F5983"/>
    <mergeCell ref="E5984:F5984"/>
    <mergeCell ref="E5985:F5985"/>
    <mergeCell ref="H5987:I5987"/>
    <mergeCell ref="E5991:F5991"/>
    <mergeCell ref="E5992:F5992"/>
    <mergeCell ref="E5993:F5993"/>
    <mergeCell ref="E5994:F5994"/>
    <mergeCell ref="F5973:G5973"/>
    <mergeCell ref="E5974:F5974"/>
    <mergeCell ref="E5975:F5975"/>
    <mergeCell ref="E5976:F5976"/>
    <mergeCell ref="E5990:F5990"/>
    <mergeCell ref="E5960:F5960"/>
    <mergeCell ref="E5961:F5961"/>
    <mergeCell ref="E5966:F5966"/>
    <mergeCell ref="E5967:F5967"/>
    <mergeCell ref="E5968:F5968"/>
    <mergeCell ref="E5951:F5951"/>
    <mergeCell ref="E5952:F5952"/>
    <mergeCell ref="E5953:F5953"/>
    <mergeCell ref="E5954:F5954"/>
    <mergeCell ref="H5957:I5957"/>
    <mergeCell ref="E5962:F5962"/>
    <mergeCell ref="E5963:F5963"/>
    <mergeCell ref="E5964:F5964"/>
    <mergeCell ref="E5965:F5965"/>
    <mergeCell ref="H5970:I5970"/>
    <mergeCell ref="E5977:F5977"/>
    <mergeCell ref="E5978:F5978"/>
    <mergeCell ref="E5929:F5929"/>
    <mergeCell ref="E5930:F5930"/>
    <mergeCell ref="E5931:F5931"/>
    <mergeCell ref="E5932:F5932"/>
    <mergeCell ref="E5933:F5933"/>
    <mergeCell ref="E5938:F5938"/>
    <mergeCell ref="E5939:F5939"/>
    <mergeCell ref="E5944:F5944"/>
    <mergeCell ref="H5935:I5935"/>
    <mergeCell ref="E5940:F5940"/>
    <mergeCell ref="E5941:F5941"/>
    <mergeCell ref="E5942:F5942"/>
    <mergeCell ref="E5943:F5943"/>
    <mergeCell ref="H5946:I5946"/>
    <mergeCell ref="E5949:F5949"/>
    <mergeCell ref="E5950:F5950"/>
    <mergeCell ref="E5955:F5955"/>
    <mergeCell ref="E5905:F5905"/>
    <mergeCell ref="H5886:I5886"/>
    <mergeCell ref="E5889:F5889"/>
    <mergeCell ref="E5890:F5890"/>
    <mergeCell ref="E5891:F5891"/>
    <mergeCell ref="H5897:I5897"/>
    <mergeCell ref="E5900:F5900"/>
    <mergeCell ref="E5901:F5901"/>
    <mergeCell ref="E5902:F5902"/>
    <mergeCell ref="E5906:F5906"/>
    <mergeCell ref="E5907:F5907"/>
    <mergeCell ref="E5908:F5908"/>
    <mergeCell ref="E5914:F5914"/>
    <mergeCell ref="E5915:F5915"/>
    <mergeCell ref="E5916:F5916"/>
    <mergeCell ref="E5917:F5917"/>
    <mergeCell ref="E5928:F5928"/>
    <mergeCell ref="H5910:I5910"/>
    <mergeCell ref="E5913:F5913"/>
    <mergeCell ref="H5919:I5919"/>
    <mergeCell ref="F5922:G5922"/>
    <mergeCell ref="F5923:G5923"/>
    <mergeCell ref="E5924:F5924"/>
    <mergeCell ref="E5925:F5925"/>
    <mergeCell ref="E5926:F5926"/>
    <mergeCell ref="E5927:F5927"/>
    <mergeCell ref="E5881:F5881"/>
    <mergeCell ref="E5882:F5882"/>
    <mergeCell ref="E5863:F5863"/>
    <mergeCell ref="E5864:F5864"/>
    <mergeCell ref="E5865:F5865"/>
    <mergeCell ref="E5866:F5866"/>
    <mergeCell ref="E5872:F5872"/>
    <mergeCell ref="E5873:F5873"/>
    <mergeCell ref="H5875:I5875"/>
    <mergeCell ref="E5883:F5883"/>
    <mergeCell ref="E5884:F5884"/>
    <mergeCell ref="E5892:F5892"/>
    <mergeCell ref="E5893:F5893"/>
    <mergeCell ref="E5894:F5894"/>
    <mergeCell ref="E5895:F5895"/>
    <mergeCell ref="E5903:F5903"/>
    <mergeCell ref="E5904:F5904"/>
    <mergeCell ref="E5855:F5855"/>
    <mergeCell ref="E5856:F5856"/>
    <mergeCell ref="E5857:F5857"/>
    <mergeCell ref="E5839:F5839"/>
    <mergeCell ref="H5841:I5841"/>
    <mergeCell ref="H5850:I5850"/>
    <mergeCell ref="E5853:F5853"/>
    <mergeCell ref="H5859:I5859"/>
    <mergeCell ref="E5862:F5862"/>
    <mergeCell ref="E5867:F5867"/>
    <mergeCell ref="E5868:F5868"/>
    <mergeCell ref="E5869:F5869"/>
    <mergeCell ref="E5870:F5870"/>
    <mergeCell ref="E5871:F5871"/>
    <mergeCell ref="E5878:F5878"/>
    <mergeCell ref="E5879:F5879"/>
    <mergeCell ref="E5880:F5880"/>
    <mergeCell ref="E5827:F5827"/>
    <mergeCell ref="E5834:F5834"/>
    <mergeCell ref="E5835:F5835"/>
    <mergeCell ref="E5836:F5836"/>
    <mergeCell ref="H5823:I5823"/>
    <mergeCell ref="F5826:G5826"/>
    <mergeCell ref="E5828:F5828"/>
    <mergeCell ref="E5829:F5829"/>
    <mergeCell ref="H5831:I5831"/>
    <mergeCell ref="E5837:F5837"/>
    <mergeCell ref="E5838:F5838"/>
    <mergeCell ref="E5844:F5844"/>
    <mergeCell ref="E5845:F5845"/>
    <mergeCell ref="E5846:F5846"/>
    <mergeCell ref="E5847:F5847"/>
    <mergeCell ref="E5848:F5848"/>
    <mergeCell ref="E5854:F5854"/>
    <mergeCell ref="E5802:F5802"/>
    <mergeCell ref="E5807:F5807"/>
    <mergeCell ref="E5808:F5808"/>
    <mergeCell ref="E5816:F5816"/>
    <mergeCell ref="E5803:F5803"/>
    <mergeCell ref="E5804:F5804"/>
    <mergeCell ref="E5805:F5805"/>
    <mergeCell ref="E5806:F5806"/>
    <mergeCell ref="H5810:I5810"/>
    <mergeCell ref="E5813:F5813"/>
    <mergeCell ref="E5814:F5814"/>
    <mergeCell ref="E5815:F5815"/>
    <mergeCell ref="E5817:F5817"/>
    <mergeCell ref="E5818:F5818"/>
    <mergeCell ref="E5819:F5819"/>
    <mergeCell ref="E5820:F5820"/>
    <mergeCell ref="E5821:F5821"/>
    <mergeCell ref="E5736:F5736"/>
    <mergeCell ref="E5737:F5737"/>
    <mergeCell ref="E5738:F5738"/>
    <mergeCell ref="E5739:F5739"/>
    <mergeCell ref="E5740:F5740"/>
    <mergeCell ref="E5741:F5741"/>
    <mergeCell ref="E5746:F5746"/>
    <mergeCell ref="E5747:F5747"/>
    <mergeCell ref="E5748:F5748"/>
    <mergeCell ref="E5749:F5749"/>
    <mergeCell ref="E5750:F5750"/>
    <mergeCell ref="E5756:F5756"/>
    <mergeCell ref="E5757:F5757"/>
    <mergeCell ref="E5758:F5758"/>
    <mergeCell ref="E5759:F5759"/>
    <mergeCell ref="E5767:F5767"/>
    <mergeCell ref="E5768:F5768"/>
    <mergeCell ref="E5693:F5693"/>
    <mergeCell ref="E5694:F5694"/>
    <mergeCell ref="E5695:F5695"/>
    <mergeCell ref="F5675:G5675"/>
    <mergeCell ref="E5676:F5676"/>
    <mergeCell ref="E5677:F5677"/>
    <mergeCell ref="E5678:F5678"/>
    <mergeCell ref="E5679:F5679"/>
    <mergeCell ref="E5680:F5680"/>
    <mergeCell ref="H5682:I5682"/>
    <mergeCell ref="E5686:F5686"/>
    <mergeCell ref="E5687:F5687"/>
    <mergeCell ref="E5688:F5688"/>
    <mergeCell ref="E5689:F5689"/>
    <mergeCell ref="E5700:F5700"/>
    <mergeCell ref="E5701:F5701"/>
    <mergeCell ref="E5702:F5702"/>
    <mergeCell ref="E5665:F5665"/>
    <mergeCell ref="E5670:F5670"/>
    <mergeCell ref="H5652:I5652"/>
    <mergeCell ref="F5655:G5655"/>
    <mergeCell ref="E5657:F5657"/>
    <mergeCell ref="E5658:F5658"/>
    <mergeCell ref="E5659:F5659"/>
    <mergeCell ref="E5660:F5660"/>
    <mergeCell ref="E5666:F5666"/>
    <mergeCell ref="E5667:F5667"/>
    <mergeCell ref="E5668:F5668"/>
    <mergeCell ref="E5669:F5669"/>
    <mergeCell ref="H5672:I5672"/>
    <mergeCell ref="E5685:F5685"/>
    <mergeCell ref="E5690:F5690"/>
    <mergeCell ref="E5691:F5691"/>
    <mergeCell ref="E5692:F5692"/>
    <mergeCell ref="E5640:F5640"/>
    <mergeCell ref="E5646:F5646"/>
    <mergeCell ref="E5647:F5647"/>
    <mergeCell ref="E5648:F5648"/>
    <mergeCell ref="E5649:F5649"/>
    <mergeCell ref="H5633:I5633"/>
    <mergeCell ref="E5636:F5636"/>
    <mergeCell ref="E5637:F5637"/>
    <mergeCell ref="E5638:F5638"/>
    <mergeCell ref="H5642:I5642"/>
    <mergeCell ref="F5645:G5645"/>
    <mergeCell ref="E5650:F5650"/>
    <mergeCell ref="E5656:F5656"/>
    <mergeCell ref="E5661:F5661"/>
    <mergeCell ref="E5662:F5662"/>
    <mergeCell ref="E5663:F5663"/>
    <mergeCell ref="E5664:F5664"/>
    <mergeCell ref="E5610:F5610"/>
    <mergeCell ref="E5611:F5611"/>
    <mergeCell ref="E5612:F5612"/>
    <mergeCell ref="E5613:F5613"/>
    <mergeCell ref="E5618:F5618"/>
    <mergeCell ref="E5619:F5619"/>
    <mergeCell ref="E5620:F5620"/>
    <mergeCell ref="E5621:F5621"/>
    <mergeCell ref="E5622:F5622"/>
    <mergeCell ref="H5615:I5615"/>
    <mergeCell ref="H5624:I5624"/>
    <mergeCell ref="E5627:F5627"/>
    <mergeCell ref="E5628:F5628"/>
    <mergeCell ref="E5629:F5629"/>
    <mergeCell ref="E5630:F5630"/>
    <mergeCell ref="E5631:F5631"/>
    <mergeCell ref="E5639:F5639"/>
    <mergeCell ref="E5584:F5584"/>
    <mergeCell ref="E5590:F5590"/>
    <mergeCell ref="E5591:F5591"/>
    <mergeCell ref="E5592:F5592"/>
    <mergeCell ref="E5593:F5593"/>
    <mergeCell ref="E5594:F5594"/>
    <mergeCell ref="E5600:F5600"/>
    <mergeCell ref="E5601:F5601"/>
    <mergeCell ref="E5602:F5602"/>
    <mergeCell ref="E5603:F5603"/>
    <mergeCell ref="E5604:F5604"/>
    <mergeCell ref="H5606:I5606"/>
    <mergeCell ref="H5586:I5586"/>
    <mergeCell ref="F5589:G5589"/>
    <mergeCell ref="E5595:F5595"/>
    <mergeCell ref="H5597:I5597"/>
    <mergeCell ref="E5609:F5609"/>
    <mergeCell ref="E5558:F5558"/>
    <mergeCell ref="E5564:F5564"/>
    <mergeCell ref="E5565:F5565"/>
    <mergeCell ref="E5566:F5566"/>
    <mergeCell ref="E5567:F5567"/>
    <mergeCell ref="E5574:F5574"/>
    <mergeCell ref="E5575:F5575"/>
    <mergeCell ref="E5576:F5576"/>
    <mergeCell ref="E5581:F5581"/>
    <mergeCell ref="E5582:F5582"/>
    <mergeCell ref="E5583:F5583"/>
    <mergeCell ref="E5559:F5559"/>
    <mergeCell ref="H5561:I5561"/>
    <mergeCell ref="E5568:F5568"/>
    <mergeCell ref="E5569:F5569"/>
    <mergeCell ref="H5571:I5571"/>
    <mergeCell ref="E5577:F5577"/>
    <mergeCell ref="E5578:F5578"/>
    <mergeCell ref="E5579:F5579"/>
    <mergeCell ref="E5580:F5580"/>
    <mergeCell ref="E5528:F5528"/>
    <mergeCell ref="E5529:F5529"/>
    <mergeCell ref="E5530:F5530"/>
    <mergeCell ref="H5532:I5532"/>
    <mergeCell ref="E5535:F5535"/>
    <mergeCell ref="E5536:F5536"/>
    <mergeCell ref="E5537:F5537"/>
    <mergeCell ref="E5538:F5538"/>
    <mergeCell ref="E5545:F5545"/>
    <mergeCell ref="E5546:F5546"/>
    <mergeCell ref="E5547:F5547"/>
    <mergeCell ref="E5548:F5548"/>
    <mergeCell ref="E5549:F5549"/>
    <mergeCell ref="E5557:F5557"/>
    <mergeCell ref="E5539:F5539"/>
    <mergeCell ref="H5541:I5541"/>
    <mergeCell ref="F5544:G5544"/>
    <mergeCell ref="E5550:F5550"/>
    <mergeCell ref="H5552:I5552"/>
    <mergeCell ref="F5555:G5555"/>
    <mergeCell ref="F5556:G5556"/>
    <mergeCell ref="H5436:I5436"/>
    <mergeCell ref="E5441:F5441"/>
    <mergeCell ref="E5442:F5442"/>
    <mergeCell ref="E5443:F5443"/>
    <mergeCell ref="E5444:F5444"/>
    <mergeCell ref="E5445:F5445"/>
    <mergeCell ref="E5451:F5451"/>
    <mergeCell ref="E5452:F5452"/>
    <mergeCell ref="E5453:F5453"/>
    <mergeCell ref="E5454:F5454"/>
    <mergeCell ref="E5461:F5461"/>
    <mergeCell ref="E5462:F5462"/>
    <mergeCell ref="E5470:F5470"/>
    <mergeCell ref="E5480:F5480"/>
    <mergeCell ref="E5481:F5481"/>
    <mergeCell ref="H5483:I5483"/>
    <mergeCell ref="F5486:G5486"/>
    <mergeCell ref="E5410:F5410"/>
    <mergeCell ref="E5411:F5411"/>
    <mergeCell ref="H5413:I5413"/>
    <mergeCell ref="E5421:F5421"/>
    <mergeCell ref="E5422:F5422"/>
    <mergeCell ref="E5423:F5423"/>
    <mergeCell ref="E5424:F5424"/>
    <mergeCell ref="E5430:F5430"/>
    <mergeCell ref="E5431:F5431"/>
    <mergeCell ref="E5432:F5432"/>
    <mergeCell ref="E5433:F5433"/>
    <mergeCell ref="E5434:F5434"/>
    <mergeCell ref="F5416:G5416"/>
    <mergeCell ref="F5417:G5417"/>
    <mergeCell ref="F5418:G5418"/>
    <mergeCell ref="E5419:F5419"/>
    <mergeCell ref="E5420:F5420"/>
    <mergeCell ref="E5425:F5425"/>
    <mergeCell ref="H5427:I5427"/>
    <mergeCell ref="E5377:F5377"/>
    <mergeCell ref="E5384:F5384"/>
    <mergeCell ref="E5385:F5385"/>
    <mergeCell ref="E5386:F5386"/>
    <mergeCell ref="E5394:F5394"/>
    <mergeCell ref="E5395:F5395"/>
    <mergeCell ref="E5396:F5396"/>
    <mergeCell ref="E5397:F5397"/>
    <mergeCell ref="E5398:F5398"/>
    <mergeCell ref="E5399:F5399"/>
    <mergeCell ref="E5405:F5405"/>
    <mergeCell ref="E5406:F5406"/>
    <mergeCell ref="E5407:F5407"/>
    <mergeCell ref="E5408:F5408"/>
    <mergeCell ref="E5400:F5400"/>
    <mergeCell ref="H5402:I5402"/>
    <mergeCell ref="E5409:F5409"/>
    <mergeCell ref="E5336:F5336"/>
    <mergeCell ref="E5337:F5337"/>
    <mergeCell ref="E5338:F5338"/>
    <mergeCell ref="E5321:F5321"/>
    <mergeCell ref="E5322:F5322"/>
    <mergeCell ref="E5323:F5323"/>
    <mergeCell ref="E5324:F5324"/>
    <mergeCell ref="E5325:F5325"/>
    <mergeCell ref="H5327:I5327"/>
    <mergeCell ref="E5332:F5332"/>
    <mergeCell ref="E5333:F5333"/>
    <mergeCell ref="E5334:F5334"/>
    <mergeCell ref="E5335:F5335"/>
    <mergeCell ref="H5340:I5340"/>
    <mergeCell ref="E5346:F5346"/>
    <mergeCell ref="E5347:F5347"/>
    <mergeCell ref="E5348:F5348"/>
    <mergeCell ref="E5300:F5300"/>
    <mergeCell ref="E5305:F5305"/>
    <mergeCell ref="E5310:F5310"/>
    <mergeCell ref="E5311:F5311"/>
    <mergeCell ref="E5312:F5312"/>
    <mergeCell ref="E5317:F5317"/>
    <mergeCell ref="E5318:F5318"/>
    <mergeCell ref="H5302:I5302"/>
    <mergeCell ref="E5306:F5306"/>
    <mergeCell ref="E5307:F5307"/>
    <mergeCell ref="E5308:F5308"/>
    <mergeCell ref="E5309:F5309"/>
    <mergeCell ref="H5314:I5314"/>
    <mergeCell ref="E5319:F5319"/>
    <mergeCell ref="E5320:F5320"/>
    <mergeCell ref="E5330:F5330"/>
    <mergeCell ref="E5331:F5331"/>
    <mergeCell ref="E5290:F5290"/>
    <mergeCell ref="E5291:F5291"/>
    <mergeCell ref="E5292:F5292"/>
    <mergeCell ref="E5297:F5297"/>
    <mergeCell ref="E5298:F5298"/>
    <mergeCell ref="H5277:I5277"/>
    <mergeCell ref="E5280:F5280"/>
    <mergeCell ref="E5281:F5281"/>
    <mergeCell ref="E5282:F5282"/>
    <mergeCell ref="E5283:F5283"/>
    <mergeCell ref="H5286:I5286"/>
    <mergeCell ref="F5289:G5289"/>
    <mergeCell ref="E5293:F5293"/>
    <mergeCell ref="E5294:F5294"/>
    <mergeCell ref="E5295:F5295"/>
    <mergeCell ref="E5296:F5296"/>
    <mergeCell ref="E5299:F5299"/>
    <mergeCell ref="E5259:F5259"/>
    <mergeCell ref="E5260:F5260"/>
    <mergeCell ref="E5261:F5261"/>
    <mergeCell ref="E5262:F5262"/>
    <mergeCell ref="E5263:F5263"/>
    <mergeCell ref="E5264:F5264"/>
    <mergeCell ref="E5271:F5271"/>
    <mergeCell ref="E5272:F5272"/>
    <mergeCell ref="E5273:F5273"/>
    <mergeCell ref="E5274:F5274"/>
    <mergeCell ref="E5275:F5275"/>
    <mergeCell ref="F5257:G5257"/>
    <mergeCell ref="E5258:F5258"/>
    <mergeCell ref="H5266:I5266"/>
    <mergeCell ref="F5269:G5269"/>
    <mergeCell ref="E5270:F5270"/>
    <mergeCell ref="E5284:F5284"/>
    <mergeCell ref="E5189:F5189"/>
    <mergeCell ref="E5190:F5190"/>
    <mergeCell ref="E5191:F5191"/>
    <mergeCell ref="E5204:F5204"/>
    <mergeCell ref="E5205:F5205"/>
    <mergeCell ref="E5206:F5206"/>
    <mergeCell ref="H5185:I5185"/>
    <mergeCell ref="E5188:F5188"/>
    <mergeCell ref="H5193:I5193"/>
    <mergeCell ref="E5196:F5196"/>
    <mergeCell ref="E5197:F5197"/>
    <mergeCell ref="E5198:F5198"/>
    <mergeCell ref="E5199:F5199"/>
    <mergeCell ref="H5201:I5201"/>
    <mergeCell ref="E5216:F5216"/>
    <mergeCell ref="E5217:F5217"/>
    <mergeCell ref="E5218:F5218"/>
    <mergeCell ref="E5152:F5152"/>
    <mergeCell ref="E5153:F5153"/>
    <mergeCell ref="E5158:F5158"/>
    <mergeCell ref="E5159:F5159"/>
    <mergeCell ref="E5160:F5160"/>
    <mergeCell ref="E5161:F5161"/>
    <mergeCell ref="E5170:F5170"/>
    <mergeCell ref="E5171:F5171"/>
    <mergeCell ref="E5172:F5172"/>
    <mergeCell ref="E5173:F5173"/>
    <mergeCell ref="E5174:F5174"/>
    <mergeCell ref="H5176:I5176"/>
    <mergeCell ref="E5179:F5179"/>
    <mergeCell ref="E5180:F5180"/>
    <mergeCell ref="E5181:F5181"/>
    <mergeCell ref="E5182:F5182"/>
    <mergeCell ref="E5183:F5183"/>
    <mergeCell ref="E5165:F5165"/>
    <mergeCell ref="H5167:I5167"/>
    <mergeCell ref="E5125:F5125"/>
    <mergeCell ref="E5126:F5126"/>
    <mergeCell ref="E5127:F5127"/>
    <mergeCell ref="E5128:F5128"/>
    <mergeCell ref="H5130:I5130"/>
    <mergeCell ref="E5133:F5133"/>
    <mergeCell ref="E5134:F5134"/>
    <mergeCell ref="E5135:F5135"/>
    <mergeCell ref="E5136:F5136"/>
    <mergeCell ref="E5137:F5137"/>
    <mergeCell ref="H5139:I5139"/>
    <mergeCell ref="E5142:F5142"/>
    <mergeCell ref="E5143:F5143"/>
    <mergeCell ref="E5144:F5144"/>
    <mergeCell ref="E5145:F5145"/>
    <mergeCell ref="E5150:F5150"/>
    <mergeCell ref="E5151:F5151"/>
    <mergeCell ref="E5069:F5069"/>
    <mergeCell ref="E5070:F5070"/>
    <mergeCell ref="E5071:F5071"/>
    <mergeCell ref="E5072:F5072"/>
    <mergeCell ref="E5079:F5079"/>
    <mergeCell ref="E5080:F5080"/>
    <mergeCell ref="E5081:F5081"/>
    <mergeCell ref="E5082:F5082"/>
    <mergeCell ref="E5088:F5088"/>
    <mergeCell ref="E5089:F5089"/>
    <mergeCell ref="E5090:F5090"/>
    <mergeCell ref="E5091:F5091"/>
    <mergeCell ref="E5073:F5073"/>
    <mergeCell ref="H5075:I5075"/>
    <mergeCell ref="F5078:G5078"/>
    <mergeCell ref="E5083:F5083"/>
    <mergeCell ref="H5085:I5085"/>
    <mergeCell ref="E5043:F5043"/>
    <mergeCell ref="E5051:F5051"/>
    <mergeCell ref="E5052:F5052"/>
    <mergeCell ref="E5053:F5053"/>
    <mergeCell ref="E5059:F5059"/>
    <mergeCell ref="E5060:F5060"/>
    <mergeCell ref="E5061:F5061"/>
    <mergeCell ref="E5062:F5062"/>
    <mergeCell ref="E5063:F5063"/>
    <mergeCell ref="H5065:I5065"/>
    <mergeCell ref="E5068:F5068"/>
    <mergeCell ref="H5045:I5045"/>
    <mergeCell ref="E5048:F5048"/>
    <mergeCell ref="E5049:F5049"/>
    <mergeCell ref="E5050:F5050"/>
    <mergeCell ref="H5055:I5055"/>
    <mergeCell ref="E5058:F5058"/>
    <mergeCell ref="E5012:F5012"/>
    <mergeCell ref="E5013:F5013"/>
    <mergeCell ref="E5010:F5010"/>
    <mergeCell ref="E5011:F5011"/>
    <mergeCell ref="H5015:I5015"/>
    <mergeCell ref="E5018:F5018"/>
    <mergeCell ref="E5019:F5019"/>
    <mergeCell ref="E5033:F5033"/>
    <mergeCell ref="E5042:F5042"/>
    <mergeCell ref="E5020:F5020"/>
    <mergeCell ref="E5021:F5021"/>
    <mergeCell ref="E5022:F5022"/>
    <mergeCell ref="E5023:F5023"/>
    <mergeCell ref="H5025:I5025"/>
    <mergeCell ref="E5028:F5028"/>
    <mergeCell ref="E5029:F5029"/>
    <mergeCell ref="E5030:F5030"/>
    <mergeCell ref="E5031:F5031"/>
    <mergeCell ref="E5032:F5032"/>
    <mergeCell ref="H5035:I5035"/>
    <mergeCell ref="E5038:F5038"/>
    <mergeCell ref="E5039:F5039"/>
    <mergeCell ref="E5040:F5040"/>
    <mergeCell ref="E5041:F5041"/>
    <mergeCell ref="E4962:F4962"/>
    <mergeCell ref="E4963:F4963"/>
    <mergeCell ref="H4945:I4945"/>
    <mergeCell ref="E4948:F4948"/>
    <mergeCell ref="E4949:F4949"/>
    <mergeCell ref="E4950:F4950"/>
    <mergeCell ref="H4955:I4955"/>
    <mergeCell ref="E4958:F4958"/>
    <mergeCell ref="E4959:F4959"/>
    <mergeCell ref="E4960:F4960"/>
    <mergeCell ref="H4965:I4965"/>
    <mergeCell ref="E4968:F4968"/>
    <mergeCell ref="E4971:F4971"/>
    <mergeCell ref="E4972:F4972"/>
    <mergeCell ref="E4973:F4973"/>
    <mergeCell ref="E4981:F4981"/>
    <mergeCell ref="E4982:F4982"/>
    <mergeCell ref="E4932:F4932"/>
    <mergeCell ref="E4933:F4933"/>
    <mergeCell ref="E4941:F4941"/>
    <mergeCell ref="E4942:F4942"/>
    <mergeCell ref="E4943:F4943"/>
    <mergeCell ref="H4925:I4925"/>
    <mergeCell ref="E4928:F4928"/>
    <mergeCell ref="E4929:F4929"/>
    <mergeCell ref="E4930:F4930"/>
    <mergeCell ref="H4935:I4935"/>
    <mergeCell ref="E4938:F4938"/>
    <mergeCell ref="E4939:F4939"/>
    <mergeCell ref="E4940:F4940"/>
    <mergeCell ref="E4951:F4951"/>
    <mergeCell ref="E4952:F4952"/>
    <mergeCell ref="E4953:F4953"/>
    <mergeCell ref="E4961:F4961"/>
    <mergeCell ref="E4892:F4892"/>
    <mergeCell ref="E4893:F4893"/>
    <mergeCell ref="E4901:F4901"/>
    <mergeCell ref="E4902:F4902"/>
    <mergeCell ref="E4911:F4911"/>
    <mergeCell ref="E4912:F4912"/>
    <mergeCell ref="E4913:F4913"/>
    <mergeCell ref="E4921:F4921"/>
    <mergeCell ref="E4909:F4909"/>
    <mergeCell ref="E4910:F4910"/>
    <mergeCell ref="H4915:I4915"/>
    <mergeCell ref="E4918:F4918"/>
    <mergeCell ref="E4919:F4919"/>
    <mergeCell ref="E4920:F4920"/>
    <mergeCell ref="E4922:F4922"/>
    <mergeCell ref="E4923:F4923"/>
    <mergeCell ref="E4931:F4931"/>
    <mergeCell ref="E4832:F4832"/>
    <mergeCell ref="E4833:F4833"/>
    <mergeCell ref="E4834:F4834"/>
    <mergeCell ref="E4835:F4835"/>
    <mergeCell ref="E4841:F4841"/>
    <mergeCell ref="E4842:F4842"/>
    <mergeCell ref="E4843:F4843"/>
    <mergeCell ref="E4844:F4844"/>
    <mergeCell ref="E4845:F4845"/>
    <mergeCell ref="E4846:F4846"/>
    <mergeCell ref="E4836:F4836"/>
    <mergeCell ref="H4838:I4838"/>
    <mergeCell ref="E4853:F4853"/>
    <mergeCell ref="E4854:F4854"/>
    <mergeCell ref="E4855:F4855"/>
    <mergeCell ref="E4856:F4856"/>
    <mergeCell ref="E4862:F4862"/>
    <mergeCell ref="E4815:F4815"/>
    <mergeCell ref="E4816:F4816"/>
    <mergeCell ref="E4822:F4822"/>
    <mergeCell ref="E4823:F4823"/>
    <mergeCell ref="H4799:I4799"/>
    <mergeCell ref="E4802:F4802"/>
    <mergeCell ref="E4803:F4803"/>
    <mergeCell ref="H4808:I4808"/>
    <mergeCell ref="E4811:F4811"/>
    <mergeCell ref="E4812:F4812"/>
    <mergeCell ref="H4818:I4818"/>
    <mergeCell ref="E4821:F4821"/>
    <mergeCell ref="E4824:F4824"/>
    <mergeCell ref="E4825:F4825"/>
    <mergeCell ref="E4826:F4826"/>
    <mergeCell ref="H4828:I4828"/>
    <mergeCell ref="E4831:F4831"/>
    <mergeCell ref="E4786:F4786"/>
    <mergeCell ref="E4787:F4787"/>
    <mergeCell ref="E4788:F4788"/>
    <mergeCell ref="E4795:F4795"/>
    <mergeCell ref="E4796:F4796"/>
    <mergeCell ref="E4797:F4797"/>
    <mergeCell ref="H4781:I4781"/>
    <mergeCell ref="E4784:F4784"/>
    <mergeCell ref="E4785:F4785"/>
    <mergeCell ref="H4790:I4790"/>
    <mergeCell ref="E4793:F4793"/>
    <mergeCell ref="E4794:F4794"/>
    <mergeCell ref="E4804:F4804"/>
    <mergeCell ref="E4805:F4805"/>
    <mergeCell ref="E4806:F4806"/>
    <mergeCell ref="E4813:F4813"/>
    <mergeCell ref="E4814:F4814"/>
    <mergeCell ref="E4757:F4757"/>
    <mergeCell ref="E4758:F4758"/>
    <mergeCell ref="E4759:F4759"/>
    <mergeCell ref="E4766:F4766"/>
    <mergeCell ref="E4767:F4767"/>
    <mergeCell ref="E4768:F4768"/>
    <mergeCell ref="E4769:F4769"/>
    <mergeCell ref="E4760:F4760"/>
    <mergeCell ref="E4761:F4761"/>
    <mergeCell ref="H4763:I4763"/>
    <mergeCell ref="E4770:F4770"/>
    <mergeCell ref="H4772:I4772"/>
    <mergeCell ref="E4775:F4775"/>
    <mergeCell ref="E4776:F4776"/>
    <mergeCell ref="E4777:F4777"/>
    <mergeCell ref="E4778:F4778"/>
    <mergeCell ref="E4779:F4779"/>
    <mergeCell ref="E4700:F4700"/>
    <mergeCell ref="E4701:F4701"/>
    <mergeCell ref="E4702:F4702"/>
    <mergeCell ref="E4703:F4703"/>
    <mergeCell ref="E4709:F4709"/>
    <mergeCell ref="E4710:F4710"/>
    <mergeCell ref="E4711:F4711"/>
    <mergeCell ref="E4717:F4717"/>
    <mergeCell ref="E4718:F4718"/>
    <mergeCell ref="E4719:F4719"/>
    <mergeCell ref="E4720:F4720"/>
    <mergeCell ref="E4721:F4721"/>
    <mergeCell ref="E4704:F4704"/>
    <mergeCell ref="H4706:I4706"/>
    <mergeCell ref="H4713:I4713"/>
    <mergeCell ref="E4716:F4716"/>
    <mergeCell ref="E4722:F4722"/>
    <mergeCell ref="E4666:F4666"/>
    <mergeCell ref="E4667:F4667"/>
    <mergeCell ref="H4669:I4669"/>
    <mergeCell ref="E4672:F4672"/>
    <mergeCell ref="E4673:F4673"/>
    <mergeCell ref="E4656:F4656"/>
    <mergeCell ref="H4658:I4658"/>
    <mergeCell ref="E4661:F4661"/>
    <mergeCell ref="E4674:F4674"/>
    <mergeCell ref="E4675:F4675"/>
    <mergeCell ref="E4676:F4676"/>
    <mergeCell ref="E4683:F4683"/>
    <mergeCell ref="E4684:F4684"/>
    <mergeCell ref="E4685:F4685"/>
    <mergeCell ref="E4694:F4694"/>
    <mergeCell ref="E4699:F4699"/>
    <mergeCell ref="E4677:F4677"/>
    <mergeCell ref="E4678:F4678"/>
    <mergeCell ref="H4680:I4680"/>
    <mergeCell ref="E4686:F4686"/>
    <mergeCell ref="E4687:F4687"/>
    <mergeCell ref="E4688:F4688"/>
    <mergeCell ref="E4689:F4689"/>
    <mergeCell ref="H4691:I4691"/>
    <mergeCell ref="E4695:F4695"/>
    <mergeCell ref="E4696:F4696"/>
    <mergeCell ref="E4697:F4697"/>
    <mergeCell ref="E4698:F4698"/>
    <mergeCell ref="E4650:F4650"/>
    <mergeCell ref="H4635:I4635"/>
    <mergeCell ref="F4638:G4638"/>
    <mergeCell ref="E4639:F4639"/>
    <mergeCell ref="E4640:F4640"/>
    <mergeCell ref="E4641:F4641"/>
    <mergeCell ref="E4645:F4645"/>
    <mergeCell ref="H4647:I4647"/>
    <mergeCell ref="E4651:F4651"/>
    <mergeCell ref="E4652:F4652"/>
    <mergeCell ref="E4653:F4653"/>
    <mergeCell ref="E4654:F4654"/>
    <mergeCell ref="E4655:F4655"/>
    <mergeCell ref="E4662:F4662"/>
    <mergeCell ref="E4663:F4663"/>
    <mergeCell ref="E4664:F4664"/>
    <mergeCell ref="E4665:F4665"/>
    <mergeCell ref="E4618:F4618"/>
    <mergeCell ref="E4619:F4619"/>
    <mergeCell ref="E4620:F4620"/>
    <mergeCell ref="E4621:F4621"/>
    <mergeCell ref="E4622:F4622"/>
    <mergeCell ref="H4615:I4615"/>
    <mergeCell ref="E4623:F4623"/>
    <mergeCell ref="E4624:F4624"/>
    <mergeCell ref="H4626:I4626"/>
    <mergeCell ref="E4629:F4629"/>
    <mergeCell ref="E4630:F4630"/>
    <mergeCell ref="E4631:F4631"/>
    <mergeCell ref="E4632:F4632"/>
    <mergeCell ref="E4633:F4633"/>
    <mergeCell ref="E4642:F4642"/>
    <mergeCell ref="E4643:F4643"/>
    <mergeCell ref="E4644:F4644"/>
    <mergeCell ref="E4566:F4566"/>
    <mergeCell ref="E4572:F4572"/>
    <mergeCell ref="E4577:F4577"/>
    <mergeCell ref="E4578:F4578"/>
    <mergeCell ref="E4558:F4558"/>
    <mergeCell ref="E4559:F4559"/>
    <mergeCell ref="E4560:F4560"/>
    <mergeCell ref="E4561:F4561"/>
    <mergeCell ref="H4563:I4563"/>
    <mergeCell ref="E4567:F4567"/>
    <mergeCell ref="E4568:F4568"/>
    <mergeCell ref="E4569:F4569"/>
    <mergeCell ref="E4570:F4570"/>
    <mergeCell ref="E4571:F4571"/>
    <mergeCell ref="H4574:I4574"/>
    <mergeCell ref="E4583:F4583"/>
    <mergeCell ref="E4588:F4588"/>
    <mergeCell ref="E4535:F4535"/>
    <mergeCell ref="E4536:F4536"/>
    <mergeCell ref="E4537:F4537"/>
    <mergeCell ref="E4538:F4538"/>
    <mergeCell ref="E4544:F4544"/>
    <mergeCell ref="E4545:F4545"/>
    <mergeCell ref="E4546:F4546"/>
    <mergeCell ref="E4555:F4555"/>
    <mergeCell ref="H4540:I4540"/>
    <mergeCell ref="F4543:G4543"/>
    <mergeCell ref="E4547:F4547"/>
    <mergeCell ref="E4548:F4548"/>
    <mergeCell ref="E4549:F4549"/>
    <mergeCell ref="E4550:F4550"/>
    <mergeCell ref="H4552:I4552"/>
    <mergeCell ref="E4556:F4556"/>
    <mergeCell ref="E4557:F4557"/>
    <mergeCell ref="E4511:F4511"/>
    <mergeCell ref="E4512:F4512"/>
    <mergeCell ref="E4513:F4513"/>
    <mergeCell ref="E4525:F4525"/>
    <mergeCell ref="H4529:I4529"/>
    <mergeCell ref="E4532:F4532"/>
    <mergeCell ref="E4527:F4527"/>
    <mergeCell ref="E4526:F4526"/>
    <mergeCell ref="E4515:F4515"/>
    <mergeCell ref="E4516:F4516"/>
    <mergeCell ref="E4517:F4517"/>
    <mergeCell ref="E4518:F4518"/>
    <mergeCell ref="E4519:F4519"/>
    <mergeCell ref="E4520:F4520"/>
    <mergeCell ref="H4522:I4522"/>
    <mergeCell ref="E4533:F4533"/>
    <mergeCell ref="E4534:F4534"/>
    <mergeCell ref="E4227:F4227"/>
    <mergeCell ref="E4228:F4228"/>
    <mergeCell ref="E4229:F4229"/>
    <mergeCell ref="E4230:F4230"/>
    <mergeCell ref="H4430:I4430"/>
    <mergeCell ref="E4445:F4445"/>
    <mergeCell ref="E4446:F4446"/>
    <mergeCell ref="E4447:F4447"/>
    <mergeCell ref="E4448:F4448"/>
    <mergeCell ref="E4458:F4458"/>
    <mergeCell ref="E4467:F4467"/>
    <mergeCell ref="E4482:F4482"/>
    <mergeCell ref="E4483:F4483"/>
    <mergeCell ref="E4491:F4491"/>
    <mergeCell ref="E4459:F4459"/>
    <mergeCell ref="E4460:F4460"/>
    <mergeCell ref="E4449:F4449"/>
    <mergeCell ref="E4450:F4450"/>
    <mergeCell ref="E4451:F4451"/>
    <mergeCell ref="E4437:F4437"/>
    <mergeCell ref="E4438:F4438"/>
    <mergeCell ref="E4439:F4439"/>
    <mergeCell ref="E4434:F4434"/>
    <mergeCell ref="E4435:F4435"/>
    <mergeCell ref="H3989:I3989"/>
    <mergeCell ref="E3994:F3994"/>
    <mergeCell ref="E3995:F3995"/>
    <mergeCell ref="E3996:F3996"/>
    <mergeCell ref="E3997:F3997"/>
    <mergeCell ref="H3999:I3999"/>
    <mergeCell ref="E4005:F4005"/>
    <mergeCell ref="E4006:F4006"/>
    <mergeCell ref="E4043:F4043"/>
    <mergeCell ref="E4044:F4044"/>
    <mergeCell ref="E4054:F4054"/>
    <mergeCell ref="E4012:F4012"/>
    <mergeCell ref="E4013:F4013"/>
    <mergeCell ref="E4014:F4014"/>
    <mergeCell ref="E4003:F4003"/>
    <mergeCell ref="E4004:F4004"/>
    <mergeCell ref="E4002:F4002"/>
    <mergeCell ref="E4015:F4015"/>
    <mergeCell ref="E3992:F3992"/>
    <mergeCell ref="E3993:F3993"/>
    <mergeCell ref="E4007:F4007"/>
    <mergeCell ref="H4009:I4009"/>
    <mergeCell ref="E4016:F4016"/>
    <mergeCell ref="H3724:I3724"/>
    <mergeCell ref="E3727:F3727"/>
    <mergeCell ref="E3728:F3728"/>
    <mergeCell ref="E3737:F3737"/>
    <mergeCell ref="E3945:F3945"/>
    <mergeCell ref="E3946:F3946"/>
    <mergeCell ref="E3947:F3947"/>
    <mergeCell ref="E3948:F3948"/>
    <mergeCell ref="H3951:I3951"/>
    <mergeCell ref="H3969:I3969"/>
    <mergeCell ref="E3973:F3973"/>
    <mergeCell ref="E3974:F3974"/>
    <mergeCell ref="E3975:F3975"/>
    <mergeCell ref="E3983:F3983"/>
    <mergeCell ref="E3984:F3984"/>
    <mergeCell ref="E3977:F3977"/>
    <mergeCell ref="E3976:F3976"/>
    <mergeCell ref="E3957:F3957"/>
    <mergeCell ref="E3958:F3958"/>
    <mergeCell ref="E3949:F3949"/>
    <mergeCell ref="E3954:F3954"/>
    <mergeCell ref="E3955:F3955"/>
    <mergeCell ref="E3956:F3956"/>
    <mergeCell ref="E3965:F3965"/>
    <mergeCell ref="E3966:F3966"/>
    <mergeCell ref="E3967:F3967"/>
    <mergeCell ref="E3982:F3982"/>
    <mergeCell ref="H3544:I3544"/>
    <mergeCell ref="E3663:F3663"/>
    <mergeCell ref="E3664:F3664"/>
    <mergeCell ref="E3665:F3665"/>
    <mergeCell ref="E3666:F3666"/>
    <mergeCell ref="E3698:F3698"/>
    <mergeCell ref="E3678:F3678"/>
    <mergeCell ref="E3679:F3679"/>
    <mergeCell ref="E3691:F3691"/>
    <mergeCell ref="E3654:F3654"/>
    <mergeCell ref="E3655:F3655"/>
    <mergeCell ref="E3667:F3667"/>
    <mergeCell ref="H3704:I3704"/>
    <mergeCell ref="E3707:F3707"/>
    <mergeCell ref="E3708:F3708"/>
    <mergeCell ref="E3709:F3709"/>
    <mergeCell ref="E3710:F3710"/>
    <mergeCell ref="E3394:F3394"/>
    <mergeCell ref="E3336:F3336"/>
    <mergeCell ref="E3337:F3337"/>
    <mergeCell ref="E3343:F3343"/>
    <mergeCell ref="E3344:F3344"/>
    <mergeCell ref="E3388:F3388"/>
    <mergeCell ref="H3378:I3378"/>
    <mergeCell ref="E3386:F3386"/>
    <mergeCell ref="E3387:F3387"/>
    <mergeCell ref="H3390:I3390"/>
    <mergeCell ref="E3395:F3395"/>
    <mergeCell ref="E3396:F3396"/>
    <mergeCell ref="E3504:F3504"/>
    <mergeCell ref="E3513:F3513"/>
    <mergeCell ref="E3514:F3514"/>
    <mergeCell ref="H3535:I3535"/>
    <mergeCell ref="E3539:F3539"/>
    <mergeCell ref="H3507:I3507"/>
    <mergeCell ref="H3516:I3516"/>
    <mergeCell ref="H3526:I3526"/>
    <mergeCell ref="E3175:F3175"/>
    <mergeCell ref="E3176:F3176"/>
    <mergeCell ref="E3177:F3177"/>
    <mergeCell ref="E3183:F3183"/>
    <mergeCell ref="E3184:F3184"/>
    <mergeCell ref="E3185:F3185"/>
    <mergeCell ref="E3191:F3191"/>
    <mergeCell ref="E3192:F3192"/>
    <mergeCell ref="E3193:F3193"/>
    <mergeCell ref="E3194:F3194"/>
    <mergeCell ref="E3201:F3201"/>
    <mergeCell ref="E3202:F3202"/>
    <mergeCell ref="E3203:F3203"/>
    <mergeCell ref="E3204:F3204"/>
    <mergeCell ref="E3195:F3195"/>
    <mergeCell ref="E3250:F3250"/>
    <mergeCell ref="E3251:F3251"/>
    <mergeCell ref="E2930:F2930"/>
    <mergeCell ref="E2920:F2920"/>
    <mergeCell ref="E2921:F2921"/>
    <mergeCell ref="E2922:F2922"/>
    <mergeCell ref="E3020:F3020"/>
    <mergeCell ref="E3037:F3037"/>
    <mergeCell ref="E3046:F3046"/>
    <mergeCell ref="E3074:F3074"/>
    <mergeCell ref="E3098:F3098"/>
    <mergeCell ref="E3047:F3047"/>
    <mergeCell ref="E3056:F3056"/>
    <mergeCell ref="E3057:F3057"/>
    <mergeCell ref="E3058:F3058"/>
    <mergeCell ref="E3048:F3048"/>
    <mergeCell ref="E3049:F3049"/>
    <mergeCell ref="E3039:F3039"/>
    <mergeCell ref="E3040:F3040"/>
    <mergeCell ref="E3041:F3041"/>
    <mergeCell ref="H2847:I2847"/>
    <mergeCell ref="H2859:I2859"/>
    <mergeCell ref="E2866:F2866"/>
    <mergeCell ref="E2867:F2867"/>
    <mergeCell ref="E2868:F2868"/>
    <mergeCell ref="E2869:F2869"/>
    <mergeCell ref="H2871:I2871"/>
    <mergeCell ref="E2878:F2878"/>
    <mergeCell ref="E2879:F2879"/>
    <mergeCell ref="E2880:F2880"/>
    <mergeCell ref="E2889:F2889"/>
    <mergeCell ref="E2890:F2890"/>
    <mergeCell ref="E2891:F2891"/>
    <mergeCell ref="E2900:F2900"/>
    <mergeCell ref="E2862:F2862"/>
    <mergeCell ref="E2863:F2863"/>
    <mergeCell ref="E2864:F2864"/>
    <mergeCell ref="E2865:F2865"/>
    <mergeCell ref="H2882:I2882"/>
    <mergeCell ref="H2893:I2893"/>
    <mergeCell ref="E2807:F2807"/>
    <mergeCell ref="E2808:F2808"/>
    <mergeCell ref="E2809:F2809"/>
    <mergeCell ref="E2796:F2796"/>
    <mergeCell ref="E2797:F2797"/>
    <mergeCell ref="E2795:F2795"/>
    <mergeCell ref="H2803:I2803"/>
    <mergeCell ref="E2806:F2806"/>
    <mergeCell ref="H2814:I2814"/>
    <mergeCell ref="E2817:F2817"/>
    <mergeCell ref="E2823:F2823"/>
    <mergeCell ref="E2832:F2832"/>
    <mergeCell ref="E2833:F2833"/>
    <mergeCell ref="E2834:F2834"/>
    <mergeCell ref="E2842:F2842"/>
    <mergeCell ref="E2843:F2843"/>
    <mergeCell ref="E2844:F2844"/>
    <mergeCell ref="H2825:I2825"/>
    <mergeCell ref="H2836:I2836"/>
    <mergeCell ref="H2725:I2725"/>
    <mergeCell ref="E2730:F2730"/>
    <mergeCell ref="E2731:F2731"/>
    <mergeCell ref="E2732:F2732"/>
    <mergeCell ref="E2733:F2733"/>
    <mergeCell ref="H2736:I2736"/>
    <mergeCell ref="E2741:F2741"/>
    <mergeCell ref="E2742:F2742"/>
    <mergeCell ref="E2743:F2743"/>
    <mergeCell ref="E2744:F2744"/>
    <mergeCell ref="E2787:F2787"/>
    <mergeCell ref="E2788:F2788"/>
    <mergeCell ref="E2789:F2789"/>
    <mergeCell ref="E2790:F2790"/>
    <mergeCell ref="H2792:I2792"/>
    <mergeCell ref="E2798:F2798"/>
    <mergeCell ref="E2799:F2799"/>
    <mergeCell ref="E2615:F2615"/>
    <mergeCell ref="E2652:F2652"/>
    <mergeCell ref="E2653:F2653"/>
    <mergeCell ref="E2619:F2619"/>
    <mergeCell ref="E2628:F2628"/>
    <mergeCell ref="E2629:F2629"/>
    <mergeCell ref="E2630:F2630"/>
    <mergeCell ref="E2608:F2608"/>
    <mergeCell ref="H2610:I2610"/>
    <mergeCell ref="E2613:F2613"/>
    <mergeCell ref="E2614:F2614"/>
    <mergeCell ref="H2621:I2621"/>
    <mergeCell ref="E2624:F2624"/>
    <mergeCell ref="E2625:F2625"/>
    <mergeCell ref="E2626:F2626"/>
    <mergeCell ref="E2710:F2710"/>
    <mergeCell ref="E2719:F2719"/>
    <mergeCell ref="E2089:F2089"/>
    <mergeCell ref="E2055:F2055"/>
    <mergeCell ref="E2063:F2063"/>
    <mergeCell ref="E2064:F2064"/>
    <mergeCell ref="E2393:F2393"/>
    <mergeCell ref="E2394:F2394"/>
    <mergeCell ref="E2395:F2395"/>
    <mergeCell ref="E2403:F2403"/>
    <mergeCell ref="E2404:F2404"/>
    <mergeCell ref="E2405:F2405"/>
    <mergeCell ref="E2415:F2415"/>
    <mergeCell ref="E2427:F2427"/>
    <mergeCell ref="E2437:F2437"/>
    <mergeCell ref="E2402:F2402"/>
    <mergeCell ref="E2449:F2449"/>
    <mergeCell ref="E2516:F2516"/>
    <mergeCell ref="E2524:F2524"/>
    <mergeCell ref="E2501:F2501"/>
    <mergeCell ref="E2502:F2502"/>
    <mergeCell ref="E2503:F2503"/>
    <mergeCell ref="E2504:F2504"/>
    <mergeCell ref="E2490:F2490"/>
    <mergeCell ref="E2491:F2491"/>
    <mergeCell ref="E2492:F2492"/>
    <mergeCell ref="E2493:F2493"/>
    <mergeCell ref="E2494:F2494"/>
    <mergeCell ref="E2481:F2481"/>
    <mergeCell ref="E2482:F2482"/>
    <mergeCell ref="E2489:F2489"/>
    <mergeCell ref="E2472:F2472"/>
    <mergeCell ref="E2012:F2012"/>
    <mergeCell ref="E2022:F2022"/>
    <mergeCell ref="E2023:F2023"/>
    <mergeCell ref="E2024:F2024"/>
    <mergeCell ref="E2025:F2025"/>
    <mergeCell ref="H2028:I2028"/>
    <mergeCell ref="E2031:F2031"/>
    <mergeCell ref="E2032:F2032"/>
    <mergeCell ref="E2033:F2033"/>
    <mergeCell ref="E2034:F2034"/>
    <mergeCell ref="H2037:I2037"/>
    <mergeCell ref="E2041:F2041"/>
    <mergeCell ref="E2042:F2042"/>
    <mergeCell ref="E2043:F2043"/>
    <mergeCell ref="E2050:F2050"/>
    <mergeCell ref="E2051:F2051"/>
    <mergeCell ref="H2057:I2057"/>
    <mergeCell ref="E1931:F1931"/>
    <mergeCell ref="E1932:F1932"/>
    <mergeCell ref="E1959:F1959"/>
    <mergeCell ref="E1968:F1968"/>
    <mergeCell ref="E1976:F1976"/>
    <mergeCell ref="E1977:F1977"/>
    <mergeCell ref="E1985:F1985"/>
    <mergeCell ref="E1960:F1960"/>
    <mergeCell ref="H1962:I1962"/>
    <mergeCell ref="F1965:G1965"/>
    <mergeCell ref="F1966:G1966"/>
    <mergeCell ref="E1969:F1969"/>
    <mergeCell ref="E1970:F1970"/>
    <mergeCell ref="E1971:F1971"/>
    <mergeCell ref="E1972:F1972"/>
    <mergeCell ref="E1986:F1986"/>
    <mergeCell ref="E1987:F1987"/>
    <mergeCell ref="E1726:F1726"/>
    <mergeCell ref="H1728:I1728"/>
    <mergeCell ref="E1732:F1732"/>
    <mergeCell ref="E1733:F1733"/>
    <mergeCell ref="E1734:F1734"/>
    <mergeCell ref="E1735:F1735"/>
    <mergeCell ref="E1741:F1741"/>
    <mergeCell ref="E1742:F1742"/>
    <mergeCell ref="H1809:I1809"/>
    <mergeCell ref="E1852:F1852"/>
    <mergeCell ref="E1861:F1861"/>
    <mergeCell ref="E1862:F1862"/>
    <mergeCell ref="H1867:I1867"/>
    <mergeCell ref="E1825:F1825"/>
    <mergeCell ref="E1815:F1815"/>
    <mergeCell ref="E1816:F1816"/>
    <mergeCell ref="E1817:F1817"/>
    <mergeCell ref="E1806:F1806"/>
    <mergeCell ref="E1807:F1807"/>
    <mergeCell ref="E1813:F1813"/>
    <mergeCell ref="E1814:F1814"/>
    <mergeCell ref="E1803:F1803"/>
    <mergeCell ref="E1804:F1804"/>
    <mergeCell ref="E1805:F1805"/>
    <mergeCell ref="E1794:F1794"/>
    <mergeCell ref="E1626:F1626"/>
    <mergeCell ref="E1634:F1634"/>
    <mergeCell ref="E1635:F1635"/>
    <mergeCell ref="E1636:F1636"/>
    <mergeCell ref="H1651:I1651"/>
    <mergeCell ref="E1654:F1654"/>
    <mergeCell ref="E1655:F1655"/>
    <mergeCell ref="H1661:I1661"/>
    <mergeCell ref="E1664:F1664"/>
    <mergeCell ref="E1665:F1665"/>
    <mergeCell ref="E1674:F1674"/>
    <mergeCell ref="E1675:F1675"/>
    <mergeCell ref="E1659:F1659"/>
    <mergeCell ref="E1649:F1649"/>
    <mergeCell ref="E1627:F1627"/>
    <mergeCell ref="E1628:F1628"/>
    <mergeCell ref="E1629:F1629"/>
    <mergeCell ref="H1631:I1631"/>
    <mergeCell ref="H1640:I1640"/>
    <mergeCell ref="F1643:G1643"/>
    <mergeCell ref="E1644:F1644"/>
    <mergeCell ref="E1645:F1645"/>
    <mergeCell ref="E1646:F1646"/>
    <mergeCell ref="H1451:I1451"/>
    <mergeCell ref="E1469:F1469"/>
    <mergeCell ref="E1558:F1558"/>
    <mergeCell ref="H1564:I1564"/>
    <mergeCell ref="E1567:F1567"/>
    <mergeCell ref="E1568:F1568"/>
    <mergeCell ref="H1573:I1573"/>
    <mergeCell ref="E1577:F1577"/>
    <mergeCell ref="E1578:F1578"/>
    <mergeCell ref="E1587:F1587"/>
    <mergeCell ref="E1588:F1588"/>
    <mergeCell ref="E1597:F1597"/>
    <mergeCell ref="E1598:F1598"/>
    <mergeCell ref="E1607:F1607"/>
    <mergeCell ref="E1579:F1579"/>
    <mergeCell ref="E1580:F1580"/>
    <mergeCell ref="E1589:F1589"/>
    <mergeCell ref="E1569:F1569"/>
    <mergeCell ref="E1570:F1570"/>
    <mergeCell ref="E1571:F1571"/>
    <mergeCell ref="E1560:F1560"/>
    <mergeCell ref="E1559:F1559"/>
    <mergeCell ref="H1555:I1555"/>
    <mergeCell ref="H1300:I1300"/>
    <mergeCell ref="E1338:F1338"/>
    <mergeCell ref="E1348:F1348"/>
    <mergeCell ref="E1358:F1358"/>
    <mergeCell ref="E1359:F1359"/>
    <mergeCell ref="E1347:F1347"/>
    <mergeCell ref="E1337:F1337"/>
    <mergeCell ref="E1343:F1343"/>
    <mergeCell ref="E1344:F1344"/>
    <mergeCell ref="E1345:F1345"/>
    <mergeCell ref="E1346:F1346"/>
    <mergeCell ref="H1350:I1350"/>
    <mergeCell ref="F1353:G1353"/>
    <mergeCell ref="E1354:F1354"/>
    <mergeCell ref="E1355:F1355"/>
    <mergeCell ref="E1356:F1356"/>
    <mergeCell ref="E1429:F1429"/>
    <mergeCell ref="E1426:F1426"/>
    <mergeCell ref="E1427:F1427"/>
    <mergeCell ref="E1428:F1428"/>
    <mergeCell ref="H1162:I1162"/>
    <mergeCell ref="E1183:F1183"/>
    <mergeCell ref="E1184:F1184"/>
    <mergeCell ref="E1185:F1185"/>
    <mergeCell ref="H1187:I1187"/>
    <mergeCell ref="E1230:F1230"/>
    <mergeCell ref="E1231:F1231"/>
    <mergeCell ref="E1238:F1238"/>
    <mergeCell ref="E1239:F1239"/>
    <mergeCell ref="E1240:F1240"/>
    <mergeCell ref="E1241:F1241"/>
    <mergeCell ref="H1243:I1243"/>
    <mergeCell ref="E1248:F1248"/>
    <mergeCell ref="E1249:F1249"/>
    <mergeCell ref="E1278:F1278"/>
    <mergeCell ref="E1288:F1288"/>
    <mergeCell ref="E1298:F1298"/>
    <mergeCell ref="E1297:F1297"/>
    <mergeCell ref="E1287:F1287"/>
    <mergeCell ref="H1280:I1280"/>
    <mergeCell ref="E1283:F1283"/>
    <mergeCell ref="E1284:F1284"/>
    <mergeCell ref="E1285:F1285"/>
    <mergeCell ref="E1286:F1286"/>
    <mergeCell ref="H1290:I1290"/>
    <mergeCell ref="E1293:F1293"/>
    <mergeCell ref="E1294:F1294"/>
    <mergeCell ref="E1295:F1295"/>
    <mergeCell ref="E1296:F1296"/>
    <mergeCell ref="E1038:F1038"/>
    <mergeCell ref="E1043:F1043"/>
    <mergeCell ref="E1054:F1054"/>
    <mergeCell ref="E1019:F1019"/>
    <mergeCell ref="E1020:F1020"/>
    <mergeCell ref="E1010:F1010"/>
    <mergeCell ref="E1011:F1011"/>
    <mergeCell ref="E1009:F1009"/>
    <mergeCell ref="E1100:F1100"/>
    <mergeCell ref="E1108:F1108"/>
    <mergeCell ref="E1109:F1109"/>
    <mergeCell ref="E1110:F1110"/>
    <mergeCell ref="H1112:I1112"/>
    <mergeCell ref="E1107:F1107"/>
    <mergeCell ref="E1099:F1099"/>
    <mergeCell ref="E1090:F1090"/>
    <mergeCell ref="E1091:F1091"/>
    <mergeCell ref="E1079:F1079"/>
    <mergeCell ref="E1089:F1089"/>
    <mergeCell ref="E1071:F1071"/>
    <mergeCell ref="E1072:F1072"/>
    <mergeCell ref="E1073:F1073"/>
    <mergeCell ref="E1074:F1074"/>
    <mergeCell ref="E777:F777"/>
    <mergeCell ref="E842:F842"/>
    <mergeCell ref="E843:F843"/>
    <mergeCell ref="E844:F844"/>
    <mergeCell ref="H848:I848"/>
    <mergeCell ref="E851:F851"/>
    <mergeCell ref="E852:F852"/>
    <mergeCell ref="E853:F853"/>
    <mergeCell ref="E862:F862"/>
    <mergeCell ref="E878:F878"/>
    <mergeCell ref="E879:F879"/>
    <mergeCell ref="E880:F880"/>
    <mergeCell ref="E881:F881"/>
    <mergeCell ref="E889:F889"/>
    <mergeCell ref="E836:F836"/>
    <mergeCell ref="E845:F845"/>
    <mergeCell ref="E846:F846"/>
    <mergeCell ref="E856:F856"/>
    <mergeCell ref="E837:F837"/>
    <mergeCell ref="E838:F838"/>
    <mergeCell ref="E839:F839"/>
    <mergeCell ref="E840:F840"/>
    <mergeCell ref="E841:F841"/>
    <mergeCell ref="E543:F543"/>
    <mergeCell ref="E560:F560"/>
    <mergeCell ref="E561:F561"/>
    <mergeCell ref="E562:F562"/>
    <mergeCell ref="E532:F532"/>
    <mergeCell ref="E533:F533"/>
    <mergeCell ref="E541:F541"/>
    <mergeCell ref="E542:F542"/>
    <mergeCell ref="H545:I545"/>
    <mergeCell ref="H678:I678"/>
    <mergeCell ref="E683:F683"/>
    <mergeCell ref="E684:F684"/>
    <mergeCell ref="E685:F685"/>
    <mergeCell ref="E686:F686"/>
    <mergeCell ref="E687:F687"/>
    <mergeCell ref="E708:F708"/>
    <mergeCell ref="E709:F709"/>
    <mergeCell ref="E688:F688"/>
    <mergeCell ref="E689:F689"/>
    <mergeCell ref="H696:I696"/>
    <mergeCell ref="H705:I705"/>
    <mergeCell ref="H4140:I4140"/>
    <mergeCell ref="E4143:F4143"/>
    <mergeCell ref="J103:J104"/>
    <mergeCell ref="A105:E105"/>
    <mergeCell ref="F105:I105"/>
    <mergeCell ref="F106:I106"/>
    <mergeCell ref="A107:E107"/>
    <mergeCell ref="F107:I107"/>
    <mergeCell ref="A108:E108"/>
    <mergeCell ref="F108:I108"/>
    <mergeCell ref="A109:E109"/>
    <mergeCell ref="F109:I109"/>
    <mergeCell ref="A110:E110"/>
    <mergeCell ref="F110:I110"/>
    <mergeCell ref="A113:E113"/>
    <mergeCell ref="F113:I113"/>
    <mergeCell ref="A115:E115"/>
    <mergeCell ref="F115:I115"/>
    <mergeCell ref="A117:E117"/>
    <mergeCell ref="F117:I117"/>
    <mergeCell ref="E103:F103"/>
    <mergeCell ref="E200:F200"/>
    <mergeCell ref="E207:F207"/>
    <mergeCell ref="E214:F214"/>
    <mergeCell ref="E215:F215"/>
    <mergeCell ref="E216:F216"/>
    <mergeCell ref="E224:F224"/>
    <mergeCell ref="E225:F225"/>
    <mergeCell ref="E226:F226"/>
    <mergeCell ref="E227:F227"/>
    <mergeCell ref="E213:F213"/>
    <mergeCell ref="E223:F223"/>
    <mergeCell ref="E3689:F3689"/>
    <mergeCell ref="E3675:F3675"/>
    <mergeCell ref="E3676:F3676"/>
    <mergeCell ref="E3677:F3677"/>
    <mergeCell ref="E3795:F3795"/>
    <mergeCell ref="E3796:F3796"/>
    <mergeCell ref="E3805:F3805"/>
    <mergeCell ref="E3774:F3774"/>
    <mergeCell ref="E3775:F3775"/>
    <mergeCell ref="E3776:F3776"/>
    <mergeCell ref="E3784:F3784"/>
    <mergeCell ref="E4237:F4237"/>
    <mergeCell ref="E4238:F4238"/>
    <mergeCell ref="E4239:F4239"/>
    <mergeCell ref="E4247:F4247"/>
    <mergeCell ref="E4248:F4248"/>
    <mergeCell ref="E4249:F4249"/>
    <mergeCell ref="E4241:F4241"/>
    <mergeCell ref="E4172:F4172"/>
    <mergeCell ref="E4159:F4159"/>
    <mergeCell ref="E4160:F4160"/>
    <mergeCell ref="E4161:F4161"/>
    <mergeCell ref="E4162:F4162"/>
    <mergeCell ref="E4163:F4163"/>
    <mergeCell ref="E4149:F4149"/>
    <mergeCell ref="E4148:F4148"/>
    <mergeCell ref="E4146:F4146"/>
    <mergeCell ref="E3718:F3718"/>
    <mergeCell ref="E3719:F3719"/>
    <mergeCell ref="E3985:F3985"/>
    <mergeCell ref="E3986:F3986"/>
    <mergeCell ref="E3987:F3987"/>
    <mergeCell ref="E2901:F2901"/>
    <mergeCell ref="E2902:F2902"/>
    <mergeCell ref="E2723:F2723"/>
    <mergeCell ref="E2717:F2717"/>
    <mergeCell ref="E2718:F2718"/>
    <mergeCell ref="E2991:F2991"/>
    <mergeCell ref="E2992:F2992"/>
    <mergeCell ref="E2997:F2997"/>
    <mergeCell ref="E2982:F2982"/>
    <mergeCell ref="E2990:F2990"/>
    <mergeCell ref="E2988:F2988"/>
    <mergeCell ref="E2989:F2989"/>
    <mergeCell ref="E2976:F2976"/>
    <mergeCell ref="E2977:F2977"/>
    <mergeCell ref="E2978:F2978"/>
    <mergeCell ref="E3205:F3205"/>
    <mergeCell ref="E3206:F3206"/>
    <mergeCell ref="E3174:F3174"/>
    <mergeCell ref="E3173:F3173"/>
    <mergeCell ref="E3163:F3163"/>
    <mergeCell ref="E3164:F3164"/>
    <mergeCell ref="E3154:F3154"/>
    <mergeCell ref="E2720:F2720"/>
    <mergeCell ref="E2721:F2721"/>
    <mergeCell ref="E2722:F2722"/>
    <mergeCell ref="E2800:F2800"/>
    <mergeCell ref="E2801:F2801"/>
    <mergeCell ref="E2810:F2810"/>
    <mergeCell ref="E2811:F2811"/>
    <mergeCell ref="E2812:F2812"/>
    <mergeCell ref="E2821:F2821"/>
    <mergeCell ref="E2822:F2822"/>
    <mergeCell ref="E2627:F2627"/>
    <mergeCell ref="E2616:F2616"/>
    <mergeCell ref="E2617:F2617"/>
    <mergeCell ref="E2618:F2618"/>
    <mergeCell ref="E2661:F2661"/>
    <mergeCell ref="E2662:F2662"/>
    <mergeCell ref="E2672:F2672"/>
    <mergeCell ref="E2673:F2673"/>
    <mergeCell ref="E2674:F2674"/>
    <mergeCell ref="E2682:F2682"/>
    <mergeCell ref="E2683:F2683"/>
    <mergeCell ref="E2684:F2684"/>
    <mergeCell ref="E2685:F2685"/>
    <mergeCell ref="E2694:F2694"/>
    <mergeCell ref="E2695:F2695"/>
    <mergeCell ref="E2663:F2663"/>
    <mergeCell ref="E2664:F2664"/>
    <mergeCell ref="E2665:F2665"/>
    <mergeCell ref="E2675:F2675"/>
    <mergeCell ref="E2676:F2676"/>
    <mergeCell ref="E2677:F2677"/>
    <mergeCell ref="E2686:F2686"/>
    <mergeCell ref="E2687:F2687"/>
    <mergeCell ref="E2688:F2688"/>
    <mergeCell ref="E2689:F2689"/>
    <mergeCell ref="E1956:F1956"/>
    <mergeCell ref="E1957:F1957"/>
    <mergeCell ref="E1958:F1958"/>
    <mergeCell ref="E1967:F1967"/>
    <mergeCell ref="E1974:F1974"/>
    <mergeCell ref="E1937:F1937"/>
    <mergeCell ref="E1938:F1938"/>
    <mergeCell ref="E1637:F1637"/>
    <mergeCell ref="E1638:F1638"/>
    <mergeCell ref="E1647:F1647"/>
    <mergeCell ref="E1648:F1648"/>
    <mergeCell ref="E1656:F1656"/>
    <mergeCell ref="E1657:F1657"/>
    <mergeCell ref="E1658:F1658"/>
    <mergeCell ref="E1666:F1666"/>
    <mergeCell ref="E1667:F1667"/>
    <mergeCell ref="E1668:F1668"/>
    <mergeCell ref="E1721:F1721"/>
    <mergeCell ref="E1737:F1737"/>
    <mergeCell ref="E1738:F1738"/>
    <mergeCell ref="E1739:F1739"/>
    <mergeCell ref="E1740:F1740"/>
    <mergeCell ref="E1748:F1748"/>
    <mergeCell ref="E1749:F1749"/>
    <mergeCell ref="E1750:F1750"/>
    <mergeCell ref="E1731:F1731"/>
    <mergeCell ref="E1736:F1736"/>
    <mergeCell ref="E1746:F1746"/>
    <mergeCell ref="E1747:F1747"/>
    <mergeCell ref="E1723:F1723"/>
    <mergeCell ref="E1724:F1724"/>
    <mergeCell ref="E1725:F1725"/>
    <mergeCell ref="H915:I915"/>
    <mergeCell ref="E918:F918"/>
    <mergeCell ref="E919:F919"/>
    <mergeCell ref="E920:F920"/>
    <mergeCell ref="E921:F921"/>
    <mergeCell ref="H925:I925"/>
    <mergeCell ref="F928:G928"/>
    <mergeCell ref="E912:F912"/>
    <mergeCell ref="E913:F913"/>
    <mergeCell ref="E922:F922"/>
    <mergeCell ref="E923:F923"/>
    <mergeCell ref="E902:F902"/>
    <mergeCell ref="E910:F910"/>
    <mergeCell ref="E901:F901"/>
    <mergeCell ref="E899:F899"/>
    <mergeCell ref="E900:F900"/>
    <mergeCell ref="E1201:F1201"/>
    <mergeCell ref="E1198:F1198"/>
    <mergeCell ref="E1199:F1199"/>
    <mergeCell ref="E1200:F1200"/>
    <mergeCell ref="E1116:F1116"/>
    <mergeCell ref="E1117:F1117"/>
    <mergeCell ref="E1118:F1118"/>
    <mergeCell ref="E1126:F1126"/>
    <mergeCell ref="E1131:F1131"/>
    <mergeCell ref="E1139:F1139"/>
    <mergeCell ref="E1140:F1140"/>
    <mergeCell ref="E1141:F1141"/>
    <mergeCell ref="E1147:F1147"/>
    <mergeCell ref="E1146:F1146"/>
    <mergeCell ref="E1151:F1151"/>
    <mergeCell ref="E934:F934"/>
    <mergeCell ref="E712:F712"/>
    <mergeCell ref="E721:F721"/>
    <mergeCell ref="E722:F722"/>
    <mergeCell ref="E754:F754"/>
    <mergeCell ref="E755:F755"/>
    <mergeCell ref="E732:F732"/>
    <mergeCell ref="E723:F723"/>
    <mergeCell ref="E753:F753"/>
    <mergeCell ref="E756:F756"/>
    <mergeCell ref="E757:F757"/>
    <mergeCell ref="E893:F893"/>
    <mergeCell ref="E888:F888"/>
    <mergeCell ref="E873:F873"/>
    <mergeCell ref="E874:F874"/>
    <mergeCell ref="E875:F875"/>
    <mergeCell ref="E876:F876"/>
    <mergeCell ref="E877:F877"/>
    <mergeCell ref="E863:F863"/>
    <mergeCell ref="E864:F864"/>
    <mergeCell ref="E865:F865"/>
    <mergeCell ref="E890:F890"/>
    <mergeCell ref="E891:F891"/>
    <mergeCell ref="E892:F892"/>
    <mergeCell ref="E765:F765"/>
    <mergeCell ref="E774:F774"/>
    <mergeCell ref="E775:F775"/>
    <mergeCell ref="E785:F785"/>
    <mergeCell ref="E786:F786"/>
    <mergeCell ref="E787:F787"/>
    <mergeCell ref="E788:F788"/>
    <mergeCell ref="E797:F797"/>
    <mergeCell ref="E798:F798"/>
    <mergeCell ref="E324:F324"/>
    <mergeCell ref="E325:F325"/>
    <mergeCell ref="E339:F339"/>
    <mergeCell ref="E340:F340"/>
    <mergeCell ref="E351:F351"/>
    <mergeCell ref="E352:F352"/>
    <mergeCell ref="E4514:F4514"/>
    <mergeCell ref="E4504:F4504"/>
    <mergeCell ref="E4505:F4505"/>
    <mergeCell ref="E4489:F4489"/>
    <mergeCell ref="E4490:F4490"/>
    <mergeCell ref="E4478:F4478"/>
    <mergeCell ref="E4479:F4479"/>
    <mergeCell ref="E4480:F4480"/>
    <mergeCell ref="E4481:F4481"/>
    <mergeCell ref="E4492:F4492"/>
    <mergeCell ref="E4493:F4493"/>
    <mergeCell ref="E4494:F4494"/>
    <mergeCell ref="E4468:F4468"/>
    <mergeCell ref="E4469:F4469"/>
    <mergeCell ref="E4470:F4470"/>
    <mergeCell ref="E4471:F4471"/>
    <mergeCell ref="E485:F485"/>
    <mergeCell ref="E486:F486"/>
    <mergeCell ref="E487:F487"/>
    <mergeCell ref="E476:F476"/>
    <mergeCell ref="E492:F492"/>
    <mergeCell ref="E493:F493"/>
    <mergeCell ref="E353:F353"/>
    <mergeCell ref="E341:F341"/>
    <mergeCell ref="E342:F342"/>
    <mergeCell ref="E343:F343"/>
    <mergeCell ref="E4407:F4407"/>
    <mergeCell ref="E4408:F4408"/>
    <mergeCell ref="E4436:F4436"/>
    <mergeCell ref="E4422:F4422"/>
    <mergeCell ref="E4423:F4423"/>
    <mergeCell ref="E4424:F4424"/>
    <mergeCell ref="E4425:F4425"/>
    <mergeCell ref="E4417:F4417"/>
    <mergeCell ref="E4427:F4427"/>
    <mergeCell ref="E4428:F4428"/>
    <mergeCell ref="E4415:F4415"/>
    <mergeCell ref="E4416:F4416"/>
    <mergeCell ref="H4419:I4419"/>
    <mergeCell ref="E4426:F4426"/>
    <mergeCell ref="E4405:F4405"/>
    <mergeCell ref="E4406:F4406"/>
    <mergeCell ref="E4409:F4409"/>
    <mergeCell ref="E4410:F4410"/>
    <mergeCell ref="H4412:I4412"/>
    <mergeCell ref="F4433:G4433"/>
    <mergeCell ref="E4375:F4375"/>
    <mergeCell ref="H4377:I4377"/>
    <mergeCell ref="E4395:F4395"/>
    <mergeCell ref="E4402:F4402"/>
    <mergeCell ref="E4403:F4403"/>
    <mergeCell ref="E4404:F4404"/>
    <mergeCell ref="E4383:F4383"/>
    <mergeCell ref="E4384:F4384"/>
    <mergeCell ref="E4380:F4380"/>
    <mergeCell ref="E4381:F4381"/>
    <mergeCell ref="E4382:F4382"/>
    <mergeCell ref="E4391:F4391"/>
    <mergeCell ref="E4392:F4392"/>
    <mergeCell ref="E4393:F4393"/>
    <mergeCell ref="E4394:F4394"/>
    <mergeCell ref="E4385:F4385"/>
    <mergeCell ref="E4386:F4386"/>
    <mergeCell ref="H4388:I4388"/>
    <mergeCell ref="E4396:F4396"/>
    <mergeCell ref="E4397:F4397"/>
    <mergeCell ref="H4399:I4399"/>
    <mergeCell ref="E4353:F4353"/>
    <mergeCell ref="H4355:I4355"/>
    <mergeCell ref="E4369:F4369"/>
    <mergeCell ref="E4370:F4370"/>
    <mergeCell ref="E4371:F4371"/>
    <mergeCell ref="E4350:F4350"/>
    <mergeCell ref="E4358:F4358"/>
    <mergeCell ref="E4359:F4359"/>
    <mergeCell ref="E4360:F4360"/>
    <mergeCell ref="E4361:F4361"/>
    <mergeCell ref="E4372:F4372"/>
    <mergeCell ref="E4373:F4373"/>
    <mergeCell ref="E4362:F4362"/>
    <mergeCell ref="E4363:F4363"/>
    <mergeCell ref="E4364:F4364"/>
    <mergeCell ref="H4366:I4366"/>
    <mergeCell ref="E4374:F4374"/>
    <mergeCell ref="E4349:F4349"/>
    <mergeCell ref="E4336:F4336"/>
    <mergeCell ref="E4337:F4337"/>
    <mergeCell ref="E4338:F4338"/>
    <mergeCell ref="E4339:F4339"/>
    <mergeCell ref="E4340:F4340"/>
    <mergeCell ref="E4342:F4342"/>
    <mergeCell ref="E4326:F4326"/>
    <mergeCell ref="E4327:F4327"/>
    <mergeCell ref="E4328:F4328"/>
    <mergeCell ref="E4348:F4348"/>
    <mergeCell ref="E4331:F4331"/>
    <mergeCell ref="H4333:I4333"/>
    <mergeCell ref="H4344:I4344"/>
    <mergeCell ref="E4347:F4347"/>
    <mergeCell ref="E4351:F4351"/>
    <mergeCell ref="E4352:F4352"/>
    <mergeCell ref="E4325:F4325"/>
    <mergeCell ref="E4314:F4314"/>
    <mergeCell ref="E4315:F4315"/>
    <mergeCell ref="E4316:F4316"/>
    <mergeCell ref="E4317:F4317"/>
    <mergeCell ref="E4318:F4318"/>
    <mergeCell ref="E4319:F4319"/>
    <mergeCell ref="E4329:F4329"/>
    <mergeCell ref="E4330:F4330"/>
    <mergeCell ref="E4304:F4304"/>
    <mergeCell ref="E4305:F4305"/>
    <mergeCell ref="H4310:I4310"/>
    <mergeCell ref="E4294:F4294"/>
    <mergeCell ref="F4313:G4313"/>
    <mergeCell ref="E4320:F4320"/>
    <mergeCell ref="H4322:I4322"/>
    <mergeCell ref="E4341:F4341"/>
    <mergeCell ref="E4295:F4295"/>
    <mergeCell ref="E4296:F4296"/>
    <mergeCell ref="E4297:F4297"/>
    <mergeCell ref="E4306:F4306"/>
    <mergeCell ref="E4307:F4307"/>
    <mergeCell ref="E4308:F4308"/>
    <mergeCell ref="E4286:F4286"/>
    <mergeCell ref="E4273:F4273"/>
    <mergeCell ref="E4274:F4274"/>
    <mergeCell ref="E4275:F4275"/>
    <mergeCell ref="H4281:I4281"/>
    <mergeCell ref="E4287:F4287"/>
    <mergeCell ref="E4288:F4288"/>
    <mergeCell ref="E4289:F4289"/>
    <mergeCell ref="H4291:I4291"/>
    <mergeCell ref="E4298:F4298"/>
    <mergeCell ref="E4299:F4299"/>
    <mergeCell ref="H4301:I4301"/>
    <mergeCell ref="E4235:F4235"/>
    <mergeCell ref="E4236:F4236"/>
    <mergeCell ref="E4246:F4246"/>
    <mergeCell ref="H4254:I4254"/>
    <mergeCell ref="E4257:F4257"/>
    <mergeCell ref="H4265:I4265"/>
    <mergeCell ref="E4271:F4271"/>
    <mergeCell ref="E4272:F4272"/>
    <mergeCell ref="E4284:F4284"/>
    <mergeCell ref="E4285:F4285"/>
    <mergeCell ref="E4262:F4262"/>
    <mergeCell ref="E4251:F4251"/>
    <mergeCell ref="E4240:F4240"/>
    <mergeCell ref="E4259:F4259"/>
    <mergeCell ref="E4260:F4260"/>
    <mergeCell ref="E4261:F4261"/>
    <mergeCell ref="E4269:F4269"/>
    <mergeCell ref="E4270:F4270"/>
    <mergeCell ref="E4263:F4263"/>
    <mergeCell ref="E4268:F4268"/>
    <mergeCell ref="E4276:F4276"/>
    <mergeCell ref="E4277:F4277"/>
    <mergeCell ref="E4278:F4278"/>
    <mergeCell ref="E4279:F4279"/>
    <mergeCell ref="E4250:F4250"/>
    <mergeCell ref="E4258:F4258"/>
    <mergeCell ref="H4243:I4243"/>
    <mergeCell ref="E4252:F4252"/>
    <mergeCell ref="E4219:F4219"/>
    <mergeCell ref="E4208:F4208"/>
    <mergeCell ref="E4202:F4202"/>
    <mergeCell ref="E4203:F4203"/>
    <mergeCell ref="E4191:F4191"/>
    <mergeCell ref="E4192:F4192"/>
    <mergeCell ref="E4173:F4173"/>
    <mergeCell ref="E4174:F4174"/>
    <mergeCell ref="E4180:F4180"/>
    <mergeCell ref="E4181:F4181"/>
    <mergeCell ref="E4215:F4215"/>
    <mergeCell ref="E4216:F4216"/>
    <mergeCell ref="H4221:I4221"/>
    <mergeCell ref="E4224:F4224"/>
    <mergeCell ref="E4225:F4225"/>
    <mergeCell ref="E4226:F4226"/>
    <mergeCell ref="H4232:I4232"/>
    <mergeCell ref="E4182:F4182"/>
    <mergeCell ref="E4183:F4183"/>
    <mergeCell ref="E4184:F4184"/>
    <mergeCell ref="E4185:F4185"/>
    <mergeCell ref="H4187:I4187"/>
    <mergeCell ref="E4193:F4193"/>
    <mergeCell ref="E4194:F4194"/>
    <mergeCell ref="E4195:F4195"/>
    <mergeCell ref="E4196:F4196"/>
    <mergeCell ref="E4204:F4204"/>
    <mergeCell ref="E4205:F4205"/>
    <mergeCell ref="E4206:F4206"/>
    <mergeCell ref="E4207:F4207"/>
    <mergeCell ref="E4217:F4217"/>
    <mergeCell ref="E4218:F4218"/>
    <mergeCell ref="E4062:F4062"/>
    <mergeCell ref="E4137:F4137"/>
    <mergeCell ref="E4138:F4138"/>
    <mergeCell ref="E4126:F4126"/>
    <mergeCell ref="E4127:F4127"/>
    <mergeCell ref="E4116:F4116"/>
    <mergeCell ref="E4125:F4125"/>
    <mergeCell ref="E4135:F4135"/>
    <mergeCell ref="E4136:F4136"/>
    <mergeCell ref="E4115:F4115"/>
    <mergeCell ref="E4104:F4104"/>
    <mergeCell ref="E4105:F4105"/>
    <mergeCell ref="E4112:F4112"/>
    <mergeCell ref="H4118:I4118"/>
    <mergeCell ref="E4121:F4121"/>
    <mergeCell ref="E4122:F4122"/>
    <mergeCell ref="E4123:F4123"/>
    <mergeCell ref="H4129:I4129"/>
    <mergeCell ref="E4132:F4132"/>
    <mergeCell ref="E4133:F4133"/>
    <mergeCell ref="E4134:F4134"/>
    <mergeCell ref="H4084:I4084"/>
    <mergeCell ref="E4087:F4087"/>
    <mergeCell ref="E4088:F4088"/>
    <mergeCell ref="E4089:F4089"/>
    <mergeCell ref="E4090:F4090"/>
    <mergeCell ref="E4103:F4103"/>
    <mergeCell ref="E4113:F4113"/>
    <mergeCell ref="E4114:F4114"/>
    <mergeCell ref="E4124:F4124"/>
    <mergeCell ref="E4091:F4091"/>
    <mergeCell ref="E4078:F4078"/>
    <mergeCell ref="E3909:F3909"/>
    <mergeCell ref="E3893:F3893"/>
    <mergeCell ref="E3894:F3894"/>
    <mergeCell ref="E3895:F3895"/>
    <mergeCell ref="E3896:F3896"/>
    <mergeCell ref="E3897:F3897"/>
    <mergeCell ref="E3901:F3901"/>
    <mergeCell ref="E3902:F3902"/>
    <mergeCell ref="E3903:F3903"/>
    <mergeCell ref="E3904:F3904"/>
    <mergeCell ref="H3911:I3911"/>
    <mergeCell ref="E3927:F3927"/>
    <mergeCell ref="E3928:F3928"/>
    <mergeCell ref="E3918:F3918"/>
    <mergeCell ref="E3925:F3925"/>
    <mergeCell ref="E3926:F3926"/>
    <mergeCell ref="E3935:F3935"/>
    <mergeCell ref="E3915:F3915"/>
    <mergeCell ref="E3916:F3916"/>
    <mergeCell ref="E3917:F3917"/>
    <mergeCell ref="E3919:F3919"/>
    <mergeCell ref="E3920:F3920"/>
    <mergeCell ref="E3929:F3929"/>
    <mergeCell ref="E3930:F3930"/>
    <mergeCell ref="H3865:I3865"/>
    <mergeCell ref="E3872:F3872"/>
    <mergeCell ref="H3874:I3874"/>
    <mergeCell ref="E3883:F3883"/>
    <mergeCell ref="E3884:F3884"/>
    <mergeCell ref="E3885:F3885"/>
    <mergeCell ref="E3886:F3886"/>
    <mergeCell ref="E3905:F3905"/>
    <mergeCell ref="E3906:F3906"/>
    <mergeCell ref="E3907:F3907"/>
    <mergeCell ref="E3908:F3908"/>
    <mergeCell ref="E3898:F3898"/>
    <mergeCell ref="E3887:F3887"/>
    <mergeCell ref="E3890:F3890"/>
    <mergeCell ref="E3891:F3891"/>
    <mergeCell ref="E3892:F3892"/>
    <mergeCell ref="E3899:F3899"/>
    <mergeCell ref="E3900:F3900"/>
    <mergeCell ref="E3861:F3861"/>
    <mergeCell ref="E3862:F3862"/>
    <mergeCell ref="E3863:F3863"/>
    <mergeCell ref="E3849:F3849"/>
    <mergeCell ref="E3850:F3850"/>
    <mergeCell ref="E3851:F3851"/>
    <mergeCell ref="E3852:F3852"/>
    <mergeCell ref="E3853:F3853"/>
    <mergeCell ref="E3860:F3860"/>
    <mergeCell ref="E3840:F3840"/>
    <mergeCell ref="E3834:F3834"/>
    <mergeCell ref="E3835:F3835"/>
    <mergeCell ref="E3882:F3882"/>
    <mergeCell ref="E3877:F3877"/>
    <mergeCell ref="E3871:F3871"/>
    <mergeCell ref="E3888:F3888"/>
    <mergeCell ref="E3889:F3889"/>
    <mergeCell ref="E3868:F3868"/>
    <mergeCell ref="E3869:F3869"/>
    <mergeCell ref="E3870:F3870"/>
    <mergeCell ref="E3878:F3878"/>
    <mergeCell ref="E3879:F3879"/>
    <mergeCell ref="E3880:F3880"/>
    <mergeCell ref="E3881:F3881"/>
    <mergeCell ref="E3814:F3814"/>
    <mergeCell ref="E3804:F3804"/>
    <mergeCell ref="E3815:F3815"/>
    <mergeCell ref="E3816:F3816"/>
    <mergeCell ref="E3786:F3786"/>
    <mergeCell ref="E3794:F3794"/>
    <mergeCell ref="E3785:F3785"/>
    <mergeCell ref="E3817:F3817"/>
    <mergeCell ref="E3818:F3818"/>
    <mergeCell ref="E3809:F3809"/>
    <mergeCell ref="H3811:I3811"/>
    <mergeCell ref="H3820:I3820"/>
    <mergeCell ref="E3848:F3848"/>
    <mergeCell ref="E3858:F3858"/>
    <mergeCell ref="E3859:F3859"/>
    <mergeCell ref="E3823:F3823"/>
    <mergeCell ref="E3824:F3824"/>
    <mergeCell ref="E3825:F3825"/>
    <mergeCell ref="E3826:F3826"/>
    <mergeCell ref="E3827:F3827"/>
    <mergeCell ref="E3832:F3832"/>
    <mergeCell ref="E3833:F3833"/>
    <mergeCell ref="E3841:F3841"/>
    <mergeCell ref="E3842:F3842"/>
    <mergeCell ref="H3829:I3829"/>
    <mergeCell ref="H3837:I3837"/>
    <mergeCell ref="E3843:F3843"/>
    <mergeCell ref="H3845:I3845"/>
    <mergeCell ref="H3855:I3855"/>
    <mergeCell ref="E3768:F3768"/>
    <mergeCell ref="E3742:F3742"/>
    <mergeCell ref="E3729:F3729"/>
    <mergeCell ref="E3730:F3730"/>
    <mergeCell ref="E3756:F3756"/>
    <mergeCell ref="E3757:F3757"/>
    <mergeCell ref="E3758:F3758"/>
    <mergeCell ref="E3759:F3759"/>
    <mergeCell ref="E3760:F3760"/>
    <mergeCell ref="H3762:I3762"/>
    <mergeCell ref="E3765:F3765"/>
    <mergeCell ref="E3766:F3766"/>
    <mergeCell ref="E3767:F3767"/>
    <mergeCell ref="E3745:F3745"/>
    <mergeCell ref="E3746:F3746"/>
    <mergeCell ref="H3748:I3748"/>
    <mergeCell ref="E3752:F3752"/>
    <mergeCell ref="E3753:F3753"/>
    <mergeCell ref="E3754:F3754"/>
    <mergeCell ref="E3755:F3755"/>
    <mergeCell ref="E3731:F3731"/>
    <mergeCell ref="E3732:F3732"/>
    <mergeCell ref="E3751:F3751"/>
    <mergeCell ref="E3618:F3618"/>
    <mergeCell ref="E3568:F3568"/>
    <mergeCell ref="E3567:F3567"/>
    <mergeCell ref="E3558:F3558"/>
    <mergeCell ref="E3559:F3559"/>
    <mergeCell ref="E3560:F3560"/>
    <mergeCell ref="E3561:F3561"/>
    <mergeCell ref="E3569:F3569"/>
    <mergeCell ref="E3570:F3570"/>
    <mergeCell ref="E3571:F3571"/>
    <mergeCell ref="E3606:F3606"/>
    <mergeCell ref="H3610:I3610"/>
    <mergeCell ref="E3614:F3614"/>
    <mergeCell ref="E3615:F3615"/>
    <mergeCell ref="E3616:F3616"/>
    <mergeCell ref="E3617:F3617"/>
    <mergeCell ref="E3668:F3668"/>
    <mergeCell ref="E3635:F3635"/>
    <mergeCell ref="E3633:F3633"/>
    <mergeCell ref="E3634:F3634"/>
    <mergeCell ref="E3644:F3644"/>
    <mergeCell ref="E3645:F3645"/>
    <mergeCell ref="E3646:F3646"/>
    <mergeCell ref="E3624:F3624"/>
    <mergeCell ref="E3613:F3613"/>
    <mergeCell ref="E3607:F3607"/>
    <mergeCell ref="E3608:F3608"/>
    <mergeCell ref="E3623:F3623"/>
    <mergeCell ref="E3658:F3658"/>
    <mergeCell ref="E3598:F3598"/>
    <mergeCell ref="E3599:F3599"/>
    <mergeCell ref="E3600:F3600"/>
    <mergeCell ref="E3551:F3551"/>
    <mergeCell ref="E3540:F3540"/>
    <mergeCell ref="E3541:F3541"/>
    <mergeCell ref="E3531:F3531"/>
    <mergeCell ref="E3532:F3532"/>
    <mergeCell ref="E3533:F3533"/>
    <mergeCell ref="E3550:F3550"/>
    <mergeCell ref="E3519:F3519"/>
    <mergeCell ref="E3510:F3510"/>
    <mergeCell ref="E3511:F3511"/>
    <mergeCell ref="E3512:F3512"/>
    <mergeCell ref="E3524:F3524"/>
    <mergeCell ref="E3501:F3501"/>
    <mergeCell ref="E3505:F3505"/>
    <mergeCell ref="E3520:F3520"/>
    <mergeCell ref="E3521:F3521"/>
    <mergeCell ref="E3522:F3522"/>
    <mergeCell ref="E3523:F3523"/>
    <mergeCell ref="E3529:F3529"/>
    <mergeCell ref="E3530:F3530"/>
    <mergeCell ref="E3538:F3538"/>
    <mergeCell ref="E3542:F3542"/>
    <mergeCell ref="E3547:F3547"/>
    <mergeCell ref="E3548:F3548"/>
    <mergeCell ref="E3549:F3549"/>
    <mergeCell ref="E3486:F3486"/>
    <mergeCell ref="E3484:F3484"/>
    <mergeCell ref="E3485:F3485"/>
    <mergeCell ref="E3492:F3492"/>
    <mergeCell ref="E3493:F3493"/>
    <mergeCell ref="E3494:F3494"/>
    <mergeCell ref="E3495:F3495"/>
    <mergeCell ref="E3502:F3502"/>
    <mergeCell ref="E3503:F3503"/>
    <mergeCell ref="E3466:F3466"/>
    <mergeCell ref="H3472:I3472"/>
    <mergeCell ref="E3476:F3476"/>
    <mergeCell ref="E3477:F3477"/>
    <mergeCell ref="E3478:F3478"/>
    <mergeCell ref="E3479:F3479"/>
    <mergeCell ref="H3481:I3481"/>
    <mergeCell ref="E3487:F3487"/>
    <mergeCell ref="H3489:I3489"/>
    <mergeCell ref="E3496:F3496"/>
    <mergeCell ref="H3498:I3498"/>
    <mergeCell ref="H3442:I3442"/>
    <mergeCell ref="E3448:F3448"/>
    <mergeCell ref="E3449:F3449"/>
    <mergeCell ref="E3456:F3456"/>
    <mergeCell ref="E3457:F3457"/>
    <mergeCell ref="E3475:F3475"/>
    <mergeCell ref="E3455:F3455"/>
    <mergeCell ref="E3438:F3438"/>
    <mergeCell ref="E3450:F3450"/>
    <mergeCell ref="H3452:I3452"/>
    <mergeCell ref="E3458:F3458"/>
    <mergeCell ref="E3459:F3459"/>
    <mergeCell ref="E3460:F3460"/>
    <mergeCell ref="E3461:F3461"/>
    <mergeCell ref="H3463:I3463"/>
    <mergeCell ref="E3467:F3467"/>
    <mergeCell ref="E3468:F3468"/>
    <mergeCell ref="E3469:F3469"/>
    <mergeCell ref="E3470:F3470"/>
    <mergeCell ref="E3314:F3314"/>
    <mergeCell ref="E3315:F3315"/>
    <mergeCell ref="E3376:F3376"/>
    <mergeCell ref="F3381:G3381"/>
    <mergeCell ref="F3382:G3382"/>
    <mergeCell ref="E3384:F3384"/>
    <mergeCell ref="E3385:F3385"/>
    <mergeCell ref="E3445:F3445"/>
    <mergeCell ref="E3446:F3446"/>
    <mergeCell ref="E3447:F3447"/>
    <mergeCell ref="E3428:F3428"/>
    <mergeCell ref="E3429:F3429"/>
    <mergeCell ref="E3410:F3410"/>
    <mergeCell ref="E3411:F3411"/>
    <mergeCell ref="E3412:F3412"/>
    <mergeCell ref="E3419:F3419"/>
    <mergeCell ref="E3420:F3420"/>
    <mergeCell ref="E3440:F3440"/>
    <mergeCell ref="E3338:F3338"/>
    <mergeCell ref="E3371:F3371"/>
    <mergeCell ref="E3364:F3364"/>
    <mergeCell ref="E3365:F3365"/>
    <mergeCell ref="E3354:F3354"/>
    <mergeCell ref="E3355:F3355"/>
    <mergeCell ref="E3345:F3345"/>
    <mergeCell ref="E3346:F3346"/>
    <mergeCell ref="E3347:F3347"/>
    <mergeCell ref="E3328:F3328"/>
    <mergeCell ref="E3329:F3329"/>
    <mergeCell ref="E3356:F3356"/>
    <mergeCell ref="E3383:F3383"/>
    <mergeCell ref="E3393:F3393"/>
    <mergeCell ref="E3290:F3290"/>
    <mergeCell ref="E3291:F3291"/>
    <mergeCell ref="H3311:I3311"/>
    <mergeCell ref="E3271:F3271"/>
    <mergeCell ref="H3287:I3287"/>
    <mergeCell ref="E3292:F3292"/>
    <mergeCell ref="E3293:F3293"/>
    <mergeCell ref="E3294:F3294"/>
    <mergeCell ref="E3295:F3295"/>
    <mergeCell ref="E3296:F3296"/>
    <mergeCell ref="H3298:I3298"/>
    <mergeCell ref="E3301:F3301"/>
    <mergeCell ref="E3302:F3302"/>
    <mergeCell ref="E3303:F3303"/>
    <mergeCell ref="E3372:F3372"/>
    <mergeCell ref="E3373:F3373"/>
    <mergeCell ref="E3401:F3401"/>
    <mergeCell ref="E3334:F3334"/>
    <mergeCell ref="E3335:F3335"/>
    <mergeCell ref="E3326:F3326"/>
    <mergeCell ref="E3316:F3316"/>
    <mergeCell ref="E3304:F3304"/>
    <mergeCell ref="E3305:F3305"/>
    <mergeCell ref="E3306:F3306"/>
    <mergeCell ref="E3307:F3307"/>
    <mergeCell ref="E3327:F3327"/>
    <mergeCell ref="E3308:F3308"/>
    <mergeCell ref="E3309:F3309"/>
    <mergeCell ref="E3318:F3318"/>
    <mergeCell ref="E3319:F3319"/>
    <mergeCell ref="E3320:F3320"/>
    <mergeCell ref="E3317:F3317"/>
    <mergeCell ref="E3223:F3223"/>
    <mergeCell ref="E3224:F3224"/>
    <mergeCell ref="E3235:F3235"/>
    <mergeCell ref="E3240:F3240"/>
    <mergeCell ref="E3241:F3241"/>
    <mergeCell ref="E3144:F3144"/>
    <mergeCell ref="H3180:I3180"/>
    <mergeCell ref="E3186:F3186"/>
    <mergeCell ref="H3188:I3188"/>
    <mergeCell ref="E3196:F3196"/>
    <mergeCell ref="H3198:I3198"/>
    <mergeCell ref="H3208:I3208"/>
    <mergeCell ref="E3211:F3211"/>
    <mergeCell ref="H3218:I3218"/>
    <mergeCell ref="E3221:F3221"/>
    <mergeCell ref="E3222:F3222"/>
    <mergeCell ref="H3227:I3227"/>
    <mergeCell ref="E3230:F3230"/>
    <mergeCell ref="E3231:F3231"/>
    <mergeCell ref="E3232:F3232"/>
    <mergeCell ref="E3215:F3215"/>
    <mergeCell ref="E3216:F3216"/>
    <mergeCell ref="E3225:F3225"/>
    <mergeCell ref="E3213:F3213"/>
    <mergeCell ref="E3214:F3214"/>
    <mergeCell ref="E3212:F3212"/>
    <mergeCell ref="E3145:F3145"/>
    <mergeCell ref="E3146:F3146"/>
    <mergeCell ref="E3155:F3155"/>
    <mergeCell ref="E3156:F3156"/>
    <mergeCell ref="E3157:F3157"/>
    <mergeCell ref="E3165:F3165"/>
    <mergeCell ref="E2987:F2987"/>
    <mergeCell ref="E3075:F3075"/>
    <mergeCell ref="E3076:F3076"/>
    <mergeCell ref="E3077:F3077"/>
    <mergeCell ref="E3066:F3066"/>
    <mergeCell ref="E3059:F3059"/>
    <mergeCell ref="E3067:F3067"/>
    <mergeCell ref="E3068:F3068"/>
    <mergeCell ref="E3018:F3018"/>
    <mergeCell ref="E3019:F3019"/>
    <mergeCell ref="E3017:F3017"/>
    <mergeCell ref="E3006:F3006"/>
    <mergeCell ref="E3007:F3007"/>
    <mergeCell ref="E3008:F3008"/>
    <mergeCell ref="E3009:F3009"/>
    <mergeCell ref="E3010:F3010"/>
    <mergeCell ref="H3034:I3034"/>
    <mergeCell ref="E3042:F3042"/>
    <mergeCell ref="E3043:F3043"/>
    <mergeCell ref="E3044:F3044"/>
    <mergeCell ref="E3045:F3045"/>
    <mergeCell ref="H3051:I3051"/>
    <mergeCell ref="F3054:G3054"/>
    <mergeCell ref="E3055:F3055"/>
    <mergeCell ref="H3061:I3061"/>
    <mergeCell ref="E3038:F3038"/>
    <mergeCell ref="E3028:F3028"/>
    <mergeCell ref="E3029:F3029"/>
    <mergeCell ref="E3030:F3030"/>
    <mergeCell ref="E3031:F3031"/>
    <mergeCell ref="E2979:F2979"/>
    <mergeCell ref="E2980:F2980"/>
    <mergeCell ref="E2981:F2981"/>
    <mergeCell ref="H2984:I2984"/>
    <mergeCell ref="E2970:F2970"/>
    <mergeCell ref="E2971:F2971"/>
    <mergeCell ref="E2953:F2953"/>
    <mergeCell ref="E2954:F2954"/>
    <mergeCell ref="E2955:F2955"/>
    <mergeCell ref="E2956:F2956"/>
    <mergeCell ref="E2964:F2964"/>
    <mergeCell ref="E2965:F2965"/>
    <mergeCell ref="E2958:F2958"/>
    <mergeCell ref="E2959:F2959"/>
    <mergeCell ref="H2961:I2961"/>
    <mergeCell ref="E2966:F2966"/>
    <mergeCell ref="E2967:F2967"/>
    <mergeCell ref="E2968:F2968"/>
    <mergeCell ref="E2969:F2969"/>
    <mergeCell ref="H2973:I2973"/>
    <mergeCell ref="E2897:F2897"/>
    <mergeCell ref="E2898:F2898"/>
    <mergeCell ref="E2899:F2899"/>
    <mergeCell ref="E2829:F2829"/>
    <mergeCell ref="E2830:F2830"/>
    <mergeCell ref="E2831:F2831"/>
    <mergeCell ref="E2820:F2820"/>
    <mergeCell ref="E2818:F2818"/>
    <mergeCell ref="E2819:F2819"/>
    <mergeCell ref="E2853:F2853"/>
    <mergeCell ref="E2851:F2851"/>
    <mergeCell ref="E2852:F2852"/>
    <mergeCell ref="E2840:F2840"/>
    <mergeCell ref="E2841:F2841"/>
    <mergeCell ref="E2828:F2828"/>
    <mergeCell ref="E2839:F2839"/>
    <mergeCell ref="E2850:F2850"/>
    <mergeCell ref="E2885:F2885"/>
    <mergeCell ref="E2896:F2896"/>
    <mergeCell ref="E2886:F2886"/>
    <mergeCell ref="E2887:F2887"/>
    <mergeCell ref="E2888:F2888"/>
    <mergeCell ref="E2877:F2877"/>
    <mergeCell ref="E2874:F2874"/>
    <mergeCell ref="E2875:F2875"/>
    <mergeCell ref="E2876:F2876"/>
    <mergeCell ref="E2845:F2845"/>
    <mergeCell ref="E2854:F2854"/>
    <mergeCell ref="E2855:F2855"/>
    <mergeCell ref="E2856:F2856"/>
    <mergeCell ref="E2857:F2857"/>
    <mergeCell ref="H2746:I2746"/>
    <mergeCell ref="E2749:F2749"/>
    <mergeCell ref="E2783:F2783"/>
    <mergeCell ref="E2784:F2784"/>
    <mergeCell ref="E2785:F2785"/>
    <mergeCell ref="E2786:F2786"/>
    <mergeCell ref="E2772:F2772"/>
    <mergeCell ref="E2773:F2773"/>
    <mergeCell ref="E2774:F2774"/>
    <mergeCell ref="E2775:F2775"/>
    <mergeCell ref="E2763:F2763"/>
    <mergeCell ref="E2764:F2764"/>
    <mergeCell ref="E2765:F2765"/>
    <mergeCell ref="E2776:F2776"/>
    <mergeCell ref="E2777:F2777"/>
    <mergeCell ref="H2767:I2767"/>
    <mergeCell ref="E2770:F2770"/>
    <mergeCell ref="E2771:F2771"/>
    <mergeCell ref="H2779:I2779"/>
    <mergeCell ref="E2782:F2782"/>
    <mergeCell ref="E2705:F2705"/>
    <mergeCell ref="E2698:F2698"/>
    <mergeCell ref="E2708:F2708"/>
    <mergeCell ref="E2709:F2709"/>
    <mergeCell ref="E2638:F2638"/>
    <mergeCell ref="E2639:F2639"/>
    <mergeCell ref="E2640:F2640"/>
    <mergeCell ref="E2641:F2641"/>
    <mergeCell ref="E2650:F2650"/>
    <mergeCell ref="E2651:F2651"/>
    <mergeCell ref="E2700:F2700"/>
    <mergeCell ref="H2702:I2702"/>
    <mergeCell ref="E2756:F2756"/>
    <mergeCell ref="E2761:F2761"/>
    <mergeCell ref="E2762:F2762"/>
    <mergeCell ref="E2750:F2750"/>
    <mergeCell ref="E2751:F2751"/>
    <mergeCell ref="E2739:F2739"/>
    <mergeCell ref="E2740:F2740"/>
    <mergeCell ref="E2734:F2734"/>
    <mergeCell ref="E2728:F2728"/>
    <mergeCell ref="E2729:F2729"/>
    <mergeCell ref="E2752:F2752"/>
    <mergeCell ref="E2753:F2753"/>
    <mergeCell ref="E2754:F2754"/>
    <mergeCell ref="E2755:F2755"/>
    <mergeCell ref="H2758:I2758"/>
    <mergeCell ref="E2706:F2706"/>
    <mergeCell ref="E2707:F2707"/>
    <mergeCell ref="E2711:F2711"/>
    <mergeCell ref="E2712:F2712"/>
    <mergeCell ref="H2714:I2714"/>
    <mergeCell ref="E2596:F2596"/>
    <mergeCell ref="E2593:F2593"/>
    <mergeCell ref="E2594:F2594"/>
    <mergeCell ref="E2595:F2595"/>
    <mergeCell ref="E2606:F2606"/>
    <mergeCell ref="E2607:F2607"/>
    <mergeCell ref="E2583:F2583"/>
    <mergeCell ref="E2572:F2572"/>
    <mergeCell ref="E2573:F2573"/>
    <mergeCell ref="E2574:F2574"/>
    <mergeCell ref="E2569:F2569"/>
    <mergeCell ref="E2570:F2570"/>
    <mergeCell ref="E2571:F2571"/>
    <mergeCell ref="H2576:I2576"/>
    <mergeCell ref="E2579:F2579"/>
    <mergeCell ref="E2580:F2580"/>
    <mergeCell ref="E2581:F2581"/>
    <mergeCell ref="E2582:F2582"/>
    <mergeCell ref="E2591:F2591"/>
    <mergeCell ref="E2592:F2592"/>
    <mergeCell ref="H2598:I2598"/>
    <mergeCell ref="E2601:F2601"/>
    <mergeCell ref="E2602:F2602"/>
    <mergeCell ref="E2603:F2603"/>
    <mergeCell ref="E2604:F2604"/>
    <mergeCell ref="E2605:F2605"/>
    <mergeCell ref="E2447:F2447"/>
    <mergeCell ref="E2438:F2438"/>
    <mergeCell ref="H2433:I2433"/>
    <mergeCell ref="E2538:F2538"/>
    <mergeCell ref="E2539:F2539"/>
    <mergeCell ref="E2537:F2537"/>
    <mergeCell ref="E2546:F2546"/>
    <mergeCell ref="E2547:F2547"/>
    <mergeCell ref="E2514:F2514"/>
    <mergeCell ref="E2515:F2515"/>
    <mergeCell ref="E2523:F2523"/>
    <mergeCell ref="E2536:F2536"/>
    <mergeCell ref="E2505:F2505"/>
    <mergeCell ref="E2513:F2513"/>
    <mergeCell ref="E2512:F2512"/>
    <mergeCell ref="E2562:F2562"/>
    <mergeCell ref="E2563:F2563"/>
    <mergeCell ref="E2560:F2560"/>
    <mergeCell ref="E2561:F2561"/>
    <mergeCell ref="E2557:F2557"/>
    <mergeCell ref="E2558:F2558"/>
    <mergeCell ref="E2559:F2559"/>
    <mergeCell ref="E2548:F2548"/>
    <mergeCell ref="E2549:F2549"/>
    <mergeCell ref="E2550:F2550"/>
    <mergeCell ref="E2551:F2551"/>
    <mergeCell ref="E2525:F2525"/>
    <mergeCell ref="E2526:F2526"/>
    <mergeCell ref="E2527:F2527"/>
    <mergeCell ref="E2534:F2534"/>
    <mergeCell ref="E2535:F2535"/>
    <mergeCell ref="E2386:F2386"/>
    <mergeCell ref="E2392:F2392"/>
    <mergeCell ref="E2410:F2410"/>
    <mergeCell ref="E2420:F2420"/>
    <mergeCell ref="E2421:F2421"/>
    <mergeCell ref="E2422:F2422"/>
    <mergeCell ref="E2382:F2382"/>
    <mergeCell ref="E2381:F2381"/>
    <mergeCell ref="E2370:F2370"/>
    <mergeCell ref="E2375:F2375"/>
    <mergeCell ref="E2371:F2371"/>
    <mergeCell ref="E2372:F2372"/>
    <mergeCell ref="E2373:F2373"/>
    <mergeCell ref="E2374:F2374"/>
    <mergeCell ref="E2387:F2387"/>
    <mergeCell ref="E2431:F2431"/>
    <mergeCell ref="F2436:G2436"/>
    <mergeCell ref="E2383:F2383"/>
    <mergeCell ref="E2384:F2384"/>
    <mergeCell ref="E2385:F2385"/>
    <mergeCell ref="E2363:F2363"/>
    <mergeCell ref="E2364:F2364"/>
    <mergeCell ref="E2352:F2352"/>
    <mergeCell ref="E2351:F2351"/>
    <mergeCell ref="E2348:F2348"/>
    <mergeCell ref="E2349:F2349"/>
    <mergeCell ref="E2350:F2350"/>
    <mergeCell ref="E2360:F2360"/>
    <mergeCell ref="E2361:F2361"/>
    <mergeCell ref="E2362:F2362"/>
    <mergeCell ref="H2366:I2366"/>
    <mergeCell ref="H2344:I2344"/>
    <mergeCell ref="E2347:F2347"/>
    <mergeCell ref="H2354:I2354"/>
    <mergeCell ref="E2357:F2357"/>
    <mergeCell ref="E2358:F2358"/>
    <mergeCell ref="E2359:F2359"/>
    <mergeCell ref="E2369:F2369"/>
    <mergeCell ref="E2376:F2376"/>
    <mergeCell ref="H2378:I2378"/>
    <mergeCell ref="E2339:F2339"/>
    <mergeCell ref="E2340:F2340"/>
    <mergeCell ref="E2341:F2341"/>
    <mergeCell ref="E2342:F2342"/>
    <mergeCell ref="E2328:F2328"/>
    <mergeCell ref="E2329:F2329"/>
    <mergeCell ref="E2330:F2330"/>
    <mergeCell ref="E2327:F2327"/>
    <mergeCell ref="E2325:F2325"/>
    <mergeCell ref="E2326:F2326"/>
    <mergeCell ref="H2332:I2332"/>
    <mergeCell ref="E2335:F2335"/>
    <mergeCell ref="E2336:F2336"/>
    <mergeCell ref="E2337:F2337"/>
    <mergeCell ref="E2338:F2338"/>
    <mergeCell ref="H2320:I2320"/>
    <mergeCell ref="E2323:F2323"/>
    <mergeCell ref="E2324:F2324"/>
    <mergeCell ref="E2315:F2315"/>
    <mergeCell ref="E2316:F2316"/>
    <mergeCell ref="E2317:F2317"/>
    <mergeCell ref="E2318:F2318"/>
    <mergeCell ref="E2304:F2304"/>
    <mergeCell ref="E2305:F2305"/>
    <mergeCell ref="E2306:F2306"/>
    <mergeCell ref="E2303:F2303"/>
    <mergeCell ref="E2302:F2302"/>
    <mergeCell ref="E2314:F2314"/>
    <mergeCell ref="H2296:I2296"/>
    <mergeCell ref="E2299:F2299"/>
    <mergeCell ref="E2300:F2300"/>
    <mergeCell ref="E2301:F2301"/>
    <mergeCell ref="H2308:I2308"/>
    <mergeCell ref="E2311:F2311"/>
    <mergeCell ref="E2312:F2312"/>
    <mergeCell ref="E2313:F2313"/>
    <mergeCell ref="E2291:F2291"/>
    <mergeCell ref="E2292:F2292"/>
    <mergeCell ref="E2293:F2293"/>
    <mergeCell ref="E2294:F2294"/>
    <mergeCell ref="E2280:F2280"/>
    <mergeCell ref="E2281:F2281"/>
    <mergeCell ref="E2282:F2282"/>
    <mergeCell ref="E2275:F2275"/>
    <mergeCell ref="E2290:F2290"/>
    <mergeCell ref="H2272:I2272"/>
    <mergeCell ref="E2276:F2276"/>
    <mergeCell ref="E2277:F2277"/>
    <mergeCell ref="E2278:F2278"/>
    <mergeCell ref="E2279:F2279"/>
    <mergeCell ref="H2284:I2284"/>
    <mergeCell ref="E2287:F2287"/>
    <mergeCell ref="E2288:F2288"/>
    <mergeCell ref="E2289:F2289"/>
    <mergeCell ref="E2268:F2268"/>
    <mergeCell ref="E2269:F2269"/>
    <mergeCell ref="E2270:F2270"/>
    <mergeCell ref="E2256:F2256"/>
    <mergeCell ref="E2257:F2257"/>
    <mergeCell ref="E2258:F2258"/>
    <mergeCell ref="E2251:F2251"/>
    <mergeCell ref="E2263:F2263"/>
    <mergeCell ref="H2248:I2248"/>
    <mergeCell ref="E2252:F2252"/>
    <mergeCell ref="E2253:F2253"/>
    <mergeCell ref="E2254:F2254"/>
    <mergeCell ref="E2255:F2255"/>
    <mergeCell ref="H2260:I2260"/>
    <mergeCell ref="E2264:F2264"/>
    <mergeCell ref="E2265:F2265"/>
    <mergeCell ref="E2266:F2266"/>
    <mergeCell ref="E2267:F2267"/>
    <mergeCell ref="E2245:F2245"/>
    <mergeCell ref="E2246:F2246"/>
    <mergeCell ref="E2232:F2232"/>
    <mergeCell ref="E2233:F2233"/>
    <mergeCell ref="E2234:F2234"/>
    <mergeCell ref="E2227:F2227"/>
    <mergeCell ref="E2239:F2239"/>
    <mergeCell ref="H2224:I2224"/>
    <mergeCell ref="E2228:F2228"/>
    <mergeCell ref="E2229:F2229"/>
    <mergeCell ref="E2230:F2230"/>
    <mergeCell ref="E2231:F2231"/>
    <mergeCell ref="H2236:I2236"/>
    <mergeCell ref="E2240:F2240"/>
    <mergeCell ref="E2241:F2241"/>
    <mergeCell ref="E2242:F2242"/>
    <mergeCell ref="E2243:F2243"/>
    <mergeCell ref="E2220:F2220"/>
    <mergeCell ref="E2221:F2221"/>
    <mergeCell ref="E2222:F2222"/>
    <mergeCell ref="E2208:F2208"/>
    <mergeCell ref="E2209:F2209"/>
    <mergeCell ref="E2210:F2210"/>
    <mergeCell ref="E2211:F2211"/>
    <mergeCell ref="E2212:F2212"/>
    <mergeCell ref="E2199:F2199"/>
    <mergeCell ref="E2200:F2200"/>
    <mergeCell ref="E2201:F2201"/>
    <mergeCell ref="E2202:F2202"/>
    <mergeCell ref="H2214:I2214"/>
    <mergeCell ref="E2217:F2217"/>
    <mergeCell ref="E2218:F2218"/>
    <mergeCell ref="E2219:F2219"/>
    <mergeCell ref="E2244:F2244"/>
    <mergeCell ref="E2147:F2147"/>
    <mergeCell ref="E2163:F2163"/>
    <mergeCell ref="E2164:F2164"/>
    <mergeCell ref="E2153:F2153"/>
    <mergeCell ref="E2154:F2154"/>
    <mergeCell ref="E2161:F2161"/>
    <mergeCell ref="E2162:F2162"/>
    <mergeCell ref="E2172:F2172"/>
    <mergeCell ref="E2155:F2155"/>
    <mergeCell ref="E2190:F2190"/>
    <mergeCell ref="E2197:F2197"/>
    <mergeCell ref="E2198:F2198"/>
    <mergeCell ref="E2187:F2187"/>
    <mergeCell ref="E2188:F2188"/>
    <mergeCell ref="E2189:F2189"/>
    <mergeCell ref="E2177:F2177"/>
    <mergeCell ref="E2178:F2178"/>
    <mergeCell ref="E2179:F2179"/>
    <mergeCell ref="E2191:F2191"/>
    <mergeCell ref="E2121:F2121"/>
    <mergeCell ref="E2122:F2122"/>
    <mergeCell ref="E2130:F2130"/>
    <mergeCell ref="E2131:F2131"/>
    <mergeCell ref="E2144:F2144"/>
    <mergeCell ref="E2145:F2145"/>
    <mergeCell ref="H2124:I2124"/>
    <mergeCell ref="E2127:F2127"/>
    <mergeCell ref="E2128:F2128"/>
    <mergeCell ref="E2129:F2129"/>
    <mergeCell ref="H2133:I2133"/>
    <mergeCell ref="E2136:F2136"/>
    <mergeCell ref="E2137:F2137"/>
    <mergeCell ref="E2138:F2138"/>
    <mergeCell ref="E2139:F2139"/>
    <mergeCell ref="H2141:I2141"/>
    <mergeCell ref="E2146:F2146"/>
    <mergeCell ref="E1973:F1973"/>
    <mergeCell ref="E1975:F1975"/>
    <mergeCell ref="E1984:F1984"/>
    <mergeCell ref="E1998:F1998"/>
    <mergeCell ref="E1999:F1999"/>
    <mergeCell ref="E1978:F1978"/>
    <mergeCell ref="E1979:F1979"/>
    <mergeCell ref="H1981:I1981"/>
    <mergeCell ref="F1993:G1993"/>
    <mergeCell ref="E2000:F2000"/>
    <mergeCell ref="E2001:F2001"/>
    <mergeCell ref="E2002:F2002"/>
    <mergeCell ref="E2102:F2102"/>
    <mergeCell ref="E2110:F2110"/>
    <mergeCell ref="E2111:F2111"/>
    <mergeCell ref="E2112:F2112"/>
    <mergeCell ref="E2120:F2120"/>
    <mergeCell ref="E1988:F1988"/>
    <mergeCell ref="H1990:I1990"/>
    <mergeCell ref="E1994:F1994"/>
    <mergeCell ref="E1995:F1995"/>
    <mergeCell ref="E1996:F1996"/>
    <mergeCell ref="E1997:F1997"/>
    <mergeCell ref="E2004:F2004"/>
    <mergeCell ref="E2005:F2005"/>
    <mergeCell ref="E2006:F2006"/>
    <mergeCell ref="E2013:F2013"/>
    <mergeCell ref="E2014:F2014"/>
    <mergeCell ref="E2015:F2015"/>
    <mergeCell ref="E2003:F2003"/>
    <mergeCell ref="H2008:I2008"/>
    <mergeCell ref="E2011:F2011"/>
    <mergeCell ref="E1893:F1893"/>
    <mergeCell ref="E1884:F1884"/>
    <mergeCell ref="E1892:F1892"/>
    <mergeCell ref="E1901:F1901"/>
    <mergeCell ref="E1902:F1902"/>
    <mergeCell ref="E1883:F1883"/>
    <mergeCell ref="H1876:I1876"/>
    <mergeCell ref="E1880:F1880"/>
    <mergeCell ref="E1881:F1881"/>
    <mergeCell ref="E1882:F1882"/>
    <mergeCell ref="E1879:F1879"/>
    <mergeCell ref="E1885:F1885"/>
    <mergeCell ref="E1886:F1886"/>
    <mergeCell ref="E1887:F1887"/>
    <mergeCell ref="H1889:I1889"/>
    <mergeCell ref="E1894:F1894"/>
    <mergeCell ref="E1895:F1895"/>
    <mergeCell ref="E1896:F1896"/>
    <mergeCell ref="E1873:F1873"/>
    <mergeCell ref="E1874:F1874"/>
    <mergeCell ref="E1863:F1863"/>
    <mergeCell ref="E1864:F1864"/>
    <mergeCell ref="E1865:F1865"/>
    <mergeCell ref="E1853:F1853"/>
    <mergeCell ref="E1854:F1854"/>
    <mergeCell ref="E1855:F1855"/>
    <mergeCell ref="E1870:F1870"/>
    <mergeCell ref="E1871:F1871"/>
    <mergeCell ref="E1872:F1872"/>
    <mergeCell ref="E1845:F1845"/>
    <mergeCell ref="E1846:F1846"/>
    <mergeCell ref="E1834:F1834"/>
    <mergeCell ref="E1835:F1835"/>
    <mergeCell ref="E1836:F1836"/>
    <mergeCell ref="E1843:F1843"/>
    <mergeCell ref="E1844:F1844"/>
    <mergeCell ref="E1795:F1795"/>
    <mergeCell ref="E1796:F1796"/>
    <mergeCell ref="E1785:F1785"/>
    <mergeCell ref="E1786:F1786"/>
    <mergeCell ref="E1787:F1787"/>
    <mergeCell ref="E1788:F1788"/>
    <mergeCell ref="E1797:F1797"/>
    <mergeCell ref="E1798:F1798"/>
    <mergeCell ref="H1800:I1800"/>
    <mergeCell ref="E1776:F1776"/>
    <mergeCell ref="E1758:F1758"/>
    <mergeCell ref="E1767:F1767"/>
    <mergeCell ref="E1768:F1768"/>
    <mergeCell ref="E1769:F1769"/>
    <mergeCell ref="E1777:F1777"/>
    <mergeCell ref="E1778:F1778"/>
    <mergeCell ref="E1779:F1779"/>
    <mergeCell ref="E1789:F1789"/>
    <mergeCell ref="H1791:I1791"/>
    <mergeCell ref="E1722:F1722"/>
    <mergeCell ref="E1691:F1691"/>
    <mergeCell ref="E1692:F1692"/>
    <mergeCell ref="E1700:F1700"/>
    <mergeCell ref="E1701:F1701"/>
    <mergeCell ref="E1702:F1702"/>
    <mergeCell ref="E1703:F1703"/>
    <mergeCell ref="E1705:F1705"/>
    <mergeCell ref="E1706:F1706"/>
    <mergeCell ref="E1707:F1707"/>
    <mergeCell ref="H1709:I1709"/>
    <mergeCell ref="F1712:G1712"/>
    <mergeCell ref="F1713:G1713"/>
    <mergeCell ref="E1714:F1714"/>
    <mergeCell ref="E1715:F1715"/>
    <mergeCell ref="E1716:F1716"/>
    <mergeCell ref="H1718:I1718"/>
    <mergeCell ref="E1684:F1684"/>
    <mergeCell ref="E1685:F1685"/>
    <mergeCell ref="E1693:F1693"/>
    <mergeCell ref="E1704:F1704"/>
    <mergeCell ref="E1679:F1679"/>
    <mergeCell ref="E1669:F1669"/>
    <mergeCell ref="E1678:F1678"/>
    <mergeCell ref="E1676:F1676"/>
    <mergeCell ref="E1677:F1677"/>
    <mergeCell ref="H1671:I1671"/>
    <mergeCell ref="H1681:I1681"/>
    <mergeCell ref="E1686:F1686"/>
    <mergeCell ref="E1687:F1687"/>
    <mergeCell ref="E1688:F1688"/>
    <mergeCell ref="E1689:F1689"/>
    <mergeCell ref="E1690:F1690"/>
    <mergeCell ref="H1695:I1695"/>
    <mergeCell ref="E1698:F1698"/>
    <mergeCell ref="E1699:F1699"/>
    <mergeCell ref="E1523:F1523"/>
    <mergeCell ref="E1524:F1524"/>
    <mergeCell ref="E1525:F1525"/>
    <mergeCell ref="E1526:F1526"/>
    <mergeCell ref="E1620:F1620"/>
    <mergeCell ref="E1611:F1611"/>
    <mergeCell ref="E1619:F1619"/>
    <mergeCell ref="E1609:F1609"/>
    <mergeCell ref="E1610:F1610"/>
    <mergeCell ref="E1608:F1608"/>
    <mergeCell ref="E1617:F1617"/>
    <mergeCell ref="E1618:F1618"/>
    <mergeCell ref="E1625:F1625"/>
    <mergeCell ref="E1605:F1605"/>
    <mergeCell ref="E1606:F1606"/>
    <mergeCell ref="H1613:I1613"/>
    <mergeCell ref="E1616:F1616"/>
    <mergeCell ref="H1622:I1622"/>
    <mergeCell ref="H1421:I1421"/>
    <mergeCell ref="E1424:F1424"/>
    <mergeCell ref="E1425:F1425"/>
    <mergeCell ref="H1431:I1431"/>
    <mergeCell ref="E1434:F1434"/>
    <mergeCell ref="E1511:F1511"/>
    <mergeCell ref="E1512:F1512"/>
    <mergeCell ref="E1513:F1513"/>
    <mergeCell ref="E1522:F1522"/>
    <mergeCell ref="E1502:F1502"/>
    <mergeCell ref="E1503:F1503"/>
    <mergeCell ref="E1504:F1504"/>
    <mergeCell ref="E1484:F1484"/>
    <mergeCell ref="E1485:F1485"/>
    <mergeCell ref="E1486:F1486"/>
    <mergeCell ref="E1493:F1493"/>
    <mergeCell ref="E1494:F1494"/>
    <mergeCell ref="E1495:F1495"/>
    <mergeCell ref="E1521:F1521"/>
    <mergeCell ref="H1441:I1441"/>
    <mergeCell ref="E1444:F1444"/>
    <mergeCell ref="E1454:F1454"/>
    <mergeCell ref="H1461:I1461"/>
    <mergeCell ref="E1464:F1464"/>
    <mergeCell ref="E1474:F1474"/>
    <mergeCell ref="E1475:F1475"/>
    <mergeCell ref="E1435:F1435"/>
    <mergeCell ref="E1436:F1436"/>
    <mergeCell ref="E1445:F1445"/>
    <mergeCell ref="E1446:F1446"/>
    <mergeCell ref="E1455:F1455"/>
    <mergeCell ref="E1456:F1456"/>
    <mergeCell ref="E1468:F1468"/>
    <mergeCell ref="E1457:F1457"/>
    <mergeCell ref="E1458:F1458"/>
    <mergeCell ref="E1459:F1459"/>
    <mergeCell ref="E1465:F1465"/>
    <mergeCell ref="E1466:F1466"/>
    <mergeCell ref="E1467:F1467"/>
    <mergeCell ref="E1477:F1477"/>
    <mergeCell ref="E1447:F1447"/>
    <mergeCell ref="E1448:F1448"/>
    <mergeCell ref="E1476:F1476"/>
    <mergeCell ref="E1419:F1419"/>
    <mergeCell ref="E1398:F1398"/>
    <mergeCell ref="E1399:F1399"/>
    <mergeCell ref="E1407:F1407"/>
    <mergeCell ref="E1408:F1408"/>
    <mergeCell ref="E1409:F1409"/>
    <mergeCell ref="E1417:F1417"/>
    <mergeCell ref="E1418:F1418"/>
    <mergeCell ref="E1415:F1415"/>
    <mergeCell ref="E1416:F1416"/>
    <mergeCell ref="E1437:F1437"/>
    <mergeCell ref="E1438:F1438"/>
    <mergeCell ref="E1439:F1439"/>
    <mergeCell ref="E1449:F1449"/>
    <mergeCell ref="E1335:F1335"/>
    <mergeCell ref="E1336:F1336"/>
    <mergeCell ref="H1340:I1340"/>
    <mergeCell ref="E1397:F1397"/>
    <mergeCell ref="E1387:F1387"/>
    <mergeCell ref="E1388:F1388"/>
    <mergeCell ref="E1378:F1378"/>
    <mergeCell ref="E1379:F1379"/>
    <mergeCell ref="E1389:F1389"/>
    <mergeCell ref="E1357:F1357"/>
    <mergeCell ref="E1367:F1367"/>
    <mergeCell ref="E1368:F1368"/>
    <mergeCell ref="E1369:F1369"/>
    <mergeCell ref="E1377:F1377"/>
    <mergeCell ref="H1361:I1361"/>
    <mergeCell ref="E1364:F1364"/>
    <mergeCell ref="E1365:F1365"/>
    <mergeCell ref="E1366:F1366"/>
    <mergeCell ref="H1371:I1371"/>
    <mergeCell ref="E1276:F1276"/>
    <mergeCell ref="E1277:F1277"/>
    <mergeCell ref="E1266:F1266"/>
    <mergeCell ref="E1267:F1267"/>
    <mergeCell ref="E1256:F1256"/>
    <mergeCell ref="E1257:F1257"/>
    <mergeCell ref="E1268:F1268"/>
    <mergeCell ref="E1246:F1246"/>
    <mergeCell ref="E1247:F1247"/>
    <mergeCell ref="E1254:F1254"/>
    <mergeCell ref="E1255:F1255"/>
    <mergeCell ref="H1259:I1259"/>
    <mergeCell ref="F1262:G1262"/>
    <mergeCell ref="E1263:F1263"/>
    <mergeCell ref="E1264:F1264"/>
    <mergeCell ref="E1265:F1265"/>
    <mergeCell ref="H1270:I1270"/>
    <mergeCell ref="E1273:F1273"/>
    <mergeCell ref="E1274:F1274"/>
    <mergeCell ref="E1275:F1275"/>
    <mergeCell ref="E1055:F1055"/>
    <mergeCell ref="E1056:F1056"/>
    <mergeCell ref="H1058:I1058"/>
    <mergeCell ref="E1216:F1216"/>
    <mergeCell ref="E1207:F1207"/>
    <mergeCell ref="E1208:F1208"/>
    <mergeCell ref="E1209:F1209"/>
    <mergeCell ref="E1217:F1217"/>
    <mergeCell ref="E1174:F1174"/>
    <mergeCell ref="E1166:F1166"/>
    <mergeCell ref="F1165:G1165"/>
    <mergeCell ref="E1167:F1167"/>
    <mergeCell ref="E1168:F1168"/>
    <mergeCell ref="E1169:F1169"/>
    <mergeCell ref="H1171:I1171"/>
    <mergeCell ref="E1175:F1175"/>
    <mergeCell ref="E1176:F1176"/>
    <mergeCell ref="E1177:F1177"/>
    <mergeCell ref="H1179:I1179"/>
    <mergeCell ref="E1206:F1206"/>
    <mergeCell ref="H1203:I1203"/>
    <mergeCell ref="E1148:F1148"/>
    <mergeCell ref="E1149:F1149"/>
    <mergeCell ref="E1150:F1150"/>
    <mergeCell ref="E1156:F1156"/>
    <mergeCell ref="E1157:F1157"/>
    <mergeCell ref="E1158:F1158"/>
    <mergeCell ref="E1190:F1190"/>
    <mergeCell ref="E1182:F1182"/>
    <mergeCell ref="H1153:I1153"/>
    <mergeCell ref="E1159:F1159"/>
    <mergeCell ref="E1160:F1160"/>
    <mergeCell ref="E978:F978"/>
    <mergeCell ref="E979:F979"/>
    <mergeCell ref="E980:F980"/>
    <mergeCell ref="E989:F989"/>
    <mergeCell ref="E999:F999"/>
    <mergeCell ref="E998:F998"/>
    <mergeCell ref="E970:F970"/>
    <mergeCell ref="E971:F971"/>
    <mergeCell ref="H975:I975"/>
    <mergeCell ref="E981:F981"/>
    <mergeCell ref="E982:F982"/>
    <mergeCell ref="E983:F983"/>
    <mergeCell ref="E984:F984"/>
    <mergeCell ref="H986:I986"/>
    <mergeCell ref="E990:F990"/>
    <mergeCell ref="E1063:F1063"/>
    <mergeCell ref="E1064:F1064"/>
    <mergeCell ref="E1061:F1061"/>
    <mergeCell ref="E1062:F1062"/>
    <mergeCell ref="E1029:F1029"/>
    <mergeCell ref="E1034:F1034"/>
    <mergeCell ref="E1035:F1035"/>
    <mergeCell ref="E1036:F1036"/>
    <mergeCell ref="E1037:F1037"/>
    <mergeCell ref="H1040:I1040"/>
    <mergeCell ref="E1044:F1044"/>
    <mergeCell ref="E1045:F1045"/>
    <mergeCell ref="E1046:F1046"/>
    <mergeCell ref="E1047:F1047"/>
    <mergeCell ref="H1049:I1049"/>
    <mergeCell ref="F1052:G1052"/>
    <mergeCell ref="F1053:G1053"/>
    <mergeCell ref="E828:F828"/>
    <mergeCell ref="E829:F829"/>
    <mergeCell ref="E830:F830"/>
    <mergeCell ref="E831:F831"/>
    <mergeCell ref="H833:I833"/>
    <mergeCell ref="E931:F931"/>
    <mergeCell ref="E932:F932"/>
    <mergeCell ref="E933:F933"/>
    <mergeCell ref="E911:F911"/>
    <mergeCell ref="E967:F967"/>
    <mergeCell ref="E958:F958"/>
    <mergeCell ref="E959:F959"/>
    <mergeCell ref="E949:F949"/>
    <mergeCell ref="E950:F950"/>
    <mergeCell ref="E960:F960"/>
    <mergeCell ref="E854:F854"/>
    <mergeCell ref="E855:F855"/>
    <mergeCell ref="H858:I858"/>
    <mergeCell ref="E861:F861"/>
    <mergeCell ref="H867:I867"/>
    <mergeCell ref="F870:G870"/>
    <mergeCell ref="E871:F871"/>
    <mergeCell ref="E872:F872"/>
    <mergeCell ref="E882:F882"/>
    <mergeCell ref="E883:F883"/>
    <mergeCell ref="H885:I885"/>
    <mergeCell ref="H895:I895"/>
    <mergeCell ref="E898:F898"/>
    <mergeCell ref="H904:I904"/>
    <mergeCell ref="E907:F907"/>
    <mergeCell ref="E908:F908"/>
    <mergeCell ref="E909:F909"/>
    <mergeCell ref="E710:F710"/>
    <mergeCell ref="E711:F711"/>
    <mergeCell ref="E700:F700"/>
    <mergeCell ref="E701:F701"/>
    <mergeCell ref="E673:F673"/>
    <mergeCell ref="E674:F674"/>
    <mergeCell ref="E675:F675"/>
    <mergeCell ref="E676:F676"/>
    <mergeCell ref="E664:F664"/>
    <mergeCell ref="E665:F665"/>
    <mergeCell ref="E702:F702"/>
    <mergeCell ref="E703:F703"/>
    <mergeCell ref="E713:F713"/>
    <mergeCell ref="E714:F714"/>
    <mergeCell ref="E825:F825"/>
    <mergeCell ref="E826:F826"/>
    <mergeCell ref="E827:F827"/>
    <mergeCell ref="E809:F809"/>
    <mergeCell ref="E821:F821"/>
    <mergeCell ref="E822:F822"/>
    <mergeCell ref="E823:F823"/>
    <mergeCell ref="E824:F824"/>
    <mergeCell ref="E815:F815"/>
    <mergeCell ref="E816:F816"/>
    <mergeCell ref="E719:F719"/>
    <mergeCell ref="E720:F720"/>
    <mergeCell ref="E728:F728"/>
    <mergeCell ref="E729:F729"/>
    <mergeCell ref="E730:F730"/>
    <mergeCell ref="E731:F731"/>
    <mergeCell ref="E741:F741"/>
    <mergeCell ref="E742:F742"/>
    <mergeCell ref="E604:F604"/>
    <mergeCell ref="E605:F605"/>
    <mergeCell ref="E653:F653"/>
    <mergeCell ref="E654:F654"/>
    <mergeCell ref="E655:F655"/>
    <mergeCell ref="E656:F656"/>
    <mergeCell ref="E657:F657"/>
    <mergeCell ref="E658:F658"/>
    <mergeCell ref="E699:F699"/>
    <mergeCell ref="E681:F681"/>
    <mergeCell ref="E682:F682"/>
    <mergeCell ref="E666:F666"/>
    <mergeCell ref="E667:F667"/>
    <mergeCell ref="E672:F672"/>
    <mergeCell ref="E652:F652"/>
    <mergeCell ref="E638:F638"/>
    <mergeCell ref="E635:F635"/>
    <mergeCell ref="E636:F636"/>
    <mergeCell ref="E637:F637"/>
    <mergeCell ref="E668:F668"/>
    <mergeCell ref="E669:F669"/>
    <mergeCell ref="E670:F670"/>
    <mergeCell ref="E671:F671"/>
    <mergeCell ref="E690:F690"/>
    <mergeCell ref="E691:F691"/>
    <mergeCell ref="E692:F692"/>
    <mergeCell ref="E693:F693"/>
    <mergeCell ref="E694:F694"/>
    <mergeCell ref="E614:F614"/>
    <mergeCell ref="E615:F615"/>
    <mergeCell ref="E643:F643"/>
    <mergeCell ref="E612:F612"/>
    <mergeCell ref="E602:F602"/>
    <mergeCell ref="E603:F603"/>
    <mergeCell ref="E592:F592"/>
    <mergeCell ref="E581:F581"/>
    <mergeCell ref="E582:F582"/>
    <mergeCell ref="E583:F583"/>
    <mergeCell ref="E599:F599"/>
    <mergeCell ref="E600:F600"/>
    <mergeCell ref="E601:F601"/>
    <mergeCell ref="H585:I585"/>
    <mergeCell ref="E588:F588"/>
    <mergeCell ref="E589:F589"/>
    <mergeCell ref="E590:F590"/>
    <mergeCell ref="E591:F591"/>
    <mergeCell ref="H594:I594"/>
    <mergeCell ref="F597:G597"/>
    <mergeCell ref="F598:G598"/>
    <mergeCell ref="E579:F579"/>
    <mergeCell ref="E580:F580"/>
    <mergeCell ref="E569:F569"/>
    <mergeCell ref="E570:F570"/>
    <mergeCell ref="E571:F571"/>
    <mergeCell ref="E557:F557"/>
    <mergeCell ref="E558:F558"/>
    <mergeCell ref="E559:F559"/>
    <mergeCell ref="E572:F572"/>
    <mergeCell ref="E573:F573"/>
    <mergeCell ref="E574:F574"/>
    <mergeCell ref="H576:I576"/>
    <mergeCell ref="E548:F548"/>
    <mergeCell ref="E549:F549"/>
    <mergeCell ref="E550:F550"/>
    <mergeCell ref="E551:F551"/>
    <mergeCell ref="E552:F552"/>
    <mergeCell ref="H554:I554"/>
    <mergeCell ref="E563:F563"/>
    <mergeCell ref="H565:I565"/>
    <mergeCell ref="F568:G568"/>
    <mergeCell ref="E440:F440"/>
    <mergeCell ref="E441:F441"/>
    <mergeCell ref="E436:F436"/>
    <mergeCell ref="E437:F437"/>
    <mergeCell ref="E438:F438"/>
    <mergeCell ref="E439:F439"/>
    <mergeCell ref="E427:F427"/>
    <mergeCell ref="E434:F434"/>
    <mergeCell ref="E435:F435"/>
    <mergeCell ref="E446:F446"/>
    <mergeCell ref="E433:F433"/>
    <mergeCell ref="E490:F490"/>
    <mergeCell ref="E491:F491"/>
    <mergeCell ref="E522:F522"/>
    <mergeCell ref="E512:F512"/>
    <mergeCell ref="E513:F513"/>
    <mergeCell ref="E510:F510"/>
    <mergeCell ref="E511:F511"/>
    <mergeCell ref="E501:F501"/>
    <mergeCell ref="E502:F502"/>
    <mergeCell ref="E503:F503"/>
    <mergeCell ref="E514:F514"/>
    <mergeCell ref="E515:F515"/>
    <mergeCell ref="E463:F463"/>
    <mergeCell ref="E464:F464"/>
    <mergeCell ref="E465:F465"/>
    <mergeCell ref="E466:F466"/>
    <mergeCell ref="E474:F474"/>
    <mergeCell ref="E475:F475"/>
    <mergeCell ref="E483:F483"/>
    <mergeCell ref="E484:F484"/>
    <mergeCell ref="E467:F467"/>
    <mergeCell ref="E315:F315"/>
    <mergeCell ref="H317:I317"/>
    <mergeCell ref="E399:F399"/>
    <mergeCell ref="E379:F379"/>
    <mergeCell ref="E380:F380"/>
    <mergeCell ref="E372:F372"/>
    <mergeCell ref="E373:F373"/>
    <mergeCell ref="E374:F374"/>
    <mergeCell ref="E385:F385"/>
    <mergeCell ref="E275:F275"/>
    <mergeCell ref="E363:F363"/>
    <mergeCell ref="E364:F364"/>
    <mergeCell ref="E365:F365"/>
    <mergeCell ref="E354:F354"/>
    <mergeCell ref="E421:F421"/>
    <mergeCell ref="E422:F422"/>
    <mergeCell ref="E401:F401"/>
    <mergeCell ref="E402:F402"/>
    <mergeCell ref="E403:F403"/>
    <mergeCell ref="E404:F404"/>
    <mergeCell ref="E405:F405"/>
    <mergeCell ref="H407:I407"/>
    <mergeCell ref="E410:F410"/>
    <mergeCell ref="E411:F411"/>
    <mergeCell ref="E392:F392"/>
    <mergeCell ref="E400:F400"/>
    <mergeCell ref="E390:F390"/>
    <mergeCell ref="E391:F391"/>
    <mergeCell ref="E320:F320"/>
    <mergeCell ref="E321:F321"/>
    <mergeCell ref="E322:F322"/>
    <mergeCell ref="E323:F323"/>
    <mergeCell ref="E312:F312"/>
    <mergeCell ref="E313:F313"/>
    <mergeCell ref="E314:F314"/>
    <mergeCell ref="E302:F302"/>
    <mergeCell ref="E303:F303"/>
    <mergeCell ref="E310:F310"/>
    <mergeCell ref="E300:F300"/>
    <mergeCell ref="E301:F301"/>
    <mergeCell ref="E291:F291"/>
    <mergeCell ref="E292:F292"/>
    <mergeCell ref="E311:F311"/>
    <mergeCell ref="E294:F294"/>
    <mergeCell ref="E295:F295"/>
    <mergeCell ref="H280:I280"/>
    <mergeCell ref="H287:I287"/>
    <mergeCell ref="F290:G290"/>
    <mergeCell ref="H297:I297"/>
    <mergeCell ref="E304:F304"/>
    <mergeCell ref="E305:F305"/>
    <mergeCell ref="H307:I307"/>
    <mergeCell ref="E283:F283"/>
    <mergeCell ref="E284:F284"/>
    <mergeCell ref="E285:F285"/>
    <mergeCell ref="E293:F293"/>
    <mergeCell ref="E191:F191"/>
    <mergeCell ref="E161:F161"/>
    <mergeCell ref="E162:F162"/>
    <mergeCell ref="E163:F163"/>
    <mergeCell ref="E164:F164"/>
    <mergeCell ref="E150:F150"/>
    <mergeCell ref="E151:F151"/>
    <mergeCell ref="E152:F152"/>
    <mergeCell ref="E153:F153"/>
    <mergeCell ref="E154:F154"/>
    <mergeCell ref="E141:F141"/>
    <mergeCell ref="E142:F142"/>
    <mergeCell ref="E149:F149"/>
    <mergeCell ref="E143:F143"/>
    <mergeCell ref="H145:I145"/>
    <mergeCell ref="F148:G148"/>
    <mergeCell ref="E155:F155"/>
    <mergeCell ref="E156:F156"/>
    <mergeCell ref="H158:I158"/>
    <mergeCell ref="E177:F177"/>
    <mergeCell ref="E178:F178"/>
    <mergeCell ref="E179:F179"/>
    <mergeCell ref="E180:F180"/>
    <mergeCell ref="E185:F185"/>
    <mergeCell ref="E174:F174"/>
    <mergeCell ref="E175:F175"/>
    <mergeCell ref="E176:F176"/>
    <mergeCell ref="E165:F165"/>
    <mergeCell ref="E166:F166"/>
    <mergeCell ref="E167:F167"/>
    <mergeCell ref="E168:F168"/>
    <mergeCell ref="H170:I170"/>
    <mergeCell ref="E135:F135"/>
    <mergeCell ref="E136:F136"/>
    <mergeCell ref="E126:F126"/>
    <mergeCell ref="E127:F127"/>
    <mergeCell ref="E128:F128"/>
    <mergeCell ref="E129:F129"/>
    <mergeCell ref="H119:I119"/>
    <mergeCell ref="E123:F123"/>
    <mergeCell ref="E124:F124"/>
    <mergeCell ref="E125:F125"/>
    <mergeCell ref="E122:F122"/>
    <mergeCell ref="H131:I131"/>
    <mergeCell ref="E134:F134"/>
    <mergeCell ref="H138:I138"/>
    <mergeCell ref="E188:F188"/>
    <mergeCell ref="E189:F189"/>
    <mergeCell ref="E190:F190"/>
    <mergeCell ref="E173:F173"/>
    <mergeCell ref="E186:F186"/>
    <mergeCell ref="E187:F187"/>
    <mergeCell ref="H182:I182"/>
    <mergeCell ref="E96:F96"/>
    <mergeCell ref="H91:I91"/>
    <mergeCell ref="E94:F94"/>
    <mergeCell ref="E95:F95"/>
    <mergeCell ref="H98:I98"/>
    <mergeCell ref="E101:F101"/>
    <mergeCell ref="E102:F102"/>
    <mergeCell ref="A103:A104"/>
    <mergeCell ref="B103:B104"/>
    <mergeCell ref="C103:C104"/>
    <mergeCell ref="D103:D104"/>
    <mergeCell ref="G103:H103"/>
    <mergeCell ref="I103:I104"/>
    <mergeCell ref="H79:I79"/>
    <mergeCell ref="E82:F82"/>
    <mergeCell ref="E83:F83"/>
    <mergeCell ref="E84:F84"/>
    <mergeCell ref="E85:F85"/>
    <mergeCell ref="E86:F86"/>
    <mergeCell ref="E87:F87"/>
    <mergeCell ref="E88:F88"/>
    <mergeCell ref="E89:F89"/>
    <mergeCell ref="E70:F70"/>
    <mergeCell ref="H72:I72"/>
    <mergeCell ref="E75:F75"/>
    <mergeCell ref="E76:F76"/>
    <mergeCell ref="E77:F77"/>
    <mergeCell ref="H61:I61"/>
    <mergeCell ref="F64:G64"/>
    <mergeCell ref="E65:F65"/>
    <mergeCell ref="E66:F66"/>
    <mergeCell ref="E67:F67"/>
    <mergeCell ref="E68:F68"/>
    <mergeCell ref="E51:F51"/>
    <mergeCell ref="H53:I53"/>
    <mergeCell ref="F56:G56"/>
    <mergeCell ref="E57:F57"/>
    <mergeCell ref="E58:F58"/>
    <mergeCell ref="E59:F59"/>
    <mergeCell ref="E44:F44"/>
    <mergeCell ref="H46:I46"/>
    <mergeCell ref="E49:F49"/>
    <mergeCell ref="E50:F50"/>
    <mergeCell ref="E36:F36"/>
    <mergeCell ref="E37:F37"/>
    <mergeCell ref="E38:F38"/>
    <mergeCell ref="E39:F39"/>
    <mergeCell ref="E40:F40"/>
    <mergeCell ref="E41:F41"/>
    <mergeCell ref="E27:F27"/>
    <mergeCell ref="E28:F28"/>
    <mergeCell ref="E29:F29"/>
    <mergeCell ref="E30:F30"/>
    <mergeCell ref="E31:F31"/>
    <mergeCell ref="H33:I33"/>
    <mergeCell ref="E69:F69"/>
    <mergeCell ref="E24:F24"/>
    <mergeCell ref="E25:F25"/>
    <mergeCell ref="E26:F26"/>
    <mergeCell ref="E15:F15"/>
    <mergeCell ref="E16:F16"/>
    <mergeCell ref="E17:F17"/>
    <mergeCell ref="E18:F18"/>
    <mergeCell ref="E19:F19"/>
    <mergeCell ref="E20:F20"/>
    <mergeCell ref="E9:F9"/>
    <mergeCell ref="E10:F10"/>
    <mergeCell ref="E11:F11"/>
    <mergeCell ref="E12:F12"/>
    <mergeCell ref="E13:F13"/>
    <mergeCell ref="E14:F14"/>
    <mergeCell ref="E42:F42"/>
    <mergeCell ref="E43:F43"/>
    <mergeCell ref="A3:J3"/>
    <mergeCell ref="F4:G4"/>
    <mergeCell ref="F5:G5"/>
    <mergeCell ref="E6:F6"/>
    <mergeCell ref="E7:F7"/>
    <mergeCell ref="E8:F8"/>
    <mergeCell ref="C1:D1"/>
    <mergeCell ref="E1:F1"/>
    <mergeCell ref="G1:H1"/>
    <mergeCell ref="I1:J1"/>
    <mergeCell ref="C2:D2"/>
    <mergeCell ref="E2:F2"/>
    <mergeCell ref="G2:H2"/>
    <mergeCell ref="I2:J2"/>
    <mergeCell ref="E21:F21"/>
    <mergeCell ref="E22:F22"/>
    <mergeCell ref="E23:F23"/>
    <mergeCell ref="E192:F192"/>
    <mergeCell ref="E193:F193"/>
    <mergeCell ref="E194:F194"/>
    <mergeCell ref="H196:I196"/>
    <mergeCell ref="F199:G199"/>
    <mergeCell ref="E201:F201"/>
    <mergeCell ref="E202:F202"/>
    <mergeCell ref="E203:F203"/>
    <mergeCell ref="E204:F204"/>
    <mergeCell ref="E208:F208"/>
    <mergeCell ref="H210:I210"/>
    <mergeCell ref="H218:I218"/>
    <mergeCell ref="F221:G221"/>
    <mergeCell ref="F222:G222"/>
    <mergeCell ref="E228:F228"/>
    <mergeCell ref="E229:F229"/>
    <mergeCell ref="E230:F230"/>
    <mergeCell ref="E205:F205"/>
    <mergeCell ref="E206:F206"/>
    <mergeCell ref="E231:F231"/>
    <mergeCell ref="H233:I233"/>
    <mergeCell ref="E239:F239"/>
    <mergeCell ref="E240:F240"/>
    <mergeCell ref="H242:I242"/>
    <mergeCell ref="E246:F246"/>
    <mergeCell ref="E247:F247"/>
    <mergeCell ref="H249:I249"/>
    <mergeCell ref="E256:F256"/>
    <mergeCell ref="E257:F257"/>
    <mergeCell ref="H259:I259"/>
    <mergeCell ref="E266:F266"/>
    <mergeCell ref="E267:F267"/>
    <mergeCell ref="H269:I269"/>
    <mergeCell ref="E276:F276"/>
    <mergeCell ref="E277:F277"/>
    <mergeCell ref="E278:F278"/>
    <mergeCell ref="E252:F252"/>
    <mergeCell ref="E273:F273"/>
    <mergeCell ref="E274:F274"/>
    <mergeCell ref="E264:F264"/>
    <mergeCell ref="E262:F262"/>
    <mergeCell ref="E263:F263"/>
    <mergeCell ref="E272:F272"/>
    <mergeCell ref="E236:F236"/>
    <mergeCell ref="E237:F237"/>
    <mergeCell ref="E238:F238"/>
    <mergeCell ref="E253:F253"/>
    <mergeCell ref="E245:F245"/>
    <mergeCell ref="E254:F254"/>
    <mergeCell ref="E255:F255"/>
    <mergeCell ref="E265:F265"/>
    <mergeCell ref="E326:F326"/>
    <mergeCell ref="H328:I328"/>
    <mergeCell ref="E335:F335"/>
    <mergeCell ref="E336:F336"/>
    <mergeCell ref="E337:F337"/>
    <mergeCell ref="E338:F338"/>
    <mergeCell ref="H345:I345"/>
    <mergeCell ref="E348:F348"/>
    <mergeCell ref="E349:F349"/>
    <mergeCell ref="E350:F350"/>
    <mergeCell ref="H356:I356"/>
    <mergeCell ref="E359:F359"/>
    <mergeCell ref="E360:F360"/>
    <mergeCell ref="E361:F361"/>
    <mergeCell ref="E362:F362"/>
    <mergeCell ref="H367:I367"/>
    <mergeCell ref="E370:F370"/>
    <mergeCell ref="E331:F331"/>
    <mergeCell ref="E332:F332"/>
    <mergeCell ref="E333:F333"/>
    <mergeCell ref="E334:F334"/>
    <mergeCell ref="E371:F371"/>
    <mergeCell ref="H376:I376"/>
    <mergeCell ref="E381:F381"/>
    <mergeCell ref="E382:F382"/>
    <mergeCell ref="E383:F383"/>
    <mergeCell ref="E384:F384"/>
    <mergeCell ref="H387:I387"/>
    <mergeCell ref="H394:I394"/>
    <mergeCell ref="F397:G397"/>
    <mergeCell ref="E398:F398"/>
    <mergeCell ref="H416:I416"/>
    <mergeCell ref="E423:F423"/>
    <mergeCell ref="E424:F424"/>
    <mergeCell ref="E425:F425"/>
    <mergeCell ref="E426:F426"/>
    <mergeCell ref="H429:I429"/>
    <mergeCell ref="E432:F432"/>
    <mergeCell ref="E419:F419"/>
    <mergeCell ref="E412:F412"/>
    <mergeCell ref="E413:F413"/>
    <mergeCell ref="E414:F414"/>
    <mergeCell ref="E420:F420"/>
    <mergeCell ref="H443:I443"/>
    <mergeCell ref="E447:F447"/>
    <mergeCell ref="E448:F448"/>
    <mergeCell ref="E449:F449"/>
    <mergeCell ref="E450:F450"/>
    <mergeCell ref="H454:I454"/>
    <mergeCell ref="E457:F457"/>
    <mergeCell ref="E458:F458"/>
    <mergeCell ref="E459:F459"/>
    <mergeCell ref="E460:F460"/>
    <mergeCell ref="E469:F469"/>
    <mergeCell ref="H471:I471"/>
    <mergeCell ref="H478:I478"/>
    <mergeCell ref="E481:F481"/>
    <mergeCell ref="E482:F482"/>
    <mergeCell ref="E488:F488"/>
    <mergeCell ref="E489:F489"/>
    <mergeCell ref="E461:F461"/>
    <mergeCell ref="E462:F462"/>
    <mergeCell ref="E451:F451"/>
    <mergeCell ref="E452:F452"/>
    <mergeCell ref="E468:F468"/>
    <mergeCell ref="H495:I495"/>
    <mergeCell ref="E498:F498"/>
    <mergeCell ref="E499:F499"/>
    <mergeCell ref="E500:F500"/>
    <mergeCell ref="H505:I505"/>
    <mergeCell ref="E508:F508"/>
    <mergeCell ref="E509:F509"/>
    <mergeCell ref="H517:I517"/>
    <mergeCell ref="E520:F520"/>
    <mergeCell ref="E521:F521"/>
    <mergeCell ref="H526:I526"/>
    <mergeCell ref="F529:G529"/>
    <mergeCell ref="E530:F530"/>
    <mergeCell ref="E531:F531"/>
    <mergeCell ref="H536:I536"/>
    <mergeCell ref="E539:F539"/>
    <mergeCell ref="E540:F540"/>
    <mergeCell ref="E524:F524"/>
    <mergeCell ref="E523:F523"/>
    <mergeCell ref="E534:F534"/>
    <mergeCell ref="E606:F606"/>
    <mergeCell ref="H608:I608"/>
    <mergeCell ref="H620:I620"/>
    <mergeCell ref="E623:F623"/>
    <mergeCell ref="E624:F624"/>
    <mergeCell ref="H632:I632"/>
    <mergeCell ref="E639:F639"/>
    <mergeCell ref="E640:F640"/>
    <mergeCell ref="E641:F641"/>
    <mergeCell ref="E642:F642"/>
    <mergeCell ref="H645:I645"/>
    <mergeCell ref="E648:F648"/>
    <mergeCell ref="E649:F649"/>
    <mergeCell ref="E650:F650"/>
    <mergeCell ref="E651:F651"/>
    <mergeCell ref="E659:F659"/>
    <mergeCell ref="H661:I661"/>
    <mergeCell ref="E613:F613"/>
    <mergeCell ref="E611:F611"/>
    <mergeCell ref="E616:F616"/>
    <mergeCell ref="E617:F617"/>
    <mergeCell ref="E618:F618"/>
    <mergeCell ref="E629:F629"/>
    <mergeCell ref="E630:F630"/>
    <mergeCell ref="E625:F625"/>
    <mergeCell ref="E626:F626"/>
    <mergeCell ref="E627:F627"/>
    <mergeCell ref="E628:F628"/>
    <mergeCell ref="H716:I716"/>
    <mergeCell ref="H734:I734"/>
    <mergeCell ref="E737:F737"/>
    <mergeCell ref="E738:F738"/>
    <mergeCell ref="E739:F739"/>
    <mergeCell ref="E740:F740"/>
    <mergeCell ref="H747:I747"/>
    <mergeCell ref="F750:G750"/>
    <mergeCell ref="E751:F751"/>
    <mergeCell ref="E752:F752"/>
    <mergeCell ref="H759:I759"/>
    <mergeCell ref="E762:F762"/>
    <mergeCell ref="E763:F763"/>
    <mergeCell ref="E764:F764"/>
    <mergeCell ref="H770:I770"/>
    <mergeCell ref="F773:G773"/>
    <mergeCell ref="E776:F776"/>
    <mergeCell ref="E743:F743"/>
    <mergeCell ref="E744:F744"/>
    <mergeCell ref="E745:F745"/>
    <mergeCell ref="H725:I725"/>
    <mergeCell ref="E766:F766"/>
    <mergeCell ref="E767:F767"/>
    <mergeCell ref="E768:F768"/>
    <mergeCell ref="E778:F778"/>
    <mergeCell ref="E779:F779"/>
    <mergeCell ref="H781:I781"/>
    <mergeCell ref="E791:F791"/>
    <mergeCell ref="H793:I793"/>
    <mergeCell ref="F796:G796"/>
    <mergeCell ref="E801:F801"/>
    <mergeCell ref="E802:F802"/>
    <mergeCell ref="E803:F803"/>
    <mergeCell ref="E804:F804"/>
    <mergeCell ref="H806:I806"/>
    <mergeCell ref="E810:F810"/>
    <mergeCell ref="E811:F811"/>
    <mergeCell ref="E812:F812"/>
    <mergeCell ref="E813:F813"/>
    <mergeCell ref="E814:F814"/>
    <mergeCell ref="H818:I818"/>
    <mergeCell ref="E799:F799"/>
    <mergeCell ref="E800:F800"/>
    <mergeCell ref="E784:F784"/>
    <mergeCell ref="E789:F789"/>
    <mergeCell ref="E790:F790"/>
    <mergeCell ref="E929:F929"/>
    <mergeCell ref="E930:F930"/>
    <mergeCell ref="E936:F936"/>
    <mergeCell ref="E937:F937"/>
    <mergeCell ref="H939:I939"/>
    <mergeCell ref="E945:F945"/>
    <mergeCell ref="E946:F946"/>
    <mergeCell ref="E947:F947"/>
    <mergeCell ref="E948:F948"/>
    <mergeCell ref="H952:I952"/>
    <mergeCell ref="E955:F955"/>
    <mergeCell ref="E956:F956"/>
    <mergeCell ref="E957:F957"/>
    <mergeCell ref="H963:I963"/>
    <mergeCell ref="E966:F966"/>
    <mergeCell ref="E972:F972"/>
    <mergeCell ref="E973:F973"/>
    <mergeCell ref="E968:F968"/>
    <mergeCell ref="E969:F969"/>
    <mergeCell ref="E935:F935"/>
    <mergeCell ref="E942:F942"/>
    <mergeCell ref="E943:F943"/>
    <mergeCell ref="E944:F944"/>
    <mergeCell ref="E961:F961"/>
    <mergeCell ref="E991:F991"/>
    <mergeCell ref="E992:F992"/>
    <mergeCell ref="E993:F993"/>
    <mergeCell ref="H995:I995"/>
    <mergeCell ref="E1000:F1000"/>
    <mergeCell ref="E1001:F1001"/>
    <mergeCell ref="E1002:F1002"/>
    <mergeCell ref="H1004:I1004"/>
    <mergeCell ref="H1013:I1013"/>
    <mergeCell ref="E1016:F1016"/>
    <mergeCell ref="E1017:F1017"/>
    <mergeCell ref="H1022:I1022"/>
    <mergeCell ref="E1025:F1025"/>
    <mergeCell ref="E1026:F1026"/>
    <mergeCell ref="E1027:F1027"/>
    <mergeCell ref="E1028:F1028"/>
    <mergeCell ref="H1031:I1031"/>
    <mergeCell ref="E1007:F1007"/>
    <mergeCell ref="E1008:F1008"/>
    <mergeCell ref="E1018:F1018"/>
    <mergeCell ref="E1065:F1065"/>
    <mergeCell ref="E1066:F1066"/>
    <mergeCell ref="H1068:I1068"/>
    <mergeCell ref="E1075:F1075"/>
    <mergeCell ref="E1076:F1076"/>
    <mergeCell ref="E1077:F1077"/>
    <mergeCell ref="E1078:F1078"/>
    <mergeCell ref="H1081:I1081"/>
    <mergeCell ref="F1084:G1084"/>
    <mergeCell ref="E1085:F1085"/>
    <mergeCell ref="E1086:F1086"/>
    <mergeCell ref="E1087:F1087"/>
    <mergeCell ref="E1088:F1088"/>
    <mergeCell ref="H1093:I1093"/>
    <mergeCell ref="E1096:F1096"/>
    <mergeCell ref="E1097:F1097"/>
    <mergeCell ref="E1098:F1098"/>
    <mergeCell ref="H1102:I1102"/>
    <mergeCell ref="E1105:F1105"/>
    <mergeCell ref="E1106:F1106"/>
    <mergeCell ref="F1115:G1115"/>
    <mergeCell ref="E1119:F1119"/>
    <mergeCell ref="E1120:F1120"/>
    <mergeCell ref="E1121:F1121"/>
    <mergeCell ref="H1123:I1123"/>
    <mergeCell ref="E1127:F1127"/>
    <mergeCell ref="E1128:F1128"/>
    <mergeCell ref="E1129:F1129"/>
    <mergeCell ref="E1130:F1130"/>
    <mergeCell ref="H1133:I1133"/>
    <mergeCell ref="E1136:F1136"/>
    <mergeCell ref="E1137:F1137"/>
    <mergeCell ref="E1138:F1138"/>
    <mergeCell ref="H1143:I1143"/>
    <mergeCell ref="E1191:F1191"/>
    <mergeCell ref="E1192:F1192"/>
    <mergeCell ref="E1193:F1193"/>
    <mergeCell ref="H1195:I1195"/>
    <mergeCell ref="H1211:I1211"/>
    <mergeCell ref="E1214:F1214"/>
    <mergeCell ref="E1215:F1215"/>
    <mergeCell ref="H1219:I1219"/>
    <mergeCell ref="E1222:F1222"/>
    <mergeCell ref="E1223:F1223"/>
    <mergeCell ref="E1224:F1224"/>
    <mergeCell ref="E1225:F1225"/>
    <mergeCell ref="H1227:I1227"/>
    <mergeCell ref="E1232:F1232"/>
    <mergeCell ref="E1233:F1233"/>
    <mergeCell ref="H1235:I1235"/>
    <mergeCell ref="H1251:I1251"/>
    <mergeCell ref="E1303:F1303"/>
    <mergeCell ref="E1304:F1304"/>
    <mergeCell ref="E1305:F1305"/>
    <mergeCell ref="E1306:F1306"/>
    <mergeCell ref="H1310:I1310"/>
    <mergeCell ref="E1313:F1313"/>
    <mergeCell ref="E1314:F1314"/>
    <mergeCell ref="E1315:F1315"/>
    <mergeCell ref="E1316:F1316"/>
    <mergeCell ref="H1320:I1320"/>
    <mergeCell ref="E1323:F1323"/>
    <mergeCell ref="E1324:F1324"/>
    <mergeCell ref="E1325:F1325"/>
    <mergeCell ref="E1326:F1326"/>
    <mergeCell ref="H1330:I1330"/>
    <mergeCell ref="E1333:F1333"/>
    <mergeCell ref="E1334:F1334"/>
    <mergeCell ref="E1327:F1327"/>
    <mergeCell ref="E1317:F1317"/>
    <mergeCell ref="E1307:F1307"/>
    <mergeCell ref="E1318:F1318"/>
    <mergeCell ref="E1328:F1328"/>
    <mergeCell ref="E1308:F1308"/>
    <mergeCell ref="E1374:F1374"/>
    <mergeCell ref="E1375:F1375"/>
    <mergeCell ref="E1376:F1376"/>
    <mergeCell ref="H1381:I1381"/>
    <mergeCell ref="E1384:F1384"/>
    <mergeCell ref="E1385:F1385"/>
    <mergeCell ref="E1386:F1386"/>
    <mergeCell ref="H1391:I1391"/>
    <mergeCell ref="E1394:F1394"/>
    <mergeCell ref="E1395:F1395"/>
    <mergeCell ref="E1396:F1396"/>
    <mergeCell ref="H1401:I1401"/>
    <mergeCell ref="E1404:F1404"/>
    <mergeCell ref="E1405:F1405"/>
    <mergeCell ref="E1406:F1406"/>
    <mergeCell ref="H1411:I1411"/>
    <mergeCell ref="E1414:F1414"/>
    <mergeCell ref="H1471:I1471"/>
    <mergeCell ref="E1478:F1478"/>
    <mergeCell ref="E1479:F1479"/>
    <mergeCell ref="H1481:I1481"/>
    <mergeCell ref="E1487:F1487"/>
    <mergeCell ref="E1488:F1488"/>
    <mergeCell ref="H1490:I1490"/>
    <mergeCell ref="E1496:F1496"/>
    <mergeCell ref="E1497:F1497"/>
    <mergeCell ref="H1499:I1499"/>
    <mergeCell ref="E1505:F1505"/>
    <mergeCell ref="E1506:F1506"/>
    <mergeCell ref="H1508:I1508"/>
    <mergeCell ref="E1514:F1514"/>
    <mergeCell ref="E1515:F1515"/>
    <mergeCell ref="H1517:I1517"/>
    <mergeCell ref="F1520:G1520"/>
    <mergeCell ref="H1528:I1528"/>
    <mergeCell ref="E1532:F1532"/>
    <mergeCell ref="E1533:F1533"/>
    <mergeCell ref="E1534:F1534"/>
    <mergeCell ref="E1535:F1535"/>
    <mergeCell ref="H1537:I1537"/>
    <mergeCell ref="E1576:F1576"/>
    <mergeCell ref="H1582:I1582"/>
    <mergeCell ref="E1585:F1585"/>
    <mergeCell ref="E1586:F1586"/>
    <mergeCell ref="H1591:I1591"/>
    <mergeCell ref="E1594:F1594"/>
    <mergeCell ref="E1595:F1595"/>
    <mergeCell ref="E1596:F1596"/>
    <mergeCell ref="H1600:I1600"/>
    <mergeCell ref="E1603:F1603"/>
    <mergeCell ref="E1604:F1604"/>
    <mergeCell ref="E1561:F1561"/>
    <mergeCell ref="E1562:F1562"/>
    <mergeCell ref="E1551:F1551"/>
    <mergeCell ref="E1552:F1552"/>
    <mergeCell ref="E1553:F1553"/>
    <mergeCell ref="E1540:F1540"/>
    <mergeCell ref="E1541:F1541"/>
    <mergeCell ref="E1542:F1542"/>
    <mergeCell ref="E1543:F1543"/>
    <mergeCell ref="E1544:F1544"/>
    <mergeCell ref="E1531:F1531"/>
    <mergeCell ref="H1546:I1546"/>
    <mergeCell ref="E1549:F1549"/>
    <mergeCell ref="E1550:F1550"/>
    <mergeCell ref="E1743:F1743"/>
    <mergeCell ref="E1744:F1744"/>
    <mergeCell ref="E1745:F1745"/>
    <mergeCell ref="E1751:F1751"/>
    <mergeCell ref="E1752:F1752"/>
    <mergeCell ref="H1754:I1754"/>
    <mergeCell ref="F1757:G1757"/>
    <mergeCell ref="E1759:F1759"/>
    <mergeCell ref="E1760:F1760"/>
    <mergeCell ref="E1761:F1761"/>
    <mergeCell ref="E1762:F1762"/>
    <mergeCell ref="H1764:I1764"/>
    <mergeCell ref="E1770:F1770"/>
    <mergeCell ref="E1771:F1771"/>
    <mergeCell ref="H1773:I1773"/>
    <mergeCell ref="E1780:F1780"/>
    <mergeCell ref="H1782:I1782"/>
    <mergeCell ref="F1812:G1812"/>
    <mergeCell ref="H1819:I1819"/>
    <mergeCell ref="E1822:F1822"/>
    <mergeCell ref="E1823:F1823"/>
    <mergeCell ref="E1824:F1824"/>
    <mergeCell ref="H1827:I1827"/>
    <mergeCell ref="F1830:G1830"/>
    <mergeCell ref="E1831:F1831"/>
    <mergeCell ref="E1832:F1832"/>
    <mergeCell ref="E1833:F1833"/>
    <mergeCell ref="H1838:I1838"/>
    <mergeCell ref="F1841:G1841"/>
    <mergeCell ref="E1842:F1842"/>
    <mergeCell ref="H1848:I1848"/>
    <mergeCell ref="E1851:F1851"/>
    <mergeCell ref="H1857:I1857"/>
    <mergeCell ref="F1860:G1860"/>
    <mergeCell ref="H1898:I1898"/>
    <mergeCell ref="H1907:I1907"/>
    <mergeCell ref="E1913:F1913"/>
    <mergeCell ref="E1914:F1914"/>
    <mergeCell ref="H1916:I1916"/>
    <mergeCell ref="E1922:F1922"/>
    <mergeCell ref="E1923:F1923"/>
    <mergeCell ref="H1925:I1925"/>
    <mergeCell ref="H1934:I1934"/>
    <mergeCell ref="E1940:F1940"/>
    <mergeCell ref="E1941:F1941"/>
    <mergeCell ref="H1943:I1943"/>
    <mergeCell ref="F1946:G1946"/>
    <mergeCell ref="E1949:F1949"/>
    <mergeCell ref="E1950:F1950"/>
    <mergeCell ref="E1951:F1951"/>
    <mergeCell ref="H1953:I1953"/>
    <mergeCell ref="E1910:F1910"/>
    <mergeCell ref="E1911:F1911"/>
    <mergeCell ref="E1912:F1912"/>
    <mergeCell ref="E1919:F1919"/>
    <mergeCell ref="E1920:F1920"/>
    <mergeCell ref="E1921:F1921"/>
    <mergeCell ref="E1928:F1928"/>
    <mergeCell ref="E1929:F1929"/>
    <mergeCell ref="E1930:F1930"/>
    <mergeCell ref="E1903:F1903"/>
    <mergeCell ref="E1904:F1904"/>
    <mergeCell ref="E1905:F1905"/>
    <mergeCell ref="E1939:F1939"/>
    <mergeCell ref="E1947:F1947"/>
    <mergeCell ref="E1948:F1948"/>
    <mergeCell ref="H2017:I2017"/>
    <mergeCell ref="F2020:G2020"/>
    <mergeCell ref="F2021:G2021"/>
    <mergeCell ref="E2040:F2040"/>
    <mergeCell ref="H2046:I2046"/>
    <mergeCell ref="E2049:F2049"/>
    <mergeCell ref="E2065:F2065"/>
    <mergeCell ref="E2066:F2066"/>
    <mergeCell ref="H2068:I2068"/>
    <mergeCell ref="E2073:F2073"/>
    <mergeCell ref="E2074:F2074"/>
    <mergeCell ref="E2075:F2075"/>
    <mergeCell ref="H2077:I2077"/>
    <mergeCell ref="E2082:F2082"/>
    <mergeCell ref="E2083:F2083"/>
    <mergeCell ref="E2084:F2084"/>
    <mergeCell ref="H2086:I2086"/>
    <mergeCell ref="E2072:F2072"/>
    <mergeCell ref="E2035:F2035"/>
    <mergeCell ref="E2026:F2026"/>
    <mergeCell ref="E2052:F2052"/>
    <mergeCell ref="E2053:F2053"/>
    <mergeCell ref="E2044:F2044"/>
    <mergeCell ref="E2054:F2054"/>
    <mergeCell ref="E2060:F2060"/>
    <mergeCell ref="E2061:F2061"/>
    <mergeCell ref="E2062:F2062"/>
    <mergeCell ref="E2071:F2071"/>
    <mergeCell ref="E2080:F2080"/>
    <mergeCell ref="E2081:F2081"/>
    <mergeCell ref="E2090:F2090"/>
    <mergeCell ref="E2091:F2091"/>
    <mergeCell ref="E2092:F2092"/>
    <mergeCell ref="E2093:F2093"/>
    <mergeCell ref="H2095:I2095"/>
    <mergeCell ref="E2098:F2098"/>
    <mergeCell ref="E2099:F2099"/>
    <mergeCell ref="E2100:F2100"/>
    <mergeCell ref="E2101:F2101"/>
    <mergeCell ref="H2104:I2104"/>
    <mergeCell ref="F2107:G2107"/>
    <mergeCell ref="E2108:F2108"/>
    <mergeCell ref="E2109:F2109"/>
    <mergeCell ref="H2114:I2114"/>
    <mergeCell ref="E2117:F2117"/>
    <mergeCell ref="E2118:F2118"/>
    <mergeCell ref="E2119:F2119"/>
    <mergeCell ref="E2148:F2148"/>
    <mergeCell ref="H2150:I2150"/>
    <mergeCell ref="E2156:F2156"/>
    <mergeCell ref="H2158:I2158"/>
    <mergeCell ref="H2166:I2166"/>
    <mergeCell ref="E2169:F2169"/>
    <mergeCell ref="E2170:F2170"/>
    <mergeCell ref="E2171:F2171"/>
    <mergeCell ref="H2174:I2174"/>
    <mergeCell ref="E2180:F2180"/>
    <mergeCell ref="H2182:I2182"/>
    <mergeCell ref="F2185:G2185"/>
    <mergeCell ref="F2186:G2186"/>
    <mergeCell ref="E2192:F2192"/>
    <mergeCell ref="H2194:I2194"/>
    <mergeCell ref="H2204:I2204"/>
    <mergeCell ref="E2207:F2207"/>
    <mergeCell ref="H2389:I2389"/>
    <mergeCell ref="E2396:F2396"/>
    <mergeCell ref="E2397:F2397"/>
    <mergeCell ref="H2399:I2399"/>
    <mergeCell ref="E2406:F2406"/>
    <mergeCell ref="E2407:F2407"/>
    <mergeCell ref="E2408:F2408"/>
    <mergeCell ref="E2409:F2409"/>
    <mergeCell ref="H2412:I2412"/>
    <mergeCell ref="E2416:F2416"/>
    <mergeCell ref="E2417:F2417"/>
    <mergeCell ref="E2418:F2418"/>
    <mergeCell ref="E2419:F2419"/>
    <mergeCell ref="H2424:I2424"/>
    <mergeCell ref="E2428:F2428"/>
    <mergeCell ref="E2429:F2429"/>
    <mergeCell ref="E2430:F2430"/>
    <mergeCell ref="E2439:F2439"/>
    <mergeCell ref="E2440:F2440"/>
    <mergeCell ref="E2441:F2441"/>
    <mergeCell ref="E2442:F2442"/>
    <mergeCell ref="H2444:I2444"/>
    <mergeCell ref="E2450:F2450"/>
    <mergeCell ref="E2451:F2451"/>
    <mergeCell ref="E2452:F2452"/>
    <mergeCell ref="H2454:I2454"/>
    <mergeCell ref="E2461:F2461"/>
    <mergeCell ref="E2462:F2462"/>
    <mergeCell ref="H2464:I2464"/>
    <mergeCell ref="H2484:I2484"/>
    <mergeCell ref="E2487:F2487"/>
    <mergeCell ref="E2488:F2488"/>
    <mergeCell ref="H2496:I2496"/>
    <mergeCell ref="E2499:F2499"/>
    <mergeCell ref="H2474:I2474"/>
    <mergeCell ref="E2477:F2477"/>
    <mergeCell ref="E2478:F2478"/>
    <mergeCell ref="E2479:F2479"/>
    <mergeCell ref="E2480:F2480"/>
    <mergeCell ref="E2467:F2467"/>
    <mergeCell ref="E2468:F2468"/>
    <mergeCell ref="E2469:F2469"/>
    <mergeCell ref="E2470:F2470"/>
    <mergeCell ref="E2471:F2471"/>
    <mergeCell ref="E2457:F2457"/>
    <mergeCell ref="E2458:F2458"/>
    <mergeCell ref="E2459:F2459"/>
    <mergeCell ref="E2460:F2460"/>
    <mergeCell ref="E2448:F2448"/>
    <mergeCell ref="E2500:F2500"/>
    <mergeCell ref="H2507:I2507"/>
    <mergeCell ref="E2510:F2510"/>
    <mergeCell ref="E2511:F2511"/>
    <mergeCell ref="H2518:I2518"/>
    <mergeCell ref="E2521:F2521"/>
    <mergeCell ref="E2522:F2522"/>
    <mergeCell ref="H2529:I2529"/>
    <mergeCell ref="E2532:F2532"/>
    <mergeCell ref="E2533:F2533"/>
    <mergeCell ref="H2541:I2541"/>
    <mergeCell ref="E2544:F2544"/>
    <mergeCell ref="E2545:F2545"/>
    <mergeCell ref="H2553:I2553"/>
    <mergeCell ref="E2556:F2556"/>
    <mergeCell ref="H2587:I2587"/>
    <mergeCell ref="E2590:F2590"/>
    <mergeCell ref="E2584:F2584"/>
    <mergeCell ref="E2585:F2585"/>
    <mergeCell ref="H2565:I2565"/>
    <mergeCell ref="E2568:F2568"/>
    <mergeCell ref="H2632:I2632"/>
    <mergeCell ref="E2635:F2635"/>
    <mergeCell ref="E2636:F2636"/>
    <mergeCell ref="E2637:F2637"/>
    <mergeCell ref="H2643:I2643"/>
    <mergeCell ref="E2646:F2646"/>
    <mergeCell ref="E2647:F2647"/>
    <mergeCell ref="E2648:F2648"/>
    <mergeCell ref="E2649:F2649"/>
    <mergeCell ref="H2655:I2655"/>
    <mergeCell ref="E2658:F2658"/>
    <mergeCell ref="E2659:F2659"/>
    <mergeCell ref="E2660:F2660"/>
    <mergeCell ref="H2667:I2667"/>
    <mergeCell ref="E2670:F2670"/>
    <mergeCell ref="E2671:F2671"/>
    <mergeCell ref="E2699:F2699"/>
    <mergeCell ref="E2697:F2697"/>
    <mergeCell ref="E2696:F2696"/>
    <mergeCell ref="H2679:I2679"/>
    <mergeCell ref="H2691:I2691"/>
    <mergeCell ref="H2904:I2904"/>
    <mergeCell ref="E2907:F2907"/>
    <mergeCell ref="E2908:F2908"/>
    <mergeCell ref="H2915:I2915"/>
    <mergeCell ref="E2918:F2918"/>
    <mergeCell ref="E2919:F2919"/>
    <mergeCell ref="H2926:I2926"/>
    <mergeCell ref="E2931:F2931"/>
    <mergeCell ref="E2932:F2932"/>
    <mergeCell ref="E2933:F2933"/>
    <mergeCell ref="E2934:F2934"/>
    <mergeCell ref="H2938:I2938"/>
    <mergeCell ref="E2946:F2946"/>
    <mergeCell ref="E2947:F2947"/>
    <mergeCell ref="E2948:F2948"/>
    <mergeCell ref="H2950:I2950"/>
    <mergeCell ref="E2957:F2957"/>
    <mergeCell ref="E2923:F2923"/>
    <mergeCell ref="E2924:F2924"/>
    <mergeCell ref="E2910:F2910"/>
    <mergeCell ref="E2911:F2911"/>
    <mergeCell ref="E2909:F2909"/>
    <mergeCell ref="E2912:F2912"/>
    <mergeCell ref="E2913:F2913"/>
    <mergeCell ref="E2929:F2929"/>
    <mergeCell ref="E2941:F2941"/>
    <mergeCell ref="E2942:F2942"/>
    <mergeCell ref="E2943:F2943"/>
    <mergeCell ref="E2944:F2944"/>
    <mergeCell ref="E2945:F2945"/>
    <mergeCell ref="E2935:F2935"/>
    <mergeCell ref="E2936:F2936"/>
    <mergeCell ref="E2993:F2993"/>
    <mergeCell ref="E2994:F2994"/>
    <mergeCell ref="E2995:F2995"/>
    <mergeCell ref="E2996:F2996"/>
    <mergeCell ref="H2999:I2999"/>
    <mergeCell ref="E3002:F3002"/>
    <mergeCell ref="E3003:F3003"/>
    <mergeCell ref="E3004:F3004"/>
    <mergeCell ref="E3005:F3005"/>
    <mergeCell ref="E3011:F3011"/>
    <mergeCell ref="E3012:F3012"/>
    <mergeCell ref="H3014:I3014"/>
    <mergeCell ref="E3021:F3021"/>
    <mergeCell ref="E3022:F3022"/>
    <mergeCell ref="E3023:F3023"/>
    <mergeCell ref="H3025:I3025"/>
    <mergeCell ref="E3032:F3032"/>
    <mergeCell ref="E3064:F3064"/>
    <mergeCell ref="E3065:F3065"/>
    <mergeCell ref="H3070:I3070"/>
    <mergeCell ref="E3073:F3073"/>
    <mergeCell ref="H3079:I3079"/>
    <mergeCell ref="E3082:F3082"/>
    <mergeCell ref="E3083:F3083"/>
    <mergeCell ref="H3089:I3089"/>
    <mergeCell ref="E3092:F3092"/>
    <mergeCell ref="E3093:F3093"/>
    <mergeCell ref="E3094:F3094"/>
    <mergeCell ref="H3100:I3100"/>
    <mergeCell ref="E3103:F3103"/>
    <mergeCell ref="E3104:F3104"/>
    <mergeCell ref="E3105:F3105"/>
    <mergeCell ref="H3110:I3110"/>
    <mergeCell ref="E3113:F3113"/>
    <mergeCell ref="E3107:F3107"/>
    <mergeCell ref="E3095:F3095"/>
    <mergeCell ref="E3096:F3096"/>
    <mergeCell ref="E3097:F3097"/>
    <mergeCell ref="E3106:F3106"/>
    <mergeCell ref="E3108:F3108"/>
    <mergeCell ref="E3087:F3087"/>
    <mergeCell ref="E3084:F3084"/>
    <mergeCell ref="E3085:F3085"/>
    <mergeCell ref="E3086:F3086"/>
    <mergeCell ref="E3114:F3114"/>
    <mergeCell ref="E3115:F3115"/>
    <mergeCell ref="H3120:I3120"/>
    <mergeCell ref="E3123:F3123"/>
    <mergeCell ref="H3130:I3130"/>
    <mergeCell ref="E3133:F3133"/>
    <mergeCell ref="H3138:I3138"/>
    <mergeCell ref="E3141:F3141"/>
    <mergeCell ref="E3142:F3142"/>
    <mergeCell ref="E3143:F3143"/>
    <mergeCell ref="H3148:I3148"/>
    <mergeCell ref="E3151:F3151"/>
    <mergeCell ref="E3152:F3152"/>
    <mergeCell ref="E3153:F3153"/>
    <mergeCell ref="H3159:I3159"/>
    <mergeCell ref="E3162:F3162"/>
    <mergeCell ref="E3178:F3178"/>
    <mergeCell ref="E3128:F3128"/>
    <mergeCell ref="E3134:F3134"/>
    <mergeCell ref="E3124:F3124"/>
    <mergeCell ref="E3125:F3125"/>
    <mergeCell ref="E3126:F3126"/>
    <mergeCell ref="E3127:F3127"/>
    <mergeCell ref="E3135:F3135"/>
    <mergeCell ref="E3136:F3136"/>
    <mergeCell ref="E3116:F3116"/>
    <mergeCell ref="E3117:F3117"/>
    <mergeCell ref="E3118:F3118"/>
    <mergeCell ref="E3166:F3166"/>
    <mergeCell ref="E3167:F3167"/>
    <mergeCell ref="E3168:F3168"/>
    <mergeCell ref="H3170:I3170"/>
    <mergeCell ref="E3233:F3233"/>
    <mergeCell ref="H3237:I3237"/>
    <mergeCell ref="E3243:F3243"/>
    <mergeCell ref="E3244:F3244"/>
    <mergeCell ref="H3246:I3246"/>
    <mergeCell ref="F3249:G3249"/>
    <mergeCell ref="H3254:I3254"/>
    <mergeCell ref="E3257:F3257"/>
    <mergeCell ref="H3264:I3264"/>
    <mergeCell ref="F3267:G3267"/>
    <mergeCell ref="E3272:F3272"/>
    <mergeCell ref="E3273:F3273"/>
    <mergeCell ref="E3274:F3274"/>
    <mergeCell ref="H3276:I3276"/>
    <mergeCell ref="E3283:F3283"/>
    <mergeCell ref="E3284:F3284"/>
    <mergeCell ref="E3285:F3285"/>
    <mergeCell ref="E3242:F3242"/>
    <mergeCell ref="E3234:F3234"/>
    <mergeCell ref="E3282:F3282"/>
    <mergeCell ref="E3258:F3258"/>
    <mergeCell ref="E3259:F3259"/>
    <mergeCell ref="E3260:F3260"/>
    <mergeCell ref="E3268:F3268"/>
    <mergeCell ref="E3269:F3269"/>
    <mergeCell ref="E3270:F3270"/>
    <mergeCell ref="E3279:F3279"/>
    <mergeCell ref="E3280:F3280"/>
    <mergeCell ref="E3281:F3281"/>
    <mergeCell ref="E3252:F3252"/>
    <mergeCell ref="E3261:F3261"/>
    <mergeCell ref="E3262:F3262"/>
    <mergeCell ref="H3322:I3322"/>
    <mergeCell ref="E3325:F3325"/>
    <mergeCell ref="E3330:F3330"/>
    <mergeCell ref="E3331:F3331"/>
    <mergeCell ref="E3332:F3332"/>
    <mergeCell ref="E3333:F3333"/>
    <mergeCell ref="E3348:F3348"/>
    <mergeCell ref="E3349:F3349"/>
    <mergeCell ref="H3351:I3351"/>
    <mergeCell ref="E3357:F3357"/>
    <mergeCell ref="E3358:F3358"/>
    <mergeCell ref="H3360:I3360"/>
    <mergeCell ref="F3363:G3363"/>
    <mergeCell ref="E3366:F3366"/>
    <mergeCell ref="H3368:I3368"/>
    <mergeCell ref="E3374:F3374"/>
    <mergeCell ref="E3375:F3375"/>
    <mergeCell ref="H3340:I3340"/>
    <mergeCell ref="H3398:I3398"/>
    <mergeCell ref="E3404:F3404"/>
    <mergeCell ref="E3405:F3405"/>
    <mergeCell ref="H3407:I3407"/>
    <mergeCell ref="E3413:F3413"/>
    <mergeCell ref="E3414:F3414"/>
    <mergeCell ref="H3416:I3416"/>
    <mergeCell ref="E3421:F3421"/>
    <mergeCell ref="E3422:F3422"/>
    <mergeCell ref="E3423:F3423"/>
    <mergeCell ref="H3425:I3425"/>
    <mergeCell ref="E3430:F3430"/>
    <mergeCell ref="E3431:F3431"/>
    <mergeCell ref="E3432:F3432"/>
    <mergeCell ref="H3434:I3434"/>
    <mergeCell ref="F3437:G3437"/>
    <mergeCell ref="E3439:F3439"/>
    <mergeCell ref="E3402:F3402"/>
    <mergeCell ref="E3403:F3403"/>
    <mergeCell ref="E3552:F3552"/>
    <mergeCell ref="E3553:F3553"/>
    <mergeCell ref="H3555:I3555"/>
    <mergeCell ref="E3562:F3562"/>
    <mergeCell ref="H3564:I3564"/>
    <mergeCell ref="H3573:I3573"/>
    <mergeCell ref="E3576:F3576"/>
    <mergeCell ref="E3583:F3583"/>
    <mergeCell ref="E3584:F3584"/>
    <mergeCell ref="E3585:F3585"/>
    <mergeCell ref="E3586:F3586"/>
    <mergeCell ref="H3588:I3588"/>
    <mergeCell ref="E3592:F3592"/>
    <mergeCell ref="E3593:F3593"/>
    <mergeCell ref="H3595:I3595"/>
    <mergeCell ref="H3602:I3602"/>
    <mergeCell ref="F3605:G3605"/>
    <mergeCell ref="E3591:F3591"/>
    <mergeCell ref="E3580:F3580"/>
    <mergeCell ref="E3581:F3581"/>
    <mergeCell ref="E3582:F3582"/>
    <mergeCell ref="E3577:F3577"/>
    <mergeCell ref="E3578:F3578"/>
    <mergeCell ref="E3579:F3579"/>
    <mergeCell ref="H3620:I3620"/>
    <mergeCell ref="E3625:F3625"/>
    <mergeCell ref="E3626:F3626"/>
    <mergeCell ref="E3627:F3627"/>
    <mergeCell ref="E3628:F3628"/>
    <mergeCell ref="H3630:I3630"/>
    <mergeCell ref="E3636:F3636"/>
    <mergeCell ref="E3637:F3637"/>
    <mergeCell ref="E3638:F3638"/>
    <mergeCell ref="E3639:F3639"/>
    <mergeCell ref="H3641:I3641"/>
    <mergeCell ref="E3647:F3647"/>
    <mergeCell ref="E3648:F3648"/>
    <mergeCell ref="E3649:F3649"/>
    <mergeCell ref="H3651:I3651"/>
    <mergeCell ref="E3656:F3656"/>
    <mergeCell ref="E3657:F3657"/>
    <mergeCell ref="H3660:I3660"/>
    <mergeCell ref="H3671:I3671"/>
    <mergeCell ref="E3674:F3674"/>
    <mergeCell ref="E3680:F3680"/>
    <mergeCell ref="H3682:I3682"/>
    <mergeCell ref="H3693:I3693"/>
    <mergeCell ref="E3696:F3696"/>
    <mergeCell ref="E3697:F3697"/>
    <mergeCell ref="E3713:F3713"/>
    <mergeCell ref="H3715:I3715"/>
    <mergeCell ref="E3733:F3733"/>
    <mergeCell ref="E3734:F3734"/>
    <mergeCell ref="E3735:F3735"/>
    <mergeCell ref="E3736:F3736"/>
    <mergeCell ref="H3739:I3739"/>
    <mergeCell ref="E3743:F3743"/>
    <mergeCell ref="E3744:F3744"/>
    <mergeCell ref="E3669:F3669"/>
    <mergeCell ref="E3702:F3702"/>
    <mergeCell ref="E3720:F3720"/>
    <mergeCell ref="E3721:F3721"/>
    <mergeCell ref="E3722:F3722"/>
    <mergeCell ref="E3711:F3711"/>
    <mergeCell ref="E3712:F3712"/>
    <mergeCell ref="E3699:F3699"/>
    <mergeCell ref="E3700:F3700"/>
    <mergeCell ref="E3701:F3701"/>
    <mergeCell ref="E3690:F3690"/>
    <mergeCell ref="E3685:F3685"/>
    <mergeCell ref="E3686:F3686"/>
    <mergeCell ref="E3687:F3687"/>
    <mergeCell ref="E3688:F3688"/>
    <mergeCell ref="E3769:F3769"/>
    <mergeCell ref="H3771:I3771"/>
    <mergeCell ref="E3777:F3777"/>
    <mergeCell ref="E3778:F3778"/>
    <mergeCell ref="E3779:F3779"/>
    <mergeCell ref="H3781:I3781"/>
    <mergeCell ref="E3787:F3787"/>
    <mergeCell ref="E3788:F3788"/>
    <mergeCell ref="E3789:F3789"/>
    <mergeCell ref="H3791:I3791"/>
    <mergeCell ref="E3797:F3797"/>
    <mergeCell ref="E3798:F3798"/>
    <mergeCell ref="E3799:F3799"/>
    <mergeCell ref="H3801:I3801"/>
    <mergeCell ref="E3806:F3806"/>
    <mergeCell ref="E3807:F3807"/>
    <mergeCell ref="E3808:F3808"/>
    <mergeCell ref="F3914:G3914"/>
    <mergeCell ref="E3921:F3921"/>
    <mergeCell ref="E3922:F3922"/>
    <mergeCell ref="E3923:F3923"/>
    <mergeCell ref="E3924:F3924"/>
    <mergeCell ref="E3931:F3931"/>
    <mergeCell ref="E3932:F3932"/>
    <mergeCell ref="E3933:F3933"/>
    <mergeCell ref="E3934:F3934"/>
    <mergeCell ref="H3940:I3940"/>
    <mergeCell ref="F3943:G3943"/>
    <mergeCell ref="E3944:F3944"/>
    <mergeCell ref="E3959:F3959"/>
    <mergeCell ref="H3961:I3961"/>
    <mergeCell ref="F3964:G3964"/>
    <mergeCell ref="E3972:F3972"/>
    <mergeCell ref="H3979:I3979"/>
    <mergeCell ref="E3936:F3936"/>
    <mergeCell ref="E3937:F3937"/>
    <mergeCell ref="E3938:F3938"/>
    <mergeCell ref="H4018:I4018"/>
    <mergeCell ref="E4025:F4025"/>
    <mergeCell ref="H4027:I4027"/>
    <mergeCell ref="E4030:F4030"/>
    <mergeCell ref="E4031:F4031"/>
    <mergeCell ref="H4036:I4036"/>
    <mergeCell ref="F4039:G4039"/>
    <mergeCell ref="E4040:F4040"/>
    <mergeCell ref="E4041:F4041"/>
    <mergeCell ref="E4042:F4042"/>
    <mergeCell ref="H4047:I4047"/>
    <mergeCell ref="E4050:F4050"/>
    <mergeCell ref="E4051:F4051"/>
    <mergeCell ref="E4052:F4052"/>
    <mergeCell ref="E4053:F4053"/>
    <mergeCell ref="H4056:I4056"/>
    <mergeCell ref="E4061:F4061"/>
    <mergeCell ref="E4034:F4034"/>
    <mergeCell ref="E4021:F4021"/>
    <mergeCell ref="E4022:F4022"/>
    <mergeCell ref="E4023:F4023"/>
    <mergeCell ref="E4024:F4024"/>
    <mergeCell ref="E4045:F4045"/>
    <mergeCell ref="E4059:F4059"/>
    <mergeCell ref="E4060:F4060"/>
    <mergeCell ref="E4032:F4032"/>
    <mergeCell ref="E4033:F4033"/>
    <mergeCell ref="E4063:F4063"/>
    <mergeCell ref="E4064:F4064"/>
    <mergeCell ref="H4066:I4066"/>
    <mergeCell ref="E4072:F4072"/>
    <mergeCell ref="E4073:F4073"/>
    <mergeCell ref="H4075:I4075"/>
    <mergeCell ref="H4093:I4093"/>
    <mergeCell ref="F4096:G4096"/>
    <mergeCell ref="F4097:G4097"/>
    <mergeCell ref="F4098:G4098"/>
    <mergeCell ref="E4099:F4099"/>
    <mergeCell ref="E4100:F4100"/>
    <mergeCell ref="E4101:F4101"/>
    <mergeCell ref="E4102:F4102"/>
    <mergeCell ref="H4107:I4107"/>
    <mergeCell ref="E4110:F4110"/>
    <mergeCell ref="E4111:F4111"/>
    <mergeCell ref="E4081:F4081"/>
    <mergeCell ref="E4082:F4082"/>
    <mergeCell ref="E4069:F4069"/>
    <mergeCell ref="E4070:F4070"/>
    <mergeCell ref="E4071:F4071"/>
    <mergeCell ref="E4079:F4079"/>
    <mergeCell ref="E4080:F4080"/>
    <mergeCell ref="E4144:F4144"/>
    <mergeCell ref="E4145:F4145"/>
    <mergeCell ref="H4151:I4151"/>
    <mergeCell ref="E4154:F4154"/>
    <mergeCell ref="E4155:F4155"/>
    <mergeCell ref="E4156:F4156"/>
    <mergeCell ref="E4164:F4164"/>
    <mergeCell ref="E4165:F4165"/>
    <mergeCell ref="H4167:I4167"/>
    <mergeCell ref="E4175:F4175"/>
    <mergeCell ref="H4177:I4177"/>
    <mergeCell ref="F4190:G4190"/>
    <mergeCell ref="E4197:F4197"/>
    <mergeCell ref="H4199:I4199"/>
    <mergeCell ref="H4210:I4210"/>
    <mergeCell ref="E4213:F4213"/>
    <mergeCell ref="E4214:F4214"/>
    <mergeCell ref="E4147:F4147"/>
    <mergeCell ref="E4157:F4157"/>
    <mergeCell ref="E4158:F4158"/>
    <mergeCell ref="E4170:F4170"/>
    <mergeCell ref="E4171:F4171"/>
    <mergeCell ref="E4440:F4440"/>
    <mergeCell ref="H4442:I4442"/>
    <mergeCell ref="H4453:I4453"/>
    <mergeCell ref="E4456:F4456"/>
    <mergeCell ref="E4457:F4457"/>
    <mergeCell ref="E4461:F4461"/>
    <mergeCell ref="E4462:F4462"/>
    <mergeCell ref="H4464:I4464"/>
    <mergeCell ref="E4472:F4472"/>
    <mergeCell ref="E4473:F4473"/>
    <mergeCell ref="H4475:I4475"/>
    <mergeCell ref="E4484:F4484"/>
    <mergeCell ref="H4486:I4486"/>
    <mergeCell ref="E4495:F4495"/>
    <mergeCell ref="H4497:I4497"/>
    <mergeCell ref="E4506:F4506"/>
    <mergeCell ref="H4508:I4508"/>
    <mergeCell ref="E4500:F4500"/>
    <mergeCell ref="E4501:F4501"/>
    <mergeCell ref="E4502:F4502"/>
    <mergeCell ref="E4503:F4503"/>
    <mergeCell ref="E4579:F4579"/>
    <mergeCell ref="E4580:F4580"/>
    <mergeCell ref="E4581:F4581"/>
    <mergeCell ref="E4582:F4582"/>
    <mergeCell ref="H4585:I4585"/>
    <mergeCell ref="E4590:F4590"/>
    <mergeCell ref="E4591:F4591"/>
    <mergeCell ref="E4592:F4592"/>
    <mergeCell ref="E4593:F4593"/>
    <mergeCell ref="H4596:I4596"/>
    <mergeCell ref="E4601:F4601"/>
    <mergeCell ref="E4602:F4602"/>
    <mergeCell ref="E4603:F4603"/>
    <mergeCell ref="E4604:F4604"/>
    <mergeCell ref="H4608:I4608"/>
    <mergeCell ref="E4612:F4612"/>
    <mergeCell ref="E4613:F4613"/>
    <mergeCell ref="E4589:F4589"/>
    <mergeCell ref="E4594:F4594"/>
    <mergeCell ref="E4599:F4599"/>
    <mergeCell ref="E4600:F4600"/>
    <mergeCell ref="E4605:F4605"/>
    <mergeCell ref="E4606:F4606"/>
    <mergeCell ref="E4611:F4611"/>
    <mergeCell ref="H4724:I4724"/>
    <mergeCell ref="F4727:G4727"/>
    <mergeCell ref="F4728:G4728"/>
    <mergeCell ref="E4731:F4731"/>
    <mergeCell ref="E4732:F4732"/>
    <mergeCell ref="E4733:F4733"/>
    <mergeCell ref="E4734:F4734"/>
    <mergeCell ref="H4736:I4736"/>
    <mergeCell ref="E4740:F4740"/>
    <mergeCell ref="E4741:F4741"/>
    <mergeCell ref="E4742:F4742"/>
    <mergeCell ref="E4743:F4743"/>
    <mergeCell ref="H4745:I4745"/>
    <mergeCell ref="E4750:F4750"/>
    <mergeCell ref="E4751:F4751"/>
    <mergeCell ref="E4752:F4752"/>
    <mergeCell ref="H4754:I4754"/>
    <mergeCell ref="E4729:F4729"/>
    <mergeCell ref="E4730:F4730"/>
    <mergeCell ref="E4739:F4739"/>
    <mergeCell ref="E4748:F4748"/>
    <mergeCell ref="E4749:F4749"/>
    <mergeCell ref="E4847:F4847"/>
    <mergeCell ref="H4849:I4849"/>
    <mergeCell ref="F4852:G4852"/>
    <mergeCell ref="E4857:F4857"/>
    <mergeCell ref="H4859:I4859"/>
    <mergeCell ref="H4877:I4877"/>
    <mergeCell ref="E4880:F4880"/>
    <mergeCell ref="H4886:I4886"/>
    <mergeCell ref="E4889:F4889"/>
    <mergeCell ref="E4890:F4890"/>
    <mergeCell ref="H4895:I4895"/>
    <mergeCell ref="E4898:F4898"/>
    <mergeCell ref="E4899:F4899"/>
    <mergeCell ref="E4900:F4900"/>
    <mergeCell ref="H4904:I4904"/>
    <mergeCell ref="F4907:G4907"/>
    <mergeCell ref="E4908:F4908"/>
    <mergeCell ref="E4863:F4863"/>
    <mergeCell ref="E4864:F4864"/>
    <mergeCell ref="E4865:F4865"/>
    <mergeCell ref="E4866:F4866"/>
    <mergeCell ref="H4868:I4868"/>
    <mergeCell ref="E4871:F4871"/>
    <mergeCell ref="E4872:F4872"/>
    <mergeCell ref="E4873:F4873"/>
    <mergeCell ref="E4874:F4874"/>
    <mergeCell ref="E4875:F4875"/>
    <mergeCell ref="E4881:F4881"/>
    <mergeCell ref="E4882:F4882"/>
    <mergeCell ref="E4883:F4883"/>
    <mergeCell ref="E4884:F4884"/>
    <mergeCell ref="E4891:F4891"/>
    <mergeCell ref="E4969:F4969"/>
    <mergeCell ref="E4970:F4970"/>
    <mergeCell ref="H4975:I4975"/>
    <mergeCell ref="E4978:F4978"/>
    <mergeCell ref="E4979:F4979"/>
    <mergeCell ref="E4980:F4980"/>
    <mergeCell ref="H4985:I4985"/>
    <mergeCell ref="E4988:F4988"/>
    <mergeCell ref="E4989:F4989"/>
    <mergeCell ref="E4990:F4990"/>
    <mergeCell ref="H4995:I4995"/>
    <mergeCell ref="E4998:F4998"/>
    <mergeCell ref="E4999:F4999"/>
    <mergeCell ref="E5000:F5000"/>
    <mergeCell ref="H5005:I5005"/>
    <mergeCell ref="E5008:F5008"/>
    <mergeCell ref="E5009:F5009"/>
    <mergeCell ref="E4983:F4983"/>
    <mergeCell ref="E4991:F4991"/>
    <mergeCell ref="E4992:F4992"/>
    <mergeCell ref="E4993:F4993"/>
    <mergeCell ref="E5001:F5001"/>
    <mergeCell ref="E5002:F5002"/>
    <mergeCell ref="E5003:F5003"/>
    <mergeCell ref="E5092:F5092"/>
    <mergeCell ref="H5094:I5094"/>
    <mergeCell ref="H5102:I5102"/>
    <mergeCell ref="H5111:I5111"/>
    <mergeCell ref="H5120:I5120"/>
    <mergeCell ref="E5123:F5123"/>
    <mergeCell ref="E5146:F5146"/>
    <mergeCell ref="E5147:F5147"/>
    <mergeCell ref="E5148:F5148"/>
    <mergeCell ref="E5149:F5149"/>
    <mergeCell ref="E5154:F5154"/>
    <mergeCell ref="E5155:F5155"/>
    <mergeCell ref="E5156:F5156"/>
    <mergeCell ref="E5157:F5157"/>
    <mergeCell ref="E5162:F5162"/>
    <mergeCell ref="E5163:F5163"/>
    <mergeCell ref="E5164:F5164"/>
    <mergeCell ref="E5097:F5097"/>
    <mergeCell ref="E5098:F5098"/>
    <mergeCell ref="E5099:F5099"/>
    <mergeCell ref="E5100:F5100"/>
    <mergeCell ref="E5105:F5105"/>
    <mergeCell ref="E5106:F5106"/>
    <mergeCell ref="E5107:F5107"/>
    <mergeCell ref="E5108:F5108"/>
    <mergeCell ref="E5109:F5109"/>
    <mergeCell ref="E5114:F5114"/>
    <mergeCell ref="E5115:F5115"/>
    <mergeCell ref="E5116:F5116"/>
    <mergeCell ref="E5117:F5117"/>
    <mergeCell ref="E5118:F5118"/>
    <mergeCell ref="E5124:F5124"/>
    <mergeCell ref="E5207:F5207"/>
    <mergeCell ref="H5209:I5209"/>
    <mergeCell ref="F5212:G5212"/>
    <mergeCell ref="F5213:G5213"/>
    <mergeCell ref="F5214:G5214"/>
    <mergeCell ref="F5215:G5215"/>
    <mergeCell ref="E5219:F5219"/>
    <mergeCell ref="E5220:F5220"/>
    <mergeCell ref="H5222:I5222"/>
    <mergeCell ref="E5230:F5230"/>
    <mergeCell ref="H5232:I5232"/>
    <mergeCell ref="E5239:F5239"/>
    <mergeCell ref="E5240:F5240"/>
    <mergeCell ref="E5241:F5241"/>
    <mergeCell ref="H5243:I5243"/>
    <mergeCell ref="F5246:G5246"/>
    <mergeCell ref="H5254:I5254"/>
    <mergeCell ref="E5225:F5225"/>
    <mergeCell ref="E5226:F5226"/>
    <mergeCell ref="E5227:F5227"/>
    <mergeCell ref="E5228:F5228"/>
    <mergeCell ref="E5229:F5229"/>
    <mergeCell ref="E5235:F5235"/>
    <mergeCell ref="E5236:F5236"/>
    <mergeCell ref="E5237:F5237"/>
    <mergeCell ref="E5238:F5238"/>
    <mergeCell ref="E5247:F5247"/>
    <mergeCell ref="E5248:F5248"/>
    <mergeCell ref="E5249:F5249"/>
    <mergeCell ref="E5250:F5250"/>
    <mergeCell ref="E5251:F5251"/>
    <mergeCell ref="E5252:F5252"/>
    <mergeCell ref="E5343:F5343"/>
    <mergeCell ref="E5344:F5344"/>
    <mergeCell ref="E5345:F5345"/>
    <mergeCell ref="H5353:I5353"/>
    <mergeCell ref="E5356:F5356"/>
    <mergeCell ref="E5357:F5357"/>
    <mergeCell ref="E5358:F5358"/>
    <mergeCell ref="E5366:F5366"/>
    <mergeCell ref="H5368:I5368"/>
    <mergeCell ref="E5372:F5372"/>
    <mergeCell ref="H5379:I5379"/>
    <mergeCell ref="E5382:F5382"/>
    <mergeCell ref="E5383:F5383"/>
    <mergeCell ref="H5388:I5388"/>
    <mergeCell ref="F5391:G5391"/>
    <mergeCell ref="E5392:F5392"/>
    <mergeCell ref="E5393:F5393"/>
    <mergeCell ref="E5349:F5349"/>
    <mergeCell ref="E5350:F5350"/>
    <mergeCell ref="E5351:F5351"/>
    <mergeCell ref="E5359:F5359"/>
    <mergeCell ref="E5360:F5360"/>
    <mergeCell ref="E5361:F5361"/>
    <mergeCell ref="E5362:F5362"/>
    <mergeCell ref="E5363:F5363"/>
    <mergeCell ref="E5364:F5364"/>
    <mergeCell ref="E5365:F5365"/>
    <mergeCell ref="F5371:G5371"/>
    <mergeCell ref="E5373:F5373"/>
    <mergeCell ref="E5374:F5374"/>
    <mergeCell ref="E5375:F5375"/>
    <mergeCell ref="E5376:F5376"/>
    <mergeCell ref="F5439:G5439"/>
    <mergeCell ref="E5440:F5440"/>
    <mergeCell ref="H5447:I5447"/>
    <mergeCell ref="F5450:G5450"/>
    <mergeCell ref="H5456:I5456"/>
    <mergeCell ref="E5459:F5459"/>
    <mergeCell ref="E5460:F5460"/>
    <mergeCell ref="H5464:I5464"/>
    <mergeCell ref="E5467:F5467"/>
    <mergeCell ref="E5468:F5468"/>
    <mergeCell ref="E5469:F5469"/>
    <mergeCell ref="H5472:I5472"/>
    <mergeCell ref="F5475:G5475"/>
    <mergeCell ref="E5476:F5476"/>
    <mergeCell ref="E5477:F5477"/>
    <mergeCell ref="E5478:F5478"/>
    <mergeCell ref="E5479:F5479"/>
    <mergeCell ref="E5487:F5487"/>
    <mergeCell ref="E5488:F5488"/>
    <mergeCell ref="H5494:I5494"/>
    <mergeCell ref="E5497:F5497"/>
    <mergeCell ref="E5498:F5498"/>
    <mergeCell ref="H5504:I5504"/>
    <mergeCell ref="E5507:F5507"/>
    <mergeCell ref="E5508:F5508"/>
    <mergeCell ref="E5509:F5509"/>
    <mergeCell ref="E5510:F5510"/>
    <mergeCell ref="H5513:I5513"/>
    <mergeCell ref="E5516:F5516"/>
    <mergeCell ref="E5517:F5517"/>
    <mergeCell ref="H5522:I5522"/>
    <mergeCell ref="F5525:G5525"/>
    <mergeCell ref="E5526:F5526"/>
    <mergeCell ref="E5527:F5527"/>
    <mergeCell ref="E5489:F5489"/>
    <mergeCell ref="E5490:F5490"/>
    <mergeCell ref="E5491:F5491"/>
    <mergeCell ref="E5492:F5492"/>
    <mergeCell ref="E5499:F5499"/>
    <mergeCell ref="E5500:F5500"/>
    <mergeCell ref="E5501:F5501"/>
    <mergeCell ref="E5502:F5502"/>
    <mergeCell ref="E5511:F5511"/>
    <mergeCell ref="E5518:F5518"/>
    <mergeCell ref="E5519:F5519"/>
    <mergeCell ref="E5520:F5520"/>
    <mergeCell ref="E5696:F5696"/>
    <mergeCell ref="E5697:F5697"/>
    <mergeCell ref="E5698:F5698"/>
    <mergeCell ref="E5699:F5699"/>
    <mergeCell ref="H5704:I5704"/>
    <mergeCell ref="E5707:F5707"/>
    <mergeCell ref="E5708:F5708"/>
    <mergeCell ref="H5713:I5713"/>
    <mergeCell ref="E5716:F5716"/>
    <mergeCell ref="E5717:F5717"/>
    <mergeCell ref="H5723:I5723"/>
    <mergeCell ref="F5726:G5726"/>
    <mergeCell ref="F5727:G5727"/>
    <mergeCell ref="F5728:G5728"/>
    <mergeCell ref="E5730:F5730"/>
    <mergeCell ref="E5731:F5731"/>
    <mergeCell ref="H5733:I5733"/>
    <mergeCell ref="E5709:F5709"/>
    <mergeCell ref="E5710:F5710"/>
    <mergeCell ref="E5711:F5711"/>
    <mergeCell ref="E5718:F5718"/>
    <mergeCell ref="E5719:F5719"/>
    <mergeCell ref="E5720:F5720"/>
    <mergeCell ref="E5721:F5721"/>
    <mergeCell ref="E5729:F5729"/>
    <mergeCell ref="H5743:I5743"/>
    <mergeCell ref="H5752:I5752"/>
    <mergeCell ref="E5755:F5755"/>
    <mergeCell ref="H5761:I5761"/>
    <mergeCell ref="E5764:F5764"/>
    <mergeCell ref="E5765:F5765"/>
    <mergeCell ref="E5766:F5766"/>
    <mergeCell ref="E5780:F5780"/>
    <mergeCell ref="E5784:F5784"/>
    <mergeCell ref="E5785:F5785"/>
    <mergeCell ref="E5786:F5786"/>
    <mergeCell ref="H5788:I5788"/>
    <mergeCell ref="E5794:F5794"/>
    <mergeCell ref="E5795:F5795"/>
    <mergeCell ref="E5796:F5796"/>
    <mergeCell ref="E5797:F5797"/>
    <mergeCell ref="H5799:I5799"/>
    <mergeCell ref="E5769:F5769"/>
    <mergeCell ref="E5770:F5770"/>
    <mergeCell ref="E5771:F5771"/>
    <mergeCell ref="E5772:F5772"/>
    <mergeCell ref="E5773:F5773"/>
    <mergeCell ref="E5774:F5774"/>
    <mergeCell ref="E5775:F5775"/>
    <mergeCell ref="H5777:I5777"/>
    <mergeCell ref="E5781:F5781"/>
    <mergeCell ref="E5782:F5782"/>
    <mergeCell ref="E5783:F5783"/>
    <mergeCell ref="E5791:F5791"/>
    <mergeCell ref="E5792:F5792"/>
    <mergeCell ref="E5793:F5793"/>
    <mergeCell ref="E6064:F6064"/>
    <mergeCell ref="E6065:F6065"/>
    <mergeCell ref="E6066:F6066"/>
    <mergeCell ref="H6068:I6068"/>
    <mergeCell ref="E6077:F6077"/>
    <mergeCell ref="H6079:I6079"/>
    <mergeCell ref="E6086:F6086"/>
    <mergeCell ref="E6087:F6087"/>
    <mergeCell ref="E6088:F6088"/>
    <mergeCell ref="H6090:I6090"/>
    <mergeCell ref="E6095:F6095"/>
    <mergeCell ref="E6096:F6096"/>
    <mergeCell ref="E6097:F6097"/>
    <mergeCell ref="E6098:F6098"/>
    <mergeCell ref="E6099:F6099"/>
    <mergeCell ref="H6101:I6101"/>
    <mergeCell ref="E6108:F6108"/>
    <mergeCell ref="E6071:F6071"/>
    <mergeCell ref="E6072:F6072"/>
    <mergeCell ref="E6073:F6073"/>
    <mergeCell ref="E6074:F6074"/>
    <mergeCell ref="E6075:F6075"/>
    <mergeCell ref="E6076:F6076"/>
    <mergeCell ref="E6082:F6082"/>
    <mergeCell ref="E6083:F6083"/>
    <mergeCell ref="E6084:F6084"/>
    <mergeCell ref="E6085:F6085"/>
    <mergeCell ref="E6093:F6093"/>
    <mergeCell ref="E6094:F6094"/>
    <mergeCell ref="E6104:F6104"/>
    <mergeCell ref="E6105:F6105"/>
    <mergeCell ref="E6106:F6106"/>
    <mergeCell ref="H6111:I6111"/>
    <mergeCell ref="E6116:F6116"/>
    <mergeCell ref="E6117:F6117"/>
    <mergeCell ref="E6118:F6118"/>
    <mergeCell ref="E6119:F6119"/>
    <mergeCell ref="E6120:F6120"/>
    <mergeCell ref="E6121:F6121"/>
    <mergeCell ref="E6122:F6122"/>
    <mergeCell ref="H6124:I6124"/>
    <mergeCell ref="E6127:F6127"/>
    <mergeCell ref="E6128:F6128"/>
    <mergeCell ref="E6129:F6129"/>
    <mergeCell ref="E6130:F6130"/>
    <mergeCell ref="E6131:F6131"/>
    <mergeCell ref="H6133:I6133"/>
    <mergeCell ref="E6136:F6136"/>
    <mergeCell ref="E6137:F6137"/>
    <mergeCell ref="E6114:F6114"/>
    <mergeCell ref="E6115:F6115"/>
    <mergeCell ref="E6161:F6161"/>
    <mergeCell ref="H6163:I6163"/>
    <mergeCell ref="A6167:C6167"/>
    <mergeCell ref="F6167:G6167"/>
    <mergeCell ref="H6167:J6167"/>
    <mergeCell ref="A6168:C6168"/>
    <mergeCell ref="F6168:G6168"/>
    <mergeCell ref="H6168:J6168"/>
    <mergeCell ref="A6169:C6169"/>
    <mergeCell ref="F6169:G6169"/>
    <mergeCell ref="H6169:J6169"/>
    <mergeCell ref="A6171:J6171"/>
    <mergeCell ref="E6138:F6138"/>
    <mergeCell ref="E6139:F6139"/>
    <mergeCell ref="E6140:F6140"/>
    <mergeCell ref="H6142:I6142"/>
    <mergeCell ref="F6145:G6145"/>
    <mergeCell ref="E6146:F6146"/>
    <mergeCell ref="E6147:F6147"/>
    <mergeCell ref="E6148:F6148"/>
    <mergeCell ref="E6149:F6149"/>
    <mergeCell ref="E6150:F6150"/>
    <mergeCell ref="E6151:F6151"/>
    <mergeCell ref="E6152:F6152"/>
    <mergeCell ref="E6153:F6153"/>
    <mergeCell ref="H6155:I6155"/>
    <mergeCell ref="E6158:F6158"/>
    <mergeCell ref="E6159:F6159"/>
    <mergeCell ref="E6160:F6160"/>
  </mergeCells>
  <pageMargins left="0.51181102362204722" right="0.51181102362204722" top="0.98425196850393704" bottom="0.98425196850393704" header="0.51181102362204722" footer="0.51181102362204722"/>
  <pageSetup paperSize="9" scale="66" fitToHeight="0" orientation="landscape" r:id="rId1"/>
  <headerFooter>
    <oddHeader xml:space="preserve">&amp;L </oddHeader>
    <oddFooter>&amp;L &amp;C&amp;8ARQUITETO E URBANISTA
SILAS PIRES DE OLIVEIRA FILHO
CAU:A1346253</oddFooter>
  </headerFooter>
  <rowBreaks count="78" manualBreakCount="78">
    <brk id="40" max="9" man="1"/>
    <brk id="163" max="9" man="1"/>
    <brk id="198" max="9" man="1"/>
    <brk id="324" max="9" man="1"/>
    <brk id="358" max="9" man="1"/>
    <brk id="396" max="9" man="1"/>
    <brk id="431" max="9" man="1"/>
    <brk id="497" max="9" man="1"/>
    <brk id="538" max="9" man="1"/>
    <brk id="604" max="9" man="1"/>
    <brk id="808" max="9" man="1"/>
    <brk id="917" max="9" man="1"/>
    <brk id="954" max="9" man="1"/>
    <brk id="997" max="9" man="1"/>
    <brk id="1033" max="9" man="1"/>
    <brk id="1070" max="9" man="1"/>
    <brk id="1095" max="9" man="1"/>
    <brk id="1130" max="9" man="1"/>
    <brk id="1164" max="9" man="1"/>
    <brk id="1197" max="9" man="1"/>
    <brk id="1266" max="9" man="1"/>
    <brk id="1332" max="9" man="1"/>
    <brk id="1437" max="9" man="1"/>
    <brk id="1473" max="9" man="1"/>
    <brk id="1548" max="9" man="1"/>
    <brk id="1615" max="9" man="1"/>
    <brk id="1653" max="9" man="1"/>
    <brk id="1683" max="9" man="1"/>
    <brk id="1720" max="9" man="1"/>
    <brk id="1829" max="9" man="1"/>
    <brk id="1863" max="9" man="1"/>
    <brk id="1900" max="9" man="1"/>
    <brk id="2042" max="9" man="1"/>
    <brk id="2179" max="9" man="1"/>
    <brk id="2220" max="9" man="1"/>
    <brk id="2254" max="9" man="1"/>
    <brk id="2328" max="9" man="1"/>
    <brk id="2440" max="9" man="1"/>
    <brk id="2476" max="9" man="1"/>
    <brk id="2509" max="9" man="1"/>
    <brk id="2571" max="9" man="1"/>
    <brk id="2743" max="9" man="1"/>
    <brk id="2996" max="9" man="1"/>
    <brk id="3058" max="9" man="1"/>
    <brk id="3132" max="9" man="1"/>
    <brk id="3239" max="9" man="1"/>
    <brk id="3342" max="9" man="1"/>
    <brk id="3612" max="9" man="1"/>
    <brk id="3721" max="9" man="1"/>
    <brk id="3750" max="9" man="1"/>
    <brk id="3870" max="9" man="1"/>
    <brk id="3963" max="9" man="1"/>
    <brk id="4109" max="9" man="1"/>
    <brk id="4142" max="9" man="1"/>
    <brk id="4303" max="9" man="1"/>
    <brk id="4335" max="9" man="1"/>
    <brk id="4368" max="9" man="1"/>
    <brk id="4401" max="9" man="1"/>
    <brk id="4570" max="9" man="1"/>
    <brk id="4774" max="9" man="1"/>
    <brk id="4801" max="9" man="1"/>
    <brk id="4830" max="9" man="1"/>
    <brk id="4947" max="9" man="1"/>
    <brk id="5042" max="9" man="1"/>
    <brk id="5072" max="9" man="1"/>
    <brk id="5245" max="9" man="1"/>
    <brk id="5279" max="9" man="1"/>
    <brk id="5458" max="9" man="1"/>
    <brk id="5491" max="9" man="1"/>
    <brk id="5529" max="9" man="1"/>
    <brk id="5563" max="9" man="1"/>
    <brk id="5588" max="9" man="1"/>
    <brk id="5626" max="9" man="1"/>
    <brk id="5700" max="9" man="1"/>
    <brk id="5837" max="9" man="1"/>
    <brk id="5966" max="9" man="1"/>
    <brk id="6097" max="9" man="1"/>
    <brk id="6130"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A8CB-DAE3-4EC7-B95D-5C992D42A99C}">
  <sheetPr>
    <pageSetUpPr fitToPage="1"/>
  </sheetPr>
  <dimension ref="A1:J7294"/>
  <sheetViews>
    <sheetView showOutlineSymbols="0" showWhiteSpace="0" view="pageBreakPreview" topLeftCell="A7250" zoomScale="85" zoomScaleNormal="100" zoomScaleSheetLayoutView="85" workbookViewId="0">
      <selection activeCell="J7258" sqref="A1:J7258"/>
    </sheetView>
  </sheetViews>
  <sheetFormatPr defaultRowHeight="14.25"/>
  <cols>
    <col min="1" max="1" width="10" style="105" bestFit="1" customWidth="1"/>
    <col min="2" max="2" width="16.25" style="106" customWidth="1"/>
    <col min="3" max="3" width="10" style="106" bestFit="1" customWidth="1"/>
    <col min="4" max="4" width="60" style="105" bestFit="1" customWidth="1"/>
    <col min="5" max="5" width="15" style="105" bestFit="1" customWidth="1"/>
    <col min="6" max="9" width="12" style="105" bestFit="1" customWidth="1"/>
    <col min="10" max="11" width="14" style="105" bestFit="1" customWidth="1"/>
    <col min="12" max="16384" width="9" style="105"/>
  </cols>
  <sheetData>
    <row r="1" spans="1:10" ht="15">
      <c r="A1" s="114"/>
      <c r="B1" s="115"/>
      <c r="C1" s="321" t="s">
        <v>134</v>
      </c>
      <c r="D1" s="321"/>
      <c r="E1" s="321" t="s">
        <v>5</v>
      </c>
      <c r="F1" s="321"/>
      <c r="G1" s="321" t="str">
        <f>'Orçamento Sintético'!$G$1:$H$1</f>
        <v>B.D.I.: 22,47%</v>
      </c>
      <c r="H1" s="321"/>
      <c r="I1" s="321" t="s">
        <v>6</v>
      </c>
      <c r="J1" s="322"/>
    </row>
    <row r="2" spans="1:10" ht="104.25" customHeight="1">
      <c r="A2" s="158"/>
      <c r="B2" s="152"/>
      <c r="C2" s="323" t="str">
        <f>'Orçamento Sintético'!$D$2</f>
        <v>OBRA: CONSTRUÇÃO DA SEDE ADMINISTRATIVA E 
PEDAGÓGICA DO CAMPUS CANARANA
END.: AV. RIO GRANDE DO SUL, 2131 - ST. INDUSTRIAL, CANARANA - MT, 78640-000
ÁREA: 5.351,89 m²</v>
      </c>
      <c r="D2" s="323"/>
      <c r="E2" s="323" t="str">
        <f>'Orçamento Sintético'!$E$2:$F$2</f>
        <v>SINAPI - 09/2024 - Mato Grosso
SBC - 10/2024 - Mato Grosso
SICRO3 - 04/2024 - Mato Grosso
ORSE - 07/2024 - Sergipe
SETOP - 07/2024 - Minas Gerais
SIURB - 07/2024 - São Paulo
SIURB INFRA - 07/2024 - São Paulo
AGETOP CIVIL - 06/2024 - Goiás</v>
      </c>
      <c r="F2" s="323"/>
      <c r="G2" s="323" t="str">
        <f>'Orçamento Sintético'!$G$2:$H$2</f>
        <v>B.D.I. EQUIP.: 15,28%</v>
      </c>
      <c r="H2" s="323"/>
      <c r="I2" s="323" t="str">
        <f>'Orçamento Sintético'!$I$2:$J$2</f>
        <v>Não Desonerado</v>
      </c>
      <c r="J2" s="324"/>
    </row>
    <row r="3" spans="1:10" ht="15">
      <c r="A3" s="325" t="s">
        <v>134</v>
      </c>
      <c r="B3" s="326"/>
      <c r="C3" s="326"/>
      <c r="D3" s="326"/>
      <c r="E3" s="326"/>
      <c r="F3" s="326"/>
      <c r="G3" s="326"/>
      <c r="H3" s="326"/>
      <c r="I3" s="326"/>
      <c r="J3" s="327"/>
    </row>
    <row r="4" spans="1:10" ht="30" customHeight="1">
      <c r="A4" s="325" t="s">
        <v>135</v>
      </c>
      <c r="B4" s="326"/>
      <c r="C4" s="326"/>
      <c r="D4" s="326"/>
      <c r="E4" s="326"/>
      <c r="F4" s="326"/>
      <c r="G4" s="326"/>
      <c r="H4" s="326"/>
      <c r="I4" s="326"/>
      <c r="J4" s="327"/>
    </row>
    <row r="5" spans="1:10" s="110" customFormat="1">
      <c r="A5" s="290" t="s">
        <v>640</v>
      </c>
      <c r="B5" s="289" t="s">
        <v>8</v>
      </c>
      <c r="C5" s="289" t="s">
        <v>9</v>
      </c>
      <c r="D5" s="284" t="s">
        <v>10</v>
      </c>
      <c r="E5" s="367" t="s">
        <v>136</v>
      </c>
      <c r="F5" s="367"/>
      <c r="G5" s="289" t="s">
        <v>11</v>
      </c>
      <c r="H5" s="288" t="s">
        <v>12</v>
      </c>
      <c r="I5" s="288" t="s">
        <v>13</v>
      </c>
      <c r="J5" s="287" t="s">
        <v>14</v>
      </c>
    </row>
    <row r="6" spans="1:10" s="110" customFormat="1" ht="25.5" customHeight="1">
      <c r="A6" s="94" t="s">
        <v>137</v>
      </c>
      <c r="B6" s="95" t="s">
        <v>1191</v>
      </c>
      <c r="C6" s="95" t="s">
        <v>44</v>
      </c>
      <c r="D6" s="277" t="s">
        <v>581</v>
      </c>
      <c r="E6" s="368" t="s">
        <v>148</v>
      </c>
      <c r="F6" s="368"/>
      <c r="G6" s="95" t="s">
        <v>3</v>
      </c>
      <c r="H6" s="182">
        <v>1</v>
      </c>
      <c r="I6" s="96">
        <v>836.49</v>
      </c>
      <c r="J6" s="196">
        <v>836.49</v>
      </c>
    </row>
    <row r="7" spans="1:10" s="110" customFormat="1" ht="38.25">
      <c r="A7" s="197" t="s">
        <v>146</v>
      </c>
      <c r="B7" s="183" t="s">
        <v>1322</v>
      </c>
      <c r="C7" s="183" t="s">
        <v>21</v>
      </c>
      <c r="D7" s="285" t="s">
        <v>641</v>
      </c>
      <c r="E7" s="365" t="s">
        <v>181</v>
      </c>
      <c r="F7" s="365"/>
      <c r="G7" s="183" t="s">
        <v>2</v>
      </c>
      <c r="H7" s="184">
        <v>4.1700000000000001E-2</v>
      </c>
      <c r="I7" s="185">
        <v>1008.81</v>
      </c>
      <c r="J7" s="198">
        <v>42.06</v>
      </c>
    </row>
    <row r="8" spans="1:10" s="110" customFormat="1" ht="25.5">
      <c r="A8" s="197" t="s">
        <v>146</v>
      </c>
      <c r="B8" s="183" t="s">
        <v>1323</v>
      </c>
      <c r="C8" s="183" t="s">
        <v>21</v>
      </c>
      <c r="D8" s="285" t="s">
        <v>642</v>
      </c>
      <c r="E8" s="365" t="s">
        <v>643</v>
      </c>
      <c r="F8" s="365"/>
      <c r="G8" s="183" t="s">
        <v>3</v>
      </c>
      <c r="H8" s="184">
        <v>5.0648999999999997</v>
      </c>
      <c r="I8" s="185">
        <v>11.67</v>
      </c>
      <c r="J8" s="198">
        <v>59.1</v>
      </c>
    </row>
    <row r="9" spans="1:10" s="110" customFormat="1" ht="51">
      <c r="A9" s="197" t="s">
        <v>146</v>
      </c>
      <c r="B9" s="183" t="s">
        <v>1324</v>
      </c>
      <c r="C9" s="183" t="s">
        <v>21</v>
      </c>
      <c r="D9" s="285" t="s">
        <v>644</v>
      </c>
      <c r="E9" s="365" t="s">
        <v>152</v>
      </c>
      <c r="F9" s="365"/>
      <c r="G9" s="183" t="s">
        <v>34</v>
      </c>
      <c r="H9" s="184">
        <v>0.13250000000000001</v>
      </c>
      <c r="I9" s="185">
        <v>9.98</v>
      </c>
      <c r="J9" s="198">
        <v>1.32</v>
      </c>
    </row>
    <row r="10" spans="1:10" s="110" customFormat="1" ht="51">
      <c r="A10" s="197" t="s">
        <v>146</v>
      </c>
      <c r="B10" s="183" t="s">
        <v>1325</v>
      </c>
      <c r="C10" s="183" t="s">
        <v>21</v>
      </c>
      <c r="D10" s="285" t="s">
        <v>645</v>
      </c>
      <c r="E10" s="365" t="s">
        <v>152</v>
      </c>
      <c r="F10" s="365"/>
      <c r="G10" s="183" t="s">
        <v>34</v>
      </c>
      <c r="H10" s="184">
        <v>0.17219999999999999</v>
      </c>
      <c r="I10" s="185">
        <v>3.72</v>
      </c>
      <c r="J10" s="198">
        <v>0.64</v>
      </c>
    </row>
    <row r="11" spans="1:10" s="110" customFormat="1" ht="38.25" customHeight="1">
      <c r="A11" s="197" t="s">
        <v>146</v>
      </c>
      <c r="B11" s="183" t="s">
        <v>1186</v>
      </c>
      <c r="C11" s="183" t="s">
        <v>21</v>
      </c>
      <c r="D11" s="285" t="s">
        <v>277</v>
      </c>
      <c r="E11" s="365" t="s">
        <v>505</v>
      </c>
      <c r="F11" s="365"/>
      <c r="G11" s="183" t="s">
        <v>3</v>
      </c>
      <c r="H11" s="184">
        <v>0.153</v>
      </c>
      <c r="I11" s="185">
        <v>627.53</v>
      </c>
      <c r="J11" s="198">
        <v>96.01</v>
      </c>
    </row>
    <row r="12" spans="1:10" s="110" customFormat="1" ht="38.25" customHeight="1">
      <c r="A12" s="197" t="s">
        <v>146</v>
      </c>
      <c r="B12" s="183" t="s">
        <v>1326</v>
      </c>
      <c r="C12" s="183" t="s">
        <v>21</v>
      </c>
      <c r="D12" s="285" t="s">
        <v>646</v>
      </c>
      <c r="E12" s="365" t="s">
        <v>182</v>
      </c>
      <c r="F12" s="365"/>
      <c r="G12" s="183" t="s">
        <v>34</v>
      </c>
      <c r="H12" s="184">
        <v>6.6199999999999995E-2</v>
      </c>
      <c r="I12" s="185">
        <v>8.66</v>
      </c>
      <c r="J12" s="198">
        <v>0.56999999999999995</v>
      </c>
    </row>
    <row r="13" spans="1:10" s="110" customFormat="1" ht="38.25" customHeight="1">
      <c r="A13" s="197" t="s">
        <v>146</v>
      </c>
      <c r="B13" s="183" t="s">
        <v>1327</v>
      </c>
      <c r="C13" s="183" t="s">
        <v>21</v>
      </c>
      <c r="D13" s="285" t="s">
        <v>647</v>
      </c>
      <c r="E13" s="365" t="s">
        <v>182</v>
      </c>
      <c r="F13" s="365"/>
      <c r="G13" s="183" t="s">
        <v>34</v>
      </c>
      <c r="H13" s="184">
        <v>0.13250000000000001</v>
      </c>
      <c r="I13" s="185">
        <v>9.4700000000000006</v>
      </c>
      <c r="J13" s="198">
        <v>1.25</v>
      </c>
    </row>
    <row r="14" spans="1:10" s="110" customFormat="1" ht="38.25" customHeight="1">
      <c r="A14" s="197" t="s">
        <v>146</v>
      </c>
      <c r="B14" s="183" t="s">
        <v>1328</v>
      </c>
      <c r="C14" s="183" t="s">
        <v>21</v>
      </c>
      <c r="D14" s="285" t="s">
        <v>648</v>
      </c>
      <c r="E14" s="365" t="s">
        <v>182</v>
      </c>
      <c r="F14" s="365"/>
      <c r="G14" s="183" t="s">
        <v>34</v>
      </c>
      <c r="H14" s="184">
        <v>0.17219999999999999</v>
      </c>
      <c r="I14" s="185">
        <v>12.28</v>
      </c>
      <c r="J14" s="198">
        <v>2.11</v>
      </c>
    </row>
    <row r="15" spans="1:10" s="110" customFormat="1" ht="38.25" customHeight="1">
      <c r="A15" s="197" t="s">
        <v>146</v>
      </c>
      <c r="B15" s="183" t="s">
        <v>1329</v>
      </c>
      <c r="C15" s="183" t="s">
        <v>21</v>
      </c>
      <c r="D15" s="285" t="s">
        <v>649</v>
      </c>
      <c r="E15" s="365" t="s">
        <v>182</v>
      </c>
      <c r="F15" s="365"/>
      <c r="G15" s="183" t="s">
        <v>34</v>
      </c>
      <c r="H15" s="184">
        <v>0.67549999999999999</v>
      </c>
      <c r="I15" s="185">
        <v>3.03</v>
      </c>
      <c r="J15" s="198">
        <v>2.04</v>
      </c>
    </row>
    <row r="16" spans="1:10" s="110" customFormat="1" ht="38.25" customHeight="1">
      <c r="A16" s="197" t="s">
        <v>146</v>
      </c>
      <c r="B16" s="183" t="s">
        <v>1330</v>
      </c>
      <c r="C16" s="183" t="s">
        <v>21</v>
      </c>
      <c r="D16" s="285" t="s">
        <v>650</v>
      </c>
      <c r="E16" s="365" t="s">
        <v>182</v>
      </c>
      <c r="F16" s="365"/>
      <c r="G16" s="183" t="s">
        <v>45</v>
      </c>
      <c r="H16" s="184">
        <v>6.6199999999999995E-2</v>
      </c>
      <c r="I16" s="185">
        <v>47.12</v>
      </c>
      <c r="J16" s="198">
        <v>3.11</v>
      </c>
    </row>
    <row r="17" spans="1:10" s="110" customFormat="1" ht="51">
      <c r="A17" s="197" t="s">
        <v>146</v>
      </c>
      <c r="B17" s="183" t="s">
        <v>1331</v>
      </c>
      <c r="C17" s="183" t="s">
        <v>21</v>
      </c>
      <c r="D17" s="285" t="s">
        <v>651</v>
      </c>
      <c r="E17" s="365" t="s">
        <v>557</v>
      </c>
      <c r="F17" s="365"/>
      <c r="G17" s="183" t="s">
        <v>3</v>
      </c>
      <c r="H17" s="184">
        <v>1.7192000000000001</v>
      </c>
      <c r="I17" s="185">
        <v>20.97</v>
      </c>
      <c r="J17" s="198">
        <v>36.049999999999997</v>
      </c>
    </row>
    <row r="18" spans="1:10" s="110" customFormat="1" ht="25.5" customHeight="1">
      <c r="A18" s="197" t="s">
        <v>146</v>
      </c>
      <c r="B18" s="183" t="s">
        <v>1175</v>
      </c>
      <c r="C18" s="183" t="s">
        <v>21</v>
      </c>
      <c r="D18" s="285" t="s">
        <v>2320</v>
      </c>
      <c r="E18" s="365" t="s">
        <v>178</v>
      </c>
      <c r="F18" s="365"/>
      <c r="G18" s="183" t="s">
        <v>2</v>
      </c>
      <c r="H18" s="184">
        <v>4.0399999999999998E-2</v>
      </c>
      <c r="I18" s="185">
        <v>80.38</v>
      </c>
      <c r="J18" s="198">
        <v>3.24</v>
      </c>
    </row>
    <row r="19" spans="1:10" s="110" customFormat="1" ht="51">
      <c r="A19" s="197" t="s">
        <v>146</v>
      </c>
      <c r="B19" s="183" t="s">
        <v>1332</v>
      </c>
      <c r="C19" s="183" t="s">
        <v>21</v>
      </c>
      <c r="D19" s="285" t="s">
        <v>652</v>
      </c>
      <c r="E19" s="365" t="s">
        <v>557</v>
      </c>
      <c r="F19" s="365"/>
      <c r="G19" s="183" t="s">
        <v>3</v>
      </c>
      <c r="H19" s="184">
        <v>1.7192000000000001</v>
      </c>
      <c r="I19" s="185">
        <v>52</v>
      </c>
      <c r="J19" s="198">
        <v>89.39</v>
      </c>
    </row>
    <row r="20" spans="1:10" s="110" customFormat="1" ht="51">
      <c r="A20" s="197" t="s">
        <v>146</v>
      </c>
      <c r="B20" s="183" t="s">
        <v>1333</v>
      </c>
      <c r="C20" s="183" t="s">
        <v>21</v>
      </c>
      <c r="D20" s="285" t="s">
        <v>653</v>
      </c>
      <c r="E20" s="365" t="s">
        <v>505</v>
      </c>
      <c r="F20" s="365"/>
      <c r="G20" s="183" t="s">
        <v>3</v>
      </c>
      <c r="H20" s="184">
        <v>6.6199999999999995E-2</v>
      </c>
      <c r="I20" s="185">
        <v>665.82</v>
      </c>
      <c r="J20" s="198">
        <v>44.07</v>
      </c>
    </row>
    <row r="21" spans="1:10" s="110" customFormat="1" ht="25.5" customHeight="1">
      <c r="A21" s="197" t="s">
        <v>146</v>
      </c>
      <c r="B21" s="183" t="s">
        <v>1334</v>
      </c>
      <c r="C21" s="183" t="s">
        <v>21</v>
      </c>
      <c r="D21" s="285" t="s">
        <v>654</v>
      </c>
      <c r="E21" s="365" t="s">
        <v>181</v>
      </c>
      <c r="F21" s="365"/>
      <c r="G21" s="183" t="s">
        <v>3</v>
      </c>
      <c r="H21" s="184">
        <v>9.2999999999999992E-3</v>
      </c>
      <c r="I21" s="185">
        <v>21.1</v>
      </c>
      <c r="J21" s="198">
        <v>0.19</v>
      </c>
    </row>
    <row r="22" spans="1:10" s="110" customFormat="1" ht="25.5" customHeight="1">
      <c r="A22" s="197" t="s">
        <v>146</v>
      </c>
      <c r="B22" s="183" t="s">
        <v>1177</v>
      </c>
      <c r="C22" s="183" t="s">
        <v>21</v>
      </c>
      <c r="D22" s="285" t="s">
        <v>262</v>
      </c>
      <c r="E22" s="365" t="s">
        <v>181</v>
      </c>
      <c r="F22" s="365"/>
      <c r="G22" s="183" t="s">
        <v>3</v>
      </c>
      <c r="H22" s="184">
        <v>1.5109999999999999</v>
      </c>
      <c r="I22" s="185">
        <v>41</v>
      </c>
      <c r="J22" s="198">
        <v>61.95</v>
      </c>
    </row>
    <row r="23" spans="1:10" s="110" customFormat="1" ht="38.25" customHeight="1">
      <c r="A23" s="197" t="s">
        <v>146</v>
      </c>
      <c r="B23" s="183" t="s">
        <v>1335</v>
      </c>
      <c r="C23" s="183" t="s">
        <v>21</v>
      </c>
      <c r="D23" s="285" t="s">
        <v>655</v>
      </c>
      <c r="E23" s="365" t="s">
        <v>182</v>
      </c>
      <c r="F23" s="365"/>
      <c r="G23" s="183" t="s">
        <v>45</v>
      </c>
      <c r="H23" s="184">
        <v>1.1325000000000001</v>
      </c>
      <c r="I23" s="185">
        <v>23.62</v>
      </c>
      <c r="J23" s="198">
        <v>26.74</v>
      </c>
    </row>
    <row r="24" spans="1:10" s="110" customFormat="1" ht="25.5" customHeight="1">
      <c r="A24" s="197" t="s">
        <v>146</v>
      </c>
      <c r="B24" s="183" t="s">
        <v>1336</v>
      </c>
      <c r="C24" s="183" t="s">
        <v>21</v>
      </c>
      <c r="D24" s="285" t="s">
        <v>41</v>
      </c>
      <c r="E24" s="365" t="s">
        <v>178</v>
      </c>
      <c r="F24" s="365"/>
      <c r="G24" s="183" t="s">
        <v>2</v>
      </c>
      <c r="H24" s="184">
        <v>1.06E-2</v>
      </c>
      <c r="I24" s="185">
        <v>48.73</v>
      </c>
      <c r="J24" s="198">
        <v>0.51</v>
      </c>
    </row>
    <row r="25" spans="1:10" s="110" customFormat="1" ht="38.25" customHeight="1">
      <c r="A25" s="197" t="s">
        <v>146</v>
      </c>
      <c r="B25" s="183" t="s">
        <v>1337</v>
      </c>
      <c r="C25" s="183" t="s">
        <v>21</v>
      </c>
      <c r="D25" s="285" t="s">
        <v>656</v>
      </c>
      <c r="E25" s="365" t="s">
        <v>182</v>
      </c>
      <c r="F25" s="365"/>
      <c r="G25" s="183" t="s">
        <v>45</v>
      </c>
      <c r="H25" s="184">
        <v>6.6199999999999995E-2</v>
      </c>
      <c r="I25" s="185">
        <v>165.48</v>
      </c>
      <c r="J25" s="198">
        <v>10.95</v>
      </c>
    </row>
    <row r="26" spans="1:10" s="110" customFormat="1" ht="25.5" customHeight="1">
      <c r="A26" s="197" t="s">
        <v>146</v>
      </c>
      <c r="B26" s="183" t="s">
        <v>1338</v>
      </c>
      <c r="C26" s="183" t="s">
        <v>21</v>
      </c>
      <c r="D26" s="285" t="s">
        <v>657</v>
      </c>
      <c r="E26" s="365" t="s">
        <v>658</v>
      </c>
      <c r="F26" s="365"/>
      <c r="G26" s="183" t="s">
        <v>3</v>
      </c>
      <c r="H26" s="184">
        <v>0.51359999999999995</v>
      </c>
      <c r="I26" s="185">
        <v>112.98</v>
      </c>
      <c r="J26" s="198">
        <v>58.02</v>
      </c>
    </row>
    <row r="27" spans="1:10" s="110" customFormat="1" ht="38.25">
      <c r="A27" s="197" t="s">
        <v>146</v>
      </c>
      <c r="B27" s="183" t="s">
        <v>1339</v>
      </c>
      <c r="C27" s="183" t="s">
        <v>21</v>
      </c>
      <c r="D27" s="285" t="s">
        <v>659</v>
      </c>
      <c r="E27" s="365" t="s">
        <v>658</v>
      </c>
      <c r="F27" s="365"/>
      <c r="G27" s="183" t="s">
        <v>3</v>
      </c>
      <c r="H27" s="184">
        <v>0.59109999999999996</v>
      </c>
      <c r="I27" s="185">
        <v>152.71</v>
      </c>
      <c r="J27" s="198">
        <v>90.26</v>
      </c>
    </row>
    <row r="28" spans="1:10" s="110" customFormat="1" ht="38.25">
      <c r="A28" s="197" t="s">
        <v>146</v>
      </c>
      <c r="B28" s="183" t="s">
        <v>1340</v>
      </c>
      <c r="C28" s="183" t="s">
        <v>21</v>
      </c>
      <c r="D28" s="285" t="s">
        <v>660</v>
      </c>
      <c r="E28" s="365" t="s">
        <v>658</v>
      </c>
      <c r="F28" s="365"/>
      <c r="G28" s="183" t="s">
        <v>3</v>
      </c>
      <c r="H28" s="184">
        <v>0.80230000000000001</v>
      </c>
      <c r="I28" s="185">
        <v>130.38999999999999</v>
      </c>
      <c r="J28" s="198">
        <v>104.61</v>
      </c>
    </row>
    <row r="29" spans="1:10" s="110" customFormat="1" ht="38.25">
      <c r="A29" s="197" t="s">
        <v>146</v>
      </c>
      <c r="B29" s="183" t="s">
        <v>1341</v>
      </c>
      <c r="C29" s="183" t="s">
        <v>21</v>
      </c>
      <c r="D29" s="285" t="s">
        <v>661</v>
      </c>
      <c r="E29" s="365" t="s">
        <v>658</v>
      </c>
      <c r="F29" s="365"/>
      <c r="G29" s="183" t="s">
        <v>3</v>
      </c>
      <c r="H29" s="184">
        <v>0.62549999999999994</v>
      </c>
      <c r="I29" s="185">
        <v>161.44999999999999</v>
      </c>
      <c r="J29" s="198">
        <v>100.98</v>
      </c>
    </row>
    <row r="30" spans="1:10" s="110" customFormat="1" ht="38.25">
      <c r="A30" s="199" t="s">
        <v>139</v>
      </c>
      <c r="B30" s="186" t="s">
        <v>1342</v>
      </c>
      <c r="C30" s="186" t="s">
        <v>21</v>
      </c>
      <c r="D30" s="278" t="s">
        <v>662</v>
      </c>
      <c r="E30" s="362" t="s">
        <v>142</v>
      </c>
      <c r="F30" s="362"/>
      <c r="G30" s="186" t="s">
        <v>45</v>
      </c>
      <c r="H30" s="187">
        <v>6.6199999999999995E-2</v>
      </c>
      <c r="I30" s="188">
        <v>20.03</v>
      </c>
      <c r="J30" s="200">
        <v>1.32</v>
      </c>
    </row>
    <row r="31" spans="1:10" s="110" customFormat="1" ht="25.5">
      <c r="A31" s="201"/>
      <c r="B31" s="293"/>
      <c r="C31" s="293"/>
      <c r="D31" s="279"/>
      <c r="E31" s="279" t="s">
        <v>143</v>
      </c>
      <c r="F31" s="203">
        <v>178.24</v>
      </c>
      <c r="G31" s="279" t="s">
        <v>144</v>
      </c>
      <c r="H31" s="203">
        <v>0</v>
      </c>
      <c r="I31" s="279" t="s">
        <v>145</v>
      </c>
      <c r="J31" s="204">
        <v>178.24</v>
      </c>
    </row>
    <row r="32" spans="1:10" s="110" customFormat="1" ht="15" customHeight="1" thickBot="1">
      <c r="A32" s="201"/>
      <c r="B32" s="293"/>
      <c r="C32" s="293"/>
      <c r="D32" s="279"/>
      <c r="E32" s="279" t="s">
        <v>663</v>
      </c>
      <c r="F32" s="203">
        <v>187.95</v>
      </c>
      <c r="G32" s="279"/>
      <c r="H32" s="363" t="s">
        <v>664</v>
      </c>
      <c r="I32" s="363"/>
      <c r="J32" s="204">
        <v>1024.44</v>
      </c>
    </row>
    <row r="33" spans="1:10" s="110" customFormat="1" ht="15" thickTop="1">
      <c r="A33" s="205"/>
      <c r="B33" s="190"/>
      <c r="C33" s="190"/>
      <c r="D33" s="189"/>
      <c r="E33" s="189"/>
      <c r="F33" s="189"/>
      <c r="G33" s="189"/>
      <c r="H33" s="189"/>
      <c r="I33" s="189"/>
      <c r="J33" s="206"/>
    </row>
    <row r="34" spans="1:10" s="110" customFormat="1">
      <c r="A34" s="290" t="s">
        <v>667</v>
      </c>
      <c r="B34" s="289" t="s">
        <v>8</v>
      </c>
      <c r="C34" s="289" t="s">
        <v>9</v>
      </c>
      <c r="D34" s="284" t="s">
        <v>10</v>
      </c>
      <c r="E34" s="367" t="s">
        <v>136</v>
      </c>
      <c r="F34" s="367"/>
      <c r="G34" s="289" t="s">
        <v>11</v>
      </c>
      <c r="H34" s="288" t="s">
        <v>12</v>
      </c>
      <c r="I34" s="288" t="s">
        <v>13</v>
      </c>
      <c r="J34" s="287" t="s">
        <v>14</v>
      </c>
    </row>
    <row r="35" spans="1:10" s="110" customFormat="1" ht="25.5">
      <c r="A35" s="94" t="s">
        <v>137</v>
      </c>
      <c r="B35" s="95" t="s">
        <v>1229</v>
      </c>
      <c r="C35" s="95" t="s">
        <v>21</v>
      </c>
      <c r="D35" s="277" t="s">
        <v>254</v>
      </c>
      <c r="E35" s="368" t="s">
        <v>668</v>
      </c>
      <c r="F35" s="368"/>
      <c r="G35" s="95" t="s">
        <v>3</v>
      </c>
      <c r="H35" s="182">
        <v>1</v>
      </c>
      <c r="I35" s="96">
        <v>462.36</v>
      </c>
      <c r="J35" s="196">
        <v>462.36</v>
      </c>
    </row>
    <row r="36" spans="1:10" s="110" customFormat="1" ht="25.5">
      <c r="A36" s="197" t="s">
        <v>146</v>
      </c>
      <c r="B36" s="183" t="s">
        <v>1343</v>
      </c>
      <c r="C36" s="183" t="s">
        <v>21</v>
      </c>
      <c r="D36" s="285" t="s">
        <v>669</v>
      </c>
      <c r="E36" s="365" t="s">
        <v>643</v>
      </c>
      <c r="F36" s="365"/>
      <c r="G36" s="183" t="s">
        <v>3</v>
      </c>
      <c r="H36" s="184">
        <v>0.5</v>
      </c>
      <c r="I36" s="185">
        <v>21.55</v>
      </c>
      <c r="J36" s="198">
        <v>10.77</v>
      </c>
    </row>
    <row r="37" spans="1:10" s="110" customFormat="1" ht="25.5" customHeight="1">
      <c r="A37" s="197" t="s">
        <v>146</v>
      </c>
      <c r="B37" s="183" t="s">
        <v>1344</v>
      </c>
      <c r="C37" s="183" t="s">
        <v>21</v>
      </c>
      <c r="D37" s="285" t="s">
        <v>670</v>
      </c>
      <c r="E37" s="365" t="s">
        <v>148</v>
      </c>
      <c r="F37" s="365"/>
      <c r="G37" s="183" t="s">
        <v>26</v>
      </c>
      <c r="H37" s="184">
        <v>0.37290000000000001</v>
      </c>
      <c r="I37" s="185">
        <v>25.26</v>
      </c>
      <c r="J37" s="198">
        <v>9.41</v>
      </c>
    </row>
    <row r="38" spans="1:10" s="110" customFormat="1" ht="25.5" customHeight="1">
      <c r="A38" s="197" t="s">
        <v>146</v>
      </c>
      <c r="B38" s="183" t="s">
        <v>1345</v>
      </c>
      <c r="C38" s="183" t="s">
        <v>21</v>
      </c>
      <c r="D38" s="285" t="s">
        <v>147</v>
      </c>
      <c r="E38" s="365" t="s">
        <v>148</v>
      </c>
      <c r="F38" s="365"/>
      <c r="G38" s="183" t="s">
        <v>26</v>
      </c>
      <c r="H38" s="184">
        <v>1.1186</v>
      </c>
      <c r="I38" s="185">
        <v>20.32</v>
      </c>
      <c r="J38" s="198">
        <v>22.72</v>
      </c>
    </row>
    <row r="39" spans="1:10" s="110" customFormat="1" ht="25.5">
      <c r="A39" s="199" t="s">
        <v>139</v>
      </c>
      <c r="B39" s="186" t="s">
        <v>1346</v>
      </c>
      <c r="C39" s="186" t="s">
        <v>21</v>
      </c>
      <c r="D39" s="278" t="s">
        <v>671</v>
      </c>
      <c r="E39" s="362" t="s">
        <v>142</v>
      </c>
      <c r="F39" s="362"/>
      <c r="G39" s="186" t="s">
        <v>34</v>
      </c>
      <c r="H39" s="187">
        <v>3.2082999999999999</v>
      </c>
      <c r="I39" s="188">
        <v>5.87</v>
      </c>
      <c r="J39" s="200">
        <v>18.829999999999998</v>
      </c>
    </row>
    <row r="40" spans="1:10" s="110" customFormat="1" ht="25.5">
      <c r="A40" s="199" t="s">
        <v>139</v>
      </c>
      <c r="B40" s="186" t="s">
        <v>1347</v>
      </c>
      <c r="C40" s="186" t="s">
        <v>21</v>
      </c>
      <c r="D40" s="278" t="s">
        <v>672</v>
      </c>
      <c r="E40" s="362" t="s">
        <v>142</v>
      </c>
      <c r="F40" s="362"/>
      <c r="G40" s="186" t="s">
        <v>3</v>
      </c>
      <c r="H40" s="187">
        <v>1</v>
      </c>
      <c r="I40" s="188">
        <v>400</v>
      </c>
      <c r="J40" s="200">
        <v>400</v>
      </c>
    </row>
    <row r="41" spans="1:10" s="110" customFormat="1">
      <c r="A41" s="199" t="s">
        <v>139</v>
      </c>
      <c r="B41" s="186" t="s">
        <v>1348</v>
      </c>
      <c r="C41" s="186" t="s">
        <v>21</v>
      </c>
      <c r="D41" s="278" t="s">
        <v>673</v>
      </c>
      <c r="E41" s="362" t="s">
        <v>142</v>
      </c>
      <c r="F41" s="362"/>
      <c r="G41" s="186" t="s">
        <v>38</v>
      </c>
      <c r="H41" s="187">
        <v>1.1299999999999999E-2</v>
      </c>
      <c r="I41" s="188">
        <v>35.22</v>
      </c>
      <c r="J41" s="200">
        <v>0.39</v>
      </c>
    </row>
    <row r="42" spans="1:10" s="110" customFormat="1">
      <c r="A42" s="199" t="s">
        <v>139</v>
      </c>
      <c r="B42" s="186" t="s">
        <v>1349</v>
      </c>
      <c r="C42" s="186" t="s">
        <v>21</v>
      </c>
      <c r="D42" s="278" t="s">
        <v>564</v>
      </c>
      <c r="E42" s="362" t="s">
        <v>142</v>
      </c>
      <c r="F42" s="362"/>
      <c r="G42" s="186" t="s">
        <v>38</v>
      </c>
      <c r="H42" s="187">
        <v>1.32E-2</v>
      </c>
      <c r="I42" s="188">
        <v>18.87</v>
      </c>
      <c r="J42" s="200">
        <v>0.24</v>
      </c>
    </row>
    <row r="43" spans="1:10" s="110" customFormat="1" ht="25.5">
      <c r="A43" s="201"/>
      <c r="B43" s="293"/>
      <c r="C43" s="293"/>
      <c r="D43" s="279"/>
      <c r="E43" s="279" t="s">
        <v>143</v>
      </c>
      <c r="F43" s="203">
        <v>28.89</v>
      </c>
      <c r="G43" s="279" t="s">
        <v>144</v>
      </c>
      <c r="H43" s="203">
        <v>0</v>
      </c>
      <c r="I43" s="279" t="s">
        <v>145</v>
      </c>
      <c r="J43" s="204">
        <v>28.89</v>
      </c>
    </row>
    <row r="44" spans="1:10" s="110" customFormat="1" ht="15" customHeight="1" thickBot="1">
      <c r="A44" s="201"/>
      <c r="B44" s="293"/>
      <c r="C44" s="293"/>
      <c r="D44" s="279"/>
      <c r="E44" s="279" t="s">
        <v>663</v>
      </c>
      <c r="F44" s="203">
        <v>103.89</v>
      </c>
      <c r="G44" s="279"/>
      <c r="H44" s="363" t="s">
        <v>664</v>
      </c>
      <c r="I44" s="363"/>
      <c r="J44" s="204">
        <v>566.25</v>
      </c>
    </row>
    <row r="45" spans="1:10" s="110" customFormat="1" ht="15" thickTop="1">
      <c r="A45" s="205"/>
      <c r="B45" s="190"/>
      <c r="C45" s="190"/>
      <c r="D45" s="189"/>
      <c r="E45" s="189"/>
      <c r="F45" s="189"/>
      <c r="G45" s="189"/>
      <c r="H45" s="189"/>
      <c r="I45" s="189"/>
      <c r="J45" s="206"/>
    </row>
    <row r="46" spans="1:10" s="110" customFormat="1">
      <c r="A46" s="290" t="s">
        <v>674</v>
      </c>
      <c r="B46" s="289" t="s">
        <v>8</v>
      </c>
      <c r="C46" s="289" t="s">
        <v>9</v>
      </c>
      <c r="D46" s="284" t="s">
        <v>10</v>
      </c>
      <c r="E46" s="367" t="s">
        <v>136</v>
      </c>
      <c r="F46" s="367"/>
      <c r="G46" s="289" t="s">
        <v>11</v>
      </c>
      <c r="H46" s="288" t="s">
        <v>12</v>
      </c>
      <c r="I46" s="288" t="s">
        <v>13</v>
      </c>
      <c r="J46" s="287" t="s">
        <v>14</v>
      </c>
    </row>
    <row r="47" spans="1:10" s="110" customFormat="1" ht="14.25" customHeight="1">
      <c r="A47" s="94" t="s">
        <v>137</v>
      </c>
      <c r="B47" s="95" t="s">
        <v>1209</v>
      </c>
      <c r="C47" s="95" t="s">
        <v>268</v>
      </c>
      <c r="D47" s="277" t="s">
        <v>584</v>
      </c>
      <c r="E47" s="368" t="s">
        <v>675</v>
      </c>
      <c r="F47" s="368"/>
      <c r="G47" s="95" t="s">
        <v>585</v>
      </c>
      <c r="H47" s="182">
        <v>1</v>
      </c>
      <c r="I47" s="96">
        <v>832.5</v>
      </c>
      <c r="J47" s="196">
        <v>832.5</v>
      </c>
    </row>
    <row r="48" spans="1:10" s="110" customFormat="1">
      <c r="A48" s="199" t="s">
        <v>139</v>
      </c>
      <c r="B48" s="186" t="s">
        <v>1350</v>
      </c>
      <c r="C48" s="186" t="s">
        <v>268</v>
      </c>
      <c r="D48" s="278" t="s">
        <v>676</v>
      </c>
      <c r="E48" s="362" t="s">
        <v>142</v>
      </c>
      <c r="F48" s="362"/>
      <c r="G48" s="186" t="s">
        <v>585</v>
      </c>
      <c r="H48" s="187">
        <v>1</v>
      </c>
      <c r="I48" s="188">
        <v>832.5</v>
      </c>
      <c r="J48" s="200">
        <v>832.5</v>
      </c>
    </row>
    <row r="49" spans="1:10" s="110" customFormat="1" ht="25.5">
      <c r="A49" s="201"/>
      <c r="B49" s="293"/>
      <c r="C49" s="293"/>
      <c r="D49" s="279"/>
      <c r="E49" s="279" t="s">
        <v>143</v>
      </c>
      <c r="F49" s="203">
        <v>0</v>
      </c>
      <c r="G49" s="279" t="s">
        <v>144</v>
      </c>
      <c r="H49" s="203">
        <v>0</v>
      </c>
      <c r="I49" s="279" t="s">
        <v>145</v>
      </c>
      <c r="J49" s="204">
        <v>0</v>
      </c>
    </row>
    <row r="50" spans="1:10" s="110" customFormat="1" ht="15" customHeight="1" thickBot="1">
      <c r="A50" s="201"/>
      <c r="B50" s="293"/>
      <c r="C50" s="293"/>
      <c r="D50" s="279"/>
      <c r="E50" s="279" t="s">
        <v>663</v>
      </c>
      <c r="F50" s="203">
        <v>187.06</v>
      </c>
      <c r="G50" s="279"/>
      <c r="H50" s="363" t="s">
        <v>664</v>
      </c>
      <c r="I50" s="363"/>
      <c r="J50" s="204">
        <v>1019.56</v>
      </c>
    </row>
    <row r="51" spans="1:10" s="110" customFormat="1" ht="15" thickTop="1">
      <c r="A51" s="205"/>
      <c r="B51" s="190"/>
      <c r="C51" s="190"/>
      <c r="D51" s="189"/>
      <c r="E51" s="189"/>
      <c r="F51" s="189"/>
      <c r="G51" s="189"/>
      <c r="H51" s="189"/>
      <c r="I51" s="189"/>
      <c r="J51" s="206"/>
    </row>
    <row r="52" spans="1:10" s="110" customFormat="1">
      <c r="A52" s="290" t="s">
        <v>677</v>
      </c>
      <c r="B52" s="289" t="s">
        <v>8</v>
      </c>
      <c r="C52" s="289" t="s">
        <v>9</v>
      </c>
      <c r="D52" s="284" t="s">
        <v>10</v>
      </c>
      <c r="E52" s="367" t="s">
        <v>136</v>
      </c>
      <c r="F52" s="367"/>
      <c r="G52" s="289" t="s">
        <v>11</v>
      </c>
      <c r="H52" s="288" t="s">
        <v>12</v>
      </c>
      <c r="I52" s="288" t="s">
        <v>13</v>
      </c>
      <c r="J52" s="287" t="s">
        <v>14</v>
      </c>
    </row>
    <row r="53" spans="1:10" s="110" customFormat="1">
      <c r="A53" s="94" t="s">
        <v>137</v>
      </c>
      <c r="B53" s="95" t="s">
        <v>1195</v>
      </c>
      <c r="C53" s="95" t="s">
        <v>268</v>
      </c>
      <c r="D53" s="277" t="s">
        <v>588</v>
      </c>
      <c r="E53" s="368" t="s">
        <v>678</v>
      </c>
      <c r="F53" s="368"/>
      <c r="G53" s="95" t="s">
        <v>45</v>
      </c>
      <c r="H53" s="182">
        <v>1</v>
      </c>
      <c r="I53" s="96">
        <v>12000</v>
      </c>
      <c r="J53" s="196">
        <v>12000</v>
      </c>
    </row>
    <row r="54" spans="1:10" s="110" customFormat="1">
      <c r="A54" s="199" t="s">
        <v>139</v>
      </c>
      <c r="B54" s="186" t="s">
        <v>1351</v>
      </c>
      <c r="C54" s="186" t="s">
        <v>268</v>
      </c>
      <c r="D54" s="278" t="s">
        <v>679</v>
      </c>
      <c r="E54" s="362" t="s">
        <v>142</v>
      </c>
      <c r="F54" s="362"/>
      <c r="G54" s="186" t="s">
        <v>45</v>
      </c>
      <c r="H54" s="187">
        <v>1</v>
      </c>
      <c r="I54" s="188">
        <v>12000</v>
      </c>
      <c r="J54" s="200">
        <v>12000</v>
      </c>
    </row>
    <row r="55" spans="1:10" s="110" customFormat="1" ht="25.5">
      <c r="A55" s="201"/>
      <c r="B55" s="293"/>
      <c r="C55" s="293"/>
      <c r="D55" s="279"/>
      <c r="E55" s="279" t="s">
        <v>143</v>
      </c>
      <c r="F55" s="203">
        <v>0</v>
      </c>
      <c r="G55" s="279" t="s">
        <v>144</v>
      </c>
      <c r="H55" s="203">
        <v>0</v>
      </c>
      <c r="I55" s="279" t="s">
        <v>145</v>
      </c>
      <c r="J55" s="204">
        <v>0</v>
      </c>
    </row>
    <row r="56" spans="1:10" s="110" customFormat="1" ht="15" customHeight="1" thickBot="1">
      <c r="A56" s="201"/>
      <c r="B56" s="293"/>
      <c r="C56" s="293"/>
      <c r="D56" s="279"/>
      <c r="E56" s="279" t="s">
        <v>663</v>
      </c>
      <c r="F56" s="203">
        <v>2696.4</v>
      </c>
      <c r="G56" s="279"/>
      <c r="H56" s="363" t="s">
        <v>664</v>
      </c>
      <c r="I56" s="363"/>
      <c r="J56" s="204">
        <v>14696.4</v>
      </c>
    </row>
    <row r="57" spans="1:10" s="110" customFormat="1" ht="15" thickTop="1">
      <c r="A57" s="205"/>
      <c r="B57" s="190"/>
      <c r="C57" s="190"/>
      <c r="D57" s="189"/>
      <c r="E57" s="189"/>
      <c r="F57" s="189"/>
      <c r="G57" s="189"/>
      <c r="H57" s="189"/>
      <c r="I57" s="189"/>
      <c r="J57" s="206"/>
    </row>
    <row r="58" spans="1:10" s="110" customFormat="1">
      <c r="A58" s="290" t="s">
        <v>680</v>
      </c>
      <c r="B58" s="289" t="s">
        <v>8</v>
      </c>
      <c r="C58" s="289" t="s">
        <v>9</v>
      </c>
      <c r="D58" s="284" t="s">
        <v>10</v>
      </c>
      <c r="E58" s="367" t="s">
        <v>136</v>
      </c>
      <c r="F58" s="367"/>
      <c r="G58" s="289" t="s">
        <v>11</v>
      </c>
      <c r="H58" s="288" t="s">
        <v>12</v>
      </c>
      <c r="I58" s="288" t="s">
        <v>13</v>
      </c>
      <c r="J58" s="287" t="s">
        <v>14</v>
      </c>
    </row>
    <row r="59" spans="1:10" s="110" customFormat="1" ht="14.25" customHeight="1">
      <c r="A59" s="94" t="s">
        <v>137</v>
      </c>
      <c r="B59" s="95" t="s">
        <v>1201</v>
      </c>
      <c r="C59" s="95" t="s">
        <v>44</v>
      </c>
      <c r="D59" s="277" t="s">
        <v>593</v>
      </c>
      <c r="E59" s="368" t="s">
        <v>148</v>
      </c>
      <c r="F59" s="368"/>
      <c r="G59" s="95" t="s">
        <v>1</v>
      </c>
      <c r="H59" s="182">
        <v>1</v>
      </c>
      <c r="I59" s="96">
        <v>9846.65</v>
      </c>
      <c r="J59" s="196">
        <v>9846.65</v>
      </c>
    </row>
    <row r="60" spans="1:10" s="110" customFormat="1" ht="25.5">
      <c r="A60" s="199" t="s">
        <v>139</v>
      </c>
      <c r="B60" s="186" t="s">
        <v>1352</v>
      </c>
      <c r="C60" s="186" t="s">
        <v>681</v>
      </c>
      <c r="D60" s="278" t="s">
        <v>682</v>
      </c>
      <c r="E60" s="362" t="s">
        <v>142</v>
      </c>
      <c r="F60" s="362"/>
      <c r="G60" s="186" t="s">
        <v>45</v>
      </c>
      <c r="H60" s="187">
        <v>75</v>
      </c>
      <c r="I60" s="188">
        <v>2.27</v>
      </c>
      <c r="J60" s="200">
        <v>170.25</v>
      </c>
    </row>
    <row r="61" spans="1:10" s="110" customFormat="1" ht="25.5">
      <c r="A61" s="199" t="s">
        <v>139</v>
      </c>
      <c r="B61" s="186" t="s">
        <v>1353</v>
      </c>
      <c r="C61" s="186" t="s">
        <v>681</v>
      </c>
      <c r="D61" s="278" t="s">
        <v>683</v>
      </c>
      <c r="E61" s="362" t="s">
        <v>142</v>
      </c>
      <c r="F61" s="362"/>
      <c r="G61" s="186" t="s">
        <v>45</v>
      </c>
      <c r="H61" s="187">
        <v>5</v>
      </c>
      <c r="I61" s="188">
        <v>8.17</v>
      </c>
      <c r="J61" s="200">
        <v>40.85</v>
      </c>
    </row>
    <row r="62" spans="1:10" s="110" customFormat="1" ht="25.5">
      <c r="A62" s="199" t="s">
        <v>139</v>
      </c>
      <c r="B62" s="186" t="s">
        <v>1354</v>
      </c>
      <c r="C62" s="186" t="s">
        <v>681</v>
      </c>
      <c r="D62" s="278" t="s">
        <v>684</v>
      </c>
      <c r="E62" s="362" t="s">
        <v>141</v>
      </c>
      <c r="F62" s="362"/>
      <c r="G62" s="186" t="s">
        <v>26</v>
      </c>
      <c r="H62" s="187">
        <v>4</v>
      </c>
      <c r="I62" s="188">
        <v>357</v>
      </c>
      <c r="J62" s="200">
        <v>1428</v>
      </c>
    </row>
    <row r="63" spans="1:10" s="110" customFormat="1" ht="25.5">
      <c r="A63" s="199" t="s">
        <v>139</v>
      </c>
      <c r="B63" s="186" t="s">
        <v>1355</v>
      </c>
      <c r="C63" s="186" t="s">
        <v>681</v>
      </c>
      <c r="D63" s="278" t="s">
        <v>685</v>
      </c>
      <c r="E63" s="362" t="s">
        <v>141</v>
      </c>
      <c r="F63" s="362"/>
      <c r="G63" s="186" t="s">
        <v>26</v>
      </c>
      <c r="H63" s="187">
        <v>39</v>
      </c>
      <c r="I63" s="188">
        <v>210.45</v>
      </c>
      <c r="J63" s="200">
        <v>8207.5499999999993</v>
      </c>
    </row>
    <row r="64" spans="1:10" s="110" customFormat="1" ht="25.5">
      <c r="A64" s="201"/>
      <c r="B64" s="293"/>
      <c r="C64" s="293"/>
      <c r="D64" s="279"/>
      <c r="E64" s="279" t="s">
        <v>143</v>
      </c>
      <c r="F64" s="203">
        <v>9635.5499999999993</v>
      </c>
      <c r="G64" s="279" t="s">
        <v>144</v>
      </c>
      <c r="H64" s="203">
        <v>0</v>
      </c>
      <c r="I64" s="279" t="s">
        <v>145</v>
      </c>
      <c r="J64" s="204">
        <v>9635.5499999999993</v>
      </c>
    </row>
    <row r="65" spans="1:10" s="110" customFormat="1" ht="15" customHeight="1" thickBot="1">
      <c r="A65" s="201"/>
      <c r="B65" s="293"/>
      <c r="C65" s="293"/>
      <c r="D65" s="279"/>
      <c r="E65" s="279" t="s">
        <v>663</v>
      </c>
      <c r="F65" s="203">
        <v>2212.54</v>
      </c>
      <c r="G65" s="279"/>
      <c r="H65" s="363" t="s">
        <v>664</v>
      </c>
      <c r="I65" s="363"/>
      <c r="J65" s="204">
        <v>12059.19</v>
      </c>
    </row>
    <row r="66" spans="1:10" s="110" customFormat="1" ht="15" thickTop="1">
      <c r="A66" s="205"/>
      <c r="B66" s="190"/>
      <c r="C66" s="190"/>
      <c r="D66" s="189"/>
      <c r="E66" s="189"/>
      <c r="F66" s="189"/>
      <c r="G66" s="189"/>
      <c r="H66" s="189"/>
      <c r="I66" s="189"/>
      <c r="J66" s="206"/>
    </row>
    <row r="67" spans="1:10" s="110" customFormat="1">
      <c r="A67" s="290" t="s">
        <v>686</v>
      </c>
      <c r="B67" s="289" t="s">
        <v>8</v>
      </c>
      <c r="C67" s="289" t="s">
        <v>9</v>
      </c>
      <c r="D67" s="284" t="s">
        <v>10</v>
      </c>
      <c r="E67" s="367" t="s">
        <v>136</v>
      </c>
      <c r="F67" s="367"/>
      <c r="G67" s="289" t="s">
        <v>11</v>
      </c>
      <c r="H67" s="288" t="s">
        <v>12</v>
      </c>
      <c r="I67" s="288" t="s">
        <v>13</v>
      </c>
      <c r="J67" s="287" t="s">
        <v>14</v>
      </c>
    </row>
    <row r="68" spans="1:10" s="110" customFormat="1" ht="25.5">
      <c r="A68" s="94" t="s">
        <v>137</v>
      </c>
      <c r="B68" s="95" t="s">
        <v>3070</v>
      </c>
      <c r="C68" s="95" t="s">
        <v>2316</v>
      </c>
      <c r="D68" s="277" t="s">
        <v>599</v>
      </c>
      <c r="E68" s="368" t="s">
        <v>3071</v>
      </c>
      <c r="F68" s="368"/>
      <c r="G68" s="95" t="s">
        <v>600</v>
      </c>
      <c r="H68" s="182">
        <v>1</v>
      </c>
      <c r="I68" s="96">
        <v>1868.52</v>
      </c>
      <c r="J68" s="196">
        <v>1868.52</v>
      </c>
    </row>
    <row r="69" spans="1:10" s="110" customFormat="1" ht="38.25">
      <c r="A69" s="199" t="s">
        <v>139</v>
      </c>
      <c r="B69" s="186" t="s">
        <v>1356</v>
      </c>
      <c r="C69" s="186" t="s">
        <v>2316</v>
      </c>
      <c r="D69" s="278" t="s">
        <v>718</v>
      </c>
      <c r="E69" s="362" t="s">
        <v>142</v>
      </c>
      <c r="F69" s="362"/>
      <c r="G69" s="186" t="s">
        <v>719</v>
      </c>
      <c r="H69" s="187">
        <v>1</v>
      </c>
      <c r="I69" s="188">
        <v>1868.52</v>
      </c>
      <c r="J69" s="200">
        <v>1868.52</v>
      </c>
    </row>
    <row r="70" spans="1:10" s="110" customFormat="1" ht="25.5">
      <c r="A70" s="201"/>
      <c r="B70" s="293"/>
      <c r="C70" s="293"/>
      <c r="D70" s="279"/>
      <c r="E70" s="279" t="s">
        <v>143</v>
      </c>
      <c r="F70" s="203">
        <v>0</v>
      </c>
      <c r="G70" s="279" t="s">
        <v>144</v>
      </c>
      <c r="H70" s="203">
        <v>0</v>
      </c>
      <c r="I70" s="279" t="s">
        <v>145</v>
      </c>
      <c r="J70" s="204">
        <v>0</v>
      </c>
    </row>
    <row r="71" spans="1:10" s="110" customFormat="1" ht="15" customHeight="1" thickBot="1">
      <c r="A71" s="201"/>
      <c r="B71" s="293"/>
      <c r="C71" s="293"/>
      <c r="D71" s="279"/>
      <c r="E71" s="279" t="s">
        <v>663</v>
      </c>
      <c r="F71" s="203">
        <v>419.85</v>
      </c>
      <c r="G71" s="279"/>
      <c r="H71" s="363" t="s">
        <v>664</v>
      </c>
      <c r="I71" s="363"/>
      <c r="J71" s="204">
        <v>2288.37</v>
      </c>
    </row>
    <row r="72" spans="1:10" s="110" customFormat="1" ht="15" thickTop="1">
      <c r="A72" s="205"/>
      <c r="B72" s="190"/>
      <c r="C72" s="190"/>
      <c r="D72" s="189"/>
      <c r="E72" s="189"/>
      <c r="F72" s="189"/>
      <c r="G72" s="189"/>
      <c r="H72" s="189"/>
      <c r="I72" s="189"/>
      <c r="J72" s="206"/>
    </row>
    <row r="73" spans="1:10" s="110" customFormat="1">
      <c r="A73" s="290" t="s">
        <v>717</v>
      </c>
      <c r="B73" s="289" t="s">
        <v>8</v>
      </c>
      <c r="C73" s="289" t="s">
        <v>9</v>
      </c>
      <c r="D73" s="284" t="s">
        <v>10</v>
      </c>
      <c r="E73" s="367" t="s">
        <v>136</v>
      </c>
      <c r="F73" s="367"/>
      <c r="G73" s="289" t="s">
        <v>11</v>
      </c>
      <c r="H73" s="288" t="s">
        <v>12</v>
      </c>
      <c r="I73" s="288" t="s">
        <v>13</v>
      </c>
      <c r="J73" s="287" t="s">
        <v>14</v>
      </c>
    </row>
    <row r="74" spans="1:10" s="110" customFormat="1" ht="14.25" customHeight="1">
      <c r="A74" s="94" t="s">
        <v>137</v>
      </c>
      <c r="B74" s="95" t="s">
        <v>1218</v>
      </c>
      <c r="C74" s="95" t="s">
        <v>44</v>
      </c>
      <c r="D74" s="277" t="s">
        <v>603</v>
      </c>
      <c r="E74" s="368" t="s">
        <v>148</v>
      </c>
      <c r="F74" s="368"/>
      <c r="G74" s="95" t="s">
        <v>3</v>
      </c>
      <c r="H74" s="182">
        <v>1</v>
      </c>
      <c r="I74" s="96">
        <v>9.5299999999999994</v>
      </c>
      <c r="J74" s="196">
        <v>9.5299999999999994</v>
      </c>
    </row>
    <row r="75" spans="1:10" s="110" customFormat="1" ht="25.5">
      <c r="A75" s="199" t="s">
        <v>139</v>
      </c>
      <c r="B75" s="186" t="s">
        <v>1357</v>
      </c>
      <c r="C75" s="186" t="s">
        <v>268</v>
      </c>
      <c r="D75" s="278" t="s">
        <v>721</v>
      </c>
      <c r="E75" s="362" t="s">
        <v>142</v>
      </c>
      <c r="F75" s="362"/>
      <c r="G75" s="186" t="s">
        <v>3</v>
      </c>
      <c r="H75" s="187">
        <v>0.1</v>
      </c>
      <c r="I75" s="188">
        <v>20.5</v>
      </c>
      <c r="J75" s="200">
        <v>2.0499999999999998</v>
      </c>
    </row>
    <row r="76" spans="1:10" s="110" customFormat="1" ht="25.5">
      <c r="A76" s="199" t="s">
        <v>139</v>
      </c>
      <c r="B76" s="186" t="s">
        <v>1358</v>
      </c>
      <c r="C76" s="186" t="s">
        <v>268</v>
      </c>
      <c r="D76" s="278" t="s">
        <v>722</v>
      </c>
      <c r="E76" s="362" t="s">
        <v>142</v>
      </c>
      <c r="F76" s="362"/>
      <c r="G76" s="186" t="s">
        <v>3</v>
      </c>
      <c r="H76" s="187">
        <v>0.1</v>
      </c>
      <c r="I76" s="188">
        <v>18</v>
      </c>
      <c r="J76" s="200">
        <v>1.8</v>
      </c>
    </row>
    <row r="77" spans="1:10" s="110" customFormat="1" ht="25.5">
      <c r="A77" s="199" t="s">
        <v>139</v>
      </c>
      <c r="B77" s="186" t="s">
        <v>1359</v>
      </c>
      <c r="C77" s="186" t="s">
        <v>268</v>
      </c>
      <c r="D77" s="278" t="s">
        <v>723</v>
      </c>
      <c r="E77" s="362" t="s">
        <v>142</v>
      </c>
      <c r="F77" s="362"/>
      <c r="G77" s="186" t="s">
        <v>3</v>
      </c>
      <c r="H77" s="187">
        <v>0.1</v>
      </c>
      <c r="I77" s="188">
        <v>14</v>
      </c>
      <c r="J77" s="200">
        <v>1.4</v>
      </c>
    </row>
    <row r="78" spans="1:10" s="110" customFormat="1" ht="25.5">
      <c r="A78" s="199" t="s">
        <v>139</v>
      </c>
      <c r="B78" s="186" t="s">
        <v>1360</v>
      </c>
      <c r="C78" s="186" t="s">
        <v>268</v>
      </c>
      <c r="D78" s="278" t="s">
        <v>724</v>
      </c>
      <c r="E78" s="362" t="s">
        <v>142</v>
      </c>
      <c r="F78" s="362"/>
      <c r="G78" s="186" t="s">
        <v>3</v>
      </c>
      <c r="H78" s="187">
        <v>0.1</v>
      </c>
      <c r="I78" s="188">
        <v>14</v>
      </c>
      <c r="J78" s="200">
        <v>1.4</v>
      </c>
    </row>
    <row r="79" spans="1:10" s="110" customFormat="1" ht="25.5">
      <c r="A79" s="199" t="s">
        <v>139</v>
      </c>
      <c r="B79" s="186" t="s">
        <v>1361</v>
      </c>
      <c r="C79" s="186" t="s">
        <v>268</v>
      </c>
      <c r="D79" s="278" t="s">
        <v>725</v>
      </c>
      <c r="E79" s="362" t="s">
        <v>142</v>
      </c>
      <c r="F79" s="362"/>
      <c r="G79" s="186" t="s">
        <v>3</v>
      </c>
      <c r="H79" s="187">
        <v>0.1</v>
      </c>
      <c r="I79" s="188">
        <v>9.8000000000000007</v>
      </c>
      <c r="J79" s="200">
        <v>0.98</v>
      </c>
    </row>
    <row r="80" spans="1:10" s="110" customFormat="1" ht="25.5">
      <c r="A80" s="199" t="s">
        <v>139</v>
      </c>
      <c r="B80" s="186" t="s">
        <v>1362</v>
      </c>
      <c r="C80" s="186" t="s">
        <v>268</v>
      </c>
      <c r="D80" s="278" t="s">
        <v>726</v>
      </c>
      <c r="E80" s="362" t="s">
        <v>142</v>
      </c>
      <c r="F80" s="362"/>
      <c r="G80" s="186" t="s">
        <v>3</v>
      </c>
      <c r="H80" s="187">
        <v>0.1</v>
      </c>
      <c r="I80" s="188">
        <v>19</v>
      </c>
      <c r="J80" s="200">
        <v>1.9</v>
      </c>
    </row>
    <row r="81" spans="1:10" s="110" customFormat="1" ht="25.5">
      <c r="A81" s="201"/>
      <c r="B81" s="293"/>
      <c r="C81" s="293"/>
      <c r="D81" s="279"/>
      <c r="E81" s="279" t="s">
        <v>143</v>
      </c>
      <c r="F81" s="203">
        <v>0</v>
      </c>
      <c r="G81" s="279" t="s">
        <v>144</v>
      </c>
      <c r="H81" s="203">
        <v>0</v>
      </c>
      <c r="I81" s="279" t="s">
        <v>145</v>
      </c>
      <c r="J81" s="204">
        <v>0</v>
      </c>
    </row>
    <row r="82" spans="1:10" s="110" customFormat="1" ht="15" customHeight="1" thickBot="1">
      <c r="A82" s="201"/>
      <c r="B82" s="293"/>
      <c r="C82" s="293"/>
      <c r="D82" s="279"/>
      <c r="E82" s="279" t="s">
        <v>663</v>
      </c>
      <c r="F82" s="203">
        <v>2.14</v>
      </c>
      <c r="G82" s="279"/>
      <c r="H82" s="363" t="s">
        <v>664</v>
      </c>
      <c r="I82" s="363"/>
      <c r="J82" s="204">
        <v>11.67</v>
      </c>
    </row>
    <row r="83" spans="1:10" s="110" customFormat="1" ht="15" thickTop="1">
      <c r="A83" s="205"/>
      <c r="B83" s="190"/>
      <c r="C83" s="190"/>
      <c r="D83" s="189"/>
      <c r="E83" s="189"/>
      <c r="F83" s="189"/>
      <c r="G83" s="189"/>
      <c r="H83" s="189"/>
      <c r="I83" s="189"/>
      <c r="J83" s="206"/>
    </row>
    <row r="84" spans="1:10" s="110" customFormat="1">
      <c r="A84" s="290" t="s">
        <v>720</v>
      </c>
      <c r="B84" s="289" t="s">
        <v>8</v>
      </c>
      <c r="C84" s="289" t="s">
        <v>9</v>
      </c>
      <c r="D84" s="284" t="s">
        <v>10</v>
      </c>
      <c r="E84" s="367" t="s">
        <v>136</v>
      </c>
      <c r="F84" s="367"/>
      <c r="G84" s="289" t="s">
        <v>11</v>
      </c>
      <c r="H84" s="288" t="s">
        <v>12</v>
      </c>
      <c r="I84" s="288" t="s">
        <v>13</v>
      </c>
      <c r="J84" s="287" t="s">
        <v>14</v>
      </c>
    </row>
    <row r="85" spans="1:10" s="110" customFormat="1">
      <c r="A85" s="94" t="s">
        <v>137</v>
      </c>
      <c r="B85" s="95" t="s">
        <v>1197</v>
      </c>
      <c r="C85" s="95" t="s">
        <v>268</v>
      </c>
      <c r="D85" s="277" t="s">
        <v>605</v>
      </c>
      <c r="E85" s="368" t="s">
        <v>728</v>
      </c>
      <c r="F85" s="368"/>
      <c r="G85" s="95" t="s">
        <v>3</v>
      </c>
      <c r="H85" s="182">
        <v>1</v>
      </c>
      <c r="I85" s="96">
        <v>20</v>
      </c>
      <c r="J85" s="196">
        <v>20</v>
      </c>
    </row>
    <row r="86" spans="1:10" s="110" customFormat="1">
      <c r="A86" s="199" t="s">
        <v>139</v>
      </c>
      <c r="B86" s="186" t="s">
        <v>1363</v>
      </c>
      <c r="C86" s="186" t="s">
        <v>268</v>
      </c>
      <c r="D86" s="278" t="s">
        <v>605</v>
      </c>
      <c r="E86" s="362" t="s">
        <v>142</v>
      </c>
      <c r="F86" s="362"/>
      <c r="G86" s="186" t="s">
        <v>3</v>
      </c>
      <c r="H86" s="187">
        <v>1</v>
      </c>
      <c r="I86" s="188">
        <v>20</v>
      </c>
      <c r="J86" s="200">
        <v>20</v>
      </c>
    </row>
    <row r="87" spans="1:10" s="110" customFormat="1" ht="25.5">
      <c r="A87" s="201"/>
      <c r="B87" s="293"/>
      <c r="C87" s="293"/>
      <c r="D87" s="279"/>
      <c r="E87" s="279" t="s">
        <v>143</v>
      </c>
      <c r="F87" s="203">
        <v>0</v>
      </c>
      <c r="G87" s="279" t="s">
        <v>144</v>
      </c>
      <c r="H87" s="203">
        <v>0</v>
      </c>
      <c r="I87" s="279" t="s">
        <v>145</v>
      </c>
      <c r="J87" s="204">
        <v>0</v>
      </c>
    </row>
    <row r="88" spans="1:10" s="110" customFormat="1" ht="15" customHeight="1" thickBot="1">
      <c r="A88" s="201"/>
      <c r="B88" s="293"/>
      <c r="C88" s="293"/>
      <c r="D88" s="279"/>
      <c r="E88" s="279" t="s">
        <v>663</v>
      </c>
      <c r="F88" s="203">
        <v>4.49</v>
      </c>
      <c r="G88" s="279"/>
      <c r="H88" s="363" t="s">
        <v>664</v>
      </c>
      <c r="I88" s="363"/>
      <c r="J88" s="204">
        <v>24.49</v>
      </c>
    </row>
    <row r="89" spans="1:10" s="110" customFormat="1" ht="15" thickTop="1">
      <c r="A89" s="205"/>
      <c r="B89" s="190"/>
      <c r="C89" s="190"/>
      <c r="D89" s="189"/>
      <c r="E89" s="189"/>
      <c r="F89" s="189"/>
      <c r="G89" s="189"/>
      <c r="H89" s="189"/>
      <c r="I89" s="189"/>
      <c r="J89" s="206"/>
    </row>
    <row r="90" spans="1:10" s="110" customFormat="1">
      <c r="A90" s="290" t="s">
        <v>727</v>
      </c>
      <c r="B90" s="289" t="s">
        <v>8</v>
      </c>
      <c r="C90" s="289" t="s">
        <v>9</v>
      </c>
      <c r="D90" s="284" t="s">
        <v>10</v>
      </c>
      <c r="E90" s="367" t="s">
        <v>136</v>
      </c>
      <c r="F90" s="367"/>
      <c r="G90" s="289" t="s">
        <v>11</v>
      </c>
      <c r="H90" s="288" t="s">
        <v>12</v>
      </c>
      <c r="I90" s="288" t="s">
        <v>13</v>
      </c>
      <c r="J90" s="287" t="s">
        <v>14</v>
      </c>
    </row>
    <row r="91" spans="1:10" s="110" customFormat="1">
      <c r="A91" s="94" t="s">
        <v>137</v>
      </c>
      <c r="B91" s="95" t="s">
        <v>1238</v>
      </c>
      <c r="C91" s="95" t="s">
        <v>558</v>
      </c>
      <c r="D91" s="277" t="s">
        <v>596</v>
      </c>
      <c r="E91" s="368" t="s">
        <v>687</v>
      </c>
      <c r="F91" s="368"/>
      <c r="G91" s="95" t="s">
        <v>597</v>
      </c>
      <c r="H91" s="182">
        <v>1</v>
      </c>
      <c r="I91" s="96">
        <v>100.21</v>
      </c>
      <c r="J91" s="196">
        <v>100.21</v>
      </c>
    </row>
    <row r="92" spans="1:10" s="110" customFormat="1" ht="14.25" customHeight="1">
      <c r="A92" s="370" t="s">
        <v>688</v>
      </c>
      <c r="B92" s="373" t="s">
        <v>8</v>
      </c>
      <c r="C92" s="373" t="s">
        <v>9</v>
      </c>
      <c r="D92" s="367" t="s">
        <v>689</v>
      </c>
      <c r="E92" s="373" t="s">
        <v>690</v>
      </c>
      <c r="F92" s="372"/>
      <c r="G92" s="373" t="s">
        <v>691</v>
      </c>
      <c r="H92" s="372"/>
      <c r="I92" s="372" t="s">
        <v>692</v>
      </c>
      <c r="J92" s="374" t="s">
        <v>693</v>
      </c>
    </row>
    <row r="93" spans="1:10" s="110" customFormat="1">
      <c r="A93" s="371"/>
      <c r="B93" s="373"/>
      <c r="C93" s="373"/>
      <c r="D93" s="372"/>
      <c r="E93" s="288" t="s">
        <v>694</v>
      </c>
      <c r="F93" s="288" t="s">
        <v>695</v>
      </c>
      <c r="G93" s="288" t="s">
        <v>694</v>
      </c>
      <c r="H93" s="288" t="s">
        <v>695</v>
      </c>
      <c r="I93" s="372"/>
      <c r="J93" s="374"/>
    </row>
    <row r="94" spans="1:10" s="110" customFormat="1">
      <c r="A94" s="350"/>
      <c r="B94" s="351"/>
      <c r="C94" s="351"/>
      <c r="D94" s="351"/>
      <c r="E94" s="351"/>
      <c r="F94" s="351" t="s">
        <v>696</v>
      </c>
      <c r="G94" s="351"/>
      <c r="H94" s="351"/>
      <c r="I94" s="351"/>
      <c r="J94" s="207">
        <v>0</v>
      </c>
    </row>
    <row r="95" spans="1:10" s="110" customFormat="1" ht="14.25" customHeight="1">
      <c r="A95" s="290" t="s">
        <v>697</v>
      </c>
      <c r="B95" s="289" t="s">
        <v>8</v>
      </c>
      <c r="C95" s="289" t="s">
        <v>9</v>
      </c>
      <c r="D95" s="284" t="s">
        <v>141</v>
      </c>
      <c r="E95" s="288"/>
      <c r="F95" s="372"/>
      <c r="G95" s="372" t="s">
        <v>698</v>
      </c>
      <c r="H95" s="372" t="s">
        <v>699</v>
      </c>
      <c r="I95" s="372" t="s">
        <v>692</v>
      </c>
      <c r="J95" s="287" t="s">
        <v>693</v>
      </c>
    </row>
    <row r="96" spans="1:10" s="110" customFormat="1">
      <c r="A96" s="350"/>
      <c r="B96" s="351"/>
      <c r="C96" s="351"/>
      <c r="D96" s="351"/>
      <c r="E96" s="351"/>
      <c r="F96" s="351" t="s">
        <v>700</v>
      </c>
      <c r="G96" s="351"/>
      <c r="H96" s="351"/>
      <c r="I96" s="351"/>
      <c r="J96" s="207">
        <v>0</v>
      </c>
    </row>
    <row r="97" spans="1:10" s="110" customFormat="1" ht="14.25" customHeight="1">
      <c r="A97" s="350"/>
      <c r="B97" s="351"/>
      <c r="C97" s="351"/>
      <c r="D97" s="351"/>
      <c r="E97" s="351"/>
      <c r="F97" s="351" t="s">
        <v>701</v>
      </c>
      <c r="G97" s="351"/>
      <c r="H97" s="351"/>
      <c r="I97" s="351"/>
      <c r="J97" s="207">
        <v>0</v>
      </c>
    </row>
    <row r="98" spans="1:10" s="110" customFormat="1" ht="14.25" customHeight="1">
      <c r="A98" s="350"/>
      <c r="B98" s="351"/>
      <c r="C98" s="351"/>
      <c r="D98" s="351"/>
      <c r="E98" s="351"/>
      <c r="F98" s="351" t="s">
        <v>702</v>
      </c>
      <c r="G98" s="351"/>
      <c r="H98" s="351"/>
      <c r="I98" s="351"/>
      <c r="J98" s="207">
        <v>1</v>
      </c>
    </row>
    <row r="99" spans="1:10" s="110" customFormat="1" ht="14.25" customHeight="1">
      <c r="A99" s="350"/>
      <c r="B99" s="351"/>
      <c r="C99" s="351"/>
      <c r="D99" s="351"/>
      <c r="E99" s="351"/>
      <c r="F99" s="351" t="s">
        <v>703</v>
      </c>
      <c r="G99" s="351"/>
      <c r="H99" s="351"/>
      <c r="I99" s="351"/>
      <c r="J99" s="207">
        <v>0</v>
      </c>
    </row>
    <row r="100" spans="1:10" s="110" customFormat="1" ht="25.5">
      <c r="A100" s="290" t="s">
        <v>704</v>
      </c>
      <c r="B100" s="289" t="s">
        <v>9</v>
      </c>
      <c r="C100" s="289" t="s">
        <v>8</v>
      </c>
      <c r="D100" s="284" t="s">
        <v>142</v>
      </c>
      <c r="E100" s="288"/>
      <c r="F100" s="288"/>
      <c r="G100" s="288" t="s">
        <v>698</v>
      </c>
      <c r="H100" s="288" t="s">
        <v>699</v>
      </c>
      <c r="I100" s="288" t="s">
        <v>705</v>
      </c>
      <c r="J100" s="287" t="s">
        <v>693</v>
      </c>
    </row>
    <row r="101" spans="1:10" s="110" customFormat="1" ht="38.25">
      <c r="A101" s="199" t="s">
        <v>139</v>
      </c>
      <c r="B101" s="186" t="s">
        <v>558</v>
      </c>
      <c r="C101" s="186" t="s">
        <v>706</v>
      </c>
      <c r="D101" s="278" t="s">
        <v>707</v>
      </c>
      <c r="E101" s="278"/>
      <c r="F101" s="278" t="s">
        <v>708</v>
      </c>
      <c r="G101" s="186" t="s">
        <v>17</v>
      </c>
      <c r="H101" s="188">
        <v>100.21</v>
      </c>
      <c r="I101" s="187">
        <v>1</v>
      </c>
      <c r="J101" s="200">
        <v>100.21</v>
      </c>
    </row>
    <row r="102" spans="1:10" s="110" customFormat="1">
      <c r="A102" s="350"/>
      <c r="B102" s="351"/>
      <c r="C102" s="351"/>
      <c r="D102" s="351"/>
      <c r="E102" s="351"/>
      <c r="F102" s="351" t="s">
        <v>709</v>
      </c>
      <c r="G102" s="351"/>
      <c r="H102" s="351"/>
      <c r="I102" s="351"/>
      <c r="J102" s="207">
        <v>100.21</v>
      </c>
    </row>
    <row r="103" spans="1:10" s="110" customFormat="1" ht="25.5">
      <c r="A103" s="290" t="s">
        <v>710</v>
      </c>
      <c r="B103" s="289" t="s">
        <v>9</v>
      </c>
      <c r="C103" s="289" t="s">
        <v>8</v>
      </c>
      <c r="D103" s="284" t="s">
        <v>711</v>
      </c>
      <c r="E103" s="288"/>
      <c r="F103" s="288"/>
      <c r="G103" s="288" t="s">
        <v>698</v>
      </c>
      <c r="H103" s="288" t="s">
        <v>699</v>
      </c>
      <c r="I103" s="288" t="s">
        <v>705</v>
      </c>
      <c r="J103" s="287" t="s">
        <v>693</v>
      </c>
    </row>
    <row r="104" spans="1:10" s="110" customFormat="1">
      <c r="A104" s="350"/>
      <c r="B104" s="351"/>
      <c r="C104" s="351"/>
      <c r="D104" s="351"/>
      <c r="E104" s="351"/>
      <c r="F104" s="351" t="s">
        <v>712</v>
      </c>
      <c r="G104" s="351"/>
      <c r="H104" s="351"/>
      <c r="I104" s="351"/>
      <c r="J104" s="207">
        <v>0</v>
      </c>
    </row>
    <row r="105" spans="1:10" s="110" customFormat="1" ht="25.5">
      <c r="A105" s="290" t="s">
        <v>26</v>
      </c>
      <c r="B105" s="289" t="s">
        <v>9</v>
      </c>
      <c r="C105" s="289" t="s">
        <v>8</v>
      </c>
      <c r="D105" s="284" t="s">
        <v>713</v>
      </c>
      <c r="E105" s="288" t="s">
        <v>714</v>
      </c>
      <c r="F105" s="288" t="s">
        <v>715</v>
      </c>
      <c r="G105" s="288" t="s">
        <v>698</v>
      </c>
      <c r="H105" s="288" t="s">
        <v>699</v>
      </c>
      <c r="I105" s="288" t="s">
        <v>705</v>
      </c>
      <c r="J105" s="287" t="s">
        <v>693</v>
      </c>
    </row>
    <row r="106" spans="1:10" s="110" customFormat="1">
      <c r="A106" s="350"/>
      <c r="B106" s="351"/>
      <c r="C106" s="351"/>
      <c r="D106" s="351"/>
      <c r="E106" s="351"/>
      <c r="F106" s="351" t="s">
        <v>716</v>
      </c>
      <c r="G106" s="351"/>
      <c r="H106" s="351"/>
      <c r="I106" s="351"/>
      <c r="J106" s="207">
        <v>0</v>
      </c>
    </row>
    <row r="107" spans="1:10" s="110" customFormat="1" ht="25.5">
      <c r="A107" s="201"/>
      <c r="B107" s="293"/>
      <c r="C107" s="293"/>
      <c r="D107" s="279"/>
      <c r="E107" s="279" t="s">
        <v>143</v>
      </c>
      <c r="F107" s="203">
        <v>0</v>
      </c>
      <c r="G107" s="279" t="s">
        <v>144</v>
      </c>
      <c r="H107" s="203">
        <v>0</v>
      </c>
      <c r="I107" s="279" t="s">
        <v>145</v>
      </c>
      <c r="J107" s="204">
        <v>0</v>
      </c>
    </row>
    <row r="108" spans="1:10" s="110" customFormat="1" ht="15" customHeight="1" thickBot="1">
      <c r="A108" s="201"/>
      <c r="B108" s="293"/>
      <c r="C108" s="293"/>
      <c r="D108" s="279"/>
      <c r="E108" s="279" t="s">
        <v>663</v>
      </c>
      <c r="F108" s="203">
        <v>22.51</v>
      </c>
      <c r="G108" s="279"/>
      <c r="H108" s="363" t="s">
        <v>664</v>
      </c>
      <c r="I108" s="363"/>
      <c r="J108" s="204">
        <v>122.72</v>
      </c>
    </row>
    <row r="109" spans="1:10" s="110" customFormat="1" ht="15" thickTop="1">
      <c r="A109" s="205"/>
      <c r="B109" s="190"/>
      <c r="C109" s="190"/>
      <c r="D109" s="189"/>
      <c r="E109" s="189"/>
      <c r="F109" s="189"/>
      <c r="G109" s="189"/>
      <c r="H109" s="189"/>
      <c r="I109" s="189"/>
      <c r="J109" s="206"/>
    </row>
    <row r="110" spans="1:10" s="110" customFormat="1">
      <c r="A110" s="290" t="s">
        <v>4880</v>
      </c>
      <c r="B110" s="289" t="s">
        <v>8</v>
      </c>
      <c r="C110" s="289" t="s">
        <v>9</v>
      </c>
      <c r="D110" s="284" t="s">
        <v>10</v>
      </c>
      <c r="E110" s="367" t="s">
        <v>136</v>
      </c>
      <c r="F110" s="367"/>
      <c r="G110" s="289" t="s">
        <v>11</v>
      </c>
      <c r="H110" s="288" t="s">
        <v>12</v>
      </c>
      <c r="I110" s="288" t="s">
        <v>13</v>
      </c>
      <c r="J110" s="287" t="s">
        <v>14</v>
      </c>
    </row>
    <row r="111" spans="1:10" s="110" customFormat="1" ht="14.25" customHeight="1">
      <c r="A111" s="94" t="s">
        <v>137</v>
      </c>
      <c r="B111" s="95" t="s">
        <v>4881</v>
      </c>
      <c r="C111" s="95" t="s">
        <v>21</v>
      </c>
      <c r="D111" s="277" t="s">
        <v>4737</v>
      </c>
      <c r="E111" s="368" t="s">
        <v>148</v>
      </c>
      <c r="F111" s="368"/>
      <c r="G111" s="95" t="s">
        <v>585</v>
      </c>
      <c r="H111" s="182">
        <v>1</v>
      </c>
      <c r="I111" s="96">
        <v>3912.36</v>
      </c>
      <c r="J111" s="196">
        <v>3912.36</v>
      </c>
    </row>
    <row r="112" spans="1:10" s="110" customFormat="1" ht="25.5" customHeight="1">
      <c r="A112" s="197" t="s">
        <v>146</v>
      </c>
      <c r="B112" s="183" t="s">
        <v>4882</v>
      </c>
      <c r="C112" s="183" t="s">
        <v>21</v>
      </c>
      <c r="D112" s="285" t="s">
        <v>4883</v>
      </c>
      <c r="E112" s="365" t="s">
        <v>148</v>
      </c>
      <c r="F112" s="365"/>
      <c r="G112" s="183" t="s">
        <v>585</v>
      </c>
      <c r="H112" s="184">
        <v>1</v>
      </c>
      <c r="I112" s="185">
        <v>24.93</v>
      </c>
      <c r="J112" s="198">
        <v>24.93</v>
      </c>
    </row>
    <row r="113" spans="1:10" s="110" customFormat="1">
      <c r="A113" s="199" t="s">
        <v>139</v>
      </c>
      <c r="B113" s="186" t="s">
        <v>4884</v>
      </c>
      <c r="C113" s="186" t="s">
        <v>21</v>
      </c>
      <c r="D113" s="278" t="s">
        <v>4885</v>
      </c>
      <c r="E113" s="362" t="s">
        <v>141</v>
      </c>
      <c r="F113" s="362"/>
      <c r="G113" s="186" t="s">
        <v>585</v>
      </c>
      <c r="H113" s="187">
        <v>1</v>
      </c>
      <c r="I113" s="188">
        <v>3482.33</v>
      </c>
      <c r="J113" s="200">
        <v>3482.33</v>
      </c>
    </row>
    <row r="114" spans="1:10" s="110" customFormat="1" ht="25.5">
      <c r="A114" s="199" t="s">
        <v>139</v>
      </c>
      <c r="B114" s="186" t="s">
        <v>4886</v>
      </c>
      <c r="C114" s="186" t="s">
        <v>21</v>
      </c>
      <c r="D114" s="278" t="s">
        <v>4887</v>
      </c>
      <c r="E114" s="362" t="s">
        <v>142</v>
      </c>
      <c r="F114" s="362"/>
      <c r="G114" s="186" t="s">
        <v>585</v>
      </c>
      <c r="H114" s="187">
        <v>1</v>
      </c>
      <c r="I114" s="188">
        <v>252.08</v>
      </c>
      <c r="J114" s="200">
        <v>252.08</v>
      </c>
    </row>
    <row r="115" spans="1:10" s="110" customFormat="1" ht="25.5">
      <c r="A115" s="199" t="s">
        <v>139</v>
      </c>
      <c r="B115" s="186" t="s">
        <v>4888</v>
      </c>
      <c r="C115" s="186" t="s">
        <v>21</v>
      </c>
      <c r="D115" s="278" t="s">
        <v>4889</v>
      </c>
      <c r="E115" s="362" t="s">
        <v>142</v>
      </c>
      <c r="F115" s="362"/>
      <c r="G115" s="186" t="s">
        <v>585</v>
      </c>
      <c r="H115" s="187">
        <v>1</v>
      </c>
      <c r="I115" s="188">
        <v>7.31</v>
      </c>
      <c r="J115" s="200">
        <v>7.31</v>
      </c>
    </row>
    <row r="116" spans="1:10" s="110" customFormat="1" ht="25.5">
      <c r="A116" s="199" t="s">
        <v>139</v>
      </c>
      <c r="B116" s="186" t="s">
        <v>4890</v>
      </c>
      <c r="C116" s="186" t="s">
        <v>21</v>
      </c>
      <c r="D116" s="278" t="s">
        <v>4891</v>
      </c>
      <c r="E116" s="362" t="s">
        <v>142</v>
      </c>
      <c r="F116" s="362"/>
      <c r="G116" s="186" t="s">
        <v>585</v>
      </c>
      <c r="H116" s="187">
        <v>1</v>
      </c>
      <c r="I116" s="188">
        <v>12.77</v>
      </c>
      <c r="J116" s="200">
        <v>12.77</v>
      </c>
    </row>
    <row r="117" spans="1:10" s="110" customFormat="1" ht="25.5">
      <c r="A117" s="199" t="s">
        <v>139</v>
      </c>
      <c r="B117" s="186" t="s">
        <v>4892</v>
      </c>
      <c r="C117" s="186" t="s">
        <v>21</v>
      </c>
      <c r="D117" s="278" t="s">
        <v>4893</v>
      </c>
      <c r="E117" s="362" t="s">
        <v>142</v>
      </c>
      <c r="F117" s="362"/>
      <c r="G117" s="186" t="s">
        <v>585</v>
      </c>
      <c r="H117" s="187">
        <v>1</v>
      </c>
      <c r="I117" s="188">
        <v>132.94</v>
      </c>
      <c r="J117" s="200">
        <v>132.94</v>
      </c>
    </row>
    <row r="118" spans="1:10" s="110" customFormat="1" ht="25.5">
      <c r="A118" s="201"/>
      <c r="B118" s="293"/>
      <c r="C118" s="293"/>
      <c r="D118" s="279"/>
      <c r="E118" s="279" t="s">
        <v>143</v>
      </c>
      <c r="F118" s="203">
        <v>3507.26</v>
      </c>
      <c r="G118" s="279" t="s">
        <v>144</v>
      </c>
      <c r="H118" s="203">
        <v>0</v>
      </c>
      <c r="I118" s="279" t="s">
        <v>145</v>
      </c>
      <c r="J118" s="204">
        <v>3507.26</v>
      </c>
    </row>
    <row r="119" spans="1:10" s="110" customFormat="1" ht="15" customHeight="1" thickBot="1">
      <c r="A119" s="201"/>
      <c r="B119" s="293"/>
      <c r="C119" s="293"/>
      <c r="D119" s="279"/>
      <c r="E119" s="279" t="s">
        <v>663</v>
      </c>
      <c r="F119" s="203">
        <v>879.1</v>
      </c>
      <c r="G119" s="279"/>
      <c r="H119" s="363" t="s">
        <v>664</v>
      </c>
      <c r="I119" s="363"/>
      <c r="J119" s="204">
        <v>4791.46</v>
      </c>
    </row>
    <row r="120" spans="1:10" s="110" customFormat="1" ht="15" thickTop="1">
      <c r="A120" s="205"/>
      <c r="B120" s="190"/>
      <c r="C120" s="190"/>
      <c r="D120" s="189"/>
      <c r="E120" s="189"/>
      <c r="F120" s="189"/>
      <c r="G120" s="189"/>
      <c r="H120" s="189"/>
      <c r="I120" s="189"/>
      <c r="J120" s="206"/>
    </row>
    <row r="121" spans="1:10" s="110" customFormat="1">
      <c r="A121" s="290" t="s">
        <v>4894</v>
      </c>
      <c r="B121" s="289" t="s">
        <v>8</v>
      </c>
      <c r="C121" s="289" t="s">
        <v>9</v>
      </c>
      <c r="D121" s="284" t="s">
        <v>10</v>
      </c>
      <c r="E121" s="367" t="s">
        <v>136</v>
      </c>
      <c r="F121" s="367"/>
      <c r="G121" s="289" t="s">
        <v>11</v>
      </c>
      <c r="H121" s="288" t="s">
        <v>12</v>
      </c>
      <c r="I121" s="288" t="s">
        <v>13</v>
      </c>
      <c r="J121" s="287" t="s">
        <v>14</v>
      </c>
    </row>
    <row r="122" spans="1:10" s="110" customFormat="1" ht="14.25" customHeight="1">
      <c r="A122" s="94" t="s">
        <v>137</v>
      </c>
      <c r="B122" s="95" t="s">
        <v>4895</v>
      </c>
      <c r="C122" s="95" t="s">
        <v>44</v>
      </c>
      <c r="D122" s="277" t="s">
        <v>4740</v>
      </c>
      <c r="E122" s="368" t="s">
        <v>148</v>
      </c>
      <c r="F122" s="368"/>
      <c r="G122" s="95" t="s">
        <v>4741</v>
      </c>
      <c r="H122" s="182">
        <v>1</v>
      </c>
      <c r="I122" s="96">
        <v>4.55</v>
      </c>
      <c r="J122" s="196">
        <v>4.55</v>
      </c>
    </row>
    <row r="123" spans="1:10" s="110" customFormat="1" ht="25.5" customHeight="1">
      <c r="A123" s="197" t="s">
        <v>146</v>
      </c>
      <c r="B123" s="183" t="s">
        <v>4896</v>
      </c>
      <c r="C123" s="183" t="s">
        <v>21</v>
      </c>
      <c r="D123" s="285" t="s">
        <v>4897</v>
      </c>
      <c r="E123" s="365" t="s">
        <v>148</v>
      </c>
      <c r="F123" s="365"/>
      <c r="G123" s="183" t="s">
        <v>26</v>
      </c>
      <c r="H123" s="184">
        <v>3.9E-2</v>
      </c>
      <c r="I123" s="185">
        <v>116.87</v>
      </c>
      <c r="J123" s="198">
        <v>4.55</v>
      </c>
    </row>
    <row r="124" spans="1:10" s="110" customFormat="1" ht="25.5">
      <c r="A124" s="201"/>
      <c r="B124" s="293"/>
      <c r="C124" s="293"/>
      <c r="D124" s="279"/>
      <c r="E124" s="279" t="s">
        <v>143</v>
      </c>
      <c r="F124" s="203">
        <v>4.47</v>
      </c>
      <c r="G124" s="279" t="s">
        <v>144</v>
      </c>
      <c r="H124" s="203">
        <v>0</v>
      </c>
      <c r="I124" s="279" t="s">
        <v>145</v>
      </c>
      <c r="J124" s="204">
        <v>4.47</v>
      </c>
    </row>
    <row r="125" spans="1:10" s="110" customFormat="1" ht="15" customHeight="1" thickBot="1">
      <c r="A125" s="201"/>
      <c r="B125" s="293"/>
      <c r="C125" s="293"/>
      <c r="D125" s="279"/>
      <c r="E125" s="279" t="s">
        <v>663</v>
      </c>
      <c r="F125" s="203">
        <v>1.02</v>
      </c>
      <c r="G125" s="279"/>
      <c r="H125" s="363" t="s">
        <v>664</v>
      </c>
      <c r="I125" s="363"/>
      <c r="J125" s="204">
        <v>5.57</v>
      </c>
    </row>
    <row r="126" spans="1:10" s="110" customFormat="1" ht="15" thickTop="1">
      <c r="A126" s="205"/>
      <c r="B126" s="190"/>
      <c r="C126" s="190"/>
      <c r="D126" s="189"/>
      <c r="E126" s="189"/>
      <c r="F126" s="189"/>
      <c r="G126" s="189"/>
      <c r="H126" s="189"/>
      <c r="I126" s="189"/>
      <c r="J126" s="206"/>
    </row>
    <row r="127" spans="1:10" s="110" customFormat="1">
      <c r="A127" s="290" t="s">
        <v>4898</v>
      </c>
      <c r="B127" s="289" t="s">
        <v>8</v>
      </c>
      <c r="C127" s="289" t="s">
        <v>9</v>
      </c>
      <c r="D127" s="284" t="s">
        <v>10</v>
      </c>
      <c r="E127" s="367" t="s">
        <v>136</v>
      </c>
      <c r="F127" s="367"/>
      <c r="G127" s="289" t="s">
        <v>11</v>
      </c>
      <c r="H127" s="288" t="s">
        <v>12</v>
      </c>
      <c r="I127" s="288" t="s">
        <v>13</v>
      </c>
      <c r="J127" s="287" t="s">
        <v>14</v>
      </c>
    </row>
    <row r="128" spans="1:10" s="110" customFormat="1" ht="25.5" customHeight="1">
      <c r="A128" s="94" t="s">
        <v>137</v>
      </c>
      <c r="B128" s="95" t="s">
        <v>4899</v>
      </c>
      <c r="C128" s="95" t="s">
        <v>44</v>
      </c>
      <c r="D128" s="277" t="s">
        <v>4744</v>
      </c>
      <c r="E128" s="368" t="s">
        <v>148</v>
      </c>
      <c r="F128" s="368"/>
      <c r="G128" s="95" t="s">
        <v>3</v>
      </c>
      <c r="H128" s="182">
        <v>1</v>
      </c>
      <c r="I128" s="96">
        <v>0.4</v>
      </c>
      <c r="J128" s="196">
        <v>0.4</v>
      </c>
    </row>
    <row r="129" spans="1:10" s="110" customFormat="1" ht="25.5">
      <c r="A129" s="199" t="s">
        <v>139</v>
      </c>
      <c r="B129" s="186" t="s">
        <v>4900</v>
      </c>
      <c r="C129" s="186" t="s">
        <v>44</v>
      </c>
      <c r="D129" s="278" t="s">
        <v>4901</v>
      </c>
      <c r="E129" s="362" t="s">
        <v>4711</v>
      </c>
      <c r="F129" s="362"/>
      <c r="G129" s="186" t="s">
        <v>3</v>
      </c>
      <c r="H129" s="187">
        <v>1</v>
      </c>
      <c r="I129" s="188">
        <v>0.4</v>
      </c>
      <c r="J129" s="200">
        <v>0.4</v>
      </c>
    </row>
    <row r="130" spans="1:10" s="110" customFormat="1" ht="25.5">
      <c r="A130" s="201"/>
      <c r="B130" s="293"/>
      <c r="C130" s="293"/>
      <c r="D130" s="279"/>
      <c r="E130" s="279" t="s">
        <v>143</v>
      </c>
      <c r="F130" s="203">
        <v>0</v>
      </c>
      <c r="G130" s="279" t="s">
        <v>144</v>
      </c>
      <c r="H130" s="203">
        <v>0</v>
      </c>
      <c r="I130" s="279" t="s">
        <v>145</v>
      </c>
      <c r="J130" s="204">
        <v>0</v>
      </c>
    </row>
    <row r="131" spans="1:10" s="110" customFormat="1" ht="15" customHeight="1" thickBot="1">
      <c r="A131" s="201"/>
      <c r="B131" s="293"/>
      <c r="C131" s="293"/>
      <c r="D131" s="279"/>
      <c r="E131" s="279" t="s">
        <v>663</v>
      </c>
      <c r="F131" s="203">
        <v>0.08</v>
      </c>
      <c r="G131" s="279"/>
      <c r="H131" s="363" t="s">
        <v>664</v>
      </c>
      <c r="I131" s="363"/>
      <c r="J131" s="204">
        <v>0.48</v>
      </c>
    </row>
    <row r="132" spans="1:10" s="110" customFormat="1" ht="15" thickTop="1">
      <c r="A132" s="205"/>
      <c r="B132" s="190"/>
      <c r="C132" s="190"/>
      <c r="D132" s="189"/>
      <c r="E132" s="189"/>
      <c r="F132" s="189"/>
      <c r="G132" s="189"/>
      <c r="H132" s="189"/>
      <c r="I132" s="189"/>
      <c r="J132" s="206"/>
    </row>
    <row r="133" spans="1:10" s="110" customFormat="1">
      <c r="A133" s="290" t="s">
        <v>730</v>
      </c>
      <c r="B133" s="289" t="s">
        <v>8</v>
      </c>
      <c r="C133" s="289" t="s">
        <v>9</v>
      </c>
      <c r="D133" s="284" t="s">
        <v>10</v>
      </c>
      <c r="E133" s="367" t="s">
        <v>136</v>
      </c>
      <c r="F133" s="367"/>
      <c r="G133" s="289" t="s">
        <v>11</v>
      </c>
      <c r="H133" s="288" t="s">
        <v>12</v>
      </c>
      <c r="I133" s="288" t="s">
        <v>13</v>
      </c>
      <c r="J133" s="287" t="s">
        <v>14</v>
      </c>
    </row>
    <row r="134" spans="1:10" s="110" customFormat="1" ht="14.25" customHeight="1">
      <c r="A134" s="94" t="s">
        <v>137</v>
      </c>
      <c r="B134" s="95" t="s">
        <v>1162</v>
      </c>
      <c r="C134" s="95" t="s">
        <v>21</v>
      </c>
      <c r="D134" s="277" t="s">
        <v>255</v>
      </c>
      <c r="E134" s="368" t="s">
        <v>148</v>
      </c>
      <c r="F134" s="368"/>
      <c r="G134" s="95" t="s">
        <v>26</v>
      </c>
      <c r="H134" s="182">
        <v>1</v>
      </c>
      <c r="I134" s="96">
        <v>29.84</v>
      </c>
      <c r="J134" s="196">
        <v>29.84</v>
      </c>
    </row>
    <row r="135" spans="1:10" s="110" customFormat="1" ht="25.5" customHeight="1">
      <c r="A135" s="197" t="s">
        <v>146</v>
      </c>
      <c r="B135" s="183" t="s">
        <v>1364</v>
      </c>
      <c r="C135" s="183" t="s">
        <v>21</v>
      </c>
      <c r="D135" s="285" t="s">
        <v>731</v>
      </c>
      <c r="E135" s="365" t="s">
        <v>148</v>
      </c>
      <c r="F135" s="365"/>
      <c r="G135" s="183" t="s">
        <v>26</v>
      </c>
      <c r="H135" s="184">
        <v>1</v>
      </c>
      <c r="I135" s="185">
        <v>0.64</v>
      </c>
      <c r="J135" s="198">
        <v>0.64</v>
      </c>
    </row>
    <row r="136" spans="1:10" s="110" customFormat="1">
      <c r="A136" s="199" t="s">
        <v>139</v>
      </c>
      <c r="B136" s="186" t="s">
        <v>1365</v>
      </c>
      <c r="C136" s="186" t="s">
        <v>21</v>
      </c>
      <c r="D136" s="278" t="s">
        <v>732</v>
      </c>
      <c r="E136" s="362" t="s">
        <v>141</v>
      </c>
      <c r="F136" s="362"/>
      <c r="G136" s="186" t="s">
        <v>26</v>
      </c>
      <c r="H136" s="187">
        <v>1</v>
      </c>
      <c r="I136" s="188">
        <v>26.47</v>
      </c>
      <c r="J136" s="200">
        <v>26.47</v>
      </c>
    </row>
    <row r="137" spans="1:10" s="110" customFormat="1" ht="25.5">
      <c r="A137" s="199" t="s">
        <v>139</v>
      </c>
      <c r="B137" s="186" t="s">
        <v>1366</v>
      </c>
      <c r="C137" s="186" t="s">
        <v>21</v>
      </c>
      <c r="D137" s="278" t="s">
        <v>733</v>
      </c>
      <c r="E137" s="362" t="s">
        <v>142</v>
      </c>
      <c r="F137" s="362"/>
      <c r="G137" s="186" t="s">
        <v>26</v>
      </c>
      <c r="H137" s="187">
        <v>1</v>
      </c>
      <c r="I137" s="188">
        <v>1.34</v>
      </c>
      <c r="J137" s="200">
        <v>1.34</v>
      </c>
    </row>
    <row r="138" spans="1:10" s="110" customFormat="1" ht="25.5">
      <c r="A138" s="199" t="s">
        <v>139</v>
      </c>
      <c r="B138" s="186" t="s">
        <v>1367</v>
      </c>
      <c r="C138" s="186" t="s">
        <v>21</v>
      </c>
      <c r="D138" s="278" t="s">
        <v>734</v>
      </c>
      <c r="E138" s="362" t="s">
        <v>142</v>
      </c>
      <c r="F138" s="362"/>
      <c r="G138" s="186" t="s">
        <v>26</v>
      </c>
      <c r="H138" s="187">
        <v>1</v>
      </c>
      <c r="I138" s="188">
        <v>0.04</v>
      </c>
      <c r="J138" s="200">
        <v>0.04</v>
      </c>
    </row>
    <row r="139" spans="1:10" s="110" customFormat="1" ht="25.5">
      <c r="A139" s="199" t="s">
        <v>139</v>
      </c>
      <c r="B139" s="186" t="s">
        <v>1368</v>
      </c>
      <c r="C139" s="186" t="s">
        <v>21</v>
      </c>
      <c r="D139" s="278" t="s">
        <v>735</v>
      </c>
      <c r="E139" s="362" t="s">
        <v>142</v>
      </c>
      <c r="F139" s="362"/>
      <c r="G139" s="186" t="s">
        <v>26</v>
      </c>
      <c r="H139" s="187">
        <v>1</v>
      </c>
      <c r="I139" s="188">
        <v>0.1</v>
      </c>
      <c r="J139" s="200">
        <v>0.1</v>
      </c>
    </row>
    <row r="140" spans="1:10" s="110" customFormat="1" ht="25.5">
      <c r="A140" s="199" t="s">
        <v>139</v>
      </c>
      <c r="B140" s="186" t="s">
        <v>1369</v>
      </c>
      <c r="C140" s="186" t="s">
        <v>21</v>
      </c>
      <c r="D140" s="278" t="s">
        <v>736</v>
      </c>
      <c r="E140" s="362" t="s">
        <v>142</v>
      </c>
      <c r="F140" s="362"/>
      <c r="G140" s="186" t="s">
        <v>26</v>
      </c>
      <c r="H140" s="187">
        <v>1</v>
      </c>
      <c r="I140" s="188">
        <v>1.25</v>
      </c>
      <c r="J140" s="200">
        <v>1.25</v>
      </c>
    </row>
    <row r="141" spans="1:10" s="110" customFormat="1" ht="25.5">
      <c r="A141" s="201"/>
      <c r="B141" s="293"/>
      <c r="C141" s="293"/>
      <c r="D141" s="279"/>
      <c r="E141" s="279" t="s">
        <v>143</v>
      </c>
      <c r="F141" s="203">
        <v>27.11</v>
      </c>
      <c r="G141" s="279" t="s">
        <v>144</v>
      </c>
      <c r="H141" s="203">
        <v>0</v>
      </c>
      <c r="I141" s="279" t="s">
        <v>145</v>
      </c>
      <c r="J141" s="204">
        <v>27.11</v>
      </c>
    </row>
    <row r="142" spans="1:10" s="110" customFormat="1" ht="15" customHeight="1" thickBot="1">
      <c r="A142" s="201"/>
      <c r="B142" s="293"/>
      <c r="C142" s="293"/>
      <c r="D142" s="279"/>
      <c r="E142" s="279" t="s">
        <v>663</v>
      </c>
      <c r="F142" s="203">
        <v>6.7</v>
      </c>
      <c r="G142" s="279"/>
      <c r="H142" s="363" t="s">
        <v>664</v>
      </c>
      <c r="I142" s="363"/>
      <c r="J142" s="204">
        <v>36.54</v>
      </c>
    </row>
    <row r="143" spans="1:10" s="110" customFormat="1" ht="15" thickTop="1">
      <c r="A143" s="205"/>
      <c r="B143" s="190"/>
      <c r="C143" s="190"/>
      <c r="D143" s="189"/>
      <c r="E143" s="189"/>
      <c r="F143" s="189"/>
      <c r="G143" s="189"/>
      <c r="H143" s="189"/>
      <c r="I143" s="189"/>
      <c r="J143" s="206"/>
    </row>
    <row r="144" spans="1:10" s="110" customFormat="1">
      <c r="A144" s="290" t="s">
        <v>737</v>
      </c>
      <c r="B144" s="289" t="s">
        <v>8</v>
      </c>
      <c r="C144" s="289" t="s">
        <v>9</v>
      </c>
      <c r="D144" s="284" t="s">
        <v>10</v>
      </c>
      <c r="E144" s="367" t="s">
        <v>136</v>
      </c>
      <c r="F144" s="367"/>
      <c r="G144" s="289" t="s">
        <v>11</v>
      </c>
      <c r="H144" s="288" t="s">
        <v>12</v>
      </c>
      <c r="I144" s="288" t="s">
        <v>13</v>
      </c>
      <c r="J144" s="287" t="s">
        <v>14</v>
      </c>
    </row>
    <row r="145" spans="1:10" s="110" customFormat="1" ht="25.5" customHeight="1">
      <c r="A145" s="94" t="s">
        <v>137</v>
      </c>
      <c r="B145" s="95" t="s">
        <v>1165</v>
      </c>
      <c r="C145" s="95" t="s">
        <v>21</v>
      </c>
      <c r="D145" s="277" t="s">
        <v>256</v>
      </c>
      <c r="E145" s="368" t="s">
        <v>148</v>
      </c>
      <c r="F145" s="368"/>
      <c r="G145" s="95" t="s">
        <v>26</v>
      </c>
      <c r="H145" s="182">
        <v>1</v>
      </c>
      <c r="I145" s="96">
        <v>123.26</v>
      </c>
      <c r="J145" s="196">
        <v>123.26</v>
      </c>
    </row>
    <row r="146" spans="1:10" s="110" customFormat="1" ht="25.5" customHeight="1">
      <c r="A146" s="197" t="s">
        <v>146</v>
      </c>
      <c r="B146" s="183" t="s">
        <v>1370</v>
      </c>
      <c r="C146" s="183" t="s">
        <v>21</v>
      </c>
      <c r="D146" s="285" t="s">
        <v>738</v>
      </c>
      <c r="E146" s="365" t="s">
        <v>148</v>
      </c>
      <c r="F146" s="365"/>
      <c r="G146" s="183" t="s">
        <v>26</v>
      </c>
      <c r="H146" s="184">
        <v>1</v>
      </c>
      <c r="I146" s="185">
        <v>2.02</v>
      </c>
      <c r="J146" s="198">
        <v>2.02</v>
      </c>
    </row>
    <row r="147" spans="1:10" s="110" customFormat="1">
      <c r="A147" s="199" t="s">
        <v>139</v>
      </c>
      <c r="B147" s="186" t="s">
        <v>1371</v>
      </c>
      <c r="C147" s="186" t="s">
        <v>21</v>
      </c>
      <c r="D147" s="278" t="s">
        <v>739</v>
      </c>
      <c r="E147" s="362" t="s">
        <v>141</v>
      </c>
      <c r="F147" s="362"/>
      <c r="G147" s="186" t="s">
        <v>26</v>
      </c>
      <c r="H147" s="187">
        <v>1</v>
      </c>
      <c r="I147" s="188">
        <v>119.11</v>
      </c>
      <c r="J147" s="200">
        <v>119.11</v>
      </c>
    </row>
    <row r="148" spans="1:10" s="110" customFormat="1" ht="25.5">
      <c r="A148" s="199" t="s">
        <v>139</v>
      </c>
      <c r="B148" s="186" t="s">
        <v>1366</v>
      </c>
      <c r="C148" s="186" t="s">
        <v>21</v>
      </c>
      <c r="D148" s="278" t="s">
        <v>733</v>
      </c>
      <c r="E148" s="362" t="s">
        <v>142</v>
      </c>
      <c r="F148" s="362"/>
      <c r="G148" s="186" t="s">
        <v>26</v>
      </c>
      <c r="H148" s="187">
        <v>1</v>
      </c>
      <c r="I148" s="188">
        <v>1.34</v>
      </c>
      <c r="J148" s="200">
        <v>1.34</v>
      </c>
    </row>
    <row r="149" spans="1:10" s="110" customFormat="1" ht="25.5">
      <c r="A149" s="199" t="s">
        <v>139</v>
      </c>
      <c r="B149" s="186" t="s">
        <v>1367</v>
      </c>
      <c r="C149" s="186" t="s">
        <v>21</v>
      </c>
      <c r="D149" s="278" t="s">
        <v>734</v>
      </c>
      <c r="E149" s="362" t="s">
        <v>142</v>
      </c>
      <c r="F149" s="362"/>
      <c r="G149" s="186" t="s">
        <v>26</v>
      </c>
      <c r="H149" s="187">
        <v>1</v>
      </c>
      <c r="I149" s="188">
        <v>0.04</v>
      </c>
      <c r="J149" s="200">
        <v>0.04</v>
      </c>
    </row>
    <row r="150" spans="1:10" s="110" customFormat="1" ht="25.5">
      <c r="A150" s="199" t="s">
        <v>139</v>
      </c>
      <c r="B150" s="186" t="s">
        <v>1372</v>
      </c>
      <c r="C150" s="186" t="s">
        <v>21</v>
      </c>
      <c r="D150" s="278" t="s">
        <v>740</v>
      </c>
      <c r="E150" s="362" t="s">
        <v>142</v>
      </c>
      <c r="F150" s="362"/>
      <c r="G150" s="186" t="s">
        <v>26</v>
      </c>
      <c r="H150" s="187">
        <v>1</v>
      </c>
      <c r="I150" s="188">
        <v>0.01</v>
      </c>
      <c r="J150" s="200">
        <v>0.01</v>
      </c>
    </row>
    <row r="151" spans="1:10" s="110" customFormat="1" ht="25.5">
      <c r="A151" s="199" t="s">
        <v>139</v>
      </c>
      <c r="B151" s="186" t="s">
        <v>1373</v>
      </c>
      <c r="C151" s="186" t="s">
        <v>21</v>
      </c>
      <c r="D151" s="278" t="s">
        <v>741</v>
      </c>
      <c r="E151" s="362" t="s">
        <v>142</v>
      </c>
      <c r="F151" s="362"/>
      <c r="G151" s="186" t="s">
        <v>26</v>
      </c>
      <c r="H151" s="187">
        <v>1</v>
      </c>
      <c r="I151" s="188">
        <v>0.74</v>
      </c>
      <c r="J151" s="200">
        <v>0.74</v>
      </c>
    </row>
    <row r="152" spans="1:10" s="110" customFormat="1" ht="25.5">
      <c r="A152" s="201"/>
      <c r="B152" s="293"/>
      <c r="C152" s="293"/>
      <c r="D152" s="279"/>
      <c r="E152" s="279" t="s">
        <v>143</v>
      </c>
      <c r="F152" s="203">
        <v>121.13</v>
      </c>
      <c r="G152" s="279" t="s">
        <v>144</v>
      </c>
      <c r="H152" s="203">
        <v>0</v>
      </c>
      <c r="I152" s="279" t="s">
        <v>145</v>
      </c>
      <c r="J152" s="204">
        <v>121.13</v>
      </c>
    </row>
    <row r="153" spans="1:10" s="110" customFormat="1" ht="15" customHeight="1" thickBot="1">
      <c r="A153" s="201"/>
      <c r="B153" s="293"/>
      <c r="C153" s="293"/>
      <c r="D153" s="279"/>
      <c r="E153" s="279" t="s">
        <v>663</v>
      </c>
      <c r="F153" s="203">
        <v>27.69</v>
      </c>
      <c r="G153" s="279"/>
      <c r="H153" s="363" t="s">
        <v>664</v>
      </c>
      <c r="I153" s="363"/>
      <c r="J153" s="204">
        <v>150.94999999999999</v>
      </c>
    </row>
    <row r="154" spans="1:10" s="110" customFormat="1" ht="15" thickTop="1">
      <c r="A154" s="205"/>
      <c r="B154" s="190"/>
      <c r="C154" s="190"/>
      <c r="D154" s="189"/>
      <c r="E154" s="189"/>
      <c r="F154" s="189"/>
      <c r="G154" s="189"/>
      <c r="H154" s="189"/>
      <c r="I154" s="189"/>
      <c r="J154" s="206"/>
    </row>
    <row r="155" spans="1:10" s="110" customFormat="1">
      <c r="A155" s="290" t="s">
        <v>4902</v>
      </c>
      <c r="B155" s="289" t="s">
        <v>8</v>
      </c>
      <c r="C155" s="289" t="s">
        <v>9</v>
      </c>
      <c r="D155" s="284" t="s">
        <v>10</v>
      </c>
      <c r="E155" s="367" t="s">
        <v>136</v>
      </c>
      <c r="F155" s="367"/>
      <c r="G155" s="289" t="s">
        <v>11</v>
      </c>
      <c r="H155" s="288" t="s">
        <v>12</v>
      </c>
      <c r="I155" s="288" t="s">
        <v>13</v>
      </c>
      <c r="J155" s="287" t="s">
        <v>14</v>
      </c>
    </row>
    <row r="156" spans="1:10" s="110" customFormat="1" ht="14.25" customHeight="1">
      <c r="A156" s="94" t="s">
        <v>137</v>
      </c>
      <c r="B156" s="95" t="s">
        <v>4903</v>
      </c>
      <c r="C156" s="95" t="s">
        <v>21</v>
      </c>
      <c r="D156" s="277" t="s">
        <v>4746</v>
      </c>
      <c r="E156" s="368" t="s">
        <v>148</v>
      </c>
      <c r="F156" s="368"/>
      <c r="G156" s="95" t="s">
        <v>585</v>
      </c>
      <c r="H156" s="182">
        <v>1</v>
      </c>
      <c r="I156" s="96">
        <v>3688.32</v>
      </c>
      <c r="J156" s="196">
        <v>3688.32</v>
      </c>
    </row>
    <row r="157" spans="1:10" s="110" customFormat="1" ht="25.5" customHeight="1">
      <c r="A157" s="197" t="s">
        <v>146</v>
      </c>
      <c r="B157" s="183" t="s">
        <v>4904</v>
      </c>
      <c r="C157" s="183" t="s">
        <v>21</v>
      </c>
      <c r="D157" s="285" t="s">
        <v>4905</v>
      </c>
      <c r="E157" s="365" t="s">
        <v>148</v>
      </c>
      <c r="F157" s="365"/>
      <c r="G157" s="183" t="s">
        <v>585</v>
      </c>
      <c r="H157" s="184">
        <v>1</v>
      </c>
      <c r="I157" s="185">
        <v>11.79</v>
      </c>
      <c r="J157" s="198">
        <v>11.79</v>
      </c>
    </row>
    <row r="158" spans="1:10" s="110" customFormat="1" ht="25.5">
      <c r="A158" s="199" t="s">
        <v>139</v>
      </c>
      <c r="B158" s="186" t="s">
        <v>4906</v>
      </c>
      <c r="C158" s="186" t="s">
        <v>21</v>
      </c>
      <c r="D158" s="278" t="s">
        <v>4907</v>
      </c>
      <c r="E158" s="362" t="s">
        <v>142</v>
      </c>
      <c r="F158" s="362"/>
      <c r="G158" s="186" t="s">
        <v>585</v>
      </c>
      <c r="H158" s="187">
        <v>1</v>
      </c>
      <c r="I158" s="188">
        <v>154.18</v>
      </c>
      <c r="J158" s="200">
        <v>154.18</v>
      </c>
    </row>
    <row r="159" spans="1:10" s="110" customFormat="1" ht="25.5">
      <c r="A159" s="199" t="s">
        <v>139</v>
      </c>
      <c r="B159" s="186" t="s">
        <v>4908</v>
      </c>
      <c r="C159" s="186" t="s">
        <v>21</v>
      </c>
      <c r="D159" s="278" t="s">
        <v>4909</v>
      </c>
      <c r="E159" s="362" t="s">
        <v>142</v>
      </c>
      <c r="F159" s="362"/>
      <c r="G159" s="186" t="s">
        <v>585</v>
      </c>
      <c r="H159" s="187">
        <v>1</v>
      </c>
      <c r="I159" s="188">
        <v>205.81</v>
      </c>
      <c r="J159" s="200">
        <v>205.81</v>
      </c>
    </row>
    <row r="160" spans="1:10" s="110" customFormat="1" ht="25.5">
      <c r="A160" s="199" t="s">
        <v>139</v>
      </c>
      <c r="B160" s="186" t="s">
        <v>4886</v>
      </c>
      <c r="C160" s="186" t="s">
        <v>21</v>
      </c>
      <c r="D160" s="278" t="s">
        <v>4887</v>
      </c>
      <c r="E160" s="362" t="s">
        <v>142</v>
      </c>
      <c r="F160" s="362"/>
      <c r="G160" s="186" t="s">
        <v>585</v>
      </c>
      <c r="H160" s="187">
        <v>1</v>
      </c>
      <c r="I160" s="188">
        <v>252.08</v>
      </c>
      <c r="J160" s="200">
        <v>252.08</v>
      </c>
    </row>
    <row r="161" spans="1:10" s="110" customFormat="1" ht="25.5">
      <c r="A161" s="199" t="s">
        <v>139</v>
      </c>
      <c r="B161" s="186" t="s">
        <v>4888</v>
      </c>
      <c r="C161" s="186" t="s">
        <v>21</v>
      </c>
      <c r="D161" s="278" t="s">
        <v>4889</v>
      </c>
      <c r="E161" s="362" t="s">
        <v>142</v>
      </c>
      <c r="F161" s="362"/>
      <c r="G161" s="186" t="s">
        <v>585</v>
      </c>
      <c r="H161" s="187">
        <v>1</v>
      </c>
      <c r="I161" s="188">
        <v>7.31</v>
      </c>
      <c r="J161" s="200">
        <v>7.31</v>
      </c>
    </row>
    <row r="162" spans="1:10" s="110" customFormat="1">
      <c r="A162" s="199" t="s">
        <v>139</v>
      </c>
      <c r="B162" s="186" t="s">
        <v>4910</v>
      </c>
      <c r="C162" s="186" t="s">
        <v>21</v>
      </c>
      <c r="D162" s="278" t="s">
        <v>4911</v>
      </c>
      <c r="E162" s="362" t="s">
        <v>141</v>
      </c>
      <c r="F162" s="362"/>
      <c r="G162" s="186" t="s">
        <v>585</v>
      </c>
      <c r="H162" s="187">
        <v>1</v>
      </c>
      <c r="I162" s="188">
        <v>2692.19</v>
      </c>
      <c r="J162" s="200">
        <v>2692.19</v>
      </c>
    </row>
    <row r="163" spans="1:10" s="110" customFormat="1" ht="25.5">
      <c r="A163" s="199" t="s">
        <v>139</v>
      </c>
      <c r="B163" s="186" t="s">
        <v>4912</v>
      </c>
      <c r="C163" s="186" t="s">
        <v>21</v>
      </c>
      <c r="D163" s="278" t="s">
        <v>4913</v>
      </c>
      <c r="E163" s="362" t="s">
        <v>142</v>
      </c>
      <c r="F163" s="362"/>
      <c r="G163" s="186" t="s">
        <v>585</v>
      </c>
      <c r="H163" s="187">
        <v>1</v>
      </c>
      <c r="I163" s="188">
        <v>114.72</v>
      </c>
      <c r="J163" s="200">
        <v>114.72</v>
      </c>
    </row>
    <row r="164" spans="1:10" s="110" customFormat="1" ht="25.5">
      <c r="A164" s="199" t="s">
        <v>139</v>
      </c>
      <c r="B164" s="186" t="s">
        <v>4914</v>
      </c>
      <c r="C164" s="186" t="s">
        <v>21</v>
      </c>
      <c r="D164" s="278" t="s">
        <v>4915</v>
      </c>
      <c r="E164" s="362" t="s">
        <v>142</v>
      </c>
      <c r="F164" s="362"/>
      <c r="G164" s="186" t="s">
        <v>585</v>
      </c>
      <c r="H164" s="187">
        <v>1</v>
      </c>
      <c r="I164" s="188">
        <v>250.24</v>
      </c>
      <c r="J164" s="200">
        <v>250.24</v>
      </c>
    </row>
    <row r="165" spans="1:10" s="110" customFormat="1" ht="25.5">
      <c r="A165" s="201"/>
      <c r="B165" s="293"/>
      <c r="C165" s="293"/>
      <c r="D165" s="279"/>
      <c r="E165" s="279" t="s">
        <v>143</v>
      </c>
      <c r="F165" s="203">
        <v>2703.98</v>
      </c>
      <c r="G165" s="279" t="s">
        <v>144</v>
      </c>
      <c r="H165" s="203">
        <v>0</v>
      </c>
      <c r="I165" s="279" t="s">
        <v>145</v>
      </c>
      <c r="J165" s="204">
        <v>2703.98</v>
      </c>
    </row>
    <row r="166" spans="1:10" s="110" customFormat="1" ht="15" customHeight="1" thickBot="1">
      <c r="A166" s="201"/>
      <c r="B166" s="293"/>
      <c r="C166" s="293"/>
      <c r="D166" s="279"/>
      <c r="E166" s="279" t="s">
        <v>663</v>
      </c>
      <c r="F166" s="203">
        <v>828.76</v>
      </c>
      <c r="G166" s="279"/>
      <c r="H166" s="363" t="s">
        <v>664</v>
      </c>
      <c r="I166" s="363"/>
      <c r="J166" s="204">
        <v>4517.08</v>
      </c>
    </row>
    <row r="167" spans="1:10" s="110" customFormat="1" ht="15" thickTop="1">
      <c r="A167" s="205"/>
      <c r="B167" s="190"/>
      <c r="C167" s="190"/>
      <c r="D167" s="189"/>
      <c r="E167" s="189"/>
      <c r="F167" s="189"/>
      <c r="G167" s="189"/>
      <c r="H167" s="189"/>
      <c r="I167" s="189"/>
      <c r="J167" s="206"/>
    </row>
    <row r="168" spans="1:10" s="110" customFormat="1">
      <c r="A168" s="290" t="s">
        <v>744</v>
      </c>
      <c r="B168" s="289" t="s">
        <v>8</v>
      </c>
      <c r="C168" s="289" t="s">
        <v>9</v>
      </c>
      <c r="D168" s="284" t="s">
        <v>10</v>
      </c>
      <c r="E168" s="367" t="s">
        <v>136</v>
      </c>
      <c r="F168" s="367"/>
      <c r="G168" s="289" t="s">
        <v>11</v>
      </c>
      <c r="H168" s="288" t="s">
        <v>12</v>
      </c>
      <c r="I168" s="288" t="s">
        <v>13</v>
      </c>
      <c r="J168" s="287" t="s">
        <v>14</v>
      </c>
    </row>
    <row r="169" spans="1:10" s="110" customFormat="1" ht="51">
      <c r="A169" s="94" t="s">
        <v>137</v>
      </c>
      <c r="B169" s="95" t="s">
        <v>1167</v>
      </c>
      <c r="C169" s="95" t="s">
        <v>21</v>
      </c>
      <c r="D169" s="277" t="s">
        <v>257</v>
      </c>
      <c r="E169" s="368" t="s">
        <v>178</v>
      </c>
      <c r="F169" s="368"/>
      <c r="G169" s="95" t="s">
        <v>2</v>
      </c>
      <c r="H169" s="182">
        <v>1</v>
      </c>
      <c r="I169" s="96">
        <v>64.36</v>
      </c>
      <c r="J169" s="196">
        <v>64.36</v>
      </c>
    </row>
    <row r="170" spans="1:10" s="110" customFormat="1" ht="38.25" customHeight="1">
      <c r="A170" s="197" t="s">
        <v>146</v>
      </c>
      <c r="B170" s="183" t="s">
        <v>1374</v>
      </c>
      <c r="C170" s="183" t="s">
        <v>21</v>
      </c>
      <c r="D170" s="285" t="s">
        <v>745</v>
      </c>
      <c r="E170" s="365" t="s">
        <v>155</v>
      </c>
      <c r="F170" s="365"/>
      <c r="G170" s="183" t="s">
        <v>156</v>
      </c>
      <c r="H170" s="184">
        <v>2.7799999999999998E-2</v>
      </c>
      <c r="I170" s="185">
        <v>203.19</v>
      </c>
      <c r="J170" s="198">
        <v>5.64</v>
      </c>
    </row>
    <row r="171" spans="1:10" s="110" customFormat="1" ht="38.25" customHeight="1">
      <c r="A171" s="197" t="s">
        <v>146</v>
      </c>
      <c r="B171" s="183" t="s">
        <v>1375</v>
      </c>
      <c r="C171" s="183" t="s">
        <v>21</v>
      </c>
      <c r="D171" s="285" t="s">
        <v>746</v>
      </c>
      <c r="E171" s="365" t="s">
        <v>155</v>
      </c>
      <c r="F171" s="365"/>
      <c r="G171" s="183" t="s">
        <v>249</v>
      </c>
      <c r="H171" s="184">
        <v>4.02E-2</v>
      </c>
      <c r="I171" s="185">
        <v>81.55</v>
      </c>
      <c r="J171" s="198">
        <v>3.27</v>
      </c>
    </row>
    <row r="172" spans="1:10" s="110" customFormat="1" ht="51">
      <c r="A172" s="197" t="s">
        <v>146</v>
      </c>
      <c r="B172" s="183" t="s">
        <v>1376</v>
      </c>
      <c r="C172" s="183" t="s">
        <v>21</v>
      </c>
      <c r="D172" s="285" t="s">
        <v>747</v>
      </c>
      <c r="E172" s="365" t="s">
        <v>155</v>
      </c>
      <c r="F172" s="365"/>
      <c r="G172" s="183" t="s">
        <v>156</v>
      </c>
      <c r="H172" s="184">
        <v>5.4000000000000003E-3</v>
      </c>
      <c r="I172" s="185">
        <v>321.94</v>
      </c>
      <c r="J172" s="198">
        <v>1.73</v>
      </c>
    </row>
    <row r="173" spans="1:10" s="110" customFormat="1" ht="51">
      <c r="A173" s="197" t="s">
        <v>146</v>
      </c>
      <c r="B173" s="183" t="s">
        <v>1377</v>
      </c>
      <c r="C173" s="183" t="s">
        <v>21</v>
      </c>
      <c r="D173" s="285" t="s">
        <v>748</v>
      </c>
      <c r="E173" s="365" t="s">
        <v>155</v>
      </c>
      <c r="F173" s="365"/>
      <c r="G173" s="183" t="s">
        <v>249</v>
      </c>
      <c r="H173" s="184">
        <v>5.9999999999999995E-4</v>
      </c>
      <c r="I173" s="185">
        <v>76.400000000000006</v>
      </c>
      <c r="J173" s="198">
        <v>0.04</v>
      </c>
    </row>
    <row r="174" spans="1:10" s="110" customFormat="1" ht="25.5" customHeight="1">
      <c r="A174" s="197" t="s">
        <v>146</v>
      </c>
      <c r="B174" s="183" t="s">
        <v>1345</v>
      </c>
      <c r="C174" s="183" t="s">
        <v>21</v>
      </c>
      <c r="D174" s="285" t="s">
        <v>147</v>
      </c>
      <c r="E174" s="365" t="s">
        <v>148</v>
      </c>
      <c r="F174" s="365"/>
      <c r="G174" s="183" t="s">
        <v>26</v>
      </c>
      <c r="H174" s="184">
        <v>3.7900000000000003E-2</v>
      </c>
      <c r="I174" s="185">
        <v>20.32</v>
      </c>
      <c r="J174" s="198">
        <v>0.77</v>
      </c>
    </row>
    <row r="175" spans="1:10" s="110" customFormat="1" ht="25.5" customHeight="1">
      <c r="A175" s="197" t="s">
        <v>146</v>
      </c>
      <c r="B175" s="183" t="s">
        <v>1378</v>
      </c>
      <c r="C175" s="183" t="s">
        <v>21</v>
      </c>
      <c r="D175" s="285" t="s">
        <v>749</v>
      </c>
      <c r="E175" s="365" t="s">
        <v>155</v>
      </c>
      <c r="F175" s="365"/>
      <c r="G175" s="183" t="s">
        <v>156</v>
      </c>
      <c r="H175" s="184">
        <v>0.12520000000000001</v>
      </c>
      <c r="I175" s="185">
        <v>30.06</v>
      </c>
      <c r="J175" s="198">
        <v>3.76</v>
      </c>
    </row>
    <row r="176" spans="1:10" s="110" customFormat="1" ht="25.5">
      <c r="A176" s="199" t="s">
        <v>139</v>
      </c>
      <c r="B176" s="186" t="s">
        <v>1379</v>
      </c>
      <c r="C176" s="186" t="s">
        <v>21</v>
      </c>
      <c r="D176" s="278" t="s">
        <v>750</v>
      </c>
      <c r="E176" s="362" t="s">
        <v>142</v>
      </c>
      <c r="F176" s="362"/>
      <c r="G176" s="186" t="s">
        <v>2</v>
      </c>
      <c r="H176" s="187">
        <v>1.3889</v>
      </c>
      <c r="I176" s="188">
        <v>35.39</v>
      </c>
      <c r="J176" s="200">
        <v>49.15</v>
      </c>
    </row>
    <row r="177" spans="1:10" s="110" customFormat="1" ht="25.5">
      <c r="A177" s="201"/>
      <c r="B177" s="293"/>
      <c r="C177" s="293"/>
      <c r="D177" s="279"/>
      <c r="E177" s="279" t="s">
        <v>143</v>
      </c>
      <c r="F177" s="203">
        <v>4.26</v>
      </c>
      <c r="G177" s="279" t="s">
        <v>144</v>
      </c>
      <c r="H177" s="203">
        <v>0</v>
      </c>
      <c r="I177" s="279" t="s">
        <v>145</v>
      </c>
      <c r="J177" s="204">
        <v>4.26</v>
      </c>
    </row>
    <row r="178" spans="1:10" s="110" customFormat="1" ht="15" customHeight="1" thickBot="1">
      <c r="A178" s="201"/>
      <c r="B178" s="293"/>
      <c r="C178" s="293"/>
      <c r="D178" s="279"/>
      <c r="E178" s="279" t="s">
        <v>663</v>
      </c>
      <c r="F178" s="203">
        <v>14.46</v>
      </c>
      <c r="G178" s="279"/>
      <c r="H178" s="363" t="s">
        <v>664</v>
      </c>
      <c r="I178" s="363"/>
      <c r="J178" s="204">
        <v>78.819999999999993</v>
      </c>
    </row>
    <row r="179" spans="1:10" s="110" customFormat="1" ht="15" thickTop="1">
      <c r="A179" s="205"/>
      <c r="B179" s="190"/>
      <c r="C179" s="190"/>
      <c r="D179" s="189"/>
      <c r="E179" s="189"/>
      <c r="F179" s="189"/>
      <c r="G179" s="189"/>
      <c r="H179" s="189"/>
      <c r="I179" s="189"/>
      <c r="J179" s="206"/>
    </row>
    <row r="180" spans="1:10" s="110" customFormat="1">
      <c r="A180" s="290" t="s">
        <v>751</v>
      </c>
      <c r="B180" s="289" t="s">
        <v>8</v>
      </c>
      <c r="C180" s="289" t="s">
        <v>9</v>
      </c>
      <c r="D180" s="284" t="s">
        <v>10</v>
      </c>
      <c r="E180" s="367" t="s">
        <v>136</v>
      </c>
      <c r="F180" s="367"/>
      <c r="G180" s="289" t="s">
        <v>11</v>
      </c>
      <c r="H180" s="288" t="s">
        <v>12</v>
      </c>
      <c r="I180" s="288" t="s">
        <v>13</v>
      </c>
      <c r="J180" s="287" t="s">
        <v>14</v>
      </c>
    </row>
    <row r="181" spans="1:10" s="110" customFormat="1" ht="25.5" customHeight="1">
      <c r="A181" s="94" t="s">
        <v>137</v>
      </c>
      <c r="B181" s="95" t="s">
        <v>1245</v>
      </c>
      <c r="C181" s="95" t="s">
        <v>21</v>
      </c>
      <c r="D181" s="277" t="s">
        <v>233</v>
      </c>
      <c r="E181" s="368" t="s">
        <v>752</v>
      </c>
      <c r="F181" s="368"/>
      <c r="G181" s="95" t="s">
        <v>23</v>
      </c>
      <c r="H181" s="182">
        <v>1</v>
      </c>
      <c r="I181" s="96">
        <v>2.5299999999999998</v>
      </c>
      <c r="J181" s="196">
        <v>2.5299999999999998</v>
      </c>
    </row>
    <row r="182" spans="1:10" s="110" customFormat="1" ht="51">
      <c r="A182" s="197" t="s">
        <v>146</v>
      </c>
      <c r="B182" s="183" t="s">
        <v>1380</v>
      </c>
      <c r="C182" s="183" t="s">
        <v>21</v>
      </c>
      <c r="D182" s="285" t="s">
        <v>753</v>
      </c>
      <c r="E182" s="365" t="s">
        <v>155</v>
      </c>
      <c r="F182" s="365"/>
      <c r="G182" s="183" t="s">
        <v>156</v>
      </c>
      <c r="H182" s="184">
        <v>8.3000000000000001E-3</v>
      </c>
      <c r="I182" s="185">
        <v>272.8</v>
      </c>
      <c r="J182" s="198">
        <v>2.2599999999999998</v>
      </c>
    </row>
    <row r="183" spans="1:10" s="110" customFormat="1" ht="51">
      <c r="A183" s="197" t="s">
        <v>146</v>
      </c>
      <c r="B183" s="183" t="s">
        <v>1381</v>
      </c>
      <c r="C183" s="183" t="s">
        <v>21</v>
      </c>
      <c r="D183" s="285" t="s">
        <v>754</v>
      </c>
      <c r="E183" s="365" t="s">
        <v>155</v>
      </c>
      <c r="F183" s="365"/>
      <c r="G183" s="183" t="s">
        <v>249</v>
      </c>
      <c r="H183" s="184">
        <v>3.5999999999999999E-3</v>
      </c>
      <c r="I183" s="185">
        <v>77.430000000000007</v>
      </c>
      <c r="J183" s="198">
        <v>0.27</v>
      </c>
    </row>
    <row r="184" spans="1:10" s="110" customFormat="1" ht="25.5">
      <c r="A184" s="201"/>
      <c r="B184" s="293"/>
      <c r="C184" s="293"/>
      <c r="D184" s="279"/>
      <c r="E184" s="279" t="s">
        <v>143</v>
      </c>
      <c r="F184" s="203">
        <v>0.33</v>
      </c>
      <c r="G184" s="279" t="s">
        <v>144</v>
      </c>
      <c r="H184" s="203">
        <v>0</v>
      </c>
      <c r="I184" s="279" t="s">
        <v>145</v>
      </c>
      <c r="J184" s="204">
        <v>0.33</v>
      </c>
    </row>
    <row r="185" spans="1:10" s="110" customFormat="1" ht="15" customHeight="1" thickBot="1">
      <c r="A185" s="201"/>
      <c r="B185" s="293"/>
      <c r="C185" s="293"/>
      <c r="D185" s="279"/>
      <c r="E185" s="279" t="s">
        <v>663</v>
      </c>
      <c r="F185" s="203">
        <v>0.56000000000000005</v>
      </c>
      <c r="G185" s="279"/>
      <c r="H185" s="363" t="s">
        <v>664</v>
      </c>
      <c r="I185" s="363"/>
      <c r="J185" s="204">
        <v>3.09</v>
      </c>
    </row>
    <row r="186" spans="1:10" s="110" customFormat="1" ht="15" thickTop="1">
      <c r="A186" s="205"/>
      <c r="B186" s="190"/>
      <c r="C186" s="190"/>
      <c r="D186" s="189"/>
      <c r="E186" s="189"/>
      <c r="F186" s="189"/>
      <c r="G186" s="189"/>
      <c r="H186" s="189"/>
      <c r="I186" s="189"/>
      <c r="J186" s="206"/>
    </row>
    <row r="187" spans="1:10" s="110" customFormat="1">
      <c r="A187" s="290" t="s">
        <v>3072</v>
      </c>
      <c r="B187" s="289" t="s">
        <v>8</v>
      </c>
      <c r="C187" s="289" t="s">
        <v>9</v>
      </c>
      <c r="D187" s="284" t="s">
        <v>10</v>
      </c>
      <c r="E187" s="367" t="s">
        <v>136</v>
      </c>
      <c r="F187" s="367"/>
      <c r="G187" s="289" t="s">
        <v>11</v>
      </c>
      <c r="H187" s="288" t="s">
        <v>12</v>
      </c>
      <c r="I187" s="288" t="s">
        <v>13</v>
      </c>
      <c r="J187" s="287" t="s">
        <v>14</v>
      </c>
    </row>
    <row r="188" spans="1:10" s="110" customFormat="1" ht="14.25" customHeight="1">
      <c r="A188" s="94" t="s">
        <v>137</v>
      </c>
      <c r="B188" s="95" t="s">
        <v>1310</v>
      </c>
      <c r="C188" s="95" t="s">
        <v>21</v>
      </c>
      <c r="D188" s="277" t="s">
        <v>2319</v>
      </c>
      <c r="E188" s="368" t="s">
        <v>668</v>
      </c>
      <c r="F188" s="368"/>
      <c r="G188" s="95" t="s">
        <v>3</v>
      </c>
      <c r="H188" s="182">
        <v>1</v>
      </c>
      <c r="I188" s="96">
        <v>1.85</v>
      </c>
      <c r="J188" s="196">
        <v>1.85</v>
      </c>
    </row>
    <row r="189" spans="1:10" s="110" customFormat="1" ht="51">
      <c r="A189" s="197" t="s">
        <v>146</v>
      </c>
      <c r="B189" s="183" t="s">
        <v>1376</v>
      </c>
      <c r="C189" s="183" t="s">
        <v>21</v>
      </c>
      <c r="D189" s="285" t="s">
        <v>747</v>
      </c>
      <c r="E189" s="365" t="s">
        <v>155</v>
      </c>
      <c r="F189" s="365"/>
      <c r="G189" s="183" t="s">
        <v>156</v>
      </c>
      <c r="H189" s="184">
        <v>1.0702000000000001E-3</v>
      </c>
      <c r="I189" s="185">
        <v>321.94</v>
      </c>
      <c r="J189" s="198">
        <v>0.34</v>
      </c>
    </row>
    <row r="190" spans="1:10" s="110" customFormat="1" ht="51">
      <c r="A190" s="197" t="s">
        <v>146</v>
      </c>
      <c r="B190" s="183" t="s">
        <v>1377</v>
      </c>
      <c r="C190" s="183" t="s">
        <v>21</v>
      </c>
      <c r="D190" s="285" t="s">
        <v>748</v>
      </c>
      <c r="E190" s="365" t="s">
        <v>155</v>
      </c>
      <c r="F190" s="365"/>
      <c r="G190" s="183" t="s">
        <v>249</v>
      </c>
      <c r="H190" s="184">
        <v>7.5449999999999996E-3</v>
      </c>
      <c r="I190" s="185">
        <v>76.400000000000006</v>
      </c>
      <c r="J190" s="198">
        <v>0.56999999999999995</v>
      </c>
    </row>
    <row r="191" spans="1:10" s="110" customFormat="1" ht="38.25" customHeight="1">
      <c r="A191" s="197" t="s">
        <v>146</v>
      </c>
      <c r="B191" s="183" t="s">
        <v>1384</v>
      </c>
      <c r="C191" s="183" t="s">
        <v>21</v>
      </c>
      <c r="D191" s="285" t="s">
        <v>758</v>
      </c>
      <c r="E191" s="365" t="s">
        <v>155</v>
      </c>
      <c r="F191" s="365"/>
      <c r="G191" s="183" t="s">
        <v>156</v>
      </c>
      <c r="H191" s="184">
        <v>3.0249999999999998E-4</v>
      </c>
      <c r="I191" s="185">
        <v>246.33</v>
      </c>
      <c r="J191" s="198">
        <v>7.0000000000000007E-2</v>
      </c>
    </row>
    <row r="192" spans="1:10" s="110" customFormat="1" ht="38.25" customHeight="1">
      <c r="A192" s="197" t="s">
        <v>146</v>
      </c>
      <c r="B192" s="183" t="s">
        <v>1385</v>
      </c>
      <c r="C192" s="183" t="s">
        <v>21</v>
      </c>
      <c r="D192" s="285" t="s">
        <v>759</v>
      </c>
      <c r="E192" s="365" t="s">
        <v>155</v>
      </c>
      <c r="F192" s="365"/>
      <c r="G192" s="183" t="s">
        <v>249</v>
      </c>
      <c r="H192" s="184">
        <v>7.3180000000000001E-4</v>
      </c>
      <c r="I192" s="185">
        <v>89.65</v>
      </c>
      <c r="J192" s="198">
        <v>0.06</v>
      </c>
    </row>
    <row r="193" spans="1:10" s="110" customFormat="1" ht="38.25" customHeight="1">
      <c r="A193" s="197" t="s">
        <v>146</v>
      </c>
      <c r="B193" s="183" t="s">
        <v>3073</v>
      </c>
      <c r="C193" s="183" t="s">
        <v>21</v>
      </c>
      <c r="D193" s="285" t="s">
        <v>3074</v>
      </c>
      <c r="E193" s="365" t="s">
        <v>155</v>
      </c>
      <c r="F193" s="365"/>
      <c r="G193" s="183" t="s">
        <v>156</v>
      </c>
      <c r="H193" s="184">
        <v>2.5195E-3</v>
      </c>
      <c r="I193" s="185">
        <v>162.83000000000001</v>
      </c>
      <c r="J193" s="198">
        <v>0.41</v>
      </c>
    </row>
    <row r="194" spans="1:10" s="110" customFormat="1" ht="25.5" customHeight="1">
      <c r="A194" s="197" t="s">
        <v>146</v>
      </c>
      <c r="B194" s="183" t="s">
        <v>1345</v>
      </c>
      <c r="C194" s="183" t="s">
        <v>21</v>
      </c>
      <c r="D194" s="285" t="s">
        <v>147</v>
      </c>
      <c r="E194" s="365" t="s">
        <v>148</v>
      </c>
      <c r="F194" s="365"/>
      <c r="G194" s="183" t="s">
        <v>26</v>
      </c>
      <c r="H194" s="184">
        <v>1.0342999999999999E-3</v>
      </c>
      <c r="I194" s="185">
        <v>20.32</v>
      </c>
      <c r="J194" s="198">
        <v>0.02</v>
      </c>
    </row>
    <row r="195" spans="1:10" s="110" customFormat="1" ht="38.25" customHeight="1">
      <c r="A195" s="197" t="s">
        <v>146</v>
      </c>
      <c r="B195" s="183" t="s">
        <v>3075</v>
      </c>
      <c r="C195" s="183" t="s">
        <v>21</v>
      </c>
      <c r="D195" s="285" t="s">
        <v>3076</v>
      </c>
      <c r="E195" s="365" t="s">
        <v>155</v>
      </c>
      <c r="F195" s="365"/>
      <c r="G195" s="183" t="s">
        <v>249</v>
      </c>
      <c r="H195" s="184">
        <v>6.0956999999999999E-3</v>
      </c>
      <c r="I195" s="185">
        <v>63.54</v>
      </c>
      <c r="J195" s="198">
        <v>0.38</v>
      </c>
    </row>
    <row r="196" spans="1:10" s="110" customFormat="1" ht="25.5">
      <c r="A196" s="201"/>
      <c r="B196" s="293"/>
      <c r="C196" s="293"/>
      <c r="D196" s="279"/>
      <c r="E196" s="279" t="s">
        <v>143</v>
      </c>
      <c r="F196" s="203">
        <v>0.38</v>
      </c>
      <c r="G196" s="279" t="s">
        <v>144</v>
      </c>
      <c r="H196" s="203">
        <v>0</v>
      </c>
      <c r="I196" s="279" t="s">
        <v>145</v>
      </c>
      <c r="J196" s="204">
        <v>0.38</v>
      </c>
    </row>
    <row r="197" spans="1:10" s="110" customFormat="1" ht="15" customHeight="1" thickBot="1">
      <c r="A197" s="201"/>
      <c r="B197" s="293"/>
      <c r="C197" s="293"/>
      <c r="D197" s="279"/>
      <c r="E197" s="279" t="s">
        <v>663</v>
      </c>
      <c r="F197" s="203">
        <v>0.41</v>
      </c>
      <c r="G197" s="279"/>
      <c r="H197" s="363" t="s">
        <v>664</v>
      </c>
      <c r="I197" s="363"/>
      <c r="J197" s="204">
        <v>2.2599999999999998</v>
      </c>
    </row>
    <row r="198" spans="1:10" s="110" customFormat="1" ht="15" thickTop="1">
      <c r="A198" s="205"/>
      <c r="B198" s="190"/>
      <c r="C198" s="190"/>
      <c r="D198" s="189"/>
      <c r="E198" s="189"/>
      <c r="F198" s="189"/>
      <c r="G198" s="189"/>
      <c r="H198" s="189"/>
      <c r="I198" s="189"/>
      <c r="J198" s="206"/>
    </row>
    <row r="199" spans="1:10" s="110" customFormat="1">
      <c r="A199" s="290" t="s">
        <v>3077</v>
      </c>
      <c r="B199" s="289" t="s">
        <v>8</v>
      </c>
      <c r="C199" s="289" t="s">
        <v>9</v>
      </c>
      <c r="D199" s="284" t="s">
        <v>10</v>
      </c>
      <c r="E199" s="367" t="s">
        <v>136</v>
      </c>
      <c r="F199" s="367"/>
      <c r="G199" s="289" t="s">
        <v>11</v>
      </c>
      <c r="H199" s="288" t="s">
        <v>12</v>
      </c>
      <c r="I199" s="288" t="s">
        <v>13</v>
      </c>
      <c r="J199" s="287" t="s">
        <v>14</v>
      </c>
    </row>
    <row r="200" spans="1:10" s="110" customFormat="1" ht="38.25">
      <c r="A200" s="94" t="s">
        <v>137</v>
      </c>
      <c r="B200" s="95" t="s">
        <v>1270</v>
      </c>
      <c r="C200" s="95" t="s">
        <v>21</v>
      </c>
      <c r="D200" s="277" t="s">
        <v>569</v>
      </c>
      <c r="E200" s="368" t="s">
        <v>181</v>
      </c>
      <c r="F200" s="368"/>
      <c r="G200" s="95" t="s">
        <v>3</v>
      </c>
      <c r="H200" s="182">
        <v>1</v>
      </c>
      <c r="I200" s="96">
        <v>0.66</v>
      </c>
      <c r="J200" s="196">
        <v>0.66</v>
      </c>
    </row>
    <row r="201" spans="1:10" s="110" customFormat="1" ht="25.5" customHeight="1">
      <c r="A201" s="197" t="s">
        <v>146</v>
      </c>
      <c r="B201" s="183" t="s">
        <v>1386</v>
      </c>
      <c r="C201" s="183" t="s">
        <v>21</v>
      </c>
      <c r="D201" s="285" t="s">
        <v>174</v>
      </c>
      <c r="E201" s="365" t="s">
        <v>148</v>
      </c>
      <c r="F201" s="365"/>
      <c r="G201" s="183" t="s">
        <v>26</v>
      </c>
      <c r="H201" s="184">
        <v>8.9999999999999993E-3</v>
      </c>
      <c r="I201" s="185">
        <v>25.62</v>
      </c>
      <c r="J201" s="198">
        <v>0.23</v>
      </c>
    </row>
    <row r="202" spans="1:10" s="110" customFormat="1" ht="25.5" customHeight="1">
      <c r="A202" s="197" t="s">
        <v>146</v>
      </c>
      <c r="B202" s="183" t="s">
        <v>1345</v>
      </c>
      <c r="C202" s="183" t="s">
        <v>21</v>
      </c>
      <c r="D202" s="285" t="s">
        <v>147</v>
      </c>
      <c r="E202" s="365" t="s">
        <v>148</v>
      </c>
      <c r="F202" s="365"/>
      <c r="G202" s="183" t="s">
        <v>26</v>
      </c>
      <c r="H202" s="184">
        <v>1.9E-2</v>
      </c>
      <c r="I202" s="185">
        <v>20.32</v>
      </c>
      <c r="J202" s="198">
        <v>0.38</v>
      </c>
    </row>
    <row r="203" spans="1:10" s="110" customFormat="1" ht="38.25" customHeight="1">
      <c r="A203" s="197" t="s">
        <v>146</v>
      </c>
      <c r="B203" s="183" t="s">
        <v>1387</v>
      </c>
      <c r="C203" s="183" t="s">
        <v>21</v>
      </c>
      <c r="D203" s="285" t="s">
        <v>760</v>
      </c>
      <c r="E203" s="365" t="s">
        <v>155</v>
      </c>
      <c r="F203" s="365"/>
      <c r="G203" s="183" t="s">
        <v>156</v>
      </c>
      <c r="H203" s="184">
        <v>5.0000000000000001E-3</v>
      </c>
      <c r="I203" s="185">
        <v>10.17</v>
      </c>
      <c r="J203" s="198">
        <v>0.05</v>
      </c>
    </row>
    <row r="204" spans="1:10" s="110" customFormat="1" ht="25.5">
      <c r="A204" s="201"/>
      <c r="B204" s="293"/>
      <c r="C204" s="293"/>
      <c r="D204" s="279"/>
      <c r="E204" s="279" t="s">
        <v>143</v>
      </c>
      <c r="F204" s="203">
        <v>0.46</v>
      </c>
      <c r="G204" s="279" t="s">
        <v>144</v>
      </c>
      <c r="H204" s="203">
        <v>0</v>
      </c>
      <c r="I204" s="279" t="s">
        <v>145</v>
      </c>
      <c r="J204" s="204">
        <v>0.46</v>
      </c>
    </row>
    <row r="205" spans="1:10" s="110" customFormat="1" ht="15" customHeight="1" thickBot="1">
      <c r="A205" s="201"/>
      <c r="B205" s="293"/>
      <c r="C205" s="293"/>
      <c r="D205" s="279"/>
      <c r="E205" s="279" t="s">
        <v>663</v>
      </c>
      <c r="F205" s="203">
        <v>0.14000000000000001</v>
      </c>
      <c r="G205" s="279"/>
      <c r="H205" s="363" t="s">
        <v>664</v>
      </c>
      <c r="I205" s="363"/>
      <c r="J205" s="204">
        <v>0.8</v>
      </c>
    </row>
    <row r="206" spans="1:10" s="110" customFormat="1" ht="15" thickTop="1">
      <c r="A206" s="205"/>
      <c r="B206" s="190"/>
      <c r="C206" s="190"/>
      <c r="D206" s="189"/>
      <c r="E206" s="189"/>
      <c r="F206" s="189"/>
      <c r="G206" s="189"/>
      <c r="H206" s="189"/>
      <c r="I206" s="189"/>
      <c r="J206" s="206"/>
    </row>
    <row r="207" spans="1:10" s="110" customFormat="1">
      <c r="A207" s="290" t="s">
        <v>3078</v>
      </c>
      <c r="B207" s="289" t="s">
        <v>8</v>
      </c>
      <c r="C207" s="289" t="s">
        <v>9</v>
      </c>
      <c r="D207" s="284" t="s">
        <v>10</v>
      </c>
      <c r="E207" s="367" t="s">
        <v>136</v>
      </c>
      <c r="F207" s="367"/>
      <c r="G207" s="289" t="s">
        <v>11</v>
      </c>
      <c r="H207" s="288" t="s">
        <v>12</v>
      </c>
      <c r="I207" s="288" t="s">
        <v>13</v>
      </c>
      <c r="J207" s="287" t="s">
        <v>14</v>
      </c>
    </row>
    <row r="208" spans="1:10" s="110" customFormat="1" ht="14.25" customHeight="1">
      <c r="A208" s="94" t="s">
        <v>137</v>
      </c>
      <c r="B208" s="95" t="s">
        <v>1175</v>
      </c>
      <c r="C208" s="95" t="s">
        <v>21</v>
      </c>
      <c r="D208" s="277" t="s">
        <v>2320</v>
      </c>
      <c r="E208" s="368" t="s">
        <v>178</v>
      </c>
      <c r="F208" s="368"/>
      <c r="G208" s="95" t="s">
        <v>2</v>
      </c>
      <c r="H208" s="182">
        <v>1</v>
      </c>
      <c r="I208" s="96">
        <v>80.38</v>
      </c>
      <c r="J208" s="196">
        <v>80.38</v>
      </c>
    </row>
    <row r="209" spans="1:10" s="110" customFormat="1" ht="25.5" customHeight="1">
      <c r="A209" s="197" t="s">
        <v>146</v>
      </c>
      <c r="B209" s="183" t="s">
        <v>1345</v>
      </c>
      <c r="C209" s="183" t="s">
        <v>21</v>
      </c>
      <c r="D209" s="285" t="s">
        <v>147</v>
      </c>
      <c r="E209" s="365" t="s">
        <v>148</v>
      </c>
      <c r="F209" s="365"/>
      <c r="G209" s="183" t="s">
        <v>26</v>
      </c>
      <c r="H209" s="184">
        <v>3.9557666999999999</v>
      </c>
      <c r="I209" s="185">
        <v>20.32</v>
      </c>
      <c r="J209" s="198">
        <v>80.38</v>
      </c>
    </row>
    <row r="210" spans="1:10" s="110" customFormat="1" ht="25.5">
      <c r="A210" s="201"/>
      <c r="B210" s="293"/>
      <c r="C210" s="293"/>
      <c r="D210" s="279"/>
      <c r="E210" s="279" t="s">
        <v>143</v>
      </c>
      <c r="F210" s="203">
        <v>59.69</v>
      </c>
      <c r="G210" s="279" t="s">
        <v>144</v>
      </c>
      <c r="H210" s="203">
        <v>0</v>
      </c>
      <c r="I210" s="279" t="s">
        <v>145</v>
      </c>
      <c r="J210" s="204">
        <v>59.69</v>
      </c>
    </row>
    <row r="211" spans="1:10" s="110" customFormat="1" ht="15" customHeight="1" thickBot="1">
      <c r="A211" s="201"/>
      <c r="B211" s="293"/>
      <c r="C211" s="293"/>
      <c r="D211" s="279"/>
      <c r="E211" s="279" t="s">
        <v>663</v>
      </c>
      <c r="F211" s="203">
        <v>18.059999999999999</v>
      </c>
      <c r="G211" s="279"/>
      <c r="H211" s="363" t="s">
        <v>664</v>
      </c>
      <c r="I211" s="363"/>
      <c r="J211" s="204">
        <v>98.44</v>
      </c>
    </row>
    <row r="212" spans="1:10" s="110" customFormat="1" ht="15" thickTop="1">
      <c r="A212" s="205"/>
      <c r="B212" s="190"/>
      <c r="C212" s="190"/>
      <c r="D212" s="189"/>
      <c r="E212" s="189"/>
      <c r="F212" s="189"/>
      <c r="G212" s="189"/>
      <c r="H212" s="189"/>
      <c r="I212" s="189"/>
      <c r="J212" s="206"/>
    </row>
    <row r="213" spans="1:10" s="110" customFormat="1">
      <c r="A213" s="290" t="s">
        <v>3079</v>
      </c>
      <c r="B213" s="289" t="s">
        <v>8</v>
      </c>
      <c r="C213" s="289" t="s">
        <v>9</v>
      </c>
      <c r="D213" s="284" t="s">
        <v>10</v>
      </c>
      <c r="E213" s="367" t="s">
        <v>136</v>
      </c>
      <c r="F213" s="367"/>
      <c r="G213" s="289" t="s">
        <v>11</v>
      </c>
      <c r="H213" s="288" t="s">
        <v>12</v>
      </c>
      <c r="I213" s="288" t="s">
        <v>13</v>
      </c>
      <c r="J213" s="287" t="s">
        <v>14</v>
      </c>
    </row>
    <row r="214" spans="1:10" s="110" customFormat="1" ht="38.25">
      <c r="A214" s="94" t="s">
        <v>137</v>
      </c>
      <c r="B214" s="95" t="s">
        <v>1202</v>
      </c>
      <c r="C214" s="95" t="s">
        <v>21</v>
      </c>
      <c r="D214" s="277" t="s">
        <v>260</v>
      </c>
      <c r="E214" s="368" t="s">
        <v>181</v>
      </c>
      <c r="F214" s="368"/>
      <c r="G214" s="95" t="s">
        <v>2</v>
      </c>
      <c r="H214" s="182">
        <v>1</v>
      </c>
      <c r="I214" s="96">
        <v>746.95</v>
      </c>
      <c r="J214" s="196">
        <v>746.95</v>
      </c>
    </row>
    <row r="215" spans="1:10" s="110" customFormat="1" ht="51">
      <c r="A215" s="197" t="s">
        <v>146</v>
      </c>
      <c r="B215" s="183" t="s">
        <v>1388</v>
      </c>
      <c r="C215" s="183" t="s">
        <v>21</v>
      </c>
      <c r="D215" s="285" t="s">
        <v>761</v>
      </c>
      <c r="E215" s="365" t="s">
        <v>148</v>
      </c>
      <c r="F215" s="365"/>
      <c r="G215" s="183" t="s">
        <v>2</v>
      </c>
      <c r="H215" s="184">
        <v>0.13</v>
      </c>
      <c r="I215" s="185">
        <v>599.55999999999995</v>
      </c>
      <c r="J215" s="198">
        <v>77.94</v>
      </c>
    </row>
    <row r="216" spans="1:10" s="110" customFormat="1" ht="25.5" customHeight="1">
      <c r="A216" s="197" t="s">
        <v>146</v>
      </c>
      <c r="B216" s="183" t="s">
        <v>1386</v>
      </c>
      <c r="C216" s="183" t="s">
        <v>21</v>
      </c>
      <c r="D216" s="285" t="s">
        <v>174</v>
      </c>
      <c r="E216" s="365" t="s">
        <v>148</v>
      </c>
      <c r="F216" s="365"/>
      <c r="G216" s="183" t="s">
        <v>26</v>
      </c>
      <c r="H216" s="184">
        <v>8.3439999999999994</v>
      </c>
      <c r="I216" s="185">
        <v>25.62</v>
      </c>
      <c r="J216" s="198">
        <v>213.77</v>
      </c>
    </row>
    <row r="217" spans="1:10" s="110" customFormat="1" ht="25.5" customHeight="1">
      <c r="A217" s="197" t="s">
        <v>146</v>
      </c>
      <c r="B217" s="183" t="s">
        <v>1345</v>
      </c>
      <c r="C217" s="183" t="s">
        <v>21</v>
      </c>
      <c r="D217" s="285" t="s">
        <v>147</v>
      </c>
      <c r="E217" s="365" t="s">
        <v>148</v>
      </c>
      <c r="F217" s="365"/>
      <c r="G217" s="183" t="s">
        <v>26</v>
      </c>
      <c r="H217" s="184">
        <v>4.1719999999999997</v>
      </c>
      <c r="I217" s="185">
        <v>20.32</v>
      </c>
      <c r="J217" s="198">
        <v>84.77</v>
      </c>
    </row>
    <row r="218" spans="1:10" s="110" customFormat="1" ht="25.5">
      <c r="A218" s="199" t="s">
        <v>139</v>
      </c>
      <c r="B218" s="186" t="s">
        <v>1389</v>
      </c>
      <c r="C218" s="186" t="s">
        <v>21</v>
      </c>
      <c r="D218" s="278" t="s">
        <v>762</v>
      </c>
      <c r="E218" s="362" t="s">
        <v>142</v>
      </c>
      <c r="F218" s="362"/>
      <c r="G218" s="186" t="s">
        <v>45</v>
      </c>
      <c r="H218" s="187">
        <v>122.27</v>
      </c>
      <c r="I218" s="188">
        <v>3.03</v>
      </c>
      <c r="J218" s="200">
        <v>370.47</v>
      </c>
    </row>
    <row r="219" spans="1:10" s="110" customFormat="1" ht="25.5">
      <c r="A219" s="201"/>
      <c r="B219" s="293"/>
      <c r="C219" s="293"/>
      <c r="D219" s="279"/>
      <c r="E219" s="279" t="s">
        <v>143</v>
      </c>
      <c r="F219" s="203">
        <v>241.10999999999999</v>
      </c>
      <c r="G219" s="279" t="s">
        <v>144</v>
      </c>
      <c r="H219" s="203">
        <v>0</v>
      </c>
      <c r="I219" s="279" t="s">
        <v>145</v>
      </c>
      <c r="J219" s="204">
        <v>241.10999999999999</v>
      </c>
    </row>
    <row r="220" spans="1:10" s="110" customFormat="1" ht="15" customHeight="1" thickBot="1">
      <c r="A220" s="201"/>
      <c r="B220" s="293"/>
      <c r="C220" s="293"/>
      <c r="D220" s="279"/>
      <c r="E220" s="279" t="s">
        <v>663</v>
      </c>
      <c r="F220" s="203">
        <v>167.83</v>
      </c>
      <c r="G220" s="279"/>
      <c r="H220" s="363" t="s">
        <v>664</v>
      </c>
      <c r="I220" s="363"/>
      <c r="J220" s="204">
        <v>914.78</v>
      </c>
    </row>
    <row r="221" spans="1:10" s="110" customFormat="1" ht="15" thickTop="1">
      <c r="A221" s="205"/>
      <c r="B221" s="190"/>
      <c r="C221" s="190"/>
      <c r="D221" s="189"/>
      <c r="E221" s="189"/>
      <c r="F221" s="189"/>
      <c r="G221" s="189"/>
      <c r="H221" s="189"/>
      <c r="I221" s="189"/>
      <c r="J221" s="206"/>
    </row>
    <row r="222" spans="1:10" s="110" customFormat="1">
      <c r="A222" s="290" t="s">
        <v>3080</v>
      </c>
      <c r="B222" s="289" t="s">
        <v>8</v>
      </c>
      <c r="C222" s="289" t="s">
        <v>9</v>
      </c>
      <c r="D222" s="284" t="s">
        <v>10</v>
      </c>
      <c r="E222" s="367" t="s">
        <v>136</v>
      </c>
      <c r="F222" s="367"/>
      <c r="G222" s="289" t="s">
        <v>11</v>
      </c>
      <c r="H222" s="288" t="s">
        <v>12</v>
      </c>
      <c r="I222" s="288" t="s">
        <v>13</v>
      </c>
      <c r="J222" s="287" t="s">
        <v>14</v>
      </c>
    </row>
    <row r="223" spans="1:10" s="110" customFormat="1" ht="14.25" customHeight="1">
      <c r="A223" s="94" t="s">
        <v>137</v>
      </c>
      <c r="B223" s="95" t="s">
        <v>1213</v>
      </c>
      <c r="C223" s="95" t="s">
        <v>21</v>
      </c>
      <c r="D223" s="277" t="s">
        <v>261</v>
      </c>
      <c r="E223" s="368" t="s">
        <v>178</v>
      </c>
      <c r="F223" s="368"/>
      <c r="G223" s="95" t="s">
        <v>2</v>
      </c>
      <c r="H223" s="182">
        <v>1</v>
      </c>
      <c r="I223" s="96">
        <v>20.61</v>
      </c>
      <c r="J223" s="196">
        <v>20.61</v>
      </c>
    </row>
    <row r="224" spans="1:10" s="110" customFormat="1" ht="51">
      <c r="A224" s="197" t="s">
        <v>146</v>
      </c>
      <c r="B224" s="183" t="s">
        <v>1376</v>
      </c>
      <c r="C224" s="183" t="s">
        <v>21</v>
      </c>
      <c r="D224" s="285" t="s">
        <v>747</v>
      </c>
      <c r="E224" s="365" t="s">
        <v>155</v>
      </c>
      <c r="F224" s="365"/>
      <c r="G224" s="183" t="s">
        <v>156</v>
      </c>
      <c r="H224" s="184">
        <v>5.4000000000000003E-3</v>
      </c>
      <c r="I224" s="185">
        <v>321.94</v>
      </c>
      <c r="J224" s="198">
        <v>1.73</v>
      </c>
    </row>
    <row r="225" spans="1:10" s="110" customFormat="1" ht="51">
      <c r="A225" s="197" t="s">
        <v>146</v>
      </c>
      <c r="B225" s="183" t="s">
        <v>1377</v>
      </c>
      <c r="C225" s="183" t="s">
        <v>21</v>
      </c>
      <c r="D225" s="285" t="s">
        <v>748</v>
      </c>
      <c r="E225" s="365" t="s">
        <v>155</v>
      </c>
      <c r="F225" s="365"/>
      <c r="G225" s="183" t="s">
        <v>249</v>
      </c>
      <c r="H225" s="184">
        <v>5.9999999999999995E-4</v>
      </c>
      <c r="I225" s="185">
        <v>76.400000000000006</v>
      </c>
      <c r="J225" s="198">
        <v>0.04</v>
      </c>
    </row>
    <row r="226" spans="1:10" s="110" customFormat="1" ht="25.5" customHeight="1">
      <c r="A226" s="197" t="s">
        <v>146</v>
      </c>
      <c r="B226" s="183" t="s">
        <v>1345</v>
      </c>
      <c r="C226" s="183" t="s">
        <v>21</v>
      </c>
      <c r="D226" s="285" t="s">
        <v>147</v>
      </c>
      <c r="E226" s="365" t="s">
        <v>148</v>
      </c>
      <c r="F226" s="365"/>
      <c r="G226" s="183" t="s">
        <v>26</v>
      </c>
      <c r="H226" s="184">
        <v>0.88090000000000002</v>
      </c>
      <c r="I226" s="185">
        <v>20.32</v>
      </c>
      <c r="J226" s="198">
        <v>17.89</v>
      </c>
    </row>
    <row r="227" spans="1:10" s="110" customFormat="1" ht="38.25" customHeight="1">
      <c r="A227" s="197" t="s">
        <v>146</v>
      </c>
      <c r="B227" s="183" t="s">
        <v>1387</v>
      </c>
      <c r="C227" s="183" t="s">
        <v>21</v>
      </c>
      <c r="D227" s="285" t="s">
        <v>760</v>
      </c>
      <c r="E227" s="365" t="s">
        <v>155</v>
      </c>
      <c r="F227" s="365"/>
      <c r="G227" s="183" t="s">
        <v>156</v>
      </c>
      <c r="H227" s="184">
        <v>9.4200000000000006E-2</v>
      </c>
      <c r="I227" s="185">
        <v>10.17</v>
      </c>
      <c r="J227" s="198">
        <v>0.95</v>
      </c>
    </row>
    <row r="228" spans="1:10" s="110" customFormat="1" ht="25.5">
      <c r="A228" s="201"/>
      <c r="B228" s="293"/>
      <c r="C228" s="293"/>
      <c r="D228" s="279"/>
      <c r="E228" s="279" t="s">
        <v>143</v>
      </c>
      <c r="F228" s="203">
        <v>13.44</v>
      </c>
      <c r="G228" s="279" t="s">
        <v>144</v>
      </c>
      <c r="H228" s="203">
        <v>0</v>
      </c>
      <c r="I228" s="279" t="s">
        <v>145</v>
      </c>
      <c r="J228" s="204">
        <v>13.44</v>
      </c>
    </row>
    <row r="229" spans="1:10" s="110" customFormat="1" ht="15" customHeight="1" thickBot="1">
      <c r="A229" s="201"/>
      <c r="B229" s="293"/>
      <c r="C229" s="293"/>
      <c r="D229" s="279"/>
      <c r="E229" s="279" t="s">
        <v>663</v>
      </c>
      <c r="F229" s="203">
        <v>4.63</v>
      </c>
      <c r="G229" s="279"/>
      <c r="H229" s="363" t="s">
        <v>664</v>
      </c>
      <c r="I229" s="363"/>
      <c r="J229" s="204">
        <v>25.24</v>
      </c>
    </row>
    <row r="230" spans="1:10" s="110" customFormat="1" ht="15" thickTop="1">
      <c r="A230" s="205"/>
      <c r="B230" s="190"/>
      <c r="C230" s="190"/>
      <c r="D230" s="189"/>
      <c r="E230" s="189"/>
      <c r="F230" s="189"/>
      <c r="G230" s="189"/>
      <c r="H230" s="189"/>
      <c r="I230" s="189"/>
      <c r="J230" s="206"/>
    </row>
    <row r="231" spans="1:10" s="110" customFormat="1">
      <c r="A231" s="290" t="s">
        <v>3081</v>
      </c>
      <c r="B231" s="289" t="s">
        <v>8</v>
      </c>
      <c r="C231" s="289" t="s">
        <v>9</v>
      </c>
      <c r="D231" s="284" t="s">
        <v>10</v>
      </c>
      <c r="E231" s="367" t="s">
        <v>136</v>
      </c>
      <c r="F231" s="367"/>
      <c r="G231" s="289" t="s">
        <v>11</v>
      </c>
      <c r="H231" s="288" t="s">
        <v>12</v>
      </c>
      <c r="I231" s="288" t="s">
        <v>13</v>
      </c>
      <c r="J231" s="287" t="s">
        <v>14</v>
      </c>
    </row>
    <row r="232" spans="1:10" s="110" customFormat="1" ht="14.25" customHeight="1">
      <c r="A232" s="94" t="s">
        <v>137</v>
      </c>
      <c r="B232" s="95" t="s">
        <v>3082</v>
      </c>
      <c r="C232" s="95" t="s">
        <v>21</v>
      </c>
      <c r="D232" s="277" t="s">
        <v>2321</v>
      </c>
      <c r="E232" s="368" t="s">
        <v>178</v>
      </c>
      <c r="F232" s="368"/>
      <c r="G232" s="95" t="s">
        <v>2</v>
      </c>
      <c r="H232" s="182">
        <v>1</v>
      </c>
      <c r="I232" s="96">
        <v>72.790000000000006</v>
      </c>
      <c r="J232" s="196">
        <v>72.790000000000006</v>
      </c>
    </row>
    <row r="233" spans="1:10" s="110" customFormat="1" ht="51">
      <c r="A233" s="197" t="s">
        <v>146</v>
      </c>
      <c r="B233" s="183" t="s">
        <v>1376</v>
      </c>
      <c r="C233" s="183" t="s">
        <v>21</v>
      </c>
      <c r="D233" s="285" t="s">
        <v>747</v>
      </c>
      <c r="E233" s="365" t="s">
        <v>155</v>
      </c>
      <c r="F233" s="365"/>
      <c r="G233" s="183" t="s">
        <v>156</v>
      </c>
      <c r="H233" s="184">
        <v>5.4000000000000003E-3</v>
      </c>
      <c r="I233" s="185">
        <v>321.94</v>
      </c>
      <c r="J233" s="198">
        <v>1.73</v>
      </c>
    </row>
    <row r="234" spans="1:10" s="110" customFormat="1" ht="51">
      <c r="A234" s="197" t="s">
        <v>146</v>
      </c>
      <c r="B234" s="183" t="s">
        <v>1377</v>
      </c>
      <c r="C234" s="183" t="s">
        <v>21</v>
      </c>
      <c r="D234" s="285" t="s">
        <v>748</v>
      </c>
      <c r="E234" s="365" t="s">
        <v>155</v>
      </c>
      <c r="F234" s="365"/>
      <c r="G234" s="183" t="s">
        <v>249</v>
      </c>
      <c r="H234" s="184">
        <v>5.9999999999999995E-4</v>
      </c>
      <c r="I234" s="185">
        <v>76.400000000000006</v>
      </c>
      <c r="J234" s="198">
        <v>0.04</v>
      </c>
    </row>
    <row r="235" spans="1:10" s="110" customFormat="1" ht="25.5" customHeight="1">
      <c r="A235" s="197" t="s">
        <v>146</v>
      </c>
      <c r="B235" s="183" t="s">
        <v>1345</v>
      </c>
      <c r="C235" s="183" t="s">
        <v>21</v>
      </c>
      <c r="D235" s="285" t="s">
        <v>147</v>
      </c>
      <c r="E235" s="365" t="s">
        <v>148</v>
      </c>
      <c r="F235" s="365"/>
      <c r="G235" s="183" t="s">
        <v>26</v>
      </c>
      <c r="H235" s="184">
        <v>0.78659999999999997</v>
      </c>
      <c r="I235" s="185">
        <v>20.32</v>
      </c>
      <c r="J235" s="198">
        <v>15.98</v>
      </c>
    </row>
    <row r="236" spans="1:10" s="110" customFormat="1" ht="25.5" customHeight="1">
      <c r="A236" s="197" t="s">
        <v>146</v>
      </c>
      <c r="B236" s="183" t="s">
        <v>1378</v>
      </c>
      <c r="C236" s="183" t="s">
        <v>21</v>
      </c>
      <c r="D236" s="285" t="s">
        <v>749</v>
      </c>
      <c r="E236" s="365" t="s">
        <v>155</v>
      </c>
      <c r="F236" s="365"/>
      <c r="G236" s="183" t="s">
        <v>156</v>
      </c>
      <c r="H236" s="184">
        <v>0.19620000000000001</v>
      </c>
      <c r="I236" s="185">
        <v>30.06</v>
      </c>
      <c r="J236" s="198">
        <v>5.89</v>
      </c>
    </row>
    <row r="237" spans="1:10" s="110" customFormat="1" ht="25.5">
      <c r="A237" s="199" t="s">
        <v>139</v>
      </c>
      <c r="B237" s="186" t="s">
        <v>1379</v>
      </c>
      <c r="C237" s="186" t="s">
        <v>21</v>
      </c>
      <c r="D237" s="278" t="s">
        <v>750</v>
      </c>
      <c r="E237" s="362" t="s">
        <v>142</v>
      </c>
      <c r="F237" s="362"/>
      <c r="G237" s="186" t="s">
        <v>2</v>
      </c>
      <c r="H237" s="187">
        <v>1.3889</v>
      </c>
      <c r="I237" s="188">
        <v>35.39</v>
      </c>
      <c r="J237" s="200">
        <v>49.15</v>
      </c>
    </row>
    <row r="238" spans="1:10" s="110" customFormat="1" ht="25.5">
      <c r="A238" s="201"/>
      <c r="B238" s="293"/>
      <c r="C238" s="293"/>
      <c r="D238" s="279"/>
      <c r="E238" s="279" t="s">
        <v>143</v>
      </c>
      <c r="F238" s="203">
        <v>15.45</v>
      </c>
      <c r="G238" s="279" t="s">
        <v>144</v>
      </c>
      <c r="H238" s="203">
        <v>0</v>
      </c>
      <c r="I238" s="279" t="s">
        <v>145</v>
      </c>
      <c r="J238" s="204">
        <v>15.45</v>
      </c>
    </row>
    <row r="239" spans="1:10" s="110" customFormat="1" ht="15" customHeight="1" thickBot="1">
      <c r="A239" s="201"/>
      <c r="B239" s="293"/>
      <c r="C239" s="293"/>
      <c r="D239" s="279"/>
      <c r="E239" s="279" t="s">
        <v>663</v>
      </c>
      <c r="F239" s="203">
        <v>16.350000000000001</v>
      </c>
      <c r="G239" s="279"/>
      <c r="H239" s="363" t="s">
        <v>664</v>
      </c>
      <c r="I239" s="363"/>
      <c r="J239" s="204">
        <v>89.14</v>
      </c>
    </row>
    <row r="240" spans="1:10" s="110" customFormat="1" ht="15" thickTop="1">
      <c r="A240" s="205"/>
      <c r="B240" s="190"/>
      <c r="C240" s="190"/>
      <c r="D240" s="189"/>
      <c r="E240" s="189"/>
      <c r="F240" s="189"/>
      <c r="G240" s="189"/>
      <c r="H240" s="189"/>
      <c r="I240" s="189"/>
      <c r="J240" s="206"/>
    </row>
    <row r="241" spans="1:10" s="110" customFormat="1">
      <c r="A241" s="290" t="s">
        <v>3083</v>
      </c>
      <c r="B241" s="289" t="s">
        <v>8</v>
      </c>
      <c r="C241" s="289" t="s">
        <v>9</v>
      </c>
      <c r="D241" s="284" t="s">
        <v>10</v>
      </c>
      <c r="E241" s="367" t="s">
        <v>136</v>
      </c>
      <c r="F241" s="367"/>
      <c r="G241" s="289" t="s">
        <v>11</v>
      </c>
      <c r="H241" s="288" t="s">
        <v>12</v>
      </c>
      <c r="I241" s="288" t="s">
        <v>13</v>
      </c>
      <c r="J241" s="287" t="s">
        <v>14</v>
      </c>
    </row>
    <row r="242" spans="1:10" s="110" customFormat="1" ht="14.25" customHeight="1">
      <c r="A242" s="94" t="s">
        <v>137</v>
      </c>
      <c r="B242" s="95" t="s">
        <v>1272</v>
      </c>
      <c r="C242" s="95" t="s">
        <v>44</v>
      </c>
      <c r="D242" s="277" t="s">
        <v>77</v>
      </c>
      <c r="E242" s="368" t="s">
        <v>148</v>
      </c>
      <c r="F242" s="368"/>
      <c r="G242" s="95" t="s">
        <v>3</v>
      </c>
      <c r="H242" s="182">
        <v>1</v>
      </c>
      <c r="I242" s="96">
        <v>5.84</v>
      </c>
      <c r="J242" s="196">
        <v>5.84</v>
      </c>
    </row>
    <row r="243" spans="1:10" s="110" customFormat="1" ht="25.5">
      <c r="A243" s="199" t="s">
        <v>139</v>
      </c>
      <c r="B243" s="186" t="s">
        <v>1688</v>
      </c>
      <c r="C243" s="186" t="s">
        <v>16</v>
      </c>
      <c r="D243" s="278" t="s">
        <v>140</v>
      </c>
      <c r="E243" s="362" t="s">
        <v>141</v>
      </c>
      <c r="F243" s="362"/>
      <c r="G243" s="186" t="s">
        <v>26</v>
      </c>
      <c r="H243" s="187">
        <v>0.4</v>
      </c>
      <c r="I243" s="188">
        <v>14.62</v>
      </c>
      <c r="J243" s="200">
        <v>5.84</v>
      </c>
    </row>
    <row r="244" spans="1:10" s="110" customFormat="1" ht="25.5">
      <c r="A244" s="201"/>
      <c r="B244" s="293"/>
      <c r="C244" s="293"/>
      <c r="D244" s="279"/>
      <c r="E244" s="279" t="s">
        <v>143</v>
      </c>
      <c r="F244" s="203">
        <v>5.84</v>
      </c>
      <c r="G244" s="279" t="s">
        <v>144</v>
      </c>
      <c r="H244" s="203">
        <v>0</v>
      </c>
      <c r="I244" s="279" t="s">
        <v>145</v>
      </c>
      <c r="J244" s="204">
        <v>5.84</v>
      </c>
    </row>
    <row r="245" spans="1:10" s="110" customFormat="1" ht="15" customHeight="1" thickBot="1">
      <c r="A245" s="201"/>
      <c r="B245" s="293"/>
      <c r="C245" s="293"/>
      <c r="D245" s="279"/>
      <c r="E245" s="279" t="s">
        <v>663</v>
      </c>
      <c r="F245" s="203">
        <v>1.31</v>
      </c>
      <c r="G245" s="279"/>
      <c r="H245" s="363" t="s">
        <v>664</v>
      </c>
      <c r="I245" s="363"/>
      <c r="J245" s="204">
        <v>7.15</v>
      </c>
    </row>
    <row r="246" spans="1:10" s="110" customFormat="1" ht="15" thickTop="1">
      <c r="A246" s="205"/>
      <c r="B246" s="190"/>
      <c r="C246" s="190"/>
      <c r="D246" s="189"/>
      <c r="E246" s="189"/>
      <c r="F246" s="189"/>
      <c r="G246" s="189"/>
      <c r="H246" s="189"/>
      <c r="I246" s="189"/>
      <c r="J246" s="206"/>
    </row>
    <row r="247" spans="1:10" s="110" customFormat="1">
      <c r="A247" s="290" t="s">
        <v>3084</v>
      </c>
      <c r="B247" s="289" t="s">
        <v>8</v>
      </c>
      <c r="C247" s="289" t="s">
        <v>9</v>
      </c>
      <c r="D247" s="284" t="s">
        <v>10</v>
      </c>
      <c r="E247" s="367" t="s">
        <v>136</v>
      </c>
      <c r="F247" s="367"/>
      <c r="G247" s="289" t="s">
        <v>11</v>
      </c>
      <c r="H247" s="288" t="s">
        <v>12</v>
      </c>
      <c r="I247" s="288" t="s">
        <v>13</v>
      </c>
      <c r="J247" s="287" t="s">
        <v>14</v>
      </c>
    </row>
    <row r="248" spans="1:10" s="110" customFormat="1" ht="25.5" customHeight="1">
      <c r="A248" s="94" t="s">
        <v>137</v>
      </c>
      <c r="B248" s="95" t="s">
        <v>1177</v>
      </c>
      <c r="C248" s="95" t="s">
        <v>21</v>
      </c>
      <c r="D248" s="277" t="s">
        <v>262</v>
      </c>
      <c r="E248" s="368" t="s">
        <v>181</v>
      </c>
      <c r="F248" s="368"/>
      <c r="G248" s="95" t="s">
        <v>3</v>
      </c>
      <c r="H248" s="182">
        <v>1</v>
      </c>
      <c r="I248" s="96">
        <v>41</v>
      </c>
      <c r="J248" s="196">
        <v>41</v>
      </c>
    </row>
    <row r="249" spans="1:10" s="110" customFormat="1" ht="25.5" customHeight="1">
      <c r="A249" s="197" t="s">
        <v>146</v>
      </c>
      <c r="B249" s="183" t="s">
        <v>1386</v>
      </c>
      <c r="C249" s="183" t="s">
        <v>21</v>
      </c>
      <c r="D249" s="285" t="s">
        <v>174</v>
      </c>
      <c r="E249" s="365" t="s">
        <v>148</v>
      </c>
      <c r="F249" s="365"/>
      <c r="G249" s="183" t="s">
        <v>26</v>
      </c>
      <c r="H249" s="184">
        <v>0.25414999999999999</v>
      </c>
      <c r="I249" s="185">
        <v>25.62</v>
      </c>
      <c r="J249" s="198">
        <v>6.51</v>
      </c>
    </row>
    <row r="250" spans="1:10" s="110" customFormat="1" ht="25.5" customHeight="1">
      <c r="A250" s="197" t="s">
        <v>146</v>
      </c>
      <c r="B250" s="183" t="s">
        <v>1345</v>
      </c>
      <c r="C250" s="183" t="s">
        <v>21</v>
      </c>
      <c r="D250" s="285" t="s">
        <v>147</v>
      </c>
      <c r="E250" s="365" t="s">
        <v>148</v>
      </c>
      <c r="F250" s="365"/>
      <c r="G250" s="183" t="s">
        <v>26</v>
      </c>
      <c r="H250" s="184">
        <v>9.1899999999999996E-2</v>
      </c>
      <c r="I250" s="185">
        <v>20.32</v>
      </c>
      <c r="J250" s="198">
        <v>1.86</v>
      </c>
    </row>
    <row r="251" spans="1:10" s="110" customFormat="1" ht="38.25">
      <c r="A251" s="197" t="s">
        <v>146</v>
      </c>
      <c r="B251" s="183" t="s">
        <v>1390</v>
      </c>
      <c r="C251" s="183" t="s">
        <v>21</v>
      </c>
      <c r="D251" s="285" t="s">
        <v>763</v>
      </c>
      <c r="E251" s="365" t="s">
        <v>181</v>
      </c>
      <c r="F251" s="365"/>
      <c r="G251" s="183" t="s">
        <v>2</v>
      </c>
      <c r="H251" s="184">
        <v>6.9000000000000006E-2</v>
      </c>
      <c r="I251" s="185">
        <v>473</v>
      </c>
      <c r="J251" s="198">
        <v>32.630000000000003</v>
      </c>
    </row>
    <row r="252" spans="1:10" s="110" customFormat="1" ht="25.5">
      <c r="A252" s="201"/>
      <c r="B252" s="293"/>
      <c r="C252" s="293"/>
      <c r="D252" s="279"/>
      <c r="E252" s="279" t="s">
        <v>143</v>
      </c>
      <c r="F252" s="203">
        <v>10.14</v>
      </c>
      <c r="G252" s="279" t="s">
        <v>144</v>
      </c>
      <c r="H252" s="203">
        <v>0</v>
      </c>
      <c r="I252" s="279" t="s">
        <v>145</v>
      </c>
      <c r="J252" s="204">
        <v>10.14</v>
      </c>
    </row>
    <row r="253" spans="1:10" s="110" customFormat="1" ht="15" customHeight="1" thickBot="1">
      <c r="A253" s="201"/>
      <c r="B253" s="293"/>
      <c r="C253" s="293"/>
      <c r="D253" s="279"/>
      <c r="E253" s="279" t="s">
        <v>663</v>
      </c>
      <c r="F253" s="203">
        <v>9.2100000000000009</v>
      </c>
      <c r="G253" s="279"/>
      <c r="H253" s="363" t="s">
        <v>664</v>
      </c>
      <c r="I253" s="363"/>
      <c r="J253" s="204">
        <v>50.21</v>
      </c>
    </row>
    <row r="254" spans="1:10" s="110" customFormat="1" ht="15" thickTop="1">
      <c r="A254" s="205"/>
      <c r="B254" s="190"/>
      <c r="C254" s="190"/>
      <c r="D254" s="189"/>
      <c r="E254" s="189"/>
      <c r="F254" s="189"/>
      <c r="G254" s="189"/>
      <c r="H254" s="189"/>
      <c r="I254" s="189"/>
      <c r="J254" s="206"/>
    </row>
    <row r="255" spans="1:10" s="110" customFormat="1">
      <c r="A255" s="290" t="s">
        <v>3085</v>
      </c>
      <c r="B255" s="289" t="s">
        <v>8</v>
      </c>
      <c r="C255" s="289" t="s">
        <v>9</v>
      </c>
      <c r="D255" s="284" t="s">
        <v>10</v>
      </c>
      <c r="E255" s="367" t="s">
        <v>136</v>
      </c>
      <c r="F255" s="367"/>
      <c r="G255" s="289" t="s">
        <v>11</v>
      </c>
      <c r="H255" s="288" t="s">
        <v>12</v>
      </c>
      <c r="I255" s="288" t="s">
        <v>13</v>
      </c>
      <c r="J255" s="287" t="s">
        <v>14</v>
      </c>
    </row>
    <row r="256" spans="1:10" s="110" customFormat="1" ht="14.25" customHeight="1">
      <c r="A256" s="94" t="s">
        <v>137</v>
      </c>
      <c r="B256" s="95" t="s">
        <v>3086</v>
      </c>
      <c r="C256" s="95" t="s">
        <v>268</v>
      </c>
      <c r="D256" s="277" t="s">
        <v>2325</v>
      </c>
      <c r="E256" s="368" t="s">
        <v>808</v>
      </c>
      <c r="F256" s="368"/>
      <c r="G256" s="95" t="s">
        <v>3</v>
      </c>
      <c r="H256" s="182">
        <v>1</v>
      </c>
      <c r="I256" s="96">
        <v>57.1</v>
      </c>
      <c r="J256" s="196">
        <v>57.1</v>
      </c>
    </row>
    <row r="257" spans="1:10" s="110" customFormat="1">
      <c r="A257" s="199" t="s">
        <v>139</v>
      </c>
      <c r="B257" s="186" t="s">
        <v>1486</v>
      </c>
      <c r="C257" s="186" t="s">
        <v>268</v>
      </c>
      <c r="D257" s="278" t="s">
        <v>834</v>
      </c>
      <c r="E257" s="362" t="s">
        <v>142</v>
      </c>
      <c r="F257" s="362"/>
      <c r="G257" s="186" t="s">
        <v>38</v>
      </c>
      <c r="H257" s="187">
        <v>13</v>
      </c>
      <c r="I257" s="188">
        <v>0.82</v>
      </c>
      <c r="J257" s="200">
        <v>10.66</v>
      </c>
    </row>
    <row r="258" spans="1:10" s="110" customFormat="1">
      <c r="A258" s="199" t="s">
        <v>139</v>
      </c>
      <c r="B258" s="186" t="s">
        <v>1487</v>
      </c>
      <c r="C258" s="186" t="s">
        <v>268</v>
      </c>
      <c r="D258" s="278" t="s">
        <v>835</v>
      </c>
      <c r="E258" s="362" t="s">
        <v>142</v>
      </c>
      <c r="F258" s="362"/>
      <c r="G258" s="186" t="s">
        <v>2</v>
      </c>
      <c r="H258" s="187">
        <v>0.08</v>
      </c>
      <c r="I258" s="188">
        <v>141.83000000000001</v>
      </c>
      <c r="J258" s="200">
        <v>11.34</v>
      </c>
    </row>
    <row r="259" spans="1:10" s="110" customFormat="1">
      <c r="A259" s="199" t="s">
        <v>139</v>
      </c>
      <c r="B259" s="186" t="s">
        <v>1506</v>
      </c>
      <c r="C259" s="186" t="s">
        <v>268</v>
      </c>
      <c r="D259" s="278" t="s">
        <v>849</v>
      </c>
      <c r="E259" s="362" t="s">
        <v>141</v>
      </c>
      <c r="F259" s="362"/>
      <c r="G259" s="186" t="s">
        <v>26</v>
      </c>
      <c r="H259" s="187">
        <v>0.876</v>
      </c>
      <c r="I259" s="188">
        <v>18.739999999999998</v>
      </c>
      <c r="J259" s="200">
        <v>16.41</v>
      </c>
    </row>
    <row r="260" spans="1:10" s="110" customFormat="1">
      <c r="A260" s="199" t="s">
        <v>139</v>
      </c>
      <c r="B260" s="186" t="s">
        <v>1493</v>
      </c>
      <c r="C260" s="186" t="s">
        <v>268</v>
      </c>
      <c r="D260" s="278" t="s">
        <v>140</v>
      </c>
      <c r="E260" s="362" t="s">
        <v>141</v>
      </c>
      <c r="F260" s="362"/>
      <c r="G260" s="186" t="s">
        <v>26</v>
      </c>
      <c r="H260" s="187">
        <v>1.34</v>
      </c>
      <c r="I260" s="188">
        <v>13.95</v>
      </c>
      <c r="J260" s="200">
        <v>18.690000000000001</v>
      </c>
    </row>
    <row r="261" spans="1:10" s="110" customFormat="1" ht="25.5">
      <c r="A261" s="201"/>
      <c r="B261" s="293"/>
      <c r="C261" s="293"/>
      <c r="D261" s="279"/>
      <c r="E261" s="279" t="s">
        <v>143</v>
      </c>
      <c r="F261" s="203">
        <v>35.1</v>
      </c>
      <c r="G261" s="279" t="s">
        <v>144</v>
      </c>
      <c r="H261" s="203">
        <v>0</v>
      </c>
      <c r="I261" s="279" t="s">
        <v>145</v>
      </c>
      <c r="J261" s="204">
        <v>35.1</v>
      </c>
    </row>
    <row r="262" spans="1:10" s="110" customFormat="1" ht="15" customHeight="1" thickBot="1">
      <c r="A262" s="201"/>
      <c r="B262" s="293"/>
      <c r="C262" s="293"/>
      <c r="D262" s="279"/>
      <c r="E262" s="279" t="s">
        <v>663</v>
      </c>
      <c r="F262" s="203">
        <v>12.83</v>
      </c>
      <c r="G262" s="279"/>
      <c r="H262" s="363" t="s">
        <v>664</v>
      </c>
      <c r="I262" s="363"/>
      <c r="J262" s="204">
        <v>69.930000000000007</v>
      </c>
    </row>
    <row r="263" spans="1:10" s="110" customFormat="1" ht="15" thickTop="1">
      <c r="A263" s="205"/>
      <c r="B263" s="190"/>
      <c r="C263" s="190"/>
      <c r="D263" s="189"/>
      <c r="E263" s="189"/>
      <c r="F263" s="189"/>
      <c r="G263" s="189"/>
      <c r="H263" s="189"/>
      <c r="I263" s="189"/>
      <c r="J263" s="206"/>
    </row>
    <row r="264" spans="1:10" s="110" customFormat="1">
      <c r="A264" s="290" t="s">
        <v>3087</v>
      </c>
      <c r="B264" s="289" t="s">
        <v>8</v>
      </c>
      <c r="C264" s="289" t="s">
        <v>9</v>
      </c>
      <c r="D264" s="284" t="s">
        <v>10</v>
      </c>
      <c r="E264" s="367" t="s">
        <v>136</v>
      </c>
      <c r="F264" s="367"/>
      <c r="G264" s="289" t="s">
        <v>11</v>
      </c>
      <c r="H264" s="288" t="s">
        <v>12</v>
      </c>
      <c r="I264" s="288" t="s">
        <v>13</v>
      </c>
      <c r="J264" s="287" t="s">
        <v>14</v>
      </c>
    </row>
    <row r="265" spans="1:10" s="110" customFormat="1" ht="25.5">
      <c r="A265" s="94" t="s">
        <v>137</v>
      </c>
      <c r="B265" s="95" t="s">
        <v>1222</v>
      </c>
      <c r="C265" s="95" t="s">
        <v>21</v>
      </c>
      <c r="D265" s="277" t="s">
        <v>570</v>
      </c>
      <c r="E265" s="368" t="s">
        <v>764</v>
      </c>
      <c r="F265" s="368"/>
      <c r="G265" s="95" t="s">
        <v>3</v>
      </c>
      <c r="H265" s="182">
        <v>1</v>
      </c>
      <c r="I265" s="96">
        <v>27.9</v>
      </c>
      <c r="J265" s="196">
        <v>27.9</v>
      </c>
    </row>
    <row r="266" spans="1:10" s="110" customFormat="1" ht="25.5" customHeight="1">
      <c r="A266" s="197" t="s">
        <v>146</v>
      </c>
      <c r="B266" s="183" t="s">
        <v>1386</v>
      </c>
      <c r="C266" s="183" t="s">
        <v>21</v>
      </c>
      <c r="D266" s="285" t="s">
        <v>174</v>
      </c>
      <c r="E266" s="365" t="s">
        <v>148</v>
      </c>
      <c r="F266" s="365"/>
      <c r="G266" s="183" t="s">
        <v>26</v>
      </c>
      <c r="H266" s="184">
        <v>5.2999999999999999E-2</v>
      </c>
      <c r="I266" s="185">
        <v>25.62</v>
      </c>
      <c r="J266" s="198">
        <v>1.35</v>
      </c>
    </row>
    <row r="267" spans="1:10" s="110" customFormat="1" ht="25.5" customHeight="1">
      <c r="A267" s="197" t="s">
        <v>146</v>
      </c>
      <c r="B267" s="183" t="s">
        <v>1345</v>
      </c>
      <c r="C267" s="183" t="s">
        <v>21</v>
      </c>
      <c r="D267" s="285" t="s">
        <v>147</v>
      </c>
      <c r="E267" s="365" t="s">
        <v>148</v>
      </c>
      <c r="F267" s="365"/>
      <c r="G267" s="183" t="s">
        <v>26</v>
      </c>
      <c r="H267" s="184">
        <v>2.5999999999999999E-2</v>
      </c>
      <c r="I267" s="185">
        <v>20.32</v>
      </c>
      <c r="J267" s="198">
        <v>0.52</v>
      </c>
    </row>
    <row r="268" spans="1:10" s="110" customFormat="1" ht="25.5">
      <c r="A268" s="199" t="s">
        <v>139</v>
      </c>
      <c r="B268" s="186" t="s">
        <v>1391</v>
      </c>
      <c r="C268" s="186" t="s">
        <v>21</v>
      </c>
      <c r="D268" s="278" t="s">
        <v>765</v>
      </c>
      <c r="E268" s="362" t="s">
        <v>142</v>
      </c>
      <c r="F268" s="362"/>
      <c r="G268" s="186" t="s">
        <v>547</v>
      </c>
      <c r="H268" s="187">
        <v>0.21</v>
      </c>
      <c r="I268" s="188">
        <v>15.27</v>
      </c>
      <c r="J268" s="200">
        <v>3.2</v>
      </c>
    </row>
    <row r="269" spans="1:10" s="110" customFormat="1" ht="38.25">
      <c r="A269" s="199" t="s">
        <v>139</v>
      </c>
      <c r="B269" s="186" t="s">
        <v>1392</v>
      </c>
      <c r="C269" s="186" t="s">
        <v>21</v>
      </c>
      <c r="D269" s="278" t="s">
        <v>766</v>
      </c>
      <c r="E269" s="362" t="s">
        <v>142</v>
      </c>
      <c r="F269" s="362"/>
      <c r="G269" s="186" t="s">
        <v>2</v>
      </c>
      <c r="H269" s="187">
        <v>3.1E-2</v>
      </c>
      <c r="I269" s="188">
        <v>736.52</v>
      </c>
      <c r="J269" s="200">
        <v>22.83</v>
      </c>
    </row>
    <row r="270" spans="1:10" s="110" customFormat="1" ht="25.5">
      <c r="A270" s="201"/>
      <c r="B270" s="293"/>
      <c r="C270" s="293"/>
      <c r="D270" s="279"/>
      <c r="E270" s="279" t="s">
        <v>143</v>
      </c>
      <c r="F270" s="203">
        <v>1.46</v>
      </c>
      <c r="G270" s="279" t="s">
        <v>144</v>
      </c>
      <c r="H270" s="203">
        <v>0</v>
      </c>
      <c r="I270" s="279" t="s">
        <v>145</v>
      </c>
      <c r="J270" s="204">
        <v>1.46</v>
      </c>
    </row>
    <row r="271" spans="1:10" s="110" customFormat="1" ht="15" customHeight="1" thickBot="1">
      <c r="A271" s="201"/>
      <c r="B271" s="293"/>
      <c r="C271" s="293"/>
      <c r="D271" s="279"/>
      <c r="E271" s="279" t="s">
        <v>663</v>
      </c>
      <c r="F271" s="203">
        <v>6.26</v>
      </c>
      <c r="G271" s="279"/>
      <c r="H271" s="363" t="s">
        <v>664</v>
      </c>
      <c r="I271" s="363"/>
      <c r="J271" s="204">
        <v>34.159999999999997</v>
      </c>
    </row>
    <row r="272" spans="1:10" s="110" customFormat="1" ht="15" thickTop="1">
      <c r="A272" s="205"/>
      <c r="B272" s="190"/>
      <c r="C272" s="190"/>
      <c r="D272" s="189"/>
      <c r="E272" s="189"/>
      <c r="F272" s="189"/>
      <c r="G272" s="189"/>
      <c r="H272" s="189"/>
      <c r="I272" s="189"/>
      <c r="J272" s="206"/>
    </row>
    <row r="273" spans="1:10" s="110" customFormat="1">
      <c r="A273" s="290" t="s">
        <v>3088</v>
      </c>
      <c r="B273" s="289" t="s">
        <v>8</v>
      </c>
      <c r="C273" s="289" t="s">
        <v>9</v>
      </c>
      <c r="D273" s="284" t="s">
        <v>10</v>
      </c>
      <c r="E273" s="367" t="s">
        <v>136</v>
      </c>
      <c r="F273" s="367"/>
      <c r="G273" s="289" t="s">
        <v>11</v>
      </c>
      <c r="H273" s="288" t="s">
        <v>12</v>
      </c>
      <c r="I273" s="288" t="s">
        <v>13</v>
      </c>
      <c r="J273" s="287" t="s">
        <v>14</v>
      </c>
    </row>
    <row r="274" spans="1:10" s="110" customFormat="1" ht="25.5">
      <c r="A274" s="94" t="s">
        <v>137</v>
      </c>
      <c r="B274" s="95" t="s">
        <v>1173</v>
      </c>
      <c r="C274" s="95" t="s">
        <v>21</v>
      </c>
      <c r="D274" s="277" t="s">
        <v>263</v>
      </c>
      <c r="E274" s="368" t="s">
        <v>764</v>
      </c>
      <c r="F274" s="368"/>
      <c r="G274" s="95" t="s">
        <v>3</v>
      </c>
      <c r="H274" s="182">
        <v>1</v>
      </c>
      <c r="I274" s="96">
        <v>96.16</v>
      </c>
      <c r="J274" s="196">
        <v>96.16</v>
      </c>
    </row>
    <row r="275" spans="1:10" s="110" customFormat="1" ht="25.5" customHeight="1">
      <c r="A275" s="197" t="s">
        <v>146</v>
      </c>
      <c r="B275" s="183" t="s">
        <v>1386</v>
      </c>
      <c r="C275" s="183" t="s">
        <v>21</v>
      </c>
      <c r="D275" s="285" t="s">
        <v>174</v>
      </c>
      <c r="E275" s="365" t="s">
        <v>148</v>
      </c>
      <c r="F275" s="365"/>
      <c r="G275" s="183" t="s">
        <v>26</v>
      </c>
      <c r="H275" s="184">
        <v>0.1119</v>
      </c>
      <c r="I275" s="185">
        <v>25.62</v>
      </c>
      <c r="J275" s="198">
        <v>2.86</v>
      </c>
    </row>
    <row r="276" spans="1:10" s="110" customFormat="1" ht="25.5" customHeight="1">
      <c r="A276" s="197" t="s">
        <v>146</v>
      </c>
      <c r="B276" s="183" t="s">
        <v>1345</v>
      </c>
      <c r="C276" s="183" t="s">
        <v>21</v>
      </c>
      <c r="D276" s="285" t="s">
        <v>147</v>
      </c>
      <c r="E276" s="365" t="s">
        <v>148</v>
      </c>
      <c r="F276" s="365"/>
      <c r="G276" s="183" t="s">
        <v>26</v>
      </c>
      <c r="H276" s="184">
        <v>4.6600000000000003E-2</v>
      </c>
      <c r="I276" s="185">
        <v>20.32</v>
      </c>
      <c r="J276" s="198">
        <v>0.94</v>
      </c>
    </row>
    <row r="277" spans="1:10" s="110" customFormat="1" ht="25.5" customHeight="1">
      <c r="A277" s="197" t="s">
        <v>146</v>
      </c>
      <c r="B277" s="183" t="s">
        <v>1393</v>
      </c>
      <c r="C277" s="183" t="s">
        <v>21</v>
      </c>
      <c r="D277" s="285" t="s">
        <v>767</v>
      </c>
      <c r="E277" s="365" t="s">
        <v>155</v>
      </c>
      <c r="F277" s="365"/>
      <c r="G277" s="183" t="s">
        <v>156</v>
      </c>
      <c r="H277" s="184">
        <v>7.0000000000000001E-3</v>
      </c>
      <c r="I277" s="185">
        <v>9.91</v>
      </c>
      <c r="J277" s="198">
        <v>0.06</v>
      </c>
    </row>
    <row r="278" spans="1:10" s="110" customFormat="1" ht="38.25">
      <c r="A278" s="199" t="s">
        <v>139</v>
      </c>
      <c r="B278" s="186" t="s">
        <v>1394</v>
      </c>
      <c r="C278" s="186" t="s">
        <v>21</v>
      </c>
      <c r="D278" s="278" t="s">
        <v>768</v>
      </c>
      <c r="E278" s="362" t="s">
        <v>142</v>
      </c>
      <c r="F278" s="362"/>
      <c r="G278" s="186" t="s">
        <v>2</v>
      </c>
      <c r="H278" s="187">
        <v>8.14E-2</v>
      </c>
      <c r="I278" s="188">
        <v>675</v>
      </c>
      <c r="J278" s="200">
        <v>54.94</v>
      </c>
    </row>
    <row r="279" spans="1:10" s="110" customFormat="1" ht="25.5">
      <c r="A279" s="199" t="s">
        <v>139</v>
      </c>
      <c r="B279" s="186" t="s">
        <v>1395</v>
      </c>
      <c r="C279" s="186" t="s">
        <v>21</v>
      </c>
      <c r="D279" s="278" t="s">
        <v>769</v>
      </c>
      <c r="E279" s="362" t="s">
        <v>142</v>
      </c>
      <c r="F279" s="362"/>
      <c r="G279" s="186" t="s">
        <v>38</v>
      </c>
      <c r="H279" s="187">
        <v>4</v>
      </c>
      <c r="I279" s="188">
        <v>9.34</v>
      </c>
      <c r="J279" s="200">
        <v>37.36</v>
      </c>
    </row>
    <row r="280" spans="1:10" s="110" customFormat="1" ht="25.5">
      <c r="A280" s="201"/>
      <c r="B280" s="293"/>
      <c r="C280" s="293"/>
      <c r="D280" s="279"/>
      <c r="E280" s="279" t="s">
        <v>143</v>
      </c>
      <c r="F280" s="203">
        <v>2.96</v>
      </c>
      <c r="G280" s="279" t="s">
        <v>144</v>
      </c>
      <c r="H280" s="203">
        <v>0</v>
      </c>
      <c r="I280" s="279" t="s">
        <v>145</v>
      </c>
      <c r="J280" s="204">
        <v>2.96</v>
      </c>
    </row>
    <row r="281" spans="1:10" s="110" customFormat="1" ht="15" customHeight="1" thickBot="1">
      <c r="A281" s="201"/>
      <c r="B281" s="293"/>
      <c r="C281" s="293"/>
      <c r="D281" s="279"/>
      <c r="E281" s="279" t="s">
        <v>663</v>
      </c>
      <c r="F281" s="203">
        <v>21.6</v>
      </c>
      <c r="G281" s="279"/>
      <c r="H281" s="363" t="s">
        <v>664</v>
      </c>
      <c r="I281" s="363"/>
      <c r="J281" s="204">
        <v>117.76</v>
      </c>
    </row>
    <row r="282" spans="1:10" s="110" customFormat="1" ht="15" thickTop="1">
      <c r="A282" s="205"/>
      <c r="B282" s="190"/>
      <c r="C282" s="190"/>
      <c r="D282" s="189"/>
      <c r="E282" s="189"/>
      <c r="F282" s="189"/>
      <c r="G282" s="189"/>
      <c r="H282" s="189"/>
      <c r="I282" s="189"/>
      <c r="J282" s="206"/>
    </row>
    <row r="283" spans="1:10" s="110" customFormat="1">
      <c r="A283" s="290" t="s">
        <v>3089</v>
      </c>
      <c r="B283" s="289" t="s">
        <v>8</v>
      </c>
      <c r="C283" s="289" t="s">
        <v>9</v>
      </c>
      <c r="D283" s="284" t="s">
        <v>10</v>
      </c>
      <c r="E283" s="367" t="s">
        <v>136</v>
      </c>
      <c r="F283" s="367"/>
      <c r="G283" s="289" t="s">
        <v>11</v>
      </c>
      <c r="H283" s="288" t="s">
        <v>12</v>
      </c>
      <c r="I283" s="288" t="s">
        <v>13</v>
      </c>
      <c r="J283" s="287" t="s">
        <v>14</v>
      </c>
    </row>
    <row r="284" spans="1:10" s="110" customFormat="1" ht="63.75">
      <c r="A284" s="94" t="s">
        <v>137</v>
      </c>
      <c r="B284" s="95" t="s">
        <v>1170</v>
      </c>
      <c r="C284" s="95" t="s">
        <v>21</v>
      </c>
      <c r="D284" s="277" t="s">
        <v>264</v>
      </c>
      <c r="E284" s="368" t="s">
        <v>764</v>
      </c>
      <c r="F284" s="368"/>
      <c r="G284" s="95" t="s">
        <v>3</v>
      </c>
      <c r="H284" s="182">
        <v>1</v>
      </c>
      <c r="I284" s="96">
        <v>103.29</v>
      </c>
      <c r="J284" s="196">
        <v>103.29</v>
      </c>
    </row>
    <row r="285" spans="1:10" s="110" customFormat="1" ht="25.5" customHeight="1">
      <c r="A285" s="197" t="s">
        <v>146</v>
      </c>
      <c r="B285" s="183" t="s">
        <v>1396</v>
      </c>
      <c r="C285" s="183" t="s">
        <v>21</v>
      </c>
      <c r="D285" s="285" t="s">
        <v>168</v>
      </c>
      <c r="E285" s="365" t="s">
        <v>148</v>
      </c>
      <c r="F285" s="365"/>
      <c r="G285" s="183" t="s">
        <v>26</v>
      </c>
      <c r="H285" s="184">
        <v>1.0955999999999999</v>
      </c>
      <c r="I285" s="185">
        <v>25.47</v>
      </c>
      <c r="J285" s="198">
        <v>27.9</v>
      </c>
    </row>
    <row r="286" spans="1:10" s="110" customFormat="1" ht="25.5" customHeight="1">
      <c r="A286" s="197" t="s">
        <v>146</v>
      </c>
      <c r="B286" s="183" t="s">
        <v>1345</v>
      </c>
      <c r="C286" s="183" t="s">
        <v>21</v>
      </c>
      <c r="D286" s="285" t="s">
        <v>147</v>
      </c>
      <c r="E286" s="365" t="s">
        <v>148</v>
      </c>
      <c r="F286" s="365"/>
      <c r="G286" s="183" t="s">
        <v>26</v>
      </c>
      <c r="H286" s="184">
        <v>0.49719999999999998</v>
      </c>
      <c r="I286" s="185">
        <v>20.32</v>
      </c>
      <c r="J286" s="198">
        <v>10.1</v>
      </c>
    </row>
    <row r="287" spans="1:10" s="110" customFormat="1" ht="38.25" customHeight="1">
      <c r="A287" s="197" t="s">
        <v>146</v>
      </c>
      <c r="B287" s="183" t="s">
        <v>1397</v>
      </c>
      <c r="C287" s="183" t="s">
        <v>21</v>
      </c>
      <c r="D287" s="285" t="s">
        <v>770</v>
      </c>
      <c r="E287" s="365" t="s">
        <v>155</v>
      </c>
      <c r="F287" s="365"/>
      <c r="G287" s="183" t="s">
        <v>156</v>
      </c>
      <c r="H287" s="184">
        <v>2.5399999999999999E-2</v>
      </c>
      <c r="I287" s="185">
        <v>5.61</v>
      </c>
      <c r="J287" s="198">
        <v>0.14000000000000001</v>
      </c>
    </row>
    <row r="288" spans="1:10" s="110" customFormat="1" ht="38.25" customHeight="1">
      <c r="A288" s="197" t="s">
        <v>146</v>
      </c>
      <c r="B288" s="183" t="s">
        <v>1398</v>
      </c>
      <c r="C288" s="183" t="s">
        <v>21</v>
      </c>
      <c r="D288" s="285" t="s">
        <v>771</v>
      </c>
      <c r="E288" s="365" t="s">
        <v>155</v>
      </c>
      <c r="F288" s="365"/>
      <c r="G288" s="183" t="s">
        <v>249</v>
      </c>
      <c r="H288" s="184">
        <v>7.5899999999999995E-2</v>
      </c>
      <c r="I288" s="185">
        <v>1.52</v>
      </c>
      <c r="J288" s="198">
        <v>0.11</v>
      </c>
    </row>
    <row r="289" spans="1:10" s="110" customFormat="1" ht="25.5" customHeight="1">
      <c r="A289" s="197" t="s">
        <v>146</v>
      </c>
      <c r="B289" s="183" t="s">
        <v>1399</v>
      </c>
      <c r="C289" s="183" t="s">
        <v>21</v>
      </c>
      <c r="D289" s="285" t="s">
        <v>772</v>
      </c>
      <c r="E289" s="365" t="s">
        <v>155</v>
      </c>
      <c r="F289" s="365"/>
      <c r="G289" s="183" t="s">
        <v>156</v>
      </c>
      <c r="H289" s="184">
        <v>9.0300000000000005E-2</v>
      </c>
      <c r="I289" s="185">
        <v>3.58</v>
      </c>
      <c r="J289" s="198">
        <v>0.32</v>
      </c>
    </row>
    <row r="290" spans="1:10" s="110" customFormat="1" ht="25.5" customHeight="1">
      <c r="A290" s="197" t="s">
        <v>146</v>
      </c>
      <c r="B290" s="183" t="s">
        <v>1400</v>
      </c>
      <c r="C290" s="183" t="s">
        <v>21</v>
      </c>
      <c r="D290" s="285" t="s">
        <v>773</v>
      </c>
      <c r="E290" s="365" t="s">
        <v>155</v>
      </c>
      <c r="F290" s="365"/>
      <c r="G290" s="183" t="s">
        <v>249</v>
      </c>
      <c r="H290" s="184">
        <v>0.21640000000000001</v>
      </c>
      <c r="I290" s="185">
        <v>0.52</v>
      </c>
      <c r="J290" s="198">
        <v>0.11</v>
      </c>
    </row>
    <row r="291" spans="1:10" s="110" customFormat="1" ht="25.5">
      <c r="A291" s="199" t="s">
        <v>139</v>
      </c>
      <c r="B291" s="186" t="s">
        <v>1401</v>
      </c>
      <c r="C291" s="186" t="s">
        <v>21</v>
      </c>
      <c r="D291" s="278" t="s">
        <v>774</v>
      </c>
      <c r="E291" s="362" t="s">
        <v>142</v>
      </c>
      <c r="F291" s="362"/>
      <c r="G291" s="186" t="s">
        <v>34</v>
      </c>
      <c r="H291" s="187">
        <v>1.67</v>
      </c>
      <c r="I291" s="188">
        <v>1.29</v>
      </c>
      <c r="J291" s="200">
        <v>2.15</v>
      </c>
    </row>
    <row r="292" spans="1:10" s="110" customFormat="1" ht="25.5">
      <c r="A292" s="199" t="s">
        <v>139</v>
      </c>
      <c r="B292" s="186" t="s">
        <v>1402</v>
      </c>
      <c r="C292" s="186" t="s">
        <v>21</v>
      </c>
      <c r="D292" s="278" t="s">
        <v>775</v>
      </c>
      <c r="E292" s="362" t="s">
        <v>142</v>
      </c>
      <c r="F292" s="362"/>
      <c r="G292" s="186" t="s">
        <v>38</v>
      </c>
      <c r="H292" s="187">
        <v>20</v>
      </c>
      <c r="I292" s="188">
        <v>0.65</v>
      </c>
      <c r="J292" s="200">
        <v>13</v>
      </c>
    </row>
    <row r="293" spans="1:10" s="110" customFormat="1">
      <c r="A293" s="199" t="s">
        <v>139</v>
      </c>
      <c r="B293" s="186" t="s">
        <v>1403</v>
      </c>
      <c r="C293" s="186" t="s">
        <v>21</v>
      </c>
      <c r="D293" s="278" t="s">
        <v>776</v>
      </c>
      <c r="E293" s="362" t="s">
        <v>142</v>
      </c>
      <c r="F293" s="362"/>
      <c r="G293" s="186" t="s">
        <v>547</v>
      </c>
      <c r="H293" s="187">
        <v>0.04</v>
      </c>
      <c r="I293" s="188">
        <v>5.42</v>
      </c>
      <c r="J293" s="200">
        <v>0.21</v>
      </c>
    </row>
    <row r="294" spans="1:10" s="110" customFormat="1">
      <c r="A294" s="199" t="s">
        <v>139</v>
      </c>
      <c r="B294" s="186" t="s">
        <v>1404</v>
      </c>
      <c r="C294" s="186" t="s">
        <v>21</v>
      </c>
      <c r="D294" s="278" t="s">
        <v>777</v>
      </c>
      <c r="E294" s="362" t="s">
        <v>142</v>
      </c>
      <c r="F294" s="362"/>
      <c r="G294" s="186" t="s">
        <v>547</v>
      </c>
      <c r="H294" s="187">
        <v>1.2500000000000001E-2</v>
      </c>
      <c r="I294" s="188">
        <v>20.350000000000001</v>
      </c>
      <c r="J294" s="200">
        <v>0.25</v>
      </c>
    </row>
    <row r="295" spans="1:10" s="110" customFormat="1">
      <c r="A295" s="199" t="s">
        <v>139</v>
      </c>
      <c r="B295" s="186" t="s">
        <v>1405</v>
      </c>
      <c r="C295" s="186" t="s">
        <v>21</v>
      </c>
      <c r="D295" s="278" t="s">
        <v>778</v>
      </c>
      <c r="E295" s="362" t="s">
        <v>142</v>
      </c>
      <c r="F295" s="362"/>
      <c r="G295" s="186" t="s">
        <v>38</v>
      </c>
      <c r="H295" s="187">
        <v>10</v>
      </c>
      <c r="I295" s="188">
        <v>4.9000000000000004</v>
      </c>
      <c r="J295" s="200">
        <v>49</v>
      </c>
    </row>
    <row r="296" spans="1:10" s="110" customFormat="1" ht="25.5">
      <c r="A296" s="201"/>
      <c r="B296" s="293"/>
      <c r="C296" s="293"/>
      <c r="D296" s="279"/>
      <c r="E296" s="279" t="s">
        <v>143</v>
      </c>
      <c r="F296" s="203">
        <v>29.54</v>
      </c>
      <c r="G296" s="279" t="s">
        <v>144</v>
      </c>
      <c r="H296" s="203">
        <v>0</v>
      </c>
      <c r="I296" s="279" t="s">
        <v>145</v>
      </c>
      <c r="J296" s="204">
        <v>29.54</v>
      </c>
    </row>
    <row r="297" spans="1:10" s="110" customFormat="1" ht="15" customHeight="1" thickBot="1">
      <c r="A297" s="201"/>
      <c r="B297" s="293"/>
      <c r="C297" s="293"/>
      <c r="D297" s="279"/>
      <c r="E297" s="279" t="s">
        <v>663</v>
      </c>
      <c r="F297" s="203">
        <v>23.2</v>
      </c>
      <c r="G297" s="279"/>
      <c r="H297" s="363" t="s">
        <v>664</v>
      </c>
      <c r="I297" s="363"/>
      <c r="J297" s="204">
        <v>126.49</v>
      </c>
    </row>
    <row r="298" spans="1:10" s="110" customFormat="1" ht="15" thickTop="1">
      <c r="A298" s="205"/>
      <c r="B298" s="190"/>
      <c r="C298" s="190"/>
      <c r="D298" s="189"/>
      <c r="E298" s="189"/>
      <c r="F298" s="189"/>
      <c r="G298" s="189"/>
      <c r="H298" s="189"/>
      <c r="I298" s="189"/>
      <c r="J298" s="206"/>
    </row>
    <row r="299" spans="1:10" s="110" customFormat="1">
      <c r="A299" s="290" t="s">
        <v>3090</v>
      </c>
      <c r="B299" s="289" t="s">
        <v>8</v>
      </c>
      <c r="C299" s="289" t="s">
        <v>9</v>
      </c>
      <c r="D299" s="284" t="s">
        <v>10</v>
      </c>
      <c r="E299" s="367" t="s">
        <v>136</v>
      </c>
      <c r="F299" s="367"/>
      <c r="G299" s="289" t="s">
        <v>11</v>
      </c>
      <c r="H299" s="288" t="s">
        <v>12</v>
      </c>
      <c r="I299" s="288" t="s">
        <v>13</v>
      </c>
      <c r="J299" s="287" t="s">
        <v>14</v>
      </c>
    </row>
    <row r="300" spans="1:10" s="110" customFormat="1" ht="14.25" customHeight="1">
      <c r="A300" s="94" t="s">
        <v>137</v>
      </c>
      <c r="B300" s="95" t="s">
        <v>4916</v>
      </c>
      <c r="C300" s="95" t="s">
        <v>268</v>
      </c>
      <c r="D300" s="277" t="s">
        <v>4747</v>
      </c>
      <c r="E300" s="368" t="s">
        <v>4917</v>
      </c>
      <c r="F300" s="368"/>
      <c r="G300" s="95" t="s">
        <v>34</v>
      </c>
      <c r="H300" s="182">
        <v>1</v>
      </c>
      <c r="I300" s="96">
        <v>57.24</v>
      </c>
      <c r="J300" s="196">
        <v>57.24</v>
      </c>
    </row>
    <row r="301" spans="1:10" s="110" customFormat="1">
      <c r="A301" s="199" t="s">
        <v>139</v>
      </c>
      <c r="B301" s="186" t="s">
        <v>1486</v>
      </c>
      <c r="C301" s="186" t="s">
        <v>268</v>
      </c>
      <c r="D301" s="278" t="s">
        <v>834</v>
      </c>
      <c r="E301" s="362" t="s">
        <v>142</v>
      </c>
      <c r="F301" s="362"/>
      <c r="G301" s="186" t="s">
        <v>38</v>
      </c>
      <c r="H301" s="187">
        <v>0.76</v>
      </c>
      <c r="I301" s="188">
        <v>0.82</v>
      </c>
      <c r="J301" s="200">
        <v>0.62</v>
      </c>
    </row>
    <row r="302" spans="1:10" s="110" customFormat="1">
      <c r="A302" s="199" t="s">
        <v>139</v>
      </c>
      <c r="B302" s="186" t="s">
        <v>1487</v>
      </c>
      <c r="C302" s="186" t="s">
        <v>268</v>
      </c>
      <c r="D302" s="278" t="s">
        <v>835</v>
      </c>
      <c r="E302" s="362" t="s">
        <v>142</v>
      </c>
      <c r="F302" s="362"/>
      <c r="G302" s="186" t="s">
        <v>2</v>
      </c>
      <c r="H302" s="187">
        <v>3.0000000000000001E-3</v>
      </c>
      <c r="I302" s="188">
        <v>141.83000000000001</v>
      </c>
      <c r="J302" s="200">
        <v>0.42</v>
      </c>
    </row>
    <row r="303" spans="1:10" s="110" customFormat="1">
      <c r="A303" s="199" t="s">
        <v>139</v>
      </c>
      <c r="B303" s="186" t="s">
        <v>4918</v>
      </c>
      <c r="C303" s="186" t="s">
        <v>268</v>
      </c>
      <c r="D303" s="278" t="s">
        <v>4919</v>
      </c>
      <c r="E303" s="362" t="s">
        <v>142</v>
      </c>
      <c r="F303" s="362"/>
      <c r="G303" s="186" t="s">
        <v>34</v>
      </c>
      <c r="H303" s="187">
        <v>1</v>
      </c>
      <c r="I303" s="188">
        <v>41.73</v>
      </c>
      <c r="J303" s="200">
        <v>41.73</v>
      </c>
    </row>
    <row r="304" spans="1:10" s="110" customFormat="1">
      <c r="A304" s="199" t="s">
        <v>139</v>
      </c>
      <c r="B304" s="186" t="s">
        <v>1489</v>
      </c>
      <c r="C304" s="186" t="s">
        <v>268</v>
      </c>
      <c r="D304" s="278" t="s">
        <v>837</v>
      </c>
      <c r="E304" s="362" t="s">
        <v>141</v>
      </c>
      <c r="F304" s="362"/>
      <c r="G304" s="186" t="s">
        <v>26</v>
      </c>
      <c r="H304" s="187">
        <v>0.4</v>
      </c>
      <c r="I304" s="188">
        <v>26.9</v>
      </c>
      <c r="J304" s="200">
        <v>10.76</v>
      </c>
    </row>
    <row r="305" spans="1:10" s="110" customFormat="1">
      <c r="A305" s="199" t="s">
        <v>139</v>
      </c>
      <c r="B305" s="186" t="s">
        <v>1493</v>
      </c>
      <c r="C305" s="186" t="s">
        <v>268</v>
      </c>
      <c r="D305" s="278" t="s">
        <v>140</v>
      </c>
      <c r="E305" s="362" t="s">
        <v>141</v>
      </c>
      <c r="F305" s="362"/>
      <c r="G305" s="186" t="s">
        <v>26</v>
      </c>
      <c r="H305" s="187">
        <v>0.26600000000000001</v>
      </c>
      <c r="I305" s="188">
        <v>13.95</v>
      </c>
      <c r="J305" s="200">
        <v>3.71</v>
      </c>
    </row>
    <row r="306" spans="1:10" s="110" customFormat="1" ht="25.5">
      <c r="A306" s="201"/>
      <c r="B306" s="293"/>
      <c r="C306" s="293"/>
      <c r="D306" s="279"/>
      <c r="E306" s="279" t="s">
        <v>143</v>
      </c>
      <c r="F306" s="203">
        <v>14.47</v>
      </c>
      <c r="G306" s="279" t="s">
        <v>144</v>
      </c>
      <c r="H306" s="203">
        <v>0</v>
      </c>
      <c r="I306" s="279" t="s">
        <v>145</v>
      </c>
      <c r="J306" s="204">
        <v>14.47</v>
      </c>
    </row>
    <row r="307" spans="1:10" s="110" customFormat="1" ht="15" customHeight="1" thickBot="1">
      <c r="A307" s="201"/>
      <c r="B307" s="293"/>
      <c r="C307" s="293"/>
      <c r="D307" s="279"/>
      <c r="E307" s="279" t="s">
        <v>663</v>
      </c>
      <c r="F307" s="203">
        <v>12.86</v>
      </c>
      <c r="G307" s="279"/>
      <c r="H307" s="363" t="s">
        <v>664</v>
      </c>
      <c r="I307" s="363"/>
      <c r="J307" s="204">
        <v>70.099999999999994</v>
      </c>
    </row>
    <row r="308" spans="1:10" s="110" customFormat="1" ht="15" thickTop="1">
      <c r="A308" s="205"/>
      <c r="B308" s="190"/>
      <c r="C308" s="190"/>
      <c r="D308" s="189"/>
      <c r="E308" s="189"/>
      <c r="F308" s="189"/>
      <c r="G308" s="189"/>
      <c r="H308" s="189"/>
      <c r="I308" s="189"/>
      <c r="J308" s="206"/>
    </row>
    <row r="309" spans="1:10" s="110" customFormat="1">
      <c r="A309" s="290" t="s">
        <v>3091</v>
      </c>
      <c r="B309" s="289" t="s">
        <v>8</v>
      </c>
      <c r="C309" s="289" t="s">
        <v>9</v>
      </c>
      <c r="D309" s="284" t="s">
        <v>10</v>
      </c>
      <c r="E309" s="367" t="s">
        <v>136</v>
      </c>
      <c r="F309" s="367"/>
      <c r="G309" s="289" t="s">
        <v>11</v>
      </c>
      <c r="H309" s="288" t="s">
        <v>12</v>
      </c>
      <c r="I309" s="288" t="s">
        <v>13</v>
      </c>
      <c r="J309" s="287" t="s">
        <v>14</v>
      </c>
    </row>
    <row r="310" spans="1:10" s="110" customFormat="1" ht="38.25">
      <c r="A310" s="94" t="s">
        <v>137</v>
      </c>
      <c r="B310" s="95" t="s">
        <v>3092</v>
      </c>
      <c r="C310" s="95" t="s">
        <v>21</v>
      </c>
      <c r="D310" s="277" t="s">
        <v>2331</v>
      </c>
      <c r="E310" s="368" t="s">
        <v>764</v>
      </c>
      <c r="F310" s="368"/>
      <c r="G310" s="95" t="s">
        <v>3</v>
      </c>
      <c r="H310" s="182">
        <v>1</v>
      </c>
      <c r="I310" s="96">
        <v>166.66</v>
      </c>
      <c r="J310" s="196">
        <v>166.66</v>
      </c>
    </row>
    <row r="311" spans="1:10" s="110" customFormat="1" ht="25.5" customHeight="1">
      <c r="A311" s="197" t="s">
        <v>146</v>
      </c>
      <c r="B311" s="183" t="s">
        <v>1406</v>
      </c>
      <c r="C311" s="183" t="s">
        <v>21</v>
      </c>
      <c r="D311" s="285" t="s">
        <v>779</v>
      </c>
      <c r="E311" s="365" t="s">
        <v>148</v>
      </c>
      <c r="F311" s="365"/>
      <c r="G311" s="183" t="s">
        <v>26</v>
      </c>
      <c r="H311" s="184">
        <v>0.52029999999999998</v>
      </c>
      <c r="I311" s="185">
        <v>25.47</v>
      </c>
      <c r="J311" s="198">
        <v>13.25</v>
      </c>
    </row>
    <row r="312" spans="1:10" s="110" customFormat="1" ht="25.5" customHeight="1">
      <c r="A312" s="197" t="s">
        <v>146</v>
      </c>
      <c r="B312" s="183" t="s">
        <v>1345</v>
      </c>
      <c r="C312" s="183" t="s">
        <v>21</v>
      </c>
      <c r="D312" s="285" t="s">
        <v>147</v>
      </c>
      <c r="E312" s="365" t="s">
        <v>148</v>
      </c>
      <c r="F312" s="365"/>
      <c r="G312" s="183" t="s">
        <v>26</v>
      </c>
      <c r="H312" s="184">
        <v>0.16739999999999999</v>
      </c>
      <c r="I312" s="185">
        <v>20.32</v>
      </c>
      <c r="J312" s="198">
        <v>3.4</v>
      </c>
    </row>
    <row r="313" spans="1:10" s="110" customFormat="1">
      <c r="A313" s="199" t="s">
        <v>139</v>
      </c>
      <c r="B313" s="186" t="s">
        <v>1408</v>
      </c>
      <c r="C313" s="186" t="s">
        <v>21</v>
      </c>
      <c r="D313" s="278" t="s">
        <v>781</v>
      </c>
      <c r="E313" s="362" t="s">
        <v>142</v>
      </c>
      <c r="F313" s="362"/>
      <c r="G313" s="186" t="s">
        <v>38</v>
      </c>
      <c r="H313" s="187">
        <v>0.14099999999999999</v>
      </c>
      <c r="I313" s="188">
        <v>6.87</v>
      </c>
      <c r="J313" s="200">
        <v>0.96</v>
      </c>
    </row>
    <row r="314" spans="1:10" s="110" customFormat="1">
      <c r="A314" s="199" t="s">
        <v>139</v>
      </c>
      <c r="B314" s="186" t="s">
        <v>1412</v>
      </c>
      <c r="C314" s="186" t="s">
        <v>21</v>
      </c>
      <c r="D314" s="278" t="s">
        <v>785</v>
      </c>
      <c r="E314" s="362" t="s">
        <v>142</v>
      </c>
      <c r="F314" s="362"/>
      <c r="G314" s="186" t="s">
        <v>38</v>
      </c>
      <c r="H314" s="187">
        <v>9.1300000000000008</v>
      </c>
      <c r="I314" s="188">
        <v>3.59</v>
      </c>
      <c r="J314" s="200">
        <v>32.770000000000003</v>
      </c>
    </row>
    <row r="315" spans="1:10" s="110" customFormat="1" ht="25.5">
      <c r="A315" s="199" t="s">
        <v>139</v>
      </c>
      <c r="B315" s="186" t="s">
        <v>3093</v>
      </c>
      <c r="C315" s="186" t="s">
        <v>21</v>
      </c>
      <c r="D315" s="278" t="s">
        <v>3094</v>
      </c>
      <c r="E315" s="362" t="s">
        <v>142</v>
      </c>
      <c r="F315" s="362"/>
      <c r="G315" s="186" t="s">
        <v>3</v>
      </c>
      <c r="H315" s="187">
        <v>1.069</v>
      </c>
      <c r="I315" s="188">
        <v>108.78</v>
      </c>
      <c r="J315" s="200">
        <v>116.28</v>
      </c>
    </row>
    <row r="316" spans="1:10" s="110" customFormat="1" ht="25.5">
      <c r="A316" s="201"/>
      <c r="B316" s="293"/>
      <c r="C316" s="293"/>
      <c r="D316" s="279"/>
      <c r="E316" s="279" t="s">
        <v>143</v>
      </c>
      <c r="F316" s="203">
        <v>12.98</v>
      </c>
      <c r="G316" s="279" t="s">
        <v>144</v>
      </c>
      <c r="H316" s="203">
        <v>0</v>
      </c>
      <c r="I316" s="279" t="s">
        <v>145</v>
      </c>
      <c r="J316" s="204">
        <v>12.98</v>
      </c>
    </row>
    <row r="317" spans="1:10" s="110" customFormat="1" ht="15" customHeight="1" thickBot="1">
      <c r="A317" s="201"/>
      <c r="B317" s="293"/>
      <c r="C317" s="293"/>
      <c r="D317" s="279"/>
      <c r="E317" s="279" t="s">
        <v>663</v>
      </c>
      <c r="F317" s="203">
        <v>37.44</v>
      </c>
      <c r="G317" s="279"/>
      <c r="H317" s="363" t="s">
        <v>664</v>
      </c>
      <c r="I317" s="363"/>
      <c r="J317" s="204">
        <v>204.1</v>
      </c>
    </row>
    <row r="318" spans="1:10" s="110" customFormat="1" ht="15" thickTop="1">
      <c r="A318" s="205"/>
      <c r="B318" s="190"/>
      <c r="C318" s="190"/>
      <c r="D318" s="189"/>
      <c r="E318" s="189"/>
      <c r="F318" s="189"/>
      <c r="G318" s="189"/>
      <c r="H318" s="189"/>
      <c r="I318" s="189"/>
      <c r="J318" s="206"/>
    </row>
    <row r="319" spans="1:10" s="110" customFormat="1">
      <c r="A319" s="290" t="s">
        <v>3095</v>
      </c>
      <c r="B319" s="289" t="s">
        <v>8</v>
      </c>
      <c r="C319" s="289" t="s">
        <v>9</v>
      </c>
      <c r="D319" s="284" t="s">
        <v>10</v>
      </c>
      <c r="E319" s="367" t="s">
        <v>136</v>
      </c>
      <c r="F319" s="367"/>
      <c r="G319" s="289" t="s">
        <v>11</v>
      </c>
      <c r="H319" s="288" t="s">
        <v>12</v>
      </c>
      <c r="I319" s="288" t="s">
        <v>13</v>
      </c>
      <c r="J319" s="287" t="s">
        <v>14</v>
      </c>
    </row>
    <row r="320" spans="1:10" s="110" customFormat="1" ht="25.5">
      <c r="A320" s="94" t="s">
        <v>137</v>
      </c>
      <c r="B320" s="95" t="s">
        <v>1241</v>
      </c>
      <c r="C320" s="95" t="s">
        <v>21</v>
      </c>
      <c r="D320" s="277" t="s">
        <v>266</v>
      </c>
      <c r="E320" s="368" t="s">
        <v>668</v>
      </c>
      <c r="F320" s="368"/>
      <c r="G320" s="95" t="s">
        <v>3</v>
      </c>
      <c r="H320" s="182">
        <v>1</v>
      </c>
      <c r="I320" s="96">
        <v>3.35</v>
      </c>
      <c r="J320" s="196">
        <v>3.35</v>
      </c>
    </row>
    <row r="321" spans="1:10" s="110" customFormat="1" ht="25.5" customHeight="1">
      <c r="A321" s="197" t="s">
        <v>146</v>
      </c>
      <c r="B321" s="183" t="s">
        <v>1386</v>
      </c>
      <c r="C321" s="183" t="s">
        <v>21</v>
      </c>
      <c r="D321" s="285" t="s">
        <v>174</v>
      </c>
      <c r="E321" s="365" t="s">
        <v>148</v>
      </c>
      <c r="F321" s="365"/>
      <c r="G321" s="183" t="s">
        <v>26</v>
      </c>
      <c r="H321" s="184">
        <v>4.9100000000000003E-3</v>
      </c>
      <c r="I321" s="185">
        <v>25.62</v>
      </c>
      <c r="J321" s="198">
        <v>0.12</v>
      </c>
    </row>
    <row r="322" spans="1:10" s="110" customFormat="1" ht="25.5" customHeight="1">
      <c r="A322" s="197" t="s">
        <v>146</v>
      </c>
      <c r="B322" s="183" t="s">
        <v>1345</v>
      </c>
      <c r="C322" s="183" t="s">
        <v>21</v>
      </c>
      <c r="D322" s="285" t="s">
        <v>147</v>
      </c>
      <c r="E322" s="365" t="s">
        <v>148</v>
      </c>
      <c r="F322" s="365"/>
      <c r="G322" s="183" t="s">
        <v>26</v>
      </c>
      <c r="H322" s="184">
        <v>5.8900000000000003E-3</v>
      </c>
      <c r="I322" s="185">
        <v>20.32</v>
      </c>
      <c r="J322" s="198">
        <v>0.11</v>
      </c>
    </row>
    <row r="323" spans="1:10" s="110" customFormat="1">
      <c r="A323" s="199" t="s">
        <v>139</v>
      </c>
      <c r="B323" s="186" t="s">
        <v>1413</v>
      </c>
      <c r="C323" s="186" t="s">
        <v>21</v>
      </c>
      <c r="D323" s="278" t="s">
        <v>786</v>
      </c>
      <c r="E323" s="362" t="s">
        <v>142</v>
      </c>
      <c r="F323" s="362"/>
      <c r="G323" s="186" t="s">
        <v>3</v>
      </c>
      <c r="H323" s="187">
        <v>1.1279999999999999</v>
      </c>
      <c r="I323" s="188">
        <v>2.77</v>
      </c>
      <c r="J323" s="200">
        <v>3.12</v>
      </c>
    </row>
    <row r="324" spans="1:10" s="110" customFormat="1" ht="25.5">
      <c r="A324" s="201"/>
      <c r="B324" s="293"/>
      <c r="C324" s="293"/>
      <c r="D324" s="279"/>
      <c r="E324" s="279" t="s">
        <v>143</v>
      </c>
      <c r="F324" s="203">
        <v>0.17</v>
      </c>
      <c r="G324" s="279" t="s">
        <v>144</v>
      </c>
      <c r="H324" s="203">
        <v>0</v>
      </c>
      <c r="I324" s="279" t="s">
        <v>145</v>
      </c>
      <c r="J324" s="204">
        <v>0.17</v>
      </c>
    </row>
    <row r="325" spans="1:10" s="110" customFormat="1" ht="15" customHeight="1" thickBot="1">
      <c r="A325" s="201"/>
      <c r="B325" s="293"/>
      <c r="C325" s="293"/>
      <c r="D325" s="279"/>
      <c r="E325" s="279" t="s">
        <v>663</v>
      </c>
      <c r="F325" s="203">
        <v>0.75</v>
      </c>
      <c r="G325" s="279"/>
      <c r="H325" s="363" t="s">
        <v>664</v>
      </c>
      <c r="I325" s="363"/>
      <c r="J325" s="204">
        <v>4.0999999999999996</v>
      </c>
    </row>
    <row r="326" spans="1:10" s="110" customFormat="1" ht="15" thickTop="1">
      <c r="A326" s="205"/>
      <c r="B326" s="190"/>
      <c r="C326" s="190"/>
      <c r="D326" s="189"/>
      <c r="E326" s="189"/>
      <c r="F326" s="189"/>
      <c r="G326" s="189"/>
      <c r="H326" s="189"/>
      <c r="I326" s="189"/>
      <c r="J326" s="206"/>
    </row>
    <row r="327" spans="1:10" s="110" customFormat="1">
      <c r="A327" s="290" t="s">
        <v>3096</v>
      </c>
      <c r="B327" s="289" t="s">
        <v>8</v>
      </c>
      <c r="C327" s="289" t="s">
        <v>9</v>
      </c>
      <c r="D327" s="284" t="s">
        <v>10</v>
      </c>
      <c r="E327" s="367" t="s">
        <v>136</v>
      </c>
      <c r="F327" s="367"/>
      <c r="G327" s="289" t="s">
        <v>11</v>
      </c>
      <c r="H327" s="288" t="s">
        <v>12</v>
      </c>
      <c r="I327" s="288" t="s">
        <v>13</v>
      </c>
      <c r="J327" s="287" t="s">
        <v>14</v>
      </c>
    </row>
    <row r="328" spans="1:10" s="110" customFormat="1" ht="25.5">
      <c r="A328" s="94" t="s">
        <v>137</v>
      </c>
      <c r="B328" s="95" t="s">
        <v>1216</v>
      </c>
      <c r="C328" s="95" t="s">
        <v>21</v>
      </c>
      <c r="D328" s="277" t="s">
        <v>265</v>
      </c>
      <c r="E328" s="368" t="s">
        <v>643</v>
      </c>
      <c r="F328" s="368"/>
      <c r="G328" s="95" t="s">
        <v>3</v>
      </c>
      <c r="H328" s="182">
        <v>1</v>
      </c>
      <c r="I328" s="96">
        <v>18.45</v>
      </c>
      <c r="J328" s="196">
        <v>18.45</v>
      </c>
    </row>
    <row r="329" spans="1:10" s="110" customFormat="1" ht="25.5" customHeight="1">
      <c r="A329" s="197" t="s">
        <v>146</v>
      </c>
      <c r="B329" s="183" t="s">
        <v>1409</v>
      </c>
      <c r="C329" s="183" t="s">
        <v>21</v>
      </c>
      <c r="D329" s="285" t="s">
        <v>782</v>
      </c>
      <c r="E329" s="365" t="s">
        <v>148</v>
      </c>
      <c r="F329" s="365"/>
      <c r="G329" s="183" t="s">
        <v>26</v>
      </c>
      <c r="H329" s="184">
        <v>0.27500000000000002</v>
      </c>
      <c r="I329" s="185">
        <v>27.11</v>
      </c>
      <c r="J329" s="198">
        <v>7.45</v>
      </c>
    </row>
    <row r="330" spans="1:10" s="110" customFormat="1" ht="25.5" customHeight="1">
      <c r="A330" s="197" t="s">
        <v>146</v>
      </c>
      <c r="B330" s="183" t="s">
        <v>1345</v>
      </c>
      <c r="C330" s="183" t="s">
        <v>21</v>
      </c>
      <c r="D330" s="285" t="s">
        <v>147</v>
      </c>
      <c r="E330" s="365" t="s">
        <v>148</v>
      </c>
      <c r="F330" s="365"/>
      <c r="G330" s="183" t="s">
        <v>26</v>
      </c>
      <c r="H330" s="184">
        <v>0.115</v>
      </c>
      <c r="I330" s="185">
        <v>20.32</v>
      </c>
      <c r="J330" s="198">
        <v>2.33</v>
      </c>
    </row>
    <row r="331" spans="1:10" s="110" customFormat="1">
      <c r="A331" s="199" t="s">
        <v>139</v>
      </c>
      <c r="B331" s="186" t="s">
        <v>1403</v>
      </c>
      <c r="C331" s="186" t="s">
        <v>21</v>
      </c>
      <c r="D331" s="278" t="s">
        <v>776</v>
      </c>
      <c r="E331" s="362" t="s">
        <v>142</v>
      </c>
      <c r="F331" s="362"/>
      <c r="G331" s="186" t="s">
        <v>547</v>
      </c>
      <c r="H331" s="187">
        <v>0.16</v>
      </c>
      <c r="I331" s="188">
        <v>5.42</v>
      </c>
      <c r="J331" s="200">
        <v>0.86</v>
      </c>
    </row>
    <row r="332" spans="1:10" s="110" customFormat="1">
      <c r="A332" s="199" t="s">
        <v>139</v>
      </c>
      <c r="B332" s="186" t="s">
        <v>1410</v>
      </c>
      <c r="C332" s="186" t="s">
        <v>21</v>
      </c>
      <c r="D332" s="278" t="s">
        <v>783</v>
      </c>
      <c r="E332" s="362" t="s">
        <v>142</v>
      </c>
      <c r="F332" s="362"/>
      <c r="G332" s="186" t="s">
        <v>547</v>
      </c>
      <c r="H332" s="187">
        <v>0.42699999999999999</v>
      </c>
      <c r="I332" s="188">
        <v>18.059999999999999</v>
      </c>
      <c r="J332" s="200">
        <v>7.71</v>
      </c>
    </row>
    <row r="333" spans="1:10" s="110" customFormat="1">
      <c r="A333" s="199" t="s">
        <v>139</v>
      </c>
      <c r="B333" s="186" t="s">
        <v>1411</v>
      </c>
      <c r="C333" s="186" t="s">
        <v>21</v>
      </c>
      <c r="D333" s="278" t="s">
        <v>784</v>
      </c>
      <c r="E333" s="362" t="s">
        <v>142</v>
      </c>
      <c r="F333" s="362"/>
      <c r="G333" s="186" t="s">
        <v>45</v>
      </c>
      <c r="H333" s="187">
        <v>0.01</v>
      </c>
      <c r="I333" s="188">
        <v>10.72</v>
      </c>
      <c r="J333" s="200">
        <v>0.1</v>
      </c>
    </row>
    <row r="334" spans="1:10" s="110" customFormat="1" ht="25.5">
      <c r="A334" s="201"/>
      <c r="B334" s="293"/>
      <c r="C334" s="293"/>
      <c r="D334" s="279"/>
      <c r="E334" s="279" t="s">
        <v>143</v>
      </c>
      <c r="F334" s="203">
        <v>7.26</v>
      </c>
      <c r="G334" s="279" t="s">
        <v>144</v>
      </c>
      <c r="H334" s="203">
        <v>0</v>
      </c>
      <c r="I334" s="279" t="s">
        <v>145</v>
      </c>
      <c r="J334" s="204">
        <v>7.26</v>
      </c>
    </row>
    <row r="335" spans="1:10" s="110" customFormat="1" ht="15" customHeight="1" thickBot="1">
      <c r="A335" s="201"/>
      <c r="B335" s="293"/>
      <c r="C335" s="293"/>
      <c r="D335" s="279"/>
      <c r="E335" s="279" t="s">
        <v>663</v>
      </c>
      <c r="F335" s="203">
        <v>4.1399999999999997</v>
      </c>
      <c r="G335" s="279"/>
      <c r="H335" s="363" t="s">
        <v>664</v>
      </c>
      <c r="I335" s="363"/>
      <c r="J335" s="204">
        <v>22.59</v>
      </c>
    </row>
    <row r="336" spans="1:10" s="110" customFormat="1" ht="15" thickTop="1">
      <c r="A336" s="205"/>
      <c r="B336" s="190"/>
      <c r="C336" s="190"/>
      <c r="D336" s="189"/>
      <c r="E336" s="189"/>
      <c r="F336" s="189"/>
      <c r="G336" s="189"/>
      <c r="H336" s="189"/>
      <c r="I336" s="189"/>
      <c r="J336" s="206"/>
    </row>
    <row r="337" spans="1:10" s="110" customFormat="1">
      <c r="A337" s="290" t="s">
        <v>4920</v>
      </c>
      <c r="B337" s="289" t="s">
        <v>8</v>
      </c>
      <c r="C337" s="289" t="s">
        <v>9</v>
      </c>
      <c r="D337" s="284" t="s">
        <v>10</v>
      </c>
      <c r="E337" s="367" t="s">
        <v>136</v>
      </c>
      <c r="F337" s="367"/>
      <c r="G337" s="289" t="s">
        <v>11</v>
      </c>
      <c r="H337" s="288" t="s">
        <v>12</v>
      </c>
      <c r="I337" s="288" t="s">
        <v>13</v>
      </c>
      <c r="J337" s="287" t="s">
        <v>14</v>
      </c>
    </row>
    <row r="338" spans="1:10" s="110" customFormat="1" ht="25.5">
      <c r="A338" s="94" t="s">
        <v>137</v>
      </c>
      <c r="B338" s="95" t="s">
        <v>4921</v>
      </c>
      <c r="C338" s="95" t="s">
        <v>16</v>
      </c>
      <c r="D338" s="277" t="s">
        <v>4749</v>
      </c>
      <c r="E338" s="368">
        <v>2211</v>
      </c>
      <c r="F338" s="368"/>
      <c r="G338" s="95" t="s">
        <v>3</v>
      </c>
      <c r="H338" s="182">
        <v>1</v>
      </c>
      <c r="I338" s="96">
        <v>45.92</v>
      </c>
      <c r="J338" s="196">
        <v>45.92</v>
      </c>
    </row>
    <row r="339" spans="1:10" s="110" customFormat="1" ht="25.5">
      <c r="A339" s="199" t="s">
        <v>139</v>
      </c>
      <c r="B339" s="186" t="s">
        <v>4922</v>
      </c>
      <c r="C339" s="186" t="s">
        <v>16</v>
      </c>
      <c r="D339" s="278" t="s">
        <v>4923</v>
      </c>
      <c r="E339" s="362" t="s">
        <v>142</v>
      </c>
      <c r="F339" s="362"/>
      <c r="G339" s="186" t="s">
        <v>3</v>
      </c>
      <c r="H339" s="187">
        <v>1</v>
      </c>
      <c r="I339" s="188">
        <v>45.92</v>
      </c>
      <c r="J339" s="200">
        <v>45.92</v>
      </c>
    </row>
    <row r="340" spans="1:10" s="110" customFormat="1" ht="25.5">
      <c r="A340" s="201"/>
      <c r="B340" s="293"/>
      <c r="C340" s="293"/>
      <c r="D340" s="279"/>
      <c r="E340" s="279" t="s">
        <v>143</v>
      </c>
      <c r="F340" s="203">
        <v>0</v>
      </c>
      <c r="G340" s="279" t="s">
        <v>144</v>
      </c>
      <c r="H340" s="203">
        <v>0</v>
      </c>
      <c r="I340" s="279" t="s">
        <v>145</v>
      </c>
      <c r="J340" s="204">
        <v>0</v>
      </c>
    </row>
    <row r="341" spans="1:10" s="110" customFormat="1" ht="15" customHeight="1" thickBot="1">
      <c r="A341" s="201"/>
      <c r="B341" s="293"/>
      <c r="C341" s="293"/>
      <c r="D341" s="279"/>
      <c r="E341" s="279" t="s">
        <v>663</v>
      </c>
      <c r="F341" s="203">
        <v>10.31</v>
      </c>
      <c r="G341" s="279"/>
      <c r="H341" s="363" t="s">
        <v>664</v>
      </c>
      <c r="I341" s="363"/>
      <c r="J341" s="204">
        <v>56.23</v>
      </c>
    </row>
    <row r="342" spans="1:10" s="110" customFormat="1" ht="15" thickTop="1">
      <c r="A342" s="205"/>
      <c r="B342" s="190"/>
      <c r="C342" s="190"/>
      <c r="D342" s="189"/>
      <c r="E342" s="189"/>
      <c r="F342" s="189"/>
      <c r="G342" s="189"/>
      <c r="H342" s="189"/>
      <c r="I342" s="189"/>
      <c r="J342" s="206"/>
    </row>
    <row r="343" spans="1:10" s="110" customFormat="1">
      <c r="A343" s="290" t="s">
        <v>3097</v>
      </c>
      <c r="B343" s="289" t="s">
        <v>8</v>
      </c>
      <c r="C343" s="289" t="s">
        <v>9</v>
      </c>
      <c r="D343" s="284" t="s">
        <v>10</v>
      </c>
      <c r="E343" s="367" t="s">
        <v>136</v>
      </c>
      <c r="F343" s="367"/>
      <c r="G343" s="289" t="s">
        <v>11</v>
      </c>
      <c r="H343" s="288" t="s">
        <v>12</v>
      </c>
      <c r="I343" s="288" t="s">
        <v>13</v>
      </c>
      <c r="J343" s="287" t="s">
        <v>14</v>
      </c>
    </row>
    <row r="344" spans="1:10" s="110" customFormat="1" ht="38.25">
      <c r="A344" s="94" t="s">
        <v>137</v>
      </c>
      <c r="B344" s="95" t="s">
        <v>1235</v>
      </c>
      <c r="C344" s="95" t="s">
        <v>21</v>
      </c>
      <c r="D344" s="277" t="s">
        <v>267</v>
      </c>
      <c r="E344" s="368" t="s">
        <v>176</v>
      </c>
      <c r="F344" s="368"/>
      <c r="G344" s="95" t="s">
        <v>3</v>
      </c>
      <c r="H344" s="182">
        <v>1</v>
      </c>
      <c r="I344" s="96">
        <v>88.32</v>
      </c>
      <c r="J344" s="196">
        <v>88.32</v>
      </c>
    </row>
    <row r="345" spans="1:10" s="110" customFormat="1" ht="51">
      <c r="A345" s="197" t="s">
        <v>146</v>
      </c>
      <c r="B345" s="183" t="s">
        <v>1388</v>
      </c>
      <c r="C345" s="183" t="s">
        <v>21</v>
      </c>
      <c r="D345" s="285" t="s">
        <v>761</v>
      </c>
      <c r="E345" s="365" t="s">
        <v>148</v>
      </c>
      <c r="F345" s="365"/>
      <c r="G345" s="183" t="s">
        <v>2</v>
      </c>
      <c r="H345" s="184">
        <v>1.18E-2</v>
      </c>
      <c r="I345" s="185">
        <v>599.55999999999995</v>
      </c>
      <c r="J345" s="198">
        <v>7.07</v>
      </c>
    </row>
    <row r="346" spans="1:10" s="110" customFormat="1" ht="25.5" customHeight="1">
      <c r="A346" s="197" t="s">
        <v>146</v>
      </c>
      <c r="B346" s="183" t="s">
        <v>1386</v>
      </c>
      <c r="C346" s="183" t="s">
        <v>21</v>
      </c>
      <c r="D346" s="285" t="s">
        <v>174</v>
      </c>
      <c r="E346" s="365" t="s">
        <v>148</v>
      </c>
      <c r="F346" s="365"/>
      <c r="G346" s="183" t="s">
        <v>26</v>
      </c>
      <c r="H346" s="184">
        <v>0.86</v>
      </c>
      <c r="I346" s="185">
        <v>25.62</v>
      </c>
      <c r="J346" s="198">
        <v>22.03</v>
      </c>
    </row>
    <row r="347" spans="1:10" s="110" customFormat="1" ht="25.5" customHeight="1">
      <c r="A347" s="197" t="s">
        <v>146</v>
      </c>
      <c r="B347" s="183" t="s">
        <v>1345</v>
      </c>
      <c r="C347" s="183" t="s">
        <v>21</v>
      </c>
      <c r="D347" s="285" t="s">
        <v>147</v>
      </c>
      <c r="E347" s="365" t="s">
        <v>148</v>
      </c>
      <c r="F347" s="365"/>
      <c r="G347" s="183" t="s">
        <v>26</v>
      </c>
      <c r="H347" s="184">
        <v>0.43</v>
      </c>
      <c r="I347" s="185">
        <v>20.32</v>
      </c>
      <c r="J347" s="198">
        <v>8.73</v>
      </c>
    </row>
    <row r="348" spans="1:10" s="110" customFormat="1" ht="25.5">
      <c r="A348" s="199" t="s">
        <v>139</v>
      </c>
      <c r="B348" s="186" t="s">
        <v>1416</v>
      </c>
      <c r="C348" s="186" t="s">
        <v>21</v>
      </c>
      <c r="D348" s="278" t="s">
        <v>790</v>
      </c>
      <c r="E348" s="362" t="s">
        <v>142</v>
      </c>
      <c r="F348" s="362"/>
      <c r="G348" s="186" t="s">
        <v>34</v>
      </c>
      <c r="H348" s="187">
        <v>0.42</v>
      </c>
      <c r="I348" s="188">
        <v>4.25</v>
      </c>
      <c r="J348" s="200">
        <v>1.78</v>
      </c>
    </row>
    <row r="349" spans="1:10" s="110" customFormat="1">
      <c r="A349" s="199" t="s">
        <v>139</v>
      </c>
      <c r="B349" s="186" t="s">
        <v>1415</v>
      </c>
      <c r="C349" s="186" t="s">
        <v>21</v>
      </c>
      <c r="D349" s="278" t="s">
        <v>788</v>
      </c>
      <c r="E349" s="362" t="s">
        <v>142</v>
      </c>
      <c r="F349" s="362"/>
      <c r="G349" s="186" t="s">
        <v>789</v>
      </c>
      <c r="H349" s="187">
        <v>0.01</v>
      </c>
      <c r="I349" s="188">
        <v>43.77</v>
      </c>
      <c r="J349" s="200">
        <v>0.43</v>
      </c>
    </row>
    <row r="350" spans="1:10" s="110" customFormat="1" ht="25.5">
      <c r="A350" s="199" t="s">
        <v>139</v>
      </c>
      <c r="B350" s="186" t="s">
        <v>1417</v>
      </c>
      <c r="C350" s="186" t="s">
        <v>21</v>
      </c>
      <c r="D350" s="278" t="s">
        <v>791</v>
      </c>
      <c r="E350" s="362" t="s">
        <v>142</v>
      </c>
      <c r="F350" s="362"/>
      <c r="G350" s="186" t="s">
        <v>45</v>
      </c>
      <c r="H350" s="187">
        <v>13.6</v>
      </c>
      <c r="I350" s="188">
        <v>3.55</v>
      </c>
      <c r="J350" s="200">
        <v>48.28</v>
      </c>
    </row>
    <row r="351" spans="1:10" s="110" customFormat="1" ht="25.5">
      <c r="A351" s="201"/>
      <c r="B351" s="293"/>
      <c r="C351" s="293"/>
      <c r="D351" s="279"/>
      <c r="E351" s="279" t="s">
        <v>143</v>
      </c>
      <c r="F351" s="203">
        <v>24.72</v>
      </c>
      <c r="G351" s="279" t="s">
        <v>144</v>
      </c>
      <c r="H351" s="203">
        <v>0</v>
      </c>
      <c r="I351" s="279" t="s">
        <v>145</v>
      </c>
      <c r="J351" s="204">
        <v>24.72</v>
      </c>
    </row>
    <row r="352" spans="1:10" s="110" customFormat="1" ht="15" customHeight="1" thickBot="1">
      <c r="A352" s="201"/>
      <c r="B352" s="293"/>
      <c r="C352" s="293"/>
      <c r="D352" s="279"/>
      <c r="E352" s="279" t="s">
        <v>663</v>
      </c>
      <c r="F352" s="203">
        <v>19.84</v>
      </c>
      <c r="G352" s="279"/>
      <c r="H352" s="363" t="s">
        <v>664</v>
      </c>
      <c r="I352" s="363"/>
      <c r="J352" s="204">
        <v>108.16</v>
      </c>
    </row>
    <row r="353" spans="1:10" s="110" customFormat="1" ht="15" thickTop="1">
      <c r="A353" s="205"/>
      <c r="B353" s="190"/>
      <c r="C353" s="190"/>
      <c r="D353" s="189"/>
      <c r="E353" s="189"/>
      <c r="F353" s="189"/>
      <c r="G353" s="189"/>
      <c r="H353" s="189"/>
      <c r="I353" s="189"/>
      <c r="J353" s="206"/>
    </row>
    <row r="354" spans="1:10" s="110" customFormat="1">
      <c r="A354" s="290" t="s">
        <v>3098</v>
      </c>
      <c r="B354" s="289" t="s">
        <v>8</v>
      </c>
      <c r="C354" s="289" t="s">
        <v>9</v>
      </c>
      <c r="D354" s="284" t="s">
        <v>10</v>
      </c>
      <c r="E354" s="367" t="s">
        <v>136</v>
      </c>
      <c r="F354" s="367"/>
      <c r="G354" s="289" t="s">
        <v>11</v>
      </c>
      <c r="H354" s="288" t="s">
        <v>12</v>
      </c>
      <c r="I354" s="288" t="s">
        <v>13</v>
      </c>
      <c r="J354" s="287" t="s">
        <v>14</v>
      </c>
    </row>
    <row r="355" spans="1:10" s="110" customFormat="1" ht="14.25" customHeight="1">
      <c r="A355" s="94" t="s">
        <v>137</v>
      </c>
      <c r="B355" s="95" t="s">
        <v>1164</v>
      </c>
      <c r="C355" s="95" t="s">
        <v>268</v>
      </c>
      <c r="D355" s="277" t="s">
        <v>271</v>
      </c>
      <c r="E355" s="368" t="s">
        <v>801</v>
      </c>
      <c r="F355" s="368"/>
      <c r="G355" s="95" t="s">
        <v>3</v>
      </c>
      <c r="H355" s="182">
        <v>1</v>
      </c>
      <c r="I355" s="96">
        <v>162.97999999999999</v>
      </c>
      <c r="J355" s="196">
        <v>162.97999999999999</v>
      </c>
    </row>
    <row r="356" spans="1:10" s="110" customFormat="1">
      <c r="A356" s="199" t="s">
        <v>139</v>
      </c>
      <c r="B356" s="186" t="s">
        <v>1435</v>
      </c>
      <c r="C356" s="186" t="s">
        <v>268</v>
      </c>
      <c r="D356" s="278" t="s">
        <v>802</v>
      </c>
      <c r="E356" s="362" t="s">
        <v>142</v>
      </c>
      <c r="F356" s="362"/>
      <c r="G356" s="186" t="s">
        <v>3</v>
      </c>
      <c r="H356" s="187">
        <v>1.1000000000000001</v>
      </c>
      <c r="I356" s="188">
        <v>117.41</v>
      </c>
      <c r="J356" s="200">
        <v>129.15</v>
      </c>
    </row>
    <row r="357" spans="1:10" s="110" customFormat="1">
      <c r="A357" s="199" t="s">
        <v>139</v>
      </c>
      <c r="B357" s="186" t="s">
        <v>1436</v>
      </c>
      <c r="C357" s="186" t="s">
        <v>268</v>
      </c>
      <c r="D357" s="278" t="s">
        <v>803</v>
      </c>
      <c r="E357" s="362" t="s">
        <v>141</v>
      </c>
      <c r="F357" s="362"/>
      <c r="G357" s="186" t="s">
        <v>26</v>
      </c>
      <c r="H357" s="187">
        <v>1</v>
      </c>
      <c r="I357" s="188">
        <v>18.739999999999998</v>
      </c>
      <c r="J357" s="200">
        <v>18.739999999999998</v>
      </c>
    </row>
    <row r="358" spans="1:10" s="110" customFormat="1">
      <c r="A358" s="199" t="s">
        <v>139</v>
      </c>
      <c r="B358" s="186" t="s">
        <v>1437</v>
      </c>
      <c r="C358" s="186" t="s">
        <v>268</v>
      </c>
      <c r="D358" s="278" t="s">
        <v>804</v>
      </c>
      <c r="E358" s="362" t="s">
        <v>141</v>
      </c>
      <c r="F358" s="362"/>
      <c r="G358" s="186" t="s">
        <v>26</v>
      </c>
      <c r="H358" s="187">
        <v>1</v>
      </c>
      <c r="I358" s="188">
        <v>15.09</v>
      </c>
      <c r="J358" s="200">
        <v>15.09</v>
      </c>
    </row>
    <row r="359" spans="1:10" s="110" customFormat="1" ht="25.5">
      <c r="A359" s="201"/>
      <c r="B359" s="293"/>
      <c r="C359" s="293"/>
      <c r="D359" s="279"/>
      <c r="E359" s="279" t="s">
        <v>143</v>
      </c>
      <c r="F359" s="203">
        <v>33.83</v>
      </c>
      <c r="G359" s="279" t="s">
        <v>144</v>
      </c>
      <c r="H359" s="203">
        <v>0</v>
      </c>
      <c r="I359" s="279" t="s">
        <v>145</v>
      </c>
      <c r="J359" s="204">
        <v>33.83</v>
      </c>
    </row>
    <row r="360" spans="1:10" s="110" customFormat="1" ht="15" customHeight="1" thickBot="1">
      <c r="A360" s="201"/>
      <c r="B360" s="293"/>
      <c r="C360" s="293"/>
      <c r="D360" s="279"/>
      <c r="E360" s="279" t="s">
        <v>663</v>
      </c>
      <c r="F360" s="203">
        <v>36.619999999999997</v>
      </c>
      <c r="G360" s="279"/>
      <c r="H360" s="363" t="s">
        <v>664</v>
      </c>
      <c r="I360" s="363"/>
      <c r="J360" s="204">
        <v>199.6</v>
      </c>
    </row>
    <row r="361" spans="1:10" s="110" customFormat="1" ht="15" thickTop="1">
      <c r="A361" s="205"/>
      <c r="B361" s="190"/>
      <c r="C361" s="190"/>
      <c r="D361" s="189"/>
      <c r="E361" s="189"/>
      <c r="F361" s="189"/>
      <c r="G361" s="189"/>
      <c r="H361" s="189"/>
      <c r="I361" s="189"/>
      <c r="J361" s="206"/>
    </row>
    <row r="362" spans="1:10" s="110" customFormat="1">
      <c r="A362" s="290" t="s">
        <v>3099</v>
      </c>
      <c r="B362" s="289" t="s">
        <v>8</v>
      </c>
      <c r="C362" s="289" t="s">
        <v>9</v>
      </c>
      <c r="D362" s="284" t="s">
        <v>10</v>
      </c>
      <c r="E362" s="367" t="s">
        <v>136</v>
      </c>
      <c r="F362" s="367"/>
      <c r="G362" s="289" t="s">
        <v>11</v>
      </c>
      <c r="H362" s="288" t="s">
        <v>12</v>
      </c>
      <c r="I362" s="288" t="s">
        <v>13</v>
      </c>
      <c r="J362" s="287" t="s">
        <v>14</v>
      </c>
    </row>
    <row r="363" spans="1:10" s="110" customFormat="1" ht="38.25">
      <c r="A363" s="94" t="s">
        <v>137</v>
      </c>
      <c r="B363" s="95" t="s">
        <v>4924</v>
      </c>
      <c r="C363" s="95" t="s">
        <v>21</v>
      </c>
      <c r="D363" s="277" t="s">
        <v>4750</v>
      </c>
      <c r="E363" s="368" t="s">
        <v>176</v>
      </c>
      <c r="F363" s="368"/>
      <c r="G363" s="95" t="s">
        <v>3</v>
      </c>
      <c r="H363" s="182">
        <v>1</v>
      </c>
      <c r="I363" s="96">
        <v>844.59</v>
      </c>
      <c r="J363" s="196">
        <v>844.59</v>
      </c>
    </row>
    <row r="364" spans="1:10" s="110" customFormat="1" ht="25.5" customHeight="1">
      <c r="A364" s="197" t="s">
        <v>146</v>
      </c>
      <c r="B364" s="183" t="s">
        <v>1396</v>
      </c>
      <c r="C364" s="183" t="s">
        <v>21</v>
      </c>
      <c r="D364" s="285" t="s">
        <v>168</v>
      </c>
      <c r="E364" s="365" t="s">
        <v>148</v>
      </c>
      <c r="F364" s="365"/>
      <c r="G364" s="183" t="s">
        <v>26</v>
      </c>
      <c r="H364" s="184">
        <v>1.405</v>
      </c>
      <c r="I364" s="185">
        <v>25.47</v>
      </c>
      <c r="J364" s="198">
        <v>35.78</v>
      </c>
    </row>
    <row r="365" spans="1:10" s="110" customFormat="1" ht="25.5" customHeight="1">
      <c r="A365" s="197" t="s">
        <v>146</v>
      </c>
      <c r="B365" s="183" t="s">
        <v>1345</v>
      </c>
      <c r="C365" s="183" t="s">
        <v>21</v>
      </c>
      <c r="D365" s="285" t="s">
        <v>147</v>
      </c>
      <c r="E365" s="365" t="s">
        <v>148</v>
      </c>
      <c r="F365" s="365"/>
      <c r="G365" s="183" t="s">
        <v>26</v>
      </c>
      <c r="H365" s="184">
        <v>0.70199999999999996</v>
      </c>
      <c r="I365" s="185">
        <v>20.32</v>
      </c>
      <c r="J365" s="198">
        <v>14.26</v>
      </c>
    </row>
    <row r="366" spans="1:10" s="110" customFormat="1" ht="25.5" customHeight="1">
      <c r="A366" s="197" t="s">
        <v>146</v>
      </c>
      <c r="B366" s="183" t="s">
        <v>1418</v>
      </c>
      <c r="C366" s="183" t="s">
        <v>21</v>
      </c>
      <c r="D366" s="285" t="s">
        <v>792</v>
      </c>
      <c r="E366" s="365" t="s">
        <v>155</v>
      </c>
      <c r="F366" s="365"/>
      <c r="G366" s="183" t="s">
        <v>156</v>
      </c>
      <c r="H366" s="184">
        <v>8.8999999999999996E-2</v>
      </c>
      <c r="I366" s="185">
        <v>23.37</v>
      </c>
      <c r="J366" s="198">
        <v>2.0699999999999998</v>
      </c>
    </row>
    <row r="367" spans="1:10" s="110" customFormat="1" ht="25.5" customHeight="1">
      <c r="A367" s="197" t="s">
        <v>146</v>
      </c>
      <c r="B367" s="183" t="s">
        <v>1419</v>
      </c>
      <c r="C367" s="183" t="s">
        <v>21</v>
      </c>
      <c r="D367" s="285" t="s">
        <v>793</v>
      </c>
      <c r="E367" s="365" t="s">
        <v>155</v>
      </c>
      <c r="F367" s="365"/>
      <c r="G367" s="183" t="s">
        <v>249</v>
      </c>
      <c r="H367" s="184">
        <v>1.3160000000000001</v>
      </c>
      <c r="I367" s="185">
        <v>21.85</v>
      </c>
      <c r="J367" s="198">
        <v>28.75</v>
      </c>
    </row>
    <row r="368" spans="1:10" s="110" customFormat="1" ht="25.5">
      <c r="A368" s="199" t="s">
        <v>139</v>
      </c>
      <c r="B368" s="186" t="s">
        <v>1420</v>
      </c>
      <c r="C368" s="186" t="s">
        <v>21</v>
      </c>
      <c r="D368" s="278" t="s">
        <v>794</v>
      </c>
      <c r="E368" s="362" t="s">
        <v>142</v>
      </c>
      <c r="F368" s="362"/>
      <c r="G368" s="186" t="s">
        <v>38</v>
      </c>
      <c r="H368" s="187">
        <v>0.53</v>
      </c>
      <c r="I368" s="188">
        <v>48.11</v>
      </c>
      <c r="J368" s="200">
        <v>25.49</v>
      </c>
    </row>
    <row r="369" spans="1:10" s="110" customFormat="1">
      <c r="A369" s="199" t="s">
        <v>139</v>
      </c>
      <c r="B369" s="186" t="s">
        <v>1421</v>
      </c>
      <c r="C369" s="186" t="s">
        <v>21</v>
      </c>
      <c r="D369" s="278" t="s">
        <v>795</v>
      </c>
      <c r="E369" s="362" t="s">
        <v>142</v>
      </c>
      <c r="F369" s="362"/>
      <c r="G369" s="186" t="s">
        <v>38</v>
      </c>
      <c r="H369" s="187">
        <v>0.97</v>
      </c>
      <c r="I369" s="188">
        <v>4.12</v>
      </c>
      <c r="J369" s="200">
        <v>3.99</v>
      </c>
    </row>
    <row r="370" spans="1:10" s="110" customFormat="1" ht="38.25">
      <c r="A370" s="199" t="s">
        <v>139</v>
      </c>
      <c r="B370" s="186" t="s">
        <v>4925</v>
      </c>
      <c r="C370" s="186" t="s">
        <v>21</v>
      </c>
      <c r="D370" s="278" t="s">
        <v>4926</v>
      </c>
      <c r="E370" s="362" t="s">
        <v>142</v>
      </c>
      <c r="F370" s="362"/>
      <c r="G370" s="186" t="s">
        <v>3</v>
      </c>
      <c r="H370" s="187">
        <v>1.05</v>
      </c>
      <c r="I370" s="188">
        <v>699.29</v>
      </c>
      <c r="J370" s="200">
        <v>734.25</v>
      </c>
    </row>
    <row r="371" spans="1:10" s="110" customFormat="1" ht="25.5">
      <c r="A371" s="201"/>
      <c r="B371" s="293"/>
      <c r="C371" s="293"/>
      <c r="D371" s="279"/>
      <c r="E371" s="279" t="s">
        <v>143</v>
      </c>
      <c r="F371" s="203">
        <v>63.51</v>
      </c>
      <c r="G371" s="279" t="s">
        <v>144</v>
      </c>
      <c r="H371" s="203">
        <v>0</v>
      </c>
      <c r="I371" s="279" t="s">
        <v>145</v>
      </c>
      <c r="J371" s="204">
        <v>63.51</v>
      </c>
    </row>
    <row r="372" spans="1:10" s="110" customFormat="1" ht="15" customHeight="1" thickBot="1">
      <c r="A372" s="201"/>
      <c r="B372" s="293"/>
      <c r="C372" s="293"/>
      <c r="D372" s="279"/>
      <c r="E372" s="279" t="s">
        <v>663</v>
      </c>
      <c r="F372" s="203">
        <v>189.77</v>
      </c>
      <c r="G372" s="279"/>
      <c r="H372" s="363" t="s">
        <v>664</v>
      </c>
      <c r="I372" s="363"/>
      <c r="J372" s="204">
        <v>1034.3599999999999</v>
      </c>
    </row>
    <row r="373" spans="1:10" s="110" customFormat="1" ht="15" thickTop="1">
      <c r="A373" s="205"/>
      <c r="B373" s="190"/>
      <c r="C373" s="190"/>
      <c r="D373" s="189"/>
      <c r="E373" s="189"/>
      <c r="F373" s="189"/>
      <c r="G373" s="189"/>
      <c r="H373" s="189"/>
      <c r="I373" s="189"/>
      <c r="J373" s="206"/>
    </row>
    <row r="374" spans="1:10" s="110" customFormat="1">
      <c r="A374" s="290" t="s">
        <v>3100</v>
      </c>
      <c r="B374" s="289" t="s">
        <v>8</v>
      </c>
      <c r="C374" s="289" t="s">
        <v>9</v>
      </c>
      <c r="D374" s="284" t="s">
        <v>10</v>
      </c>
      <c r="E374" s="367" t="s">
        <v>136</v>
      </c>
      <c r="F374" s="367"/>
      <c r="G374" s="289" t="s">
        <v>11</v>
      </c>
      <c r="H374" s="288" t="s">
        <v>12</v>
      </c>
      <c r="I374" s="288" t="s">
        <v>13</v>
      </c>
      <c r="J374" s="287" t="s">
        <v>14</v>
      </c>
    </row>
    <row r="375" spans="1:10" s="110" customFormat="1" ht="14.25" customHeight="1">
      <c r="A375" s="94" t="s">
        <v>137</v>
      </c>
      <c r="B375" s="95" t="s">
        <v>3101</v>
      </c>
      <c r="C375" s="95" t="s">
        <v>268</v>
      </c>
      <c r="D375" s="277" t="s">
        <v>2340</v>
      </c>
      <c r="E375" s="368" t="s">
        <v>3102</v>
      </c>
      <c r="F375" s="368"/>
      <c r="G375" s="95" t="s">
        <v>3</v>
      </c>
      <c r="H375" s="182">
        <v>1</v>
      </c>
      <c r="I375" s="96">
        <v>108.85</v>
      </c>
      <c r="J375" s="196">
        <v>108.85</v>
      </c>
    </row>
    <row r="376" spans="1:10" s="110" customFormat="1">
      <c r="A376" s="199" t="s">
        <v>139</v>
      </c>
      <c r="B376" s="186" t="s">
        <v>3103</v>
      </c>
      <c r="C376" s="186" t="s">
        <v>268</v>
      </c>
      <c r="D376" s="278" t="s">
        <v>3104</v>
      </c>
      <c r="E376" s="362" t="s">
        <v>142</v>
      </c>
      <c r="F376" s="362"/>
      <c r="G376" s="186" t="s">
        <v>34</v>
      </c>
      <c r="H376" s="187">
        <v>3</v>
      </c>
      <c r="I376" s="188">
        <v>6.96</v>
      </c>
      <c r="J376" s="200">
        <v>20.88</v>
      </c>
    </row>
    <row r="377" spans="1:10" s="110" customFormat="1">
      <c r="A377" s="199" t="s">
        <v>139</v>
      </c>
      <c r="B377" s="186" t="s">
        <v>3105</v>
      </c>
      <c r="C377" s="186" t="s">
        <v>268</v>
      </c>
      <c r="D377" s="278" t="s">
        <v>3106</v>
      </c>
      <c r="E377" s="362" t="s">
        <v>142</v>
      </c>
      <c r="F377" s="362"/>
      <c r="G377" s="186" t="s">
        <v>45</v>
      </c>
      <c r="H377" s="187">
        <v>2</v>
      </c>
      <c r="I377" s="188">
        <v>0.13</v>
      </c>
      <c r="J377" s="200">
        <v>0.26</v>
      </c>
    </row>
    <row r="378" spans="1:10" s="110" customFormat="1">
      <c r="A378" s="199" t="s">
        <v>139</v>
      </c>
      <c r="B378" s="186" t="s">
        <v>3107</v>
      </c>
      <c r="C378" s="186" t="s">
        <v>268</v>
      </c>
      <c r="D378" s="278" t="s">
        <v>3108</v>
      </c>
      <c r="E378" s="362" t="s">
        <v>142</v>
      </c>
      <c r="F378" s="362"/>
      <c r="G378" s="186" t="s">
        <v>3</v>
      </c>
      <c r="H378" s="187">
        <v>2.1</v>
      </c>
      <c r="I378" s="188">
        <v>18.32</v>
      </c>
      <c r="J378" s="200">
        <v>38.47</v>
      </c>
    </row>
    <row r="379" spans="1:10" s="110" customFormat="1">
      <c r="A379" s="199" t="s">
        <v>139</v>
      </c>
      <c r="B379" s="186" t="s">
        <v>3109</v>
      </c>
      <c r="C379" s="186" t="s">
        <v>268</v>
      </c>
      <c r="D379" s="278" t="s">
        <v>3110</v>
      </c>
      <c r="E379" s="362" t="s">
        <v>142</v>
      </c>
      <c r="F379" s="362"/>
      <c r="G379" s="186" t="s">
        <v>34</v>
      </c>
      <c r="H379" s="187">
        <v>0.9</v>
      </c>
      <c r="I379" s="188">
        <v>7.03</v>
      </c>
      <c r="J379" s="200">
        <v>6.32</v>
      </c>
    </row>
    <row r="380" spans="1:10" s="110" customFormat="1">
      <c r="A380" s="199" t="s">
        <v>139</v>
      </c>
      <c r="B380" s="186" t="s">
        <v>3111</v>
      </c>
      <c r="C380" s="186" t="s">
        <v>268</v>
      </c>
      <c r="D380" s="278" t="s">
        <v>3112</v>
      </c>
      <c r="E380" s="362" t="s">
        <v>142</v>
      </c>
      <c r="F380" s="362"/>
      <c r="G380" s="186" t="s">
        <v>45</v>
      </c>
      <c r="H380" s="187">
        <v>30</v>
      </c>
      <c r="I380" s="188">
        <v>0.11</v>
      </c>
      <c r="J380" s="200">
        <v>3.3</v>
      </c>
    </row>
    <row r="381" spans="1:10" s="110" customFormat="1">
      <c r="A381" s="199" t="s">
        <v>139</v>
      </c>
      <c r="B381" s="186" t="s">
        <v>3113</v>
      </c>
      <c r="C381" s="186" t="s">
        <v>268</v>
      </c>
      <c r="D381" s="278" t="s">
        <v>3114</v>
      </c>
      <c r="E381" s="362" t="s">
        <v>142</v>
      </c>
      <c r="F381" s="362"/>
      <c r="G381" s="186" t="s">
        <v>3</v>
      </c>
      <c r="H381" s="187">
        <v>1.1000000000000001</v>
      </c>
      <c r="I381" s="188">
        <v>22.66</v>
      </c>
      <c r="J381" s="200">
        <v>24.92</v>
      </c>
    </row>
    <row r="382" spans="1:10" s="110" customFormat="1">
      <c r="A382" s="199" t="s">
        <v>139</v>
      </c>
      <c r="B382" s="186" t="s">
        <v>3115</v>
      </c>
      <c r="C382" s="186" t="s">
        <v>268</v>
      </c>
      <c r="D382" s="278" t="s">
        <v>3116</v>
      </c>
      <c r="E382" s="362" t="s">
        <v>141</v>
      </c>
      <c r="F382" s="362"/>
      <c r="G382" s="186" t="s">
        <v>26</v>
      </c>
      <c r="H382" s="187">
        <v>0.62</v>
      </c>
      <c r="I382" s="188">
        <v>18.739999999999998</v>
      </c>
      <c r="J382" s="200">
        <v>11.61</v>
      </c>
    </row>
    <row r="383" spans="1:10" s="110" customFormat="1">
      <c r="A383" s="199" t="s">
        <v>139</v>
      </c>
      <c r="B383" s="186" t="s">
        <v>3117</v>
      </c>
      <c r="C383" s="186" t="s">
        <v>268</v>
      </c>
      <c r="D383" s="278" t="s">
        <v>3118</v>
      </c>
      <c r="E383" s="362" t="s">
        <v>141</v>
      </c>
      <c r="F383" s="362"/>
      <c r="G383" s="186" t="s">
        <v>26</v>
      </c>
      <c r="H383" s="187">
        <v>0.20499999999999999</v>
      </c>
      <c r="I383" s="188">
        <v>15.09</v>
      </c>
      <c r="J383" s="200">
        <v>3.09</v>
      </c>
    </row>
    <row r="384" spans="1:10" s="110" customFormat="1" ht="25.5">
      <c r="A384" s="201"/>
      <c r="B384" s="293"/>
      <c r="C384" s="293"/>
      <c r="D384" s="279"/>
      <c r="E384" s="279" t="s">
        <v>143</v>
      </c>
      <c r="F384" s="203">
        <v>14.7</v>
      </c>
      <c r="G384" s="279" t="s">
        <v>144</v>
      </c>
      <c r="H384" s="203">
        <v>0</v>
      </c>
      <c r="I384" s="279" t="s">
        <v>145</v>
      </c>
      <c r="J384" s="204">
        <v>14.7</v>
      </c>
    </row>
    <row r="385" spans="1:10" s="110" customFormat="1" ht="15" customHeight="1" thickBot="1">
      <c r="A385" s="201"/>
      <c r="B385" s="293"/>
      <c r="C385" s="293"/>
      <c r="D385" s="279"/>
      <c r="E385" s="279" t="s">
        <v>663</v>
      </c>
      <c r="F385" s="203">
        <v>24.45</v>
      </c>
      <c r="G385" s="279"/>
      <c r="H385" s="363" t="s">
        <v>664</v>
      </c>
      <c r="I385" s="363"/>
      <c r="J385" s="204">
        <v>133.30000000000001</v>
      </c>
    </row>
    <row r="386" spans="1:10" s="110" customFormat="1" ht="15" thickTop="1">
      <c r="A386" s="205"/>
      <c r="B386" s="190"/>
      <c r="C386" s="190"/>
      <c r="D386" s="189"/>
      <c r="E386" s="189"/>
      <c r="F386" s="189"/>
      <c r="G386" s="189"/>
      <c r="H386" s="189"/>
      <c r="I386" s="189"/>
      <c r="J386" s="206"/>
    </row>
    <row r="387" spans="1:10" s="110" customFormat="1">
      <c r="A387" s="290" t="s">
        <v>3119</v>
      </c>
      <c r="B387" s="289" t="s">
        <v>8</v>
      </c>
      <c r="C387" s="289" t="s">
        <v>9</v>
      </c>
      <c r="D387" s="284" t="s">
        <v>10</v>
      </c>
      <c r="E387" s="367" t="s">
        <v>136</v>
      </c>
      <c r="F387" s="367"/>
      <c r="G387" s="289" t="s">
        <v>11</v>
      </c>
      <c r="H387" s="288" t="s">
        <v>12</v>
      </c>
      <c r="I387" s="288" t="s">
        <v>13</v>
      </c>
      <c r="J387" s="287" t="s">
        <v>14</v>
      </c>
    </row>
    <row r="388" spans="1:10" s="110" customFormat="1" ht="38.25" customHeight="1">
      <c r="A388" s="94" t="s">
        <v>137</v>
      </c>
      <c r="B388" s="95" t="s">
        <v>1258</v>
      </c>
      <c r="C388" s="95" t="s">
        <v>21</v>
      </c>
      <c r="D388" s="277" t="s">
        <v>283</v>
      </c>
      <c r="E388" s="368" t="s">
        <v>505</v>
      </c>
      <c r="F388" s="368"/>
      <c r="G388" s="95" t="s">
        <v>3</v>
      </c>
      <c r="H388" s="182">
        <v>1</v>
      </c>
      <c r="I388" s="96">
        <v>613.54999999999995</v>
      </c>
      <c r="J388" s="196">
        <v>613.54999999999995</v>
      </c>
    </row>
    <row r="389" spans="1:10" s="110" customFormat="1" ht="25.5" customHeight="1">
      <c r="A389" s="197" t="s">
        <v>146</v>
      </c>
      <c r="B389" s="183" t="s">
        <v>1386</v>
      </c>
      <c r="C389" s="183" t="s">
        <v>21</v>
      </c>
      <c r="D389" s="285" t="s">
        <v>174</v>
      </c>
      <c r="E389" s="365" t="s">
        <v>148</v>
      </c>
      <c r="F389" s="365"/>
      <c r="G389" s="183" t="s">
        <v>26</v>
      </c>
      <c r="H389" s="184">
        <v>0.72</v>
      </c>
      <c r="I389" s="185">
        <v>25.62</v>
      </c>
      <c r="J389" s="198">
        <v>18.440000000000001</v>
      </c>
    </row>
    <row r="390" spans="1:10" s="110" customFormat="1" ht="25.5" customHeight="1">
      <c r="A390" s="197" t="s">
        <v>146</v>
      </c>
      <c r="B390" s="183" t="s">
        <v>1345</v>
      </c>
      <c r="C390" s="183" t="s">
        <v>21</v>
      </c>
      <c r="D390" s="285" t="s">
        <v>147</v>
      </c>
      <c r="E390" s="365" t="s">
        <v>148</v>
      </c>
      <c r="F390" s="365"/>
      <c r="G390" s="183" t="s">
        <v>26</v>
      </c>
      <c r="H390" s="184">
        <v>0.36</v>
      </c>
      <c r="I390" s="185">
        <v>20.32</v>
      </c>
      <c r="J390" s="198">
        <v>7.31</v>
      </c>
    </row>
    <row r="391" spans="1:10" s="110" customFormat="1" ht="38.25">
      <c r="A391" s="199" t="s">
        <v>139</v>
      </c>
      <c r="B391" s="186" t="s">
        <v>1478</v>
      </c>
      <c r="C391" s="186" t="s">
        <v>21</v>
      </c>
      <c r="D391" s="278" t="s">
        <v>830</v>
      </c>
      <c r="E391" s="362" t="s">
        <v>142</v>
      </c>
      <c r="F391" s="362"/>
      <c r="G391" s="186" t="s">
        <v>3</v>
      </c>
      <c r="H391" s="187">
        <v>1</v>
      </c>
      <c r="I391" s="188">
        <v>574.30999999999995</v>
      </c>
      <c r="J391" s="200">
        <v>574.30999999999995</v>
      </c>
    </row>
    <row r="392" spans="1:10" s="110" customFormat="1" ht="25.5">
      <c r="A392" s="199" t="s">
        <v>139</v>
      </c>
      <c r="B392" s="186" t="s">
        <v>1475</v>
      </c>
      <c r="C392" s="186" t="s">
        <v>21</v>
      </c>
      <c r="D392" s="278" t="s">
        <v>829</v>
      </c>
      <c r="E392" s="362" t="s">
        <v>142</v>
      </c>
      <c r="F392" s="362"/>
      <c r="G392" s="186" t="s">
        <v>45</v>
      </c>
      <c r="H392" s="187">
        <v>17.413</v>
      </c>
      <c r="I392" s="188">
        <v>0.19</v>
      </c>
      <c r="J392" s="200">
        <v>3.3</v>
      </c>
    </row>
    <row r="393" spans="1:10" s="110" customFormat="1">
      <c r="A393" s="199" t="s">
        <v>139</v>
      </c>
      <c r="B393" s="186" t="s">
        <v>1477</v>
      </c>
      <c r="C393" s="186" t="s">
        <v>21</v>
      </c>
      <c r="D393" s="278" t="s">
        <v>506</v>
      </c>
      <c r="E393" s="362" t="s">
        <v>142</v>
      </c>
      <c r="F393" s="362"/>
      <c r="G393" s="186" t="s">
        <v>45</v>
      </c>
      <c r="H393" s="187">
        <v>0.42399999999999999</v>
      </c>
      <c r="I393" s="188">
        <v>24.05</v>
      </c>
      <c r="J393" s="200">
        <v>10.19</v>
      </c>
    </row>
    <row r="394" spans="1:10" s="110" customFormat="1" ht="25.5">
      <c r="A394" s="201"/>
      <c r="B394" s="293"/>
      <c r="C394" s="293"/>
      <c r="D394" s="279"/>
      <c r="E394" s="279" t="s">
        <v>143</v>
      </c>
      <c r="F394" s="203">
        <v>20.02</v>
      </c>
      <c r="G394" s="279" t="s">
        <v>144</v>
      </c>
      <c r="H394" s="203">
        <v>0</v>
      </c>
      <c r="I394" s="279" t="s">
        <v>145</v>
      </c>
      <c r="J394" s="204">
        <v>20.02</v>
      </c>
    </row>
    <row r="395" spans="1:10" s="110" customFormat="1" ht="15" customHeight="1" thickBot="1">
      <c r="A395" s="201"/>
      <c r="B395" s="293"/>
      <c r="C395" s="293"/>
      <c r="D395" s="279"/>
      <c r="E395" s="279" t="s">
        <v>663</v>
      </c>
      <c r="F395" s="203">
        <v>137.86000000000001</v>
      </c>
      <c r="G395" s="279"/>
      <c r="H395" s="363" t="s">
        <v>664</v>
      </c>
      <c r="I395" s="363"/>
      <c r="J395" s="204">
        <v>751.41</v>
      </c>
    </row>
    <row r="396" spans="1:10" s="110" customFormat="1" ht="15" thickTop="1">
      <c r="A396" s="205"/>
      <c r="B396" s="190"/>
      <c r="C396" s="190"/>
      <c r="D396" s="189"/>
      <c r="E396" s="189"/>
      <c r="F396" s="189"/>
      <c r="G396" s="189"/>
      <c r="H396" s="189"/>
      <c r="I396" s="189"/>
      <c r="J396" s="206"/>
    </row>
    <row r="397" spans="1:10" s="110" customFormat="1">
      <c r="A397" s="290" t="s">
        <v>3120</v>
      </c>
      <c r="B397" s="289" t="s">
        <v>8</v>
      </c>
      <c r="C397" s="289" t="s">
        <v>9</v>
      </c>
      <c r="D397" s="284" t="s">
        <v>10</v>
      </c>
      <c r="E397" s="367" t="s">
        <v>136</v>
      </c>
      <c r="F397" s="367"/>
      <c r="G397" s="289" t="s">
        <v>11</v>
      </c>
      <c r="H397" s="288" t="s">
        <v>12</v>
      </c>
      <c r="I397" s="288" t="s">
        <v>13</v>
      </c>
      <c r="J397" s="287" t="s">
        <v>14</v>
      </c>
    </row>
    <row r="398" spans="1:10" s="110" customFormat="1" ht="51">
      <c r="A398" s="94" t="s">
        <v>137</v>
      </c>
      <c r="B398" s="95" t="s">
        <v>3121</v>
      </c>
      <c r="C398" s="95" t="s">
        <v>44</v>
      </c>
      <c r="D398" s="277" t="s">
        <v>2344</v>
      </c>
      <c r="E398" s="368" t="s">
        <v>176</v>
      </c>
      <c r="F398" s="368"/>
      <c r="G398" s="95" t="s">
        <v>3</v>
      </c>
      <c r="H398" s="182">
        <v>1</v>
      </c>
      <c r="I398" s="96">
        <v>83.78</v>
      </c>
      <c r="J398" s="196">
        <v>83.78</v>
      </c>
    </row>
    <row r="399" spans="1:10" s="110" customFormat="1" ht="25.5" customHeight="1">
      <c r="A399" s="197" t="s">
        <v>146</v>
      </c>
      <c r="B399" s="183" t="s">
        <v>1448</v>
      </c>
      <c r="C399" s="183" t="s">
        <v>21</v>
      </c>
      <c r="D399" s="285" t="s">
        <v>813</v>
      </c>
      <c r="E399" s="365" t="s">
        <v>148</v>
      </c>
      <c r="F399" s="365"/>
      <c r="G399" s="183" t="s">
        <v>26</v>
      </c>
      <c r="H399" s="184">
        <v>0.59499999999999997</v>
      </c>
      <c r="I399" s="185">
        <v>22.44</v>
      </c>
      <c r="J399" s="198">
        <v>13.35</v>
      </c>
    </row>
    <row r="400" spans="1:10" s="110" customFormat="1" ht="25.5" customHeight="1">
      <c r="A400" s="197" t="s">
        <v>146</v>
      </c>
      <c r="B400" s="183" t="s">
        <v>1345</v>
      </c>
      <c r="C400" s="183" t="s">
        <v>21</v>
      </c>
      <c r="D400" s="285" t="s">
        <v>147</v>
      </c>
      <c r="E400" s="365" t="s">
        <v>148</v>
      </c>
      <c r="F400" s="365"/>
      <c r="G400" s="183" t="s">
        <v>26</v>
      </c>
      <c r="H400" s="184">
        <v>0.19500000000000001</v>
      </c>
      <c r="I400" s="185">
        <v>20.32</v>
      </c>
      <c r="J400" s="198">
        <v>3.96</v>
      </c>
    </row>
    <row r="401" spans="1:10" s="110" customFormat="1" ht="25.5">
      <c r="A401" s="199" t="s">
        <v>139</v>
      </c>
      <c r="B401" s="186" t="s">
        <v>3122</v>
      </c>
      <c r="C401" s="186" t="s">
        <v>21</v>
      </c>
      <c r="D401" s="278" t="s">
        <v>3123</v>
      </c>
      <c r="E401" s="362" t="s">
        <v>142</v>
      </c>
      <c r="F401" s="362"/>
      <c r="G401" s="186" t="s">
        <v>789</v>
      </c>
      <c r="H401" s="187">
        <v>2.9600000000000001E-2</v>
      </c>
      <c r="I401" s="188">
        <v>50.9</v>
      </c>
      <c r="J401" s="200">
        <v>1.5</v>
      </c>
    </row>
    <row r="402" spans="1:10" s="110" customFormat="1" ht="25.5">
      <c r="A402" s="199" t="s">
        <v>139</v>
      </c>
      <c r="B402" s="186" t="s">
        <v>3124</v>
      </c>
      <c r="C402" s="186" t="s">
        <v>21</v>
      </c>
      <c r="D402" s="278" t="s">
        <v>3125</v>
      </c>
      <c r="E402" s="362" t="s">
        <v>142</v>
      </c>
      <c r="F402" s="362"/>
      <c r="G402" s="186" t="s">
        <v>34</v>
      </c>
      <c r="H402" s="187">
        <v>0.91169999999999995</v>
      </c>
      <c r="I402" s="188">
        <v>6.64</v>
      </c>
      <c r="J402" s="200">
        <v>6.05</v>
      </c>
    </row>
    <row r="403" spans="1:10" s="110" customFormat="1" ht="25.5">
      <c r="A403" s="199" t="s">
        <v>139</v>
      </c>
      <c r="B403" s="186" t="s">
        <v>3126</v>
      </c>
      <c r="C403" s="186" t="s">
        <v>21</v>
      </c>
      <c r="D403" s="278" t="s">
        <v>3127</v>
      </c>
      <c r="E403" s="362" t="s">
        <v>142</v>
      </c>
      <c r="F403" s="362"/>
      <c r="G403" s="186" t="s">
        <v>34</v>
      </c>
      <c r="H403" s="187">
        <v>2.9138999999999999</v>
      </c>
      <c r="I403" s="188">
        <v>7.54</v>
      </c>
      <c r="J403" s="200">
        <v>21.97</v>
      </c>
    </row>
    <row r="404" spans="1:10" s="110" customFormat="1" ht="25.5">
      <c r="A404" s="199" t="s">
        <v>139</v>
      </c>
      <c r="B404" s="186" t="s">
        <v>3128</v>
      </c>
      <c r="C404" s="186" t="s">
        <v>21</v>
      </c>
      <c r="D404" s="278" t="s">
        <v>3129</v>
      </c>
      <c r="E404" s="362" t="s">
        <v>142</v>
      </c>
      <c r="F404" s="362"/>
      <c r="G404" s="186" t="s">
        <v>34</v>
      </c>
      <c r="H404" s="187">
        <v>2.5026999999999999</v>
      </c>
      <c r="I404" s="188">
        <v>0.39</v>
      </c>
      <c r="J404" s="200">
        <v>0.97</v>
      </c>
    </row>
    <row r="405" spans="1:10" s="110" customFormat="1" ht="25.5">
      <c r="A405" s="199" t="s">
        <v>139</v>
      </c>
      <c r="B405" s="186" t="s">
        <v>1452</v>
      </c>
      <c r="C405" s="186" t="s">
        <v>21</v>
      </c>
      <c r="D405" s="278" t="s">
        <v>817</v>
      </c>
      <c r="E405" s="362" t="s">
        <v>142</v>
      </c>
      <c r="F405" s="362"/>
      <c r="G405" s="186" t="s">
        <v>34</v>
      </c>
      <c r="H405" s="187">
        <v>0.79249999999999998</v>
      </c>
      <c r="I405" s="188">
        <v>3.49</v>
      </c>
      <c r="J405" s="200">
        <v>2.76</v>
      </c>
    </row>
    <row r="406" spans="1:10" s="110" customFormat="1" ht="38.25">
      <c r="A406" s="199" t="s">
        <v>139</v>
      </c>
      <c r="B406" s="186" t="s">
        <v>1453</v>
      </c>
      <c r="C406" s="186" t="s">
        <v>21</v>
      </c>
      <c r="D406" s="278" t="s">
        <v>818</v>
      </c>
      <c r="E406" s="362" t="s">
        <v>142</v>
      </c>
      <c r="F406" s="362"/>
      <c r="G406" s="186" t="s">
        <v>38</v>
      </c>
      <c r="H406" s="187">
        <v>1.0978000000000001</v>
      </c>
      <c r="I406" s="188">
        <v>4.37</v>
      </c>
      <c r="J406" s="200">
        <v>4.79</v>
      </c>
    </row>
    <row r="407" spans="1:10" s="110" customFormat="1" ht="25.5">
      <c r="A407" s="199" t="s">
        <v>139</v>
      </c>
      <c r="B407" s="186" t="s">
        <v>1454</v>
      </c>
      <c r="C407" s="186" t="s">
        <v>21</v>
      </c>
      <c r="D407" s="278" t="s">
        <v>819</v>
      </c>
      <c r="E407" s="362" t="s">
        <v>142</v>
      </c>
      <c r="F407" s="362"/>
      <c r="G407" s="186" t="s">
        <v>45</v>
      </c>
      <c r="H407" s="187">
        <v>20.186800000000002</v>
      </c>
      <c r="I407" s="188">
        <v>0.11</v>
      </c>
      <c r="J407" s="200">
        <v>2.2200000000000002</v>
      </c>
    </row>
    <row r="408" spans="1:10" s="110" customFormat="1" ht="25.5">
      <c r="A408" s="199" t="s">
        <v>139</v>
      </c>
      <c r="B408" s="186" t="s">
        <v>1455</v>
      </c>
      <c r="C408" s="186" t="s">
        <v>21</v>
      </c>
      <c r="D408" s="278" t="s">
        <v>820</v>
      </c>
      <c r="E408" s="362" t="s">
        <v>142</v>
      </c>
      <c r="F408" s="362"/>
      <c r="G408" s="186" t="s">
        <v>45</v>
      </c>
      <c r="H408" s="187">
        <v>0.54410000000000003</v>
      </c>
      <c r="I408" s="188">
        <v>0.25</v>
      </c>
      <c r="J408" s="200">
        <v>0.13</v>
      </c>
    </row>
    <row r="409" spans="1:10" s="110" customFormat="1" ht="25.5">
      <c r="A409" s="199" t="s">
        <v>139</v>
      </c>
      <c r="B409" s="186" t="s">
        <v>3130</v>
      </c>
      <c r="C409" s="186" t="s">
        <v>268</v>
      </c>
      <c r="D409" s="278" t="s">
        <v>3131</v>
      </c>
      <c r="E409" s="362" t="s">
        <v>142</v>
      </c>
      <c r="F409" s="362"/>
      <c r="G409" s="186" t="s">
        <v>3</v>
      </c>
      <c r="H409" s="187">
        <v>1.05</v>
      </c>
      <c r="I409" s="188">
        <v>24.84</v>
      </c>
      <c r="J409" s="200">
        <v>26.08</v>
      </c>
    </row>
    <row r="410" spans="1:10" s="110" customFormat="1" ht="25.5">
      <c r="A410" s="201"/>
      <c r="B410" s="293"/>
      <c r="C410" s="293"/>
      <c r="D410" s="279"/>
      <c r="E410" s="279" t="s">
        <v>143</v>
      </c>
      <c r="F410" s="203">
        <v>13.81</v>
      </c>
      <c r="G410" s="279" t="s">
        <v>144</v>
      </c>
      <c r="H410" s="203">
        <v>0</v>
      </c>
      <c r="I410" s="279" t="s">
        <v>145</v>
      </c>
      <c r="J410" s="204">
        <v>13.81</v>
      </c>
    </row>
    <row r="411" spans="1:10" s="110" customFormat="1" ht="15" customHeight="1" thickBot="1">
      <c r="A411" s="201"/>
      <c r="B411" s="293"/>
      <c r="C411" s="293"/>
      <c r="D411" s="279"/>
      <c r="E411" s="279" t="s">
        <v>663</v>
      </c>
      <c r="F411" s="203">
        <v>18.82</v>
      </c>
      <c r="G411" s="279"/>
      <c r="H411" s="363" t="s">
        <v>664</v>
      </c>
      <c r="I411" s="363"/>
      <c r="J411" s="204">
        <v>102.6</v>
      </c>
    </row>
    <row r="412" spans="1:10" s="110" customFormat="1" ht="15" thickTop="1">
      <c r="A412" s="205"/>
      <c r="B412" s="190"/>
      <c r="C412" s="190"/>
      <c r="D412" s="189"/>
      <c r="E412" s="189"/>
      <c r="F412" s="189"/>
      <c r="G412" s="189"/>
      <c r="H412" s="189"/>
      <c r="I412" s="189"/>
      <c r="J412" s="206"/>
    </row>
    <row r="413" spans="1:10" s="110" customFormat="1">
      <c r="A413" s="290" t="s">
        <v>3132</v>
      </c>
      <c r="B413" s="289" t="s">
        <v>8</v>
      </c>
      <c r="C413" s="289" t="s">
        <v>9</v>
      </c>
      <c r="D413" s="284" t="s">
        <v>10</v>
      </c>
      <c r="E413" s="367" t="s">
        <v>136</v>
      </c>
      <c r="F413" s="367"/>
      <c r="G413" s="289" t="s">
        <v>11</v>
      </c>
      <c r="H413" s="288" t="s">
        <v>12</v>
      </c>
      <c r="I413" s="288" t="s">
        <v>13</v>
      </c>
      <c r="J413" s="287" t="s">
        <v>14</v>
      </c>
    </row>
    <row r="414" spans="1:10" s="110" customFormat="1" ht="25.5" customHeight="1">
      <c r="A414" s="94" t="s">
        <v>137</v>
      </c>
      <c r="B414" s="95" t="s">
        <v>3133</v>
      </c>
      <c r="C414" s="95" t="s">
        <v>44</v>
      </c>
      <c r="D414" s="277" t="s">
        <v>2347</v>
      </c>
      <c r="E414" s="368" t="s">
        <v>148</v>
      </c>
      <c r="F414" s="368"/>
      <c r="G414" s="95" t="s">
        <v>3</v>
      </c>
      <c r="H414" s="182">
        <v>1</v>
      </c>
      <c r="I414" s="96">
        <v>1749.08</v>
      </c>
      <c r="J414" s="196">
        <v>1749.08</v>
      </c>
    </row>
    <row r="415" spans="1:10" s="110" customFormat="1" ht="25.5">
      <c r="A415" s="199" t="s">
        <v>139</v>
      </c>
      <c r="B415" s="186" t="s">
        <v>3134</v>
      </c>
      <c r="C415" s="186" t="s">
        <v>487</v>
      </c>
      <c r="D415" s="278" t="s">
        <v>3135</v>
      </c>
      <c r="E415" s="362" t="s">
        <v>711</v>
      </c>
      <c r="F415" s="362"/>
      <c r="G415" s="186" t="s">
        <v>3</v>
      </c>
      <c r="H415" s="187">
        <v>1</v>
      </c>
      <c r="I415" s="188">
        <v>1749.08</v>
      </c>
      <c r="J415" s="200">
        <v>1749.08</v>
      </c>
    </row>
    <row r="416" spans="1:10" s="110" customFormat="1" ht="25.5">
      <c r="A416" s="201"/>
      <c r="B416" s="293"/>
      <c r="C416" s="293"/>
      <c r="D416" s="279"/>
      <c r="E416" s="279" t="s">
        <v>143</v>
      </c>
      <c r="F416" s="203">
        <v>0</v>
      </c>
      <c r="G416" s="279" t="s">
        <v>144</v>
      </c>
      <c r="H416" s="203">
        <v>0</v>
      </c>
      <c r="I416" s="279" t="s">
        <v>145</v>
      </c>
      <c r="J416" s="204">
        <v>0</v>
      </c>
    </row>
    <row r="417" spans="1:10" s="110" customFormat="1" ht="15" customHeight="1" thickBot="1">
      <c r="A417" s="201"/>
      <c r="B417" s="293"/>
      <c r="C417" s="293"/>
      <c r="D417" s="279"/>
      <c r="E417" s="279" t="s">
        <v>663</v>
      </c>
      <c r="F417" s="203">
        <v>393.01</v>
      </c>
      <c r="G417" s="279"/>
      <c r="H417" s="363" t="s">
        <v>664</v>
      </c>
      <c r="I417" s="363"/>
      <c r="J417" s="204">
        <v>2142.09</v>
      </c>
    </row>
    <row r="418" spans="1:10" s="110" customFormat="1" ht="15" thickTop="1">
      <c r="A418" s="205"/>
      <c r="B418" s="190"/>
      <c r="C418" s="190"/>
      <c r="D418" s="189"/>
      <c r="E418" s="189"/>
      <c r="F418" s="189"/>
      <c r="G418" s="189"/>
      <c r="H418" s="189"/>
      <c r="I418" s="189"/>
      <c r="J418" s="206"/>
    </row>
    <row r="419" spans="1:10" s="110" customFormat="1">
      <c r="A419" s="290" t="s">
        <v>3136</v>
      </c>
      <c r="B419" s="289" t="s">
        <v>8</v>
      </c>
      <c r="C419" s="289" t="s">
        <v>9</v>
      </c>
      <c r="D419" s="284" t="s">
        <v>10</v>
      </c>
      <c r="E419" s="367" t="s">
        <v>136</v>
      </c>
      <c r="F419" s="367"/>
      <c r="G419" s="289" t="s">
        <v>11</v>
      </c>
      <c r="H419" s="288" t="s">
        <v>12</v>
      </c>
      <c r="I419" s="288" t="s">
        <v>13</v>
      </c>
      <c r="J419" s="287" t="s">
        <v>14</v>
      </c>
    </row>
    <row r="420" spans="1:10" s="110" customFormat="1">
      <c r="A420" s="94" t="s">
        <v>137</v>
      </c>
      <c r="B420" s="95" t="s">
        <v>3137</v>
      </c>
      <c r="C420" s="95" t="s">
        <v>44</v>
      </c>
      <c r="D420" s="277" t="s">
        <v>2350</v>
      </c>
      <c r="E420" s="368">
        <v>4.03</v>
      </c>
      <c r="F420" s="368"/>
      <c r="G420" s="95" t="s">
        <v>3</v>
      </c>
      <c r="H420" s="182">
        <v>1</v>
      </c>
      <c r="I420" s="96">
        <v>352.25</v>
      </c>
      <c r="J420" s="196">
        <v>352.25</v>
      </c>
    </row>
    <row r="421" spans="1:10" s="110" customFormat="1" ht="25.5" customHeight="1">
      <c r="A421" s="197" t="s">
        <v>146</v>
      </c>
      <c r="B421" s="183" t="s">
        <v>1879</v>
      </c>
      <c r="C421" s="183" t="s">
        <v>21</v>
      </c>
      <c r="D421" s="285" t="s">
        <v>1880</v>
      </c>
      <c r="E421" s="365" t="s">
        <v>148</v>
      </c>
      <c r="F421" s="365"/>
      <c r="G421" s="183" t="s">
        <v>26</v>
      </c>
      <c r="H421" s="184">
        <v>3.63</v>
      </c>
      <c r="I421" s="185">
        <v>24.15</v>
      </c>
      <c r="J421" s="198">
        <v>87.66</v>
      </c>
    </row>
    <row r="422" spans="1:10" s="110" customFormat="1" ht="25.5" customHeight="1">
      <c r="A422" s="197" t="s">
        <v>146</v>
      </c>
      <c r="B422" s="183" t="s">
        <v>1689</v>
      </c>
      <c r="C422" s="183" t="s">
        <v>21</v>
      </c>
      <c r="D422" s="285" t="s">
        <v>1101</v>
      </c>
      <c r="E422" s="365" t="s">
        <v>148</v>
      </c>
      <c r="F422" s="365"/>
      <c r="G422" s="183" t="s">
        <v>26</v>
      </c>
      <c r="H422" s="184">
        <v>3.63</v>
      </c>
      <c r="I422" s="185">
        <v>21.42</v>
      </c>
      <c r="J422" s="198">
        <v>77.75</v>
      </c>
    </row>
    <row r="423" spans="1:10" s="110" customFormat="1" ht="25.5" customHeight="1">
      <c r="A423" s="197" t="s">
        <v>146</v>
      </c>
      <c r="B423" s="183" t="s">
        <v>1386</v>
      </c>
      <c r="C423" s="183" t="s">
        <v>21</v>
      </c>
      <c r="D423" s="285" t="s">
        <v>174</v>
      </c>
      <c r="E423" s="365" t="s">
        <v>148</v>
      </c>
      <c r="F423" s="365"/>
      <c r="G423" s="183" t="s">
        <v>26</v>
      </c>
      <c r="H423" s="184">
        <v>1.49</v>
      </c>
      <c r="I423" s="185">
        <v>25.62</v>
      </c>
      <c r="J423" s="198">
        <v>38.17</v>
      </c>
    </row>
    <row r="424" spans="1:10" s="110" customFormat="1" ht="25.5" customHeight="1">
      <c r="A424" s="197" t="s">
        <v>146</v>
      </c>
      <c r="B424" s="183" t="s">
        <v>3138</v>
      </c>
      <c r="C424" s="183" t="s">
        <v>21</v>
      </c>
      <c r="D424" s="285" t="s">
        <v>3139</v>
      </c>
      <c r="E424" s="365" t="s">
        <v>148</v>
      </c>
      <c r="F424" s="365"/>
      <c r="G424" s="183" t="s">
        <v>26</v>
      </c>
      <c r="H424" s="184">
        <v>1.49</v>
      </c>
      <c r="I424" s="185">
        <v>21.56</v>
      </c>
      <c r="J424" s="198">
        <v>32.119999999999997</v>
      </c>
    </row>
    <row r="425" spans="1:10" s="110" customFormat="1" ht="25.5" customHeight="1">
      <c r="A425" s="197" t="s">
        <v>146</v>
      </c>
      <c r="B425" s="183" t="s">
        <v>3140</v>
      </c>
      <c r="C425" s="183" t="s">
        <v>21</v>
      </c>
      <c r="D425" s="285" t="s">
        <v>3141</v>
      </c>
      <c r="E425" s="365" t="s">
        <v>155</v>
      </c>
      <c r="F425" s="365"/>
      <c r="G425" s="183" t="s">
        <v>26</v>
      </c>
      <c r="H425" s="184">
        <v>0.5</v>
      </c>
      <c r="I425" s="185">
        <v>40.92</v>
      </c>
      <c r="J425" s="198">
        <v>20.46</v>
      </c>
    </row>
    <row r="426" spans="1:10" s="110" customFormat="1" ht="25.5">
      <c r="A426" s="199" t="s">
        <v>139</v>
      </c>
      <c r="B426" s="186" t="s">
        <v>3142</v>
      </c>
      <c r="C426" s="186" t="s">
        <v>21</v>
      </c>
      <c r="D426" s="278" t="s">
        <v>3143</v>
      </c>
      <c r="E426" s="362" t="s">
        <v>142</v>
      </c>
      <c r="F426" s="362"/>
      <c r="G426" s="186" t="s">
        <v>2</v>
      </c>
      <c r="H426" s="187">
        <v>3.3E-3</v>
      </c>
      <c r="I426" s="188">
        <v>132.5</v>
      </c>
      <c r="J426" s="200">
        <v>0.43</v>
      </c>
    </row>
    <row r="427" spans="1:10" s="110" customFormat="1">
      <c r="A427" s="199" t="s">
        <v>139</v>
      </c>
      <c r="B427" s="186" t="s">
        <v>1473</v>
      </c>
      <c r="C427" s="186" t="s">
        <v>21</v>
      </c>
      <c r="D427" s="278" t="s">
        <v>503</v>
      </c>
      <c r="E427" s="362" t="s">
        <v>142</v>
      </c>
      <c r="F427" s="362"/>
      <c r="G427" s="186" t="s">
        <v>38</v>
      </c>
      <c r="H427" s="187">
        <v>16.2</v>
      </c>
      <c r="I427" s="188">
        <v>0.92</v>
      </c>
      <c r="J427" s="200">
        <v>14.9</v>
      </c>
    </row>
    <row r="428" spans="1:10" s="110" customFormat="1" ht="25.5">
      <c r="A428" s="199" t="s">
        <v>139</v>
      </c>
      <c r="B428" s="186" t="s">
        <v>1686</v>
      </c>
      <c r="C428" s="186" t="s">
        <v>21</v>
      </c>
      <c r="D428" s="278" t="s">
        <v>180</v>
      </c>
      <c r="E428" s="362" t="s">
        <v>142</v>
      </c>
      <c r="F428" s="362"/>
      <c r="G428" s="186" t="s">
        <v>2</v>
      </c>
      <c r="H428" s="187">
        <v>0.04</v>
      </c>
      <c r="I428" s="188">
        <v>160</v>
      </c>
      <c r="J428" s="200">
        <v>6.4</v>
      </c>
    </row>
    <row r="429" spans="1:10" s="110" customFormat="1" ht="38.25">
      <c r="A429" s="199" t="s">
        <v>139</v>
      </c>
      <c r="B429" s="186" t="s">
        <v>3144</v>
      </c>
      <c r="C429" s="186" t="s">
        <v>21</v>
      </c>
      <c r="D429" s="278" t="s">
        <v>3145</v>
      </c>
      <c r="E429" s="362" t="s">
        <v>142</v>
      </c>
      <c r="F429" s="362"/>
      <c r="G429" s="186" t="s">
        <v>3</v>
      </c>
      <c r="H429" s="187">
        <v>0.11</v>
      </c>
      <c r="I429" s="188">
        <v>107.78</v>
      </c>
      <c r="J429" s="200">
        <v>11.85</v>
      </c>
    </row>
    <row r="430" spans="1:10" s="110" customFormat="1" ht="38.25">
      <c r="A430" s="199" t="s">
        <v>139</v>
      </c>
      <c r="B430" s="186" t="s">
        <v>2173</v>
      </c>
      <c r="C430" s="186" t="s">
        <v>21</v>
      </c>
      <c r="D430" s="278" t="s">
        <v>2174</v>
      </c>
      <c r="E430" s="362" t="s">
        <v>142</v>
      </c>
      <c r="F430" s="362"/>
      <c r="G430" s="186" t="s">
        <v>3</v>
      </c>
      <c r="H430" s="187">
        <v>0.38</v>
      </c>
      <c r="I430" s="188">
        <v>45.45</v>
      </c>
      <c r="J430" s="200">
        <v>17.27</v>
      </c>
    </row>
    <row r="431" spans="1:10" s="110" customFormat="1">
      <c r="A431" s="199" t="s">
        <v>139</v>
      </c>
      <c r="B431" s="186" t="s">
        <v>3146</v>
      </c>
      <c r="C431" s="186" t="s">
        <v>21</v>
      </c>
      <c r="D431" s="278" t="s">
        <v>3147</v>
      </c>
      <c r="E431" s="362" t="s">
        <v>142</v>
      </c>
      <c r="F431" s="362"/>
      <c r="G431" s="186" t="s">
        <v>38</v>
      </c>
      <c r="H431" s="187">
        <v>5.01</v>
      </c>
      <c r="I431" s="188">
        <v>9.0299999999999994</v>
      </c>
      <c r="J431" s="200">
        <v>45.24</v>
      </c>
    </row>
    <row r="432" spans="1:10" s="110" customFormat="1" ht="25.5">
      <c r="A432" s="201"/>
      <c r="B432" s="293"/>
      <c r="C432" s="293"/>
      <c r="D432" s="279"/>
      <c r="E432" s="279" t="s">
        <v>143</v>
      </c>
      <c r="F432" s="203">
        <v>181.94</v>
      </c>
      <c r="G432" s="279" t="s">
        <v>144</v>
      </c>
      <c r="H432" s="203">
        <v>0</v>
      </c>
      <c r="I432" s="279" t="s">
        <v>145</v>
      </c>
      <c r="J432" s="204">
        <v>181.94</v>
      </c>
    </row>
    <row r="433" spans="1:10" s="110" customFormat="1" ht="15" customHeight="1" thickBot="1">
      <c r="A433" s="201"/>
      <c r="B433" s="293"/>
      <c r="C433" s="293"/>
      <c r="D433" s="279"/>
      <c r="E433" s="279" t="s">
        <v>663</v>
      </c>
      <c r="F433" s="203">
        <v>79.150000000000006</v>
      </c>
      <c r="G433" s="279"/>
      <c r="H433" s="363" t="s">
        <v>664</v>
      </c>
      <c r="I433" s="363"/>
      <c r="J433" s="204">
        <v>431.4</v>
      </c>
    </row>
    <row r="434" spans="1:10" s="110" customFormat="1" ht="15" thickTop="1">
      <c r="A434" s="205"/>
      <c r="B434" s="190"/>
      <c r="C434" s="190"/>
      <c r="D434" s="189"/>
      <c r="E434" s="189"/>
      <c r="F434" s="189"/>
      <c r="G434" s="189"/>
      <c r="H434" s="189"/>
      <c r="I434" s="189"/>
      <c r="J434" s="206"/>
    </row>
    <row r="435" spans="1:10" s="110" customFormat="1">
      <c r="A435" s="290" t="s">
        <v>3148</v>
      </c>
      <c r="B435" s="289" t="s">
        <v>8</v>
      </c>
      <c r="C435" s="289" t="s">
        <v>9</v>
      </c>
      <c r="D435" s="284" t="s">
        <v>10</v>
      </c>
      <c r="E435" s="367" t="s">
        <v>136</v>
      </c>
      <c r="F435" s="367"/>
      <c r="G435" s="289" t="s">
        <v>11</v>
      </c>
      <c r="H435" s="288" t="s">
        <v>12</v>
      </c>
      <c r="I435" s="288" t="s">
        <v>13</v>
      </c>
      <c r="J435" s="287" t="s">
        <v>14</v>
      </c>
    </row>
    <row r="436" spans="1:10" s="110" customFormat="1" ht="14.25" customHeight="1">
      <c r="A436" s="94" t="s">
        <v>137</v>
      </c>
      <c r="B436" s="95" t="s">
        <v>3149</v>
      </c>
      <c r="C436" s="95" t="s">
        <v>268</v>
      </c>
      <c r="D436" s="277" t="s">
        <v>2352</v>
      </c>
      <c r="E436" s="368" t="s">
        <v>3150</v>
      </c>
      <c r="F436" s="368"/>
      <c r="G436" s="95" t="s">
        <v>3</v>
      </c>
      <c r="H436" s="182">
        <v>1</v>
      </c>
      <c r="I436" s="96">
        <v>262.77999999999997</v>
      </c>
      <c r="J436" s="196">
        <v>262.77999999999997</v>
      </c>
    </row>
    <row r="437" spans="1:10" s="110" customFormat="1">
      <c r="A437" s="199" t="s">
        <v>139</v>
      </c>
      <c r="B437" s="186" t="s">
        <v>3151</v>
      </c>
      <c r="C437" s="186" t="s">
        <v>268</v>
      </c>
      <c r="D437" s="278" t="s">
        <v>3152</v>
      </c>
      <c r="E437" s="362" t="s">
        <v>142</v>
      </c>
      <c r="F437" s="362"/>
      <c r="G437" s="186" t="s">
        <v>3</v>
      </c>
      <c r="H437" s="187">
        <v>1</v>
      </c>
      <c r="I437" s="188">
        <v>59.24</v>
      </c>
      <c r="J437" s="200">
        <v>59.24</v>
      </c>
    </row>
    <row r="438" spans="1:10" s="110" customFormat="1">
      <c r="A438" s="199" t="s">
        <v>139</v>
      </c>
      <c r="B438" s="186" t="s">
        <v>3153</v>
      </c>
      <c r="C438" s="186" t="s">
        <v>268</v>
      </c>
      <c r="D438" s="278" t="s">
        <v>3154</v>
      </c>
      <c r="E438" s="362" t="s">
        <v>142</v>
      </c>
      <c r="F438" s="362"/>
      <c r="G438" s="186" t="s">
        <v>3</v>
      </c>
      <c r="H438" s="187">
        <v>1</v>
      </c>
      <c r="I438" s="188">
        <v>150.52000000000001</v>
      </c>
      <c r="J438" s="200">
        <v>150.52000000000001</v>
      </c>
    </row>
    <row r="439" spans="1:10" s="110" customFormat="1">
      <c r="A439" s="199" t="s">
        <v>139</v>
      </c>
      <c r="B439" s="186" t="s">
        <v>3155</v>
      </c>
      <c r="C439" s="186" t="s">
        <v>268</v>
      </c>
      <c r="D439" s="278" t="s">
        <v>3156</v>
      </c>
      <c r="E439" s="362" t="s">
        <v>142</v>
      </c>
      <c r="F439" s="362"/>
      <c r="G439" s="186" t="s">
        <v>38</v>
      </c>
      <c r="H439" s="187">
        <v>0.56000000000000005</v>
      </c>
      <c r="I439" s="188">
        <v>28.9</v>
      </c>
      <c r="J439" s="200">
        <v>16.18</v>
      </c>
    </row>
    <row r="440" spans="1:10" s="110" customFormat="1">
      <c r="A440" s="199" t="s">
        <v>139</v>
      </c>
      <c r="B440" s="186" t="s">
        <v>2195</v>
      </c>
      <c r="C440" s="186" t="s">
        <v>268</v>
      </c>
      <c r="D440" s="278" t="s">
        <v>2196</v>
      </c>
      <c r="E440" s="362" t="s">
        <v>141</v>
      </c>
      <c r="F440" s="362"/>
      <c r="G440" s="186" t="s">
        <v>26</v>
      </c>
      <c r="H440" s="187">
        <v>1.966</v>
      </c>
      <c r="I440" s="188">
        <v>18.739999999999998</v>
      </c>
      <c r="J440" s="200">
        <v>36.840000000000003</v>
      </c>
    </row>
    <row r="441" spans="1:10" s="110" customFormat="1" ht="25.5">
      <c r="A441" s="201"/>
      <c r="B441" s="293"/>
      <c r="C441" s="293"/>
      <c r="D441" s="279"/>
      <c r="E441" s="279" t="s">
        <v>143</v>
      </c>
      <c r="F441" s="203">
        <v>36.840000000000003</v>
      </c>
      <c r="G441" s="279" t="s">
        <v>144</v>
      </c>
      <c r="H441" s="203">
        <v>0</v>
      </c>
      <c r="I441" s="279" t="s">
        <v>145</v>
      </c>
      <c r="J441" s="204">
        <v>36.840000000000003</v>
      </c>
    </row>
    <row r="442" spans="1:10" s="110" customFormat="1" ht="15" customHeight="1" thickBot="1">
      <c r="A442" s="201"/>
      <c r="B442" s="293"/>
      <c r="C442" s="293"/>
      <c r="D442" s="279"/>
      <c r="E442" s="279" t="s">
        <v>663</v>
      </c>
      <c r="F442" s="203">
        <v>59.04</v>
      </c>
      <c r="G442" s="279"/>
      <c r="H442" s="363" t="s">
        <v>664</v>
      </c>
      <c r="I442" s="363"/>
      <c r="J442" s="204">
        <v>321.82</v>
      </c>
    </row>
    <row r="443" spans="1:10" s="110" customFormat="1" ht="15" thickTop="1">
      <c r="A443" s="205"/>
      <c r="B443" s="190"/>
      <c r="C443" s="190"/>
      <c r="D443" s="189"/>
      <c r="E443" s="189"/>
      <c r="F443" s="189"/>
      <c r="G443" s="189"/>
      <c r="H443" s="189"/>
      <c r="I443" s="189"/>
      <c r="J443" s="206"/>
    </row>
    <row r="444" spans="1:10" s="110" customFormat="1">
      <c r="A444" s="290" t="s">
        <v>3157</v>
      </c>
      <c r="B444" s="289" t="s">
        <v>8</v>
      </c>
      <c r="C444" s="289" t="s">
        <v>9</v>
      </c>
      <c r="D444" s="284" t="s">
        <v>10</v>
      </c>
      <c r="E444" s="367" t="s">
        <v>136</v>
      </c>
      <c r="F444" s="367"/>
      <c r="G444" s="289" t="s">
        <v>11</v>
      </c>
      <c r="H444" s="288" t="s">
        <v>12</v>
      </c>
      <c r="I444" s="288" t="s">
        <v>13</v>
      </c>
      <c r="J444" s="287" t="s">
        <v>14</v>
      </c>
    </row>
    <row r="445" spans="1:10" s="110" customFormat="1">
      <c r="A445" s="94" t="s">
        <v>137</v>
      </c>
      <c r="B445" s="95" t="s">
        <v>3158</v>
      </c>
      <c r="C445" s="95" t="s">
        <v>487</v>
      </c>
      <c r="D445" s="277" t="s">
        <v>2354</v>
      </c>
      <c r="E445" s="368" t="s">
        <v>3159</v>
      </c>
      <c r="F445" s="368"/>
      <c r="G445" s="95" t="s">
        <v>3</v>
      </c>
      <c r="H445" s="182">
        <v>1</v>
      </c>
      <c r="I445" s="96">
        <v>87.33</v>
      </c>
      <c r="J445" s="196">
        <v>87.33</v>
      </c>
    </row>
    <row r="446" spans="1:10" s="110" customFormat="1" ht="25.5">
      <c r="A446" s="197" t="s">
        <v>146</v>
      </c>
      <c r="B446" s="183" t="s">
        <v>1706</v>
      </c>
      <c r="C446" s="183" t="s">
        <v>487</v>
      </c>
      <c r="D446" s="285" t="s">
        <v>1119</v>
      </c>
      <c r="E446" s="365" t="s">
        <v>1120</v>
      </c>
      <c r="F446" s="365"/>
      <c r="G446" s="183" t="s">
        <v>1121</v>
      </c>
      <c r="H446" s="184">
        <v>0.3</v>
      </c>
      <c r="I446" s="185">
        <v>3.8</v>
      </c>
      <c r="J446" s="198">
        <v>1.1399999999999999</v>
      </c>
    </row>
    <row r="447" spans="1:10" s="110" customFormat="1" ht="25.5">
      <c r="A447" s="197" t="s">
        <v>146</v>
      </c>
      <c r="B447" s="183" t="s">
        <v>3160</v>
      </c>
      <c r="C447" s="183" t="s">
        <v>487</v>
      </c>
      <c r="D447" s="285" t="s">
        <v>3161</v>
      </c>
      <c r="E447" s="365" t="s">
        <v>1120</v>
      </c>
      <c r="F447" s="365"/>
      <c r="G447" s="183" t="s">
        <v>1121</v>
      </c>
      <c r="H447" s="184">
        <v>1</v>
      </c>
      <c r="I447" s="185">
        <v>3.71</v>
      </c>
      <c r="J447" s="198">
        <v>3.71</v>
      </c>
    </row>
    <row r="448" spans="1:10" s="110" customFormat="1">
      <c r="A448" s="199" t="s">
        <v>139</v>
      </c>
      <c r="B448" s="186" t="s">
        <v>3162</v>
      </c>
      <c r="C448" s="186" t="s">
        <v>487</v>
      </c>
      <c r="D448" s="278" t="s">
        <v>3163</v>
      </c>
      <c r="E448" s="362" t="s">
        <v>141</v>
      </c>
      <c r="F448" s="362"/>
      <c r="G448" s="186" t="s">
        <v>1121</v>
      </c>
      <c r="H448" s="187">
        <v>1</v>
      </c>
      <c r="I448" s="188">
        <v>19.13</v>
      </c>
      <c r="J448" s="200">
        <v>19.13</v>
      </c>
    </row>
    <row r="449" spans="1:10" s="110" customFormat="1">
      <c r="A449" s="199" t="s">
        <v>139</v>
      </c>
      <c r="B449" s="186" t="s">
        <v>1707</v>
      </c>
      <c r="C449" s="186" t="s">
        <v>487</v>
      </c>
      <c r="D449" s="278" t="s">
        <v>1122</v>
      </c>
      <c r="E449" s="362" t="s">
        <v>141</v>
      </c>
      <c r="F449" s="362"/>
      <c r="G449" s="186" t="s">
        <v>1121</v>
      </c>
      <c r="H449" s="187">
        <v>0.3</v>
      </c>
      <c r="I449" s="188">
        <v>13.65</v>
      </c>
      <c r="J449" s="200">
        <v>4.09</v>
      </c>
    </row>
    <row r="450" spans="1:10" s="110" customFormat="1">
      <c r="A450" s="199" t="s">
        <v>139</v>
      </c>
      <c r="B450" s="186" t="s">
        <v>3164</v>
      </c>
      <c r="C450" s="186" t="s">
        <v>487</v>
      </c>
      <c r="D450" s="278" t="s">
        <v>3165</v>
      </c>
      <c r="E450" s="362" t="s">
        <v>142</v>
      </c>
      <c r="F450" s="362"/>
      <c r="G450" s="186" t="s">
        <v>17</v>
      </c>
      <c r="H450" s="187">
        <v>4</v>
      </c>
      <c r="I450" s="188">
        <v>9.75</v>
      </c>
      <c r="J450" s="200">
        <v>39</v>
      </c>
    </row>
    <row r="451" spans="1:10" s="110" customFormat="1">
      <c r="A451" s="199" t="s">
        <v>139</v>
      </c>
      <c r="B451" s="186" t="s">
        <v>3166</v>
      </c>
      <c r="C451" s="186" t="s">
        <v>487</v>
      </c>
      <c r="D451" s="278" t="s">
        <v>3167</v>
      </c>
      <c r="E451" s="362" t="s">
        <v>142</v>
      </c>
      <c r="F451" s="362"/>
      <c r="G451" s="186" t="s">
        <v>3</v>
      </c>
      <c r="H451" s="187">
        <v>1</v>
      </c>
      <c r="I451" s="188">
        <v>20.260000000000002</v>
      </c>
      <c r="J451" s="200">
        <v>20.260000000000002</v>
      </c>
    </row>
    <row r="452" spans="1:10" s="110" customFormat="1" ht="25.5">
      <c r="A452" s="201"/>
      <c r="B452" s="293"/>
      <c r="C452" s="293"/>
      <c r="D452" s="279"/>
      <c r="E452" s="279" t="s">
        <v>143</v>
      </c>
      <c r="F452" s="203">
        <v>23.22</v>
      </c>
      <c r="G452" s="279" t="s">
        <v>144</v>
      </c>
      <c r="H452" s="203">
        <v>0</v>
      </c>
      <c r="I452" s="279" t="s">
        <v>145</v>
      </c>
      <c r="J452" s="204">
        <v>23.22</v>
      </c>
    </row>
    <row r="453" spans="1:10" s="110" customFormat="1" ht="15" customHeight="1" thickBot="1">
      <c r="A453" s="201"/>
      <c r="B453" s="293"/>
      <c r="C453" s="293"/>
      <c r="D453" s="279"/>
      <c r="E453" s="279" t="s">
        <v>663</v>
      </c>
      <c r="F453" s="203">
        <v>19.62</v>
      </c>
      <c r="G453" s="279"/>
      <c r="H453" s="363" t="s">
        <v>664</v>
      </c>
      <c r="I453" s="363"/>
      <c r="J453" s="204">
        <v>106.95</v>
      </c>
    </row>
    <row r="454" spans="1:10" s="110" customFormat="1" ht="15" thickTop="1">
      <c r="A454" s="205"/>
      <c r="B454" s="190"/>
      <c r="C454" s="190"/>
      <c r="D454" s="189"/>
      <c r="E454" s="189"/>
      <c r="F454" s="189"/>
      <c r="G454" s="189"/>
      <c r="H454" s="189"/>
      <c r="I454" s="189"/>
      <c r="J454" s="206"/>
    </row>
    <row r="455" spans="1:10" s="110" customFormat="1">
      <c r="A455" s="290" t="s">
        <v>3168</v>
      </c>
      <c r="B455" s="289" t="s">
        <v>8</v>
      </c>
      <c r="C455" s="289" t="s">
        <v>9</v>
      </c>
      <c r="D455" s="284" t="s">
        <v>10</v>
      </c>
      <c r="E455" s="367" t="s">
        <v>136</v>
      </c>
      <c r="F455" s="367"/>
      <c r="G455" s="289" t="s">
        <v>11</v>
      </c>
      <c r="H455" s="288" t="s">
        <v>12</v>
      </c>
      <c r="I455" s="288" t="s">
        <v>13</v>
      </c>
      <c r="J455" s="287" t="s">
        <v>14</v>
      </c>
    </row>
    <row r="456" spans="1:10" s="110" customFormat="1">
      <c r="A456" s="94" t="s">
        <v>137</v>
      </c>
      <c r="B456" s="95" t="s">
        <v>3169</v>
      </c>
      <c r="C456" s="95" t="s">
        <v>44</v>
      </c>
      <c r="D456" s="277" t="s">
        <v>2357</v>
      </c>
      <c r="E456" s="368">
        <v>90</v>
      </c>
      <c r="F456" s="368"/>
      <c r="G456" s="95" t="s">
        <v>3</v>
      </c>
      <c r="H456" s="182">
        <v>1</v>
      </c>
      <c r="I456" s="96">
        <v>1485.5</v>
      </c>
      <c r="J456" s="196">
        <v>1485.5</v>
      </c>
    </row>
    <row r="457" spans="1:10" s="110" customFormat="1" ht="25.5" customHeight="1">
      <c r="A457" s="197" t="s">
        <v>146</v>
      </c>
      <c r="B457" s="183" t="s">
        <v>1879</v>
      </c>
      <c r="C457" s="183" t="s">
        <v>21</v>
      </c>
      <c r="D457" s="285" t="s">
        <v>1880</v>
      </c>
      <c r="E457" s="365" t="s">
        <v>148</v>
      </c>
      <c r="F457" s="365"/>
      <c r="G457" s="183" t="s">
        <v>26</v>
      </c>
      <c r="H457" s="184">
        <v>0.78300000000000003</v>
      </c>
      <c r="I457" s="185">
        <v>24.15</v>
      </c>
      <c r="J457" s="198">
        <v>18.899999999999999</v>
      </c>
    </row>
    <row r="458" spans="1:10" s="110" customFormat="1" ht="25.5" customHeight="1">
      <c r="A458" s="197" t="s">
        <v>146</v>
      </c>
      <c r="B458" s="183" t="s">
        <v>1439</v>
      </c>
      <c r="C458" s="183" t="s">
        <v>21</v>
      </c>
      <c r="D458" s="285" t="s">
        <v>508</v>
      </c>
      <c r="E458" s="365" t="s">
        <v>148</v>
      </c>
      <c r="F458" s="365"/>
      <c r="G458" s="183" t="s">
        <v>26</v>
      </c>
      <c r="H458" s="184">
        <v>0.78300000000000003</v>
      </c>
      <c r="I458" s="185">
        <v>21.21</v>
      </c>
      <c r="J458" s="198">
        <v>16.600000000000001</v>
      </c>
    </row>
    <row r="459" spans="1:10" s="110" customFormat="1">
      <c r="A459" s="199" t="s">
        <v>139</v>
      </c>
      <c r="B459" s="186" t="s">
        <v>3170</v>
      </c>
      <c r="C459" s="186" t="s">
        <v>268</v>
      </c>
      <c r="D459" s="278" t="s">
        <v>3171</v>
      </c>
      <c r="E459" s="362" t="s">
        <v>142</v>
      </c>
      <c r="F459" s="362"/>
      <c r="G459" s="186" t="s">
        <v>3</v>
      </c>
      <c r="H459" s="187">
        <v>1</v>
      </c>
      <c r="I459" s="188">
        <v>1450</v>
      </c>
      <c r="J459" s="200">
        <v>1450</v>
      </c>
    </row>
    <row r="460" spans="1:10" s="110" customFormat="1" ht="25.5">
      <c r="A460" s="201"/>
      <c r="B460" s="293"/>
      <c r="C460" s="293"/>
      <c r="D460" s="279"/>
      <c r="E460" s="279" t="s">
        <v>143</v>
      </c>
      <c r="F460" s="203">
        <v>27.34</v>
      </c>
      <c r="G460" s="279" t="s">
        <v>144</v>
      </c>
      <c r="H460" s="203">
        <v>0</v>
      </c>
      <c r="I460" s="279" t="s">
        <v>145</v>
      </c>
      <c r="J460" s="204">
        <v>27.34</v>
      </c>
    </row>
    <row r="461" spans="1:10" s="110" customFormat="1" ht="15" customHeight="1" thickBot="1">
      <c r="A461" s="201"/>
      <c r="B461" s="293"/>
      <c r="C461" s="293"/>
      <c r="D461" s="279"/>
      <c r="E461" s="279" t="s">
        <v>663</v>
      </c>
      <c r="F461" s="203">
        <v>333.79</v>
      </c>
      <c r="G461" s="279"/>
      <c r="H461" s="363" t="s">
        <v>664</v>
      </c>
      <c r="I461" s="363"/>
      <c r="J461" s="204">
        <v>1819.29</v>
      </c>
    </row>
    <row r="462" spans="1:10" s="110" customFormat="1" ht="15" thickTop="1">
      <c r="A462" s="205"/>
      <c r="B462" s="190"/>
      <c r="C462" s="190"/>
      <c r="D462" s="189"/>
      <c r="E462" s="189"/>
      <c r="F462" s="189"/>
      <c r="G462" s="189"/>
      <c r="H462" s="189"/>
      <c r="I462" s="189"/>
      <c r="J462" s="206"/>
    </row>
    <row r="463" spans="1:10" s="110" customFormat="1">
      <c r="A463" s="290" t="s">
        <v>3172</v>
      </c>
      <c r="B463" s="289" t="s">
        <v>8</v>
      </c>
      <c r="C463" s="289" t="s">
        <v>9</v>
      </c>
      <c r="D463" s="284" t="s">
        <v>10</v>
      </c>
      <c r="E463" s="367" t="s">
        <v>136</v>
      </c>
      <c r="F463" s="367"/>
      <c r="G463" s="289" t="s">
        <v>11</v>
      </c>
      <c r="H463" s="288" t="s">
        <v>12</v>
      </c>
      <c r="I463" s="288" t="s">
        <v>13</v>
      </c>
      <c r="J463" s="287" t="s">
        <v>14</v>
      </c>
    </row>
    <row r="464" spans="1:10" s="110" customFormat="1" ht="38.25" customHeight="1">
      <c r="A464" s="94" t="s">
        <v>137</v>
      </c>
      <c r="B464" s="95" t="s">
        <v>1198</v>
      </c>
      <c r="C464" s="95" t="s">
        <v>21</v>
      </c>
      <c r="D464" s="277" t="s">
        <v>274</v>
      </c>
      <c r="E464" s="368" t="s">
        <v>177</v>
      </c>
      <c r="F464" s="368"/>
      <c r="G464" s="95" t="s">
        <v>3</v>
      </c>
      <c r="H464" s="182">
        <v>1</v>
      </c>
      <c r="I464" s="96">
        <v>4.9800000000000004</v>
      </c>
      <c r="J464" s="196">
        <v>4.9800000000000004</v>
      </c>
    </row>
    <row r="465" spans="1:10" s="110" customFormat="1" ht="38.25">
      <c r="A465" s="197" t="s">
        <v>146</v>
      </c>
      <c r="B465" s="183" t="s">
        <v>1442</v>
      </c>
      <c r="C465" s="183" t="s">
        <v>21</v>
      </c>
      <c r="D465" s="285" t="s">
        <v>807</v>
      </c>
      <c r="E465" s="365" t="s">
        <v>148</v>
      </c>
      <c r="F465" s="365"/>
      <c r="G465" s="183" t="s">
        <v>2</v>
      </c>
      <c r="H465" s="184">
        <v>3.7000000000000002E-3</v>
      </c>
      <c r="I465" s="185">
        <v>738.9</v>
      </c>
      <c r="J465" s="198">
        <v>2.73</v>
      </c>
    </row>
    <row r="466" spans="1:10" s="110" customFormat="1" ht="25.5" customHeight="1">
      <c r="A466" s="197" t="s">
        <v>146</v>
      </c>
      <c r="B466" s="183" t="s">
        <v>1386</v>
      </c>
      <c r="C466" s="183" t="s">
        <v>21</v>
      </c>
      <c r="D466" s="285" t="s">
        <v>174</v>
      </c>
      <c r="E466" s="365" t="s">
        <v>148</v>
      </c>
      <c r="F466" s="365"/>
      <c r="G466" s="183" t="s">
        <v>26</v>
      </c>
      <c r="H466" s="184">
        <v>6.8099999999999994E-2</v>
      </c>
      <c r="I466" s="185">
        <v>25.62</v>
      </c>
      <c r="J466" s="198">
        <v>1.74</v>
      </c>
    </row>
    <row r="467" spans="1:10" s="110" customFormat="1" ht="25.5" customHeight="1">
      <c r="A467" s="197" t="s">
        <v>146</v>
      </c>
      <c r="B467" s="183" t="s">
        <v>1345</v>
      </c>
      <c r="C467" s="183" t="s">
        <v>21</v>
      </c>
      <c r="D467" s="285" t="s">
        <v>147</v>
      </c>
      <c r="E467" s="365" t="s">
        <v>148</v>
      </c>
      <c r="F467" s="365"/>
      <c r="G467" s="183" t="s">
        <v>26</v>
      </c>
      <c r="H467" s="184">
        <v>2.5499999999999998E-2</v>
      </c>
      <c r="I467" s="185">
        <v>20.32</v>
      </c>
      <c r="J467" s="198">
        <v>0.51</v>
      </c>
    </row>
    <row r="468" spans="1:10" s="110" customFormat="1" ht="25.5">
      <c r="A468" s="201"/>
      <c r="B468" s="293"/>
      <c r="C468" s="293"/>
      <c r="D468" s="279"/>
      <c r="E468" s="279" t="s">
        <v>143</v>
      </c>
      <c r="F468" s="203">
        <v>2.37</v>
      </c>
      <c r="G468" s="279" t="s">
        <v>144</v>
      </c>
      <c r="H468" s="203">
        <v>0</v>
      </c>
      <c r="I468" s="279" t="s">
        <v>145</v>
      </c>
      <c r="J468" s="204">
        <v>2.37</v>
      </c>
    </row>
    <row r="469" spans="1:10" s="110" customFormat="1" ht="15" customHeight="1" thickBot="1">
      <c r="A469" s="201"/>
      <c r="B469" s="293"/>
      <c r="C469" s="293"/>
      <c r="D469" s="279"/>
      <c r="E469" s="279" t="s">
        <v>663</v>
      </c>
      <c r="F469" s="203">
        <v>1.1100000000000001</v>
      </c>
      <c r="G469" s="279"/>
      <c r="H469" s="363" t="s">
        <v>664</v>
      </c>
      <c r="I469" s="363"/>
      <c r="J469" s="204">
        <v>6.09</v>
      </c>
    </row>
    <row r="470" spans="1:10" s="110" customFormat="1" ht="15" thickTop="1">
      <c r="A470" s="205"/>
      <c r="B470" s="190"/>
      <c r="C470" s="190"/>
      <c r="D470" s="189"/>
      <c r="E470" s="189"/>
      <c r="F470" s="189"/>
      <c r="G470" s="189"/>
      <c r="H470" s="189"/>
      <c r="I470" s="189"/>
      <c r="J470" s="206"/>
    </row>
    <row r="471" spans="1:10" s="110" customFormat="1">
      <c r="A471" s="290" t="s">
        <v>3173</v>
      </c>
      <c r="B471" s="289" t="s">
        <v>8</v>
      </c>
      <c r="C471" s="289" t="s">
        <v>9</v>
      </c>
      <c r="D471" s="284" t="s">
        <v>10</v>
      </c>
      <c r="E471" s="367" t="s">
        <v>136</v>
      </c>
      <c r="F471" s="367"/>
      <c r="G471" s="289" t="s">
        <v>11</v>
      </c>
      <c r="H471" s="288" t="s">
        <v>12</v>
      </c>
      <c r="I471" s="288" t="s">
        <v>13</v>
      </c>
      <c r="J471" s="287" t="s">
        <v>14</v>
      </c>
    </row>
    <row r="472" spans="1:10" s="110" customFormat="1" ht="38.25" customHeight="1">
      <c r="A472" s="94" t="s">
        <v>137</v>
      </c>
      <c r="B472" s="95" t="s">
        <v>1171</v>
      </c>
      <c r="C472" s="95" t="s">
        <v>21</v>
      </c>
      <c r="D472" s="277" t="s">
        <v>571</v>
      </c>
      <c r="E472" s="368" t="s">
        <v>177</v>
      </c>
      <c r="F472" s="368"/>
      <c r="G472" s="95" t="s">
        <v>3</v>
      </c>
      <c r="H472" s="182">
        <v>1</v>
      </c>
      <c r="I472" s="96">
        <v>22.25</v>
      </c>
      <c r="J472" s="196">
        <v>22.25</v>
      </c>
    </row>
    <row r="473" spans="1:10" s="110" customFormat="1" ht="51">
      <c r="A473" s="197" t="s">
        <v>146</v>
      </c>
      <c r="B473" s="183" t="s">
        <v>1388</v>
      </c>
      <c r="C473" s="183" t="s">
        <v>21</v>
      </c>
      <c r="D473" s="285" t="s">
        <v>761</v>
      </c>
      <c r="E473" s="365" t="s">
        <v>148</v>
      </c>
      <c r="F473" s="365"/>
      <c r="G473" s="183" t="s">
        <v>2</v>
      </c>
      <c r="H473" s="184">
        <v>1.9400000000000001E-2</v>
      </c>
      <c r="I473" s="185">
        <v>599.55999999999995</v>
      </c>
      <c r="J473" s="198">
        <v>11.63</v>
      </c>
    </row>
    <row r="474" spans="1:10" s="110" customFormat="1" ht="25.5" customHeight="1">
      <c r="A474" s="197" t="s">
        <v>146</v>
      </c>
      <c r="B474" s="183" t="s">
        <v>1386</v>
      </c>
      <c r="C474" s="183" t="s">
        <v>21</v>
      </c>
      <c r="D474" s="285" t="s">
        <v>174</v>
      </c>
      <c r="E474" s="365" t="s">
        <v>148</v>
      </c>
      <c r="F474" s="365"/>
      <c r="G474" s="183" t="s">
        <v>26</v>
      </c>
      <c r="H474" s="184">
        <v>0.29709999999999998</v>
      </c>
      <c r="I474" s="185">
        <v>25.62</v>
      </c>
      <c r="J474" s="198">
        <v>7.61</v>
      </c>
    </row>
    <row r="475" spans="1:10" s="110" customFormat="1" ht="25.5" customHeight="1">
      <c r="A475" s="197" t="s">
        <v>146</v>
      </c>
      <c r="B475" s="183" t="s">
        <v>1345</v>
      </c>
      <c r="C475" s="183" t="s">
        <v>21</v>
      </c>
      <c r="D475" s="285" t="s">
        <v>147</v>
      </c>
      <c r="E475" s="365" t="s">
        <v>148</v>
      </c>
      <c r="F475" s="365"/>
      <c r="G475" s="183" t="s">
        <v>26</v>
      </c>
      <c r="H475" s="184">
        <v>0.14849999999999999</v>
      </c>
      <c r="I475" s="185">
        <v>20.32</v>
      </c>
      <c r="J475" s="198">
        <v>3.01</v>
      </c>
    </row>
    <row r="476" spans="1:10" s="110" customFormat="1" ht="25.5">
      <c r="A476" s="201"/>
      <c r="B476" s="293"/>
      <c r="C476" s="293"/>
      <c r="D476" s="279"/>
      <c r="E476" s="279" t="s">
        <v>143</v>
      </c>
      <c r="F476" s="203">
        <v>9.6</v>
      </c>
      <c r="G476" s="279" t="s">
        <v>144</v>
      </c>
      <c r="H476" s="203">
        <v>0</v>
      </c>
      <c r="I476" s="279" t="s">
        <v>145</v>
      </c>
      <c r="J476" s="204">
        <v>9.6</v>
      </c>
    </row>
    <row r="477" spans="1:10" s="110" customFormat="1" ht="15" customHeight="1" thickBot="1">
      <c r="A477" s="201"/>
      <c r="B477" s="293"/>
      <c r="C477" s="293"/>
      <c r="D477" s="279"/>
      <c r="E477" s="279" t="s">
        <v>663</v>
      </c>
      <c r="F477" s="203">
        <v>4.99</v>
      </c>
      <c r="G477" s="279"/>
      <c r="H477" s="363" t="s">
        <v>664</v>
      </c>
      <c r="I477" s="363"/>
      <c r="J477" s="204">
        <v>27.24</v>
      </c>
    </row>
    <row r="478" spans="1:10" s="110" customFormat="1" ht="15" thickTop="1">
      <c r="A478" s="205"/>
      <c r="B478" s="190"/>
      <c r="C478" s="190"/>
      <c r="D478" s="189"/>
      <c r="E478" s="189"/>
      <c r="F478" s="189"/>
      <c r="G478" s="189"/>
      <c r="H478" s="189"/>
      <c r="I478" s="189"/>
      <c r="J478" s="206"/>
    </row>
    <row r="479" spans="1:10" s="110" customFormat="1">
      <c r="A479" s="290" t="s">
        <v>3174</v>
      </c>
      <c r="B479" s="289" t="s">
        <v>8</v>
      </c>
      <c r="C479" s="289" t="s">
        <v>9</v>
      </c>
      <c r="D479" s="284" t="s">
        <v>10</v>
      </c>
      <c r="E479" s="367" t="s">
        <v>136</v>
      </c>
      <c r="F479" s="367"/>
      <c r="G479" s="289" t="s">
        <v>11</v>
      </c>
      <c r="H479" s="288" t="s">
        <v>12</v>
      </c>
      <c r="I479" s="288" t="s">
        <v>13</v>
      </c>
      <c r="J479" s="287" t="s">
        <v>14</v>
      </c>
    </row>
    <row r="480" spans="1:10" s="110" customFormat="1" ht="38.25" customHeight="1">
      <c r="A480" s="94" t="s">
        <v>137</v>
      </c>
      <c r="B480" s="95" t="s">
        <v>1179</v>
      </c>
      <c r="C480" s="95" t="s">
        <v>21</v>
      </c>
      <c r="D480" s="277" t="s">
        <v>572</v>
      </c>
      <c r="E480" s="368" t="s">
        <v>177</v>
      </c>
      <c r="F480" s="368"/>
      <c r="G480" s="95" t="s">
        <v>3</v>
      </c>
      <c r="H480" s="182">
        <v>1</v>
      </c>
      <c r="I480" s="96">
        <v>21.65</v>
      </c>
      <c r="J480" s="196">
        <v>21.65</v>
      </c>
    </row>
    <row r="481" spans="1:10" s="110" customFormat="1" ht="51">
      <c r="A481" s="197" t="s">
        <v>146</v>
      </c>
      <c r="B481" s="183" t="s">
        <v>1388</v>
      </c>
      <c r="C481" s="183" t="s">
        <v>21</v>
      </c>
      <c r="D481" s="285" t="s">
        <v>761</v>
      </c>
      <c r="E481" s="365" t="s">
        <v>148</v>
      </c>
      <c r="F481" s="365"/>
      <c r="G481" s="183" t="s">
        <v>2</v>
      </c>
      <c r="H481" s="184">
        <v>1.9400000000000001E-2</v>
      </c>
      <c r="I481" s="185">
        <v>599.55999999999995</v>
      </c>
      <c r="J481" s="198">
        <v>11.63</v>
      </c>
    </row>
    <row r="482" spans="1:10" s="110" customFormat="1" ht="25.5" customHeight="1">
      <c r="A482" s="197" t="s">
        <v>146</v>
      </c>
      <c r="B482" s="183" t="s">
        <v>1386</v>
      </c>
      <c r="C482" s="183" t="s">
        <v>21</v>
      </c>
      <c r="D482" s="285" t="s">
        <v>174</v>
      </c>
      <c r="E482" s="365" t="s">
        <v>148</v>
      </c>
      <c r="F482" s="365"/>
      <c r="G482" s="183" t="s">
        <v>26</v>
      </c>
      <c r="H482" s="184">
        <v>0.28050000000000003</v>
      </c>
      <c r="I482" s="185">
        <v>25.62</v>
      </c>
      <c r="J482" s="198">
        <v>7.18</v>
      </c>
    </row>
    <row r="483" spans="1:10" s="110" customFormat="1" ht="25.5" customHeight="1">
      <c r="A483" s="197" t="s">
        <v>146</v>
      </c>
      <c r="B483" s="183" t="s">
        <v>1345</v>
      </c>
      <c r="C483" s="183" t="s">
        <v>21</v>
      </c>
      <c r="D483" s="285" t="s">
        <v>147</v>
      </c>
      <c r="E483" s="365" t="s">
        <v>148</v>
      </c>
      <c r="F483" s="365"/>
      <c r="G483" s="183" t="s">
        <v>26</v>
      </c>
      <c r="H483" s="184">
        <v>0.14019999999999999</v>
      </c>
      <c r="I483" s="185">
        <v>20.32</v>
      </c>
      <c r="J483" s="198">
        <v>2.84</v>
      </c>
    </row>
    <row r="484" spans="1:10" s="110" customFormat="1" ht="25.5">
      <c r="A484" s="201"/>
      <c r="B484" s="293"/>
      <c r="C484" s="293"/>
      <c r="D484" s="279"/>
      <c r="E484" s="279" t="s">
        <v>143</v>
      </c>
      <c r="F484" s="203">
        <v>9.1300000000000008</v>
      </c>
      <c r="G484" s="279" t="s">
        <v>144</v>
      </c>
      <c r="H484" s="203">
        <v>0</v>
      </c>
      <c r="I484" s="279" t="s">
        <v>145</v>
      </c>
      <c r="J484" s="204">
        <v>9.1300000000000008</v>
      </c>
    </row>
    <row r="485" spans="1:10" s="110" customFormat="1" ht="15" customHeight="1" thickBot="1">
      <c r="A485" s="201"/>
      <c r="B485" s="293"/>
      <c r="C485" s="293"/>
      <c r="D485" s="279"/>
      <c r="E485" s="279" t="s">
        <v>663</v>
      </c>
      <c r="F485" s="203">
        <v>4.8600000000000003</v>
      </c>
      <c r="G485" s="279"/>
      <c r="H485" s="363" t="s">
        <v>664</v>
      </c>
      <c r="I485" s="363"/>
      <c r="J485" s="204">
        <v>26.51</v>
      </c>
    </row>
    <row r="486" spans="1:10" s="110" customFormat="1" ht="15" thickTop="1">
      <c r="A486" s="205"/>
      <c r="B486" s="190"/>
      <c r="C486" s="190"/>
      <c r="D486" s="189"/>
      <c r="E486" s="189"/>
      <c r="F486" s="189"/>
      <c r="G486" s="189"/>
      <c r="H486" s="189"/>
      <c r="I486" s="189"/>
      <c r="J486" s="206"/>
    </row>
    <row r="487" spans="1:10" s="110" customFormat="1">
      <c r="A487" s="290" t="s">
        <v>3175</v>
      </c>
      <c r="B487" s="289" t="s">
        <v>8</v>
      </c>
      <c r="C487" s="289" t="s">
        <v>9</v>
      </c>
      <c r="D487" s="284" t="s">
        <v>10</v>
      </c>
      <c r="E487" s="367" t="s">
        <v>136</v>
      </c>
      <c r="F487" s="367"/>
      <c r="G487" s="289" t="s">
        <v>11</v>
      </c>
      <c r="H487" s="288" t="s">
        <v>12</v>
      </c>
      <c r="I487" s="288" t="s">
        <v>13</v>
      </c>
      <c r="J487" s="287" t="s">
        <v>14</v>
      </c>
    </row>
    <row r="488" spans="1:10" s="110" customFormat="1" ht="38.25" customHeight="1">
      <c r="A488" s="94" t="s">
        <v>137</v>
      </c>
      <c r="B488" s="95" t="s">
        <v>1163</v>
      </c>
      <c r="C488" s="95" t="s">
        <v>21</v>
      </c>
      <c r="D488" s="277" t="s">
        <v>2363</v>
      </c>
      <c r="E488" s="368" t="s">
        <v>177</v>
      </c>
      <c r="F488" s="368"/>
      <c r="G488" s="95" t="s">
        <v>3</v>
      </c>
      <c r="H488" s="182">
        <v>1</v>
      </c>
      <c r="I488" s="96">
        <v>65.63</v>
      </c>
      <c r="J488" s="196">
        <v>65.63</v>
      </c>
    </row>
    <row r="489" spans="1:10" s="110" customFormat="1" ht="25.5" customHeight="1">
      <c r="A489" s="197" t="s">
        <v>146</v>
      </c>
      <c r="B489" s="183" t="s">
        <v>1406</v>
      </c>
      <c r="C489" s="183" t="s">
        <v>21</v>
      </c>
      <c r="D489" s="285" t="s">
        <v>779</v>
      </c>
      <c r="E489" s="365" t="s">
        <v>148</v>
      </c>
      <c r="F489" s="365"/>
      <c r="G489" s="183" t="s">
        <v>26</v>
      </c>
      <c r="H489" s="184">
        <v>0.64880000000000004</v>
      </c>
      <c r="I489" s="185">
        <v>25.47</v>
      </c>
      <c r="J489" s="198">
        <v>16.52</v>
      </c>
    </row>
    <row r="490" spans="1:10" s="110" customFormat="1" ht="25.5" customHeight="1">
      <c r="A490" s="197" t="s">
        <v>146</v>
      </c>
      <c r="B490" s="183" t="s">
        <v>1345</v>
      </c>
      <c r="C490" s="183" t="s">
        <v>21</v>
      </c>
      <c r="D490" s="285" t="s">
        <v>147</v>
      </c>
      <c r="E490" s="365" t="s">
        <v>148</v>
      </c>
      <c r="F490" s="365"/>
      <c r="G490" s="183" t="s">
        <v>26</v>
      </c>
      <c r="H490" s="184">
        <v>0.3004</v>
      </c>
      <c r="I490" s="185">
        <v>20.32</v>
      </c>
      <c r="J490" s="198">
        <v>6.1</v>
      </c>
    </row>
    <row r="491" spans="1:10" s="110" customFormat="1" ht="25.5">
      <c r="A491" s="199" t="s">
        <v>139</v>
      </c>
      <c r="B491" s="186" t="s">
        <v>1443</v>
      </c>
      <c r="C491" s="186" t="s">
        <v>21</v>
      </c>
      <c r="D491" s="278" t="s">
        <v>3176</v>
      </c>
      <c r="E491" s="362" t="s">
        <v>142</v>
      </c>
      <c r="F491" s="362"/>
      <c r="G491" s="186" t="s">
        <v>3</v>
      </c>
      <c r="H491" s="187">
        <v>1.0725</v>
      </c>
      <c r="I491" s="188">
        <v>32.9</v>
      </c>
      <c r="J491" s="200">
        <v>35.28</v>
      </c>
    </row>
    <row r="492" spans="1:10" s="110" customFormat="1">
      <c r="A492" s="199" t="s">
        <v>139</v>
      </c>
      <c r="B492" s="186" t="s">
        <v>1407</v>
      </c>
      <c r="C492" s="186" t="s">
        <v>21</v>
      </c>
      <c r="D492" s="278" t="s">
        <v>780</v>
      </c>
      <c r="E492" s="362" t="s">
        <v>142</v>
      </c>
      <c r="F492" s="362"/>
      <c r="G492" s="186" t="s">
        <v>38</v>
      </c>
      <c r="H492" s="187">
        <v>4.91</v>
      </c>
      <c r="I492" s="188">
        <v>1.17</v>
      </c>
      <c r="J492" s="200">
        <v>5.74</v>
      </c>
    </row>
    <row r="493" spans="1:10" s="110" customFormat="1">
      <c r="A493" s="199" t="s">
        <v>139</v>
      </c>
      <c r="B493" s="186" t="s">
        <v>1408</v>
      </c>
      <c r="C493" s="186" t="s">
        <v>21</v>
      </c>
      <c r="D493" s="278" t="s">
        <v>781</v>
      </c>
      <c r="E493" s="362" t="s">
        <v>142</v>
      </c>
      <c r="F493" s="362"/>
      <c r="G493" s="186" t="s">
        <v>38</v>
      </c>
      <c r="H493" s="187">
        <v>0.28999999999999998</v>
      </c>
      <c r="I493" s="188">
        <v>6.87</v>
      </c>
      <c r="J493" s="200">
        <v>1.99</v>
      </c>
    </row>
    <row r="494" spans="1:10" s="110" customFormat="1" ht="25.5">
      <c r="A494" s="201"/>
      <c r="B494" s="293"/>
      <c r="C494" s="293"/>
      <c r="D494" s="279"/>
      <c r="E494" s="279" t="s">
        <v>143</v>
      </c>
      <c r="F494" s="203">
        <v>17.579999999999998</v>
      </c>
      <c r="G494" s="279" t="s">
        <v>144</v>
      </c>
      <c r="H494" s="203">
        <v>0</v>
      </c>
      <c r="I494" s="279" t="s">
        <v>145</v>
      </c>
      <c r="J494" s="204">
        <v>17.579999999999998</v>
      </c>
    </row>
    <row r="495" spans="1:10" s="110" customFormat="1" ht="15" customHeight="1" thickBot="1">
      <c r="A495" s="201"/>
      <c r="B495" s="293"/>
      <c r="C495" s="293"/>
      <c r="D495" s="279"/>
      <c r="E495" s="279" t="s">
        <v>663</v>
      </c>
      <c r="F495" s="203">
        <v>14.74</v>
      </c>
      <c r="G495" s="279"/>
      <c r="H495" s="363" t="s">
        <v>664</v>
      </c>
      <c r="I495" s="363"/>
      <c r="J495" s="204">
        <v>80.37</v>
      </c>
    </row>
    <row r="496" spans="1:10" s="110" customFormat="1" ht="15" thickTop="1">
      <c r="A496" s="205"/>
      <c r="B496" s="190"/>
      <c r="C496" s="190"/>
      <c r="D496" s="189"/>
      <c r="E496" s="189"/>
      <c r="F496" s="189"/>
      <c r="G496" s="189"/>
      <c r="H496" s="189"/>
      <c r="I496" s="189"/>
      <c r="J496" s="206"/>
    </row>
    <row r="497" spans="1:10" s="110" customFormat="1">
      <c r="A497" s="290" t="s">
        <v>3177</v>
      </c>
      <c r="B497" s="289" t="s">
        <v>8</v>
      </c>
      <c r="C497" s="289" t="s">
        <v>9</v>
      </c>
      <c r="D497" s="284" t="s">
        <v>10</v>
      </c>
      <c r="E497" s="367" t="s">
        <v>136</v>
      </c>
      <c r="F497" s="367"/>
      <c r="G497" s="289" t="s">
        <v>11</v>
      </c>
      <c r="H497" s="288" t="s">
        <v>12</v>
      </c>
      <c r="I497" s="288" t="s">
        <v>13</v>
      </c>
      <c r="J497" s="287" t="s">
        <v>14</v>
      </c>
    </row>
    <row r="498" spans="1:10" s="110" customFormat="1" ht="25.5">
      <c r="A498" s="94" t="s">
        <v>137</v>
      </c>
      <c r="B498" s="95" t="s">
        <v>1204</v>
      </c>
      <c r="C498" s="95" t="s">
        <v>21</v>
      </c>
      <c r="D498" s="277" t="s">
        <v>573</v>
      </c>
      <c r="E498" s="368" t="s">
        <v>643</v>
      </c>
      <c r="F498" s="368"/>
      <c r="G498" s="95" t="s">
        <v>3</v>
      </c>
      <c r="H498" s="182">
        <v>1</v>
      </c>
      <c r="I498" s="96">
        <v>10.83</v>
      </c>
      <c r="J498" s="196">
        <v>10.83</v>
      </c>
    </row>
    <row r="499" spans="1:10" s="110" customFormat="1" ht="25.5" customHeight="1">
      <c r="A499" s="197" t="s">
        <v>146</v>
      </c>
      <c r="B499" s="183" t="s">
        <v>1409</v>
      </c>
      <c r="C499" s="183" t="s">
        <v>21</v>
      </c>
      <c r="D499" s="285" t="s">
        <v>782</v>
      </c>
      <c r="E499" s="365" t="s">
        <v>148</v>
      </c>
      <c r="F499" s="365"/>
      <c r="G499" s="183" t="s">
        <v>26</v>
      </c>
      <c r="H499" s="184">
        <v>0.24590000000000001</v>
      </c>
      <c r="I499" s="185">
        <v>27.11</v>
      </c>
      <c r="J499" s="198">
        <v>6.66</v>
      </c>
    </row>
    <row r="500" spans="1:10" s="110" customFormat="1" ht="25.5" customHeight="1">
      <c r="A500" s="197" t="s">
        <v>146</v>
      </c>
      <c r="B500" s="183" t="s">
        <v>1345</v>
      </c>
      <c r="C500" s="183" t="s">
        <v>21</v>
      </c>
      <c r="D500" s="285" t="s">
        <v>147</v>
      </c>
      <c r="E500" s="365" t="s">
        <v>148</v>
      </c>
      <c r="F500" s="365"/>
      <c r="G500" s="183" t="s">
        <v>26</v>
      </c>
      <c r="H500" s="184">
        <v>8.2000000000000003E-2</v>
      </c>
      <c r="I500" s="185">
        <v>20.32</v>
      </c>
      <c r="J500" s="198">
        <v>1.66</v>
      </c>
    </row>
    <row r="501" spans="1:10" s="110" customFormat="1" ht="25.5">
      <c r="A501" s="199" t="s">
        <v>139</v>
      </c>
      <c r="B501" s="186" t="s">
        <v>1444</v>
      </c>
      <c r="C501" s="186" t="s">
        <v>21</v>
      </c>
      <c r="D501" s="278" t="s">
        <v>809</v>
      </c>
      <c r="E501" s="362" t="s">
        <v>142</v>
      </c>
      <c r="F501" s="362"/>
      <c r="G501" s="186" t="s">
        <v>45</v>
      </c>
      <c r="H501" s="187">
        <v>4.0099999999999997E-2</v>
      </c>
      <c r="I501" s="188">
        <v>1.1499999999999999</v>
      </c>
      <c r="J501" s="200">
        <v>0.04</v>
      </c>
    </row>
    <row r="502" spans="1:10" s="110" customFormat="1">
      <c r="A502" s="199" t="s">
        <v>139</v>
      </c>
      <c r="B502" s="186" t="s">
        <v>1445</v>
      </c>
      <c r="C502" s="186" t="s">
        <v>21</v>
      </c>
      <c r="D502" s="278" t="s">
        <v>810</v>
      </c>
      <c r="E502" s="362" t="s">
        <v>142</v>
      </c>
      <c r="F502" s="362"/>
      <c r="G502" s="186" t="s">
        <v>38</v>
      </c>
      <c r="H502" s="187">
        <v>0.7288</v>
      </c>
      <c r="I502" s="188">
        <v>3.4</v>
      </c>
      <c r="J502" s="200">
        <v>2.4700000000000002</v>
      </c>
    </row>
    <row r="503" spans="1:10" s="110" customFormat="1" ht="25.5">
      <c r="A503" s="201"/>
      <c r="B503" s="293"/>
      <c r="C503" s="293"/>
      <c r="D503" s="279"/>
      <c r="E503" s="279" t="s">
        <v>143</v>
      </c>
      <c r="F503" s="203">
        <v>6.17</v>
      </c>
      <c r="G503" s="279" t="s">
        <v>144</v>
      </c>
      <c r="H503" s="203">
        <v>0</v>
      </c>
      <c r="I503" s="279" t="s">
        <v>145</v>
      </c>
      <c r="J503" s="204">
        <v>6.17</v>
      </c>
    </row>
    <row r="504" spans="1:10" s="110" customFormat="1" ht="15" customHeight="1" thickBot="1">
      <c r="A504" s="201"/>
      <c r="B504" s="293"/>
      <c r="C504" s="293"/>
      <c r="D504" s="279"/>
      <c r="E504" s="279" t="s">
        <v>663</v>
      </c>
      <c r="F504" s="203">
        <v>2.4300000000000002</v>
      </c>
      <c r="G504" s="279"/>
      <c r="H504" s="363" t="s">
        <v>664</v>
      </c>
      <c r="I504" s="363"/>
      <c r="J504" s="204">
        <v>13.26</v>
      </c>
    </row>
    <row r="505" spans="1:10" s="110" customFormat="1" ht="15" thickTop="1">
      <c r="A505" s="205"/>
      <c r="B505" s="190"/>
      <c r="C505" s="190"/>
      <c r="D505" s="189"/>
      <c r="E505" s="189"/>
      <c r="F505" s="189"/>
      <c r="G505" s="189"/>
      <c r="H505" s="189"/>
      <c r="I505" s="189"/>
      <c r="J505" s="206"/>
    </row>
    <row r="506" spans="1:10" s="110" customFormat="1">
      <c r="A506" s="290" t="s">
        <v>3178</v>
      </c>
      <c r="B506" s="289" t="s">
        <v>8</v>
      </c>
      <c r="C506" s="289" t="s">
        <v>9</v>
      </c>
      <c r="D506" s="284" t="s">
        <v>10</v>
      </c>
      <c r="E506" s="367" t="s">
        <v>136</v>
      </c>
      <c r="F506" s="367"/>
      <c r="G506" s="289" t="s">
        <v>11</v>
      </c>
      <c r="H506" s="288" t="s">
        <v>12</v>
      </c>
      <c r="I506" s="288" t="s">
        <v>13</v>
      </c>
      <c r="J506" s="287" t="s">
        <v>14</v>
      </c>
    </row>
    <row r="507" spans="1:10" s="110" customFormat="1" ht="25.5">
      <c r="A507" s="94" t="s">
        <v>137</v>
      </c>
      <c r="B507" s="95" t="s">
        <v>1205</v>
      </c>
      <c r="C507" s="95" t="s">
        <v>21</v>
      </c>
      <c r="D507" s="277" t="s">
        <v>574</v>
      </c>
      <c r="E507" s="368" t="s">
        <v>643</v>
      </c>
      <c r="F507" s="368"/>
      <c r="G507" s="95" t="s">
        <v>3</v>
      </c>
      <c r="H507" s="182">
        <v>1</v>
      </c>
      <c r="I507" s="96">
        <v>9.69</v>
      </c>
      <c r="J507" s="196">
        <v>9.69</v>
      </c>
    </row>
    <row r="508" spans="1:10" s="110" customFormat="1" ht="25.5" customHeight="1">
      <c r="A508" s="197" t="s">
        <v>146</v>
      </c>
      <c r="B508" s="183" t="s">
        <v>1409</v>
      </c>
      <c r="C508" s="183" t="s">
        <v>21</v>
      </c>
      <c r="D508" s="285" t="s">
        <v>782</v>
      </c>
      <c r="E508" s="365" t="s">
        <v>148</v>
      </c>
      <c r="F508" s="365"/>
      <c r="G508" s="183" t="s">
        <v>26</v>
      </c>
      <c r="H508" s="184">
        <v>0.16309999999999999</v>
      </c>
      <c r="I508" s="185">
        <v>27.11</v>
      </c>
      <c r="J508" s="198">
        <v>4.42</v>
      </c>
    </row>
    <row r="509" spans="1:10" s="110" customFormat="1" ht="25.5" customHeight="1">
      <c r="A509" s="197" t="s">
        <v>146</v>
      </c>
      <c r="B509" s="183" t="s">
        <v>1345</v>
      </c>
      <c r="C509" s="183" t="s">
        <v>21</v>
      </c>
      <c r="D509" s="285" t="s">
        <v>147</v>
      </c>
      <c r="E509" s="365" t="s">
        <v>148</v>
      </c>
      <c r="F509" s="365"/>
      <c r="G509" s="183" t="s">
        <v>26</v>
      </c>
      <c r="H509" s="184">
        <v>5.4399999999999997E-2</v>
      </c>
      <c r="I509" s="185">
        <v>20.32</v>
      </c>
      <c r="J509" s="198">
        <v>1.1000000000000001</v>
      </c>
    </row>
    <row r="510" spans="1:10" s="110" customFormat="1">
      <c r="A510" s="199" t="s">
        <v>139</v>
      </c>
      <c r="B510" s="186" t="s">
        <v>1446</v>
      </c>
      <c r="C510" s="186" t="s">
        <v>21</v>
      </c>
      <c r="D510" s="278" t="s">
        <v>811</v>
      </c>
      <c r="E510" s="362" t="s">
        <v>142</v>
      </c>
      <c r="F510" s="362"/>
      <c r="G510" s="186" t="s">
        <v>547</v>
      </c>
      <c r="H510" s="187">
        <v>0.23669999999999999</v>
      </c>
      <c r="I510" s="188">
        <v>17.62</v>
      </c>
      <c r="J510" s="200">
        <v>4.17</v>
      </c>
    </row>
    <row r="511" spans="1:10" s="110" customFormat="1" ht="25.5">
      <c r="A511" s="201"/>
      <c r="B511" s="293"/>
      <c r="C511" s="293"/>
      <c r="D511" s="279"/>
      <c r="E511" s="279" t="s">
        <v>143</v>
      </c>
      <c r="F511" s="203">
        <v>4.0999999999999996</v>
      </c>
      <c r="G511" s="279" t="s">
        <v>144</v>
      </c>
      <c r="H511" s="203">
        <v>0</v>
      </c>
      <c r="I511" s="279" t="s">
        <v>145</v>
      </c>
      <c r="J511" s="204">
        <v>4.0999999999999996</v>
      </c>
    </row>
    <row r="512" spans="1:10" s="110" customFormat="1" ht="15" customHeight="1" thickBot="1">
      <c r="A512" s="201"/>
      <c r="B512" s="293"/>
      <c r="C512" s="293"/>
      <c r="D512" s="279"/>
      <c r="E512" s="279" t="s">
        <v>663</v>
      </c>
      <c r="F512" s="203">
        <v>2.17</v>
      </c>
      <c r="G512" s="279"/>
      <c r="H512" s="363" t="s">
        <v>664</v>
      </c>
      <c r="I512" s="363"/>
      <c r="J512" s="204">
        <v>11.86</v>
      </c>
    </row>
    <row r="513" spans="1:10" s="110" customFormat="1" ht="15" thickTop="1">
      <c r="A513" s="205"/>
      <c r="B513" s="190"/>
      <c r="C513" s="190"/>
      <c r="D513" s="189"/>
      <c r="E513" s="189"/>
      <c r="F513" s="189"/>
      <c r="G513" s="189"/>
      <c r="H513" s="189"/>
      <c r="I513" s="189"/>
      <c r="J513" s="206"/>
    </row>
    <row r="514" spans="1:10" s="110" customFormat="1">
      <c r="A514" s="290" t="s">
        <v>4927</v>
      </c>
      <c r="B514" s="289" t="s">
        <v>8</v>
      </c>
      <c r="C514" s="289" t="s">
        <v>9</v>
      </c>
      <c r="D514" s="284" t="s">
        <v>10</v>
      </c>
      <c r="E514" s="367" t="s">
        <v>136</v>
      </c>
      <c r="F514" s="367"/>
      <c r="G514" s="289" t="s">
        <v>11</v>
      </c>
      <c r="H514" s="288" t="s">
        <v>12</v>
      </c>
      <c r="I514" s="288" t="s">
        <v>13</v>
      </c>
      <c r="J514" s="287" t="s">
        <v>14</v>
      </c>
    </row>
    <row r="515" spans="1:10" s="110" customFormat="1" ht="25.5">
      <c r="A515" s="94" t="s">
        <v>137</v>
      </c>
      <c r="B515" s="95" t="s">
        <v>4928</v>
      </c>
      <c r="C515" s="95" t="s">
        <v>21</v>
      </c>
      <c r="D515" s="277" t="s">
        <v>4752</v>
      </c>
      <c r="E515" s="368" t="s">
        <v>643</v>
      </c>
      <c r="F515" s="368"/>
      <c r="G515" s="95" t="s">
        <v>3</v>
      </c>
      <c r="H515" s="182">
        <v>1</v>
      </c>
      <c r="I515" s="96">
        <v>3.15</v>
      </c>
      <c r="J515" s="196">
        <v>3.15</v>
      </c>
    </row>
    <row r="516" spans="1:10" s="110" customFormat="1" ht="25.5" customHeight="1">
      <c r="A516" s="197" t="s">
        <v>146</v>
      </c>
      <c r="B516" s="183" t="s">
        <v>1409</v>
      </c>
      <c r="C516" s="183" t="s">
        <v>21</v>
      </c>
      <c r="D516" s="285" t="s">
        <v>782</v>
      </c>
      <c r="E516" s="365" t="s">
        <v>148</v>
      </c>
      <c r="F516" s="365"/>
      <c r="G516" s="183" t="s">
        <v>26</v>
      </c>
      <c r="H516" s="184">
        <v>6.6600000000000006E-2</v>
      </c>
      <c r="I516" s="185">
        <v>27.11</v>
      </c>
      <c r="J516" s="198">
        <v>1.8</v>
      </c>
    </row>
    <row r="517" spans="1:10" s="110" customFormat="1" ht="25.5" customHeight="1">
      <c r="A517" s="197" t="s">
        <v>146</v>
      </c>
      <c r="B517" s="183" t="s">
        <v>1345</v>
      </c>
      <c r="C517" s="183" t="s">
        <v>21</v>
      </c>
      <c r="D517" s="285" t="s">
        <v>147</v>
      </c>
      <c r="E517" s="365" t="s">
        <v>148</v>
      </c>
      <c r="F517" s="365"/>
      <c r="G517" s="183" t="s">
        <v>26</v>
      </c>
      <c r="H517" s="184">
        <v>2.2200000000000001E-2</v>
      </c>
      <c r="I517" s="185">
        <v>20.32</v>
      </c>
      <c r="J517" s="198">
        <v>0.45</v>
      </c>
    </row>
    <row r="518" spans="1:10" s="110" customFormat="1">
      <c r="A518" s="199" t="s">
        <v>139</v>
      </c>
      <c r="B518" s="186" t="s">
        <v>1403</v>
      </c>
      <c r="C518" s="186" t="s">
        <v>21</v>
      </c>
      <c r="D518" s="278" t="s">
        <v>776</v>
      </c>
      <c r="E518" s="362" t="s">
        <v>142</v>
      </c>
      <c r="F518" s="362"/>
      <c r="G518" s="186" t="s">
        <v>547</v>
      </c>
      <c r="H518" s="187">
        <v>0.1666</v>
      </c>
      <c r="I518" s="188">
        <v>5.42</v>
      </c>
      <c r="J518" s="200">
        <v>0.9</v>
      </c>
    </row>
    <row r="519" spans="1:10" s="110" customFormat="1" ht="25.5">
      <c r="A519" s="201"/>
      <c r="B519" s="293"/>
      <c r="C519" s="293"/>
      <c r="D519" s="279"/>
      <c r="E519" s="279" t="s">
        <v>143</v>
      </c>
      <c r="F519" s="203">
        <v>1.66</v>
      </c>
      <c r="G519" s="279" t="s">
        <v>144</v>
      </c>
      <c r="H519" s="203">
        <v>0</v>
      </c>
      <c r="I519" s="279" t="s">
        <v>145</v>
      </c>
      <c r="J519" s="204">
        <v>1.66</v>
      </c>
    </row>
    <row r="520" spans="1:10" s="110" customFormat="1" ht="15" customHeight="1" thickBot="1">
      <c r="A520" s="201"/>
      <c r="B520" s="293"/>
      <c r="C520" s="293"/>
      <c r="D520" s="279"/>
      <c r="E520" s="279" t="s">
        <v>663</v>
      </c>
      <c r="F520" s="203">
        <v>0.7</v>
      </c>
      <c r="G520" s="279"/>
      <c r="H520" s="363" t="s">
        <v>664</v>
      </c>
      <c r="I520" s="363"/>
      <c r="J520" s="204">
        <v>3.85</v>
      </c>
    </row>
    <row r="521" spans="1:10" s="110" customFormat="1" ht="15" thickTop="1">
      <c r="A521" s="205"/>
      <c r="B521" s="190"/>
      <c r="C521" s="190"/>
      <c r="D521" s="189"/>
      <c r="E521" s="189"/>
      <c r="F521" s="189"/>
      <c r="G521" s="189"/>
      <c r="H521" s="189"/>
      <c r="I521" s="189"/>
      <c r="J521" s="206"/>
    </row>
    <row r="522" spans="1:10" s="110" customFormat="1">
      <c r="A522" s="290" t="s">
        <v>3179</v>
      </c>
      <c r="B522" s="289" t="s">
        <v>8</v>
      </c>
      <c r="C522" s="289" t="s">
        <v>9</v>
      </c>
      <c r="D522" s="284" t="s">
        <v>10</v>
      </c>
      <c r="E522" s="367" t="s">
        <v>136</v>
      </c>
      <c r="F522" s="367"/>
      <c r="G522" s="289" t="s">
        <v>11</v>
      </c>
      <c r="H522" s="288" t="s">
        <v>12</v>
      </c>
      <c r="I522" s="288" t="s">
        <v>13</v>
      </c>
      <c r="J522" s="287" t="s">
        <v>14</v>
      </c>
    </row>
    <row r="523" spans="1:10" s="110" customFormat="1" ht="38.25" customHeight="1">
      <c r="A523" s="94" t="s">
        <v>137</v>
      </c>
      <c r="B523" s="95" t="s">
        <v>3180</v>
      </c>
      <c r="C523" s="95" t="s">
        <v>21</v>
      </c>
      <c r="D523" s="277" t="s">
        <v>2370</v>
      </c>
      <c r="E523" s="368" t="s">
        <v>505</v>
      </c>
      <c r="F523" s="368"/>
      <c r="G523" s="95" t="s">
        <v>3</v>
      </c>
      <c r="H523" s="182">
        <v>1</v>
      </c>
      <c r="I523" s="96">
        <v>455.41</v>
      </c>
      <c r="J523" s="196">
        <v>455.41</v>
      </c>
    </row>
    <row r="524" spans="1:10" s="110" customFormat="1" ht="25.5" customHeight="1">
      <c r="A524" s="197" t="s">
        <v>146</v>
      </c>
      <c r="B524" s="183" t="s">
        <v>1386</v>
      </c>
      <c r="C524" s="183" t="s">
        <v>21</v>
      </c>
      <c r="D524" s="285" t="s">
        <v>174</v>
      </c>
      <c r="E524" s="365" t="s">
        <v>148</v>
      </c>
      <c r="F524" s="365"/>
      <c r="G524" s="183" t="s">
        <v>26</v>
      </c>
      <c r="H524" s="184">
        <v>0.28199999999999997</v>
      </c>
      <c r="I524" s="185">
        <v>25.62</v>
      </c>
      <c r="J524" s="198">
        <v>7.22</v>
      </c>
    </row>
    <row r="525" spans="1:10" s="110" customFormat="1" ht="25.5" customHeight="1">
      <c r="A525" s="197" t="s">
        <v>146</v>
      </c>
      <c r="B525" s="183" t="s">
        <v>1345</v>
      </c>
      <c r="C525" s="183" t="s">
        <v>21</v>
      </c>
      <c r="D525" s="285" t="s">
        <v>147</v>
      </c>
      <c r="E525" s="365" t="s">
        <v>148</v>
      </c>
      <c r="F525" s="365"/>
      <c r="G525" s="183" t="s">
        <v>26</v>
      </c>
      <c r="H525" s="184">
        <v>0.14099999999999999</v>
      </c>
      <c r="I525" s="185">
        <v>20.32</v>
      </c>
      <c r="J525" s="198">
        <v>2.86</v>
      </c>
    </row>
    <row r="526" spans="1:10" s="110" customFormat="1" ht="25.5">
      <c r="A526" s="199" t="s">
        <v>139</v>
      </c>
      <c r="B526" s="186" t="s">
        <v>1430</v>
      </c>
      <c r="C526" s="186" t="s">
        <v>21</v>
      </c>
      <c r="D526" s="278" t="s">
        <v>159</v>
      </c>
      <c r="E526" s="362" t="s">
        <v>142</v>
      </c>
      <c r="F526" s="362"/>
      <c r="G526" s="186" t="s">
        <v>160</v>
      </c>
      <c r="H526" s="187">
        <v>6.3700000000000007E-2</v>
      </c>
      <c r="I526" s="188">
        <v>36.4</v>
      </c>
      <c r="J526" s="200">
        <v>2.31</v>
      </c>
    </row>
    <row r="527" spans="1:10" s="110" customFormat="1" ht="38.25">
      <c r="A527" s="199" t="s">
        <v>139</v>
      </c>
      <c r="B527" s="186" t="s">
        <v>3181</v>
      </c>
      <c r="C527" s="186" t="s">
        <v>21</v>
      </c>
      <c r="D527" s="278" t="s">
        <v>3182</v>
      </c>
      <c r="E527" s="362" t="s">
        <v>142</v>
      </c>
      <c r="F527" s="362"/>
      <c r="G527" s="186" t="s">
        <v>3</v>
      </c>
      <c r="H527" s="187">
        <v>1</v>
      </c>
      <c r="I527" s="188">
        <v>389.31</v>
      </c>
      <c r="J527" s="200">
        <v>389.31</v>
      </c>
    </row>
    <row r="528" spans="1:10" s="110" customFormat="1" ht="38.25">
      <c r="A528" s="199" t="s">
        <v>139</v>
      </c>
      <c r="B528" s="186" t="s">
        <v>1459</v>
      </c>
      <c r="C528" s="186" t="s">
        <v>21</v>
      </c>
      <c r="D528" s="278" t="s">
        <v>824</v>
      </c>
      <c r="E528" s="362" t="s">
        <v>142</v>
      </c>
      <c r="F528" s="362"/>
      <c r="G528" s="186" t="s">
        <v>45</v>
      </c>
      <c r="H528" s="187">
        <v>4.72</v>
      </c>
      <c r="I528" s="188">
        <v>0.61</v>
      </c>
      <c r="J528" s="200">
        <v>2.87</v>
      </c>
    </row>
    <row r="529" spans="1:10" s="110" customFormat="1" ht="38.25">
      <c r="A529" s="199" t="s">
        <v>139</v>
      </c>
      <c r="B529" s="186" t="s">
        <v>1460</v>
      </c>
      <c r="C529" s="186" t="s">
        <v>21</v>
      </c>
      <c r="D529" s="278" t="s">
        <v>825</v>
      </c>
      <c r="E529" s="362" t="s">
        <v>142</v>
      </c>
      <c r="F529" s="362"/>
      <c r="G529" s="186" t="s">
        <v>34</v>
      </c>
      <c r="H529" s="187">
        <v>2.202</v>
      </c>
      <c r="I529" s="188">
        <v>23.09</v>
      </c>
      <c r="J529" s="200">
        <v>50.84</v>
      </c>
    </row>
    <row r="530" spans="1:10" s="110" customFormat="1" ht="25.5">
      <c r="A530" s="201"/>
      <c r="B530" s="293"/>
      <c r="C530" s="293"/>
      <c r="D530" s="279"/>
      <c r="E530" s="279" t="s">
        <v>143</v>
      </c>
      <c r="F530" s="203">
        <v>7.83</v>
      </c>
      <c r="G530" s="279" t="s">
        <v>144</v>
      </c>
      <c r="H530" s="203">
        <v>0</v>
      </c>
      <c r="I530" s="279" t="s">
        <v>145</v>
      </c>
      <c r="J530" s="204">
        <v>7.83</v>
      </c>
    </row>
    <row r="531" spans="1:10" s="110" customFormat="1" ht="15" customHeight="1" thickBot="1">
      <c r="A531" s="201"/>
      <c r="B531" s="293"/>
      <c r="C531" s="293"/>
      <c r="D531" s="279"/>
      <c r="E531" s="279" t="s">
        <v>663</v>
      </c>
      <c r="F531" s="203">
        <v>102.33</v>
      </c>
      <c r="G531" s="279"/>
      <c r="H531" s="363" t="s">
        <v>664</v>
      </c>
      <c r="I531" s="363"/>
      <c r="J531" s="204">
        <v>557.74</v>
      </c>
    </row>
    <row r="532" spans="1:10" s="110" customFormat="1" ht="15" thickTop="1">
      <c r="A532" s="205"/>
      <c r="B532" s="190"/>
      <c r="C532" s="190"/>
      <c r="D532" s="189"/>
      <c r="E532" s="189"/>
      <c r="F532" s="189"/>
      <c r="G532" s="189"/>
      <c r="H532" s="189"/>
      <c r="I532" s="189"/>
      <c r="J532" s="206"/>
    </row>
    <row r="533" spans="1:10" s="110" customFormat="1">
      <c r="A533" s="290" t="s">
        <v>3183</v>
      </c>
      <c r="B533" s="289" t="s">
        <v>8</v>
      </c>
      <c r="C533" s="289" t="s">
        <v>9</v>
      </c>
      <c r="D533" s="284" t="s">
        <v>10</v>
      </c>
      <c r="E533" s="367" t="s">
        <v>136</v>
      </c>
      <c r="F533" s="367"/>
      <c r="G533" s="289" t="s">
        <v>11</v>
      </c>
      <c r="H533" s="288" t="s">
        <v>12</v>
      </c>
      <c r="I533" s="288" t="s">
        <v>13</v>
      </c>
      <c r="J533" s="287" t="s">
        <v>14</v>
      </c>
    </row>
    <row r="534" spans="1:10" s="110" customFormat="1" ht="38.25" customHeight="1">
      <c r="A534" s="94" t="s">
        <v>137</v>
      </c>
      <c r="B534" s="95" t="s">
        <v>1186</v>
      </c>
      <c r="C534" s="95" t="s">
        <v>21</v>
      </c>
      <c r="D534" s="277" t="s">
        <v>277</v>
      </c>
      <c r="E534" s="368" t="s">
        <v>505</v>
      </c>
      <c r="F534" s="368"/>
      <c r="G534" s="95" t="s">
        <v>3</v>
      </c>
      <c r="H534" s="182">
        <v>1</v>
      </c>
      <c r="I534" s="96">
        <v>627.53</v>
      </c>
      <c r="J534" s="196">
        <v>627.53</v>
      </c>
    </row>
    <row r="535" spans="1:10" s="110" customFormat="1" ht="25.5" customHeight="1">
      <c r="A535" s="197" t="s">
        <v>146</v>
      </c>
      <c r="B535" s="183" t="s">
        <v>1386</v>
      </c>
      <c r="C535" s="183" t="s">
        <v>21</v>
      </c>
      <c r="D535" s="285" t="s">
        <v>174</v>
      </c>
      <c r="E535" s="365" t="s">
        <v>148</v>
      </c>
      <c r="F535" s="365"/>
      <c r="G535" s="183" t="s">
        <v>26</v>
      </c>
      <c r="H535" s="184">
        <v>0.3826</v>
      </c>
      <c r="I535" s="185">
        <v>25.62</v>
      </c>
      <c r="J535" s="198">
        <v>9.8000000000000007</v>
      </c>
    </row>
    <row r="536" spans="1:10" s="110" customFormat="1" ht="25.5" customHeight="1">
      <c r="A536" s="197" t="s">
        <v>146</v>
      </c>
      <c r="B536" s="183" t="s">
        <v>1345</v>
      </c>
      <c r="C536" s="183" t="s">
        <v>21</v>
      </c>
      <c r="D536" s="285" t="s">
        <v>147</v>
      </c>
      <c r="E536" s="365" t="s">
        <v>148</v>
      </c>
      <c r="F536" s="365"/>
      <c r="G536" s="183" t="s">
        <v>26</v>
      </c>
      <c r="H536" s="184">
        <v>0.191</v>
      </c>
      <c r="I536" s="185">
        <v>20.32</v>
      </c>
      <c r="J536" s="198">
        <v>3.88</v>
      </c>
    </row>
    <row r="537" spans="1:10" s="110" customFormat="1" ht="25.5">
      <c r="A537" s="199" t="s">
        <v>139</v>
      </c>
      <c r="B537" s="186" t="s">
        <v>1430</v>
      </c>
      <c r="C537" s="186" t="s">
        <v>21</v>
      </c>
      <c r="D537" s="278" t="s">
        <v>159</v>
      </c>
      <c r="E537" s="362" t="s">
        <v>142</v>
      </c>
      <c r="F537" s="362"/>
      <c r="G537" s="186" t="s">
        <v>160</v>
      </c>
      <c r="H537" s="187">
        <v>0.88290000000000002</v>
      </c>
      <c r="I537" s="188">
        <v>36.4</v>
      </c>
      <c r="J537" s="200">
        <v>32.130000000000003</v>
      </c>
    </row>
    <row r="538" spans="1:10" s="110" customFormat="1" ht="38.25">
      <c r="A538" s="199" t="s">
        <v>139</v>
      </c>
      <c r="B538" s="186" t="s">
        <v>1459</v>
      </c>
      <c r="C538" s="186" t="s">
        <v>21</v>
      </c>
      <c r="D538" s="278" t="s">
        <v>824</v>
      </c>
      <c r="E538" s="362" t="s">
        <v>142</v>
      </c>
      <c r="F538" s="362"/>
      <c r="G538" s="186" t="s">
        <v>45</v>
      </c>
      <c r="H538" s="187">
        <v>4.8166000000000002</v>
      </c>
      <c r="I538" s="188">
        <v>0.61</v>
      </c>
      <c r="J538" s="200">
        <v>2.93</v>
      </c>
    </row>
    <row r="539" spans="1:10" s="110" customFormat="1" ht="38.25">
      <c r="A539" s="199" t="s">
        <v>139</v>
      </c>
      <c r="B539" s="186" t="s">
        <v>1460</v>
      </c>
      <c r="C539" s="186" t="s">
        <v>21</v>
      </c>
      <c r="D539" s="278" t="s">
        <v>825</v>
      </c>
      <c r="E539" s="362" t="s">
        <v>142</v>
      </c>
      <c r="F539" s="362"/>
      <c r="G539" s="186" t="s">
        <v>34</v>
      </c>
      <c r="H539" s="187">
        <v>6.8503999999999996</v>
      </c>
      <c r="I539" s="188">
        <v>23.09</v>
      </c>
      <c r="J539" s="200">
        <v>158.16999999999999</v>
      </c>
    </row>
    <row r="540" spans="1:10" s="110" customFormat="1" ht="38.25">
      <c r="A540" s="199" t="s">
        <v>139</v>
      </c>
      <c r="B540" s="186" t="s">
        <v>1461</v>
      </c>
      <c r="C540" s="186" t="s">
        <v>21</v>
      </c>
      <c r="D540" s="278" t="s">
        <v>3184</v>
      </c>
      <c r="E540" s="362" t="s">
        <v>142</v>
      </c>
      <c r="F540" s="362"/>
      <c r="G540" s="186" t="s">
        <v>45</v>
      </c>
      <c r="H540" s="187">
        <v>0.54730000000000001</v>
      </c>
      <c r="I540" s="188">
        <v>768.55</v>
      </c>
      <c r="J540" s="200">
        <v>420.62</v>
      </c>
    </row>
    <row r="541" spans="1:10" s="110" customFormat="1" ht="25.5">
      <c r="A541" s="201"/>
      <c r="B541" s="293"/>
      <c r="C541" s="293"/>
      <c r="D541" s="279"/>
      <c r="E541" s="279" t="s">
        <v>143</v>
      </c>
      <c r="F541" s="203">
        <v>10.63</v>
      </c>
      <c r="G541" s="279" t="s">
        <v>144</v>
      </c>
      <c r="H541" s="203">
        <v>0</v>
      </c>
      <c r="I541" s="279" t="s">
        <v>145</v>
      </c>
      <c r="J541" s="204">
        <v>10.63</v>
      </c>
    </row>
    <row r="542" spans="1:10" s="110" customFormat="1" ht="15" customHeight="1" thickBot="1">
      <c r="A542" s="201"/>
      <c r="B542" s="293"/>
      <c r="C542" s="293"/>
      <c r="D542" s="279"/>
      <c r="E542" s="279" t="s">
        <v>663</v>
      </c>
      <c r="F542" s="203">
        <v>141</v>
      </c>
      <c r="G542" s="279"/>
      <c r="H542" s="363" t="s">
        <v>664</v>
      </c>
      <c r="I542" s="363"/>
      <c r="J542" s="204">
        <v>768.53</v>
      </c>
    </row>
    <row r="543" spans="1:10" s="110" customFormat="1" ht="15" thickTop="1">
      <c r="A543" s="205"/>
      <c r="B543" s="190"/>
      <c r="C543" s="190"/>
      <c r="D543" s="189"/>
      <c r="E543" s="189"/>
      <c r="F543" s="189"/>
      <c r="G543" s="189"/>
      <c r="H543" s="189"/>
      <c r="I543" s="189"/>
      <c r="J543" s="206"/>
    </row>
    <row r="544" spans="1:10" s="110" customFormat="1">
      <c r="A544" s="290" t="s">
        <v>3185</v>
      </c>
      <c r="B544" s="289" t="s">
        <v>8</v>
      </c>
      <c r="C544" s="289" t="s">
        <v>9</v>
      </c>
      <c r="D544" s="284" t="s">
        <v>10</v>
      </c>
      <c r="E544" s="367" t="s">
        <v>136</v>
      </c>
      <c r="F544" s="367"/>
      <c r="G544" s="289" t="s">
        <v>11</v>
      </c>
      <c r="H544" s="288" t="s">
        <v>12</v>
      </c>
      <c r="I544" s="288" t="s">
        <v>13</v>
      </c>
      <c r="J544" s="287" t="s">
        <v>14</v>
      </c>
    </row>
    <row r="545" spans="1:10" s="110" customFormat="1" ht="38.25" customHeight="1">
      <c r="A545" s="94" t="s">
        <v>137</v>
      </c>
      <c r="B545" s="95" t="s">
        <v>1172</v>
      </c>
      <c r="C545" s="95" t="s">
        <v>21</v>
      </c>
      <c r="D545" s="277" t="s">
        <v>611</v>
      </c>
      <c r="E545" s="368" t="s">
        <v>505</v>
      </c>
      <c r="F545" s="368"/>
      <c r="G545" s="95" t="s">
        <v>3</v>
      </c>
      <c r="H545" s="182">
        <v>1</v>
      </c>
      <c r="I545" s="96">
        <v>813.68</v>
      </c>
      <c r="J545" s="196">
        <v>813.68</v>
      </c>
    </row>
    <row r="546" spans="1:10" s="110" customFormat="1" ht="25.5" customHeight="1">
      <c r="A546" s="197" t="s">
        <v>146</v>
      </c>
      <c r="B546" s="183" t="s">
        <v>1386</v>
      </c>
      <c r="C546" s="183" t="s">
        <v>21</v>
      </c>
      <c r="D546" s="285" t="s">
        <v>174</v>
      </c>
      <c r="E546" s="365" t="s">
        <v>148</v>
      </c>
      <c r="F546" s="365"/>
      <c r="G546" s="183" t="s">
        <v>26</v>
      </c>
      <c r="H546" s="184">
        <v>0.35630000000000001</v>
      </c>
      <c r="I546" s="185">
        <v>25.62</v>
      </c>
      <c r="J546" s="198">
        <v>9.1199999999999992</v>
      </c>
    </row>
    <row r="547" spans="1:10" s="110" customFormat="1" ht="25.5" customHeight="1">
      <c r="A547" s="197" t="s">
        <v>146</v>
      </c>
      <c r="B547" s="183" t="s">
        <v>1345</v>
      </c>
      <c r="C547" s="183" t="s">
        <v>21</v>
      </c>
      <c r="D547" s="285" t="s">
        <v>147</v>
      </c>
      <c r="E547" s="365" t="s">
        <v>148</v>
      </c>
      <c r="F547" s="365"/>
      <c r="G547" s="183" t="s">
        <v>26</v>
      </c>
      <c r="H547" s="184">
        <v>0.1779</v>
      </c>
      <c r="I547" s="185">
        <v>20.32</v>
      </c>
      <c r="J547" s="198">
        <v>3.61</v>
      </c>
    </row>
    <row r="548" spans="1:10" s="110" customFormat="1" ht="25.5">
      <c r="A548" s="199" t="s">
        <v>139</v>
      </c>
      <c r="B548" s="186" t="s">
        <v>1430</v>
      </c>
      <c r="C548" s="186" t="s">
        <v>21</v>
      </c>
      <c r="D548" s="278" t="s">
        <v>159</v>
      </c>
      <c r="E548" s="362" t="s">
        <v>142</v>
      </c>
      <c r="F548" s="362"/>
      <c r="G548" s="186" t="s">
        <v>160</v>
      </c>
      <c r="H548" s="187">
        <v>0.88290000000000002</v>
      </c>
      <c r="I548" s="188">
        <v>36.4</v>
      </c>
      <c r="J548" s="200">
        <v>32.130000000000003</v>
      </c>
    </row>
    <row r="549" spans="1:10" s="110" customFormat="1" ht="25.5">
      <c r="A549" s="199" t="s">
        <v>139</v>
      </c>
      <c r="B549" s="186" t="s">
        <v>1458</v>
      </c>
      <c r="C549" s="186" t="s">
        <v>21</v>
      </c>
      <c r="D549" s="278" t="s">
        <v>823</v>
      </c>
      <c r="E549" s="362" t="s">
        <v>142</v>
      </c>
      <c r="F549" s="362"/>
      <c r="G549" s="186" t="s">
        <v>3</v>
      </c>
      <c r="H549" s="187">
        <v>1</v>
      </c>
      <c r="I549" s="188">
        <v>607.72</v>
      </c>
      <c r="J549" s="200">
        <v>607.72</v>
      </c>
    </row>
    <row r="550" spans="1:10" s="110" customFormat="1" ht="38.25">
      <c r="A550" s="199" t="s">
        <v>139</v>
      </c>
      <c r="B550" s="186" t="s">
        <v>1459</v>
      </c>
      <c r="C550" s="186" t="s">
        <v>21</v>
      </c>
      <c r="D550" s="278" t="s">
        <v>824</v>
      </c>
      <c r="E550" s="362" t="s">
        <v>142</v>
      </c>
      <c r="F550" s="362"/>
      <c r="G550" s="186" t="s">
        <v>45</v>
      </c>
      <c r="H550" s="187">
        <v>4.8166000000000002</v>
      </c>
      <c r="I550" s="188">
        <v>0.61</v>
      </c>
      <c r="J550" s="200">
        <v>2.93</v>
      </c>
    </row>
    <row r="551" spans="1:10" s="110" customFormat="1" ht="38.25">
      <c r="A551" s="199" t="s">
        <v>139</v>
      </c>
      <c r="B551" s="186" t="s">
        <v>1460</v>
      </c>
      <c r="C551" s="186" t="s">
        <v>21</v>
      </c>
      <c r="D551" s="278" t="s">
        <v>825</v>
      </c>
      <c r="E551" s="362" t="s">
        <v>142</v>
      </c>
      <c r="F551" s="362"/>
      <c r="G551" s="186" t="s">
        <v>34</v>
      </c>
      <c r="H551" s="187">
        <v>6.8503999999999996</v>
      </c>
      <c r="I551" s="188">
        <v>23.09</v>
      </c>
      <c r="J551" s="200">
        <v>158.16999999999999</v>
      </c>
    </row>
    <row r="552" spans="1:10" s="110" customFormat="1" ht="25.5">
      <c r="A552" s="201"/>
      <c r="B552" s="293"/>
      <c r="C552" s="293"/>
      <c r="D552" s="279"/>
      <c r="E552" s="279" t="s">
        <v>143</v>
      </c>
      <c r="F552" s="203">
        <v>9.9</v>
      </c>
      <c r="G552" s="279" t="s">
        <v>144</v>
      </c>
      <c r="H552" s="203">
        <v>0</v>
      </c>
      <c r="I552" s="279" t="s">
        <v>145</v>
      </c>
      <c r="J552" s="204">
        <v>9.9</v>
      </c>
    </row>
    <row r="553" spans="1:10" s="110" customFormat="1" ht="15" customHeight="1" thickBot="1">
      <c r="A553" s="201"/>
      <c r="B553" s="293"/>
      <c r="C553" s="293"/>
      <c r="D553" s="279"/>
      <c r="E553" s="279" t="s">
        <v>663</v>
      </c>
      <c r="F553" s="203">
        <v>182.83</v>
      </c>
      <c r="G553" s="279"/>
      <c r="H553" s="363" t="s">
        <v>664</v>
      </c>
      <c r="I553" s="363"/>
      <c r="J553" s="204">
        <v>996.51</v>
      </c>
    </row>
    <row r="554" spans="1:10" s="110" customFormat="1" ht="15" thickTop="1">
      <c r="A554" s="205"/>
      <c r="B554" s="190"/>
      <c r="C554" s="190"/>
      <c r="D554" s="189"/>
      <c r="E554" s="189"/>
      <c r="F554" s="189"/>
      <c r="G554" s="189"/>
      <c r="H554" s="189"/>
      <c r="I554" s="189"/>
      <c r="J554" s="206"/>
    </row>
    <row r="555" spans="1:10" s="110" customFormat="1">
      <c r="A555" s="290" t="s">
        <v>3186</v>
      </c>
      <c r="B555" s="289" t="s">
        <v>8</v>
      </c>
      <c r="C555" s="289" t="s">
        <v>9</v>
      </c>
      <c r="D555" s="284" t="s">
        <v>10</v>
      </c>
      <c r="E555" s="367" t="s">
        <v>136</v>
      </c>
      <c r="F555" s="367"/>
      <c r="G555" s="289" t="s">
        <v>11</v>
      </c>
      <c r="H555" s="288" t="s">
        <v>12</v>
      </c>
      <c r="I555" s="288" t="s">
        <v>13</v>
      </c>
      <c r="J555" s="287" t="s">
        <v>14</v>
      </c>
    </row>
    <row r="556" spans="1:10" s="110" customFormat="1" ht="51">
      <c r="A556" s="94" t="s">
        <v>137</v>
      </c>
      <c r="B556" s="95" t="s">
        <v>1220</v>
      </c>
      <c r="C556" s="95" t="s">
        <v>44</v>
      </c>
      <c r="D556" s="277" t="s">
        <v>613</v>
      </c>
      <c r="E556" s="368" t="s">
        <v>490</v>
      </c>
      <c r="F556" s="368"/>
      <c r="G556" s="95" t="s">
        <v>1</v>
      </c>
      <c r="H556" s="182">
        <v>1</v>
      </c>
      <c r="I556" s="96">
        <v>2446.9899999999998</v>
      </c>
      <c r="J556" s="196">
        <v>2446.9899999999998</v>
      </c>
    </row>
    <row r="557" spans="1:10" s="110" customFormat="1" ht="25.5" customHeight="1">
      <c r="A557" s="197" t="s">
        <v>146</v>
      </c>
      <c r="B557" s="183" t="s">
        <v>1386</v>
      </c>
      <c r="C557" s="183" t="s">
        <v>21</v>
      </c>
      <c r="D557" s="285" t="s">
        <v>174</v>
      </c>
      <c r="E557" s="365" t="s">
        <v>148</v>
      </c>
      <c r="F557" s="365"/>
      <c r="G557" s="183" t="s">
        <v>26</v>
      </c>
      <c r="H557" s="184">
        <v>0.6734</v>
      </c>
      <c r="I557" s="185">
        <v>25.62</v>
      </c>
      <c r="J557" s="198">
        <v>17.25</v>
      </c>
    </row>
    <row r="558" spans="1:10" s="110" customFormat="1" ht="25.5" customHeight="1">
      <c r="A558" s="197" t="s">
        <v>146</v>
      </c>
      <c r="B558" s="183" t="s">
        <v>1345</v>
      </c>
      <c r="C558" s="183" t="s">
        <v>21</v>
      </c>
      <c r="D558" s="285" t="s">
        <v>147</v>
      </c>
      <c r="E558" s="365" t="s">
        <v>148</v>
      </c>
      <c r="F558" s="365"/>
      <c r="G558" s="183" t="s">
        <v>26</v>
      </c>
      <c r="H558" s="184">
        <v>0.3362</v>
      </c>
      <c r="I558" s="185">
        <v>20.32</v>
      </c>
      <c r="J558" s="198">
        <v>6.83</v>
      </c>
    </row>
    <row r="559" spans="1:10" s="110" customFormat="1" ht="38.25" customHeight="1">
      <c r="A559" s="197" t="s">
        <v>146</v>
      </c>
      <c r="B559" s="183" t="s">
        <v>1172</v>
      </c>
      <c r="C559" s="183" t="s">
        <v>21</v>
      </c>
      <c r="D559" s="285" t="s">
        <v>611</v>
      </c>
      <c r="E559" s="365" t="s">
        <v>505</v>
      </c>
      <c r="F559" s="365"/>
      <c r="G559" s="183" t="s">
        <v>3</v>
      </c>
      <c r="H559" s="184">
        <v>1.89</v>
      </c>
      <c r="I559" s="185">
        <v>813.68</v>
      </c>
      <c r="J559" s="198">
        <v>1537.85</v>
      </c>
    </row>
    <row r="560" spans="1:10" s="110" customFormat="1" ht="25.5" customHeight="1">
      <c r="A560" s="197" t="s">
        <v>146</v>
      </c>
      <c r="B560" s="183" t="s">
        <v>1462</v>
      </c>
      <c r="C560" s="183" t="s">
        <v>21</v>
      </c>
      <c r="D560" s="285" t="s">
        <v>827</v>
      </c>
      <c r="E560" s="365" t="s">
        <v>152</v>
      </c>
      <c r="F560" s="365"/>
      <c r="G560" s="183" t="s">
        <v>45</v>
      </c>
      <c r="H560" s="184">
        <v>2</v>
      </c>
      <c r="I560" s="185">
        <v>321.92</v>
      </c>
      <c r="J560" s="198">
        <v>643.84</v>
      </c>
    </row>
    <row r="561" spans="1:10" s="110" customFormat="1" ht="25.5">
      <c r="A561" s="197" t="s">
        <v>146</v>
      </c>
      <c r="B561" s="183" t="s">
        <v>1463</v>
      </c>
      <c r="C561" s="183" t="s">
        <v>268</v>
      </c>
      <c r="D561" s="285" t="s">
        <v>828</v>
      </c>
      <c r="E561" s="365" t="s">
        <v>29</v>
      </c>
      <c r="F561" s="365"/>
      <c r="G561" s="183" t="s">
        <v>45</v>
      </c>
      <c r="H561" s="184">
        <v>1</v>
      </c>
      <c r="I561" s="185">
        <v>174.38</v>
      </c>
      <c r="J561" s="198">
        <v>174.38</v>
      </c>
    </row>
    <row r="562" spans="1:10" s="110" customFormat="1" ht="38.25">
      <c r="A562" s="199" t="s">
        <v>139</v>
      </c>
      <c r="B562" s="186" t="s">
        <v>1459</v>
      </c>
      <c r="C562" s="186" t="s">
        <v>21</v>
      </c>
      <c r="D562" s="278" t="s">
        <v>824</v>
      </c>
      <c r="E562" s="362" t="s">
        <v>142</v>
      </c>
      <c r="F562" s="362"/>
      <c r="G562" s="186" t="s">
        <v>45</v>
      </c>
      <c r="H562" s="187">
        <v>10</v>
      </c>
      <c r="I562" s="188">
        <v>0.61</v>
      </c>
      <c r="J562" s="200">
        <v>6.1</v>
      </c>
    </row>
    <row r="563" spans="1:10" s="110" customFormat="1" ht="25.5">
      <c r="A563" s="199" t="s">
        <v>139</v>
      </c>
      <c r="B563" s="186" t="s">
        <v>1430</v>
      </c>
      <c r="C563" s="186" t="s">
        <v>21</v>
      </c>
      <c r="D563" s="278" t="s">
        <v>159</v>
      </c>
      <c r="E563" s="362" t="s">
        <v>142</v>
      </c>
      <c r="F563" s="362"/>
      <c r="G563" s="186" t="s">
        <v>160</v>
      </c>
      <c r="H563" s="187">
        <v>1.6687000000000001</v>
      </c>
      <c r="I563" s="188">
        <v>36.4</v>
      </c>
      <c r="J563" s="200">
        <v>60.74</v>
      </c>
    </row>
    <row r="564" spans="1:10" s="110" customFormat="1" ht="25.5">
      <c r="A564" s="201"/>
      <c r="B564" s="293"/>
      <c r="C564" s="293"/>
      <c r="D564" s="279"/>
      <c r="E564" s="279" t="s">
        <v>143</v>
      </c>
      <c r="F564" s="203">
        <v>99.56</v>
      </c>
      <c r="G564" s="279" t="s">
        <v>144</v>
      </c>
      <c r="H564" s="203">
        <v>0</v>
      </c>
      <c r="I564" s="279" t="s">
        <v>145</v>
      </c>
      <c r="J564" s="204">
        <v>99.56</v>
      </c>
    </row>
    <row r="565" spans="1:10" s="110" customFormat="1" ht="15" customHeight="1" thickBot="1">
      <c r="A565" s="201"/>
      <c r="B565" s="293"/>
      <c r="C565" s="293"/>
      <c r="D565" s="279"/>
      <c r="E565" s="279" t="s">
        <v>663</v>
      </c>
      <c r="F565" s="203">
        <v>549.83000000000004</v>
      </c>
      <c r="G565" s="279"/>
      <c r="H565" s="363" t="s">
        <v>664</v>
      </c>
      <c r="I565" s="363"/>
      <c r="J565" s="204">
        <v>2996.82</v>
      </c>
    </row>
    <row r="566" spans="1:10" s="110" customFormat="1" ht="15" thickTop="1">
      <c r="A566" s="205"/>
      <c r="B566" s="190"/>
      <c r="C566" s="190"/>
      <c r="D566" s="189"/>
      <c r="E566" s="189"/>
      <c r="F566" s="189"/>
      <c r="G566" s="189"/>
      <c r="H566" s="189"/>
      <c r="I566" s="189"/>
      <c r="J566" s="206"/>
    </row>
    <row r="567" spans="1:10" s="110" customFormat="1">
      <c r="A567" s="290" t="s">
        <v>3187</v>
      </c>
      <c r="B567" s="289" t="s">
        <v>8</v>
      </c>
      <c r="C567" s="289" t="s">
        <v>9</v>
      </c>
      <c r="D567" s="284" t="s">
        <v>10</v>
      </c>
      <c r="E567" s="367" t="s">
        <v>136</v>
      </c>
      <c r="F567" s="367"/>
      <c r="G567" s="289" t="s">
        <v>11</v>
      </c>
      <c r="H567" s="288" t="s">
        <v>12</v>
      </c>
      <c r="I567" s="288" t="s">
        <v>13</v>
      </c>
      <c r="J567" s="287" t="s">
        <v>14</v>
      </c>
    </row>
    <row r="568" spans="1:10" s="110" customFormat="1" ht="14.25" customHeight="1">
      <c r="A568" s="94" t="s">
        <v>137</v>
      </c>
      <c r="B568" s="95" t="s">
        <v>3188</v>
      </c>
      <c r="C568" s="95" t="s">
        <v>268</v>
      </c>
      <c r="D568" s="277" t="s">
        <v>2375</v>
      </c>
      <c r="E568" s="368" t="s">
        <v>3189</v>
      </c>
      <c r="F568" s="368"/>
      <c r="G568" s="95" t="s">
        <v>45</v>
      </c>
      <c r="H568" s="182">
        <v>1</v>
      </c>
      <c r="I568" s="96">
        <v>1451.97</v>
      </c>
      <c r="J568" s="196">
        <v>1451.97</v>
      </c>
    </row>
    <row r="569" spans="1:10" s="110" customFormat="1">
      <c r="A569" s="199" t="s">
        <v>139</v>
      </c>
      <c r="B569" s="186" t="s">
        <v>1486</v>
      </c>
      <c r="C569" s="186" t="s">
        <v>268</v>
      </c>
      <c r="D569" s="278" t="s">
        <v>834</v>
      </c>
      <c r="E569" s="362" t="s">
        <v>142</v>
      </c>
      <c r="F569" s="362"/>
      <c r="G569" s="186" t="s">
        <v>38</v>
      </c>
      <c r="H569" s="187">
        <v>8.64</v>
      </c>
      <c r="I569" s="188">
        <v>0.82</v>
      </c>
      <c r="J569" s="200">
        <v>7.08</v>
      </c>
    </row>
    <row r="570" spans="1:10" s="110" customFormat="1">
      <c r="A570" s="199" t="s">
        <v>139</v>
      </c>
      <c r="B570" s="186" t="s">
        <v>1487</v>
      </c>
      <c r="C570" s="186" t="s">
        <v>268</v>
      </c>
      <c r="D570" s="278" t="s">
        <v>835</v>
      </c>
      <c r="E570" s="362" t="s">
        <v>142</v>
      </c>
      <c r="F570" s="362"/>
      <c r="G570" s="186" t="s">
        <v>2</v>
      </c>
      <c r="H570" s="187">
        <v>0.02</v>
      </c>
      <c r="I570" s="188">
        <v>141.83000000000001</v>
      </c>
      <c r="J570" s="200">
        <v>2.83</v>
      </c>
    </row>
    <row r="571" spans="1:10" s="110" customFormat="1">
      <c r="A571" s="199" t="s">
        <v>139</v>
      </c>
      <c r="B571" s="186" t="s">
        <v>3190</v>
      </c>
      <c r="C571" s="186" t="s">
        <v>268</v>
      </c>
      <c r="D571" s="278" t="s">
        <v>3191</v>
      </c>
      <c r="E571" s="362" t="s">
        <v>142</v>
      </c>
      <c r="F571" s="362"/>
      <c r="G571" s="186" t="s">
        <v>34</v>
      </c>
      <c r="H571" s="187">
        <v>13.86</v>
      </c>
      <c r="I571" s="188">
        <v>8.17</v>
      </c>
      <c r="J571" s="200">
        <v>113.23</v>
      </c>
    </row>
    <row r="572" spans="1:10" s="110" customFormat="1">
      <c r="A572" s="199" t="s">
        <v>139</v>
      </c>
      <c r="B572" s="186" t="s">
        <v>3192</v>
      </c>
      <c r="C572" s="186" t="s">
        <v>268</v>
      </c>
      <c r="D572" s="278" t="s">
        <v>3193</v>
      </c>
      <c r="E572" s="362" t="s">
        <v>142</v>
      </c>
      <c r="F572" s="362"/>
      <c r="G572" s="186" t="s">
        <v>45</v>
      </c>
      <c r="H572" s="187">
        <v>10</v>
      </c>
      <c r="I572" s="188">
        <v>1.28</v>
      </c>
      <c r="J572" s="200">
        <v>12.8</v>
      </c>
    </row>
    <row r="573" spans="1:10" s="110" customFormat="1">
      <c r="A573" s="199" t="s">
        <v>139</v>
      </c>
      <c r="B573" s="186" t="s">
        <v>3194</v>
      </c>
      <c r="C573" s="186" t="s">
        <v>268</v>
      </c>
      <c r="D573" s="278" t="s">
        <v>3195</v>
      </c>
      <c r="E573" s="362" t="s">
        <v>142</v>
      </c>
      <c r="F573" s="362"/>
      <c r="G573" s="186" t="s">
        <v>38</v>
      </c>
      <c r="H573" s="187">
        <v>0.11</v>
      </c>
      <c r="I573" s="188">
        <v>34.450000000000003</v>
      </c>
      <c r="J573" s="200">
        <v>3.78</v>
      </c>
    </row>
    <row r="574" spans="1:10" s="110" customFormat="1">
      <c r="A574" s="199" t="s">
        <v>139</v>
      </c>
      <c r="B574" s="186" t="s">
        <v>3196</v>
      </c>
      <c r="C574" s="186" t="s">
        <v>268</v>
      </c>
      <c r="D574" s="278" t="s">
        <v>3197</v>
      </c>
      <c r="E574" s="362" t="s">
        <v>142</v>
      </c>
      <c r="F574" s="362"/>
      <c r="G574" s="186" t="s">
        <v>34</v>
      </c>
      <c r="H574" s="187">
        <v>6.93</v>
      </c>
      <c r="I574" s="188">
        <v>82.91</v>
      </c>
      <c r="J574" s="200">
        <v>574.55999999999995</v>
      </c>
    </row>
    <row r="575" spans="1:10" s="110" customFormat="1">
      <c r="A575" s="199" t="s">
        <v>139</v>
      </c>
      <c r="B575" s="186" t="s">
        <v>3198</v>
      </c>
      <c r="C575" s="186" t="s">
        <v>268</v>
      </c>
      <c r="D575" s="278" t="s">
        <v>3199</v>
      </c>
      <c r="E575" s="362" t="s">
        <v>142</v>
      </c>
      <c r="F575" s="362"/>
      <c r="G575" s="186" t="s">
        <v>38</v>
      </c>
      <c r="H575" s="187">
        <v>0.03</v>
      </c>
      <c r="I575" s="188">
        <v>29.05</v>
      </c>
      <c r="J575" s="200">
        <v>0.87</v>
      </c>
    </row>
    <row r="576" spans="1:10" s="110" customFormat="1">
      <c r="A576" s="199" t="s">
        <v>139</v>
      </c>
      <c r="B576" s="186" t="s">
        <v>3200</v>
      </c>
      <c r="C576" s="186" t="s">
        <v>268</v>
      </c>
      <c r="D576" s="278" t="s">
        <v>3201</v>
      </c>
      <c r="E576" s="362" t="s">
        <v>142</v>
      </c>
      <c r="F576" s="362"/>
      <c r="G576" s="186" t="s">
        <v>45</v>
      </c>
      <c r="H576" s="187">
        <v>2</v>
      </c>
      <c r="I576" s="188">
        <v>295</v>
      </c>
      <c r="J576" s="200">
        <v>590</v>
      </c>
    </row>
    <row r="577" spans="1:10" s="110" customFormat="1">
      <c r="A577" s="199" t="s">
        <v>139</v>
      </c>
      <c r="B577" s="186" t="s">
        <v>2195</v>
      </c>
      <c r="C577" s="186" t="s">
        <v>268</v>
      </c>
      <c r="D577" s="278" t="s">
        <v>2196</v>
      </c>
      <c r="E577" s="362" t="s">
        <v>141</v>
      </c>
      <c r="F577" s="362"/>
      <c r="G577" s="186" t="s">
        <v>26</v>
      </c>
      <c r="H577" s="187">
        <v>4.8460000000000001</v>
      </c>
      <c r="I577" s="188">
        <v>18.739999999999998</v>
      </c>
      <c r="J577" s="200">
        <v>90.81</v>
      </c>
    </row>
    <row r="578" spans="1:10" s="110" customFormat="1">
      <c r="A578" s="199" t="s">
        <v>139</v>
      </c>
      <c r="B578" s="186" t="s">
        <v>1429</v>
      </c>
      <c r="C578" s="186" t="s">
        <v>268</v>
      </c>
      <c r="D578" s="278" t="s">
        <v>799</v>
      </c>
      <c r="E578" s="362" t="s">
        <v>141</v>
      </c>
      <c r="F578" s="362"/>
      <c r="G578" s="186" t="s">
        <v>26</v>
      </c>
      <c r="H578" s="187">
        <v>3.7120000000000002</v>
      </c>
      <c r="I578" s="188">
        <v>15.09</v>
      </c>
      <c r="J578" s="200">
        <v>56.01</v>
      </c>
    </row>
    <row r="579" spans="1:10" s="110" customFormat="1" ht="25.5">
      <c r="A579" s="201"/>
      <c r="B579" s="293"/>
      <c r="C579" s="293"/>
      <c r="D579" s="279"/>
      <c r="E579" s="279" t="s">
        <v>143</v>
      </c>
      <c r="F579" s="203">
        <v>146.82</v>
      </c>
      <c r="G579" s="279" t="s">
        <v>144</v>
      </c>
      <c r="H579" s="203">
        <v>0</v>
      </c>
      <c r="I579" s="279" t="s">
        <v>145</v>
      </c>
      <c r="J579" s="204">
        <v>146.82</v>
      </c>
    </row>
    <row r="580" spans="1:10" s="110" customFormat="1" ht="15" customHeight="1" thickBot="1">
      <c r="A580" s="201"/>
      <c r="B580" s="293"/>
      <c r="C580" s="293"/>
      <c r="D580" s="279"/>
      <c r="E580" s="279" t="s">
        <v>663</v>
      </c>
      <c r="F580" s="203">
        <v>326.25</v>
      </c>
      <c r="G580" s="279"/>
      <c r="H580" s="363" t="s">
        <v>664</v>
      </c>
      <c r="I580" s="363"/>
      <c r="J580" s="204">
        <v>1778.22</v>
      </c>
    </row>
    <row r="581" spans="1:10" s="110" customFormat="1" ht="15" thickTop="1">
      <c r="A581" s="205"/>
      <c r="B581" s="190"/>
      <c r="C581" s="190"/>
      <c r="D581" s="189"/>
      <c r="E581" s="189"/>
      <c r="F581" s="189"/>
      <c r="G581" s="189"/>
      <c r="H581" s="189"/>
      <c r="I581" s="189"/>
      <c r="J581" s="206"/>
    </row>
    <row r="582" spans="1:10" s="110" customFormat="1">
      <c r="A582" s="290" t="s">
        <v>3202</v>
      </c>
      <c r="B582" s="289" t="s">
        <v>8</v>
      </c>
      <c r="C582" s="289" t="s">
        <v>9</v>
      </c>
      <c r="D582" s="284" t="s">
        <v>10</v>
      </c>
      <c r="E582" s="367" t="s">
        <v>136</v>
      </c>
      <c r="F582" s="367"/>
      <c r="G582" s="289" t="s">
        <v>11</v>
      </c>
      <c r="H582" s="288" t="s">
        <v>12</v>
      </c>
      <c r="I582" s="288" t="s">
        <v>13</v>
      </c>
      <c r="J582" s="287" t="s">
        <v>14</v>
      </c>
    </row>
    <row r="583" spans="1:10" s="110" customFormat="1" ht="25.5">
      <c r="A583" s="94" t="s">
        <v>137</v>
      </c>
      <c r="B583" s="95" t="s">
        <v>3203</v>
      </c>
      <c r="C583" s="95" t="s">
        <v>487</v>
      </c>
      <c r="D583" s="277" t="s">
        <v>2377</v>
      </c>
      <c r="E583" s="368" t="s">
        <v>3204</v>
      </c>
      <c r="F583" s="368"/>
      <c r="G583" s="95" t="s">
        <v>3</v>
      </c>
      <c r="H583" s="182">
        <v>1</v>
      </c>
      <c r="I583" s="96">
        <v>596.33000000000004</v>
      </c>
      <c r="J583" s="196">
        <v>596.33000000000004</v>
      </c>
    </row>
    <row r="584" spans="1:10" s="110" customFormat="1" ht="25.5">
      <c r="A584" s="197" t="s">
        <v>146</v>
      </c>
      <c r="B584" s="183" t="s">
        <v>1706</v>
      </c>
      <c r="C584" s="183" t="s">
        <v>487</v>
      </c>
      <c r="D584" s="285" t="s">
        <v>1119</v>
      </c>
      <c r="E584" s="365" t="s">
        <v>1120</v>
      </c>
      <c r="F584" s="365"/>
      <c r="G584" s="183" t="s">
        <v>1121</v>
      </c>
      <c r="H584" s="184">
        <v>4</v>
      </c>
      <c r="I584" s="185">
        <v>3.8</v>
      </c>
      <c r="J584" s="198">
        <v>15.2</v>
      </c>
    </row>
    <row r="585" spans="1:10" s="110" customFormat="1" ht="25.5">
      <c r="A585" s="197" t="s">
        <v>146</v>
      </c>
      <c r="B585" s="183" t="s">
        <v>1723</v>
      </c>
      <c r="C585" s="183" t="s">
        <v>487</v>
      </c>
      <c r="D585" s="285" t="s">
        <v>1145</v>
      </c>
      <c r="E585" s="365" t="s">
        <v>1120</v>
      </c>
      <c r="F585" s="365"/>
      <c r="G585" s="183" t="s">
        <v>1121</v>
      </c>
      <c r="H585" s="184">
        <v>2</v>
      </c>
      <c r="I585" s="185">
        <v>3.67</v>
      </c>
      <c r="J585" s="198">
        <v>7.34</v>
      </c>
    </row>
    <row r="586" spans="1:10" s="110" customFormat="1" ht="25.5">
      <c r="A586" s="197" t="s">
        <v>146</v>
      </c>
      <c r="B586" s="183" t="s">
        <v>3160</v>
      </c>
      <c r="C586" s="183" t="s">
        <v>487</v>
      </c>
      <c r="D586" s="285" t="s">
        <v>3161</v>
      </c>
      <c r="E586" s="365" t="s">
        <v>1120</v>
      </c>
      <c r="F586" s="365"/>
      <c r="G586" s="183" t="s">
        <v>1121</v>
      </c>
      <c r="H586" s="184">
        <v>2</v>
      </c>
      <c r="I586" s="185">
        <v>3.71</v>
      </c>
      <c r="J586" s="198">
        <v>7.42</v>
      </c>
    </row>
    <row r="587" spans="1:10" s="110" customFormat="1">
      <c r="A587" s="199" t="s">
        <v>139</v>
      </c>
      <c r="B587" s="186" t="s">
        <v>1816</v>
      </c>
      <c r="C587" s="186" t="s">
        <v>487</v>
      </c>
      <c r="D587" s="278" t="s">
        <v>1817</v>
      </c>
      <c r="E587" s="362" t="s">
        <v>142</v>
      </c>
      <c r="F587" s="362"/>
      <c r="G587" s="186" t="s">
        <v>2</v>
      </c>
      <c r="H587" s="187">
        <v>2.1000000000000001E-2</v>
      </c>
      <c r="I587" s="188">
        <v>110</v>
      </c>
      <c r="J587" s="200">
        <v>2.31</v>
      </c>
    </row>
    <row r="588" spans="1:10" s="110" customFormat="1">
      <c r="A588" s="199" t="s">
        <v>139</v>
      </c>
      <c r="B588" s="186" t="s">
        <v>3205</v>
      </c>
      <c r="C588" s="186" t="s">
        <v>487</v>
      </c>
      <c r="D588" s="278" t="s">
        <v>3206</v>
      </c>
      <c r="E588" s="362" t="s">
        <v>141</v>
      </c>
      <c r="F588" s="362"/>
      <c r="G588" s="186" t="s">
        <v>1121</v>
      </c>
      <c r="H588" s="187">
        <v>2</v>
      </c>
      <c r="I588" s="188">
        <v>18.21</v>
      </c>
      <c r="J588" s="200">
        <v>36.42</v>
      </c>
    </row>
    <row r="589" spans="1:10" s="110" customFormat="1">
      <c r="A589" s="199" t="s">
        <v>139</v>
      </c>
      <c r="B589" s="186" t="s">
        <v>1818</v>
      </c>
      <c r="C589" s="186" t="s">
        <v>487</v>
      </c>
      <c r="D589" s="278" t="s">
        <v>1819</v>
      </c>
      <c r="E589" s="362" t="s">
        <v>142</v>
      </c>
      <c r="F589" s="362"/>
      <c r="G589" s="186" t="s">
        <v>1820</v>
      </c>
      <c r="H589" s="187">
        <v>3.3</v>
      </c>
      <c r="I589" s="188">
        <v>0.76</v>
      </c>
      <c r="J589" s="200">
        <v>2.5</v>
      </c>
    </row>
    <row r="590" spans="1:10" s="110" customFormat="1">
      <c r="A590" s="199" t="s">
        <v>139</v>
      </c>
      <c r="B590" s="186" t="s">
        <v>1725</v>
      </c>
      <c r="C590" s="186" t="s">
        <v>487</v>
      </c>
      <c r="D590" s="278" t="s">
        <v>1148</v>
      </c>
      <c r="E590" s="362" t="s">
        <v>141</v>
      </c>
      <c r="F590" s="362"/>
      <c r="G590" s="186" t="s">
        <v>1121</v>
      </c>
      <c r="H590" s="187">
        <v>2</v>
      </c>
      <c r="I590" s="188">
        <v>19.13</v>
      </c>
      <c r="J590" s="200">
        <v>38.26</v>
      </c>
    </row>
    <row r="591" spans="1:10" s="110" customFormat="1">
      <c r="A591" s="199" t="s">
        <v>139</v>
      </c>
      <c r="B591" s="186" t="s">
        <v>3207</v>
      </c>
      <c r="C591" s="186" t="s">
        <v>487</v>
      </c>
      <c r="D591" s="278" t="s">
        <v>3208</v>
      </c>
      <c r="E591" s="362" t="s">
        <v>142</v>
      </c>
      <c r="F591" s="362"/>
      <c r="G591" s="186" t="s">
        <v>1820</v>
      </c>
      <c r="H591" s="187">
        <v>0.05</v>
      </c>
      <c r="I591" s="188">
        <v>17.29</v>
      </c>
      <c r="J591" s="200">
        <v>0.86</v>
      </c>
    </row>
    <row r="592" spans="1:10" s="110" customFormat="1">
      <c r="A592" s="199" t="s">
        <v>139</v>
      </c>
      <c r="B592" s="186" t="s">
        <v>1707</v>
      </c>
      <c r="C592" s="186" t="s">
        <v>487</v>
      </c>
      <c r="D592" s="278" t="s">
        <v>1122</v>
      </c>
      <c r="E592" s="362" t="s">
        <v>141</v>
      </c>
      <c r="F592" s="362"/>
      <c r="G592" s="186" t="s">
        <v>1121</v>
      </c>
      <c r="H592" s="187">
        <v>4</v>
      </c>
      <c r="I592" s="188">
        <v>13.65</v>
      </c>
      <c r="J592" s="200">
        <v>54.6</v>
      </c>
    </row>
    <row r="593" spans="1:10" s="110" customFormat="1">
      <c r="A593" s="199" t="s">
        <v>139</v>
      </c>
      <c r="B593" s="186" t="s">
        <v>3209</v>
      </c>
      <c r="C593" s="186" t="s">
        <v>487</v>
      </c>
      <c r="D593" s="278" t="s">
        <v>3210</v>
      </c>
      <c r="E593" s="362" t="s">
        <v>142</v>
      </c>
      <c r="F593" s="362"/>
      <c r="G593" s="186" t="s">
        <v>3211</v>
      </c>
      <c r="H593" s="187">
        <v>0.5</v>
      </c>
      <c r="I593" s="188">
        <v>32.9</v>
      </c>
      <c r="J593" s="200">
        <v>16.45</v>
      </c>
    </row>
    <row r="594" spans="1:10" s="110" customFormat="1">
      <c r="A594" s="199" t="s">
        <v>139</v>
      </c>
      <c r="B594" s="186" t="s">
        <v>3212</v>
      </c>
      <c r="C594" s="186" t="s">
        <v>487</v>
      </c>
      <c r="D594" s="278" t="s">
        <v>3213</v>
      </c>
      <c r="E594" s="362" t="s">
        <v>142</v>
      </c>
      <c r="F594" s="362"/>
      <c r="G594" s="186" t="s">
        <v>3</v>
      </c>
      <c r="H594" s="187">
        <v>1</v>
      </c>
      <c r="I594" s="188">
        <v>414.97</v>
      </c>
      <c r="J594" s="200">
        <v>414.97</v>
      </c>
    </row>
    <row r="595" spans="1:10" s="110" customFormat="1" ht="25.5">
      <c r="A595" s="201"/>
      <c r="B595" s="293"/>
      <c r="C595" s="293"/>
      <c r="D595" s="279"/>
      <c r="E595" s="279" t="s">
        <v>143</v>
      </c>
      <c r="F595" s="203">
        <v>129.28</v>
      </c>
      <c r="G595" s="279" t="s">
        <v>144</v>
      </c>
      <c r="H595" s="203">
        <v>0</v>
      </c>
      <c r="I595" s="279" t="s">
        <v>145</v>
      </c>
      <c r="J595" s="204">
        <v>129.28</v>
      </c>
    </row>
    <row r="596" spans="1:10" s="110" customFormat="1" ht="15" customHeight="1" thickBot="1">
      <c r="A596" s="201"/>
      <c r="B596" s="293"/>
      <c r="C596" s="293"/>
      <c r="D596" s="279"/>
      <c r="E596" s="279" t="s">
        <v>663</v>
      </c>
      <c r="F596" s="203">
        <v>133.99</v>
      </c>
      <c r="G596" s="279"/>
      <c r="H596" s="363" t="s">
        <v>664</v>
      </c>
      <c r="I596" s="363"/>
      <c r="J596" s="204">
        <v>730.32</v>
      </c>
    </row>
    <row r="597" spans="1:10" s="110" customFormat="1" ht="15" thickTop="1">
      <c r="A597" s="205"/>
      <c r="B597" s="190"/>
      <c r="C597" s="190"/>
      <c r="D597" s="189"/>
      <c r="E597" s="189"/>
      <c r="F597" s="189"/>
      <c r="G597" s="189"/>
      <c r="H597" s="189"/>
      <c r="I597" s="189"/>
      <c r="J597" s="206"/>
    </row>
    <row r="598" spans="1:10" s="110" customFormat="1">
      <c r="A598" s="290" t="s">
        <v>3214</v>
      </c>
      <c r="B598" s="289" t="s">
        <v>8</v>
      </c>
      <c r="C598" s="289" t="s">
        <v>9</v>
      </c>
      <c r="D598" s="284" t="s">
        <v>10</v>
      </c>
      <c r="E598" s="367" t="s">
        <v>136</v>
      </c>
      <c r="F598" s="367"/>
      <c r="G598" s="289" t="s">
        <v>11</v>
      </c>
      <c r="H598" s="288" t="s">
        <v>12</v>
      </c>
      <c r="I598" s="288" t="s">
        <v>13</v>
      </c>
      <c r="J598" s="287" t="s">
        <v>14</v>
      </c>
    </row>
    <row r="599" spans="1:10" s="110" customFormat="1">
      <c r="A599" s="94" t="s">
        <v>137</v>
      </c>
      <c r="B599" s="95" t="s">
        <v>1199</v>
      </c>
      <c r="C599" s="95" t="s">
        <v>44</v>
      </c>
      <c r="D599" s="277" t="s">
        <v>280</v>
      </c>
      <c r="E599" s="368">
        <v>1805</v>
      </c>
      <c r="F599" s="368"/>
      <c r="G599" s="95" t="s">
        <v>3</v>
      </c>
      <c r="H599" s="182">
        <v>1</v>
      </c>
      <c r="I599" s="96">
        <v>465.55</v>
      </c>
      <c r="J599" s="196">
        <v>465.55</v>
      </c>
    </row>
    <row r="600" spans="1:10" s="110" customFormat="1" ht="25.5" customHeight="1">
      <c r="A600" s="197" t="s">
        <v>146</v>
      </c>
      <c r="B600" s="183" t="s">
        <v>1345</v>
      </c>
      <c r="C600" s="183" t="s">
        <v>21</v>
      </c>
      <c r="D600" s="285" t="s">
        <v>147</v>
      </c>
      <c r="E600" s="365" t="s">
        <v>148</v>
      </c>
      <c r="F600" s="365"/>
      <c r="G600" s="183" t="s">
        <v>26</v>
      </c>
      <c r="H600" s="184">
        <v>1.222</v>
      </c>
      <c r="I600" s="185">
        <v>20.32</v>
      </c>
      <c r="J600" s="198">
        <v>24.83</v>
      </c>
    </row>
    <row r="601" spans="1:10" s="110" customFormat="1" ht="25.5" customHeight="1">
      <c r="A601" s="197" t="s">
        <v>146</v>
      </c>
      <c r="B601" s="183" t="s">
        <v>1386</v>
      </c>
      <c r="C601" s="183" t="s">
        <v>21</v>
      </c>
      <c r="D601" s="285" t="s">
        <v>174</v>
      </c>
      <c r="E601" s="365" t="s">
        <v>148</v>
      </c>
      <c r="F601" s="365"/>
      <c r="G601" s="183" t="s">
        <v>26</v>
      </c>
      <c r="H601" s="184">
        <v>1.3187</v>
      </c>
      <c r="I601" s="185">
        <v>25.62</v>
      </c>
      <c r="J601" s="198">
        <v>33.78</v>
      </c>
    </row>
    <row r="602" spans="1:10" s="110" customFormat="1" ht="25.5">
      <c r="A602" s="199" t="s">
        <v>139</v>
      </c>
      <c r="B602" s="186" t="s">
        <v>1465</v>
      </c>
      <c r="C602" s="186" t="s">
        <v>16</v>
      </c>
      <c r="D602" s="278" t="s">
        <v>496</v>
      </c>
      <c r="E602" s="362" t="s">
        <v>142</v>
      </c>
      <c r="F602" s="362"/>
      <c r="G602" s="186" t="s">
        <v>17</v>
      </c>
      <c r="H602" s="187">
        <v>0.23810000000000001</v>
      </c>
      <c r="I602" s="188">
        <v>170.85</v>
      </c>
      <c r="J602" s="200">
        <v>40.67</v>
      </c>
    </row>
    <row r="603" spans="1:10" s="110" customFormat="1" ht="25.5">
      <c r="A603" s="199" t="s">
        <v>139</v>
      </c>
      <c r="B603" s="186" t="s">
        <v>1466</v>
      </c>
      <c r="C603" s="186" t="s">
        <v>16</v>
      </c>
      <c r="D603" s="278" t="s">
        <v>497</v>
      </c>
      <c r="E603" s="362" t="s">
        <v>142</v>
      </c>
      <c r="F603" s="362"/>
      <c r="G603" s="186" t="s">
        <v>36</v>
      </c>
      <c r="H603" s="187">
        <v>25.340499999999999</v>
      </c>
      <c r="I603" s="188">
        <v>9.18</v>
      </c>
      <c r="J603" s="200">
        <v>232.62</v>
      </c>
    </row>
    <row r="604" spans="1:10" s="110" customFormat="1" ht="51">
      <c r="A604" s="199" t="s">
        <v>139</v>
      </c>
      <c r="B604" s="186" t="s">
        <v>1467</v>
      </c>
      <c r="C604" s="186" t="s">
        <v>21</v>
      </c>
      <c r="D604" s="278" t="s">
        <v>498</v>
      </c>
      <c r="E604" s="362" t="s">
        <v>142</v>
      </c>
      <c r="F604" s="362"/>
      <c r="G604" s="186" t="s">
        <v>45</v>
      </c>
      <c r="H604" s="187">
        <v>0.47620000000000001</v>
      </c>
      <c r="I604" s="188">
        <v>124.4</v>
      </c>
      <c r="J604" s="200">
        <v>59.23</v>
      </c>
    </row>
    <row r="605" spans="1:10" s="110" customFormat="1">
      <c r="A605" s="199" t="s">
        <v>139</v>
      </c>
      <c r="B605" s="186" t="s">
        <v>1468</v>
      </c>
      <c r="C605" s="186" t="s">
        <v>21</v>
      </c>
      <c r="D605" s="278" t="s">
        <v>499</v>
      </c>
      <c r="E605" s="362" t="s">
        <v>142</v>
      </c>
      <c r="F605" s="362"/>
      <c r="G605" s="186" t="s">
        <v>45</v>
      </c>
      <c r="H605" s="187">
        <v>0.29759999999999998</v>
      </c>
      <c r="I605" s="188">
        <v>3.43</v>
      </c>
      <c r="J605" s="200">
        <v>1.02</v>
      </c>
    </row>
    <row r="606" spans="1:10" s="110" customFormat="1">
      <c r="A606" s="199" t="s">
        <v>139</v>
      </c>
      <c r="B606" s="186" t="s">
        <v>1469</v>
      </c>
      <c r="C606" s="186" t="s">
        <v>21</v>
      </c>
      <c r="D606" s="278" t="s">
        <v>171</v>
      </c>
      <c r="E606" s="362" t="s">
        <v>142</v>
      </c>
      <c r="F606" s="362"/>
      <c r="G606" s="186" t="s">
        <v>38</v>
      </c>
      <c r="H606" s="187">
        <v>0.23810000000000001</v>
      </c>
      <c r="I606" s="188">
        <v>44.57</v>
      </c>
      <c r="J606" s="200">
        <v>10.61</v>
      </c>
    </row>
    <row r="607" spans="1:10" s="110" customFormat="1" ht="25.5">
      <c r="A607" s="199" t="s">
        <v>139</v>
      </c>
      <c r="B607" s="186" t="s">
        <v>1470</v>
      </c>
      <c r="C607" s="186" t="s">
        <v>21</v>
      </c>
      <c r="D607" s="278" t="s">
        <v>500</v>
      </c>
      <c r="E607" s="362" t="s">
        <v>142</v>
      </c>
      <c r="F607" s="362"/>
      <c r="G607" s="186" t="s">
        <v>45</v>
      </c>
      <c r="H607" s="187">
        <v>1.4286000000000001</v>
      </c>
      <c r="I607" s="188">
        <v>17.95</v>
      </c>
      <c r="J607" s="200">
        <v>25.64</v>
      </c>
    </row>
    <row r="608" spans="1:10" s="110" customFormat="1" ht="25.5">
      <c r="A608" s="199" t="s">
        <v>139</v>
      </c>
      <c r="B608" s="186" t="s">
        <v>1471</v>
      </c>
      <c r="C608" s="186" t="s">
        <v>21</v>
      </c>
      <c r="D608" s="278" t="s">
        <v>501</v>
      </c>
      <c r="E608" s="362" t="s">
        <v>142</v>
      </c>
      <c r="F608" s="362"/>
      <c r="G608" s="186" t="s">
        <v>45</v>
      </c>
      <c r="H608" s="187">
        <v>5.9499999999999997E-2</v>
      </c>
      <c r="I608" s="188">
        <v>37.72</v>
      </c>
      <c r="J608" s="200">
        <v>2.2400000000000002</v>
      </c>
    </row>
    <row r="609" spans="1:10" s="110" customFormat="1" ht="25.5">
      <c r="A609" s="199" t="s">
        <v>139</v>
      </c>
      <c r="B609" s="186" t="s">
        <v>1472</v>
      </c>
      <c r="C609" s="186" t="s">
        <v>21</v>
      </c>
      <c r="D609" s="278" t="s">
        <v>502</v>
      </c>
      <c r="E609" s="362" t="s">
        <v>142</v>
      </c>
      <c r="F609" s="362"/>
      <c r="G609" s="186" t="s">
        <v>45</v>
      </c>
      <c r="H609" s="187">
        <v>0.18190000000000001</v>
      </c>
      <c r="I609" s="188">
        <v>156.28</v>
      </c>
      <c r="J609" s="200">
        <v>28.42</v>
      </c>
    </row>
    <row r="610" spans="1:10" s="110" customFormat="1">
      <c r="A610" s="199" t="s">
        <v>139</v>
      </c>
      <c r="B610" s="186" t="s">
        <v>1473</v>
      </c>
      <c r="C610" s="186" t="s">
        <v>21</v>
      </c>
      <c r="D610" s="278" t="s">
        <v>503</v>
      </c>
      <c r="E610" s="362" t="s">
        <v>142</v>
      </c>
      <c r="F610" s="362"/>
      <c r="G610" s="186" t="s">
        <v>38</v>
      </c>
      <c r="H610" s="187">
        <v>5</v>
      </c>
      <c r="I610" s="188">
        <v>0.92</v>
      </c>
      <c r="J610" s="200">
        <v>4.5999999999999996</v>
      </c>
    </row>
    <row r="611" spans="1:10" s="110" customFormat="1" ht="25.5">
      <c r="A611" s="199" t="s">
        <v>139</v>
      </c>
      <c r="B611" s="186" t="s">
        <v>1474</v>
      </c>
      <c r="C611" s="186" t="s">
        <v>21</v>
      </c>
      <c r="D611" s="278" t="s">
        <v>504</v>
      </c>
      <c r="E611" s="362" t="s">
        <v>142</v>
      </c>
      <c r="F611" s="362"/>
      <c r="G611" s="186" t="s">
        <v>2</v>
      </c>
      <c r="H611" s="187">
        <v>1.43E-2</v>
      </c>
      <c r="I611" s="188">
        <v>132.5</v>
      </c>
      <c r="J611" s="200">
        <v>1.89</v>
      </c>
    </row>
    <row r="612" spans="1:10" s="110" customFormat="1" ht="25.5">
      <c r="A612" s="201"/>
      <c r="B612" s="293"/>
      <c r="C612" s="293"/>
      <c r="D612" s="279"/>
      <c r="E612" s="279" t="s">
        <v>143</v>
      </c>
      <c r="F612" s="203">
        <v>45.16</v>
      </c>
      <c r="G612" s="279" t="s">
        <v>144</v>
      </c>
      <c r="H612" s="203">
        <v>0</v>
      </c>
      <c r="I612" s="279" t="s">
        <v>145</v>
      </c>
      <c r="J612" s="204">
        <v>45.16</v>
      </c>
    </row>
    <row r="613" spans="1:10" s="110" customFormat="1" ht="15" customHeight="1" thickBot="1">
      <c r="A613" s="201"/>
      <c r="B613" s="293"/>
      <c r="C613" s="293"/>
      <c r="D613" s="279"/>
      <c r="E613" s="279" t="s">
        <v>663</v>
      </c>
      <c r="F613" s="203">
        <v>104.6</v>
      </c>
      <c r="G613" s="279"/>
      <c r="H613" s="363" t="s">
        <v>664</v>
      </c>
      <c r="I613" s="363"/>
      <c r="J613" s="204">
        <v>570.15</v>
      </c>
    </row>
    <row r="614" spans="1:10" s="110" customFormat="1" ht="15" thickTop="1">
      <c r="A614" s="205"/>
      <c r="B614" s="190"/>
      <c r="C614" s="190"/>
      <c r="D614" s="189"/>
      <c r="E614" s="189"/>
      <c r="F614" s="189"/>
      <c r="G614" s="189"/>
      <c r="H614" s="189"/>
      <c r="I614" s="189"/>
      <c r="J614" s="206"/>
    </row>
    <row r="615" spans="1:10" s="110" customFormat="1">
      <c r="A615" s="290" t="s">
        <v>3215</v>
      </c>
      <c r="B615" s="289" t="s">
        <v>8</v>
      </c>
      <c r="C615" s="289" t="s">
        <v>9</v>
      </c>
      <c r="D615" s="284" t="s">
        <v>10</v>
      </c>
      <c r="E615" s="367" t="s">
        <v>136</v>
      </c>
      <c r="F615" s="367"/>
      <c r="G615" s="289" t="s">
        <v>11</v>
      </c>
      <c r="H615" s="288" t="s">
        <v>12</v>
      </c>
      <c r="I615" s="288" t="s">
        <v>13</v>
      </c>
      <c r="J615" s="287" t="s">
        <v>14</v>
      </c>
    </row>
    <row r="616" spans="1:10" s="110" customFormat="1" ht="14.25" customHeight="1">
      <c r="A616" s="94" t="s">
        <v>137</v>
      </c>
      <c r="B616" s="95" t="s">
        <v>1276</v>
      </c>
      <c r="C616" s="95" t="s">
        <v>268</v>
      </c>
      <c r="D616" s="277" t="s">
        <v>278</v>
      </c>
      <c r="E616" s="368" t="s">
        <v>826</v>
      </c>
      <c r="F616" s="368"/>
      <c r="G616" s="95" t="s">
        <v>3</v>
      </c>
      <c r="H616" s="182">
        <v>1</v>
      </c>
      <c r="I616" s="96">
        <v>640.82000000000005</v>
      </c>
      <c r="J616" s="196">
        <v>640.82000000000005</v>
      </c>
    </row>
    <row r="617" spans="1:10" s="110" customFormat="1">
      <c r="A617" s="199" t="s">
        <v>139</v>
      </c>
      <c r="B617" s="186" t="s">
        <v>1464</v>
      </c>
      <c r="C617" s="186" t="s">
        <v>268</v>
      </c>
      <c r="D617" s="278" t="s">
        <v>3216</v>
      </c>
      <c r="E617" s="362" t="s">
        <v>142</v>
      </c>
      <c r="F617" s="362"/>
      <c r="G617" s="186" t="s">
        <v>3</v>
      </c>
      <c r="H617" s="187">
        <v>1</v>
      </c>
      <c r="I617" s="188">
        <v>485</v>
      </c>
      <c r="J617" s="200">
        <v>485</v>
      </c>
    </row>
    <row r="618" spans="1:10" s="110" customFormat="1">
      <c r="A618" s="199" t="s">
        <v>139</v>
      </c>
      <c r="B618" s="186" t="s">
        <v>1436</v>
      </c>
      <c r="C618" s="186" t="s">
        <v>268</v>
      </c>
      <c r="D618" s="278" t="s">
        <v>803</v>
      </c>
      <c r="E618" s="362" t="s">
        <v>141</v>
      </c>
      <c r="F618" s="362"/>
      <c r="G618" s="186" t="s">
        <v>26</v>
      </c>
      <c r="H618" s="187">
        <v>4.33</v>
      </c>
      <c r="I618" s="188">
        <v>18.739999999999998</v>
      </c>
      <c r="J618" s="200">
        <v>81.14</v>
      </c>
    </row>
    <row r="619" spans="1:10" s="110" customFormat="1">
      <c r="A619" s="199" t="s">
        <v>139</v>
      </c>
      <c r="B619" s="186" t="s">
        <v>1437</v>
      </c>
      <c r="C619" s="186" t="s">
        <v>268</v>
      </c>
      <c r="D619" s="278" t="s">
        <v>804</v>
      </c>
      <c r="E619" s="362" t="s">
        <v>141</v>
      </c>
      <c r="F619" s="362"/>
      <c r="G619" s="186" t="s">
        <v>26</v>
      </c>
      <c r="H619" s="187">
        <v>4.9489999999999998</v>
      </c>
      <c r="I619" s="188">
        <v>15.09</v>
      </c>
      <c r="J619" s="200">
        <v>74.680000000000007</v>
      </c>
    </row>
    <row r="620" spans="1:10" s="110" customFormat="1" ht="25.5">
      <c r="A620" s="201"/>
      <c r="B620" s="293"/>
      <c r="C620" s="293"/>
      <c r="D620" s="279"/>
      <c r="E620" s="279" t="s">
        <v>143</v>
      </c>
      <c r="F620" s="203">
        <v>155.82</v>
      </c>
      <c r="G620" s="279" t="s">
        <v>144</v>
      </c>
      <c r="H620" s="203">
        <v>0</v>
      </c>
      <c r="I620" s="279" t="s">
        <v>145</v>
      </c>
      <c r="J620" s="204">
        <v>155.82000000000002</v>
      </c>
    </row>
    <row r="621" spans="1:10" s="110" customFormat="1" ht="15" customHeight="1" thickBot="1">
      <c r="A621" s="201"/>
      <c r="B621" s="293"/>
      <c r="C621" s="293"/>
      <c r="D621" s="279"/>
      <c r="E621" s="279" t="s">
        <v>663</v>
      </c>
      <c r="F621" s="203">
        <v>143.99</v>
      </c>
      <c r="G621" s="279"/>
      <c r="H621" s="363" t="s">
        <v>664</v>
      </c>
      <c r="I621" s="363"/>
      <c r="J621" s="204">
        <v>784.81</v>
      </c>
    </row>
    <row r="622" spans="1:10" s="110" customFormat="1" ht="15" thickTop="1">
      <c r="A622" s="205"/>
      <c r="B622" s="190"/>
      <c r="C622" s="190"/>
      <c r="D622" s="189"/>
      <c r="E622" s="189"/>
      <c r="F622" s="189"/>
      <c r="G622" s="189"/>
      <c r="H622" s="189"/>
      <c r="I622" s="189"/>
      <c r="J622" s="206"/>
    </row>
    <row r="623" spans="1:10" s="110" customFormat="1">
      <c r="A623" s="290" t="s">
        <v>3217</v>
      </c>
      <c r="B623" s="289" t="s">
        <v>8</v>
      </c>
      <c r="C623" s="289" t="s">
        <v>9</v>
      </c>
      <c r="D623" s="284" t="s">
        <v>10</v>
      </c>
      <c r="E623" s="367" t="s">
        <v>136</v>
      </c>
      <c r="F623" s="367"/>
      <c r="G623" s="289" t="s">
        <v>11</v>
      </c>
      <c r="H623" s="288" t="s">
        <v>12</v>
      </c>
      <c r="I623" s="288" t="s">
        <v>13</v>
      </c>
      <c r="J623" s="287" t="s">
        <v>14</v>
      </c>
    </row>
    <row r="624" spans="1:10" s="110" customFormat="1" ht="38.25" customHeight="1">
      <c r="A624" s="94" t="s">
        <v>137</v>
      </c>
      <c r="B624" s="95" t="s">
        <v>3218</v>
      </c>
      <c r="C624" s="95" t="s">
        <v>21</v>
      </c>
      <c r="D624" s="277" t="s">
        <v>2381</v>
      </c>
      <c r="E624" s="368" t="s">
        <v>505</v>
      </c>
      <c r="F624" s="368"/>
      <c r="G624" s="95" t="s">
        <v>45</v>
      </c>
      <c r="H624" s="182">
        <v>1</v>
      </c>
      <c r="I624" s="96">
        <v>4074.58</v>
      </c>
      <c r="J624" s="196">
        <v>4074.58</v>
      </c>
    </row>
    <row r="625" spans="1:10" s="110" customFormat="1" ht="25.5" customHeight="1">
      <c r="A625" s="197" t="s">
        <v>146</v>
      </c>
      <c r="B625" s="183" t="s">
        <v>1345</v>
      </c>
      <c r="C625" s="183" t="s">
        <v>21</v>
      </c>
      <c r="D625" s="285" t="s">
        <v>147</v>
      </c>
      <c r="E625" s="365" t="s">
        <v>148</v>
      </c>
      <c r="F625" s="365"/>
      <c r="G625" s="183" t="s">
        <v>26</v>
      </c>
      <c r="H625" s="184">
        <v>6.57</v>
      </c>
      <c r="I625" s="185">
        <v>20.32</v>
      </c>
      <c r="J625" s="198">
        <v>133.5</v>
      </c>
    </row>
    <row r="626" spans="1:10" s="110" customFormat="1" ht="25.5" customHeight="1">
      <c r="A626" s="197" t="s">
        <v>146</v>
      </c>
      <c r="B626" s="183" t="s">
        <v>1480</v>
      </c>
      <c r="C626" s="183" t="s">
        <v>21</v>
      </c>
      <c r="D626" s="285" t="s">
        <v>149</v>
      </c>
      <c r="E626" s="365" t="s">
        <v>148</v>
      </c>
      <c r="F626" s="365"/>
      <c r="G626" s="183" t="s">
        <v>26</v>
      </c>
      <c r="H626" s="184">
        <v>6.76</v>
      </c>
      <c r="I626" s="185">
        <v>22.69</v>
      </c>
      <c r="J626" s="198">
        <v>153.38</v>
      </c>
    </row>
    <row r="627" spans="1:10" s="110" customFormat="1" ht="63.75">
      <c r="A627" s="199" t="s">
        <v>139</v>
      </c>
      <c r="B627" s="186" t="s">
        <v>3219</v>
      </c>
      <c r="C627" s="186" t="s">
        <v>21</v>
      </c>
      <c r="D627" s="278" t="s">
        <v>3220</v>
      </c>
      <c r="E627" s="362" t="s">
        <v>142</v>
      </c>
      <c r="F627" s="362"/>
      <c r="G627" s="186" t="s">
        <v>105</v>
      </c>
      <c r="H627" s="187">
        <v>2</v>
      </c>
      <c r="I627" s="188">
        <v>152.12</v>
      </c>
      <c r="J627" s="200">
        <v>304.24</v>
      </c>
    </row>
    <row r="628" spans="1:10" s="110" customFormat="1" ht="25.5">
      <c r="A628" s="199" t="s">
        <v>139</v>
      </c>
      <c r="B628" s="186" t="s">
        <v>3221</v>
      </c>
      <c r="C628" s="186" t="s">
        <v>21</v>
      </c>
      <c r="D628" s="278" t="s">
        <v>3222</v>
      </c>
      <c r="E628" s="362" t="s">
        <v>142</v>
      </c>
      <c r="F628" s="362"/>
      <c r="G628" s="186" t="s">
        <v>3</v>
      </c>
      <c r="H628" s="187">
        <v>3.78</v>
      </c>
      <c r="I628" s="188">
        <v>487.8</v>
      </c>
      <c r="J628" s="200">
        <v>1843.88</v>
      </c>
    </row>
    <row r="629" spans="1:10" s="110" customFormat="1" ht="25.5">
      <c r="A629" s="199" t="s">
        <v>139</v>
      </c>
      <c r="B629" s="186" t="s">
        <v>3223</v>
      </c>
      <c r="C629" s="186" t="s">
        <v>21</v>
      </c>
      <c r="D629" s="278" t="s">
        <v>3224</v>
      </c>
      <c r="E629" s="362" t="s">
        <v>142</v>
      </c>
      <c r="F629" s="362"/>
      <c r="G629" s="186" t="s">
        <v>45</v>
      </c>
      <c r="H629" s="187">
        <v>2</v>
      </c>
      <c r="I629" s="188">
        <v>819.79</v>
      </c>
      <c r="J629" s="200">
        <v>1639.58</v>
      </c>
    </row>
    <row r="630" spans="1:10" s="110" customFormat="1" ht="25.5">
      <c r="A630" s="201"/>
      <c r="B630" s="293"/>
      <c r="C630" s="293"/>
      <c r="D630" s="279"/>
      <c r="E630" s="279" t="s">
        <v>143</v>
      </c>
      <c r="F630" s="203">
        <v>216.35</v>
      </c>
      <c r="G630" s="279" t="s">
        <v>144</v>
      </c>
      <c r="H630" s="203">
        <v>0</v>
      </c>
      <c r="I630" s="279" t="s">
        <v>145</v>
      </c>
      <c r="J630" s="204">
        <v>216.35</v>
      </c>
    </row>
    <row r="631" spans="1:10" s="110" customFormat="1" ht="15" customHeight="1" thickBot="1">
      <c r="A631" s="201"/>
      <c r="B631" s="293"/>
      <c r="C631" s="293"/>
      <c r="D631" s="279"/>
      <c r="E631" s="279" t="s">
        <v>663</v>
      </c>
      <c r="F631" s="203">
        <v>915.55</v>
      </c>
      <c r="G631" s="279"/>
      <c r="H631" s="363" t="s">
        <v>664</v>
      </c>
      <c r="I631" s="363"/>
      <c r="J631" s="204">
        <v>4990.13</v>
      </c>
    </row>
    <row r="632" spans="1:10" s="110" customFormat="1" ht="15" thickTop="1">
      <c r="A632" s="205"/>
      <c r="B632" s="190"/>
      <c r="C632" s="190"/>
      <c r="D632" s="189"/>
      <c r="E632" s="189"/>
      <c r="F632" s="189"/>
      <c r="G632" s="189"/>
      <c r="H632" s="189"/>
      <c r="I632" s="189"/>
      <c r="J632" s="206"/>
    </row>
    <row r="633" spans="1:10" s="110" customFormat="1">
      <c r="A633" s="290" t="s">
        <v>3225</v>
      </c>
      <c r="B633" s="289" t="s">
        <v>8</v>
      </c>
      <c r="C633" s="289" t="s">
        <v>9</v>
      </c>
      <c r="D633" s="284" t="s">
        <v>10</v>
      </c>
      <c r="E633" s="367" t="s">
        <v>136</v>
      </c>
      <c r="F633" s="367"/>
      <c r="G633" s="289" t="s">
        <v>11</v>
      </c>
      <c r="H633" s="288" t="s">
        <v>12</v>
      </c>
      <c r="I633" s="288" t="s">
        <v>13</v>
      </c>
      <c r="J633" s="287" t="s">
        <v>14</v>
      </c>
    </row>
    <row r="634" spans="1:10" s="110" customFormat="1" ht="14.25" customHeight="1">
      <c r="A634" s="94" t="s">
        <v>137</v>
      </c>
      <c r="B634" s="95" t="s">
        <v>3226</v>
      </c>
      <c r="C634" s="95" t="s">
        <v>44</v>
      </c>
      <c r="D634" s="277" t="s">
        <v>2384</v>
      </c>
      <c r="E634" s="368" t="s">
        <v>505</v>
      </c>
      <c r="F634" s="368"/>
      <c r="G634" s="95" t="s">
        <v>3</v>
      </c>
      <c r="H634" s="182">
        <v>1</v>
      </c>
      <c r="I634" s="96">
        <v>625.17999999999995</v>
      </c>
      <c r="J634" s="196">
        <v>625.17999999999995</v>
      </c>
    </row>
    <row r="635" spans="1:10" s="110" customFormat="1" ht="25.5" customHeight="1">
      <c r="A635" s="197" t="s">
        <v>146</v>
      </c>
      <c r="B635" s="183" t="s">
        <v>1386</v>
      </c>
      <c r="C635" s="183" t="s">
        <v>21</v>
      </c>
      <c r="D635" s="285" t="s">
        <v>174</v>
      </c>
      <c r="E635" s="365" t="s">
        <v>148</v>
      </c>
      <c r="F635" s="365"/>
      <c r="G635" s="183" t="s">
        <v>26</v>
      </c>
      <c r="H635" s="184">
        <v>0.28199999999999997</v>
      </c>
      <c r="I635" s="185">
        <v>25.62</v>
      </c>
      <c r="J635" s="198">
        <v>7.22</v>
      </c>
    </row>
    <row r="636" spans="1:10" s="110" customFormat="1" ht="25.5" customHeight="1">
      <c r="A636" s="197" t="s">
        <v>146</v>
      </c>
      <c r="B636" s="183" t="s">
        <v>1345</v>
      </c>
      <c r="C636" s="183" t="s">
        <v>21</v>
      </c>
      <c r="D636" s="285" t="s">
        <v>147</v>
      </c>
      <c r="E636" s="365" t="s">
        <v>148</v>
      </c>
      <c r="F636" s="365"/>
      <c r="G636" s="183" t="s">
        <v>26</v>
      </c>
      <c r="H636" s="184">
        <v>0.14099999999999999</v>
      </c>
      <c r="I636" s="185">
        <v>20.32</v>
      </c>
      <c r="J636" s="198">
        <v>2.86</v>
      </c>
    </row>
    <row r="637" spans="1:10" s="110" customFormat="1" ht="38.25">
      <c r="A637" s="199" t="s">
        <v>139</v>
      </c>
      <c r="B637" s="186" t="s">
        <v>3227</v>
      </c>
      <c r="C637" s="186" t="s">
        <v>681</v>
      </c>
      <c r="D637" s="278" t="s">
        <v>3228</v>
      </c>
      <c r="E637" s="362" t="s">
        <v>142</v>
      </c>
      <c r="F637" s="362"/>
      <c r="G637" s="186" t="s">
        <v>3</v>
      </c>
      <c r="H637" s="187">
        <v>1</v>
      </c>
      <c r="I637" s="188">
        <v>615.1</v>
      </c>
      <c r="J637" s="200">
        <v>615.1</v>
      </c>
    </row>
    <row r="638" spans="1:10" s="110" customFormat="1" ht="25.5">
      <c r="A638" s="201"/>
      <c r="B638" s="293"/>
      <c r="C638" s="293"/>
      <c r="D638" s="279"/>
      <c r="E638" s="279" t="s">
        <v>143</v>
      </c>
      <c r="F638" s="203">
        <v>7.83</v>
      </c>
      <c r="G638" s="279" t="s">
        <v>144</v>
      </c>
      <c r="H638" s="203">
        <v>0</v>
      </c>
      <c r="I638" s="279" t="s">
        <v>145</v>
      </c>
      <c r="J638" s="204">
        <v>7.83</v>
      </c>
    </row>
    <row r="639" spans="1:10" s="110" customFormat="1" ht="15" customHeight="1" thickBot="1">
      <c r="A639" s="201"/>
      <c r="B639" s="293"/>
      <c r="C639" s="293"/>
      <c r="D639" s="279"/>
      <c r="E639" s="279" t="s">
        <v>663</v>
      </c>
      <c r="F639" s="203">
        <v>140.47</v>
      </c>
      <c r="G639" s="279"/>
      <c r="H639" s="363" t="s">
        <v>664</v>
      </c>
      <c r="I639" s="363"/>
      <c r="J639" s="204">
        <v>765.65</v>
      </c>
    </row>
    <row r="640" spans="1:10" s="110" customFormat="1" ht="15" thickTop="1">
      <c r="A640" s="205"/>
      <c r="B640" s="190"/>
      <c r="C640" s="190"/>
      <c r="D640" s="189"/>
      <c r="E640" s="189"/>
      <c r="F640" s="189"/>
      <c r="G640" s="189"/>
      <c r="H640" s="189"/>
      <c r="I640" s="189"/>
      <c r="J640" s="206"/>
    </row>
    <row r="641" spans="1:10" s="110" customFormat="1">
      <c r="A641" s="290" t="s">
        <v>3229</v>
      </c>
      <c r="B641" s="289" t="s">
        <v>8</v>
      </c>
      <c r="C641" s="289" t="s">
        <v>9</v>
      </c>
      <c r="D641" s="284" t="s">
        <v>10</v>
      </c>
      <c r="E641" s="367" t="s">
        <v>136</v>
      </c>
      <c r="F641" s="367"/>
      <c r="G641" s="289" t="s">
        <v>11</v>
      </c>
      <c r="H641" s="288" t="s">
        <v>12</v>
      </c>
      <c r="I641" s="288" t="s">
        <v>13</v>
      </c>
      <c r="J641" s="287" t="s">
        <v>14</v>
      </c>
    </row>
    <row r="642" spans="1:10" s="110" customFormat="1" ht="25.5">
      <c r="A642" s="94" t="s">
        <v>137</v>
      </c>
      <c r="B642" s="95" t="s">
        <v>3230</v>
      </c>
      <c r="C642" s="95" t="s">
        <v>44</v>
      </c>
      <c r="D642" s="277" t="s">
        <v>2387</v>
      </c>
      <c r="E642" s="368">
        <v>112</v>
      </c>
      <c r="F642" s="368"/>
      <c r="G642" s="95" t="s">
        <v>3</v>
      </c>
      <c r="H642" s="182">
        <v>1</v>
      </c>
      <c r="I642" s="96">
        <v>1555.87</v>
      </c>
      <c r="J642" s="196">
        <v>1555.87</v>
      </c>
    </row>
    <row r="643" spans="1:10" s="110" customFormat="1" ht="25.5" customHeight="1">
      <c r="A643" s="197" t="s">
        <v>146</v>
      </c>
      <c r="B643" s="183" t="s">
        <v>1386</v>
      </c>
      <c r="C643" s="183" t="s">
        <v>21</v>
      </c>
      <c r="D643" s="285" t="s">
        <v>174</v>
      </c>
      <c r="E643" s="365" t="s">
        <v>148</v>
      </c>
      <c r="F643" s="365"/>
      <c r="G643" s="183" t="s">
        <v>26</v>
      </c>
      <c r="H643" s="184">
        <v>0.28199999999999997</v>
      </c>
      <c r="I643" s="185">
        <v>25.62</v>
      </c>
      <c r="J643" s="198">
        <v>7.22</v>
      </c>
    </row>
    <row r="644" spans="1:10" s="110" customFormat="1" ht="25.5" customHeight="1">
      <c r="A644" s="197" t="s">
        <v>146</v>
      </c>
      <c r="B644" s="183" t="s">
        <v>1439</v>
      </c>
      <c r="C644" s="183" t="s">
        <v>21</v>
      </c>
      <c r="D644" s="285" t="s">
        <v>508</v>
      </c>
      <c r="E644" s="365" t="s">
        <v>148</v>
      </c>
      <c r="F644" s="365"/>
      <c r="G644" s="183" t="s">
        <v>26</v>
      </c>
      <c r="H644" s="184">
        <v>0.14099999999999999</v>
      </c>
      <c r="I644" s="185">
        <v>21.21</v>
      </c>
      <c r="J644" s="198">
        <v>2.99</v>
      </c>
    </row>
    <row r="645" spans="1:10" s="110" customFormat="1" ht="25.5">
      <c r="A645" s="199" t="s">
        <v>139</v>
      </c>
      <c r="B645" s="186" t="s">
        <v>3231</v>
      </c>
      <c r="C645" s="186" t="s">
        <v>681</v>
      </c>
      <c r="D645" s="278" t="s">
        <v>3232</v>
      </c>
      <c r="E645" s="362" t="s">
        <v>142</v>
      </c>
      <c r="F645" s="362"/>
      <c r="G645" s="186" t="s">
        <v>3</v>
      </c>
      <c r="H645" s="187">
        <v>1</v>
      </c>
      <c r="I645" s="188">
        <v>1545.66</v>
      </c>
      <c r="J645" s="200">
        <v>1545.66</v>
      </c>
    </row>
    <row r="646" spans="1:10" s="110" customFormat="1" ht="25.5">
      <c r="A646" s="201"/>
      <c r="B646" s="293"/>
      <c r="C646" s="293"/>
      <c r="D646" s="279"/>
      <c r="E646" s="279" t="s">
        <v>143</v>
      </c>
      <c r="F646" s="203">
        <v>7.96</v>
      </c>
      <c r="G646" s="279" t="s">
        <v>144</v>
      </c>
      <c r="H646" s="203">
        <v>0</v>
      </c>
      <c r="I646" s="279" t="s">
        <v>145</v>
      </c>
      <c r="J646" s="204">
        <v>7.96</v>
      </c>
    </row>
    <row r="647" spans="1:10" s="110" customFormat="1" ht="15" customHeight="1" thickBot="1">
      <c r="A647" s="201"/>
      <c r="B647" s="293"/>
      <c r="C647" s="293"/>
      <c r="D647" s="279"/>
      <c r="E647" s="279" t="s">
        <v>663</v>
      </c>
      <c r="F647" s="203">
        <v>349.6</v>
      </c>
      <c r="G647" s="279"/>
      <c r="H647" s="363" t="s">
        <v>664</v>
      </c>
      <c r="I647" s="363"/>
      <c r="J647" s="204">
        <v>1905.47</v>
      </c>
    </row>
    <row r="648" spans="1:10" s="110" customFormat="1" ht="15" thickTop="1">
      <c r="A648" s="205"/>
      <c r="B648" s="190"/>
      <c r="C648" s="190"/>
      <c r="D648" s="189"/>
      <c r="E648" s="189"/>
      <c r="F648" s="189"/>
      <c r="G648" s="189"/>
      <c r="H648" s="189"/>
      <c r="I648" s="189"/>
      <c r="J648" s="206"/>
    </row>
    <row r="649" spans="1:10" s="110" customFormat="1">
      <c r="A649" s="290" t="s">
        <v>3233</v>
      </c>
      <c r="B649" s="289" t="s">
        <v>8</v>
      </c>
      <c r="C649" s="289" t="s">
        <v>9</v>
      </c>
      <c r="D649" s="284" t="s">
        <v>10</v>
      </c>
      <c r="E649" s="367" t="s">
        <v>136</v>
      </c>
      <c r="F649" s="367"/>
      <c r="G649" s="289" t="s">
        <v>11</v>
      </c>
      <c r="H649" s="288" t="s">
        <v>12</v>
      </c>
      <c r="I649" s="288" t="s">
        <v>13</v>
      </c>
      <c r="J649" s="287" t="s">
        <v>14</v>
      </c>
    </row>
    <row r="650" spans="1:10" s="110" customFormat="1" ht="38.25" customHeight="1">
      <c r="A650" s="94" t="s">
        <v>137</v>
      </c>
      <c r="B650" s="95" t="s">
        <v>3234</v>
      </c>
      <c r="C650" s="95" t="s">
        <v>44</v>
      </c>
      <c r="D650" s="277" t="s">
        <v>2390</v>
      </c>
      <c r="E650" s="368" t="s">
        <v>505</v>
      </c>
      <c r="F650" s="368"/>
      <c r="G650" s="95" t="s">
        <v>3</v>
      </c>
      <c r="H650" s="182">
        <v>1</v>
      </c>
      <c r="I650" s="96">
        <v>1506.41</v>
      </c>
      <c r="J650" s="196">
        <v>1506.41</v>
      </c>
    </row>
    <row r="651" spans="1:10" s="110" customFormat="1" ht="25.5" customHeight="1">
      <c r="A651" s="197" t="s">
        <v>146</v>
      </c>
      <c r="B651" s="183" t="s">
        <v>1386</v>
      </c>
      <c r="C651" s="183" t="s">
        <v>21</v>
      </c>
      <c r="D651" s="285" t="s">
        <v>174</v>
      </c>
      <c r="E651" s="365" t="s">
        <v>148</v>
      </c>
      <c r="F651" s="365"/>
      <c r="G651" s="183" t="s">
        <v>26</v>
      </c>
      <c r="H651" s="184">
        <v>0.28199999999999997</v>
      </c>
      <c r="I651" s="185">
        <v>25.62</v>
      </c>
      <c r="J651" s="198">
        <v>7.22</v>
      </c>
    </row>
    <row r="652" spans="1:10" s="110" customFormat="1" ht="25.5" customHeight="1">
      <c r="A652" s="197" t="s">
        <v>146</v>
      </c>
      <c r="B652" s="183" t="s">
        <v>1345</v>
      </c>
      <c r="C652" s="183" t="s">
        <v>21</v>
      </c>
      <c r="D652" s="285" t="s">
        <v>147</v>
      </c>
      <c r="E652" s="365" t="s">
        <v>148</v>
      </c>
      <c r="F652" s="365"/>
      <c r="G652" s="183" t="s">
        <v>26</v>
      </c>
      <c r="H652" s="184">
        <v>0.14099999999999999</v>
      </c>
      <c r="I652" s="185">
        <v>20.32</v>
      </c>
      <c r="J652" s="198">
        <v>2.86</v>
      </c>
    </row>
    <row r="653" spans="1:10" s="110" customFormat="1" ht="25.5">
      <c r="A653" s="199" t="s">
        <v>139</v>
      </c>
      <c r="B653" s="186" t="s">
        <v>1430</v>
      </c>
      <c r="C653" s="186" t="s">
        <v>21</v>
      </c>
      <c r="D653" s="278" t="s">
        <v>159</v>
      </c>
      <c r="E653" s="362" t="s">
        <v>142</v>
      </c>
      <c r="F653" s="362"/>
      <c r="G653" s="186" t="s">
        <v>160</v>
      </c>
      <c r="H653" s="187">
        <v>6.3700000000000007E-2</v>
      </c>
      <c r="I653" s="188">
        <v>36.4</v>
      </c>
      <c r="J653" s="200">
        <v>2.31</v>
      </c>
    </row>
    <row r="654" spans="1:10" s="110" customFormat="1" ht="38.25">
      <c r="A654" s="199" t="s">
        <v>139</v>
      </c>
      <c r="B654" s="186" t="s">
        <v>3181</v>
      </c>
      <c r="C654" s="186" t="s">
        <v>21</v>
      </c>
      <c r="D654" s="278" t="s">
        <v>3182</v>
      </c>
      <c r="E654" s="362" t="s">
        <v>142</v>
      </c>
      <c r="F654" s="362"/>
      <c r="G654" s="186" t="s">
        <v>3</v>
      </c>
      <c r="H654" s="187">
        <v>1</v>
      </c>
      <c r="I654" s="188">
        <v>389.31</v>
      </c>
      <c r="J654" s="200">
        <v>389.31</v>
      </c>
    </row>
    <row r="655" spans="1:10" s="110" customFormat="1" ht="38.25">
      <c r="A655" s="199" t="s">
        <v>139</v>
      </c>
      <c r="B655" s="186" t="s">
        <v>1459</v>
      </c>
      <c r="C655" s="186" t="s">
        <v>21</v>
      </c>
      <c r="D655" s="278" t="s">
        <v>824</v>
      </c>
      <c r="E655" s="362" t="s">
        <v>142</v>
      </c>
      <c r="F655" s="362"/>
      <c r="G655" s="186" t="s">
        <v>45</v>
      </c>
      <c r="H655" s="187">
        <v>4.72</v>
      </c>
      <c r="I655" s="188">
        <v>0.61</v>
      </c>
      <c r="J655" s="200">
        <v>2.87</v>
      </c>
    </row>
    <row r="656" spans="1:10" s="110" customFormat="1" ht="38.25">
      <c r="A656" s="199" t="s">
        <v>139</v>
      </c>
      <c r="B656" s="186" t="s">
        <v>1460</v>
      </c>
      <c r="C656" s="186" t="s">
        <v>21</v>
      </c>
      <c r="D656" s="278" t="s">
        <v>825</v>
      </c>
      <c r="E656" s="362" t="s">
        <v>142</v>
      </c>
      <c r="F656" s="362"/>
      <c r="G656" s="186" t="s">
        <v>34</v>
      </c>
      <c r="H656" s="187">
        <v>2.202</v>
      </c>
      <c r="I656" s="188">
        <v>23.09</v>
      </c>
      <c r="J656" s="200">
        <v>50.84</v>
      </c>
    </row>
    <row r="657" spans="1:10" s="110" customFormat="1">
      <c r="A657" s="199" t="s">
        <v>139</v>
      </c>
      <c r="B657" s="186" t="s">
        <v>3235</v>
      </c>
      <c r="C657" s="186" t="s">
        <v>268</v>
      </c>
      <c r="D657" s="278" t="s">
        <v>3236</v>
      </c>
      <c r="E657" s="362" t="s">
        <v>142</v>
      </c>
      <c r="F657" s="362"/>
      <c r="G657" s="186" t="s">
        <v>45</v>
      </c>
      <c r="H657" s="187">
        <v>1</v>
      </c>
      <c r="I657" s="188">
        <v>1051</v>
      </c>
      <c r="J657" s="200">
        <v>1051</v>
      </c>
    </row>
    <row r="658" spans="1:10" s="110" customFormat="1" ht="25.5">
      <c r="A658" s="201"/>
      <c r="B658" s="293"/>
      <c r="C658" s="293"/>
      <c r="D658" s="279"/>
      <c r="E658" s="279" t="s">
        <v>143</v>
      </c>
      <c r="F658" s="203">
        <v>7.83</v>
      </c>
      <c r="G658" s="279" t="s">
        <v>144</v>
      </c>
      <c r="H658" s="203">
        <v>0</v>
      </c>
      <c r="I658" s="279" t="s">
        <v>145</v>
      </c>
      <c r="J658" s="204">
        <v>7.83</v>
      </c>
    </row>
    <row r="659" spans="1:10" s="110" customFormat="1" ht="15" customHeight="1" thickBot="1">
      <c r="A659" s="201"/>
      <c r="B659" s="293"/>
      <c r="C659" s="293"/>
      <c r="D659" s="279"/>
      <c r="E659" s="279" t="s">
        <v>663</v>
      </c>
      <c r="F659" s="203">
        <v>338.49</v>
      </c>
      <c r="G659" s="279"/>
      <c r="H659" s="363" t="s">
        <v>664</v>
      </c>
      <c r="I659" s="363"/>
      <c r="J659" s="204">
        <v>1844.9</v>
      </c>
    </row>
    <row r="660" spans="1:10" s="110" customFormat="1" ht="15" thickTop="1">
      <c r="A660" s="205"/>
      <c r="B660" s="190"/>
      <c r="C660" s="190"/>
      <c r="D660" s="189"/>
      <c r="E660" s="189"/>
      <c r="F660" s="189"/>
      <c r="G660" s="189"/>
      <c r="H660" s="189"/>
      <c r="I660" s="189"/>
      <c r="J660" s="206"/>
    </row>
    <row r="661" spans="1:10" s="110" customFormat="1">
      <c r="A661" s="290" t="s">
        <v>3237</v>
      </c>
      <c r="B661" s="289" t="s">
        <v>8</v>
      </c>
      <c r="C661" s="289" t="s">
        <v>9</v>
      </c>
      <c r="D661" s="284" t="s">
        <v>10</v>
      </c>
      <c r="E661" s="367" t="s">
        <v>136</v>
      </c>
      <c r="F661" s="367"/>
      <c r="G661" s="289" t="s">
        <v>11</v>
      </c>
      <c r="H661" s="288" t="s">
        <v>12</v>
      </c>
      <c r="I661" s="288" t="s">
        <v>13</v>
      </c>
      <c r="J661" s="287" t="s">
        <v>14</v>
      </c>
    </row>
    <row r="662" spans="1:10" s="110" customFormat="1" ht="38.25" customHeight="1">
      <c r="A662" s="94" t="s">
        <v>137</v>
      </c>
      <c r="B662" s="95" t="s">
        <v>1207</v>
      </c>
      <c r="C662" s="95" t="s">
        <v>21</v>
      </c>
      <c r="D662" s="277" t="s">
        <v>282</v>
      </c>
      <c r="E662" s="368" t="s">
        <v>505</v>
      </c>
      <c r="F662" s="368"/>
      <c r="G662" s="95" t="s">
        <v>3</v>
      </c>
      <c r="H662" s="182">
        <v>1</v>
      </c>
      <c r="I662" s="96">
        <v>578.76</v>
      </c>
      <c r="J662" s="196">
        <v>578.76</v>
      </c>
    </row>
    <row r="663" spans="1:10" s="110" customFormat="1" ht="25.5" customHeight="1">
      <c r="A663" s="197" t="s">
        <v>146</v>
      </c>
      <c r="B663" s="183" t="s">
        <v>1386</v>
      </c>
      <c r="C663" s="183" t="s">
        <v>21</v>
      </c>
      <c r="D663" s="285" t="s">
        <v>174</v>
      </c>
      <c r="E663" s="365" t="s">
        <v>148</v>
      </c>
      <c r="F663" s="365"/>
      <c r="G663" s="183" t="s">
        <v>26</v>
      </c>
      <c r="H663" s="184">
        <v>1.7070000000000001</v>
      </c>
      <c r="I663" s="185">
        <v>25.62</v>
      </c>
      <c r="J663" s="198">
        <v>43.73</v>
      </c>
    </row>
    <row r="664" spans="1:10" s="110" customFormat="1" ht="25.5" customHeight="1">
      <c r="A664" s="197" t="s">
        <v>146</v>
      </c>
      <c r="B664" s="183" t="s">
        <v>1345</v>
      </c>
      <c r="C664" s="183" t="s">
        <v>21</v>
      </c>
      <c r="D664" s="285" t="s">
        <v>147</v>
      </c>
      <c r="E664" s="365" t="s">
        <v>148</v>
      </c>
      <c r="F664" s="365"/>
      <c r="G664" s="183" t="s">
        <v>26</v>
      </c>
      <c r="H664" s="184">
        <v>0.85299999999999998</v>
      </c>
      <c r="I664" s="185">
        <v>20.32</v>
      </c>
      <c r="J664" s="198">
        <v>17.329999999999998</v>
      </c>
    </row>
    <row r="665" spans="1:10" s="110" customFormat="1" ht="25.5">
      <c r="A665" s="199" t="s">
        <v>139</v>
      </c>
      <c r="B665" s="186" t="s">
        <v>1475</v>
      </c>
      <c r="C665" s="186" t="s">
        <v>21</v>
      </c>
      <c r="D665" s="278" t="s">
        <v>829</v>
      </c>
      <c r="E665" s="362" t="s">
        <v>142</v>
      </c>
      <c r="F665" s="362"/>
      <c r="G665" s="186" t="s">
        <v>45</v>
      </c>
      <c r="H665" s="187">
        <v>24.4</v>
      </c>
      <c r="I665" s="188">
        <v>0.19</v>
      </c>
      <c r="J665" s="200">
        <v>4.63</v>
      </c>
    </row>
    <row r="666" spans="1:10" s="110" customFormat="1" ht="38.25">
      <c r="A666" s="199" t="s">
        <v>139</v>
      </c>
      <c r="B666" s="186" t="s">
        <v>1476</v>
      </c>
      <c r="C666" s="186" t="s">
        <v>21</v>
      </c>
      <c r="D666" s="278" t="s">
        <v>3238</v>
      </c>
      <c r="E666" s="362" t="s">
        <v>142</v>
      </c>
      <c r="F666" s="362"/>
      <c r="G666" s="186" t="s">
        <v>45</v>
      </c>
      <c r="H666" s="187">
        <v>2.0832999999999999</v>
      </c>
      <c r="I666" s="188">
        <v>231.89</v>
      </c>
      <c r="J666" s="200">
        <v>483.09</v>
      </c>
    </row>
    <row r="667" spans="1:10" s="110" customFormat="1">
      <c r="A667" s="199" t="s">
        <v>139</v>
      </c>
      <c r="B667" s="186" t="s">
        <v>1477</v>
      </c>
      <c r="C667" s="186" t="s">
        <v>21</v>
      </c>
      <c r="D667" s="278" t="s">
        <v>506</v>
      </c>
      <c r="E667" s="362" t="s">
        <v>142</v>
      </c>
      <c r="F667" s="362"/>
      <c r="G667" s="186" t="s">
        <v>45</v>
      </c>
      <c r="H667" s="187">
        <v>1.2466999999999999</v>
      </c>
      <c r="I667" s="188">
        <v>24.05</v>
      </c>
      <c r="J667" s="200">
        <v>29.98</v>
      </c>
    </row>
    <row r="668" spans="1:10" s="110" customFormat="1" ht="25.5">
      <c r="A668" s="201"/>
      <c r="B668" s="293"/>
      <c r="C668" s="293"/>
      <c r="D668" s="279"/>
      <c r="E668" s="279" t="s">
        <v>143</v>
      </c>
      <c r="F668" s="203">
        <v>47.47</v>
      </c>
      <c r="G668" s="279" t="s">
        <v>144</v>
      </c>
      <c r="H668" s="203">
        <v>0</v>
      </c>
      <c r="I668" s="279" t="s">
        <v>145</v>
      </c>
      <c r="J668" s="204">
        <v>47.47</v>
      </c>
    </row>
    <row r="669" spans="1:10" s="110" customFormat="1" ht="15" customHeight="1" thickBot="1">
      <c r="A669" s="201"/>
      <c r="B669" s="293"/>
      <c r="C669" s="293"/>
      <c r="D669" s="279"/>
      <c r="E669" s="279" t="s">
        <v>663</v>
      </c>
      <c r="F669" s="203">
        <v>130.04</v>
      </c>
      <c r="G669" s="279"/>
      <c r="H669" s="363" t="s">
        <v>664</v>
      </c>
      <c r="I669" s="363"/>
      <c r="J669" s="204">
        <v>708.8</v>
      </c>
    </row>
    <row r="670" spans="1:10" s="110" customFormat="1" ht="15" thickTop="1">
      <c r="A670" s="205"/>
      <c r="B670" s="190"/>
      <c r="C670" s="190"/>
      <c r="D670" s="189"/>
      <c r="E670" s="189"/>
      <c r="F670" s="189"/>
      <c r="G670" s="189"/>
      <c r="H670" s="189"/>
      <c r="I670" s="189"/>
      <c r="J670" s="206"/>
    </row>
    <row r="671" spans="1:10" s="110" customFormat="1">
      <c r="A671" s="290" t="s">
        <v>3239</v>
      </c>
      <c r="B671" s="289" t="s">
        <v>8</v>
      </c>
      <c r="C671" s="289" t="s">
        <v>9</v>
      </c>
      <c r="D671" s="284" t="s">
        <v>10</v>
      </c>
      <c r="E671" s="367" t="s">
        <v>136</v>
      </c>
      <c r="F671" s="367"/>
      <c r="G671" s="289" t="s">
        <v>11</v>
      </c>
      <c r="H671" s="288" t="s">
        <v>12</v>
      </c>
      <c r="I671" s="288" t="s">
        <v>13</v>
      </c>
      <c r="J671" s="287" t="s">
        <v>14</v>
      </c>
    </row>
    <row r="672" spans="1:10" s="110" customFormat="1" ht="51">
      <c r="A672" s="94" t="s">
        <v>137</v>
      </c>
      <c r="B672" s="95" t="s">
        <v>1236</v>
      </c>
      <c r="C672" s="95" t="s">
        <v>21</v>
      </c>
      <c r="D672" s="277" t="s">
        <v>284</v>
      </c>
      <c r="E672" s="368" t="s">
        <v>505</v>
      </c>
      <c r="F672" s="368"/>
      <c r="G672" s="95" t="s">
        <v>3</v>
      </c>
      <c r="H672" s="182">
        <v>1</v>
      </c>
      <c r="I672" s="96">
        <v>345.79</v>
      </c>
      <c r="J672" s="196">
        <v>345.79</v>
      </c>
    </row>
    <row r="673" spans="1:10" s="110" customFormat="1" ht="25.5" customHeight="1">
      <c r="A673" s="197" t="s">
        <v>146</v>
      </c>
      <c r="B673" s="183" t="s">
        <v>1386</v>
      </c>
      <c r="C673" s="183" t="s">
        <v>21</v>
      </c>
      <c r="D673" s="285" t="s">
        <v>174</v>
      </c>
      <c r="E673" s="365" t="s">
        <v>148</v>
      </c>
      <c r="F673" s="365"/>
      <c r="G673" s="183" t="s">
        <v>26</v>
      </c>
      <c r="H673" s="184">
        <v>0.96</v>
      </c>
      <c r="I673" s="185">
        <v>25.62</v>
      </c>
      <c r="J673" s="198">
        <v>24.59</v>
      </c>
    </row>
    <row r="674" spans="1:10" s="110" customFormat="1" ht="25.5" customHeight="1">
      <c r="A674" s="197" t="s">
        <v>146</v>
      </c>
      <c r="B674" s="183" t="s">
        <v>1345</v>
      </c>
      <c r="C674" s="183" t="s">
        <v>21</v>
      </c>
      <c r="D674" s="285" t="s">
        <v>147</v>
      </c>
      <c r="E674" s="365" t="s">
        <v>148</v>
      </c>
      <c r="F674" s="365"/>
      <c r="G674" s="183" t="s">
        <v>26</v>
      </c>
      <c r="H674" s="184">
        <v>0.48</v>
      </c>
      <c r="I674" s="185">
        <v>20.32</v>
      </c>
      <c r="J674" s="198">
        <v>9.75</v>
      </c>
    </row>
    <row r="675" spans="1:10" s="110" customFormat="1" ht="25.5">
      <c r="A675" s="199" t="s">
        <v>139</v>
      </c>
      <c r="B675" s="186" t="s">
        <v>1475</v>
      </c>
      <c r="C675" s="186" t="s">
        <v>21</v>
      </c>
      <c r="D675" s="278" t="s">
        <v>829</v>
      </c>
      <c r="E675" s="362" t="s">
        <v>142</v>
      </c>
      <c r="F675" s="362"/>
      <c r="G675" s="186" t="s">
        <v>45</v>
      </c>
      <c r="H675" s="187">
        <v>7.3</v>
      </c>
      <c r="I675" s="188">
        <v>0.19</v>
      </c>
      <c r="J675" s="200">
        <v>1.38</v>
      </c>
    </row>
    <row r="676" spans="1:10" s="110" customFormat="1" ht="51">
      <c r="A676" s="199" t="s">
        <v>139</v>
      </c>
      <c r="B676" s="186" t="s">
        <v>1479</v>
      </c>
      <c r="C676" s="186" t="s">
        <v>21</v>
      </c>
      <c r="D676" s="278" t="s">
        <v>831</v>
      </c>
      <c r="E676" s="362" t="s">
        <v>142</v>
      </c>
      <c r="F676" s="362"/>
      <c r="G676" s="186" t="s">
        <v>45</v>
      </c>
      <c r="H676" s="187">
        <v>0.55600000000000005</v>
      </c>
      <c r="I676" s="188">
        <v>533.48</v>
      </c>
      <c r="J676" s="200">
        <v>296.61</v>
      </c>
    </row>
    <row r="677" spans="1:10" s="110" customFormat="1">
      <c r="A677" s="199" t="s">
        <v>139</v>
      </c>
      <c r="B677" s="186" t="s">
        <v>1477</v>
      </c>
      <c r="C677" s="186" t="s">
        <v>21</v>
      </c>
      <c r="D677" s="278" t="s">
        <v>506</v>
      </c>
      <c r="E677" s="362" t="s">
        <v>142</v>
      </c>
      <c r="F677" s="362"/>
      <c r="G677" s="186" t="s">
        <v>45</v>
      </c>
      <c r="H677" s="187">
        <v>0.56000000000000005</v>
      </c>
      <c r="I677" s="188">
        <v>24.05</v>
      </c>
      <c r="J677" s="200">
        <v>13.46</v>
      </c>
    </row>
    <row r="678" spans="1:10" s="110" customFormat="1" ht="25.5">
      <c r="A678" s="201"/>
      <c r="B678" s="293"/>
      <c r="C678" s="293"/>
      <c r="D678" s="279"/>
      <c r="E678" s="279" t="s">
        <v>143</v>
      </c>
      <c r="F678" s="203">
        <v>26.69</v>
      </c>
      <c r="G678" s="279" t="s">
        <v>144</v>
      </c>
      <c r="H678" s="203">
        <v>0</v>
      </c>
      <c r="I678" s="279" t="s">
        <v>145</v>
      </c>
      <c r="J678" s="204">
        <v>26.69</v>
      </c>
    </row>
    <row r="679" spans="1:10" s="110" customFormat="1" ht="15" customHeight="1" thickBot="1">
      <c r="A679" s="201"/>
      <c r="B679" s="293"/>
      <c r="C679" s="293"/>
      <c r="D679" s="279"/>
      <c r="E679" s="279" t="s">
        <v>663</v>
      </c>
      <c r="F679" s="203">
        <v>77.69</v>
      </c>
      <c r="G679" s="279"/>
      <c r="H679" s="363" t="s">
        <v>664</v>
      </c>
      <c r="I679" s="363"/>
      <c r="J679" s="204">
        <v>423.48</v>
      </c>
    </row>
    <row r="680" spans="1:10" s="110" customFormat="1" ht="15" thickTop="1">
      <c r="A680" s="205"/>
      <c r="B680" s="190"/>
      <c r="C680" s="190"/>
      <c r="D680" s="189"/>
      <c r="E680" s="189"/>
      <c r="F680" s="189"/>
      <c r="G680" s="189"/>
      <c r="H680" s="189"/>
      <c r="I680" s="189"/>
      <c r="J680" s="206"/>
    </row>
    <row r="681" spans="1:10" s="110" customFormat="1">
      <c r="A681" s="290" t="s">
        <v>3240</v>
      </c>
      <c r="B681" s="289" t="s">
        <v>8</v>
      </c>
      <c r="C681" s="289" t="s">
        <v>9</v>
      </c>
      <c r="D681" s="284" t="s">
        <v>10</v>
      </c>
      <c r="E681" s="367" t="s">
        <v>136</v>
      </c>
      <c r="F681" s="367"/>
      <c r="G681" s="289" t="s">
        <v>11</v>
      </c>
      <c r="H681" s="288" t="s">
        <v>12</v>
      </c>
      <c r="I681" s="288" t="s">
        <v>13</v>
      </c>
      <c r="J681" s="287" t="s">
        <v>14</v>
      </c>
    </row>
    <row r="682" spans="1:10" s="110" customFormat="1" ht="25.5">
      <c r="A682" s="94" t="s">
        <v>137</v>
      </c>
      <c r="B682" s="95" t="s">
        <v>3241</v>
      </c>
      <c r="C682" s="95" t="s">
        <v>21</v>
      </c>
      <c r="D682" s="277" t="s">
        <v>2396</v>
      </c>
      <c r="E682" s="368" t="s">
        <v>764</v>
      </c>
      <c r="F682" s="368"/>
      <c r="G682" s="95" t="s">
        <v>34</v>
      </c>
      <c r="H682" s="182">
        <v>1</v>
      </c>
      <c r="I682" s="96">
        <v>112.16</v>
      </c>
      <c r="J682" s="196">
        <v>112.16</v>
      </c>
    </row>
    <row r="683" spans="1:10" s="110" customFormat="1" ht="25.5" customHeight="1">
      <c r="A683" s="197" t="s">
        <v>146</v>
      </c>
      <c r="B683" s="183" t="s">
        <v>1396</v>
      </c>
      <c r="C683" s="183" t="s">
        <v>21</v>
      </c>
      <c r="D683" s="285" t="s">
        <v>168</v>
      </c>
      <c r="E683" s="365" t="s">
        <v>148</v>
      </c>
      <c r="F683" s="365"/>
      <c r="G683" s="183" t="s">
        <v>26</v>
      </c>
      <c r="H683" s="184">
        <v>0.54700000000000004</v>
      </c>
      <c r="I683" s="185">
        <v>25.47</v>
      </c>
      <c r="J683" s="198">
        <v>13.93</v>
      </c>
    </row>
    <row r="684" spans="1:10" s="110" customFormat="1" ht="25.5" customHeight="1">
      <c r="A684" s="197" t="s">
        <v>146</v>
      </c>
      <c r="B684" s="183" t="s">
        <v>1345</v>
      </c>
      <c r="C684" s="183" t="s">
        <v>21</v>
      </c>
      <c r="D684" s="285" t="s">
        <v>147</v>
      </c>
      <c r="E684" s="365" t="s">
        <v>148</v>
      </c>
      <c r="F684" s="365"/>
      <c r="G684" s="183" t="s">
        <v>26</v>
      </c>
      <c r="H684" s="184">
        <v>0.27300000000000002</v>
      </c>
      <c r="I684" s="185">
        <v>20.32</v>
      </c>
      <c r="J684" s="198">
        <v>5.54</v>
      </c>
    </row>
    <row r="685" spans="1:10" s="110" customFormat="1" ht="38.25">
      <c r="A685" s="199" t="s">
        <v>139</v>
      </c>
      <c r="B685" s="186" t="s">
        <v>3242</v>
      </c>
      <c r="C685" s="186" t="s">
        <v>21</v>
      </c>
      <c r="D685" s="278" t="s">
        <v>3243</v>
      </c>
      <c r="E685" s="362" t="s">
        <v>142</v>
      </c>
      <c r="F685" s="362"/>
      <c r="G685" s="186" t="s">
        <v>34</v>
      </c>
      <c r="H685" s="187">
        <v>1</v>
      </c>
      <c r="I685" s="188">
        <v>88.06</v>
      </c>
      <c r="J685" s="200">
        <v>88.06</v>
      </c>
    </row>
    <row r="686" spans="1:10" s="110" customFormat="1">
      <c r="A686" s="199" t="s">
        <v>139</v>
      </c>
      <c r="B686" s="186" t="s">
        <v>1412</v>
      </c>
      <c r="C686" s="186" t="s">
        <v>21</v>
      </c>
      <c r="D686" s="278" t="s">
        <v>785</v>
      </c>
      <c r="E686" s="362" t="s">
        <v>142</v>
      </c>
      <c r="F686" s="362"/>
      <c r="G686" s="186" t="s">
        <v>38</v>
      </c>
      <c r="H686" s="187">
        <v>1.29</v>
      </c>
      <c r="I686" s="188">
        <v>3.59</v>
      </c>
      <c r="J686" s="200">
        <v>4.63</v>
      </c>
    </row>
    <row r="687" spans="1:10" s="110" customFormat="1" ht="25.5">
      <c r="A687" s="201"/>
      <c r="B687" s="293"/>
      <c r="C687" s="293"/>
      <c r="D687" s="279"/>
      <c r="E687" s="279" t="s">
        <v>143</v>
      </c>
      <c r="F687" s="203">
        <v>15.11</v>
      </c>
      <c r="G687" s="279" t="s">
        <v>144</v>
      </c>
      <c r="H687" s="203">
        <v>0</v>
      </c>
      <c r="I687" s="279" t="s">
        <v>145</v>
      </c>
      <c r="J687" s="204">
        <v>15.11</v>
      </c>
    </row>
    <row r="688" spans="1:10" s="110" customFormat="1" ht="15" customHeight="1" thickBot="1">
      <c r="A688" s="201"/>
      <c r="B688" s="293"/>
      <c r="C688" s="293"/>
      <c r="D688" s="279"/>
      <c r="E688" s="279" t="s">
        <v>663</v>
      </c>
      <c r="F688" s="203">
        <v>25.2</v>
      </c>
      <c r="G688" s="279"/>
      <c r="H688" s="363" t="s">
        <v>664</v>
      </c>
      <c r="I688" s="363"/>
      <c r="J688" s="204">
        <v>137.36000000000001</v>
      </c>
    </row>
    <row r="689" spans="1:10" s="110" customFormat="1" ht="15" thickTop="1">
      <c r="A689" s="205"/>
      <c r="B689" s="190"/>
      <c r="C689" s="190"/>
      <c r="D689" s="189"/>
      <c r="E689" s="189"/>
      <c r="F689" s="189"/>
      <c r="G689" s="189"/>
      <c r="H689" s="189"/>
      <c r="I689" s="189"/>
      <c r="J689" s="206"/>
    </row>
    <row r="690" spans="1:10" s="110" customFormat="1">
      <c r="A690" s="290" t="s">
        <v>3244</v>
      </c>
      <c r="B690" s="289" t="s">
        <v>8</v>
      </c>
      <c r="C690" s="289" t="s">
        <v>9</v>
      </c>
      <c r="D690" s="284" t="s">
        <v>10</v>
      </c>
      <c r="E690" s="367" t="s">
        <v>136</v>
      </c>
      <c r="F690" s="367"/>
      <c r="G690" s="289" t="s">
        <v>11</v>
      </c>
      <c r="H690" s="288" t="s">
        <v>12</v>
      </c>
      <c r="I690" s="288" t="s">
        <v>13</v>
      </c>
      <c r="J690" s="287" t="s">
        <v>14</v>
      </c>
    </row>
    <row r="691" spans="1:10" s="110" customFormat="1" ht="38.25" customHeight="1">
      <c r="A691" s="94" t="s">
        <v>137</v>
      </c>
      <c r="B691" s="95" t="s">
        <v>1214</v>
      </c>
      <c r="C691" s="95" t="s">
        <v>21</v>
      </c>
      <c r="D691" s="277" t="s">
        <v>78</v>
      </c>
      <c r="E691" s="368" t="s">
        <v>177</v>
      </c>
      <c r="F691" s="368"/>
      <c r="G691" s="95" t="s">
        <v>34</v>
      </c>
      <c r="H691" s="182">
        <v>1</v>
      </c>
      <c r="I691" s="96">
        <v>139.55000000000001</v>
      </c>
      <c r="J691" s="196">
        <v>139.55000000000001</v>
      </c>
    </row>
    <row r="692" spans="1:10" s="110" customFormat="1" ht="51">
      <c r="A692" s="197" t="s">
        <v>146</v>
      </c>
      <c r="B692" s="183" t="s">
        <v>1491</v>
      </c>
      <c r="C692" s="183" t="s">
        <v>21</v>
      </c>
      <c r="D692" s="285" t="s">
        <v>839</v>
      </c>
      <c r="E692" s="365" t="s">
        <v>148</v>
      </c>
      <c r="F692" s="365"/>
      <c r="G692" s="183" t="s">
        <v>2</v>
      </c>
      <c r="H692" s="184">
        <v>6.0000000000000001E-3</v>
      </c>
      <c r="I692" s="185">
        <v>519.77</v>
      </c>
      <c r="J692" s="198">
        <v>3.11</v>
      </c>
    </row>
    <row r="693" spans="1:10" s="110" customFormat="1" ht="25.5" customHeight="1">
      <c r="A693" s="197" t="s">
        <v>146</v>
      </c>
      <c r="B693" s="183" t="s">
        <v>1396</v>
      </c>
      <c r="C693" s="183" t="s">
        <v>21</v>
      </c>
      <c r="D693" s="285" t="s">
        <v>168</v>
      </c>
      <c r="E693" s="365" t="s">
        <v>148</v>
      </c>
      <c r="F693" s="365"/>
      <c r="G693" s="183" t="s">
        <v>26</v>
      </c>
      <c r="H693" s="184">
        <v>0.41899999999999998</v>
      </c>
      <c r="I693" s="185">
        <v>25.47</v>
      </c>
      <c r="J693" s="198">
        <v>10.67</v>
      </c>
    </row>
    <row r="694" spans="1:10" s="110" customFormat="1" ht="25.5" customHeight="1">
      <c r="A694" s="197" t="s">
        <v>146</v>
      </c>
      <c r="B694" s="183" t="s">
        <v>1345</v>
      </c>
      <c r="C694" s="183" t="s">
        <v>21</v>
      </c>
      <c r="D694" s="285" t="s">
        <v>147</v>
      </c>
      <c r="E694" s="365" t="s">
        <v>148</v>
      </c>
      <c r="F694" s="365"/>
      <c r="G694" s="183" t="s">
        <v>26</v>
      </c>
      <c r="H694" s="184">
        <v>0.20899999999999999</v>
      </c>
      <c r="I694" s="185">
        <v>20.32</v>
      </c>
      <c r="J694" s="198">
        <v>4.24</v>
      </c>
    </row>
    <row r="695" spans="1:10" s="110" customFormat="1" ht="25.5" customHeight="1">
      <c r="A695" s="197" t="s">
        <v>146</v>
      </c>
      <c r="B695" s="183" t="s">
        <v>1418</v>
      </c>
      <c r="C695" s="183" t="s">
        <v>21</v>
      </c>
      <c r="D695" s="285" t="s">
        <v>792</v>
      </c>
      <c r="E695" s="365" t="s">
        <v>155</v>
      </c>
      <c r="F695" s="365"/>
      <c r="G695" s="183" t="s">
        <v>156</v>
      </c>
      <c r="H695" s="184">
        <v>2.1000000000000001E-2</v>
      </c>
      <c r="I695" s="185">
        <v>23.37</v>
      </c>
      <c r="J695" s="198">
        <v>0.49</v>
      </c>
    </row>
    <row r="696" spans="1:10" s="110" customFormat="1" ht="25.5" customHeight="1">
      <c r="A696" s="197" t="s">
        <v>146</v>
      </c>
      <c r="B696" s="183" t="s">
        <v>1419</v>
      </c>
      <c r="C696" s="183" t="s">
        <v>21</v>
      </c>
      <c r="D696" s="285" t="s">
        <v>793</v>
      </c>
      <c r="E696" s="365" t="s">
        <v>155</v>
      </c>
      <c r="F696" s="365"/>
      <c r="G696" s="183" t="s">
        <v>249</v>
      </c>
      <c r="H696" s="184">
        <v>0.39800000000000002</v>
      </c>
      <c r="I696" s="185">
        <v>21.85</v>
      </c>
      <c r="J696" s="198">
        <v>8.69</v>
      </c>
    </row>
    <row r="697" spans="1:10" s="110" customFormat="1" ht="25.5">
      <c r="A697" s="199" t="s">
        <v>139</v>
      </c>
      <c r="B697" s="186" t="s">
        <v>1492</v>
      </c>
      <c r="C697" s="186" t="s">
        <v>21</v>
      </c>
      <c r="D697" s="278" t="s">
        <v>840</v>
      </c>
      <c r="E697" s="362" t="s">
        <v>142</v>
      </c>
      <c r="F697" s="362"/>
      <c r="G697" s="186" t="s">
        <v>34</v>
      </c>
      <c r="H697" s="187">
        <v>1.04</v>
      </c>
      <c r="I697" s="188">
        <v>108.03</v>
      </c>
      <c r="J697" s="200">
        <v>112.35</v>
      </c>
    </row>
    <row r="698" spans="1:10" s="110" customFormat="1" ht="25.5">
      <c r="A698" s="201"/>
      <c r="B698" s="293"/>
      <c r="C698" s="293"/>
      <c r="D698" s="279"/>
      <c r="E698" s="279" t="s">
        <v>143</v>
      </c>
      <c r="F698" s="203">
        <v>19.32</v>
      </c>
      <c r="G698" s="279" t="s">
        <v>144</v>
      </c>
      <c r="H698" s="203">
        <v>0</v>
      </c>
      <c r="I698" s="279" t="s">
        <v>145</v>
      </c>
      <c r="J698" s="204">
        <v>19.32</v>
      </c>
    </row>
    <row r="699" spans="1:10" s="110" customFormat="1" ht="15" customHeight="1" thickBot="1">
      <c r="A699" s="201"/>
      <c r="B699" s="293"/>
      <c r="C699" s="293"/>
      <c r="D699" s="279"/>
      <c r="E699" s="279" t="s">
        <v>663</v>
      </c>
      <c r="F699" s="203">
        <v>31.35</v>
      </c>
      <c r="G699" s="279"/>
      <c r="H699" s="363" t="s">
        <v>664</v>
      </c>
      <c r="I699" s="363"/>
      <c r="J699" s="204">
        <v>170.9</v>
      </c>
    </row>
    <row r="700" spans="1:10" s="110" customFormat="1" ht="15" thickTop="1">
      <c r="A700" s="205"/>
      <c r="B700" s="190"/>
      <c r="C700" s="190"/>
      <c r="D700" s="189"/>
      <c r="E700" s="189"/>
      <c r="F700" s="189"/>
      <c r="G700" s="189"/>
      <c r="H700" s="189"/>
      <c r="I700" s="189"/>
      <c r="J700" s="206"/>
    </row>
    <row r="701" spans="1:10" s="110" customFormat="1">
      <c r="A701" s="290" t="s">
        <v>3245</v>
      </c>
      <c r="B701" s="289" t="s">
        <v>8</v>
      </c>
      <c r="C701" s="289" t="s">
        <v>9</v>
      </c>
      <c r="D701" s="284" t="s">
        <v>10</v>
      </c>
      <c r="E701" s="367" t="s">
        <v>136</v>
      </c>
      <c r="F701" s="367"/>
      <c r="G701" s="289" t="s">
        <v>11</v>
      </c>
      <c r="H701" s="288" t="s">
        <v>12</v>
      </c>
      <c r="I701" s="288" t="s">
        <v>13</v>
      </c>
      <c r="J701" s="287" t="s">
        <v>14</v>
      </c>
    </row>
    <row r="702" spans="1:10" s="110" customFormat="1" ht="25.5">
      <c r="A702" s="94" t="s">
        <v>137</v>
      </c>
      <c r="B702" s="95" t="s">
        <v>1159</v>
      </c>
      <c r="C702" s="95" t="s">
        <v>21</v>
      </c>
      <c r="D702" s="277" t="s">
        <v>269</v>
      </c>
      <c r="E702" s="368" t="s">
        <v>557</v>
      </c>
      <c r="F702" s="368"/>
      <c r="G702" s="95" t="s">
        <v>3</v>
      </c>
      <c r="H702" s="182">
        <v>1</v>
      </c>
      <c r="I702" s="96">
        <v>144.99</v>
      </c>
      <c r="J702" s="196">
        <v>144.99</v>
      </c>
    </row>
    <row r="703" spans="1:10" s="110" customFormat="1" ht="25.5" customHeight="1">
      <c r="A703" s="197" t="s">
        <v>146</v>
      </c>
      <c r="B703" s="183" t="s">
        <v>1345</v>
      </c>
      <c r="C703" s="183" t="s">
        <v>21</v>
      </c>
      <c r="D703" s="285" t="s">
        <v>147</v>
      </c>
      <c r="E703" s="365" t="s">
        <v>148</v>
      </c>
      <c r="F703" s="365"/>
      <c r="G703" s="183" t="s">
        <v>26</v>
      </c>
      <c r="H703" s="184">
        <v>6.2E-2</v>
      </c>
      <c r="I703" s="185">
        <v>20.32</v>
      </c>
      <c r="J703" s="198">
        <v>1.25</v>
      </c>
    </row>
    <row r="704" spans="1:10" s="110" customFormat="1" ht="25.5" customHeight="1">
      <c r="A704" s="197" t="s">
        <v>146</v>
      </c>
      <c r="B704" s="183" t="s">
        <v>1424</v>
      </c>
      <c r="C704" s="183" t="s">
        <v>21</v>
      </c>
      <c r="D704" s="285" t="s">
        <v>173</v>
      </c>
      <c r="E704" s="365" t="s">
        <v>148</v>
      </c>
      <c r="F704" s="365"/>
      <c r="G704" s="183" t="s">
        <v>26</v>
      </c>
      <c r="H704" s="184">
        <v>5.6000000000000001E-2</v>
      </c>
      <c r="I704" s="185">
        <v>25</v>
      </c>
      <c r="J704" s="198">
        <v>1.4</v>
      </c>
    </row>
    <row r="705" spans="1:10" s="110" customFormat="1" ht="25.5" customHeight="1">
      <c r="A705" s="197" t="s">
        <v>146</v>
      </c>
      <c r="B705" s="183" t="s">
        <v>1425</v>
      </c>
      <c r="C705" s="183" t="s">
        <v>21</v>
      </c>
      <c r="D705" s="285" t="s">
        <v>491</v>
      </c>
      <c r="E705" s="365" t="s">
        <v>155</v>
      </c>
      <c r="F705" s="365"/>
      <c r="G705" s="183" t="s">
        <v>156</v>
      </c>
      <c r="H705" s="184">
        <v>8.9999999999999998E-4</v>
      </c>
      <c r="I705" s="185">
        <v>22.43</v>
      </c>
      <c r="J705" s="198">
        <v>0.02</v>
      </c>
    </row>
    <row r="706" spans="1:10" s="110" customFormat="1" ht="25.5" customHeight="1">
      <c r="A706" s="197" t="s">
        <v>146</v>
      </c>
      <c r="B706" s="183" t="s">
        <v>1426</v>
      </c>
      <c r="C706" s="183" t="s">
        <v>21</v>
      </c>
      <c r="D706" s="285" t="s">
        <v>492</v>
      </c>
      <c r="E706" s="365" t="s">
        <v>155</v>
      </c>
      <c r="F706" s="365"/>
      <c r="G706" s="183" t="s">
        <v>249</v>
      </c>
      <c r="H706" s="184">
        <v>1.1999999999999999E-3</v>
      </c>
      <c r="I706" s="185">
        <v>21.33</v>
      </c>
      <c r="J706" s="198">
        <v>0.02</v>
      </c>
    </row>
    <row r="707" spans="1:10" s="110" customFormat="1" ht="38.25">
      <c r="A707" s="199" t="s">
        <v>139</v>
      </c>
      <c r="B707" s="186" t="s">
        <v>1427</v>
      </c>
      <c r="C707" s="186" t="s">
        <v>21</v>
      </c>
      <c r="D707" s="278" t="s">
        <v>493</v>
      </c>
      <c r="E707" s="362" t="s">
        <v>142</v>
      </c>
      <c r="F707" s="362"/>
      <c r="G707" s="186" t="s">
        <v>105</v>
      </c>
      <c r="H707" s="187">
        <v>4.1500000000000004</v>
      </c>
      <c r="I707" s="188">
        <v>1.8</v>
      </c>
      <c r="J707" s="200">
        <v>7.47</v>
      </c>
    </row>
    <row r="708" spans="1:10" s="110" customFormat="1" ht="63.75">
      <c r="A708" s="199" t="s">
        <v>139</v>
      </c>
      <c r="B708" s="186" t="s">
        <v>1428</v>
      </c>
      <c r="C708" s="186" t="s">
        <v>21</v>
      </c>
      <c r="D708" s="278" t="s">
        <v>798</v>
      </c>
      <c r="E708" s="362" t="s">
        <v>142</v>
      </c>
      <c r="F708" s="362"/>
      <c r="G708" s="186" t="s">
        <v>3</v>
      </c>
      <c r="H708" s="187">
        <v>1.1459999999999999</v>
      </c>
      <c r="I708" s="188">
        <v>117.66</v>
      </c>
      <c r="J708" s="200">
        <v>134.83000000000001</v>
      </c>
    </row>
    <row r="709" spans="1:10" s="110" customFormat="1" ht="25.5">
      <c r="A709" s="201"/>
      <c r="B709" s="293"/>
      <c r="C709" s="293"/>
      <c r="D709" s="279"/>
      <c r="E709" s="279" t="s">
        <v>143</v>
      </c>
      <c r="F709" s="203">
        <v>2.06</v>
      </c>
      <c r="G709" s="279" t="s">
        <v>144</v>
      </c>
      <c r="H709" s="203">
        <v>0</v>
      </c>
      <c r="I709" s="279" t="s">
        <v>145</v>
      </c>
      <c r="J709" s="204">
        <v>2.06</v>
      </c>
    </row>
    <row r="710" spans="1:10" s="110" customFormat="1" ht="15" customHeight="1" thickBot="1">
      <c r="A710" s="201"/>
      <c r="B710" s="293"/>
      <c r="C710" s="293"/>
      <c r="D710" s="279"/>
      <c r="E710" s="279" t="s">
        <v>663</v>
      </c>
      <c r="F710" s="203">
        <v>32.57</v>
      </c>
      <c r="G710" s="279"/>
      <c r="H710" s="363" t="s">
        <v>664</v>
      </c>
      <c r="I710" s="363"/>
      <c r="J710" s="204">
        <v>177.56</v>
      </c>
    </row>
    <row r="711" spans="1:10" s="110" customFormat="1" ht="15" thickTop="1">
      <c r="A711" s="205"/>
      <c r="B711" s="190"/>
      <c r="C711" s="190"/>
      <c r="D711" s="189"/>
      <c r="E711" s="189"/>
      <c r="F711" s="189"/>
      <c r="G711" s="189"/>
      <c r="H711" s="189"/>
      <c r="I711" s="189"/>
      <c r="J711" s="206"/>
    </row>
    <row r="712" spans="1:10" s="110" customFormat="1">
      <c r="A712" s="290" t="s">
        <v>3246</v>
      </c>
      <c r="B712" s="289" t="s">
        <v>8</v>
      </c>
      <c r="C712" s="289" t="s">
        <v>9</v>
      </c>
      <c r="D712" s="284" t="s">
        <v>10</v>
      </c>
      <c r="E712" s="367" t="s">
        <v>136</v>
      </c>
      <c r="F712" s="367"/>
      <c r="G712" s="289" t="s">
        <v>11</v>
      </c>
      <c r="H712" s="288" t="s">
        <v>12</v>
      </c>
      <c r="I712" s="288" t="s">
        <v>13</v>
      </c>
      <c r="J712" s="287" t="s">
        <v>14</v>
      </c>
    </row>
    <row r="713" spans="1:10" s="110" customFormat="1" ht="25.5" customHeight="1">
      <c r="A713" s="94" t="s">
        <v>137</v>
      </c>
      <c r="B713" s="95" t="s">
        <v>1233</v>
      </c>
      <c r="C713" s="95" t="s">
        <v>44</v>
      </c>
      <c r="D713" s="277" t="s">
        <v>273</v>
      </c>
      <c r="E713" s="368" t="s">
        <v>490</v>
      </c>
      <c r="F713" s="368"/>
      <c r="G713" s="95" t="s">
        <v>34</v>
      </c>
      <c r="H713" s="182">
        <v>1</v>
      </c>
      <c r="I713" s="96">
        <v>104.57</v>
      </c>
      <c r="J713" s="196">
        <v>104.57</v>
      </c>
    </row>
    <row r="714" spans="1:10" s="110" customFormat="1" ht="25.5" customHeight="1">
      <c r="A714" s="197" t="s">
        <v>146</v>
      </c>
      <c r="B714" s="183" t="s">
        <v>1425</v>
      </c>
      <c r="C714" s="183" t="s">
        <v>21</v>
      </c>
      <c r="D714" s="285" t="s">
        <v>491</v>
      </c>
      <c r="E714" s="365" t="s">
        <v>155</v>
      </c>
      <c r="F714" s="365"/>
      <c r="G714" s="183" t="s">
        <v>156</v>
      </c>
      <c r="H714" s="184">
        <v>2E-3</v>
      </c>
      <c r="I714" s="185">
        <v>22.43</v>
      </c>
      <c r="J714" s="198">
        <v>0.04</v>
      </c>
    </row>
    <row r="715" spans="1:10" s="110" customFormat="1" ht="25.5" customHeight="1">
      <c r="A715" s="197" t="s">
        <v>146</v>
      </c>
      <c r="B715" s="183" t="s">
        <v>1426</v>
      </c>
      <c r="C715" s="183" t="s">
        <v>21</v>
      </c>
      <c r="D715" s="285" t="s">
        <v>492</v>
      </c>
      <c r="E715" s="365" t="s">
        <v>155</v>
      </c>
      <c r="F715" s="365"/>
      <c r="G715" s="183" t="s">
        <v>249</v>
      </c>
      <c r="H715" s="184">
        <v>2.7000000000000001E-3</v>
      </c>
      <c r="I715" s="185">
        <v>21.33</v>
      </c>
      <c r="J715" s="198">
        <v>0.05</v>
      </c>
    </row>
    <row r="716" spans="1:10" s="110" customFormat="1" ht="25.5" customHeight="1">
      <c r="A716" s="197" t="s">
        <v>146</v>
      </c>
      <c r="B716" s="183" t="s">
        <v>1424</v>
      </c>
      <c r="C716" s="183" t="s">
        <v>21</v>
      </c>
      <c r="D716" s="285" t="s">
        <v>173</v>
      </c>
      <c r="E716" s="365" t="s">
        <v>148</v>
      </c>
      <c r="F716" s="365"/>
      <c r="G716" s="183" t="s">
        <v>26</v>
      </c>
      <c r="H716" s="184">
        <v>7.9000000000000001E-2</v>
      </c>
      <c r="I716" s="185">
        <v>25</v>
      </c>
      <c r="J716" s="198">
        <v>1.97</v>
      </c>
    </row>
    <row r="717" spans="1:10" s="110" customFormat="1" ht="25.5" customHeight="1">
      <c r="A717" s="197" t="s">
        <v>146</v>
      </c>
      <c r="B717" s="183" t="s">
        <v>1345</v>
      </c>
      <c r="C717" s="183" t="s">
        <v>21</v>
      </c>
      <c r="D717" s="285" t="s">
        <v>147</v>
      </c>
      <c r="E717" s="365" t="s">
        <v>148</v>
      </c>
      <c r="F717" s="365"/>
      <c r="G717" s="183" t="s">
        <v>26</v>
      </c>
      <c r="H717" s="184">
        <v>9.2999999999999999E-2</v>
      </c>
      <c r="I717" s="185">
        <v>20.32</v>
      </c>
      <c r="J717" s="198">
        <v>1.88</v>
      </c>
    </row>
    <row r="718" spans="1:10" s="110" customFormat="1" ht="38.25">
      <c r="A718" s="199" t="s">
        <v>139</v>
      </c>
      <c r="B718" s="186" t="s">
        <v>1427</v>
      </c>
      <c r="C718" s="186" t="s">
        <v>21</v>
      </c>
      <c r="D718" s="278" t="s">
        <v>493</v>
      </c>
      <c r="E718" s="362" t="s">
        <v>142</v>
      </c>
      <c r="F718" s="362"/>
      <c r="G718" s="186" t="s">
        <v>105</v>
      </c>
      <c r="H718" s="187">
        <v>6.36</v>
      </c>
      <c r="I718" s="188">
        <v>1.8</v>
      </c>
      <c r="J718" s="200">
        <v>11.44</v>
      </c>
    </row>
    <row r="719" spans="1:10" s="110" customFormat="1">
      <c r="A719" s="199" t="s">
        <v>139</v>
      </c>
      <c r="B719" s="186" t="s">
        <v>1438</v>
      </c>
      <c r="C719" s="186" t="s">
        <v>44</v>
      </c>
      <c r="D719" s="278" t="s">
        <v>494</v>
      </c>
      <c r="E719" s="362" t="s">
        <v>495</v>
      </c>
      <c r="F719" s="362"/>
      <c r="G719" s="186" t="s">
        <v>34</v>
      </c>
      <c r="H719" s="187">
        <v>1.08</v>
      </c>
      <c r="I719" s="188">
        <v>82.59</v>
      </c>
      <c r="J719" s="200">
        <v>89.19</v>
      </c>
    </row>
    <row r="720" spans="1:10" s="110" customFormat="1" ht="25.5">
      <c r="A720" s="201"/>
      <c r="B720" s="293"/>
      <c r="C720" s="293"/>
      <c r="D720" s="279"/>
      <c r="E720" s="279" t="s">
        <v>143</v>
      </c>
      <c r="F720" s="203">
        <v>3.03</v>
      </c>
      <c r="G720" s="279" t="s">
        <v>144</v>
      </c>
      <c r="H720" s="203">
        <v>0</v>
      </c>
      <c r="I720" s="279" t="s">
        <v>145</v>
      </c>
      <c r="J720" s="204">
        <v>3.03</v>
      </c>
    </row>
    <row r="721" spans="1:10" s="110" customFormat="1" ht="15" customHeight="1" thickBot="1">
      <c r="A721" s="201"/>
      <c r="B721" s="293"/>
      <c r="C721" s="293"/>
      <c r="D721" s="279"/>
      <c r="E721" s="279" t="s">
        <v>663</v>
      </c>
      <c r="F721" s="203">
        <v>23.49</v>
      </c>
      <c r="G721" s="279"/>
      <c r="H721" s="363" t="s">
        <v>664</v>
      </c>
      <c r="I721" s="363"/>
      <c r="J721" s="204">
        <v>128.06</v>
      </c>
    </row>
    <row r="722" spans="1:10" s="110" customFormat="1" ht="15" thickTop="1">
      <c r="A722" s="205"/>
      <c r="B722" s="190"/>
      <c r="C722" s="190"/>
      <c r="D722" s="189"/>
      <c r="E722" s="189"/>
      <c r="F722" s="189"/>
      <c r="G722" s="189"/>
      <c r="H722" s="189"/>
      <c r="I722" s="189"/>
      <c r="J722" s="206"/>
    </row>
    <row r="723" spans="1:10" s="110" customFormat="1">
      <c r="A723" s="290" t="s">
        <v>3247</v>
      </c>
      <c r="B723" s="289" t="s">
        <v>8</v>
      </c>
      <c r="C723" s="289" t="s">
        <v>9</v>
      </c>
      <c r="D723" s="284" t="s">
        <v>10</v>
      </c>
      <c r="E723" s="367" t="s">
        <v>136</v>
      </c>
      <c r="F723" s="367"/>
      <c r="G723" s="289" t="s">
        <v>11</v>
      </c>
      <c r="H723" s="288" t="s">
        <v>12</v>
      </c>
      <c r="I723" s="288" t="s">
        <v>13</v>
      </c>
      <c r="J723" s="287" t="s">
        <v>14</v>
      </c>
    </row>
    <row r="724" spans="1:10" s="110" customFormat="1" ht="25.5">
      <c r="A724" s="94" t="s">
        <v>137</v>
      </c>
      <c r="B724" s="95" t="s">
        <v>1184</v>
      </c>
      <c r="C724" s="95" t="s">
        <v>21</v>
      </c>
      <c r="D724" s="277" t="s">
        <v>270</v>
      </c>
      <c r="E724" s="368" t="s">
        <v>557</v>
      </c>
      <c r="F724" s="368"/>
      <c r="G724" s="95" t="s">
        <v>34</v>
      </c>
      <c r="H724" s="182">
        <v>1</v>
      </c>
      <c r="I724" s="96">
        <v>58.56</v>
      </c>
      <c r="J724" s="196">
        <v>58.56</v>
      </c>
    </row>
    <row r="725" spans="1:10" s="110" customFormat="1" ht="25.5" customHeight="1">
      <c r="A725" s="197" t="s">
        <v>146</v>
      </c>
      <c r="B725" s="183" t="s">
        <v>1345</v>
      </c>
      <c r="C725" s="183" t="s">
        <v>21</v>
      </c>
      <c r="D725" s="285" t="s">
        <v>147</v>
      </c>
      <c r="E725" s="365" t="s">
        <v>148</v>
      </c>
      <c r="F725" s="365"/>
      <c r="G725" s="183" t="s">
        <v>26</v>
      </c>
      <c r="H725" s="184">
        <v>0.20699999999999999</v>
      </c>
      <c r="I725" s="185">
        <v>20.32</v>
      </c>
      <c r="J725" s="198">
        <v>4.2</v>
      </c>
    </row>
    <row r="726" spans="1:10" s="110" customFormat="1" ht="25.5" customHeight="1">
      <c r="A726" s="197" t="s">
        <v>146</v>
      </c>
      <c r="B726" s="183" t="s">
        <v>1424</v>
      </c>
      <c r="C726" s="183" t="s">
        <v>21</v>
      </c>
      <c r="D726" s="285" t="s">
        <v>173</v>
      </c>
      <c r="E726" s="365" t="s">
        <v>148</v>
      </c>
      <c r="F726" s="365"/>
      <c r="G726" s="183" t="s">
        <v>26</v>
      </c>
      <c r="H726" s="184">
        <v>0.112</v>
      </c>
      <c r="I726" s="185">
        <v>25</v>
      </c>
      <c r="J726" s="198">
        <v>2.8</v>
      </c>
    </row>
    <row r="727" spans="1:10" s="110" customFormat="1" ht="25.5" customHeight="1">
      <c r="A727" s="197" t="s">
        <v>146</v>
      </c>
      <c r="B727" s="183" t="s">
        <v>1425</v>
      </c>
      <c r="C727" s="183" t="s">
        <v>21</v>
      </c>
      <c r="D727" s="285" t="s">
        <v>491</v>
      </c>
      <c r="E727" s="365" t="s">
        <v>155</v>
      </c>
      <c r="F727" s="365"/>
      <c r="G727" s="183" t="s">
        <v>156</v>
      </c>
      <c r="H727" s="184">
        <v>1.32E-2</v>
      </c>
      <c r="I727" s="185">
        <v>22.43</v>
      </c>
      <c r="J727" s="198">
        <v>0.28999999999999998</v>
      </c>
    </row>
    <row r="728" spans="1:10" s="110" customFormat="1" ht="25.5" customHeight="1">
      <c r="A728" s="197" t="s">
        <v>146</v>
      </c>
      <c r="B728" s="183" t="s">
        <v>1426</v>
      </c>
      <c r="C728" s="183" t="s">
        <v>21</v>
      </c>
      <c r="D728" s="285" t="s">
        <v>492</v>
      </c>
      <c r="E728" s="365" t="s">
        <v>155</v>
      </c>
      <c r="F728" s="365"/>
      <c r="G728" s="183" t="s">
        <v>249</v>
      </c>
      <c r="H728" s="184">
        <v>1.83E-2</v>
      </c>
      <c r="I728" s="185">
        <v>21.33</v>
      </c>
      <c r="J728" s="198">
        <v>0.39</v>
      </c>
    </row>
    <row r="729" spans="1:10" s="110" customFormat="1" ht="25.5">
      <c r="A729" s="199" t="s">
        <v>139</v>
      </c>
      <c r="B729" s="186" t="s">
        <v>1430</v>
      </c>
      <c r="C729" s="186" t="s">
        <v>21</v>
      </c>
      <c r="D729" s="278" t="s">
        <v>159</v>
      </c>
      <c r="E729" s="362" t="s">
        <v>142</v>
      </c>
      <c r="F729" s="362"/>
      <c r="G729" s="186" t="s">
        <v>160</v>
      </c>
      <c r="H729" s="187">
        <v>0.19800000000000001</v>
      </c>
      <c r="I729" s="188">
        <v>36.4</v>
      </c>
      <c r="J729" s="200">
        <v>7.2</v>
      </c>
    </row>
    <row r="730" spans="1:10" s="110" customFormat="1">
      <c r="A730" s="199" t="s">
        <v>139</v>
      </c>
      <c r="B730" s="186" t="s">
        <v>1431</v>
      </c>
      <c r="C730" s="186" t="s">
        <v>21</v>
      </c>
      <c r="D730" s="278" t="s">
        <v>161</v>
      </c>
      <c r="E730" s="362" t="s">
        <v>142</v>
      </c>
      <c r="F730" s="362"/>
      <c r="G730" s="186" t="s">
        <v>38</v>
      </c>
      <c r="H730" s="187">
        <v>6.0000000000000001E-3</v>
      </c>
      <c r="I730" s="188">
        <v>18.2</v>
      </c>
      <c r="J730" s="200">
        <v>0.1</v>
      </c>
    </row>
    <row r="731" spans="1:10" s="110" customFormat="1" ht="25.5">
      <c r="A731" s="199" t="s">
        <v>139</v>
      </c>
      <c r="B731" s="186" t="s">
        <v>1432</v>
      </c>
      <c r="C731" s="186" t="s">
        <v>21</v>
      </c>
      <c r="D731" s="278" t="s">
        <v>536</v>
      </c>
      <c r="E731" s="362" t="s">
        <v>142</v>
      </c>
      <c r="F731" s="362"/>
      <c r="G731" s="186" t="s">
        <v>38</v>
      </c>
      <c r="H731" s="187">
        <v>1.1999999999999999E-3</v>
      </c>
      <c r="I731" s="188">
        <v>69.78</v>
      </c>
      <c r="J731" s="200">
        <v>0.08</v>
      </c>
    </row>
    <row r="732" spans="1:10" s="110" customFormat="1">
      <c r="A732" s="199" t="s">
        <v>139</v>
      </c>
      <c r="B732" s="186" t="s">
        <v>1433</v>
      </c>
      <c r="C732" s="186" t="s">
        <v>21</v>
      </c>
      <c r="D732" s="278" t="s">
        <v>162</v>
      </c>
      <c r="E732" s="362" t="s">
        <v>142</v>
      </c>
      <c r="F732" s="362"/>
      <c r="G732" s="186" t="s">
        <v>38</v>
      </c>
      <c r="H732" s="187">
        <v>4.4999999999999998E-2</v>
      </c>
      <c r="I732" s="188">
        <v>174.17</v>
      </c>
      <c r="J732" s="200">
        <v>7.83</v>
      </c>
    </row>
    <row r="733" spans="1:10" s="110" customFormat="1" ht="25.5">
      <c r="A733" s="199" t="s">
        <v>139</v>
      </c>
      <c r="B733" s="186" t="s">
        <v>1434</v>
      </c>
      <c r="C733" s="186" t="s">
        <v>21</v>
      </c>
      <c r="D733" s="278" t="s">
        <v>800</v>
      </c>
      <c r="E733" s="362" t="s">
        <v>142</v>
      </c>
      <c r="F733" s="362"/>
      <c r="G733" s="186" t="s">
        <v>34</v>
      </c>
      <c r="H733" s="187">
        <v>1.05</v>
      </c>
      <c r="I733" s="188">
        <v>33.979999999999997</v>
      </c>
      <c r="J733" s="200">
        <v>35.67</v>
      </c>
    </row>
    <row r="734" spans="1:10" s="110" customFormat="1" ht="25.5">
      <c r="A734" s="201"/>
      <c r="B734" s="293"/>
      <c r="C734" s="293"/>
      <c r="D734" s="279"/>
      <c r="E734" s="279" t="s">
        <v>143</v>
      </c>
      <c r="F734" s="203">
        <v>5.85</v>
      </c>
      <c r="G734" s="279" t="s">
        <v>144</v>
      </c>
      <c r="H734" s="203">
        <v>0</v>
      </c>
      <c r="I734" s="279" t="s">
        <v>145</v>
      </c>
      <c r="J734" s="204">
        <v>5.85</v>
      </c>
    </row>
    <row r="735" spans="1:10" s="110" customFormat="1" ht="15" customHeight="1" thickBot="1">
      <c r="A735" s="201"/>
      <c r="B735" s="293"/>
      <c r="C735" s="293"/>
      <c r="D735" s="279"/>
      <c r="E735" s="279" t="s">
        <v>663</v>
      </c>
      <c r="F735" s="203">
        <v>13.15</v>
      </c>
      <c r="G735" s="279"/>
      <c r="H735" s="363" t="s">
        <v>664</v>
      </c>
      <c r="I735" s="363"/>
      <c r="J735" s="204">
        <v>71.709999999999994</v>
      </c>
    </row>
    <row r="736" spans="1:10" s="110" customFormat="1" ht="15" thickTop="1">
      <c r="A736" s="205"/>
      <c r="B736" s="190"/>
      <c r="C736" s="190"/>
      <c r="D736" s="189"/>
      <c r="E736" s="189"/>
      <c r="F736" s="189"/>
      <c r="G736" s="189"/>
      <c r="H736" s="189"/>
      <c r="I736" s="189"/>
      <c r="J736" s="206"/>
    </row>
    <row r="737" spans="1:10" s="110" customFormat="1">
      <c r="A737" s="290" t="s">
        <v>3248</v>
      </c>
      <c r="B737" s="289" t="s">
        <v>8</v>
      </c>
      <c r="C737" s="289" t="s">
        <v>9</v>
      </c>
      <c r="D737" s="284" t="s">
        <v>10</v>
      </c>
      <c r="E737" s="367" t="s">
        <v>136</v>
      </c>
      <c r="F737" s="367"/>
      <c r="G737" s="289" t="s">
        <v>11</v>
      </c>
      <c r="H737" s="288" t="s">
        <v>12</v>
      </c>
      <c r="I737" s="288" t="s">
        <v>13</v>
      </c>
      <c r="J737" s="287" t="s">
        <v>14</v>
      </c>
    </row>
    <row r="738" spans="1:10" s="110" customFormat="1" ht="38.25">
      <c r="A738" s="94" t="s">
        <v>137</v>
      </c>
      <c r="B738" s="95" t="s">
        <v>3249</v>
      </c>
      <c r="C738" s="95" t="s">
        <v>21</v>
      </c>
      <c r="D738" s="277" t="s">
        <v>2403</v>
      </c>
      <c r="E738" s="368" t="s">
        <v>557</v>
      </c>
      <c r="F738" s="368"/>
      <c r="G738" s="95" t="s">
        <v>34</v>
      </c>
      <c r="H738" s="182">
        <v>1</v>
      </c>
      <c r="I738" s="96">
        <v>72.900000000000006</v>
      </c>
      <c r="J738" s="196">
        <v>72.900000000000006</v>
      </c>
    </row>
    <row r="739" spans="1:10" s="110" customFormat="1" ht="25.5" customHeight="1">
      <c r="A739" s="197" t="s">
        <v>146</v>
      </c>
      <c r="B739" s="183" t="s">
        <v>1345</v>
      </c>
      <c r="C739" s="183" t="s">
        <v>21</v>
      </c>
      <c r="D739" s="285" t="s">
        <v>147</v>
      </c>
      <c r="E739" s="365" t="s">
        <v>148</v>
      </c>
      <c r="F739" s="365"/>
      <c r="G739" s="183" t="s">
        <v>26</v>
      </c>
      <c r="H739" s="184">
        <v>0.28199999999999997</v>
      </c>
      <c r="I739" s="185">
        <v>20.32</v>
      </c>
      <c r="J739" s="198">
        <v>5.73</v>
      </c>
    </row>
    <row r="740" spans="1:10" s="110" customFormat="1" ht="25.5" customHeight="1">
      <c r="A740" s="197" t="s">
        <v>146</v>
      </c>
      <c r="B740" s="183" t="s">
        <v>1424</v>
      </c>
      <c r="C740" s="183" t="s">
        <v>21</v>
      </c>
      <c r="D740" s="285" t="s">
        <v>173</v>
      </c>
      <c r="E740" s="365" t="s">
        <v>148</v>
      </c>
      <c r="F740" s="365"/>
      <c r="G740" s="183" t="s">
        <v>26</v>
      </c>
      <c r="H740" s="184">
        <v>0.188</v>
      </c>
      <c r="I740" s="185">
        <v>25</v>
      </c>
      <c r="J740" s="198">
        <v>4.7</v>
      </c>
    </row>
    <row r="741" spans="1:10" s="110" customFormat="1" ht="25.5" customHeight="1">
      <c r="A741" s="197" t="s">
        <v>146</v>
      </c>
      <c r="B741" s="183" t="s">
        <v>1425</v>
      </c>
      <c r="C741" s="183" t="s">
        <v>21</v>
      </c>
      <c r="D741" s="285" t="s">
        <v>491</v>
      </c>
      <c r="E741" s="365" t="s">
        <v>155</v>
      </c>
      <c r="F741" s="365"/>
      <c r="G741" s="183" t="s">
        <v>156</v>
      </c>
      <c r="H741" s="184">
        <v>1.32E-2</v>
      </c>
      <c r="I741" s="185">
        <v>22.43</v>
      </c>
      <c r="J741" s="198">
        <v>0.28999999999999998</v>
      </c>
    </row>
    <row r="742" spans="1:10" s="110" customFormat="1" ht="25.5" customHeight="1">
      <c r="A742" s="197" t="s">
        <v>146</v>
      </c>
      <c r="B742" s="183" t="s">
        <v>1426</v>
      </c>
      <c r="C742" s="183" t="s">
        <v>21</v>
      </c>
      <c r="D742" s="285" t="s">
        <v>492</v>
      </c>
      <c r="E742" s="365" t="s">
        <v>155</v>
      </c>
      <c r="F742" s="365"/>
      <c r="G742" s="183" t="s">
        <v>249</v>
      </c>
      <c r="H742" s="184">
        <v>1.83E-2</v>
      </c>
      <c r="I742" s="185">
        <v>21.33</v>
      </c>
      <c r="J742" s="198">
        <v>0.39</v>
      </c>
    </row>
    <row r="743" spans="1:10" s="110" customFormat="1" ht="25.5">
      <c r="A743" s="199" t="s">
        <v>139</v>
      </c>
      <c r="B743" s="186" t="s">
        <v>1430</v>
      </c>
      <c r="C743" s="186" t="s">
        <v>21</v>
      </c>
      <c r="D743" s="278" t="s">
        <v>159</v>
      </c>
      <c r="E743" s="362" t="s">
        <v>142</v>
      </c>
      <c r="F743" s="362"/>
      <c r="G743" s="186" t="s">
        <v>160</v>
      </c>
      <c r="H743" s="187">
        <v>5.2999999999999999E-2</v>
      </c>
      <c r="I743" s="188">
        <v>36.4</v>
      </c>
      <c r="J743" s="200">
        <v>1.92</v>
      </c>
    </row>
    <row r="744" spans="1:10" s="110" customFormat="1">
      <c r="A744" s="199" t="s">
        <v>139</v>
      </c>
      <c r="B744" s="186" t="s">
        <v>1431</v>
      </c>
      <c r="C744" s="186" t="s">
        <v>21</v>
      </c>
      <c r="D744" s="278" t="s">
        <v>161</v>
      </c>
      <c r="E744" s="362" t="s">
        <v>142</v>
      </c>
      <c r="F744" s="362"/>
      <c r="G744" s="186" t="s">
        <v>38</v>
      </c>
      <c r="H744" s="187">
        <v>8.0000000000000002E-3</v>
      </c>
      <c r="I744" s="188">
        <v>18.2</v>
      </c>
      <c r="J744" s="200">
        <v>0.14000000000000001</v>
      </c>
    </row>
    <row r="745" spans="1:10" s="110" customFormat="1" ht="25.5">
      <c r="A745" s="199" t="s">
        <v>139</v>
      </c>
      <c r="B745" s="186" t="s">
        <v>1432</v>
      </c>
      <c r="C745" s="186" t="s">
        <v>21</v>
      </c>
      <c r="D745" s="278" t="s">
        <v>536</v>
      </c>
      <c r="E745" s="362" t="s">
        <v>142</v>
      </c>
      <c r="F745" s="362"/>
      <c r="G745" s="186" t="s">
        <v>38</v>
      </c>
      <c r="H745" s="187">
        <v>1.6000000000000001E-3</v>
      </c>
      <c r="I745" s="188">
        <v>69.78</v>
      </c>
      <c r="J745" s="200">
        <v>0.11</v>
      </c>
    </row>
    <row r="746" spans="1:10" s="110" customFormat="1">
      <c r="A746" s="199" t="s">
        <v>139</v>
      </c>
      <c r="B746" s="186" t="s">
        <v>1433</v>
      </c>
      <c r="C746" s="186" t="s">
        <v>21</v>
      </c>
      <c r="D746" s="278" t="s">
        <v>162</v>
      </c>
      <c r="E746" s="362" t="s">
        <v>142</v>
      </c>
      <c r="F746" s="362"/>
      <c r="G746" s="186" t="s">
        <v>38</v>
      </c>
      <c r="H746" s="187">
        <v>5.8999999999999997E-2</v>
      </c>
      <c r="I746" s="188">
        <v>174.17</v>
      </c>
      <c r="J746" s="200">
        <v>10.27</v>
      </c>
    </row>
    <row r="747" spans="1:10" s="110" customFormat="1" ht="25.5">
      <c r="A747" s="199" t="s">
        <v>139</v>
      </c>
      <c r="B747" s="186" t="s">
        <v>1632</v>
      </c>
      <c r="C747" s="186" t="s">
        <v>21</v>
      </c>
      <c r="D747" s="278" t="s">
        <v>163</v>
      </c>
      <c r="E747" s="362" t="s">
        <v>142</v>
      </c>
      <c r="F747" s="362"/>
      <c r="G747" s="186" t="s">
        <v>34</v>
      </c>
      <c r="H747" s="187">
        <v>1.05</v>
      </c>
      <c r="I747" s="188">
        <v>47</v>
      </c>
      <c r="J747" s="200">
        <v>49.35</v>
      </c>
    </row>
    <row r="748" spans="1:10" s="110" customFormat="1" ht="25.5">
      <c r="A748" s="201"/>
      <c r="B748" s="293"/>
      <c r="C748" s="293"/>
      <c r="D748" s="279"/>
      <c r="E748" s="279" t="s">
        <v>143</v>
      </c>
      <c r="F748" s="203">
        <v>8.49</v>
      </c>
      <c r="G748" s="279" t="s">
        <v>144</v>
      </c>
      <c r="H748" s="203">
        <v>0</v>
      </c>
      <c r="I748" s="279" t="s">
        <v>145</v>
      </c>
      <c r="J748" s="204">
        <v>8.49</v>
      </c>
    </row>
    <row r="749" spans="1:10" s="110" customFormat="1" ht="15" customHeight="1" thickBot="1">
      <c r="A749" s="201"/>
      <c r="B749" s="293"/>
      <c r="C749" s="293"/>
      <c r="D749" s="279"/>
      <c r="E749" s="279" t="s">
        <v>663</v>
      </c>
      <c r="F749" s="203">
        <v>16.38</v>
      </c>
      <c r="G749" s="279"/>
      <c r="H749" s="363" t="s">
        <v>664</v>
      </c>
      <c r="I749" s="363"/>
      <c r="J749" s="204">
        <v>89.28</v>
      </c>
    </row>
    <row r="750" spans="1:10" s="110" customFormat="1" ht="15" thickTop="1">
      <c r="A750" s="205"/>
      <c r="B750" s="190"/>
      <c r="C750" s="190"/>
      <c r="D750" s="189"/>
      <c r="E750" s="189"/>
      <c r="F750" s="189"/>
      <c r="G750" s="189"/>
      <c r="H750" s="189"/>
      <c r="I750" s="189"/>
      <c r="J750" s="206"/>
    </row>
    <row r="751" spans="1:10" s="110" customFormat="1">
      <c r="A751" s="290" t="s">
        <v>3250</v>
      </c>
      <c r="B751" s="289" t="s">
        <v>8</v>
      </c>
      <c r="C751" s="289" t="s">
        <v>9</v>
      </c>
      <c r="D751" s="284" t="s">
        <v>10</v>
      </c>
      <c r="E751" s="367" t="s">
        <v>136</v>
      </c>
      <c r="F751" s="367"/>
      <c r="G751" s="289" t="s">
        <v>11</v>
      </c>
      <c r="H751" s="288" t="s">
        <v>12</v>
      </c>
      <c r="I751" s="288" t="s">
        <v>13</v>
      </c>
      <c r="J751" s="287" t="s">
        <v>14</v>
      </c>
    </row>
    <row r="752" spans="1:10" s="110" customFormat="1" ht="14.25" customHeight="1">
      <c r="A752" s="94" t="s">
        <v>137</v>
      </c>
      <c r="B752" s="95" t="s">
        <v>3251</v>
      </c>
      <c r="C752" s="95" t="s">
        <v>268</v>
      </c>
      <c r="D752" s="277" t="s">
        <v>2405</v>
      </c>
      <c r="E752" s="368" t="s">
        <v>801</v>
      </c>
      <c r="F752" s="368"/>
      <c r="G752" s="95" t="s">
        <v>34</v>
      </c>
      <c r="H752" s="182">
        <v>1</v>
      </c>
      <c r="I752" s="96">
        <v>36.090000000000003</v>
      </c>
      <c r="J752" s="196">
        <v>36.090000000000003</v>
      </c>
    </row>
    <row r="753" spans="1:10" s="110" customFormat="1">
      <c r="A753" s="199" t="s">
        <v>139</v>
      </c>
      <c r="B753" s="186" t="s">
        <v>1486</v>
      </c>
      <c r="C753" s="186" t="s">
        <v>268</v>
      </c>
      <c r="D753" s="278" t="s">
        <v>834</v>
      </c>
      <c r="E753" s="362" t="s">
        <v>142</v>
      </c>
      <c r="F753" s="362"/>
      <c r="G753" s="186" t="s">
        <v>38</v>
      </c>
      <c r="H753" s="187">
        <v>1.5649999999999999</v>
      </c>
      <c r="I753" s="188">
        <v>0.82</v>
      </c>
      <c r="J753" s="200">
        <v>1.28</v>
      </c>
    </row>
    <row r="754" spans="1:10" s="110" customFormat="1">
      <c r="A754" s="199" t="s">
        <v>139</v>
      </c>
      <c r="B754" s="186" t="s">
        <v>3252</v>
      </c>
      <c r="C754" s="186" t="s">
        <v>268</v>
      </c>
      <c r="D754" s="278" t="s">
        <v>3253</v>
      </c>
      <c r="E754" s="362" t="s">
        <v>142</v>
      </c>
      <c r="F754" s="362"/>
      <c r="G754" s="186" t="s">
        <v>2</v>
      </c>
      <c r="H754" s="187">
        <v>1.7999999999999999E-2</v>
      </c>
      <c r="I754" s="188">
        <v>132.5</v>
      </c>
      <c r="J754" s="200">
        <v>2.38</v>
      </c>
    </row>
    <row r="755" spans="1:10" s="110" customFormat="1">
      <c r="A755" s="199" t="s">
        <v>139</v>
      </c>
      <c r="B755" s="186" t="s">
        <v>1506</v>
      </c>
      <c r="C755" s="186" t="s">
        <v>268</v>
      </c>
      <c r="D755" s="278" t="s">
        <v>849</v>
      </c>
      <c r="E755" s="362" t="s">
        <v>141</v>
      </c>
      <c r="F755" s="362"/>
      <c r="G755" s="186" t="s">
        <v>26</v>
      </c>
      <c r="H755" s="187">
        <v>0.88700000000000001</v>
      </c>
      <c r="I755" s="188">
        <v>18.739999999999998</v>
      </c>
      <c r="J755" s="200">
        <v>16.62</v>
      </c>
    </row>
    <row r="756" spans="1:10" s="110" customFormat="1">
      <c r="A756" s="199" t="s">
        <v>139</v>
      </c>
      <c r="B756" s="186" t="s">
        <v>1493</v>
      </c>
      <c r="C756" s="186" t="s">
        <v>268</v>
      </c>
      <c r="D756" s="278" t="s">
        <v>140</v>
      </c>
      <c r="E756" s="362" t="s">
        <v>141</v>
      </c>
      <c r="F756" s="362"/>
      <c r="G756" s="186" t="s">
        <v>26</v>
      </c>
      <c r="H756" s="187">
        <v>1.1339999999999999</v>
      </c>
      <c r="I756" s="188">
        <v>13.95</v>
      </c>
      <c r="J756" s="200">
        <v>15.81</v>
      </c>
    </row>
    <row r="757" spans="1:10" s="110" customFormat="1" ht="25.5">
      <c r="A757" s="201"/>
      <c r="B757" s="293"/>
      <c r="C757" s="293"/>
      <c r="D757" s="279"/>
      <c r="E757" s="279" t="s">
        <v>143</v>
      </c>
      <c r="F757" s="203">
        <v>32.43</v>
      </c>
      <c r="G757" s="279" t="s">
        <v>144</v>
      </c>
      <c r="H757" s="203">
        <v>0</v>
      </c>
      <c r="I757" s="279" t="s">
        <v>145</v>
      </c>
      <c r="J757" s="204">
        <v>32.43</v>
      </c>
    </row>
    <row r="758" spans="1:10" s="110" customFormat="1" ht="15" customHeight="1" thickBot="1">
      <c r="A758" s="201"/>
      <c r="B758" s="293"/>
      <c r="C758" s="293"/>
      <c r="D758" s="279"/>
      <c r="E758" s="279" t="s">
        <v>663</v>
      </c>
      <c r="F758" s="203">
        <v>8.1</v>
      </c>
      <c r="G758" s="279"/>
      <c r="H758" s="363" t="s">
        <v>664</v>
      </c>
      <c r="I758" s="363"/>
      <c r="J758" s="204">
        <v>44.19</v>
      </c>
    </row>
    <row r="759" spans="1:10" s="110" customFormat="1" ht="15" thickTop="1">
      <c r="A759" s="205"/>
      <c r="B759" s="190"/>
      <c r="C759" s="190"/>
      <c r="D759" s="189"/>
      <c r="E759" s="189"/>
      <c r="F759" s="189"/>
      <c r="G759" s="189"/>
      <c r="H759" s="189"/>
      <c r="I759" s="189"/>
      <c r="J759" s="206"/>
    </row>
    <row r="760" spans="1:10" s="110" customFormat="1">
      <c r="A760" s="290" t="s">
        <v>3254</v>
      </c>
      <c r="B760" s="289" t="s">
        <v>8</v>
      </c>
      <c r="C760" s="289" t="s">
        <v>9</v>
      </c>
      <c r="D760" s="284" t="s">
        <v>10</v>
      </c>
      <c r="E760" s="367" t="s">
        <v>136</v>
      </c>
      <c r="F760" s="367"/>
      <c r="G760" s="289" t="s">
        <v>11</v>
      </c>
      <c r="H760" s="288" t="s">
        <v>12</v>
      </c>
      <c r="I760" s="288" t="s">
        <v>13</v>
      </c>
      <c r="J760" s="287" t="s">
        <v>14</v>
      </c>
    </row>
    <row r="761" spans="1:10" s="110" customFormat="1" ht="25.5" customHeight="1">
      <c r="A761" s="94" t="s">
        <v>137</v>
      </c>
      <c r="B761" s="95" t="s">
        <v>1178</v>
      </c>
      <c r="C761" s="95" t="s">
        <v>21</v>
      </c>
      <c r="D761" s="277" t="s">
        <v>474</v>
      </c>
      <c r="E761" s="368" t="s">
        <v>805</v>
      </c>
      <c r="F761" s="368"/>
      <c r="G761" s="95" t="s">
        <v>3</v>
      </c>
      <c r="H761" s="182">
        <v>1</v>
      </c>
      <c r="I761" s="96">
        <v>40.28</v>
      </c>
      <c r="J761" s="196">
        <v>40.28</v>
      </c>
    </row>
    <row r="762" spans="1:10" s="110" customFormat="1" ht="25.5" customHeight="1">
      <c r="A762" s="197" t="s">
        <v>146</v>
      </c>
      <c r="B762" s="183" t="s">
        <v>1439</v>
      </c>
      <c r="C762" s="183" t="s">
        <v>21</v>
      </c>
      <c r="D762" s="285" t="s">
        <v>508</v>
      </c>
      <c r="E762" s="365" t="s">
        <v>148</v>
      </c>
      <c r="F762" s="365"/>
      <c r="G762" s="183" t="s">
        <v>26</v>
      </c>
      <c r="H762" s="184">
        <v>9.69E-2</v>
      </c>
      <c r="I762" s="185">
        <v>21.21</v>
      </c>
      <c r="J762" s="198">
        <v>2.0499999999999998</v>
      </c>
    </row>
    <row r="763" spans="1:10" s="110" customFormat="1" ht="25.5" customHeight="1">
      <c r="A763" s="197" t="s">
        <v>146</v>
      </c>
      <c r="B763" s="183" t="s">
        <v>1440</v>
      </c>
      <c r="C763" s="183" t="s">
        <v>21</v>
      </c>
      <c r="D763" s="285" t="s">
        <v>806</v>
      </c>
      <c r="E763" s="365" t="s">
        <v>148</v>
      </c>
      <c r="F763" s="365"/>
      <c r="G763" s="183" t="s">
        <v>26</v>
      </c>
      <c r="H763" s="184">
        <v>0.4299</v>
      </c>
      <c r="I763" s="185">
        <v>23.14</v>
      </c>
      <c r="J763" s="198">
        <v>9.94</v>
      </c>
    </row>
    <row r="764" spans="1:10" s="110" customFormat="1" ht="51">
      <c r="A764" s="199" t="s">
        <v>139</v>
      </c>
      <c r="B764" s="186" t="s">
        <v>1441</v>
      </c>
      <c r="C764" s="186" t="s">
        <v>21</v>
      </c>
      <c r="D764" s="278" t="s">
        <v>3255</v>
      </c>
      <c r="E764" s="362" t="s">
        <v>142</v>
      </c>
      <c r="F764" s="362"/>
      <c r="G764" s="186" t="s">
        <v>38</v>
      </c>
      <c r="H764" s="187">
        <v>1.5</v>
      </c>
      <c r="I764" s="188">
        <v>18.86</v>
      </c>
      <c r="J764" s="200">
        <v>28.29</v>
      </c>
    </row>
    <row r="765" spans="1:10" s="110" customFormat="1" ht="25.5">
      <c r="A765" s="201"/>
      <c r="B765" s="293"/>
      <c r="C765" s="293"/>
      <c r="D765" s="279"/>
      <c r="E765" s="279" t="s">
        <v>143</v>
      </c>
      <c r="F765" s="203">
        <v>9.18</v>
      </c>
      <c r="G765" s="279" t="s">
        <v>144</v>
      </c>
      <c r="H765" s="203">
        <v>0</v>
      </c>
      <c r="I765" s="279" t="s">
        <v>145</v>
      </c>
      <c r="J765" s="204">
        <v>9.18</v>
      </c>
    </row>
    <row r="766" spans="1:10" s="110" customFormat="1" ht="15" customHeight="1" thickBot="1">
      <c r="A766" s="201"/>
      <c r="B766" s="293"/>
      <c r="C766" s="293"/>
      <c r="D766" s="279"/>
      <c r="E766" s="279" t="s">
        <v>663</v>
      </c>
      <c r="F766" s="203">
        <v>9.0500000000000007</v>
      </c>
      <c r="G766" s="279"/>
      <c r="H766" s="363" t="s">
        <v>664</v>
      </c>
      <c r="I766" s="363"/>
      <c r="J766" s="204">
        <v>49.33</v>
      </c>
    </row>
    <row r="767" spans="1:10" s="110" customFormat="1" ht="15" thickTop="1">
      <c r="A767" s="205"/>
      <c r="B767" s="190"/>
      <c r="C767" s="190"/>
      <c r="D767" s="189"/>
      <c r="E767" s="189"/>
      <c r="F767" s="189"/>
      <c r="G767" s="189"/>
      <c r="H767" s="189"/>
      <c r="I767" s="189"/>
      <c r="J767" s="206"/>
    </row>
    <row r="768" spans="1:10" s="110" customFormat="1">
      <c r="A768" s="290" t="s">
        <v>3256</v>
      </c>
      <c r="B768" s="289" t="s">
        <v>8</v>
      </c>
      <c r="C768" s="289" t="s">
        <v>9</v>
      </c>
      <c r="D768" s="284" t="s">
        <v>10</v>
      </c>
      <c r="E768" s="367" t="s">
        <v>136</v>
      </c>
      <c r="F768" s="367"/>
      <c r="G768" s="289" t="s">
        <v>11</v>
      </c>
      <c r="H768" s="288" t="s">
        <v>12</v>
      </c>
      <c r="I768" s="288" t="s">
        <v>13</v>
      </c>
      <c r="J768" s="287" t="s">
        <v>14</v>
      </c>
    </row>
    <row r="769" spans="1:10" s="110" customFormat="1" ht="25.5" customHeight="1">
      <c r="A769" s="94" t="s">
        <v>137</v>
      </c>
      <c r="B769" s="95" t="s">
        <v>1169</v>
      </c>
      <c r="C769" s="95" t="s">
        <v>21</v>
      </c>
      <c r="D769" s="277" t="s">
        <v>609</v>
      </c>
      <c r="E769" s="368" t="s">
        <v>177</v>
      </c>
      <c r="F769" s="368"/>
      <c r="G769" s="95" t="s">
        <v>3</v>
      </c>
      <c r="H769" s="182">
        <v>1</v>
      </c>
      <c r="I769" s="96">
        <v>78.2</v>
      </c>
      <c r="J769" s="196">
        <v>78.2</v>
      </c>
    </row>
    <row r="770" spans="1:10" s="110" customFormat="1" ht="25.5" customHeight="1">
      <c r="A770" s="197" t="s">
        <v>146</v>
      </c>
      <c r="B770" s="183" t="s">
        <v>1448</v>
      </c>
      <c r="C770" s="183" t="s">
        <v>21</v>
      </c>
      <c r="D770" s="285" t="s">
        <v>813</v>
      </c>
      <c r="E770" s="365" t="s">
        <v>148</v>
      </c>
      <c r="F770" s="365"/>
      <c r="G770" s="183" t="s">
        <v>26</v>
      </c>
      <c r="H770" s="184">
        <v>0.47860000000000003</v>
      </c>
      <c r="I770" s="185">
        <v>22.44</v>
      </c>
      <c r="J770" s="198">
        <v>10.73</v>
      </c>
    </row>
    <row r="771" spans="1:10" s="110" customFormat="1" ht="25.5" customHeight="1">
      <c r="A771" s="197" t="s">
        <v>146</v>
      </c>
      <c r="B771" s="183" t="s">
        <v>1345</v>
      </c>
      <c r="C771" s="183" t="s">
        <v>21</v>
      </c>
      <c r="D771" s="285" t="s">
        <v>147</v>
      </c>
      <c r="E771" s="365" t="s">
        <v>148</v>
      </c>
      <c r="F771" s="365"/>
      <c r="G771" s="183" t="s">
        <v>26</v>
      </c>
      <c r="H771" s="184">
        <v>0.47860000000000003</v>
      </c>
      <c r="I771" s="185">
        <v>20.32</v>
      </c>
      <c r="J771" s="198">
        <v>9.7200000000000006</v>
      </c>
    </row>
    <row r="772" spans="1:10" s="110" customFormat="1" ht="25.5">
      <c r="A772" s="199" t="s">
        <v>139</v>
      </c>
      <c r="B772" s="186" t="s">
        <v>1449</v>
      </c>
      <c r="C772" s="186" t="s">
        <v>21</v>
      </c>
      <c r="D772" s="278" t="s">
        <v>814</v>
      </c>
      <c r="E772" s="362" t="s">
        <v>142</v>
      </c>
      <c r="F772" s="362"/>
      <c r="G772" s="186" t="s">
        <v>3</v>
      </c>
      <c r="H772" s="187">
        <v>1.0838000000000001</v>
      </c>
      <c r="I772" s="188">
        <v>25.21</v>
      </c>
      <c r="J772" s="200">
        <v>27.32</v>
      </c>
    </row>
    <row r="773" spans="1:10" s="110" customFormat="1" ht="25.5">
      <c r="A773" s="199" t="s">
        <v>139</v>
      </c>
      <c r="B773" s="186" t="s">
        <v>1450</v>
      </c>
      <c r="C773" s="186" t="s">
        <v>21</v>
      </c>
      <c r="D773" s="278" t="s">
        <v>815</v>
      </c>
      <c r="E773" s="362" t="s">
        <v>142</v>
      </c>
      <c r="F773" s="362"/>
      <c r="G773" s="186" t="s">
        <v>34</v>
      </c>
      <c r="H773" s="187">
        <v>3.5470000000000002</v>
      </c>
      <c r="I773" s="188">
        <v>4.8899999999999997</v>
      </c>
      <c r="J773" s="200">
        <v>17.34</v>
      </c>
    </row>
    <row r="774" spans="1:10" s="110" customFormat="1" ht="38.25">
      <c r="A774" s="199" t="s">
        <v>139</v>
      </c>
      <c r="B774" s="186" t="s">
        <v>1451</v>
      </c>
      <c r="C774" s="186" t="s">
        <v>21</v>
      </c>
      <c r="D774" s="278" t="s">
        <v>816</v>
      </c>
      <c r="E774" s="362" t="s">
        <v>142</v>
      </c>
      <c r="F774" s="362"/>
      <c r="G774" s="186" t="s">
        <v>45</v>
      </c>
      <c r="H774" s="187">
        <v>1.2266999999999999</v>
      </c>
      <c r="I774" s="188">
        <v>1.84</v>
      </c>
      <c r="J774" s="200">
        <v>2.25</v>
      </c>
    </row>
    <row r="775" spans="1:10" s="110" customFormat="1" ht="25.5">
      <c r="A775" s="199" t="s">
        <v>139</v>
      </c>
      <c r="B775" s="186" t="s">
        <v>1452</v>
      </c>
      <c r="C775" s="186" t="s">
        <v>21</v>
      </c>
      <c r="D775" s="278" t="s">
        <v>817</v>
      </c>
      <c r="E775" s="362" t="s">
        <v>142</v>
      </c>
      <c r="F775" s="362"/>
      <c r="G775" s="186" t="s">
        <v>34</v>
      </c>
      <c r="H775" s="187">
        <v>1.4276</v>
      </c>
      <c r="I775" s="188">
        <v>3.49</v>
      </c>
      <c r="J775" s="200">
        <v>4.9800000000000004</v>
      </c>
    </row>
    <row r="776" spans="1:10" s="110" customFormat="1" ht="38.25">
      <c r="A776" s="199" t="s">
        <v>139</v>
      </c>
      <c r="B776" s="186" t="s">
        <v>1453</v>
      </c>
      <c r="C776" s="186" t="s">
        <v>21</v>
      </c>
      <c r="D776" s="278" t="s">
        <v>818</v>
      </c>
      <c r="E776" s="362" t="s">
        <v>142</v>
      </c>
      <c r="F776" s="362"/>
      <c r="G776" s="186" t="s">
        <v>38</v>
      </c>
      <c r="H776" s="187">
        <v>0.69259999999999999</v>
      </c>
      <c r="I776" s="188">
        <v>4.37</v>
      </c>
      <c r="J776" s="200">
        <v>3.02</v>
      </c>
    </row>
    <row r="777" spans="1:10" s="110" customFormat="1" ht="25.5">
      <c r="A777" s="199" t="s">
        <v>139</v>
      </c>
      <c r="B777" s="186" t="s">
        <v>1454</v>
      </c>
      <c r="C777" s="186" t="s">
        <v>21</v>
      </c>
      <c r="D777" s="278" t="s">
        <v>819</v>
      </c>
      <c r="E777" s="362" t="s">
        <v>142</v>
      </c>
      <c r="F777" s="362"/>
      <c r="G777" s="186" t="s">
        <v>45</v>
      </c>
      <c r="H777" s="187">
        <v>9.6469000000000005</v>
      </c>
      <c r="I777" s="188">
        <v>0.11</v>
      </c>
      <c r="J777" s="200">
        <v>1.06</v>
      </c>
    </row>
    <row r="778" spans="1:10" s="110" customFormat="1" ht="25.5">
      <c r="A778" s="199" t="s">
        <v>139</v>
      </c>
      <c r="B778" s="186" t="s">
        <v>1455</v>
      </c>
      <c r="C778" s="186" t="s">
        <v>21</v>
      </c>
      <c r="D778" s="278" t="s">
        <v>820</v>
      </c>
      <c r="E778" s="362" t="s">
        <v>142</v>
      </c>
      <c r="F778" s="362"/>
      <c r="G778" s="186" t="s">
        <v>45</v>
      </c>
      <c r="H778" s="187">
        <v>1.2266999999999999</v>
      </c>
      <c r="I778" s="188">
        <v>0.25</v>
      </c>
      <c r="J778" s="200">
        <v>0.3</v>
      </c>
    </row>
    <row r="779" spans="1:10" s="110" customFormat="1">
      <c r="A779" s="199" t="s">
        <v>139</v>
      </c>
      <c r="B779" s="186" t="s">
        <v>1456</v>
      </c>
      <c r="C779" s="186" t="s">
        <v>21</v>
      </c>
      <c r="D779" s="278" t="s">
        <v>821</v>
      </c>
      <c r="E779" s="362" t="s">
        <v>142</v>
      </c>
      <c r="F779" s="362"/>
      <c r="G779" s="186" t="s">
        <v>789</v>
      </c>
      <c r="H779" s="187">
        <v>1.23E-2</v>
      </c>
      <c r="I779" s="188">
        <v>28.91</v>
      </c>
      <c r="J779" s="200">
        <v>0.35</v>
      </c>
    </row>
    <row r="780" spans="1:10" s="110" customFormat="1" ht="25.5">
      <c r="A780" s="199" t="s">
        <v>139</v>
      </c>
      <c r="B780" s="186" t="s">
        <v>1457</v>
      </c>
      <c r="C780" s="186" t="s">
        <v>21</v>
      </c>
      <c r="D780" s="278" t="s">
        <v>822</v>
      </c>
      <c r="E780" s="362" t="s">
        <v>142</v>
      </c>
      <c r="F780" s="362"/>
      <c r="G780" s="186" t="s">
        <v>38</v>
      </c>
      <c r="H780" s="187">
        <v>3.6999999999999998E-2</v>
      </c>
      <c r="I780" s="188">
        <v>30.72</v>
      </c>
      <c r="J780" s="200">
        <v>1.1299999999999999</v>
      </c>
    </row>
    <row r="781" spans="1:10" s="110" customFormat="1" ht="25.5">
      <c r="A781" s="201"/>
      <c r="B781" s="293"/>
      <c r="C781" s="293"/>
      <c r="D781" s="279"/>
      <c r="E781" s="279" t="s">
        <v>143</v>
      </c>
      <c r="F781" s="203">
        <v>15.96</v>
      </c>
      <c r="G781" s="279" t="s">
        <v>144</v>
      </c>
      <c r="H781" s="203">
        <v>0</v>
      </c>
      <c r="I781" s="279" t="s">
        <v>145</v>
      </c>
      <c r="J781" s="204">
        <v>15.96</v>
      </c>
    </row>
    <row r="782" spans="1:10" s="110" customFormat="1" ht="15" customHeight="1" thickBot="1">
      <c r="A782" s="201"/>
      <c r="B782" s="293"/>
      <c r="C782" s="293"/>
      <c r="D782" s="279"/>
      <c r="E782" s="279" t="s">
        <v>663</v>
      </c>
      <c r="F782" s="203">
        <v>17.57</v>
      </c>
      <c r="G782" s="279"/>
      <c r="H782" s="363" t="s">
        <v>664</v>
      </c>
      <c r="I782" s="363"/>
      <c r="J782" s="204">
        <v>95.77</v>
      </c>
    </row>
    <row r="783" spans="1:10" s="110" customFormat="1" ht="15" thickTop="1">
      <c r="A783" s="205"/>
      <c r="B783" s="190"/>
      <c r="C783" s="190"/>
      <c r="D783" s="189"/>
      <c r="E783" s="189"/>
      <c r="F783" s="189"/>
      <c r="G783" s="189"/>
      <c r="H783" s="189"/>
      <c r="I783" s="189"/>
      <c r="J783" s="206"/>
    </row>
    <row r="784" spans="1:10" s="110" customFormat="1">
      <c r="A784" s="290" t="s">
        <v>3257</v>
      </c>
      <c r="B784" s="289" t="s">
        <v>8</v>
      </c>
      <c r="C784" s="289" t="s">
        <v>9</v>
      </c>
      <c r="D784" s="284" t="s">
        <v>10</v>
      </c>
      <c r="E784" s="367" t="s">
        <v>136</v>
      </c>
      <c r="F784" s="367"/>
      <c r="G784" s="289" t="s">
        <v>11</v>
      </c>
      <c r="H784" s="288" t="s">
        <v>12</v>
      </c>
      <c r="I784" s="288" t="s">
        <v>13</v>
      </c>
      <c r="J784" s="287" t="s">
        <v>14</v>
      </c>
    </row>
    <row r="785" spans="1:10" s="110" customFormat="1" ht="25.5">
      <c r="A785" s="94" t="s">
        <v>137</v>
      </c>
      <c r="B785" s="95" t="s">
        <v>1189</v>
      </c>
      <c r="C785" s="95" t="s">
        <v>21</v>
      </c>
      <c r="D785" s="277" t="s">
        <v>575</v>
      </c>
      <c r="E785" s="368" t="s">
        <v>643</v>
      </c>
      <c r="F785" s="368"/>
      <c r="G785" s="95" t="s">
        <v>3</v>
      </c>
      <c r="H785" s="182">
        <v>1</v>
      </c>
      <c r="I785" s="96">
        <v>19.63</v>
      </c>
      <c r="J785" s="196">
        <v>19.63</v>
      </c>
    </row>
    <row r="786" spans="1:10" s="110" customFormat="1" ht="25.5" customHeight="1">
      <c r="A786" s="197" t="s">
        <v>146</v>
      </c>
      <c r="B786" s="183" t="s">
        <v>1409</v>
      </c>
      <c r="C786" s="183" t="s">
        <v>21</v>
      </c>
      <c r="D786" s="285" t="s">
        <v>782</v>
      </c>
      <c r="E786" s="365" t="s">
        <v>148</v>
      </c>
      <c r="F786" s="365"/>
      <c r="G786" s="183" t="s">
        <v>26</v>
      </c>
      <c r="H786" s="184">
        <v>0.50539999999999996</v>
      </c>
      <c r="I786" s="185">
        <v>27.11</v>
      </c>
      <c r="J786" s="198">
        <v>13.7</v>
      </c>
    </row>
    <row r="787" spans="1:10" s="110" customFormat="1" ht="25.5" customHeight="1">
      <c r="A787" s="197" t="s">
        <v>146</v>
      </c>
      <c r="B787" s="183" t="s">
        <v>1345</v>
      </c>
      <c r="C787" s="183" t="s">
        <v>21</v>
      </c>
      <c r="D787" s="285" t="s">
        <v>147</v>
      </c>
      <c r="E787" s="365" t="s">
        <v>148</v>
      </c>
      <c r="F787" s="365"/>
      <c r="G787" s="183" t="s">
        <v>26</v>
      </c>
      <c r="H787" s="184">
        <v>0.16850000000000001</v>
      </c>
      <c r="I787" s="185">
        <v>20.32</v>
      </c>
      <c r="J787" s="198">
        <v>3.42</v>
      </c>
    </row>
    <row r="788" spans="1:10" s="110" customFormat="1" ht="25.5">
      <c r="A788" s="199" t="s">
        <v>139</v>
      </c>
      <c r="B788" s="186" t="s">
        <v>1444</v>
      </c>
      <c r="C788" s="186" t="s">
        <v>21</v>
      </c>
      <c r="D788" s="278" t="s">
        <v>809</v>
      </c>
      <c r="E788" s="362" t="s">
        <v>142</v>
      </c>
      <c r="F788" s="362"/>
      <c r="G788" s="186" t="s">
        <v>45</v>
      </c>
      <c r="H788" s="187">
        <v>4.0099999999999997E-2</v>
      </c>
      <c r="I788" s="188">
        <v>1.1499999999999999</v>
      </c>
      <c r="J788" s="200">
        <v>0.04</v>
      </c>
    </row>
    <row r="789" spans="1:10" s="110" customFormat="1">
      <c r="A789" s="199" t="s">
        <v>139</v>
      </c>
      <c r="B789" s="186" t="s">
        <v>1445</v>
      </c>
      <c r="C789" s="186" t="s">
        <v>21</v>
      </c>
      <c r="D789" s="278" t="s">
        <v>810</v>
      </c>
      <c r="E789" s="362" t="s">
        <v>142</v>
      </c>
      <c r="F789" s="362"/>
      <c r="G789" s="186" t="s">
        <v>38</v>
      </c>
      <c r="H789" s="187">
        <v>0.7288</v>
      </c>
      <c r="I789" s="188">
        <v>3.4</v>
      </c>
      <c r="J789" s="200">
        <v>2.4700000000000002</v>
      </c>
    </row>
    <row r="790" spans="1:10" s="110" customFormat="1" ht="25.5">
      <c r="A790" s="201"/>
      <c r="B790" s="293"/>
      <c r="C790" s="293"/>
      <c r="D790" s="279"/>
      <c r="E790" s="279" t="s">
        <v>143</v>
      </c>
      <c r="F790" s="203">
        <v>12.7</v>
      </c>
      <c r="G790" s="279" t="s">
        <v>144</v>
      </c>
      <c r="H790" s="203">
        <v>0</v>
      </c>
      <c r="I790" s="279" t="s">
        <v>145</v>
      </c>
      <c r="J790" s="204">
        <v>12.7</v>
      </c>
    </row>
    <row r="791" spans="1:10" s="110" customFormat="1" ht="15" customHeight="1" thickBot="1">
      <c r="A791" s="201"/>
      <c r="B791" s="293"/>
      <c r="C791" s="293"/>
      <c r="D791" s="279"/>
      <c r="E791" s="279" t="s">
        <v>663</v>
      </c>
      <c r="F791" s="203">
        <v>4.41</v>
      </c>
      <c r="G791" s="279"/>
      <c r="H791" s="363" t="s">
        <v>664</v>
      </c>
      <c r="I791" s="363"/>
      <c r="J791" s="204">
        <v>24.04</v>
      </c>
    </row>
    <row r="792" spans="1:10" s="110" customFormat="1" ht="15" thickTop="1">
      <c r="A792" s="205"/>
      <c r="B792" s="190"/>
      <c r="C792" s="190"/>
      <c r="D792" s="189"/>
      <c r="E792" s="189"/>
      <c r="F792" s="189"/>
      <c r="G792" s="189"/>
      <c r="H792" s="189"/>
      <c r="I792" s="189"/>
      <c r="J792" s="206"/>
    </row>
    <row r="793" spans="1:10" s="110" customFormat="1">
      <c r="A793" s="290" t="s">
        <v>3258</v>
      </c>
      <c r="B793" s="289" t="s">
        <v>8</v>
      </c>
      <c r="C793" s="289" t="s">
        <v>9</v>
      </c>
      <c r="D793" s="284" t="s">
        <v>10</v>
      </c>
      <c r="E793" s="367" t="s">
        <v>136</v>
      </c>
      <c r="F793" s="367"/>
      <c r="G793" s="289" t="s">
        <v>11</v>
      </c>
      <c r="H793" s="288" t="s">
        <v>12</v>
      </c>
      <c r="I793" s="288" t="s">
        <v>13</v>
      </c>
      <c r="J793" s="287" t="s">
        <v>14</v>
      </c>
    </row>
    <row r="794" spans="1:10" s="110" customFormat="1" ht="25.5">
      <c r="A794" s="94" t="s">
        <v>137</v>
      </c>
      <c r="B794" s="95" t="s">
        <v>1208</v>
      </c>
      <c r="C794" s="95" t="s">
        <v>21</v>
      </c>
      <c r="D794" s="277" t="s">
        <v>275</v>
      </c>
      <c r="E794" s="368" t="s">
        <v>643</v>
      </c>
      <c r="F794" s="368"/>
      <c r="G794" s="95" t="s">
        <v>3</v>
      </c>
      <c r="H794" s="182">
        <v>1</v>
      </c>
      <c r="I794" s="96">
        <v>10.68</v>
      </c>
      <c r="J794" s="196">
        <v>10.68</v>
      </c>
    </row>
    <row r="795" spans="1:10" s="110" customFormat="1" ht="25.5" customHeight="1">
      <c r="A795" s="197" t="s">
        <v>146</v>
      </c>
      <c r="B795" s="183" t="s">
        <v>1409</v>
      </c>
      <c r="C795" s="183" t="s">
        <v>21</v>
      </c>
      <c r="D795" s="285" t="s">
        <v>782</v>
      </c>
      <c r="E795" s="365" t="s">
        <v>148</v>
      </c>
      <c r="F795" s="365"/>
      <c r="G795" s="183" t="s">
        <v>26</v>
      </c>
      <c r="H795" s="184">
        <v>0.22700000000000001</v>
      </c>
      <c r="I795" s="185">
        <v>27.11</v>
      </c>
      <c r="J795" s="198">
        <v>6.15</v>
      </c>
    </row>
    <row r="796" spans="1:10" s="110" customFormat="1" ht="25.5" customHeight="1">
      <c r="A796" s="197" t="s">
        <v>146</v>
      </c>
      <c r="B796" s="183" t="s">
        <v>1345</v>
      </c>
      <c r="C796" s="183" t="s">
        <v>21</v>
      </c>
      <c r="D796" s="285" t="s">
        <v>147</v>
      </c>
      <c r="E796" s="365" t="s">
        <v>148</v>
      </c>
      <c r="F796" s="365"/>
      <c r="G796" s="183" t="s">
        <v>26</v>
      </c>
      <c r="H796" s="184">
        <v>7.5700000000000003E-2</v>
      </c>
      <c r="I796" s="185">
        <v>20.32</v>
      </c>
      <c r="J796" s="198">
        <v>1.53</v>
      </c>
    </row>
    <row r="797" spans="1:10" s="110" customFormat="1">
      <c r="A797" s="199" t="s">
        <v>139</v>
      </c>
      <c r="B797" s="186" t="s">
        <v>1447</v>
      </c>
      <c r="C797" s="186" t="s">
        <v>21</v>
      </c>
      <c r="D797" s="278" t="s">
        <v>812</v>
      </c>
      <c r="E797" s="362" t="s">
        <v>142</v>
      </c>
      <c r="F797" s="362"/>
      <c r="G797" s="186" t="s">
        <v>547</v>
      </c>
      <c r="H797" s="187">
        <v>0.26779999999999998</v>
      </c>
      <c r="I797" s="188">
        <v>11.23</v>
      </c>
      <c r="J797" s="200">
        <v>3</v>
      </c>
    </row>
    <row r="798" spans="1:10" s="110" customFormat="1" ht="25.5">
      <c r="A798" s="201"/>
      <c r="B798" s="293"/>
      <c r="C798" s="293"/>
      <c r="D798" s="279"/>
      <c r="E798" s="279" t="s">
        <v>143</v>
      </c>
      <c r="F798" s="203">
        <v>5.7</v>
      </c>
      <c r="G798" s="279" t="s">
        <v>144</v>
      </c>
      <c r="H798" s="203">
        <v>0</v>
      </c>
      <c r="I798" s="279" t="s">
        <v>145</v>
      </c>
      <c r="J798" s="204">
        <v>5.7</v>
      </c>
    </row>
    <row r="799" spans="1:10" s="110" customFormat="1" ht="15" customHeight="1" thickBot="1">
      <c r="A799" s="201"/>
      <c r="B799" s="293"/>
      <c r="C799" s="293"/>
      <c r="D799" s="279"/>
      <c r="E799" s="279" t="s">
        <v>663</v>
      </c>
      <c r="F799" s="203">
        <v>2.39</v>
      </c>
      <c r="G799" s="279"/>
      <c r="H799" s="363" t="s">
        <v>664</v>
      </c>
      <c r="I799" s="363"/>
      <c r="J799" s="204">
        <v>13.07</v>
      </c>
    </row>
    <row r="800" spans="1:10" s="110" customFormat="1" ht="15" thickTop="1">
      <c r="A800" s="205"/>
      <c r="B800" s="190"/>
      <c r="C800" s="190"/>
      <c r="D800" s="189"/>
      <c r="E800" s="189"/>
      <c r="F800" s="189"/>
      <c r="G800" s="189"/>
      <c r="H800" s="189"/>
      <c r="I800" s="189"/>
      <c r="J800" s="206"/>
    </row>
    <row r="801" spans="1:10" s="110" customFormat="1">
      <c r="A801" s="290" t="s">
        <v>3259</v>
      </c>
      <c r="B801" s="289" t="s">
        <v>8</v>
      </c>
      <c r="C801" s="289" t="s">
        <v>9</v>
      </c>
      <c r="D801" s="284" t="s">
        <v>10</v>
      </c>
      <c r="E801" s="367" t="s">
        <v>136</v>
      </c>
      <c r="F801" s="367"/>
      <c r="G801" s="289" t="s">
        <v>11</v>
      </c>
      <c r="H801" s="288" t="s">
        <v>12</v>
      </c>
      <c r="I801" s="288" t="s">
        <v>13</v>
      </c>
      <c r="J801" s="287" t="s">
        <v>14</v>
      </c>
    </row>
    <row r="802" spans="1:10" s="110" customFormat="1" ht="14.25" customHeight="1">
      <c r="A802" s="94" t="s">
        <v>137</v>
      </c>
      <c r="B802" s="95" t="s">
        <v>3260</v>
      </c>
      <c r="C802" s="95" t="s">
        <v>268</v>
      </c>
      <c r="D802" s="277" t="s">
        <v>2412</v>
      </c>
      <c r="E802" s="368" t="s">
        <v>3150</v>
      </c>
      <c r="F802" s="368"/>
      <c r="G802" s="95" t="s">
        <v>3</v>
      </c>
      <c r="H802" s="182">
        <v>1</v>
      </c>
      <c r="I802" s="96">
        <v>140.54</v>
      </c>
      <c r="J802" s="196">
        <v>140.54</v>
      </c>
    </row>
    <row r="803" spans="1:10" s="110" customFormat="1">
      <c r="A803" s="199" t="s">
        <v>139</v>
      </c>
      <c r="B803" s="186" t="s">
        <v>3261</v>
      </c>
      <c r="C803" s="186" t="s">
        <v>268</v>
      </c>
      <c r="D803" s="278" t="s">
        <v>3262</v>
      </c>
      <c r="E803" s="362" t="s">
        <v>142</v>
      </c>
      <c r="F803" s="362"/>
      <c r="G803" s="186" t="s">
        <v>38</v>
      </c>
      <c r="H803" s="187">
        <v>0.2</v>
      </c>
      <c r="I803" s="188">
        <v>21.24</v>
      </c>
      <c r="J803" s="200">
        <v>4.24</v>
      </c>
    </row>
    <row r="804" spans="1:10" s="110" customFormat="1">
      <c r="A804" s="199" t="s">
        <v>139</v>
      </c>
      <c r="B804" s="186" t="s">
        <v>3263</v>
      </c>
      <c r="C804" s="186" t="s">
        <v>268</v>
      </c>
      <c r="D804" s="278" t="s">
        <v>3264</v>
      </c>
      <c r="E804" s="362" t="s">
        <v>142</v>
      </c>
      <c r="F804" s="362"/>
      <c r="G804" s="186" t="s">
        <v>3</v>
      </c>
      <c r="H804" s="187">
        <v>1</v>
      </c>
      <c r="I804" s="188">
        <v>121.51</v>
      </c>
      <c r="J804" s="200">
        <v>121.51</v>
      </c>
    </row>
    <row r="805" spans="1:10" s="110" customFormat="1">
      <c r="A805" s="199" t="s">
        <v>139</v>
      </c>
      <c r="B805" s="186" t="s">
        <v>3265</v>
      </c>
      <c r="C805" s="186" t="s">
        <v>268</v>
      </c>
      <c r="D805" s="278" t="s">
        <v>3266</v>
      </c>
      <c r="E805" s="362" t="s">
        <v>142</v>
      </c>
      <c r="F805" s="362"/>
      <c r="G805" s="186" t="s">
        <v>38</v>
      </c>
      <c r="H805" s="187">
        <v>0.6</v>
      </c>
      <c r="I805" s="188">
        <v>0.71</v>
      </c>
      <c r="J805" s="200">
        <v>0.42</v>
      </c>
    </row>
    <row r="806" spans="1:10" s="110" customFormat="1">
      <c r="A806" s="199" t="s">
        <v>139</v>
      </c>
      <c r="B806" s="186" t="s">
        <v>3267</v>
      </c>
      <c r="C806" s="186" t="s">
        <v>268</v>
      </c>
      <c r="D806" s="278" t="s">
        <v>3268</v>
      </c>
      <c r="E806" s="362" t="s">
        <v>141</v>
      </c>
      <c r="F806" s="362"/>
      <c r="G806" s="186" t="s">
        <v>26</v>
      </c>
      <c r="H806" s="187">
        <v>0.42499999999999999</v>
      </c>
      <c r="I806" s="188">
        <v>18.739999999999998</v>
      </c>
      <c r="J806" s="200">
        <v>7.96</v>
      </c>
    </row>
    <row r="807" spans="1:10" s="110" customFormat="1">
      <c r="A807" s="199" t="s">
        <v>139</v>
      </c>
      <c r="B807" s="186" t="s">
        <v>3269</v>
      </c>
      <c r="C807" s="186" t="s">
        <v>268</v>
      </c>
      <c r="D807" s="278" t="s">
        <v>3270</v>
      </c>
      <c r="E807" s="362" t="s">
        <v>141</v>
      </c>
      <c r="F807" s="362"/>
      <c r="G807" s="186" t="s">
        <v>26</v>
      </c>
      <c r="H807" s="187">
        <v>0.42499999999999999</v>
      </c>
      <c r="I807" s="188">
        <v>15.09</v>
      </c>
      <c r="J807" s="200">
        <v>6.41</v>
      </c>
    </row>
    <row r="808" spans="1:10" s="110" customFormat="1" ht="25.5">
      <c r="A808" s="201"/>
      <c r="B808" s="293"/>
      <c r="C808" s="293"/>
      <c r="D808" s="279"/>
      <c r="E808" s="279" t="s">
        <v>143</v>
      </c>
      <c r="F808" s="203">
        <v>14.37</v>
      </c>
      <c r="G808" s="279" t="s">
        <v>144</v>
      </c>
      <c r="H808" s="203">
        <v>0</v>
      </c>
      <c r="I808" s="279" t="s">
        <v>145</v>
      </c>
      <c r="J808" s="204">
        <v>14.37</v>
      </c>
    </row>
    <row r="809" spans="1:10" s="110" customFormat="1" ht="15" customHeight="1" thickBot="1">
      <c r="A809" s="201"/>
      <c r="B809" s="293"/>
      <c r="C809" s="293"/>
      <c r="D809" s="279"/>
      <c r="E809" s="279" t="s">
        <v>663</v>
      </c>
      <c r="F809" s="203">
        <v>31.57</v>
      </c>
      <c r="G809" s="279"/>
      <c r="H809" s="363" t="s">
        <v>664</v>
      </c>
      <c r="I809" s="363"/>
      <c r="J809" s="204">
        <v>172.11</v>
      </c>
    </row>
    <row r="810" spans="1:10" s="110" customFormat="1" ht="15" thickTop="1">
      <c r="A810" s="205"/>
      <c r="B810" s="190"/>
      <c r="C810" s="190"/>
      <c r="D810" s="189"/>
      <c r="E810" s="189"/>
      <c r="F810" s="189"/>
      <c r="G810" s="189"/>
      <c r="H810" s="189"/>
      <c r="I810" s="189"/>
      <c r="J810" s="206"/>
    </row>
    <row r="811" spans="1:10" s="110" customFormat="1">
      <c r="A811" s="290" t="s">
        <v>3271</v>
      </c>
      <c r="B811" s="289" t="s">
        <v>8</v>
      </c>
      <c r="C811" s="289" t="s">
        <v>9</v>
      </c>
      <c r="D811" s="284" t="s">
        <v>10</v>
      </c>
      <c r="E811" s="367" t="s">
        <v>136</v>
      </c>
      <c r="F811" s="367"/>
      <c r="G811" s="289" t="s">
        <v>11</v>
      </c>
      <c r="H811" s="288" t="s">
        <v>12</v>
      </c>
      <c r="I811" s="288" t="s">
        <v>13</v>
      </c>
      <c r="J811" s="287" t="s">
        <v>14</v>
      </c>
    </row>
    <row r="812" spans="1:10" s="110" customFormat="1" ht="25.5" customHeight="1">
      <c r="A812" s="94" t="s">
        <v>137</v>
      </c>
      <c r="B812" s="95" t="s">
        <v>3272</v>
      </c>
      <c r="C812" s="95" t="s">
        <v>21</v>
      </c>
      <c r="D812" s="277" t="s">
        <v>2414</v>
      </c>
      <c r="E812" s="368" t="s">
        <v>177</v>
      </c>
      <c r="F812" s="368"/>
      <c r="G812" s="95" t="s">
        <v>34</v>
      </c>
      <c r="H812" s="182">
        <v>1</v>
      </c>
      <c r="I812" s="96">
        <v>10.67</v>
      </c>
      <c r="J812" s="196">
        <v>10.67</v>
      </c>
    </row>
    <row r="813" spans="1:10" s="110" customFormat="1" ht="25.5" customHeight="1">
      <c r="A813" s="197" t="s">
        <v>146</v>
      </c>
      <c r="B813" s="183" t="s">
        <v>1448</v>
      </c>
      <c r="C813" s="183" t="s">
        <v>21</v>
      </c>
      <c r="D813" s="285" t="s">
        <v>813</v>
      </c>
      <c r="E813" s="365" t="s">
        <v>148</v>
      </c>
      <c r="F813" s="365"/>
      <c r="G813" s="183" t="s">
        <v>26</v>
      </c>
      <c r="H813" s="184">
        <v>0.2114</v>
      </c>
      <c r="I813" s="185">
        <v>22.44</v>
      </c>
      <c r="J813" s="198">
        <v>4.74</v>
      </c>
    </row>
    <row r="814" spans="1:10" s="110" customFormat="1" ht="25.5">
      <c r="A814" s="199" t="s">
        <v>139</v>
      </c>
      <c r="B814" s="186" t="s">
        <v>3273</v>
      </c>
      <c r="C814" s="186" t="s">
        <v>21</v>
      </c>
      <c r="D814" s="278" t="s">
        <v>3274</v>
      </c>
      <c r="E814" s="362" t="s">
        <v>142</v>
      </c>
      <c r="F814" s="362"/>
      <c r="G814" s="186" t="s">
        <v>34</v>
      </c>
      <c r="H814" s="187">
        <v>1.1512</v>
      </c>
      <c r="I814" s="188">
        <v>3.64</v>
      </c>
      <c r="J814" s="200">
        <v>4.1900000000000004</v>
      </c>
    </row>
    <row r="815" spans="1:10" s="110" customFormat="1" ht="25.5">
      <c r="A815" s="199" t="s">
        <v>139</v>
      </c>
      <c r="B815" s="186" t="s">
        <v>1455</v>
      </c>
      <c r="C815" s="186" t="s">
        <v>21</v>
      </c>
      <c r="D815" s="278" t="s">
        <v>820</v>
      </c>
      <c r="E815" s="362" t="s">
        <v>142</v>
      </c>
      <c r="F815" s="362"/>
      <c r="G815" s="186" t="s">
        <v>45</v>
      </c>
      <c r="H815" s="187">
        <v>0.69299999999999995</v>
      </c>
      <c r="I815" s="188">
        <v>0.25</v>
      </c>
      <c r="J815" s="200">
        <v>0.17</v>
      </c>
    </row>
    <row r="816" spans="1:10" s="110" customFormat="1" ht="25.5">
      <c r="A816" s="199" t="s">
        <v>139</v>
      </c>
      <c r="B816" s="186" t="s">
        <v>3275</v>
      </c>
      <c r="C816" s="186" t="s">
        <v>21</v>
      </c>
      <c r="D816" s="278" t="s">
        <v>3276</v>
      </c>
      <c r="E816" s="362" t="s">
        <v>142</v>
      </c>
      <c r="F816" s="362"/>
      <c r="G816" s="186" t="s">
        <v>789</v>
      </c>
      <c r="H816" s="187">
        <v>3.1800000000000002E-2</v>
      </c>
      <c r="I816" s="188">
        <v>49.56</v>
      </c>
      <c r="J816" s="200">
        <v>1.57</v>
      </c>
    </row>
    <row r="817" spans="1:10" s="110" customFormat="1" ht="25.5">
      <c r="A817" s="201"/>
      <c r="B817" s="293"/>
      <c r="C817" s="293"/>
      <c r="D817" s="279"/>
      <c r="E817" s="279" t="s">
        <v>143</v>
      </c>
      <c r="F817" s="203">
        <v>3.86</v>
      </c>
      <c r="G817" s="279" t="s">
        <v>144</v>
      </c>
      <c r="H817" s="203">
        <v>0</v>
      </c>
      <c r="I817" s="279" t="s">
        <v>145</v>
      </c>
      <c r="J817" s="204">
        <v>3.86</v>
      </c>
    </row>
    <row r="818" spans="1:10" s="110" customFormat="1" ht="15" customHeight="1" thickBot="1">
      <c r="A818" s="201"/>
      <c r="B818" s="293"/>
      <c r="C818" s="293"/>
      <c r="D818" s="279"/>
      <c r="E818" s="279" t="s">
        <v>663</v>
      </c>
      <c r="F818" s="203">
        <v>2.39</v>
      </c>
      <c r="G818" s="279"/>
      <c r="H818" s="363" t="s">
        <v>664</v>
      </c>
      <c r="I818" s="363"/>
      <c r="J818" s="204">
        <v>13.06</v>
      </c>
    </row>
    <row r="819" spans="1:10" s="110" customFormat="1" ht="15" thickTop="1">
      <c r="A819" s="205"/>
      <c r="B819" s="190"/>
      <c r="C819" s="190"/>
      <c r="D819" s="189"/>
      <c r="E819" s="189"/>
      <c r="F819" s="189"/>
      <c r="G819" s="189"/>
      <c r="H819" s="189"/>
      <c r="I819" s="189"/>
      <c r="J819" s="206"/>
    </row>
    <row r="820" spans="1:10" s="110" customFormat="1">
      <c r="A820" s="290" t="s">
        <v>3277</v>
      </c>
      <c r="B820" s="289" t="s">
        <v>8</v>
      </c>
      <c r="C820" s="289" t="s">
        <v>9</v>
      </c>
      <c r="D820" s="284" t="s">
        <v>10</v>
      </c>
      <c r="E820" s="367" t="s">
        <v>136</v>
      </c>
      <c r="F820" s="367"/>
      <c r="G820" s="289" t="s">
        <v>11</v>
      </c>
      <c r="H820" s="288" t="s">
        <v>12</v>
      </c>
      <c r="I820" s="288" t="s">
        <v>13</v>
      </c>
      <c r="J820" s="287" t="s">
        <v>14</v>
      </c>
    </row>
    <row r="821" spans="1:10" s="110" customFormat="1" ht="38.25">
      <c r="A821" s="94" t="s">
        <v>137</v>
      </c>
      <c r="B821" s="95" t="s">
        <v>3278</v>
      </c>
      <c r="C821" s="95" t="s">
        <v>44</v>
      </c>
      <c r="D821" s="277" t="s">
        <v>2418</v>
      </c>
      <c r="E821" s="368" t="s">
        <v>3279</v>
      </c>
      <c r="F821" s="368"/>
      <c r="G821" s="95" t="s">
        <v>3</v>
      </c>
      <c r="H821" s="182">
        <v>1</v>
      </c>
      <c r="I821" s="96">
        <v>898.51</v>
      </c>
      <c r="J821" s="196">
        <v>898.51</v>
      </c>
    </row>
    <row r="822" spans="1:10" s="110" customFormat="1" ht="25.5" customHeight="1">
      <c r="A822" s="197" t="s">
        <v>146</v>
      </c>
      <c r="B822" s="183" t="s">
        <v>1483</v>
      </c>
      <c r="C822" s="183" t="s">
        <v>21</v>
      </c>
      <c r="D822" s="285" t="s">
        <v>509</v>
      </c>
      <c r="E822" s="365" t="s">
        <v>148</v>
      </c>
      <c r="F822" s="365"/>
      <c r="G822" s="183" t="s">
        <v>26</v>
      </c>
      <c r="H822" s="184">
        <v>1.7</v>
      </c>
      <c r="I822" s="185">
        <v>25.4</v>
      </c>
      <c r="J822" s="198">
        <v>43.18</v>
      </c>
    </row>
    <row r="823" spans="1:10" s="110" customFormat="1" ht="25.5" customHeight="1">
      <c r="A823" s="197" t="s">
        <v>146</v>
      </c>
      <c r="B823" s="183" t="s">
        <v>1482</v>
      </c>
      <c r="C823" s="183" t="s">
        <v>21</v>
      </c>
      <c r="D823" s="285" t="s">
        <v>832</v>
      </c>
      <c r="E823" s="365" t="s">
        <v>148</v>
      </c>
      <c r="F823" s="365"/>
      <c r="G823" s="183" t="s">
        <v>26</v>
      </c>
      <c r="H823" s="184">
        <v>1.7</v>
      </c>
      <c r="I823" s="185">
        <v>21.5</v>
      </c>
      <c r="J823" s="198">
        <v>36.549999999999997</v>
      </c>
    </row>
    <row r="824" spans="1:10" s="110" customFormat="1">
      <c r="A824" s="199" t="s">
        <v>139</v>
      </c>
      <c r="B824" s="186" t="s">
        <v>3280</v>
      </c>
      <c r="C824" s="186" t="s">
        <v>515</v>
      </c>
      <c r="D824" s="278" t="s">
        <v>3281</v>
      </c>
      <c r="E824" s="362" t="s">
        <v>142</v>
      </c>
      <c r="F824" s="362"/>
      <c r="G824" s="186" t="s">
        <v>36</v>
      </c>
      <c r="H824" s="187">
        <v>25.346</v>
      </c>
      <c r="I824" s="188">
        <v>25.82</v>
      </c>
      <c r="J824" s="200">
        <v>654.42999999999995</v>
      </c>
    </row>
    <row r="825" spans="1:10" s="110" customFormat="1">
      <c r="A825" s="199" t="s">
        <v>139</v>
      </c>
      <c r="B825" s="186" t="s">
        <v>3282</v>
      </c>
      <c r="C825" s="186" t="s">
        <v>515</v>
      </c>
      <c r="D825" s="278" t="s">
        <v>3283</v>
      </c>
      <c r="E825" s="362" t="s">
        <v>142</v>
      </c>
      <c r="F825" s="362"/>
      <c r="G825" s="186" t="s">
        <v>17</v>
      </c>
      <c r="H825" s="187">
        <v>6</v>
      </c>
      <c r="I825" s="188">
        <v>0.15</v>
      </c>
      <c r="J825" s="200">
        <v>0.9</v>
      </c>
    </row>
    <row r="826" spans="1:10" s="110" customFormat="1">
      <c r="A826" s="199" t="s">
        <v>139</v>
      </c>
      <c r="B826" s="186" t="s">
        <v>3284</v>
      </c>
      <c r="C826" s="186" t="s">
        <v>21</v>
      </c>
      <c r="D826" s="278" t="s">
        <v>3285</v>
      </c>
      <c r="E826" s="362" t="s">
        <v>142</v>
      </c>
      <c r="F826" s="362"/>
      <c r="G826" s="186" t="s">
        <v>45</v>
      </c>
      <c r="H826" s="187">
        <v>6</v>
      </c>
      <c r="I826" s="188">
        <v>0.06</v>
      </c>
      <c r="J826" s="200">
        <v>0.36</v>
      </c>
    </row>
    <row r="827" spans="1:10" s="110" customFormat="1" ht="25.5">
      <c r="A827" s="199" t="s">
        <v>139</v>
      </c>
      <c r="B827" s="186" t="s">
        <v>1720</v>
      </c>
      <c r="C827" s="186" t="s">
        <v>21</v>
      </c>
      <c r="D827" s="278" t="s">
        <v>1137</v>
      </c>
      <c r="E827" s="362" t="s">
        <v>142</v>
      </c>
      <c r="F827" s="362"/>
      <c r="G827" s="186" t="s">
        <v>38</v>
      </c>
      <c r="H827" s="187">
        <v>4</v>
      </c>
      <c r="I827" s="188">
        <v>7.96</v>
      </c>
      <c r="J827" s="200">
        <v>31.84</v>
      </c>
    </row>
    <row r="828" spans="1:10" s="110" customFormat="1">
      <c r="A828" s="199" t="s">
        <v>139</v>
      </c>
      <c r="B828" s="186" t="s">
        <v>3286</v>
      </c>
      <c r="C828" s="186" t="s">
        <v>268</v>
      </c>
      <c r="D828" s="278" t="s">
        <v>3287</v>
      </c>
      <c r="E828" s="362" t="s">
        <v>142</v>
      </c>
      <c r="F828" s="362"/>
      <c r="G828" s="186" t="s">
        <v>3</v>
      </c>
      <c r="H828" s="187">
        <v>1.05</v>
      </c>
      <c r="I828" s="188">
        <v>125</v>
      </c>
      <c r="J828" s="200">
        <v>131.25</v>
      </c>
    </row>
    <row r="829" spans="1:10" s="110" customFormat="1" ht="25.5">
      <c r="A829" s="201"/>
      <c r="B829" s="293"/>
      <c r="C829" s="293"/>
      <c r="D829" s="279"/>
      <c r="E829" s="279" t="s">
        <v>143</v>
      </c>
      <c r="F829" s="203">
        <v>61.53</v>
      </c>
      <c r="G829" s="279" t="s">
        <v>144</v>
      </c>
      <c r="H829" s="203">
        <v>0</v>
      </c>
      <c r="I829" s="279" t="s">
        <v>145</v>
      </c>
      <c r="J829" s="204">
        <v>61.53</v>
      </c>
    </row>
    <row r="830" spans="1:10" s="110" customFormat="1" ht="15" customHeight="1" thickBot="1">
      <c r="A830" s="201"/>
      <c r="B830" s="293"/>
      <c r="C830" s="293"/>
      <c r="D830" s="279"/>
      <c r="E830" s="279" t="s">
        <v>663</v>
      </c>
      <c r="F830" s="203">
        <v>201.89</v>
      </c>
      <c r="G830" s="279"/>
      <c r="H830" s="363" t="s">
        <v>664</v>
      </c>
      <c r="I830" s="363"/>
      <c r="J830" s="204">
        <v>1100.4000000000001</v>
      </c>
    </row>
    <row r="831" spans="1:10" s="110" customFormat="1" ht="15" thickTop="1">
      <c r="A831" s="205"/>
      <c r="B831" s="190"/>
      <c r="C831" s="190"/>
      <c r="D831" s="189"/>
      <c r="E831" s="189"/>
      <c r="F831" s="189"/>
      <c r="G831" s="189"/>
      <c r="H831" s="189"/>
      <c r="I831" s="189"/>
      <c r="J831" s="206"/>
    </row>
    <row r="832" spans="1:10" s="110" customFormat="1">
      <c r="A832" s="290" t="s">
        <v>3288</v>
      </c>
      <c r="B832" s="289" t="s">
        <v>8</v>
      </c>
      <c r="C832" s="289" t="s">
        <v>9</v>
      </c>
      <c r="D832" s="284" t="s">
        <v>10</v>
      </c>
      <c r="E832" s="367" t="s">
        <v>136</v>
      </c>
      <c r="F832" s="367"/>
      <c r="G832" s="289" t="s">
        <v>11</v>
      </c>
      <c r="H832" s="288" t="s">
        <v>12</v>
      </c>
      <c r="I832" s="288" t="s">
        <v>13</v>
      </c>
      <c r="J832" s="287" t="s">
        <v>14</v>
      </c>
    </row>
    <row r="833" spans="1:10" s="110" customFormat="1" ht="14.25" customHeight="1">
      <c r="A833" s="94" t="s">
        <v>137</v>
      </c>
      <c r="B833" s="95" t="s">
        <v>1196</v>
      </c>
      <c r="C833" s="95" t="s">
        <v>268</v>
      </c>
      <c r="D833" s="277" t="s">
        <v>576</v>
      </c>
      <c r="E833" s="368" t="s">
        <v>841</v>
      </c>
      <c r="F833" s="368"/>
      <c r="G833" s="95" t="s">
        <v>3</v>
      </c>
      <c r="H833" s="182">
        <v>1</v>
      </c>
      <c r="I833" s="96">
        <v>533.47</v>
      </c>
      <c r="J833" s="196">
        <v>533.47</v>
      </c>
    </row>
    <row r="834" spans="1:10" s="110" customFormat="1">
      <c r="A834" s="199" t="s">
        <v>139</v>
      </c>
      <c r="B834" s="186" t="s">
        <v>1486</v>
      </c>
      <c r="C834" s="186" t="s">
        <v>268</v>
      </c>
      <c r="D834" s="278" t="s">
        <v>834</v>
      </c>
      <c r="E834" s="362" t="s">
        <v>142</v>
      </c>
      <c r="F834" s="362"/>
      <c r="G834" s="186" t="s">
        <v>38</v>
      </c>
      <c r="H834" s="187">
        <v>4.5999999999999996</v>
      </c>
      <c r="I834" s="188">
        <v>0.82</v>
      </c>
      <c r="J834" s="200">
        <v>3.77</v>
      </c>
    </row>
    <row r="835" spans="1:10" s="110" customFormat="1">
      <c r="A835" s="199" t="s">
        <v>139</v>
      </c>
      <c r="B835" s="186" t="s">
        <v>1487</v>
      </c>
      <c r="C835" s="186" t="s">
        <v>268</v>
      </c>
      <c r="D835" s="278" t="s">
        <v>835</v>
      </c>
      <c r="E835" s="362" t="s">
        <v>142</v>
      </c>
      <c r="F835" s="362"/>
      <c r="G835" s="186" t="s">
        <v>2</v>
      </c>
      <c r="H835" s="187">
        <v>1E-3</v>
      </c>
      <c r="I835" s="188">
        <v>141.83000000000001</v>
      </c>
      <c r="J835" s="200">
        <v>0.14000000000000001</v>
      </c>
    </row>
    <row r="836" spans="1:10" s="110" customFormat="1">
      <c r="A836" s="199" t="s">
        <v>139</v>
      </c>
      <c r="B836" s="186" t="s">
        <v>1494</v>
      </c>
      <c r="C836" s="186" t="s">
        <v>268</v>
      </c>
      <c r="D836" s="278" t="s">
        <v>842</v>
      </c>
      <c r="E836" s="362" t="s">
        <v>142</v>
      </c>
      <c r="F836" s="362"/>
      <c r="G836" s="186" t="s">
        <v>38</v>
      </c>
      <c r="H836" s="187">
        <v>1.82</v>
      </c>
      <c r="I836" s="188">
        <v>5.48</v>
      </c>
      <c r="J836" s="200">
        <v>9.9700000000000006</v>
      </c>
    </row>
    <row r="837" spans="1:10" s="110" customFormat="1" ht="25.5">
      <c r="A837" s="199" t="s">
        <v>139</v>
      </c>
      <c r="B837" s="186" t="s">
        <v>1495</v>
      </c>
      <c r="C837" s="186" t="s">
        <v>268</v>
      </c>
      <c r="D837" s="278" t="s">
        <v>3289</v>
      </c>
      <c r="E837" s="362" t="s">
        <v>142</v>
      </c>
      <c r="F837" s="362"/>
      <c r="G837" s="186" t="s">
        <v>45</v>
      </c>
      <c r="H837" s="187">
        <v>2</v>
      </c>
      <c r="I837" s="188">
        <v>138</v>
      </c>
      <c r="J837" s="200">
        <v>276</v>
      </c>
    </row>
    <row r="838" spans="1:10" s="110" customFormat="1">
      <c r="A838" s="199" t="s">
        <v>139</v>
      </c>
      <c r="B838" s="186" t="s">
        <v>1488</v>
      </c>
      <c r="C838" s="186" t="s">
        <v>268</v>
      </c>
      <c r="D838" s="278" t="s">
        <v>836</v>
      </c>
      <c r="E838" s="362" t="s">
        <v>142</v>
      </c>
      <c r="F838" s="362"/>
      <c r="G838" s="186" t="s">
        <v>3</v>
      </c>
      <c r="H838" s="187">
        <v>1.05</v>
      </c>
      <c r="I838" s="188">
        <v>200</v>
      </c>
      <c r="J838" s="200">
        <v>210</v>
      </c>
    </row>
    <row r="839" spans="1:10" s="110" customFormat="1">
      <c r="A839" s="199" t="s">
        <v>139</v>
      </c>
      <c r="B839" s="186" t="s">
        <v>1489</v>
      </c>
      <c r="C839" s="186" t="s">
        <v>268</v>
      </c>
      <c r="D839" s="278" t="s">
        <v>837</v>
      </c>
      <c r="E839" s="362" t="s">
        <v>141</v>
      </c>
      <c r="F839" s="362"/>
      <c r="G839" s="186" t="s">
        <v>26</v>
      </c>
      <c r="H839" s="187">
        <v>0.8</v>
      </c>
      <c r="I839" s="188">
        <v>26.9</v>
      </c>
      <c r="J839" s="200">
        <v>21.52</v>
      </c>
    </row>
    <row r="840" spans="1:10" s="110" customFormat="1">
      <c r="A840" s="199" t="s">
        <v>139</v>
      </c>
      <c r="B840" s="186" t="s">
        <v>1490</v>
      </c>
      <c r="C840" s="186" t="s">
        <v>268</v>
      </c>
      <c r="D840" s="278" t="s">
        <v>838</v>
      </c>
      <c r="E840" s="362" t="s">
        <v>141</v>
      </c>
      <c r="F840" s="362"/>
      <c r="G840" s="186" t="s">
        <v>26</v>
      </c>
      <c r="H840" s="187">
        <v>0.8</v>
      </c>
      <c r="I840" s="188">
        <v>15.09</v>
      </c>
      <c r="J840" s="200">
        <v>12.07</v>
      </c>
    </row>
    <row r="841" spans="1:10" s="110" customFormat="1" ht="25.5">
      <c r="A841" s="201"/>
      <c r="B841" s="293"/>
      <c r="C841" s="293"/>
      <c r="D841" s="279"/>
      <c r="E841" s="279" t="s">
        <v>143</v>
      </c>
      <c r="F841" s="203">
        <v>33.590000000000003</v>
      </c>
      <c r="G841" s="279" t="s">
        <v>144</v>
      </c>
      <c r="H841" s="203">
        <v>0</v>
      </c>
      <c r="I841" s="279" t="s">
        <v>145</v>
      </c>
      <c r="J841" s="204">
        <v>33.590000000000003</v>
      </c>
    </row>
    <row r="842" spans="1:10" s="110" customFormat="1" ht="15" customHeight="1" thickBot="1">
      <c r="A842" s="201"/>
      <c r="B842" s="293"/>
      <c r="C842" s="293"/>
      <c r="D842" s="279"/>
      <c r="E842" s="279" t="s">
        <v>663</v>
      </c>
      <c r="F842" s="203">
        <v>119.87</v>
      </c>
      <c r="G842" s="279"/>
      <c r="H842" s="363" t="s">
        <v>664</v>
      </c>
      <c r="I842" s="363"/>
      <c r="J842" s="204">
        <v>653.34</v>
      </c>
    </row>
    <row r="843" spans="1:10" s="110" customFormat="1" ht="15" thickTop="1">
      <c r="A843" s="205"/>
      <c r="B843" s="190"/>
      <c r="C843" s="190"/>
      <c r="D843" s="189"/>
      <c r="E843" s="189"/>
      <c r="F843" s="189"/>
      <c r="G843" s="189"/>
      <c r="H843" s="189"/>
      <c r="I843" s="189"/>
      <c r="J843" s="206"/>
    </row>
    <row r="844" spans="1:10" s="110" customFormat="1">
      <c r="A844" s="290" t="s">
        <v>3290</v>
      </c>
      <c r="B844" s="289" t="s">
        <v>8</v>
      </c>
      <c r="C844" s="289" t="s">
        <v>9</v>
      </c>
      <c r="D844" s="284" t="s">
        <v>10</v>
      </c>
      <c r="E844" s="367" t="s">
        <v>136</v>
      </c>
      <c r="F844" s="367"/>
      <c r="G844" s="289" t="s">
        <v>11</v>
      </c>
      <c r="H844" s="288" t="s">
        <v>12</v>
      </c>
      <c r="I844" s="288" t="s">
        <v>13</v>
      </c>
      <c r="J844" s="287" t="s">
        <v>14</v>
      </c>
    </row>
    <row r="845" spans="1:10" s="110" customFormat="1" ht="14.25" customHeight="1">
      <c r="A845" s="94" t="s">
        <v>137</v>
      </c>
      <c r="B845" s="95" t="s">
        <v>1224</v>
      </c>
      <c r="C845" s="95" t="s">
        <v>268</v>
      </c>
      <c r="D845" s="277" t="s">
        <v>614</v>
      </c>
      <c r="E845" s="368" t="s">
        <v>841</v>
      </c>
      <c r="F845" s="368"/>
      <c r="G845" s="95" t="s">
        <v>3</v>
      </c>
      <c r="H845" s="182">
        <v>1</v>
      </c>
      <c r="I845" s="96">
        <v>518.52</v>
      </c>
      <c r="J845" s="196">
        <v>518.52</v>
      </c>
    </row>
    <row r="846" spans="1:10" s="110" customFormat="1">
      <c r="A846" s="199" t="s">
        <v>139</v>
      </c>
      <c r="B846" s="186" t="s">
        <v>1496</v>
      </c>
      <c r="C846" s="186" t="s">
        <v>268</v>
      </c>
      <c r="D846" s="278" t="s">
        <v>843</v>
      </c>
      <c r="E846" s="362" t="s">
        <v>142</v>
      </c>
      <c r="F846" s="362"/>
      <c r="G846" s="186" t="s">
        <v>3</v>
      </c>
      <c r="H846" s="187">
        <v>1.05</v>
      </c>
      <c r="I846" s="188">
        <v>2.95</v>
      </c>
      <c r="J846" s="200">
        <v>3.09</v>
      </c>
    </row>
    <row r="847" spans="1:10" s="110" customFormat="1">
      <c r="A847" s="199" t="s">
        <v>139</v>
      </c>
      <c r="B847" s="186" t="s">
        <v>1497</v>
      </c>
      <c r="C847" s="186" t="s">
        <v>268</v>
      </c>
      <c r="D847" s="278" t="s">
        <v>844</v>
      </c>
      <c r="E847" s="362" t="s">
        <v>142</v>
      </c>
      <c r="F847" s="362"/>
      <c r="G847" s="186" t="s">
        <v>34</v>
      </c>
      <c r="H847" s="187">
        <v>4</v>
      </c>
      <c r="I847" s="188">
        <v>16.86</v>
      </c>
      <c r="J847" s="200">
        <v>67.44</v>
      </c>
    </row>
    <row r="848" spans="1:10" s="110" customFormat="1">
      <c r="A848" s="199" t="s">
        <v>139</v>
      </c>
      <c r="B848" s="186" t="s">
        <v>1498</v>
      </c>
      <c r="C848" s="186" t="s">
        <v>268</v>
      </c>
      <c r="D848" s="278" t="s">
        <v>845</v>
      </c>
      <c r="E848" s="362" t="s">
        <v>142</v>
      </c>
      <c r="F848" s="362"/>
      <c r="G848" s="186" t="s">
        <v>3</v>
      </c>
      <c r="H848" s="187">
        <v>1</v>
      </c>
      <c r="I848" s="188">
        <v>422.83</v>
      </c>
      <c r="J848" s="200">
        <v>422.83</v>
      </c>
    </row>
    <row r="849" spans="1:10" s="110" customFormat="1">
      <c r="A849" s="199" t="s">
        <v>139</v>
      </c>
      <c r="B849" s="186" t="s">
        <v>1422</v>
      </c>
      <c r="C849" s="186" t="s">
        <v>268</v>
      </c>
      <c r="D849" s="278" t="s">
        <v>796</v>
      </c>
      <c r="E849" s="362" t="s">
        <v>141</v>
      </c>
      <c r="F849" s="362"/>
      <c r="G849" s="186" t="s">
        <v>26</v>
      </c>
      <c r="H849" s="187">
        <v>0.74399999999999999</v>
      </c>
      <c r="I849" s="188">
        <v>18.739999999999998</v>
      </c>
      <c r="J849" s="200">
        <v>13.94</v>
      </c>
    </row>
    <row r="850" spans="1:10" s="110" customFormat="1">
      <c r="A850" s="199" t="s">
        <v>139</v>
      </c>
      <c r="B850" s="186" t="s">
        <v>1423</v>
      </c>
      <c r="C850" s="186" t="s">
        <v>268</v>
      </c>
      <c r="D850" s="278" t="s">
        <v>797</v>
      </c>
      <c r="E850" s="362" t="s">
        <v>141</v>
      </c>
      <c r="F850" s="362"/>
      <c r="G850" s="186" t="s">
        <v>26</v>
      </c>
      <c r="H850" s="187">
        <v>0.74399999999999999</v>
      </c>
      <c r="I850" s="188">
        <v>15.09</v>
      </c>
      <c r="J850" s="200">
        <v>11.22</v>
      </c>
    </row>
    <row r="851" spans="1:10" s="110" customFormat="1" ht="25.5">
      <c r="A851" s="201"/>
      <c r="B851" s="293"/>
      <c r="C851" s="293"/>
      <c r="D851" s="279"/>
      <c r="E851" s="279" t="s">
        <v>143</v>
      </c>
      <c r="F851" s="203">
        <v>25.16</v>
      </c>
      <c r="G851" s="279" t="s">
        <v>144</v>
      </c>
      <c r="H851" s="203">
        <v>0</v>
      </c>
      <c r="I851" s="279" t="s">
        <v>145</v>
      </c>
      <c r="J851" s="204">
        <v>25.16</v>
      </c>
    </row>
    <row r="852" spans="1:10" s="110" customFormat="1" ht="15" customHeight="1" thickBot="1">
      <c r="A852" s="201"/>
      <c r="B852" s="293"/>
      <c r="C852" s="293"/>
      <c r="D852" s="279"/>
      <c r="E852" s="279" t="s">
        <v>663</v>
      </c>
      <c r="F852" s="203">
        <v>116.51</v>
      </c>
      <c r="G852" s="279"/>
      <c r="H852" s="363" t="s">
        <v>664</v>
      </c>
      <c r="I852" s="363"/>
      <c r="J852" s="204">
        <v>635.03</v>
      </c>
    </row>
    <row r="853" spans="1:10" s="110" customFormat="1" ht="15" thickTop="1">
      <c r="A853" s="205"/>
      <c r="B853" s="190"/>
      <c r="C853" s="190"/>
      <c r="D853" s="189"/>
      <c r="E853" s="189"/>
      <c r="F853" s="189"/>
      <c r="G853" s="189"/>
      <c r="H853" s="189"/>
      <c r="I853" s="189"/>
      <c r="J853" s="206"/>
    </row>
    <row r="854" spans="1:10" s="110" customFormat="1">
      <c r="A854" s="290" t="s">
        <v>3291</v>
      </c>
      <c r="B854" s="289" t="s">
        <v>8</v>
      </c>
      <c r="C854" s="289" t="s">
        <v>9</v>
      </c>
      <c r="D854" s="284" t="s">
        <v>10</v>
      </c>
      <c r="E854" s="367" t="s">
        <v>136</v>
      </c>
      <c r="F854" s="367"/>
      <c r="G854" s="289" t="s">
        <v>11</v>
      </c>
      <c r="H854" s="288" t="s">
        <v>12</v>
      </c>
      <c r="I854" s="288" t="s">
        <v>13</v>
      </c>
      <c r="J854" s="287" t="s">
        <v>14</v>
      </c>
    </row>
    <row r="855" spans="1:10" s="110" customFormat="1" ht="25.5">
      <c r="A855" s="94" t="s">
        <v>137</v>
      </c>
      <c r="B855" s="95" t="s">
        <v>3292</v>
      </c>
      <c r="C855" s="95" t="s">
        <v>487</v>
      </c>
      <c r="D855" s="277" t="s">
        <v>2422</v>
      </c>
      <c r="E855" s="368" t="s">
        <v>3293</v>
      </c>
      <c r="F855" s="368"/>
      <c r="G855" s="95" t="s">
        <v>17</v>
      </c>
      <c r="H855" s="182">
        <v>1</v>
      </c>
      <c r="I855" s="96">
        <v>1792.42</v>
      </c>
      <c r="J855" s="196">
        <v>1792.42</v>
      </c>
    </row>
    <row r="856" spans="1:10" s="110" customFormat="1" ht="25.5">
      <c r="A856" s="197" t="s">
        <v>146</v>
      </c>
      <c r="B856" s="183" t="s">
        <v>1706</v>
      </c>
      <c r="C856" s="183" t="s">
        <v>487</v>
      </c>
      <c r="D856" s="285" t="s">
        <v>1119</v>
      </c>
      <c r="E856" s="365" t="s">
        <v>1120</v>
      </c>
      <c r="F856" s="365"/>
      <c r="G856" s="183" t="s">
        <v>1121</v>
      </c>
      <c r="H856" s="184">
        <v>0.5</v>
      </c>
      <c r="I856" s="185">
        <v>3.8</v>
      </c>
      <c r="J856" s="198">
        <v>1.9</v>
      </c>
    </row>
    <row r="857" spans="1:10" s="110" customFormat="1" ht="25.5">
      <c r="A857" s="197" t="s">
        <v>146</v>
      </c>
      <c r="B857" s="183" t="s">
        <v>1723</v>
      </c>
      <c r="C857" s="183" t="s">
        <v>487</v>
      </c>
      <c r="D857" s="285" t="s">
        <v>1145</v>
      </c>
      <c r="E857" s="365" t="s">
        <v>1120</v>
      </c>
      <c r="F857" s="365"/>
      <c r="G857" s="183" t="s">
        <v>1121</v>
      </c>
      <c r="H857" s="184">
        <v>0.5</v>
      </c>
      <c r="I857" s="185">
        <v>3.67</v>
      </c>
      <c r="J857" s="198">
        <v>1.83</v>
      </c>
    </row>
    <row r="858" spans="1:10" s="110" customFormat="1">
      <c r="A858" s="199" t="s">
        <v>139</v>
      </c>
      <c r="B858" s="186" t="s">
        <v>1725</v>
      </c>
      <c r="C858" s="186" t="s">
        <v>487</v>
      </c>
      <c r="D858" s="278" t="s">
        <v>1148</v>
      </c>
      <c r="E858" s="362" t="s">
        <v>141</v>
      </c>
      <c r="F858" s="362"/>
      <c r="G858" s="186" t="s">
        <v>1121</v>
      </c>
      <c r="H858" s="187">
        <v>0.5</v>
      </c>
      <c r="I858" s="188">
        <v>19.13</v>
      </c>
      <c r="J858" s="200">
        <v>9.56</v>
      </c>
    </row>
    <row r="859" spans="1:10" s="110" customFormat="1">
      <c r="A859" s="199" t="s">
        <v>139</v>
      </c>
      <c r="B859" s="186" t="s">
        <v>1707</v>
      </c>
      <c r="C859" s="186" t="s">
        <v>487</v>
      </c>
      <c r="D859" s="278" t="s">
        <v>1122</v>
      </c>
      <c r="E859" s="362" t="s">
        <v>141</v>
      </c>
      <c r="F859" s="362"/>
      <c r="G859" s="186" t="s">
        <v>1121</v>
      </c>
      <c r="H859" s="187">
        <v>0.5</v>
      </c>
      <c r="I859" s="188">
        <v>13.65</v>
      </c>
      <c r="J859" s="200">
        <v>6.82</v>
      </c>
    </row>
    <row r="860" spans="1:10" s="110" customFormat="1">
      <c r="A860" s="199" t="s">
        <v>139</v>
      </c>
      <c r="B860" s="186" t="s">
        <v>3294</v>
      </c>
      <c r="C860" s="186" t="s">
        <v>487</v>
      </c>
      <c r="D860" s="278" t="s">
        <v>3295</v>
      </c>
      <c r="E860" s="362" t="s">
        <v>142</v>
      </c>
      <c r="F860" s="362"/>
      <c r="G860" s="186" t="s">
        <v>17</v>
      </c>
      <c r="H860" s="187">
        <v>4</v>
      </c>
      <c r="I860" s="188">
        <v>0.2</v>
      </c>
      <c r="J860" s="200">
        <v>0.8</v>
      </c>
    </row>
    <row r="861" spans="1:10" s="110" customFormat="1" ht="25.5">
      <c r="A861" s="199" t="s">
        <v>139</v>
      </c>
      <c r="B861" s="186" t="s">
        <v>3296</v>
      </c>
      <c r="C861" s="186" t="s">
        <v>487</v>
      </c>
      <c r="D861" s="278" t="s">
        <v>2422</v>
      </c>
      <c r="E861" s="362" t="s">
        <v>142</v>
      </c>
      <c r="F861" s="362"/>
      <c r="G861" s="186" t="s">
        <v>17</v>
      </c>
      <c r="H861" s="187">
        <v>1</v>
      </c>
      <c r="I861" s="188">
        <v>1771.51</v>
      </c>
      <c r="J861" s="200">
        <v>1771.51</v>
      </c>
    </row>
    <row r="862" spans="1:10" s="110" customFormat="1" ht="25.5">
      <c r="A862" s="201"/>
      <c r="B862" s="293"/>
      <c r="C862" s="293"/>
      <c r="D862" s="279"/>
      <c r="E862" s="279" t="s">
        <v>143</v>
      </c>
      <c r="F862" s="203">
        <v>16.38</v>
      </c>
      <c r="G862" s="279" t="s">
        <v>144</v>
      </c>
      <c r="H862" s="203">
        <v>0</v>
      </c>
      <c r="I862" s="279" t="s">
        <v>145</v>
      </c>
      <c r="J862" s="204">
        <v>16.38</v>
      </c>
    </row>
    <row r="863" spans="1:10" s="110" customFormat="1" ht="15" customHeight="1" thickBot="1">
      <c r="A863" s="201"/>
      <c r="B863" s="293"/>
      <c r="C863" s="293"/>
      <c r="D863" s="279"/>
      <c r="E863" s="279" t="s">
        <v>663</v>
      </c>
      <c r="F863" s="203">
        <v>402.75</v>
      </c>
      <c r="G863" s="279"/>
      <c r="H863" s="363" t="s">
        <v>664</v>
      </c>
      <c r="I863" s="363"/>
      <c r="J863" s="204">
        <v>2195.17</v>
      </c>
    </row>
    <row r="864" spans="1:10" s="110" customFormat="1" ht="15" thickTop="1">
      <c r="A864" s="205"/>
      <c r="B864" s="190"/>
      <c r="C864" s="190"/>
      <c r="D864" s="189"/>
      <c r="E864" s="189"/>
      <c r="F864" s="189"/>
      <c r="G864" s="189"/>
      <c r="H864" s="189"/>
      <c r="I864" s="189"/>
      <c r="J864" s="206"/>
    </row>
    <row r="865" spans="1:10" s="110" customFormat="1">
      <c r="A865" s="290" t="s">
        <v>3297</v>
      </c>
      <c r="B865" s="289" t="s">
        <v>8</v>
      </c>
      <c r="C865" s="289" t="s">
        <v>9</v>
      </c>
      <c r="D865" s="284" t="s">
        <v>10</v>
      </c>
      <c r="E865" s="367" t="s">
        <v>136</v>
      </c>
      <c r="F865" s="367"/>
      <c r="G865" s="289" t="s">
        <v>11</v>
      </c>
      <c r="H865" s="288" t="s">
        <v>12</v>
      </c>
      <c r="I865" s="288" t="s">
        <v>13</v>
      </c>
      <c r="J865" s="287" t="s">
        <v>14</v>
      </c>
    </row>
    <row r="866" spans="1:10" s="110" customFormat="1" ht="14.25" customHeight="1">
      <c r="A866" s="94" t="s">
        <v>137</v>
      </c>
      <c r="B866" s="95" t="s">
        <v>4929</v>
      </c>
      <c r="C866" s="95" t="s">
        <v>268</v>
      </c>
      <c r="D866" s="277" t="s">
        <v>4753</v>
      </c>
      <c r="E866" s="368" t="s">
        <v>826</v>
      </c>
      <c r="F866" s="368"/>
      <c r="G866" s="95" t="s">
        <v>34</v>
      </c>
      <c r="H866" s="182">
        <v>1</v>
      </c>
      <c r="I866" s="96">
        <v>812.03</v>
      </c>
      <c r="J866" s="196">
        <v>812.03</v>
      </c>
    </row>
    <row r="867" spans="1:10" s="110" customFormat="1">
      <c r="A867" s="199" t="s">
        <v>139</v>
      </c>
      <c r="B867" s="186" t="s">
        <v>1486</v>
      </c>
      <c r="C867" s="186" t="s">
        <v>268</v>
      </c>
      <c r="D867" s="278" t="s">
        <v>834</v>
      </c>
      <c r="E867" s="362" t="s">
        <v>142</v>
      </c>
      <c r="F867" s="362"/>
      <c r="G867" s="186" t="s">
        <v>38</v>
      </c>
      <c r="H867" s="187">
        <v>1.2</v>
      </c>
      <c r="I867" s="188">
        <v>0.82</v>
      </c>
      <c r="J867" s="200">
        <v>0.98</v>
      </c>
    </row>
    <row r="868" spans="1:10" s="110" customFormat="1">
      <c r="A868" s="199" t="s">
        <v>139</v>
      </c>
      <c r="B868" s="186" t="s">
        <v>1487</v>
      </c>
      <c r="C868" s="186" t="s">
        <v>268</v>
      </c>
      <c r="D868" s="278" t="s">
        <v>835</v>
      </c>
      <c r="E868" s="362" t="s">
        <v>142</v>
      </c>
      <c r="F868" s="362"/>
      <c r="G868" s="186" t="s">
        <v>2</v>
      </c>
      <c r="H868" s="187">
        <v>3.0000000000000001E-3</v>
      </c>
      <c r="I868" s="188">
        <v>141.83000000000001</v>
      </c>
      <c r="J868" s="200">
        <v>0.42</v>
      </c>
    </row>
    <row r="869" spans="1:10" s="110" customFormat="1" ht="25.5">
      <c r="A869" s="199" t="s">
        <v>139</v>
      </c>
      <c r="B869" s="186" t="s">
        <v>4930</v>
      </c>
      <c r="C869" s="186" t="s">
        <v>268</v>
      </c>
      <c r="D869" s="278" t="s">
        <v>4931</v>
      </c>
      <c r="E869" s="362" t="s">
        <v>142</v>
      </c>
      <c r="F869" s="362"/>
      <c r="G869" s="186" t="s">
        <v>34</v>
      </c>
      <c r="H869" s="187">
        <v>1</v>
      </c>
      <c r="I869" s="188">
        <v>790</v>
      </c>
      <c r="J869" s="200">
        <v>790</v>
      </c>
    </row>
    <row r="870" spans="1:10" s="110" customFormat="1">
      <c r="A870" s="199" t="s">
        <v>139</v>
      </c>
      <c r="B870" s="186" t="s">
        <v>1436</v>
      </c>
      <c r="C870" s="186" t="s">
        <v>268</v>
      </c>
      <c r="D870" s="278" t="s">
        <v>803</v>
      </c>
      <c r="E870" s="362" t="s">
        <v>141</v>
      </c>
      <c r="F870" s="362"/>
      <c r="G870" s="186" t="s">
        <v>26</v>
      </c>
      <c r="H870" s="187">
        <v>0.61</v>
      </c>
      <c r="I870" s="188">
        <v>18.739999999999998</v>
      </c>
      <c r="J870" s="200">
        <v>11.43</v>
      </c>
    </row>
    <row r="871" spans="1:10" s="110" customFormat="1">
      <c r="A871" s="199" t="s">
        <v>139</v>
      </c>
      <c r="B871" s="186" t="s">
        <v>1437</v>
      </c>
      <c r="C871" s="186" t="s">
        <v>268</v>
      </c>
      <c r="D871" s="278" t="s">
        <v>804</v>
      </c>
      <c r="E871" s="362" t="s">
        <v>141</v>
      </c>
      <c r="F871" s="362"/>
      <c r="G871" s="186" t="s">
        <v>26</v>
      </c>
      <c r="H871" s="187">
        <v>0.61</v>
      </c>
      <c r="I871" s="188">
        <v>15.09</v>
      </c>
      <c r="J871" s="200">
        <v>9.1999999999999993</v>
      </c>
    </row>
    <row r="872" spans="1:10" s="110" customFormat="1" ht="25.5">
      <c r="A872" s="201"/>
      <c r="B872" s="293"/>
      <c r="C872" s="293"/>
      <c r="D872" s="279"/>
      <c r="E872" s="279" t="s">
        <v>143</v>
      </c>
      <c r="F872" s="203">
        <v>20.63</v>
      </c>
      <c r="G872" s="279" t="s">
        <v>144</v>
      </c>
      <c r="H872" s="203">
        <v>0</v>
      </c>
      <c r="I872" s="279" t="s">
        <v>145</v>
      </c>
      <c r="J872" s="204">
        <v>20.63</v>
      </c>
    </row>
    <row r="873" spans="1:10" s="110" customFormat="1" ht="15" customHeight="1" thickBot="1">
      <c r="A873" s="201"/>
      <c r="B873" s="293"/>
      <c r="C873" s="293"/>
      <c r="D873" s="279"/>
      <c r="E873" s="279" t="s">
        <v>663</v>
      </c>
      <c r="F873" s="203">
        <v>182.46</v>
      </c>
      <c r="G873" s="279"/>
      <c r="H873" s="363" t="s">
        <v>664</v>
      </c>
      <c r="I873" s="363"/>
      <c r="J873" s="204">
        <v>994.49</v>
      </c>
    </row>
    <row r="874" spans="1:10" s="110" customFormat="1" ht="15" thickTop="1">
      <c r="A874" s="205"/>
      <c r="B874" s="190"/>
      <c r="C874" s="190"/>
      <c r="D874" s="189"/>
      <c r="E874" s="189"/>
      <c r="F874" s="189"/>
      <c r="G874" s="189"/>
      <c r="H874" s="189"/>
      <c r="I874" s="189"/>
      <c r="J874" s="206"/>
    </row>
    <row r="875" spans="1:10" s="110" customFormat="1">
      <c r="A875" s="290" t="s">
        <v>3304</v>
      </c>
      <c r="B875" s="289" t="s">
        <v>8</v>
      </c>
      <c r="C875" s="289" t="s">
        <v>9</v>
      </c>
      <c r="D875" s="284" t="s">
        <v>10</v>
      </c>
      <c r="E875" s="367" t="s">
        <v>136</v>
      </c>
      <c r="F875" s="367"/>
      <c r="G875" s="289" t="s">
        <v>11</v>
      </c>
      <c r="H875" s="288" t="s">
        <v>12</v>
      </c>
      <c r="I875" s="288" t="s">
        <v>13</v>
      </c>
      <c r="J875" s="287" t="s">
        <v>14</v>
      </c>
    </row>
    <row r="876" spans="1:10" s="110" customFormat="1" ht="25.5">
      <c r="A876" s="94" t="s">
        <v>137</v>
      </c>
      <c r="B876" s="95" t="s">
        <v>3298</v>
      </c>
      <c r="C876" s="95" t="s">
        <v>21</v>
      </c>
      <c r="D876" s="277" t="s">
        <v>2424</v>
      </c>
      <c r="E876" s="368" t="s">
        <v>3299</v>
      </c>
      <c r="F876" s="368"/>
      <c r="G876" s="95" t="s">
        <v>3</v>
      </c>
      <c r="H876" s="182">
        <v>1</v>
      </c>
      <c r="I876" s="96">
        <v>19.39</v>
      </c>
      <c r="J876" s="196">
        <v>19.39</v>
      </c>
    </row>
    <row r="877" spans="1:10" s="110" customFormat="1" ht="25.5" customHeight="1">
      <c r="A877" s="197" t="s">
        <v>146</v>
      </c>
      <c r="B877" s="183" t="s">
        <v>1345</v>
      </c>
      <c r="C877" s="183" t="s">
        <v>21</v>
      </c>
      <c r="D877" s="285" t="s">
        <v>147</v>
      </c>
      <c r="E877" s="365" t="s">
        <v>148</v>
      </c>
      <c r="F877" s="365"/>
      <c r="G877" s="183" t="s">
        <v>26</v>
      </c>
      <c r="H877" s="184">
        <v>0.1386</v>
      </c>
      <c r="I877" s="185">
        <v>20.32</v>
      </c>
      <c r="J877" s="198">
        <v>2.81</v>
      </c>
    </row>
    <row r="878" spans="1:10" s="110" customFormat="1" ht="25.5" customHeight="1">
      <c r="A878" s="197" t="s">
        <v>146</v>
      </c>
      <c r="B878" s="183" t="s">
        <v>3300</v>
      </c>
      <c r="C878" s="183" t="s">
        <v>21</v>
      </c>
      <c r="D878" s="285" t="s">
        <v>3301</v>
      </c>
      <c r="E878" s="365" t="s">
        <v>148</v>
      </c>
      <c r="F878" s="365"/>
      <c r="G878" s="183" t="s">
        <v>26</v>
      </c>
      <c r="H878" s="184">
        <v>2.7699999999999999E-2</v>
      </c>
      <c r="I878" s="185">
        <v>21.11</v>
      </c>
      <c r="J878" s="198">
        <v>0.57999999999999996</v>
      </c>
    </row>
    <row r="879" spans="1:10" s="110" customFormat="1" ht="25.5">
      <c r="A879" s="199" t="s">
        <v>139</v>
      </c>
      <c r="B879" s="186" t="s">
        <v>3302</v>
      </c>
      <c r="C879" s="186" t="s">
        <v>21</v>
      </c>
      <c r="D879" s="278" t="s">
        <v>3303</v>
      </c>
      <c r="E879" s="362" t="s">
        <v>142</v>
      </c>
      <c r="F879" s="362"/>
      <c r="G879" s="186" t="s">
        <v>3</v>
      </c>
      <c r="H879" s="187">
        <v>1</v>
      </c>
      <c r="I879" s="188">
        <v>16</v>
      </c>
      <c r="J879" s="200">
        <v>16</v>
      </c>
    </row>
    <row r="880" spans="1:10" s="110" customFormat="1" ht="25.5">
      <c r="A880" s="201"/>
      <c r="B880" s="293"/>
      <c r="C880" s="293"/>
      <c r="D880" s="279"/>
      <c r="E880" s="279" t="s">
        <v>143</v>
      </c>
      <c r="F880" s="203">
        <v>2.52</v>
      </c>
      <c r="G880" s="279" t="s">
        <v>144</v>
      </c>
      <c r="H880" s="203">
        <v>0</v>
      </c>
      <c r="I880" s="279" t="s">
        <v>145</v>
      </c>
      <c r="J880" s="204">
        <v>2.52</v>
      </c>
    </row>
    <row r="881" spans="1:10" s="110" customFormat="1" ht="15" customHeight="1" thickBot="1">
      <c r="A881" s="201"/>
      <c r="B881" s="293"/>
      <c r="C881" s="293"/>
      <c r="D881" s="279"/>
      <c r="E881" s="279" t="s">
        <v>663</v>
      </c>
      <c r="F881" s="203">
        <v>4.3499999999999996</v>
      </c>
      <c r="G881" s="279"/>
      <c r="H881" s="363" t="s">
        <v>664</v>
      </c>
      <c r="I881" s="363"/>
      <c r="J881" s="204">
        <v>23.74</v>
      </c>
    </row>
    <row r="882" spans="1:10" s="110" customFormat="1" ht="15" thickTop="1">
      <c r="A882" s="205"/>
      <c r="B882" s="190"/>
      <c r="C882" s="190"/>
      <c r="D882" s="189"/>
      <c r="E882" s="189"/>
      <c r="F882" s="189"/>
      <c r="G882" s="189"/>
      <c r="H882" s="189"/>
      <c r="I882" s="189"/>
      <c r="J882" s="206"/>
    </row>
    <row r="883" spans="1:10" s="110" customFormat="1">
      <c r="A883" s="290" t="s">
        <v>3306</v>
      </c>
      <c r="B883" s="289" t="s">
        <v>8</v>
      </c>
      <c r="C883" s="289" t="s">
        <v>9</v>
      </c>
      <c r="D883" s="284" t="s">
        <v>10</v>
      </c>
      <c r="E883" s="367" t="s">
        <v>136</v>
      </c>
      <c r="F883" s="367"/>
      <c r="G883" s="289" t="s">
        <v>11</v>
      </c>
      <c r="H883" s="288" t="s">
        <v>12</v>
      </c>
      <c r="I883" s="288" t="s">
        <v>13</v>
      </c>
      <c r="J883" s="287" t="s">
        <v>14</v>
      </c>
    </row>
    <row r="884" spans="1:10" s="110" customFormat="1">
      <c r="A884" s="94" t="s">
        <v>137</v>
      </c>
      <c r="B884" s="95" t="s">
        <v>3305</v>
      </c>
      <c r="C884" s="95" t="s">
        <v>44</v>
      </c>
      <c r="D884" s="277" t="s">
        <v>2427</v>
      </c>
      <c r="E884" s="368" t="s">
        <v>514</v>
      </c>
      <c r="F884" s="368"/>
      <c r="G884" s="95" t="s">
        <v>1</v>
      </c>
      <c r="H884" s="182">
        <v>1</v>
      </c>
      <c r="I884" s="96">
        <v>4727</v>
      </c>
      <c r="J884" s="196">
        <v>4727</v>
      </c>
    </row>
    <row r="885" spans="1:10" s="110" customFormat="1" ht="25.5" customHeight="1">
      <c r="A885" s="197" t="s">
        <v>146</v>
      </c>
      <c r="B885" s="183" t="s">
        <v>1386</v>
      </c>
      <c r="C885" s="183" t="s">
        <v>21</v>
      </c>
      <c r="D885" s="285" t="s">
        <v>174</v>
      </c>
      <c r="E885" s="365" t="s">
        <v>148</v>
      </c>
      <c r="F885" s="365"/>
      <c r="G885" s="183" t="s">
        <v>26</v>
      </c>
      <c r="H885" s="184">
        <v>1</v>
      </c>
      <c r="I885" s="185">
        <v>25.62</v>
      </c>
      <c r="J885" s="198">
        <v>25.62</v>
      </c>
    </row>
    <row r="886" spans="1:10" s="110" customFormat="1" ht="25.5">
      <c r="A886" s="199" t="s">
        <v>139</v>
      </c>
      <c r="B886" s="186" t="s">
        <v>1502</v>
      </c>
      <c r="C886" s="186" t="s">
        <v>515</v>
      </c>
      <c r="D886" s="278" t="s">
        <v>516</v>
      </c>
      <c r="E886" s="362" t="s">
        <v>142</v>
      </c>
      <c r="F886" s="362"/>
      <c r="G886" s="186" t="s">
        <v>517</v>
      </c>
      <c r="H886" s="187">
        <v>0.25</v>
      </c>
      <c r="I886" s="188">
        <v>389.9</v>
      </c>
      <c r="J886" s="200">
        <v>97.47</v>
      </c>
    </row>
    <row r="887" spans="1:10" s="110" customFormat="1" ht="25.5">
      <c r="A887" s="199" t="s">
        <v>139</v>
      </c>
      <c r="B887" s="186" t="s">
        <v>1503</v>
      </c>
      <c r="C887" s="186" t="s">
        <v>515</v>
      </c>
      <c r="D887" s="278" t="s">
        <v>518</v>
      </c>
      <c r="E887" s="362" t="s">
        <v>142</v>
      </c>
      <c r="F887" s="362"/>
      <c r="G887" s="186" t="s">
        <v>3</v>
      </c>
      <c r="H887" s="187">
        <v>14.63</v>
      </c>
      <c r="I887" s="188">
        <v>314.69</v>
      </c>
      <c r="J887" s="200">
        <v>4603.91</v>
      </c>
    </row>
    <row r="888" spans="1:10" s="110" customFormat="1" ht="25.5">
      <c r="A888" s="201"/>
      <c r="B888" s="293"/>
      <c r="C888" s="293"/>
      <c r="D888" s="279"/>
      <c r="E888" s="279" t="s">
        <v>143</v>
      </c>
      <c r="F888" s="203">
        <v>20.27</v>
      </c>
      <c r="G888" s="279" t="s">
        <v>144</v>
      </c>
      <c r="H888" s="203">
        <v>0</v>
      </c>
      <c r="I888" s="279" t="s">
        <v>145</v>
      </c>
      <c r="J888" s="204">
        <v>20.27</v>
      </c>
    </row>
    <row r="889" spans="1:10" s="110" customFormat="1" ht="15" customHeight="1" thickBot="1">
      <c r="A889" s="201"/>
      <c r="B889" s="293"/>
      <c r="C889" s="293"/>
      <c r="D889" s="279"/>
      <c r="E889" s="279" t="s">
        <v>663</v>
      </c>
      <c r="F889" s="203">
        <v>1062.1500000000001</v>
      </c>
      <c r="G889" s="279"/>
      <c r="H889" s="363" t="s">
        <v>664</v>
      </c>
      <c r="I889" s="363"/>
      <c r="J889" s="204">
        <v>5789.15</v>
      </c>
    </row>
    <row r="890" spans="1:10" s="110" customFormat="1" ht="15" thickTop="1">
      <c r="A890" s="205"/>
      <c r="B890" s="190"/>
      <c r="C890" s="190"/>
      <c r="D890" s="189"/>
      <c r="E890" s="189"/>
      <c r="F890" s="189"/>
      <c r="G890" s="189"/>
      <c r="H890" s="189"/>
      <c r="I890" s="189"/>
      <c r="J890" s="206"/>
    </row>
    <row r="891" spans="1:10" s="110" customFormat="1">
      <c r="A891" s="290" t="s">
        <v>3308</v>
      </c>
      <c r="B891" s="289" t="s">
        <v>8</v>
      </c>
      <c r="C891" s="289" t="s">
        <v>9</v>
      </c>
      <c r="D891" s="284" t="s">
        <v>10</v>
      </c>
      <c r="E891" s="367" t="s">
        <v>136</v>
      </c>
      <c r="F891" s="367"/>
      <c r="G891" s="289" t="s">
        <v>11</v>
      </c>
      <c r="H891" s="288" t="s">
        <v>12</v>
      </c>
      <c r="I891" s="288" t="s">
        <v>13</v>
      </c>
      <c r="J891" s="287" t="s">
        <v>14</v>
      </c>
    </row>
    <row r="892" spans="1:10" s="110" customFormat="1">
      <c r="A892" s="94" t="s">
        <v>137</v>
      </c>
      <c r="B892" s="95" t="s">
        <v>3307</v>
      </c>
      <c r="C892" s="95" t="s">
        <v>44</v>
      </c>
      <c r="D892" s="277" t="s">
        <v>288</v>
      </c>
      <c r="E892" s="368" t="s">
        <v>514</v>
      </c>
      <c r="F892" s="368"/>
      <c r="G892" s="95" t="s">
        <v>1</v>
      </c>
      <c r="H892" s="182">
        <v>1</v>
      </c>
      <c r="I892" s="96">
        <v>706.57</v>
      </c>
      <c r="J892" s="196">
        <v>706.57</v>
      </c>
    </row>
    <row r="893" spans="1:10" s="110" customFormat="1" ht="25.5" customHeight="1">
      <c r="A893" s="197" t="s">
        <v>146</v>
      </c>
      <c r="B893" s="183" t="s">
        <v>1386</v>
      </c>
      <c r="C893" s="183" t="s">
        <v>21</v>
      </c>
      <c r="D893" s="285" t="s">
        <v>174</v>
      </c>
      <c r="E893" s="365" t="s">
        <v>148</v>
      </c>
      <c r="F893" s="365"/>
      <c r="G893" s="183" t="s">
        <v>26</v>
      </c>
      <c r="H893" s="184">
        <v>1</v>
      </c>
      <c r="I893" s="185">
        <v>25.62</v>
      </c>
      <c r="J893" s="198">
        <v>25.62</v>
      </c>
    </row>
    <row r="894" spans="1:10" s="110" customFormat="1" ht="25.5">
      <c r="A894" s="199" t="s">
        <v>139</v>
      </c>
      <c r="B894" s="186" t="s">
        <v>1502</v>
      </c>
      <c r="C894" s="186" t="s">
        <v>515</v>
      </c>
      <c r="D894" s="278" t="s">
        <v>516</v>
      </c>
      <c r="E894" s="362" t="s">
        <v>142</v>
      </c>
      <c r="F894" s="362"/>
      <c r="G894" s="186" t="s">
        <v>517</v>
      </c>
      <c r="H894" s="187">
        <v>0.1</v>
      </c>
      <c r="I894" s="188">
        <v>389.9</v>
      </c>
      <c r="J894" s="200">
        <v>38.99</v>
      </c>
    </row>
    <row r="895" spans="1:10" s="110" customFormat="1" ht="25.5">
      <c r="A895" s="199" t="s">
        <v>139</v>
      </c>
      <c r="B895" s="186" t="s">
        <v>1503</v>
      </c>
      <c r="C895" s="186" t="s">
        <v>515</v>
      </c>
      <c r="D895" s="278" t="s">
        <v>518</v>
      </c>
      <c r="E895" s="362" t="s">
        <v>142</v>
      </c>
      <c r="F895" s="362"/>
      <c r="G895" s="186" t="s">
        <v>3</v>
      </c>
      <c r="H895" s="187">
        <v>2.04</v>
      </c>
      <c r="I895" s="188">
        <v>314.69</v>
      </c>
      <c r="J895" s="200">
        <v>641.96</v>
      </c>
    </row>
    <row r="896" spans="1:10" s="110" customFormat="1" ht="25.5">
      <c r="A896" s="201"/>
      <c r="B896" s="293"/>
      <c r="C896" s="293"/>
      <c r="D896" s="279"/>
      <c r="E896" s="279" t="s">
        <v>143</v>
      </c>
      <c r="F896" s="203">
        <v>20.27</v>
      </c>
      <c r="G896" s="279" t="s">
        <v>144</v>
      </c>
      <c r="H896" s="203">
        <v>0</v>
      </c>
      <c r="I896" s="279" t="s">
        <v>145</v>
      </c>
      <c r="J896" s="204">
        <v>20.27</v>
      </c>
    </row>
    <row r="897" spans="1:10" s="110" customFormat="1" ht="15" customHeight="1" thickBot="1">
      <c r="A897" s="201"/>
      <c r="B897" s="293"/>
      <c r="C897" s="293"/>
      <c r="D897" s="279"/>
      <c r="E897" s="279" t="s">
        <v>663</v>
      </c>
      <c r="F897" s="203">
        <v>158.76</v>
      </c>
      <c r="G897" s="279"/>
      <c r="H897" s="363" t="s">
        <v>664</v>
      </c>
      <c r="I897" s="363"/>
      <c r="J897" s="204">
        <v>865.33</v>
      </c>
    </row>
    <row r="898" spans="1:10" s="110" customFormat="1" ht="15" thickTop="1">
      <c r="A898" s="205"/>
      <c r="B898" s="190"/>
      <c r="C898" s="190"/>
      <c r="D898" s="189"/>
      <c r="E898" s="189"/>
      <c r="F898" s="189"/>
      <c r="G898" s="189"/>
      <c r="H898" s="189"/>
      <c r="I898" s="189"/>
      <c r="J898" s="206"/>
    </row>
    <row r="899" spans="1:10" s="110" customFormat="1">
      <c r="A899" s="290" t="s">
        <v>3310</v>
      </c>
      <c r="B899" s="289" t="s">
        <v>8</v>
      </c>
      <c r="C899" s="289" t="s">
        <v>9</v>
      </c>
      <c r="D899" s="284" t="s">
        <v>10</v>
      </c>
      <c r="E899" s="367" t="s">
        <v>136</v>
      </c>
      <c r="F899" s="367"/>
      <c r="G899" s="289" t="s">
        <v>11</v>
      </c>
      <c r="H899" s="288" t="s">
        <v>12</v>
      </c>
      <c r="I899" s="288" t="s">
        <v>13</v>
      </c>
      <c r="J899" s="287" t="s">
        <v>14</v>
      </c>
    </row>
    <row r="900" spans="1:10" s="110" customFormat="1">
      <c r="A900" s="94" t="s">
        <v>137</v>
      </c>
      <c r="B900" s="95" t="s">
        <v>3309</v>
      </c>
      <c r="C900" s="95" t="s">
        <v>44</v>
      </c>
      <c r="D900" s="277" t="s">
        <v>2432</v>
      </c>
      <c r="E900" s="368">
        <v>168</v>
      </c>
      <c r="F900" s="368"/>
      <c r="G900" s="95" t="s">
        <v>17</v>
      </c>
      <c r="H900" s="182">
        <v>1</v>
      </c>
      <c r="I900" s="96">
        <v>375.13</v>
      </c>
      <c r="J900" s="196">
        <v>375.13</v>
      </c>
    </row>
    <row r="901" spans="1:10" s="110" customFormat="1" ht="25.5" customHeight="1">
      <c r="A901" s="197" t="s">
        <v>146</v>
      </c>
      <c r="B901" s="183" t="s">
        <v>1386</v>
      </c>
      <c r="C901" s="183" t="s">
        <v>21</v>
      </c>
      <c r="D901" s="285" t="s">
        <v>174</v>
      </c>
      <c r="E901" s="365" t="s">
        <v>148</v>
      </c>
      <c r="F901" s="365"/>
      <c r="G901" s="183" t="s">
        <v>26</v>
      </c>
      <c r="H901" s="184">
        <v>0.25</v>
      </c>
      <c r="I901" s="185">
        <v>25.62</v>
      </c>
      <c r="J901" s="198">
        <v>6.4</v>
      </c>
    </row>
    <row r="902" spans="1:10" s="110" customFormat="1">
      <c r="A902" s="199" t="s">
        <v>139</v>
      </c>
      <c r="B902" s="186" t="s">
        <v>1499</v>
      </c>
      <c r="C902" s="186" t="s">
        <v>487</v>
      </c>
      <c r="D902" s="278" t="s">
        <v>511</v>
      </c>
      <c r="E902" s="362" t="s">
        <v>142</v>
      </c>
      <c r="F902" s="362"/>
      <c r="G902" s="186" t="s">
        <v>17</v>
      </c>
      <c r="H902" s="187">
        <v>1.5</v>
      </c>
      <c r="I902" s="188">
        <v>243.74</v>
      </c>
      <c r="J902" s="200">
        <v>365.61</v>
      </c>
    </row>
    <row r="903" spans="1:10" s="110" customFormat="1" ht="25.5">
      <c r="A903" s="199" t="s">
        <v>139</v>
      </c>
      <c r="B903" s="186" t="s">
        <v>1500</v>
      </c>
      <c r="C903" s="186" t="s">
        <v>21</v>
      </c>
      <c r="D903" s="278" t="s">
        <v>512</v>
      </c>
      <c r="E903" s="362" t="s">
        <v>142</v>
      </c>
      <c r="F903" s="362"/>
      <c r="G903" s="186" t="s">
        <v>38</v>
      </c>
      <c r="H903" s="187">
        <v>0.05</v>
      </c>
      <c r="I903" s="188">
        <v>62.56</v>
      </c>
      <c r="J903" s="200">
        <v>3.12</v>
      </c>
    </row>
    <row r="904" spans="1:10" s="110" customFormat="1" ht="25.5">
      <c r="A904" s="201"/>
      <c r="B904" s="293"/>
      <c r="C904" s="293"/>
      <c r="D904" s="279"/>
      <c r="E904" s="279" t="s">
        <v>143</v>
      </c>
      <c r="F904" s="203">
        <v>5.0599999999999996</v>
      </c>
      <c r="G904" s="279" t="s">
        <v>144</v>
      </c>
      <c r="H904" s="203">
        <v>0</v>
      </c>
      <c r="I904" s="279" t="s">
        <v>145</v>
      </c>
      <c r="J904" s="204">
        <v>5.0599999999999996</v>
      </c>
    </row>
    <row r="905" spans="1:10" s="110" customFormat="1" ht="15" customHeight="1" thickBot="1">
      <c r="A905" s="201"/>
      <c r="B905" s="293"/>
      <c r="C905" s="293"/>
      <c r="D905" s="279"/>
      <c r="E905" s="279" t="s">
        <v>663</v>
      </c>
      <c r="F905" s="203">
        <v>84.29</v>
      </c>
      <c r="G905" s="279"/>
      <c r="H905" s="363" t="s">
        <v>664</v>
      </c>
      <c r="I905" s="363"/>
      <c r="J905" s="204">
        <v>459.42</v>
      </c>
    </row>
    <row r="906" spans="1:10" s="110" customFormat="1" ht="15" thickTop="1">
      <c r="A906" s="205"/>
      <c r="B906" s="190"/>
      <c r="C906" s="190"/>
      <c r="D906" s="189"/>
      <c r="E906" s="189"/>
      <c r="F906" s="189"/>
      <c r="G906" s="189"/>
      <c r="H906" s="189"/>
      <c r="I906" s="189"/>
      <c r="J906" s="206"/>
    </row>
    <row r="907" spans="1:10" s="110" customFormat="1">
      <c r="A907" s="290" t="s">
        <v>3314</v>
      </c>
      <c r="B907" s="289" t="s">
        <v>8</v>
      </c>
      <c r="C907" s="289" t="s">
        <v>9</v>
      </c>
      <c r="D907" s="284" t="s">
        <v>10</v>
      </c>
      <c r="E907" s="367" t="s">
        <v>136</v>
      </c>
      <c r="F907" s="367"/>
      <c r="G907" s="289" t="s">
        <v>11</v>
      </c>
      <c r="H907" s="288" t="s">
        <v>12</v>
      </c>
      <c r="I907" s="288" t="s">
        <v>13</v>
      </c>
      <c r="J907" s="287" t="s">
        <v>14</v>
      </c>
    </row>
    <row r="908" spans="1:10" s="110" customFormat="1">
      <c r="A908" s="94" t="s">
        <v>137</v>
      </c>
      <c r="B908" s="95" t="s">
        <v>3311</v>
      </c>
      <c r="C908" s="95" t="s">
        <v>44</v>
      </c>
      <c r="D908" s="277" t="s">
        <v>2435</v>
      </c>
      <c r="E908" s="368">
        <v>168</v>
      </c>
      <c r="F908" s="368"/>
      <c r="G908" s="95" t="s">
        <v>17</v>
      </c>
      <c r="H908" s="182">
        <v>1</v>
      </c>
      <c r="I908" s="96">
        <v>204.55</v>
      </c>
      <c r="J908" s="196">
        <v>204.55</v>
      </c>
    </row>
    <row r="909" spans="1:10" s="110" customFormat="1" ht="25.5" customHeight="1">
      <c r="A909" s="197" t="s">
        <v>146</v>
      </c>
      <c r="B909" s="183" t="s">
        <v>1386</v>
      </c>
      <c r="C909" s="183" t="s">
        <v>21</v>
      </c>
      <c r="D909" s="285" t="s">
        <v>174</v>
      </c>
      <c r="E909" s="365" t="s">
        <v>148</v>
      </c>
      <c r="F909" s="365"/>
      <c r="G909" s="183" t="s">
        <v>26</v>
      </c>
      <c r="H909" s="184">
        <v>0.25</v>
      </c>
      <c r="I909" s="185">
        <v>25.62</v>
      </c>
      <c r="J909" s="198">
        <v>6.4</v>
      </c>
    </row>
    <row r="910" spans="1:10" s="110" customFormat="1" ht="25.5">
      <c r="A910" s="199" t="s">
        <v>139</v>
      </c>
      <c r="B910" s="186" t="s">
        <v>1500</v>
      </c>
      <c r="C910" s="186" t="s">
        <v>21</v>
      </c>
      <c r="D910" s="278" t="s">
        <v>512</v>
      </c>
      <c r="E910" s="362" t="s">
        <v>142</v>
      </c>
      <c r="F910" s="362"/>
      <c r="G910" s="186" t="s">
        <v>38</v>
      </c>
      <c r="H910" s="187">
        <v>0.05</v>
      </c>
      <c r="I910" s="188">
        <v>62.56</v>
      </c>
      <c r="J910" s="200">
        <v>3.12</v>
      </c>
    </row>
    <row r="911" spans="1:10" s="110" customFormat="1">
      <c r="A911" s="199" t="s">
        <v>139</v>
      </c>
      <c r="B911" s="186" t="s">
        <v>3312</v>
      </c>
      <c r="C911" s="186" t="s">
        <v>487</v>
      </c>
      <c r="D911" s="278" t="s">
        <v>3313</v>
      </c>
      <c r="E911" s="362" t="s">
        <v>142</v>
      </c>
      <c r="F911" s="362"/>
      <c r="G911" s="186" t="s">
        <v>17</v>
      </c>
      <c r="H911" s="187">
        <v>1</v>
      </c>
      <c r="I911" s="188">
        <v>195.03</v>
      </c>
      <c r="J911" s="200">
        <v>195.03</v>
      </c>
    </row>
    <row r="912" spans="1:10" s="110" customFormat="1" ht="25.5">
      <c r="A912" s="201"/>
      <c r="B912" s="293"/>
      <c r="C912" s="293"/>
      <c r="D912" s="279"/>
      <c r="E912" s="279" t="s">
        <v>143</v>
      </c>
      <c r="F912" s="203">
        <v>5.0599999999999996</v>
      </c>
      <c r="G912" s="279" t="s">
        <v>144</v>
      </c>
      <c r="H912" s="203">
        <v>0</v>
      </c>
      <c r="I912" s="279" t="s">
        <v>145</v>
      </c>
      <c r="J912" s="204">
        <v>5.0599999999999996</v>
      </c>
    </row>
    <row r="913" spans="1:10" s="110" customFormat="1" ht="15" customHeight="1" thickBot="1">
      <c r="A913" s="201"/>
      <c r="B913" s="293"/>
      <c r="C913" s="293"/>
      <c r="D913" s="279"/>
      <c r="E913" s="279" t="s">
        <v>663</v>
      </c>
      <c r="F913" s="203">
        <v>45.96</v>
      </c>
      <c r="G913" s="279"/>
      <c r="H913" s="363" t="s">
        <v>664</v>
      </c>
      <c r="I913" s="363"/>
      <c r="J913" s="204">
        <v>250.51</v>
      </c>
    </row>
    <row r="914" spans="1:10" s="110" customFormat="1" ht="15" thickTop="1">
      <c r="A914" s="205"/>
      <c r="B914" s="190"/>
      <c r="C914" s="190"/>
      <c r="D914" s="189"/>
      <c r="E914" s="189"/>
      <c r="F914" s="189"/>
      <c r="G914" s="189"/>
      <c r="H914" s="189"/>
      <c r="I914" s="189"/>
      <c r="J914" s="206"/>
    </row>
    <row r="915" spans="1:10" s="110" customFormat="1">
      <c r="A915" s="290" t="s">
        <v>3315</v>
      </c>
      <c r="B915" s="289" t="s">
        <v>8</v>
      </c>
      <c r="C915" s="289" t="s">
        <v>9</v>
      </c>
      <c r="D915" s="284" t="s">
        <v>10</v>
      </c>
      <c r="E915" s="367" t="s">
        <v>136</v>
      </c>
      <c r="F915" s="367"/>
      <c r="G915" s="289" t="s">
        <v>11</v>
      </c>
      <c r="H915" s="288" t="s">
        <v>12</v>
      </c>
      <c r="I915" s="288" t="s">
        <v>13</v>
      </c>
      <c r="J915" s="287" t="s">
        <v>14</v>
      </c>
    </row>
    <row r="916" spans="1:10" s="110" customFormat="1">
      <c r="A916" s="94" t="s">
        <v>137</v>
      </c>
      <c r="B916" s="95" t="s">
        <v>1212</v>
      </c>
      <c r="C916" s="95" t="s">
        <v>44</v>
      </c>
      <c r="D916" s="277" t="s">
        <v>287</v>
      </c>
      <c r="E916" s="368">
        <v>168</v>
      </c>
      <c r="F916" s="368"/>
      <c r="G916" s="95" t="s">
        <v>17</v>
      </c>
      <c r="H916" s="182">
        <v>1</v>
      </c>
      <c r="I916" s="96">
        <v>132.97999999999999</v>
      </c>
      <c r="J916" s="196">
        <v>132.97999999999999</v>
      </c>
    </row>
    <row r="917" spans="1:10" s="110" customFormat="1" ht="25.5" customHeight="1">
      <c r="A917" s="197" t="s">
        <v>146</v>
      </c>
      <c r="B917" s="183" t="s">
        <v>1386</v>
      </c>
      <c r="C917" s="183" t="s">
        <v>21</v>
      </c>
      <c r="D917" s="285" t="s">
        <v>174</v>
      </c>
      <c r="E917" s="365" t="s">
        <v>148</v>
      </c>
      <c r="F917" s="365"/>
      <c r="G917" s="183" t="s">
        <v>26</v>
      </c>
      <c r="H917" s="184">
        <v>0.25</v>
      </c>
      <c r="I917" s="185">
        <v>25.62</v>
      </c>
      <c r="J917" s="198">
        <v>6.4</v>
      </c>
    </row>
    <row r="918" spans="1:10" s="110" customFormat="1" ht="25.5">
      <c r="A918" s="199" t="s">
        <v>139</v>
      </c>
      <c r="B918" s="186" t="s">
        <v>1500</v>
      </c>
      <c r="C918" s="186" t="s">
        <v>21</v>
      </c>
      <c r="D918" s="278" t="s">
        <v>512</v>
      </c>
      <c r="E918" s="362" t="s">
        <v>142</v>
      </c>
      <c r="F918" s="362"/>
      <c r="G918" s="186" t="s">
        <v>38</v>
      </c>
      <c r="H918" s="187">
        <v>0.05</v>
      </c>
      <c r="I918" s="188">
        <v>62.56</v>
      </c>
      <c r="J918" s="200">
        <v>3.12</v>
      </c>
    </row>
    <row r="919" spans="1:10" s="110" customFormat="1">
      <c r="A919" s="199" t="s">
        <v>139</v>
      </c>
      <c r="B919" s="186" t="s">
        <v>1501</v>
      </c>
      <c r="C919" s="186" t="s">
        <v>487</v>
      </c>
      <c r="D919" s="278" t="s">
        <v>513</v>
      </c>
      <c r="E919" s="362" t="s">
        <v>142</v>
      </c>
      <c r="F919" s="362"/>
      <c r="G919" s="186" t="s">
        <v>17</v>
      </c>
      <c r="H919" s="187">
        <v>1</v>
      </c>
      <c r="I919" s="188">
        <v>123.46</v>
      </c>
      <c r="J919" s="200">
        <v>123.46</v>
      </c>
    </row>
    <row r="920" spans="1:10" s="110" customFormat="1" ht="25.5">
      <c r="A920" s="201"/>
      <c r="B920" s="293"/>
      <c r="C920" s="293"/>
      <c r="D920" s="279"/>
      <c r="E920" s="279" t="s">
        <v>143</v>
      </c>
      <c r="F920" s="203">
        <v>5.0599999999999996</v>
      </c>
      <c r="G920" s="279" t="s">
        <v>144</v>
      </c>
      <c r="H920" s="203">
        <v>0</v>
      </c>
      <c r="I920" s="279" t="s">
        <v>145</v>
      </c>
      <c r="J920" s="204">
        <v>5.0599999999999996</v>
      </c>
    </row>
    <row r="921" spans="1:10" s="110" customFormat="1" ht="15" customHeight="1" thickBot="1">
      <c r="A921" s="201"/>
      <c r="B921" s="293"/>
      <c r="C921" s="293"/>
      <c r="D921" s="279"/>
      <c r="E921" s="279" t="s">
        <v>663</v>
      </c>
      <c r="F921" s="203">
        <v>29.88</v>
      </c>
      <c r="G921" s="279"/>
      <c r="H921" s="363" t="s">
        <v>664</v>
      </c>
      <c r="I921" s="363"/>
      <c r="J921" s="204">
        <v>162.86000000000001</v>
      </c>
    </row>
    <row r="922" spans="1:10" s="110" customFormat="1" ht="15" thickTop="1">
      <c r="A922" s="205"/>
      <c r="B922" s="190"/>
      <c r="C922" s="190"/>
      <c r="D922" s="189"/>
      <c r="E922" s="189"/>
      <c r="F922" s="189"/>
      <c r="G922" s="189"/>
      <c r="H922" s="189"/>
      <c r="I922" s="189"/>
      <c r="J922" s="206"/>
    </row>
    <row r="923" spans="1:10" s="110" customFormat="1">
      <c r="A923" s="290" t="s">
        <v>4932</v>
      </c>
      <c r="B923" s="289" t="s">
        <v>8</v>
      </c>
      <c r="C923" s="289" t="s">
        <v>9</v>
      </c>
      <c r="D923" s="284" t="s">
        <v>10</v>
      </c>
      <c r="E923" s="367" t="s">
        <v>136</v>
      </c>
      <c r="F923" s="367"/>
      <c r="G923" s="289" t="s">
        <v>11</v>
      </c>
      <c r="H923" s="288" t="s">
        <v>12</v>
      </c>
      <c r="I923" s="288" t="s">
        <v>13</v>
      </c>
      <c r="J923" s="287" t="s">
        <v>14</v>
      </c>
    </row>
    <row r="924" spans="1:10" s="110" customFormat="1">
      <c r="A924" s="94" t="s">
        <v>137</v>
      </c>
      <c r="B924" s="95" t="s">
        <v>3316</v>
      </c>
      <c r="C924" s="95" t="s">
        <v>44</v>
      </c>
      <c r="D924" s="277" t="s">
        <v>2439</v>
      </c>
      <c r="E924" s="368">
        <v>58</v>
      </c>
      <c r="F924" s="368"/>
      <c r="G924" s="95" t="s">
        <v>45</v>
      </c>
      <c r="H924" s="182">
        <v>1</v>
      </c>
      <c r="I924" s="96">
        <v>237.68</v>
      </c>
      <c r="J924" s="196">
        <v>237.68</v>
      </c>
    </row>
    <row r="925" spans="1:10" s="110" customFormat="1" ht="25.5" customHeight="1">
      <c r="A925" s="197" t="s">
        <v>146</v>
      </c>
      <c r="B925" s="183" t="s">
        <v>1509</v>
      </c>
      <c r="C925" s="183" t="s">
        <v>21</v>
      </c>
      <c r="D925" s="285" t="s">
        <v>151</v>
      </c>
      <c r="E925" s="365" t="s">
        <v>148</v>
      </c>
      <c r="F925" s="365"/>
      <c r="G925" s="183" t="s">
        <v>26</v>
      </c>
      <c r="H925" s="184">
        <v>1.224</v>
      </c>
      <c r="I925" s="185">
        <v>26.68</v>
      </c>
      <c r="J925" s="198">
        <v>32.65</v>
      </c>
    </row>
    <row r="926" spans="1:10" s="110" customFormat="1" ht="25.5" customHeight="1">
      <c r="A926" s="197" t="s">
        <v>146</v>
      </c>
      <c r="B926" s="183" t="s">
        <v>1508</v>
      </c>
      <c r="C926" s="183" t="s">
        <v>21</v>
      </c>
      <c r="D926" s="285" t="s">
        <v>150</v>
      </c>
      <c r="E926" s="365" t="s">
        <v>148</v>
      </c>
      <c r="F926" s="365"/>
      <c r="G926" s="183" t="s">
        <v>26</v>
      </c>
      <c r="H926" s="184">
        <v>1.224</v>
      </c>
      <c r="I926" s="185">
        <v>21.96</v>
      </c>
      <c r="J926" s="198">
        <v>26.87</v>
      </c>
    </row>
    <row r="927" spans="1:10" s="110" customFormat="1" ht="25.5">
      <c r="A927" s="199" t="s">
        <v>139</v>
      </c>
      <c r="B927" s="186" t="s">
        <v>3317</v>
      </c>
      <c r="C927" s="186" t="s">
        <v>268</v>
      </c>
      <c r="D927" s="278" t="s">
        <v>3318</v>
      </c>
      <c r="E927" s="362" t="s">
        <v>142</v>
      </c>
      <c r="F927" s="362"/>
      <c r="G927" s="186" t="s">
        <v>45</v>
      </c>
      <c r="H927" s="187">
        <v>1</v>
      </c>
      <c r="I927" s="188">
        <v>178.16</v>
      </c>
      <c r="J927" s="200">
        <v>178.16</v>
      </c>
    </row>
    <row r="928" spans="1:10" s="110" customFormat="1" ht="25.5">
      <c r="A928" s="201"/>
      <c r="B928" s="293"/>
      <c r="C928" s="293"/>
      <c r="D928" s="279"/>
      <c r="E928" s="279" t="s">
        <v>143</v>
      </c>
      <c r="F928" s="203">
        <v>46.46</v>
      </c>
      <c r="G928" s="279" t="s">
        <v>144</v>
      </c>
      <c r="H928" s="203">
        <v>0</v>
      </c>
      <c r="I928" s="279" t="s">
        <v>145</v>
      </c>
      <c r="J928" s="204">
        <v>46.46</v>
      </c>
    </row>
    <row r="929" spans="1:10" s="110" customFormat="1" ht="15" customHeight="1" thickBot="1">
      <c r="A929" s="201"/>
      <c r="B929" s="293"/>
      <c r="C929" s="293"/>
      <c r="D929" s="279"/>
      <c r="E929" s="279" t="s">
        <v>663</v>
      </c>
      <c r="F929" s="203">
        <v>53.4</v>
      </c>
      <c r="G929" s="279"/>
      <c r="H929" s="363" t="s">
        <v>664</v>
      </c>
      <c r="I929" s="363"/>
      <c r="J929" s="204">
        <v>291.08</v>
      </c>
    </row>
    <row r="930" spans="1:10" s="110" customFormat="1" ht="15" thickTop="1">
      <c r="A930" s="205"/>
      <c r="B930" s="190"/>
      <c r="C930" s="190"/>
      <c r="D930" s="189"/>
      <c r="E930" s="189"/>
      <c r="F930" s="189"/>
      <c r="G930" s="189"/>
      <c r="H930" s="189"/>
      <c r="I930" s="189"/>
      <c r="J930" s="206"/>
    </row>
    <row r="931" spans="1:10" s="110" customFormat="1">
      <c r="A931" s="290" t="s">
        <v>3319</v>
      </c>
      <c r="B931" s="289" t="s">
        <v>8</v>
      </c>
      <c r="C931" s="289" t="s">
        <v>9</v>
      </c>
      <c r="D931" s="284" t="s">
        <v>10</v>
      </c>
      <c r="E931" s="367" t="s">
        <v>136</v>
      </c>
      <c r="F931" s="367"/>
      <c r="G931" s="289" t="s">
        <v>11</v>
      </c>
      <c r="H931" s="288" t="s">
        <v>12</v>
      </c>
      <c r="I931" s="288" t="s">
        <v>13</v>
      </c>
      <c r="J931" s="287" t="s">
        <v>14</v>
      </c>
    </row>
    <row r="932" spans="1:10" s="110" customFormat="1" ht="25.5" customHeight="1">
      <c r="A932" s="94" t="s">
        <v>137</v>
      </c>
      <c r="B932" s="95" t="s">
        <v>1268</v>
      </c>
      <c r="C932" s="95" t="s">
        <v>21</v>
      </c>
      <c r="D932" s="277" t="s">
        <v>295</v>
      </c>
      <c r="E932" s="368" t="s">
        <v>178</v>
      </c>
      <c r="F932" s="368"/>
      <c r="G932" s="95" t="s">
        <v>2</v>
      </c>
      <c r="H932" s="182">
        <v>1</v>
      </c>
      <c r="I932" s="96">
        <v>23.64</v>
      </c>
      <c r="J932" s="196">
        <v>23.64</v>
      </c>
    </row>
    <row r="933" spans="1:10" s="110" customFormat="1" ht="51">
      <c r="A933" s="197" t="s">
        <v>146</v>
      </c>
      <c r="B933" s="183" t="s">
        <v>1376</v>
      </c>
      <c r="C933" s="183" t="s">
        <v>21</v>
      </c>
      <c r="D933" s="285" t="s">
        <v>747</v>
      </c>
      <c r="E933" s="365" t="s">
        <v>155</v>
      </c>
      <c r="F933" s="365"/>
      <c r="G933" s="183" t="s">
        <v>156</v>
      </c>
      <c r="H933" s="184">
        <v>5.4000000000000003E-3</v>
      </c>
      <c r="I933" s="185">
        <v>321.94</v>
      </c>
      <c r="J933" s="198">
        <v>1.73</v>
      </c>
    </row>
    <row r="934" spans="1:10" s="110" customFormat="1" ht="51">
      <c r="A934" s="197" t="s">
        <v>146</v>
      </c>
      <c r="B934" s="183" t="s">
        <v>1377</v>
      </c>
      <c r="C934" s="183" t="s">
        <v>21</v>
      </c>
      <c r="D934" s="285" t="s">
        <v>748</v>
      </c>
      <c r="E934" s="365" t="s">
        <v>155</v>
      </c>
      <c r="F934" s="365"/>
      <c r="G934" s="183" t="s">
        <v>249</v>
      </c>
      <c r="H934" s="184">
        <v>5.9999999999999995E-4</v>
      </c>
      <c r="I934" s="185">
        <v>76.400000000000006</v>
      </c>
      <c r="J934" s="198">
        <v>0.04</v>
      </c>
    </row>
    <row r="935" spans="1:10" s="110" customFormat="1" ht="25.5" customHeight="1">
      <c r="A935" s="197" t="s">
        <v>146</v>
      </c>
      <c r="B935" s="183" t="s">
        <v>1345</v>
      </c>
      <c r="C935" s="183" t="s">
        <v>21</v>
      </c>
      <c r="D935" s="285" t="s">
        <v>147</v>
      </c>
      <c r="E935" s="365" t="s">
        <v>148</v>
      </c>
      <c r="F935" s="365"/>
      <c r="G935" s="183" t="s">
        <v>26</v>
      </c>
      <c r="H935" s="184">
        <v>0.78659999999999997</v>
      </c>
      <c r="I935" s="185">
        <v>20.32</v>
      </c>
      <c r="J935" s="198">
        <v>15.98</v>
      </c>
    </row>
    <row r="936" spans="1:10" s="110" customFormat="1" ht="25.5" customHeight="1">
      <c r="A936" s="197" t="s">
        <v>146</v>
      </c>
      <c r="B936" s="183" t="s">
        <v>1378</v>
      </c>
      <c r="C936" s="183" t="s">
        <v>21</v>
      </c>
      <c r="D936" s="285" t="s">
        <v>749</v>
      </c>
      <c r="E936" s="365" t="s">
        <v>155</v>
      </c>
      <c r="F936" s="365"/>
      <c r="G936" s="183" t="s">
        <v>156</v>
      </c>
      <c r="H936" s="184">
        <v>0.19620000000000001</v>
      </c>
      <c r="I936" s="185">
        <v>30.06</v>
      </c>
      <c r="J936" s="198">
        <v>5.89</v>
      </c>
    </row>
    <row r="937" spans="1:10" s="110" customFormat="1" ht="25.5">
      <c r="A937" s="201"/>
      <c r="B937" s="293"/>
      <c r="C937" s="293"/>
      <c r="D937" s="279"/>
      <c r="E937" s="279" t="s">
        <v>143</v>
      </c>
      <c r="F937" s="203">
        <v>15.45</v>
      </c>
      <c r="G937" s="279" t="s">
        <v>144</v>
      </c>
      <c r="H937" s="203">
        <v>0</v>
      </c>
      <c r="I937" s="279" t="s">
        <v>145</v>
      </c>
      <c r="J937" s="204">
        <v>15.45</v>
      </c>
    </row>
    <row r="938" spans="1:10" s="110" customFormat="1" ht="15" customHeight="1" thickBot="1">
      <c r="A938" s="201"/>
      <c r="B938" s="293"/>
      <c r="C938" s="293"/>
      <c r="D938" s="279"/>
      <c r="E938" s="279" t="s">
        <v>663</v>
      </c>
      <c r="F938" s="203">
        <v>5.31</v>
      </c>
      <c r="G938" s="279"/>
      <c r="H938" s="363" t="s">
        <v>664</v>
      </c>
      <c r="I938" s="363"/>
      <c r="J938" s="204">
        <v>28.95</v>
      </c>
    </row>
    <row r="939" spans="1:10" s="110" customFormat="1" ht="15" thickTop="1">
      <c r="A939" s="205"/>
      <c r="B939" s="190"/>
      <c r="C939" s="190"/>
      <c r="D939" s="189"/>
      <c r="E939" s="189"/>
      <c r="F939" s="189"/>
      <c r="G939" s="189"/>
      <c r="H939" s="189"/>
      <c r="I939" s="189"/>
      <c r="J939" s="206"/>
    </row>
    <row r="940" spans="1:10" s="110" customFormat="1">
      <c r="A940" s="290" t="s">
        <v>3320</v>
      </c>
      <c r="B940" s="289" t="s">
        <v>8</v>
      </c>
      <c r="C940" s="289" t="s">
        <v>9</v>
      </c>
      <c r="D940" s="284" t="s">
        <v>10</v>
      </c>
      <c r="E940" s="367" t="s">
        <v>136</v>
      </c>
      <c r="F940" s="367"/>
      <c r="G940" s="289" t="s">
        <v>11</v>
      </c>
      <c r="H940" s="288" t="s">
        <v>12</v>
      </c>
      <c r="I940" s="288" t="s">
        <v>13</v>
      </c>
      <c r="J940" s="287" t="s">
        <v>14</v>
      </c>
    </row>
    <row r="941" spans="1:10" s="110" customFormat="1" ht="38.25" customHeight="1">
      <c r="A941" s="94" t="s">
        <v>137</v>
      </c>
      <c r="B941" s="95" t="s">
        <v>3321</v>
      </c>
      <c r="C941" s="95" t="s">
        <v>21</v>
      </c>
      <c r="D941" s="277" t="s">
        <v>2443</v>
      </c>
      <c r="E941" s="368" t="s">
        <v>182</v>
      </c>
      <c r="F941" s="368"/>
      <c r="G941" s="95" t="s">
        <v>45</v>
      </c>
      <c r="H941" s="182">
        <v>1</v>
      </c>
      <c r="I941" s="96">
        <v>435.47</v>
      </c>
      <c r="J941" s="196">
        <v>435.47</v>
      </c>
    </row>
    <row r="942" spans="1:10" s="110" customFormat="1" ht="25.5" customHeight="1">
      <c r="A942" s="197" t="s">
        <v>146</v>
      </c>
      <c r="B942" s="183" t="s">
        <v>1515</v>
      </c>
      <c r="C942" s="183" t="s">
        <v>21</v>
      </c>
      <c r="D942" s="285" t="s">
        <v>861</v>
      </c>
      <c r="E942" s="365" t="s">
        <v>178</v>
      </c>
      <c r="F942" s="365"/>
      <c r="G942" s="183" t="s">
        <v>2</v>
      </c>
      <c r="H942" s="184">
        <v>8.1000000000000003E-2</v>
      </c>
      <c r="I942" s="185">
        <v>345.68</v>
      </c>
      <c r="J942" s="198">
        <v>28</v>
      </c>
    </row>
    <row r="943" spans="1:10" s="110" customFormat="1" ht="51">
      <c r="A943" s="197" t="s">
        <v>146</v>
      </c>
      <c r="B943" s="183" t="s">
        <v>1382</v>
      </c>
      <c r="C943" s="183" t="s">
        <v>21</v>
      </c>
      <c r="D943" s="285" t="s">
        <v>756</v>
      </c>
      <c r="E943" s="365" t="s">
        <v>155</v>
      </c>
      <c r="F943" s="365"/>
      <c r="G943" s="183" t="s">
        <v>156</v>
      </c>
      <c r="H943" s="184">
        <v>3.2800000000000003E-2</v>
      </c>
      <c r="I943" s="185">
        <v>137.06</v>
      </c>
      <c r="J943" s="198">
        <v>4.49</v>
      </c>
    </row>
    <row r="944" spans="1:10" s="110" customFormat="1" ht="51">
      <c r="A944" s="197" t="s">
        <v>146</v>
      </c>
      <c r="B944" s="183" t="s">
        <v>1383</v>
      </c>
      <c r="C944" s="183" t="s">
        <v>21</v>
      </c>
      <c r="D944" s="285" t="s">
        <v>757</v>
      </c>
      <c r="E944" s="365" t="s">
        <v>155</v>
      </c>
      <c r="F944" s="365"/>
      <c r="G944" s="183" t="s">
        <v>249</v>
      </c>
      <c r="H944" s="184">
        <v>6.6900000000000001E-2</v>
      </c>
      <c r="I944" s="185">
        <v>55.09</v>
      </c>
      <c r="J944" s="198">
        <v>3.68</v>
      </c>
    </row>
    <row r="945" spans="1:10" s="110" customFormat="1" ht="25.5" customHeight="1">
      <c r="A945" s="197" t="s">
        <v>146</v>
      </c>
      <c r="B945" s="183" t="s">
        <v>1386</v>
      </c>
      <c r="C945" s="183" t="s">
        <v>21</v>
      </c>
      <c r="D945" s="285" t="s">
        <v>174</v>
      </c>
      <c r="E945" s="365" t="s">
        <v>148</v>
      </c>
      <c r="F945" s="365"/>
      <c r="G945" s="183" t="s">
        <v>26</v>
      </c>
      <c r="H945" s="184">
        <v>6.4699999999999994E-2</v>
      </c>
      <c r="I945" s="185">
        <v>25.62</v>
      </c>
      <c r="J945" s="198">
        <v>1.65</v>
      </c>
    </row>
    <row r="946" spans="1:10" s="110" customFormat="1" ht="25.5" customHeight="1">
      <c r="A946" s="197" t="s">
        <v>146</v>
      </c>
      <c r="B946" s="183" t="s">
        <v>1345</v>
      </c>
      <c r="C946" s="183" t="s">
        <v>21</v>
      </c>
      <c r="D946" s="285" t="s">
        <v>147</v>
      </c>
      <c r="E946" s="365" t="s">
        <v>148</v>
      </c>
      <c r="F946" s="365"/>
      <c r="G946" s="183" t="s">
        <v>26</v>
      </c>
      <c r="H946" s="184">
        <v>5.0799999999999998E-2</v>
      </c>
      <c r="I946" s="185">
        <v>20.32</v>
      </c>
      <c r="J946" s="198">
        <v>1.03</v>
      </c>
    </row>
    <row r="947" spans="1:10" s="110" customFormat="1" ht="25.5" customHeight="1">
      <c r="A947" s="197" t="s">
        <v>146</v>
      </c>
      <c r="B947" s="183" t="s">
        <v>1654</v>
      </c>
      <c r="C947" s="183" t="s">
        <v>21</v>
      </c>
      <c r="D947" s="285" t="s">
        <v>560</v>
      </c>
      <c r="E947" s="365" t="s">
        <v>181</v>
      </c>
      <c r="F947" s="365"/>
      <c r="G947" s="183" t="s">
        <v>2</v>
      </c>
      <c r="H947" s="184">
        <v>3.2399999999999998E-2</v>
      </c>
      <c r="I947" s="185">
        <v>2495.89</v>
      </c>
      <c r="J947" s="198">
        <v>80.86</v>
      </c>
    </row>
    <row r="948" spans="1:10" s="110" customFormat="1" ht="25.5">
      <c r="A948" s="199" t="s">
        <v>139</v>
      </c>
      <c r="B948" s="186" t="s">
        <v>3322</v>
      </c>
      <c r="C948" s="186" t="s">
        <v>21</v>
      </c>
      <c r="D948" s="278" t="s">
        <v>3323</v>
      </c>
      <c r="E948" s="362" t="s">
        <v>142</v>
      </c>
      <c r="F948" s="362"/>
      <c r="G948" s="186" t="s">
        <v>45</v>
      </c>
      <c r="H948" s="187">
        <v>1</v>
      </c>
      <c r="I948" s="188">
        <v>315.76</v>
      </c>
      <c r="J948" s="200">
        <v>315.76</v>
      </c>
    </row>
    <row r="949" spans="1:10" s="110" customFormat="1" ht="25.5">
      <c r="A949" s="201"/>
      <c r="B949" s="293"/>
      <c r="C949" s="293"/>
      <c r="D949" s="279"/>
      <c r="E949" s="279" t="s">
        <v>143</v>
      </c>
      <c r="F949" s="203">
        <v>47.86</v>
      </c>
      <c r="G949" s="279" t="s">
        <v>144</v>
      </c>
      <c r="H949" s="203">
        <v>0</v>
      </c>
      <c r="I949" s="279" t="s">
        <v>145</v>
      </c>
      <c r="J949" s="204">
        <v>47.86</v>
      </c>
    </row>
    <row r="950" spans="1:10" s="110" customFormat="1" ht="15" customHeight="1" thickBot="1">
      <c r="A950" s="201"/>
      <c r="B950" s="293"/>
      <c r="C950" s="293"/>
      <c r="D950" s="279"/>
      <c r="E950" s="279" t="s">
        <v>663</v>
      </c>
      <c r="F950" s="203">
        <v>97.85</v>
      </c>
      <c r="G950" s="279"/>
      <c r="H950" s="363" t="s">
        <v>664</v>
      </c>
      <c r="I950" s="363"/>
      <c r="J950" s="204">
        <v>533.32000000000005</v>
      </c>
    </row>
    <row r="951" spans="1:10" s="110" customFormat="1" ht="15" thickTop="1">
      <c r="A951" s="205"/>
      <c r="B951" s="190"/>
      <c r="C951" s="190"/>
      <c r="D951" s="189"/>
      <c r="E951" s="189"/>
      <c r="F951" s="189"/>
      <c r="G951" s="189"/>
      <c r="H951" s="189"/>
      <c r="I951" s="189"/>
      <c r="J951" s="206"/>
    </row>
    <row r="952" spans="1:10" s="110" customFormat="1">
      <c r="A952" s="290" t="s">
        <v>3324</v>
      </c>
      <c r="B952" s="289" t="s">
        <v>8</v>
      </c>
      <c r="C952" s="289" t="s">
        <v>9</v>
      </c>
      <c r="D952" s="284" t="s">
        <v>10</v>
      </c>
      <c r="E952" s="367" t="s">
        <v>136</v>
      </c>
      <c r="F952" s="367"/>
      <c r="G952" s="289" t="s">
        <v>11</v>
      </c>
      <c r="H952" s="288" t="s">
        <v>12</v>
      </c>
      <c r="I952" s="288" t="s">
        <v>13</v>
      </c>
      <c r="J952" s="287" t="s">
        <v>14</v>
      </c>
    </row>
    <row r="953" spans="1:10" s="110" customFormat="1" ht="38.25" customHeight="1">
      <c r="A953" s="94" t="s">
        <v>137</v>
      </c>
      <c r="B953" s="95" t="s">
        <v>3325</v>
      </c>
      <c r="C953" s="95" t="s">
        <v>44</v>
      </c>
      <c r="D953" s="277" t="s">
        <v>2446</v>
      </c>
      <c r="E953" s="368" t="s">
        <v>182</v>
      </c>
      <c r="F953" s="368"/>
      <c r="G953" s="95" t="s">
        <v>1</v>
      </c>
      <c r="H953" s="182">
        <v>1</v>
      </c>
      <c r="I953" s="96">
        <v>184.08</v>
      </c>
      <c r="J953" s="196">
        <v>184.08</v>
      </c>
    </row>
    <row r="954" spans="1:10" s="110" customFormat="1" ht="25.5" customHeight="1">
      <c r="A954" s="197" t="s">
        <v>146</v>
      </c>
      <c r="B954" s="183" t="s">
        <v>1508</v>
      </c>
      <c r="C954" s="183" t="s">
        <v>21</v>
      </c>
      <c r="D954" s="285" t="s">
        <v>150</v>
      </c>
      <c r="E954" s="365" t="s">
        <v>148</v>
      </c>
      <c r="F954" s="365"/>
      <c r="G954" s="183" t="s">
        <v>26</v>
      </c>
      <c r="H954" s="184">
        <v>0.1963</v>
      </c>
      <c r="I954" s="185">
        <v>21.96</v>
      </c>
      <c r="J954" s="198">
        <v>4.3099999999999996</v>
      </c>
    </row>
    <row r="955" spans="1:10" s="110" customFormat="1" ht="25.5" customHeight="1">
      <c r="A955" s="197" t="s">
        <v>146</v>
      </c>
      <c r="B955" s="183" t="s">
        <v>1509</v>
      </c>
      <c r="C955" s="183" t="s">
        <v>21</v>
      </c>
      <c r="D955" s="285" t="s">
        <v>151</v>
      </c>
      <c r="E955" s="365" t="s">
        <v>148</v>
      </c>
      <c r="F955" s="365"/>
      <c r="G955" s="183" t="s">
        <v>26</v>
      </c>
      <c r="H955" s="184">
        <v>0.47099999999999997</v>
      </c>
      <c r="I955" s="185">
        <v>26.68</v>
      </c>
      <c r="J955" s="198">
        <v>12.56</v>
      </c>
    </row>
    <row r="956" spans="1:10" s="110" customFormat="1" ht="25.5" customHeight="1">
      <c r="A956" s="197" t="s">
        <v>146</v>
      </c>
      <c r="B956" s="183" t="s">
        <v>1516</v>
      </c>
      <c r="C956" s="183" t="s">
        <v>21</v>
      </c>
      <c r="D956" s="285" t="s">
        <v>3326</v>
      </c>
      <c r="E956" s="365" t="s">
        <v>182</v>
      </c>
      <c r="F956" s="365"/>
      <c r="G956" s="183" t="s">
        <v>45</v>
      </c>
      <c r="H956" s="184">
        <v>2</v>
      </c>
      <c r="I956" s="185">
        <v>26.33</v>
      </c>
      <c r="J956" s="198">
        <v>52.66</v>
      </c>
    </row>
    <row r="957" spans="1:10" s="110" customFormat="1" ht="38.25">
      <c r="A957" s="199" t="s">
        <v>139</v>
      </c>
      <c r="B957" s="186" t="s">
        <v>3327</v>
      </c>
      <c r="C957" s="186" t="s">
        <v>21</v>
      </c>
      <c r="D957" s="278" t="s">
        <v>3328</v>
      </c>
      <c r="E957" s="362" t="s">
        <v>142</v>
      </c>
      <c r="F957" s="362"/>
      <c r="G957" s="186" t="s">
        <v>45</v>
      </c>
      <c r="H957" s="187">
        <v>1</v>
      </c>
      <c r="I957" s="188">
        <v>113.4</v>
      </c>
      <c r="J957" s="200">
        <v>113.4</v>
      </c>
    </row>
    <row r="958" spans="1:10" s="110" customFormat="1" ht="25.5">
      <c r="A958" s="199" t="s">
        <v>139</v>
      </c>
      <c r="B958" s="186" t="s">
        <v>1517</v>
      </c>
      <c r="C958" s="186" t="s">
        <v>21</v>
      </c>
      <c r="D958" s="278" t="s">
        <v>183</v>
      </c>
      <c r="E958" s="362" t="s">
        <v>142</v>
      </c>
      <c r="F958" s="362"/>
      <c r="G958" s="186" t="s">
        <v>45</v>
      </c>
      <c r="H958" s="187">
        <v>0.25</v>
      </c>
      <c r="I958" s="188">
        <v>4.62</v>
      </c>
      <c r="J958" s="200">
        <v>1.1499999999999999</v>
      </c>
    </row>
    <row r="959" spans="1:10" s="110" customFormat="1" ht="25.5">
      <c r="A959" s="201"/>
      <c r="B959" s="293"/>
      <c r="C959" s="293"/>
      <c r="D959" s="279"/>
      <c r="E959" s="279" t="s">
        <v>143</v>
      </c>
      <c r="F959" s="203">
        <v>34.51</v>
      </c>
      <c r="G959" s="279" t="s">
        <v>144</v>
      </c>
      <c r="H959" s="203">
        <v>0</v>
      </c>
      <c r="I959" s="279" t="s">
        <v>145</v>
      </c>
      <c r="J959" s="204">
        <v>34.51</v>
      </c>
    </row>
    <row r="960" spans="1:10" s="110" customFormat="1" ht="15" customHeight="1" thickBot="1">
      <c r="A960" s="201"/>
      <c r="B960" s="293"/>
      <c r="C960" s="293"/>
      <c r="D960" s="279"/>
      <c r="E960" s="279" t="s">
        <v>663</v>
      </c>
      <c r="F960" s="203">
        <v>41.36</v>
      </c>
      <c r="G960" s="279"/>
      <c r="H960" s="363" t="s">
        <v>664</v>
      </c>
      <c r="I960" s="363"/>
      <c r="J960" s="204">
        <v>225.44</v>
      </c>
    </row>
    <row r="961" spans="1:10" s="110" customFormat="1" ht="15" thickTop="1">
      <c r="A961" s="205"/>
      <c r="B961" s="190"/>
      <c r="C961" s="190"/>
      <c r="D961" s="189"/>
      <c r="E961" s="189"/>
      <c r="F961" s="189"/>
      <c r="G961" s="189"/>
      <c r="H961" s="189"/>
      <c r="I961" s="189"/>
      <c r="J961" s="206"/>
    </row>
    <row r="962" spans="1:10" s="110" customFormat="1">
      <c r="A962" s="290" t="s">
        <v>3329</v>
      </c>
      <c r="B962" s="289" t="s">
        <v>8</v>
      </c>
      <c r="C962" s="289" t="s">
        <v>9</v>
      </c>
      <c r="D962" s="284" t="s">
        <v>10</v>
      </c>
      <c r="E962" s="367" t="s">
        <v>136</v>
      </c>
      <c r="F962" s="367"/>
      <c r="G962" s="289" t="s">
        <v>11</v>
      </c>
      <c r="H962" s="288" t="s">
        <v>12</v>
      </c>
      <c r="I962" s="288" t="s">
        <v>13</v>
      </c>
      <c r="J962" s="287" t="s">
        <v>14</v>
      </c>
    </row>
    <row r="963" spans="1:10" s="110" customFormat="1" ht="14.25" customHeight="1">
      <c r="A963" s="94" t="s">
        <v>137</v>
      </c>
      <c r="B963" s="95" t="s">
        <v>1234</v>
      </c>
      <c r="C963" s="95" t="s">
        <v>44</v>
      </c>
      <c r="D963" s="277" t="s">
        <v>300</v>
      </c>
      <c r="E963" s="368" t="s">
        <v>182</v>
      </c>
      <c r="F963" s="368"/>
      <c r="G963" s="95" t="s">
        <v>1</v>
      </c>
      <c r="H963" s="182">
        <v>1</v>
      </c>
      <c r="I963" s="96">
        <v>117.45</v>
      </c>
      <c r="J963" s="196">
        <v>117.45</v>
      </c>
    </row>
    <row r="964" spans="1:10" s="110" customFormat="1" ht="25.5" customHeight="1">
      <c r="A964" s="197" t="s">
        <v>146</v>
      </c>
      <c r="B964" s="183" t="s">
        <v>1508</v>
      </c>
      <c r="C964" s="183" t="s">
        <v>21</v>
      </c>
      <c r="D964" s="285" t="s">
        <v>150</v>
      </c>
      <c r="E964" s="365" t="s">
        <v>148</v>
      </c>
      <c r="F964" s="365"/>
      <c r="G964" s="183" t="s">
        <v>26</v>
      </c>
      <c r="H964" s="184">
        <v>2</v>
      </c>
      <c r="I964" s="185">
        <v>21.96</v>
      </c>
      <c r="J964" s="198">
        <v>43.92</v>
      </c>
    </row>
    <row r="965" spans="1:10" s="110" customFormat="1" ht="25.5" customHeight="1">
      <c r="A965" s="197" t="s">
        <v>146</v>
      </c>
      <c r="B965" s="183" t="s">
        <v>1509</v>
      </c>
      <c r="C965" s="183" t="s">
        <v>21</v>
      </c>
      <c r="D965" s="285" t="s">
        <v>151</v>
      </c>
      <c r="E965" s="365" t="s">
        <v>148</v>
      </c>
      <c r="F965" s="365"/>
      <c r="G965" s="183" t="s">
        <v>26</v>
      </c>
      <c r="H965" s="184">
        <v>2</v>
      </c>
      <c r="I965" s="185">
        <v>26.68</v>
      </c>
      <c r="J965" s="198">
        <v>53.36</v>
      </c>
    </row>
    <row r="966" spans="1:10" s="110" customFormat="1">
      <c r="A966" s="199" t="s">
        <v>139</v>
      </c>
      <c r="B966" s="186" t="s">
        <v>1518</v>
      </c>
      <c r="C966" s="186" t="s">
        <v>21</v>
      </c>
      <c r="D966" s="278" t="s">
        <v>300</v>
      </c>
      <c r="E966" s="362" t="s">
        <v>142</v>
      </c>
      <c r="F966" s="362"/>
      <c r="G966" s="186" t="s">
        <v>45</v>
      </c>
      <c r="H966" s="187">
        <v>1</v>
      </c>
      <c r="I966" s="188">
        <v>20.170000000000002</v>
      </c>
      <c r="J966" s="200">
        <v>20.170000000000002</v>
      </c>
    </row>
    <row r="967" spans="1:10" s="110" customFormat="1" ht="25.5">
      <c r="A967" s="201"/>
      <c r="B967" s="293"/>
      <c r="C967" s="293"/>
      <c r="D967" s="279"/>
      <c r="E967" s="279" t="s">
        <v>143</v>
      </c>
      <c r="F967" s="203">
        <v>75.92</v>
      </c>
      <c r="G967" s="279" t="s">
        <v>144</v>
      </c>
      <c r="H967" s="203">
        <v>0</v>
      </c>
      <c r="I967" s="279" t="s">
        <v>145</v>
      </c>
      <c r="J967" s="204">
        <v>75.92</v>
      </c>
    </row>
    <row r="968" spans="1:10" s="110" customFormat="1" ht="15" customHeight="1" thickBot="1">
      <c r="A968" s="201"/>
      <c r="B968" s="293"/>
      <c r="C968" s="293"/>
      <c r="D968" s="279"/>
      <c r="E968" s="279" t="s">
        <v>663</v>
      </c>
      <c r="F968" s="203">
        <v>26.39</v>
      </c>
      <c r="G968" s="279"/>
      <c r="H968" s="363" t="s">
        <v>664</v>
      </c>
      <c r="I968" s="363"/>
      <c r="J968" s="204">
        <v>143.84</v>
      </c>
    </row>
    <row r="969" spans="1:10" s="110" customFormat="1" ht="15" thickTop="1">
      <c r="A969" s="205"/>
      <c r="B969" s="190"/>
      <c r="C969" s="190"/>
      <c r="D969" s="189"/>
      <c r="E969" s="189"/>
      <c r="F969" s="189"/>
      <c r="G969" s="189"/>
      <c r="H969" s="189"/>
      <c r="I969" s="189"/>
      <c r="J969" s="206"/>
    </row>
    <row r="970" spans="1:10" s="110" customFormat="1">
      <c r="A970" s="290" t="s">
        <v>3330</v>
      </c>
      <c r="B970" s="289" t="s">
        <v>8</v>
      </c>
      <c r="C970" s="289" t="s">
        <v>9</v>
      </c>
      <c r="D970" s="284" t="s">
        <v>10</v>
      </c>
      <c r="E970" s="367" t="s">
        <v>136</v>
      </c>
      <c r="F970" s="367"/>
      <c r="G970" s="289" t="s">
        <v>11</v>
      </c>
      <c r="H970" s="288" t="s">
        <v>12</v>
      </c>
      <c r="I970" s="288" t="s">
        <v>13</v>
      </c>
      <c r="J970" s="287" t="s">
        <v>14</v>
      </c>
    </row>
    <row r="971" spans="1:10" s="110" customFormat="1" ht="25.5" customHeight="1">
      <c r="A971" s="94" t="s">
        <v>137</v>
      </c>
      <c r="B971" s="95" t="s">
        <v>3331</v>
      </c>
      <c r="C971" s="95" t="s">
        <v>21</v>
      </c>
      <c r="D971" s="277" t="s">
        <v>2449</v>
      </c>
      <c r="E971" s="368" t="s">
        <v>182</v>
      </c>
      <c r="F971" s="368"/>
      <c r="G971" s="95" t="s">
        <v>45</v>
      </c>
      <c r="H971" s="182">
        <v>1</v>
      </c>
      <c r="I971" s="96">
        <v>39.97</v>
      </c>
      <c r="J971" s="196">
        <v>39.97</v>
      </c>
    </row>
    <row r="972" spans="1:10" s="110" customFormat="1" ht="25.5" customHeight="1">
      <c r="A972" s="197" t="s">
        <v>146</v>
      </c>
      <c r="B972" s="183" t="s">
        <v>1508</v>
      </c>
      <c r="C972" s="183" t="s">
        <v>21</v>
      </c>
      <c r="D972" s="285" t="s">
        <v>150</v>
      </c>
      <c r="E972" s="365" t="s">
        <v>148</v>
      </c>
      <c r="F972" s="365"/>
      <c r="G972" s="183" t="s">
        <v>26</v>
      </c>
      <c r="H972" s="184">
        <v>1.6799999999999999E-2</v>
      </c>
      <c r="I972" s="185">
        <v>21.96</v>
      </c>
      <c r="J972" s="198">
        <v>0.36</v>
      </c>
    </row>
    <row r="973" spans="1:10" s="110" customFormat="1" ht="25.5" customHeight="1">
      <c r="A973" s="197" t="s">
        <v>146</v>
      </c>
      <c r="B973" s="183" t="s">
        <v>1509</v>
      </c>
      <c r="C973" s="183" t="s">
        <v>21</v>
      </c>
      <c r="D973" s="285" t="s">
        <v>151</v>
      </c>
      <c r="E973" s="365" t="s">
        <v>148</v>
      </c>
      <c r="F973" s="365"/>
      <c r="G973" s="183" t="s">
        <v>26</v>
      </c>
      <c r="H973" s="184">
        <v>1.6799999999999999E-2</v>
      </c>
      <c r="I973" s="185">
        <v>26.68</v>
      </c>
      <c r="J973" s="198">
        <v>0.44</v>
      </c>
    </row>
    <row r="974" spans="1:10" s="110" customFormat="1" ht="25.5">
      <c r="A974" s="199" t="s">
        <v>139</v>
      </c>
      <c r="B974" s="186" t="s">
        <v>3332</v>
      </c>
      <c r="C974" s="186" t="s">
        <v>21</v>
      </c>
      <c r="D974" s="278" t="s">
        <v>3333</v>
      </c>
      <c r="E974" s="362" t="s">
        <v>142</v>
      </c>
      <c r="F974" s="362"/>
      <c r="G974" s="186" t="s">
        <v>45</v>
      </c>
      <c r="H974" s="187">
        <v>1</v>
      </c>
      <c r="I974" s="188">
        <v>39.08</v>
      </c>
      <c r="J974" s="200">
        <v>39.08</v>
      </c>
    </row>
    <row r="975" spans="1:10" s="110" customFormat="1" ht="25.5">
      <c r="A975" s="199" t="s">
        <v>139</v>
      </c>
      <c r="B975" s="186" t="s">
        <v>1517</v>
      </c>
      <c r="C975" s="186" t="s">
        <v>21</v>
      </c>
      <c r="D975" s="278" t="s">
        <v>183</v>
      </c>
      <c r="E975" s="362" t="s">
        <v>142</v>
      </c>
      <c r="F975" s="362"/>
      <c r="G975" s="186" t="s">
        <v>45</v>
      </c>
      <c r="H975" s="187">
        <v>2.1000000000000001E-2</v>
      </c>
      <c r="I975" s="188">
        <v>4.62</v>
      </c>
      <c r="J975" s="200">
        <v>0.09</v>
      </c>
    </row>
    <row r="976" spans="1:10" s="110" customFormat="1" ht="25.5">
      <c r="A976" s="201"/>
      <c r="B976" s="293"/>
      <c r="C976" s="293"/>
      <c r="D976" s="279"/>
      <c r="E976" s="279" t="s">
        <v>143</v>
      </c>
      <c r="F976" s="203">
        <v>0.62</v>
      </c>
      <c r="G976" s="279" t="s">
        <v>144</v>
      </c>
      <c r="H976" s="203">
        <v>0</v>
      </c>
      <c r="I976" s="279" t="s">
        <v>145</v>
      </c>
      <c r="J976" s="204">
        <v>0.62</v>
      </c>
    </row>
    <row r="977" spans="1:10" s="110" customFormat="1" ht="15" customHeight="1" thickBot="1">
      <c r="A977" s="201"/>
      <c r="B977" s="293"/>
      <c r="C977" s="293"/>
      <c r="D977" s="279"/>
      <c r="E977" s="279" t="s">
        <v>663</v>
      </c>
      <c r="F977" s="203">
        <v>8.98</v>
      </c>
      <c r="G977" s="279"/>
      <c r="H977" s="363" t="s">
        <v>664</v>
      </c>
      <c r="I977" s="363"/>
      <c r="J977" s="204">
        <v>48.95</v>
      </c>
    </row>
    <row r="978" spans="1:10" s="110" customFormat="1" ht="15" thickTop="1">
      <c r="A978" s="205"/>
      <c r="B978" s="190"/>
      <c r="C978" s="190"/>
      <c r="D978" s="189"/>
      <c r="E978" s="189"/>
      <c r="F978" s="189"/>
      <c r="G978" s="189"/>
      <c r="H978" s="189"/>
      <c r="I978" s="189"/>
      <c r="J978" s="206"/>
    </row>
    <row r="979" spans="1:10" s="110" customFormat="1">
      <c r="A979" s="290" t="s">
        <v>3334</v>
      </c>
      <c r="B979" s="289" t="s">
        <v>8</v>
      </c>
      <c r="C979" s="289" t="s">
        <v>9</v>
      </c>
      <c r="D979" s="284" t="s">
        <v>10</v>
      </c>
      <c r="E979" s="367" t="s">
        <v>136</v>
      </c>
      <c r="F979" s="367"/>
      <c r="G979" s="289" t="s">
        <v>11</v>
      </c>
      <c r="H979" s="288" t="s">
        <v>12</v>
      </c>
      <c r="I979" s="288" t="s">
        <v>13</v>
      </c>
      <c r="J979" s="287" t="s">
        <v>14</v>
      </c>
    </row>
    <row r="980" spans="1:10" s="110" customFormat="1" ht="25.5" customHeight="1">
      <c r="A980" s="94" t="s">
        <v>137</v>
      </c>
      <c r="B980" s="95" t="s">
        <v>3335</v>
      </c>
      <c r="C980" s="95" t="s">
        <v>21</v>
      </c>
      <c r="D980" s="277" t="s">
        <v>2451</v>
      </c>
      <c r="E980" s="368" t="s">
        <v>182</v>
      </c>
      <c r="F980" s="368"/>
      <c r="G980" s="95" t="s">
        <v>45</v>
      </c>
      <c r="H980" s="182">
        <v>1</v>
      </c>
      <c r="I980" s="96">
        <v>30.17</v>
      </c>
      <c r="J980" s="196">
        <v>30.17</v>
      </c>
    </row>
    <row r="981" spans="1:10" s="110" customFormat="1" ht="25.5" customHeight="1">
      <c r="A981" s="197" t="s">
        <v>146</v>
      </c>
      <c r="B981" s="183" t="s">
        <v>1508</v>
      </c>
      <c r="C981" s="183" t="s">
        <v>21</v>
      </c>
      <c r="D981" s="285" t="s">
        <v>150</v>
      </c>
      <c r="E981" s="365" t="s">
        <v>148</v>
      </c>
      <c r="F981" s="365"/>
      <c r="G981" s="183" t="s">
        <v>26</v>
      </c>
      <c r="H981" s="184">
        <v>0.55000000000000004</v>
      </c>
      <c r="I981" s="185">
        <v>21.96</v>
      </c>
      <c r="J981" s="198">
        <v>12.07</v>
      </c>
    </row>
    <row r="982" spans="1:10" s="110" customFormat="1" ht="25.5" customHeight="1">
      <c r="A982" s="197" t="s">
        <v>146</v>
      </c>
      <c r="B982" s="183" t="s">
        <v>1509</v>
      </c>
      <c r="C982" s="183" t="s">
        <v>21</v>
      </c>
      <c r="D982" s="285" t="s">
        <v>151</v>
      </c>
      <c r="E982" s="365" t="s">
        <v>148</v>
      </c>
      <c r="F982" s="365"/>
      <c r="G982" s="183" t="s">
        <v>26</v>
      </c>
      <c r="H982" s="184">
        <v>0.55000000000000004</v>
      </c>
      <c r="I982" s="185">
        <v>26.68</v>
      </c>
      <c r="J982" s="198">
        <v>14.67</v>
      </c>
    </row>
    <row r="983" spans="1:10" s="110" customFormat="1" ht="25.5" customHeight="1">
      <c r="A983" s="197" t="s">
        <v>146</v>
      </c>
      <c r="B983" s="183" t="s">
        <v>1683</v>
      </c>
      <c r="C983" s="183" t="s">
        <v>21</v>
      </c>
      <c r="D983" s="285" t="s">
        <v>1097</v>
      </c>
      <c r="E983" s="365" t="s">
        <v>148</v>
      </c>
      <c r="F983" s="365"/>
      <c r="G983" s="183" t="s">
        <v>2</v>
      </c>
      <c r="H983" s="184">
        <v>8.9999999999999998E-4</v>
      </c>
      <c r="I983" s="185">
        <v>760.23</v>
      </c>
      <c r="J983" s="198">
        <v>0.68</v>
      </c>
    </row>
    <row r="984" spans="1:10" s="110" customFormat="1" ht="25.5">
      <c r="A984" s="199" t="s">
        <v>139</v>
      </c>
      <c r="B984" s="186" t="s">
        <v>3336</v>
      </c>
      <c r="C984" s="186" t="s">
        <v>21</v>
      </c>
      <c r="D984" s="278" t="s">
        <v>3337</v>
      </c>
      <c r="E984" s="362" t="s">
        <v>142</v>
      </c>
      <c r="F984" s="362"/>
      <c r="G984" s="186" t="s">
        <v>45</v>
      </c>
      <c r="H984" s="187">
        <v>1</v>
      </c>
      <c r="I984" s="188">
        <v>2.75</v>
      </c>
      <c r="J984" s="200">
        <v>2.75</v>
      </c>
    </row>
    <row r="985" spans="1:10" s="110" customFormat="1" ht="25.5">
      <c r="A985" s="201"/>
      <c r="B985" s="293"/>
      <c r="C985" s="293"/>
      <c r="D985" s="279"/>
      <c r="E985" s="279" t="s">
        <v>143</v>
      </c>
      <c r="F985" s="203">
        <v>20.98</v>
      </c>
      <c r="G985" s="279" t="s">
        <v>144</v>
      </c>
      <c r="H985" s="203">
        <v>0</v>
      </c>
      <c r="I985" s="279" t="s">
        <v>145</v>
      </c>
      <c r="J985" s="204">
        <v>20.98</v>
      </c>
    </row>
    <row r="986" spans="1:10" s="110" customFormat="1" ht="15" customHeight="1" thickBot="1">
      <c r="A986" s="201"/>
      <c r="B986" s="293"/>
      <c r="C986" s="293"/>
      <c r="D986" s="279"/>
      <c r="E986" s="279" t="s">
        <v>663</v>
      </c>
      <c r="F986" s="203">
        <v>6.77</v>
      </c>
      <c r="G986" s="279"/>
      <c r="H986" s="363" t="s">
        <v>664</v>
      </c>
      <c r="I986" s="363"/>
      <c r="J986" s="204">
        <v>36.94</v>
      </c>
    </row>
    <row r="987" spans="1:10" s="110" customFormat="1" ht="15" thickTop="1">
      <c r="A987" s="205"/>
      <c r="B987" s="190"/>
      <c r="C987" s="190"/>
      <c r="D987" s="189"/>
      <c r="E987" s="189"/>
      <c r="F987" s="189"/>
      <c r="G987" s="189"/>
      <c r="H987" s="189"/>
      <c r="I987" s="189"/>
      <c r="J987" s="206"/>
    </row>
    <row r="988" spans="1:10" s="110" customFormat="1">
      <c r="A988" s="290" t="s">
        <v>3338</v>
      </c>
      <c r="B988" s="289" t="s">
        <v>8</v>
      </c>
      <c r="C988" s="289" t="s">
        <v>9</v>
      </c>
      <c r="D988" s="284" t="s">
        <v>10</v>
      </c>
      <c r="E988" s="367" t="s">
        <v>136</v>
      </c>
      <c r="F988" s="367"/>
      <c r="G988" s="289" t="s">
        <v>11</v>
      </c>
      <c r="H988" s="288" t="s">
        <v>12</v>
      </c>
      <c r="I988" s="288" t="s">
        <v>13</v>
      </c>
      <c r="J988" s="287" t="s">
        <v>14</v>
      </c>
    </row>
    <row r="989" spans="1:10" s="110" customFormat="1" ht="25.5" customHeight="1">
      <c r="A989" s="94" t="s">
        <v>137</v>
      </c>
      <c r="B989" s="95" t="s">
        <v>3339</v>
      </c>
      <c r="C989" s="95" t="s">
        <v>21</v>
      </c>
      <c r="D989" s="277" t="s">
        <v>2453</v>
      </c>
      <c r="E989" s="368" t="s">
        <v>182</v>
      </c>
      <c r="F989" s="368"/>
      <c r="G989" s="95" t="s">
        <v>45</v>
      </c>
      <c r="H989" s="182">
        <v>1</v>
      </c>
      <c r="I989" s="96">
        <v>17.579999999999998</v>
      </c>
      <c r="J989" s="196">
        <v>17.579999999999998</v>
      </c>
    </row>
    <row r="990" spans="1:10" s="110" customFormat="1" ht="25.5" customHeight="1">
      <c r="A990" s="197" t="s">
        <v>146</v>
      </c>
      <c r="B990" s="183" t="s">
        <v>1508</v>
      </c>
      <c r="C990" s="183" t="s">
        <v>21</v>
      </c>
      <c r="D990" s="285" t="s">
        <v>150</v>
      </c>
      <c r="E990" s="365" t="s">
        <v>148</v>
      </c>
      <c r="F990" s="365"/>
      <c r="G990" s="183" t="s">
        <v>26</v>
      </c>
      <c r="H990" s="184">
        <v>0.29099999999999998</v>
      </c>
      <c r="I990" s="185">
        <v>21.96</v>
      </c>
      <c r="J990" s="198">
        <v>6.39</v>
      </c>
    </row>
    <row r="991" spans="1:10" s="110" customFormat="1" ht="25.5" customHeight="1">
      <c r="A991" s="197" t="s">
        <v>146</v>
      </c>
      <c r="B991" s="183" t="s">
        <v>1509</v>
      </c>
      <c r="C991" s="183" t="s">
        <v>21</v>
      </c>
      <c r="D991" s="285" t="s">
        <v>151</v>
      </c>
      <c r="E991" s="365" t="s">
        <v>148</v>
      </c>
      <c r="F991" s="365"/>
      <c r="G991" s="183" t="s">
        <v>26</v>
      </c>
      <c r="H991" s="184">
        <v>0.29099999999999998</v>
      </c>
      <c r="I991" s="185">
        <v>26.68</v>
      </c>
      <c r="J991" s="198">
        <v>7.76</v>
      </c>
    </row>
    <row r="992" spans="1:10" s="110" customFormat="1" ht="25.5" customHeight="1">
      <c r="A992" s="197" t="s">
        <v>146</v>
      </c>
      <c r="B992" s="183" t="s">
        <v>1683</v>
      </c>
      <c r="C992" s="183" t="s">
        <v>21</v>
      </c>
      <c r="D992" s="285" t="s">
        <v>1097</v>
      </c>
      <c r="E992" s="365" t="s">
        <v>148</v>
      </c>
      <c r="F992" s="365"/>
      <c r="G992" s="183" t="s">
        <v>2</v>
      </c>
      <c r="H992" s="184">
        <v>8.9999999999999998E-4</v>
      </c>
      <c r="I992" s="185">
        <v>760.23</v>
      </c>
      <c r="J992" s="198">
        <v>0.68</v>
      </c>
    </row>
    <row r="993" spans="1:10" s="110" customFormat="1" ht="25.5">
      <c r="A993" s="199" t="s">
        <v>139</v>
      </c>
      <c r="B993" s="186" t="s">
        <v>3336</v>
      </c>
      <c r="C993" s="186" t="s">
        <v>21</v>
      </c>
      <c r="D993" s="278" t="s">
        <v>3337</v>
      </c>
      <c r="E993" s="362" t="s">
        <v>142</v>
      </c>
      <c r="F993" s="362"/>
      <c r="G993" s="186" t="s">
        <v>45</v>
      </c>
      <c r="H993" s="187">
        <v>1</v>
      </c>
      <c r="I993" s="188">
        <v>2.75</v>
      </c>
      <c r="J993" s="200">
        <v>2.75</v>
      </c>
    </row>
    <row r="994" spans="1:10" s="110" customFormat="1" ht="25.5">
      <c r="A994" s="201"/>
      <c r="B994" s="293"/>
      <c r="C994" s="293"/>
      <c r="D994" s="279"/>
      <c r="E994" s="279" t="s">
        <v>143</v>
      </c>
      <c r="F994" s="203">
        <v>11.14</v>
      </c>
      <c r="G994" s="279" t="s">
        <v>144</v>
      </c>
      <c r="H994" s="203">
        <v>0</v>
      </c>
      <c r="I994" s="279" t="s">
        <v>145</v>
      </c>
      <c r="J994" s="204">
        <v>11.14</v>
      </c>
    </row>
    <row r="995" spans="1:10" s="110" customFormat="1" ht="15" customHeight="1" thickBot="1">
      <c r="A995" s="201"/>
      <c r="B995" s="293"/>
      <c r="C995" s="293"/>
      <c r="D995" s="279"/>
      <c r="E995" s="279" t="s">
        <v>663</v>
      </c>
      <c r="F995" s="203">
        <v>3.95</v>
      </c>
      <c r="G995" s="279"/>
      <c r="H995" s="363" t="s">
        <v>664</v>
      </c>
      <c r="I995" s="363"/>
      <c r="J995" s="204">
        <v>21.53</v>
      </c>
    </row>
    <row r="996" spans="1:10" s="110" customFormat="1" ht="15" thickTop="1">
      <c r="A996" s="205"/>
      <c r="B996" s="190"/>
      <c r="C996" s="190"/>
      <c r="D996" s="189"/>
      <c r="E996" s="189"/>
      <c r="F996" s="189"/>
      <c r="G996" s="189"/>
      <c r="H996" s="189"/>
      <c r="I996" s="189"/>
      <c r="J996" s="206"/>
    </row>
    <row r="997" spans="1:10" s="110" customFormat="1">
      <c r="A997" s="290" t="s">
        <v>3340</v>
      </c>
      <c r="B997" s="289" t="s">
        <v>8</v>
      </c>
      <c r="C997" s="289" t="s">
        <v>9</v>
      </c>
      <c r="D997" s="284" t="s">
        <v>10</v>
      </c>
      <c r="E997" s="367" t="s">
        <v>136</v>
      </c>
      <c r="F997" s="367"/>
      <c r="G997" s="289" t="s">
        <v>11</v>
      </c>
      <c r="H997" s="288" t="s">
        <v>12</v>
      </c>
      <c r="I997" s="288" t="s">
        <v>13</v>
      </c>
      <c r="J997" s="287" t="s">
        <v>14</v>
      </c>
    </row>
    <row r="998" spans="1:10" s="110" customFormat="1" ht="25.5" customHeight="1">
      <c r="A998" s="94" t="s">
        <v>137</v>
      </c>
      <c r="B998" s="95" t="s">
        <v>3341</v>
      </c>
      <c r="C998" s="95" t="s">
        <v>21</v>
      </c>
      <c r="D998" s="277" t="s">
        <v>2455</v>
      </c>
      <c r="E998" s="368" t="s">
        <v>182</v>
      </c>
      <c r="F998" s="368"/>
      <c r="G998" s="95" t="s">
        <v>45</v>
      </c>
      <c r="H998" s="182">
        <v>1</v>
      </c>
      <c r="I998" s="96">
        <v>11.4</v>
      </c>
      <c r="J998" s="196">
        <v>11.4</v>
      </c>
    </row>
    <row r="999" spans="1:10" s="110" customFormat="1" ht="25.5" customHeight="1">
      <c r="A999" s="197" t="s">
        <v>146</v>
      </c>
      <c r="B999" s="183" t="s">
        <v>1508</v>
      </c>
      <c r="C999" s="183" t="s">
        <v>21</v>
      </c>
      <c r="D999" s="285" t="s">
        <v>150</v>
      </c>
      <c r="E999" s="365" t="s">
        <v>148</v>
      </c>
      <c r="F999" s="365"/>
      <c r="G999" s="183" t="s">
        <v>26</v>
      </c>
      <c r="H999" s="184">
        <v>0.16400000000000001</v>
      </c>
      <c r="I999" s="185">
        <v>21.96</v>
      </c>
      <c r="J999" s="198">
        <v>3.6</v>
      </c>
    </row>
    <row r="1000" spans="1:10" s="110" customFormat="1" ht="25.5" customHeight="1">
      <c r="A1000" s="197" t="s">
        <v>146</v>
      </c>
      <c r="B1000" s="183" t="s">
        <v>1509</v>
      </c>
      <c r="C1000" s="183" t="s">
        <v>21</v>
      </c>
      <c r="D1000" s="285" t="s">
        <v>151</v>
      </c>
      <c r="E1000" s="365" t="s">
        <v>148</v>
      </c>
      <c r="F1000" s="365"/>
      <c r="G1000" s="183" t="s">
        <v>26</v>
      </c>
      <c r="H1000" s="184">
        <v>0.16400000000000001</v>
      </c>
      <c r="I1000" s="185">
        <v>26.68</v>
      </c>
      <c r="J1000" s="198">
        <v>4.37</v>
      </c>
    </row>
    <row r="1001" spans="1:10" s="110" customFormat="1" ht="25.5" customHeight="1">
      <c r="A1001" s="197" t="s">
        <v>146</v>
      </c>
      <c r="B1001" s="183" t="s">
        <v>1683</v>
      </c>
      <c r="C1001" s="183" t="s">
        <v>21</v>
      </c>
      <c r="D1001" s="285" t="s">
        <v>1097</v>
      </c>
      <c r="E1001" s="365" t="s">
        <v>148</v>
      </c>
      <c r="F1001" s="365"/>
      <c r="G1001" s="183" t="s">
        <v>2</v>
      </c>
      <c r="H1001" s="184">
        <v>8.9999999999999998E-4</v>
      </c>
      <c r="I1001" s="185">
        <v>760.23</v>
      </c>
      <c r="J1001" s="198">
        <v>0.68</v>
      </c>
    </row>
    <row r="1002" spans="1:10" s="110" customFormat="1" ht="25.5">
      <c r="A1002" s="199" t="s">
        <v>139</v>
      </c>
      <c r="B1002" s="186" t="s">
        <v>3336</v>
      </c>
      <c r="C1002" s="186" t="s">
        <v>21</v>
      </c>
      <c r="D1002" s="278" t="s">
        <v>3337</v>
      </c>
      <c r="E1002" s="362" t="s">
        <v>142</v>
      </c>
      <c r="F1002" s="362"/>
      <c r="G1002" s="186" t="s">
        <v>45</v>
      </c>
      <c r="H1002" s="187">
        <v>1</v>
      </c>
      <c r="I1002" s="188">
        <v>2.75</v>
      </c>
      <c r="J1002" s="200">
        <v>2.75</v>
      </c>
    </row>
    <row r="1003" spans="1:10" s="110" customFormat="1" ht="25.5">
      <c r="A1003" s="201"/>
      <c r="B1003" s="293"/>
      <c r="C1003" s="293"/>
      <c r="D1003" s="279"/>
      <c r="E1003" s="279" t="s">
        <v>143</v>
      </c>
      <c r="F1003" s="203">
        <v>6.32</v>
      </c>
      <c r="G1003" s="279" t="s">
        <v>144</v>
      </c>
      <c r="H1003" s="203">
        <v>0</v>
      </c>
      <c r="I1003" s="279" t="s">
        <v>145</v>
      </c>
      <c r="J1003" s="204">
        <v>6.32</v>
      </c>
    </row>
    <row r="1004" spans="1:10" s="110" customFormat="1" ht="15" customHeight="1" thickBot="1">
      <c r="A1004" s="201"/>
      <c r="B1004" s="293"/>
      <c r="C1004" s="293"/>
      <c r="D1004" s="279"/>
      <c r="E1004" s="279" t="s">
        <v>663</v>
      </c>
      <c r="F1004" s="203">
        <v>2.56</v>
      </c>
      <c r="G1004" s="279"/>
      <c r="H1004" s="363" t="s">
        <v>664</v>
      </c>
      <c r="I1004" s="363"/>
      <c r="J1004" s="204">
        <v>13.96</v>
      </c>
    </row>
    <row r="1005" spans="1:10" s="110" customFormat="1" ht="15" thickTop="1">
      <c r="A1005" s="205"/>
      <c r="B1005" s="190"/>
      <c r="C1005" s="190"/>
      <c r="D1005" s="189"/>
      <c r="E1005" s="189"/>
      <c r="F1005" s="189"/>
      <c r="G1005" s="189"/>
      <c r="H1005" s="189"/>
      <c r="I1005" s="189"/>
      <c r="J1005" s="206"/>
    </row>
    <row r="1006" spans="1:10" s="110" customFormat="1">
      <c r="A1006" s="290" t="s">
        <v>3342</v>
      </c>
      <c r="B1006" s="289" t="s">
        <v>8</v>
      </c>
      <c r="C1006" s="289" t="s">
        <v>9</v>
      </c>
      <c r="D1006" s="284" t="s">
        <v>10</v>
      </c>
      <c r="E1006" s="367" t="s">
        <v>136</v>
      </c>
      <c r="F1006" s="367"/>
      <c r="G1006" s="289" t="s">
        <v>11</v>
      </c>
      <c r="H1006" s="288" t="s">
        <v>12</v>
      </c>
      <c r="I1006" s="288" t="s">
        <v>13</v>
      </c>
      <c r="J1006" s="287" t="s">
        <v>14</v>
      </c>
    </row>
    <row r="1007" spans="1:10" s="110" customFormat="1" ht="25.5" customHeight="1">
      <c r="A1007" s="94" t="s">
        <v>137</v>
      </c>
      <c r="B1007" s="95" t="s">
        <v>1215</v>
      </c>
      <c r="C1007" s="95" t="s">
        <v>21</v>
      </c>
      <c r="D1007" s="277" t="s">
        <v>2457</v>
      </c>
      <c r="E1007" s="368" t="s">
        <v>182</v>
      </c>
      <c r="F1007" s="368"/>
      <c r="G1007" s="95" t="s">
        <v>45</v>
      </c>
      <c r="H1007" s="182">
        <v>1</v>
      </c>
      <c r="I1007" s="96">
        <v>36.520000000000003</v>
      </c>
      <c r="J1007" s="196">
        <v>36.520000000000003</v>
      </c>
    </row>
    <row r="1008" spans="1:10" s="110" customFormat="1" ht="25.5" customHeight="1">
      <c r="A1008" s="197" t="s">
        <v>146</v>
      </c>
      <c r="B1008" s="183" t="s">
        <v>1508</v>
      </c>
      <c r="C1008" s="183" t="s">
        <v>21</v>
      </c>
      <c r="D1008" s="285" t="s">
        <v>150</v>
      </c>
      <c r="E1008" s="365" t="s">
        <v>148</v>
      </c>
      <c r="F1008" s="365"/>
      <c r="G1008" s="183" t="s">
        <v>26</v>
      </c>
      <c r="H1008" s="184">
        <v>0.40079999999999999</v>
      </c>
      <c r="I1008" s="185">
        <v>21.96</v>
      </c>
      <c r="J1008" s="198">
        <v>8.8000000000000007</v>
      </c>
    </row>
    <row r="1009" spans="1:10" s="110" customFormat="1" ht="25.5" customHeight="1">
      <c r="A1009" s="197" t="s">
        <v>146</v>
      </c>
      <c r="B1009" s="183" t="s">
        <v>1509</v>
      </c>
      <c r="C1009" s="183" t="s">
        <v>21</v>
      </c>
      <c r="D1009" s="285" t="s">
        <v>151</v>
      </c>
      <c r="E1009" s="365" t="s">
        <v>148</v>
      </c>
      <c r="F1009" s="365"/>
      <c r="G1009" s="183" t="s">
        <v>26</v>
      </c>
      <c r="H1009" s="184">
        <v>0.40079999999999999</v>
      </c>
      <c r="I1009" s="185">
        <v>26.68</v>
      </c>
      <c r="J1009" s="198">
        <v>10.69</v>
      </c>
    </row>
    <row r="1010" spans="1:10" s="110" customFormat="1" ht="25.5">
      <c r="A1010" s="199" t="s">
        <v>139</v>
      </c>
      <c r="B1010" s="186" t="s">
        <v>1519</v>
      </c>
      <c r="C1010" s="186" t="s">
        <v>21</v>
      </c>
      <c r="D1010" s="278" t="s">
        <v>863</v>
      </c>
      <c r="E1010" s="362" t="s">
        <v>142</v>
      </c>
      <c r="F1010" s="362"/>
      <c r="G1010" s="186" t="s">
        <v>45</v>
      </c>
      <c r="H1010" s="187">
        <v>1</v>
      </c>
      <c r="I1010" s="188">
        <v>16.63</v>
      </c>
      <c r="J1010" s="200">
        <v>16.63</v>
      </c>
    </row>
    <row r="1011" spans="1:10" s="110" customFormat="1" ht="38.25">
      <c r="A1011" s="199" t="s">
        <v>139</v>
      </c>
      <c r="B1011" s="186" t="s">
        <v>1520</v>
      </c>
      <c r="C1011" s="186" t="s">
        <v>21</v>
      </c>
      <c r="D1011" s="278" t="s">
        <v>129</v>
      </c>
      <c r="E1011" s="362" t="s">
        <v>142</v>
      </c>
      <c r="F1011" s="362"/>
      <c r="G1011" s="186" t="s">
        <v>45</v>
      </c>
      <c r="H1011" s="187">
        <v>2</v>
      </c>
      <c r="I1011" s="188">
        <v>0.2</v>
      </c>
      <c r="J1011" s="200">
        <v>0.4</v>
      </c>
    </row>
    <row r="1012" spans="1:10" s="110" customFormat="1" ht="25.5">
      <c r="A1012" s="201"/>
      <c r="B1012" s="293"/>
      <c r="C1012" s="293"/>
      <c r="D1012" s="279"/>
      <c r="E1012" s="279" t="s">
        <v>143</v>
      </c>
      <c r="F1012" s="203">
        <v>15.21</v>
      </c>
      <c r="G1012" s="279" t="s">
        <v>144</v>
      </c>
      <c r="H1012" s="203">
        <v>0</v>
      </c>
      <c r="I1012" s="279" t="s">
        <v>145</v>
      </c>
      <c r="J1012" s="204">
        <v>15.21</v>
      </c>
    </row>
    <row r="1013" spans="1:10" s="110" customFormat="1" ht="15" customHeight="1" thickBot="1">
      <c r="A1013" s="201"/>
      <c r="B1013" s="293"/>
      <c r="C1013" s="293"/>
      <c r="D1013" s="279"/>
      <c r="E1013" s="279" t="s">
        <v>663</v>
      </c>
      <c r="F1013" s="203">
        <v>8.1999999999999993</v>
      </c>
      <c r="G1013" s="279"/>
      <c r="H1013" s="363" t="s">
        <v>664</v>
      </c>
      <c r="I1013" s="363"/>
      <c r="J1013" s="204">
        <v>44.72</v>
      </c>
    </row>
    <row r="1014" spans="1:10" s="110" customFormat="1" ht="15" thickTop="1">
      <c r="A1014" s="205"/>
      <c r="B1014" s="190"/>
      <c r="C1014" s="190"/>
      <c r="D1014" s="189"/>
      <c r="E1014" s="189"/>
      <c r="F1014" s="189"/>
      <c r="G1014" s="189"/>
      <c r="H1014" s="189"/>
      <c r="I1014" s="189"/>
      <c r="J1014" s="206"/>
    </row>
    <row r="1015" spans="1:10" s="110" customFormat="1">
      <c r="A1015" s="290" t="s">
        <v>3343</v>
      </c>
      <c r="B1015" s="289" t="s">
        <v>8</v>
      </c>
      <c r="C1015" s="289" t="s">
        <v>9</v>
      </c>
      <c r="D1015" s="284" t="s">
        <v>10</v>
      </c>
      <c r="E1015" s="367" t="s">
        <v>136</v>
      </c>
      <c r="F1015" s="367"/>
      <c r="G1015" s="289" t="s">
        <v>11</v>
      </c>
      <c r="H1015" s="288" t="s">
        <v>12</v>
      </c>
      <c r="I1015" s="288" t="s">
        <v>13</v>
      </c>
      <c r="J1015" s="287" t="s">
        <v>14</v>
      </c>
    </row>
    <row r="1016" spans="1:10" s="110" customFormat="1" ht="25.5" customHeight="1">
      <c r="A1016" s="94" t="s">
        <v>137</v>
      </c>
      <c r="B1016" s="95" t="s">
        <v>1243</v>
      </c>
      <c r="C1016" s="95" t="s">
        <v>21</v>
      </c>
      <c r="D1016" s="277" t="s">
        <v>302</v>
      </c>
      <c r="E1016" s="368" t="s">
        <v>182</v>
      </c>
      <c r="F1016" s="368"/>
      <c r="G1016" s="95" t="s">
        <v>45</v>
      </c>
      <c r="H1016" s="182">
        <v>1</v>
      </c>
      <c r="I1016" s="96">
        <v>15.72</v>
      </c>
      <c r="J1016" s="196">
        <v>15.72</v>
      </c>
    </row>
    <row r="1017" spans="1:10" s="110" customFormat="1" ht="25.5" customHeight="1">
      <c r="A1017" s="197" t="s">
        <v>146</v>
      </c>
      <c r="B1017" s="183" t="s">
        <v>1508</v>
      </c>
      <c r="C1017" s="183" t="s">
        <v>21</v>
      </c>
      <c r="D1017" s="285" t="s">
        <v>150</v>
      </c>
      <c r="E1017" s="365" t="s">
        <v>148</v>
      </c>
      <c r="F1017" s="365"/>
      <c r="G1017" s="183" t="s">
        <v>26</v>
      </c>
      <c r="H1017" s="184">
        <v>0.222</v>
      </c>
      <c r="I1017" s="185">
        <v>21.96</v>
      </c>
      <c r="J1017" s="198">
        <v>4.87</v>
      </c>
    </row>
    <row r="1018" spans="1:10" s="110" customFormat="1" ht="25.5" customHeight="1">
      <c r="A1018" s="197" t="s">
        <v>146</v>
      </c>
      <c r="B1018" s="183" t="s">
        <v>1509</v>
      </c>
      <c r="C1018" s="183" t="s">
        <v>21</v>
      </c>
      <c r="D1018" s="285" t="s">
        <v>151</v>
      </c>
      <c r="E1018" s="365" t="s">
        <v>148</v>
      </c>
      <c r="F1018" s="365"/>
      <c r="G1018" s="183" t="s">
        <v>26</v>
      </c>
      <c r="H1018" s="184">
        <v>0.222</v>
      </c>
      <c r="I1018" s="185">
        <v>26.68</v>
      </c>
      <c r="J1018" s="198">
        <v>5.92</v>
      </c>
    </row>
    <row r="1019" spans="1:10" s="110" customFormat="1" ht="25.5">
      <c r="A1019" s="199" t="s">
        <v>139</v>
      </c>
      <c r="B1019" s="186" t="s">
        <v>1521</v>
      </c>
      <c r="C1019" s="186" t="s">
        <v>21</v>
      </c>
      <c r="D1019" s="278" t="s">
        <v>865</v>
      </c>
      <c r="E1019" s="362" t="s">
        <v>142</v>
      </c>
      <c r="F1019" s="362"/>
      <c r="G1019" s="186" t="s">
        <v>45</v>
      </c>
      <c r="H1019" s="187">
        <v>1</v>
      </c>
      <c r="I1019" s="188">
        <v>4.93</v>
      </c>
      <c r="J1019" s="200">
        <v>4.93</v>
      </c>
    </row>
    <row r="1020" spans="1:10" s="110" customFormat="1" ht="25.5">
      <c r="A1020" s="201"/>
      <c r="B1020" s="293"/>
      <c r="C1020" s="293"/>
      <c r="D1020" s="279"/>
      <c r="E1020" s="279" t="s">
        <v>143</v>
      </c>
      <c r="F1020" s="203">
        <v>8.41</v>
      </c>
      <c r="G1020" s="279" t="s">
        <v>144</v>
      </c>
      <c r="H1020" s="203">
        <v>0</v>
      </c>
      <c r="I1020" s="279" t="s">
        <v>145</v>
      </c>
      <c r="J1020" s="204">
        <v>8.41</v>
      </c>
    </row>
    <row r="1021" spans="1:10" s="110" customFormat="1" ht="15" customHeight="1" thickBot="1">
      <c r="A1021" s="201"/>
      <c r="B1021" s="293"/>
      <c r="C1021" s="293"/>
      <c r="D1021" s="279"/>
      <c r="E1021" s="279" t="s">
        <v>663</v>
      </c>
      <c r="F1021" s="203">
        <v>3.53</v>
      </c>
      <c r="G1021" s="279"/>
      <c r="H1021" s="363" t="s">
        <v>664</v>
      </c>
      <c r="I1021" s="363"/>
      <c r="J1021" s="204">
        <v>19.25</v>
      </c>
    </row>
    <row r="1022" spans="1:10" s="110" customFormat="1" ht="15" thickTop="1">
      <c r="A1022" s="205"/>
      <c r="B1022" s="190"/>
      <c r="C1022" s="190"/>
      <c r="D1022" s="189"/>
      <c r="E1022" s="189"/>
      <c r="F1022" s="189"/>
      <c r="G1022" s="189"/>
      <c r="H1022" s="189"/>
      <c r="I1022" s="189"/>
      <c r="J1022" s="206"/>
    </row>
    <row r="1023" spans="1:10" s="110" customFormat="1">
      <c r="A1023" s="290" t="s">
        <v>3344</v>
      </c>
      <c r="B1023" s="289" t="s">
        <v>8</v>
      </c>
      <c r="C1023" s="289" t="s">
        <v>9</v>
      </c>
      <c r="D1023" s="284" t="s">
        <v>10</v>
      </c>
      <c r="E1023" s="367" t="s">
        <v>136</v>
      </c>
      <c r="F1023" s="367"/>
      <c r="G1023" s="289" t="s">
        <v>11</v>
      </c>
      <c r="H1023" s="288" t="s">
        <v>12</v>
      </c>
      <c r="I1023" s="288" t="s">
        <v>13</v>
      </c>
      <c r="J1023" s="287" t="s">
        <v>14</v>
      </c>
    </row>
    <row r="1024" spans="1:10" s="110" customFormat="1" ht="38.25" customHeight="1">
      <c r="A1024" s="94" t="s">
        <v>137</v>
      </c>
      <c r="B1024" s="95" t="s">
        <v>1330</v>
      </c>
      <c r="C1024" s="95" t="s">
        <v>21</v>
      </c>
      <c r="D1024" s="277" t="s">
        <v>650</v>
      </c>
      <c r="E1024" s="368" t="s">
        <v>182</v>
      </c>
      <c r="F1024" s="368"/>
      <c r="G1024" s="95" t="s">
        <v>45</v>
      </c>
      <c r="H1024" s="182">
        <v>1</v>
      </c>
      <c r="I1024" s="96">
        <v>47.12</v>
      </c>
      <c r="J1024" s="196">
        <v>47.12</v>
      </c>
    </row>
    <row r="1025" spans="1:10" s="110" customFormat="1" ht="38.25" customHeight="1">
      <c r="A1025" s="197" t="s">
        <v>146</v>
      </c>
      <c r="B1025" s="183" t="s">
        <v>1524</v>
      </c>
      <c r="C1025" s="183" t="s">
        <v>21</v>
      </c>
      <c r="D1025" s="285" t="s">
        <v>869</v>
      </c>
      <c r="E1025" s="365" t="s">
        <v>182</v>
      </c>
      <c r="F1025" s="365"/>
      <c r="G1025" s="183" t="s">
        <v>45</v>
      </c>
      <c r="H1025" s="184">
        <v>1</v>
      </c>
      <c r="I1025" s="185">
        <v>10.210000000000001</v>
      </c>
      <c r="J1025" s="198">
        <v>10.210000000000001</v>
      </c>
    </row>
    <row r="1026" spans="1:10" s="110" customFormat="1" ht="38.25" customHeight="1">
      <c r="A1026" s="197" t="s">
        <v>146</v>
      </c>
      <c r="B1026" s="183" t="s">
        <v>2124</v>
      </c>
      <c r="C1026" s="183" t="s">
        <v>21</v>
      </c>
      <c r="D1026" s="285" t="s">
        <v>2125</v>
      </c>
      <c r="E1026" s="365" t="s">
        <v>182</v>
      </c>
      <c r="F1026" s="365"/>
      <c r="G1026" s="183" t="s">
        <v>45</v>
      </c>
      <c r="H1026" s="184">
        <v>1</v>
      </c>
      <c r="I1026" s="185">
        <v>36.909999999999997</v>
      </c>
      <c r="J1026" s="198">
        <v>36.909999999999997</v>
      </c>
    </row>
    <row r="1027" spans="1:10" s="110" customFormat="1" ht="25.5">
      <c r="A1027" s="201"/>
      <c r="B1027" s="293"/>
      <c r="C1027" s="293"/>
      <c r="D1027" s="279"/>
      <c r="E1027" s="279" t="s">
        <v>143</v>
      </c>
      <c r="F1027" s="203">
        <v>23.29</v>
      </c>
      <c r="G1027" s="279" t="s">
        <v>144</v>
      </c>
      <c r="H1027" s="203">
        <v>0</v>
      </c>
      <c r="I1027" s="279" t="s">
        <v>145</v>
      </c>
      <c r="J1027" s="204">
        <v>23.29</v>
      </c>
    </row>
    <row r="1028" spans="1:10" s="110" customFormat="1" ht="15" customHeight="1" thickBot="1">
      <c r="A1028" s="201"/>
      <c r="B1028" s="293"/>
      <c r="C1028" s="293"/>
      <c r="D1028" s="279"/>
      <c r="E1028" s="279" t="s">
        <v>663</v>
      </c>
      <c r="F1028" s="203">
        <v>10.58</v>
      </c>
      <c r="G1028" s="279"/>
      <c r="H1028" s="363" t="s">
        <v>664</v>
      </c>
      <c r="I1028" s="363"/>
      <c r="J1028" s="204">
        <v>57.7</v>
      </c>
    </row>
    <row r="1029" spans="1:10" s="110" customFormat="1" ht="15" thickTop="1">
      <c r="A1029" s="205"/>
      <c r="B1029" s="190"/>
      <c r="C1029" s="190"/>
      <c r="D1029" s="189"/>
      <c r="E1029" s="189"/>
      <c r="F1029" s="189"/>
      <c r="G1029" s="189"/>
      <c r="H1029" s="189"/>
      <c r="I1029" s="189"/>
      <c r="J1029" s="206"/>
    </row>
    <row r="1030" spans="1:10" s="110" customFormat="1">
      <c r="A1030" s="290" t="s">
        <v>3345</v>
      </c>
      <c r="B1030" s="289" t="s">
        <v>8</v>
      </c>
      <c r="C1030" s="289" t="s">
        <v>9</v>
      </c>
      <c r="D1030" s="284" t="s">
        <v>10</v>
      </c>
      <c r="E1030" s="367" t="s">
        <v>136</v>
      </c>
      <c r="F1030" s="367"/>
      <c r="G1030" s="289" t="s">
        <v>11</v>
      </c>
      <c r="H1030" s="288" t="s">
        <v>12</v>
      </c>
      <c r="I1030" s="288" t="s">
        <v>13</v>
      </c>
      <c r="J1030" s="287" t="s">
        <v>14</v>
      </c>
    </row>
    <row r="1031" spans="1:10" s="110" customFormat="1" ht="25.5" customHeight="1">
      <c r="A1031" s="94" t="s">
        <v>137</v>
      </c>
      <c r="B1031" s="95" t="s">
        <v>3346</v>
      </c>
      <c r="C1031" s="95" t="s">
        <v>21</v>
      </c>
      <c r="D1031" s="277" t="s">
        <v>2461</v>
      </c>
      <c r="E1031" s="368" t="s">
        <v>182</v>
      </c>
      <c r="F1031" s="368"/>
      <c r="G1031" s="95" t="s">
        <v>45</v>
      </c>
      <c r="H1031" s="182">
        <v>1</v>
      </c>
      <c r="I1031" s="96">
        <v>42.13</v>
      </c>
      <c r="J1031" s="196">
        <v>42.13</v>
      </c>
    </row>
    <row r="1032" spans="1:10" s="110" customFormat="1" ht="38.25" customHeight="1">
      <c r="A1032" s="197" t="s">
        <v>146</v>
      </c>
      <c r="B1032" s="183" t="s">
        <v>1524</v>
      </c>
      <c r="C1032" s="183" t="s">
        <v>21</v>
      </c>
      <c r="D1032" s="285" t="s">
        <v>869</v>
      </c>
      <c r="E1032" s="365" t="s">
        <v>182</v>
      </c>
      <c r="F1032" s="365"/>
      <c r="G1032" s="183" t="s">
        <v>45</v>
      </c>
      <c r="H1032" s="184">
        <v>1</v>
      </c>
      <c r="I1032" s="185">
        <v>10.210000000000001</v>
      </c>
      <c r="J1032" s="198">
        <v>10.210000000000001</v>
      </c>
    </row>
    <row r="1033" spans="1:10" s="110" customFormat="1" ht="25.5" customHeight="1">
      <c r="A1033" s="197" t="s">
        <v>146</v>
      </c>
      <c r="B1033" s="183" t="s">
        <v>3347</v>
      </c>
      <c r="C1033" s="183" t="s">
        <v>21</v>
      </c>
      <c r="D1033" s="285" t="s">
        <v>3348</v>
      </c>
      <c r="E1033" s="365" t="s">
        <v>182</v>
      </c>
      <c r="F1033" s="365"/>
      <c r="G1033" s="183" t="s">
        <v>45</v>
      </c>
      <c r="H1033" s="184">
        <v>1</v>
      </c>
      <c r="I1033" s="185">
        <v>31.92</v>
      </c>
      <c r="J1033" s="198">
        <v>31.92</v>
      </c>
    </row>
    <row r="1034" spans="1:10" s="110" customFormat="1" ht="25.5">
      <c r="A1034" s="201"/>
      <c r="B1034" s="293"/>
      <c r="C1034" s="293"/>
      <c r="D1034" s="279"/>
      <c r="E1034" s="279" t="s">
        <v>143</v>
      </c>
      <c r="F1034" s="203">
        <v>24.24</v>
      </c>
      <c r="G1034" s="279" t="s">
        <v>144</v>
      </c>
      <c r="H1034" s="203">
        <v>0</v>
      </c>
      <c r="I1034" s="279" t="s">
        <v>145</v>
      </c>
      <c r="J1034" s="204">
        <v>24.24</v>
      </c>
    </row>
    <row r="1035" spans="1:10" s="110" customFormat="1" ht="15" customHeight="1" thickBot="1">
      <c r="A1035" s="201"/>
      <c r="B1035" s="293"/>
      <c r="C1035" s="293"/>
      <c r="D1035" s="279"/>
      <c r="E1035" s="279" t="s">
        <v>663</v>
      </c>
      <c r="F1035" s="203">
        <v>9.4600000000000009</v>
      </c>
      <c r="G1035" s="279"/>
      <c r="H1035" s="363" t="s">
        <v>664</v>
      </c>
      <c r="I1035" s="363"/>
      <c r="J1035" s="204">
        <v>51.59</v>
      </c>
    </row>
    <row r="1036" spans="1:10" s="110" customFormat="1" ht="15" thickTop="1">
      <c r="A1036" s="205"/>
      <c r="B1036" s="190"/>
      <c r="C1036" s="190"/>
      <c r="D1036" s="189"/>
      <c r="E1036" s="189"/>
      <c r="F1036" s="189"/>
      <c r="G1036" s="189"/>
      <c r="H1036" s="189"/>
      <c r="I1036" s="189"/>
      <c r="J1036" s="206"/>
    </row>
    <row r="1037" spans="1:10" s="110" customFormat="1">
      <c r="A1037" s="290" t="s">
        <v>3349</v>
      </c>
      <c r="B1037" s="289" t="s">
        <v>8</v>
      </c>
      <c r="C1037" s="289" t="s">
        <v>9</v>
      </c>
      <c r="D1037" s="284" t="s">
        <v>10</v>
      </c>
      <c r="E1037" s="367" t="s">
        <v>136</v>
      </c>
      <c r="F1037" s="367"/>
      <c r="G1037" s="289" t="s">
        <v>11</v>
      </c>
      <c r="H1037" s="288" t="s">
        <v>12</v>
      </c>
      <c r="I1037" s="288" t="s">
        <v>13</v>
      </c>
      <c r="J1037" s="287" t="s">
        <v>14</v>
      </c>
    </row>
    <row r="1038" spans="1:10" s="110" customFormat="1" ht="25.5" customHeight="1">
      <c r="A1038" s="94" t="s">
        <v>137</v>
      </c>
      <c r="B1038" s="95" t="s">
        <v>3350</v>
      </c>
      <c r="C1038" s="95" t="s">
        <v>21</v>
      </c>
      <c r="D1038" s="277" t="s">
        <v>2463</v>
      </c>
      <c r="E1038" s="368" t="s">
        <v>182</v>
      </c>
      <c r="F1038" s="368"/>
      <c r="G1038" s="95" t="s">
        <v>45</v>
      </c>
      <c r="H1038" s="182">
        <v>1</v>
      </c>
      <c r="I1038" s="96">
        <v>32.69</v>
      </c>
      <c r="J1038" s="196">
        <v>32.69</v>
      </c>
    </row>
    <row r="1039" spans="1:10" s="110" customFormat="1" ht="38.25" customHeight="1">
      <c r="A1039" s="197" t="s">
        <v>146</v>
      </c>
      <c r="B1039" s="183" t="s">
        <v>1524</v>
      </c>
      <c r="C1039" s="183" t="s">
        <v>21</v>
      </c>
      <c r="D1039" s="285" t="s">
        <v>869</v>
      </c>
      <c r="E1039" s="365" t="s">
        <v>182</v>
      </c>
      <c r="F1039" s="365"/>
      <c r="G1039" s="183" t="s">
        <v>45</v>
      </c>
      <c r="H1039" s="184">
        <v>1</v>
      </c>
      <c r="I1039" s="185">
        <v>10.210000000000001</v>
      </c>
      <c r="J1039" s="198">
        <v>10.210000000000001</v>
      </c>
    </row>
    <row r="1040" spans="1:10" s="110" customFormat="1" ht="25.5" customHeight="1">
      <c r="A1040" s="197" t="s">
        <v>146</v>
      </c>
      <c r="B1040" s="183" t="s">
        <v>3351</v>
      </c>
      <c r="C1040" s="183" t="s">
        <v>21</v>
      </c>
      <c r="D1040" s="285" t="s">
        <v>3352</v>
      </c>
      <c r="E1040" s="365" t="s">
        <v>182</v>
      </c>
      <c r="F1040" s="365"/>
      <c r="G1040" s="183" t="s">
        <v>45</v>
      </c>
      <c r="H1040" s="184">
        <v>1</v>
      </c>
      <c r="I1040" s="185">
        <v>22.48</v>
      </c>
      <c r="J1040" s="198">
        <v>22.48</v>
      </c>
    </row>
    <row r="1041" spans="1:10" s="110" customFormat="1" ht="25.5">
      <c r="A1041" s="201"/>
      <c r="B1041" s="293"/>
      <c r="C1041" s="293"/>
      <c r="D1041" s="279"/>
      <c r="E1041" s="279" t="s">
        <v>143</v>
      </c>
      <c r="F1041" s="203">
        <v>16.87</v>
      </c>
      <c r="G1041" s="279" t="s">
        <v>144</v>
      </c>
      <c r="H1041" s="203">
        <v>0</v>
      </c>
      <c r="I1041" s="279" t="s">
        <v>145</v>
      </c>
      <c r="J1041" s="204">
        <v>16.87</v>
      </c>
    </row>
    <row r="1042" spans="1:10" s="110" customFormat="1" ht="15" customHeight="1" thickBot="1">
      <c r="A1042" s="201"/>
      <c r="B1042" s="293"/>
      <c r="C1042" s="293"/>
      <c r="D1042" s="279"/>
      <c r="E1042" s="279" t="s">
        <v>663</v>
      </c>
      <c r="F1042" s="203">
        <v>7.34</v>
      </c>
      <c r="G1042" s="279"/>
      <c r="H1042" s="363" t="s">
        <v>664</v>
      </c>
      <c r="I1042" s="363"/>
      <c r="J1042" s="204">
        <v>40.03</v>
      </c>
    </row>
    <row r="1043" spans="1:10" s="110" customFormat="1" ht="15" thickTop="1">
      <c r="A1043" s="205"/>
      <c r="B1043" s="190"/>
      <c r="C1043" s="190"/>
      <c r="D1043" s="189"/>
      <c r="E1043" s="189"/>
      <c r="F1043" s="189"/>
      <c r="G1043" s="189"/>
      <c r="H1043" s="189"/>
      <c r="I1043" s="189"/>
      <c r="J1043" s="206"/>
    </row>
    <row r="1044" spans="1:10" s="110" customFormat="1">
      <c r="A1044" s="290" t="s">
        <v>3353</v>
      </c>
      <c r="B1044" s="289" t="s">
        <v>8</v>
      </c>
      <c r="C1044" s="289" t="s">
        <v>9</v>
      </c>
      <c r="D1044" s="284" t="s">
        <v>10</v>
      </c>
      <c r="E1044" s="367" t="s">
        <v>136</v>
      </c>
      <c r="F1044" s="367"/>
      <c r="G1044" s="289" t="s">
        <v>11</v>
      </c>
      <c r="H1044" s="288" t="s">
        <v>12</v>
      </c>
      <c r="I1044" s="288" t="s">
        <v>13</v>
      </c>
      <c r="J1044" s="287" t="s">
        <v>14</v>
      </c>
    </row>
    <row r="1045" spans="1:10" s="110" customFormat="1" ht="25.5" customHeight="1">
      <c r="A1045" s="94" t="s">
        <v>137</v>
      </c>
      <c r="B1045" s="95" t="s">
        <v>3354</v>
      </c>
      <c r="C1045" s="95" t="s">
        <v>21</v>
      </c>
      <c r="D1045" s="277" t="s">
        <v>2465</v>
      </c>
      <c r="E1045" s="368" t="s">
        <v>182</v>
      </c>
      <c r="F1045" s="368"/>
      <c r="G1045" s="95" t="s">
        <v>45</v>
      </c>
      <c r="H1045" s="182">
        <v>1</v>
      </c>
      <c r="I1045" s="96">
        <v>29.04</v>
      </c>
      <c r="J1045" s="196">
        <v>29.04</v>
      </c>
    </row>
    <row r="1046" spans="1:10" s="110" customFormat="1" ht="38.25" customHeight="1">
      <c r="A1046" s="197" t="s">
        <v>146</v>
      </c>
      <c r="B1046" s="183" t="s">
        <v>1524</v>
      </c>
      <c r="C1046" s="183" t="s">
        <v>21</v>
      </c>
      <c r="D1046" s="285" t="s">
        <v>869</v>
      </c>
      <c r="E1046" s="365" t="s">
        <v>182</v>
      </c>
      <c r="F1046" s="365"/>
      <c r="G1046" s="183" t="s">
        <v>45</v>
      </c>
      <c r="H1046" s="184">
        <v>1</v>
      </c>
      <c r="I1046" s="185">
        <v>10.210000000000001</v>
      </c>
      <c r="J1046" s="198">
        <v>10.210000000000001</v>
      </c>
    </row>
    <row r="1047" spans="1:10" s="110" customFormat="1" ht="25.5" customHeight="1">
      <c r="A1047" s="197" t="s">
        <v>146</v>
      </c>
      <c r="B1047" s="183" t="s">
        <v>3355</v>
      </c>
      <c r="C1047" s="183" t="s">
        <v>21</v>
      </c>
      <c r="D1047" s="285" t="s">
        <v>3356</v>
      </c>
      <c r="E1047" s="365" t="s">
        <v>182</v>
      </c>
      <c r="F1047" s="365"/>
      <c r="G1047" s="183" t="s">
        <v>45</v>
      </c>
      <c r="H1047" s="184">
        <v>1</v>
      </c>
      <c r="I1047" s="185">
        <v>18.829999999999998</v>
      </c>
      <c r="J1047" s="198">
        <v>18.829999999999998</v>
      </c>
    </row>
    <row r="1048" spans="1:10" s="110" customFormat="1" ht="25.5">
      <c r="A1048" s="201"/>
      <c r="B1048" s="293"/>
      <c r="C1048" s="293"/>
      <c r="D1048" s="279"/>
      <c r="E1048" s="279" t="s">
        <v>143</v>
      </c>
      <c r="F1048" s="203">
        <v>14.03</v>
      </c>
      <c r="G1048" s="279" t="s">
        <v>144</v>
      </c>
      <c r="H1048" s="203">
        <v>0</v>
      </c>
      <c r="I1048" s="279" t="s">
        <v>145</v>
      </c>
      <c r="J1048" s="204">
        <v>14.03</v>
      </c>
    </row>
    <row r="1049" spans="1:10" s="110" customFormat="1" ht="15" customHeight="1" thickBot="1">
      <c r="A1049" s="201"/>
      <c r="B1049" s="293"/>
      <c r="C1049" s="293"/>
      <c r="D1049" s="279"/>
      <c r="E1049" s="279" t="s">
        <v>663</v>
      </c>
      <c r="F1049" s="203">
        <v>6.52</v>
      </c>
      <c r="G1049" s="279"/>
      <c r="H1049" s="363" t="s">
        <v>664</v>
      </c>
      <c r="I1049" s="363"/>
      <c r="J1049" s="204">
        <v>35.56</v>
      </c>
    </row>
    <row r="1050" spans="1:10" s="110" customFormat="1" ht="15" thickTop="1">
      <c r="A1050" s="205"/>
      <c r="B1050" s="190"/>
      <c r="C1050" s="190"/>
      <c r="D1050" s="189"/>
      <c r="E1050" s="189"/>
      <c r="F1050" s="189"/>
      <c r="G1050" s="189"/>
      <c r="H1050" s="189"/>
      <c r="I1050" s="189"/>
      <c r="J1050" s="206"/>
    </row>
    <row r="1051" spans="1:10" s="110" customFormat="1">
      <c r="A1051" s="290" t="s">
        <v>3357</v>
      </c>
      <c r="B1051" s="289" t="s">
        <v>8</v>
      </c>
      <c r="C1051" s="289" t="s">
        <v>9</v>
      </c>
      <c r="D1051" s="284" t="s">
        <v>10</v>
      </c>
      <c r="E1051" s="367" t="s">
        <v>136</v>
      </c>
      <c r="F1051" s="367"/>
      <c r="G1051" s="289" t="s">
        <v>11</v>
      </c>
      <c r="H1051" s="288" t="s">
        <v>12</v>
      </c>
      <c r="I1051" s="288" t="s">
        <v>13</v>
      </c>
      <c r="J1051" s="287" t="s">
        <v>14</v>
      </c>
    </row>
    <row r="1052" spans="1:10" s="110" customFormat="1" ht="25.5" customHeight="1">
      <c r="A1052" s="94" t="s">
        <v>137</v>
      </c>
      <c r="B1052" s="95" t="s">
        <v>3358</v>
      </c>
      <c r="C1052" s="95" t="s">
        <v>21</v>
      </c>
      <c r="D1052" s="277" t="s">
        <v>2467</v>
      </c>
      <c r="E1052" s="368" t="s">
        <v>182</v>
      </c>
      <c r="F1052" s="368"/>
      <c r="G1052" s="95" t="s">
        <v>45</v>
      </c>
      <c r="H1052" s="182">
        <v>1</v>
      </c>
      <c r="I1052" s="96">
        <v>52.17</v>
      </c>
      <c r="J1052" s="196">
        <v>52.17</v>
      </c>
    </row>
    <row r="1053" spans="1:10" s="110" customFormat="1" ht="38.25" customHeight="1">
      <c r="A1053" s="197" t="s">
        <v>146</v>
      </c>
      <c r="B1053" s="183" t="s">
        <v>1524</v>
      </c>
      <c r="C1053" s="183" t="s">
        <v>21</v>
      </c>
      <c r="D1053" s="285" t="s">
        <v>869</v>
      </c>
      <c r="E1053" s="365" t="s">
        <v>182</v>
      </c>
      <c r="F1053" s="365"/>
      <c r="G1053" s="183" t="s">
        <v>45</v>
      </c>
      <c r="H1053" s="184">
        <v>1</v>
      </c>
      <c r="I1053" s="185">
        <v>10.210000000000001</v>
      </c>
      <c r="J1053" s="198">
        <v>10.210000000000001</v>
      </c>
    </row>
    <row r="1054" spans="1:10" s="110" customFormat="1" ht="25.5" customHeight="1">
      <c r="A1054" s="197" t="s">
        <v>146</v>
      </c>
      <c r="B1054" s="183" t="s">
        <v>3359</v>
      </c>
      <c r="C1054" s="183" t="s">
        <v>21</v>
      </c>
      <c r="D1054" s="285" t="s">
        <v>3360</v>
      </c>
      <c r="E1054" s="365" t="s">
        <v>182</v>
      </c>
      <c r="F1054" s="365"/>
      <c r="G1054" s="183" t="s">
        <v>45</v>
      </c>
      <c r="H1054" s="184">
        <v>1</v>
      </c>
      <c r="I1054" s="185">
        <v>41.96</v>
      </c>
      <c r="J1054" s="198">
        <v>41.96</v>
      </c>
    </row>
    <row r="1055" spans="1:10" s="110" customFormat="1" ht="25.5">
      <c r="A1055" s="201"/>
      <c r="B1055" s="293"/>
      <c r="C1055" s="293"/>
      <c r="D1055" s="279"/>
      <c r="E1055" s="279" t="s">
        <v>143</v>
      </c>
      <c r="F1055" s="203">
        <v>26.55</v>
      </c>
      <c r="G1055" s="279" t="s">
        <v>144</v>
      </c>
      <c r="H1055" s="203">
        <v>0</v>
      </c>
      <c r="I1055" s="279" t="s">
        <v>145</v>
      </c>
      <c r="J1055" s="204">
        <v>26.55</v>
      </c>
    </row>
    <row r="1056" spans="1:10" s="110" customFormat="1" ht="15" customHeight="1" thickBot="1">
      <c r="A1056" s="201"/>
      <c r="B1056" s="293"/>
      <c r="C1056" s="293"/>
      <c r="D1056" s="279"/>
      <c r="E1056" s="279" t="s">
        <v>663</v>
      </c>
      <c r="F1056" s="203">
        <v>11.72</v>
      </c>
      <c r="G1056" s="279"/>
      <c r="H1056" s="363" t="s">
        <v>664</v>
      </c>
      <c r="I1056" s="363"/>
      <c r="J1056" s="204">
        <v>63.89</v>
      </c>
    </row>
    <row r="1057" spans="1:10" s="110" customFormat="1" ht="15" thickTop="1">
      <c r="A1057" s="205"/>
      <c r="B1057" s="190"/>
      <c r="C1057" s="190"/>
      <c r="D1057" s="189"/>
      <c r="E1057" s="189"/>
      <c r="F1057" s="189"/>
      <c r="G1057" s="189"/>
      <c r="H1057" s="189"/>
      <c r="I1057" s="189"/>
      <c r="J1057" s="206"/>
    </row>
    <row r="1058" spans="1:10" s="110" customFormat="1">
      <c r="A1058" s="290" t="s">
        <v>3361</v>
      </c>
      <c r="B1058" s="289" t="s">
        <v>8</v>
      </c>
      <c r="C1058" s="289" t="s">
        <v>9</v>
      </c>
      <c r="D1058" s="284" t="s">
        <v>10</v>
      </c>
      <c r="E1058" s="367" t="s">
        <v>136</v>
      </c>
      <c r="F1058" s="367"/>
      <c r="G1058" s="289" t="s">
        <v>11</v>
      </c>
      <c r="H1058" s="288" t="s">
        <v>12</v>
      </c>
      <c r="I1058" s="288" t="s">
        <v>13</v>
      </c>
      <c r="J1058" s="287" t="s">
        <v>14</v>
      </c>
    </row>
    <row r="1059" spans="1:10" s="110" customFormat="1" ht="25.5" customHeight="1">
      <c r="A1059" s="94" t="s">
        <v>137</v>
      </c>
      <c r="B1059" s="95" t="s">
        <v>3362</v>
      </c>
      <c r="C1059" s="95" t="s">
        <v>21</v>
      </c>
      <c r="D1059" s="277" t="s">
        <v>2469</v>
      </c>
      <c r="E1059" s="368" t="s">
        <v>182</v>
      </c>
      <c r="F1059" s="368"/>
      <c r="G1059" s="95" t="s">
        <v>45</v>
      </c>
      <c r="H1059" s="182">
        <v>1</v>
      </c>
      <c r="I1059" s="96">
        <v>44.82</v>
      </c>
      <c r="J1059" s="196">
        <v>44.82</v>
      </c>
    </row>
    <row r="1060" spans="1:10" s="110" customFormat="1" ht="38.25" customHeight="1">
      <c r="A1060" s="197" t="s">
        <v>146</v>
      </c>
      <c r="B1060" s="183" t="s">
        <v>1524</v>
      </c>
      <c r="C1060" s="183" t="s">
        <v>21</v>
      </c>
      <c r="D1060" s="285" t="s">
        <v>869</v>
      </c>
      <c r="E1060" s="365" t="s">
        <v>182</v>
      </c>
      <c r="F1060" s="365"/>
      <c r="G1060" s="183" t="s">
        <v>45</v>
      </c>
      <c r="H1060" s="184">
        <v>1</v>
      </c>
      <c r="I1060" s="185">
        <v>10.210000000000001</v>
      </c>
      <c r="J1060" s="198">
        <v>10.210000000000001</v>
      </c>
    </row>
    <row r="1061" spans="1:10" s="110" customFormat="1" ht="25.5" customHeight="1">
      <c r="A1061" s="197" t="s">
        <v>146</v>
      </c>
      <c r="B1061" s="183" t="s">
        <v>3363</v>
      </c>
      <c r="C1061" s="183" t="s">
        <v>21</v>
      </c>
      <c r="D1061" s="285" t="s">
        <v>3364</v>
      </c>
      <c r="E1061" s="365" t="s">
        <v>182</v>
      </c>
      <c r="F1061" s="365"/>
      <c r="G1061" s="183" t="s">
        <v>45</v>
      </c>
      <c r="H1061" s="184">
        <v>1</v>
      </c>
      <c r="I1061" s="185">
        <v>34.61</v>
      </c>
      <c r="J1061" s="198">
        <v>34.61</v>
      </c>
    </row>
    <row r="1062" spans="1:10" s="110" customFormat="1" ht="25.5">
      <c r="A1062" s="201"/>
      <c r="B1062" s="293"/>
      <c r="C1062" s="293"/>
      <c r="D1062" s="279"/>
      <c r="E1062" s="279" t="s">
        <v>143</v>
      </c>
      <c r="F1062" s="203">
        <v>20.82</v>
      </c>
      <c r="G1062" s="279" t="s">
        <v>144</v>
      </c>
      <c r="H1062" s="203">
        <v>0</v>
      </c>
      <c r="I1062" s="279" t="s">
        <v>145</v>
      </c>
      <c r="J1062" s="204">
        <v>20.82</v>
      </c>
    </row>
    <row r="1063" spans="1:10" s="110" customFormat="1" ht="15" customHeight="1" thickBot="1">
      <c r="A1063" s="201"/>
      <c r="B1063" s="293"/>
      <c r="C1063" s="293"/>
      <c r="D1063" s="279"/>
      <c r="E1063" s="279" t="s">
        <v>663</v>
      </c>
      <c r="F1063" s="203">
        <v>10.07</v>
      </c>
      <c r="G1063" s="279"/>
      <c r="H1063" s="363" t="s">
        <v>664</v>
      </c>
      <c r="I1063" s="363"/>
      <c r="J1063" s="204">
        <v>54.89</v>
      </c>
    </row>
    <row r="1064" spans="1:10" s="110" customFormat="1" ht="15" thickTop="1">
      <c r="A1064" s="205"/>
      <c r="B1064" s="190"/>
      <c r="C1064" s="190"/>
      <c r="D1064" s="189"/>
      <c r="E1064" s="189"/>
      <c r="F1064" s="189"/>
      <c r="G1064" s="189"/>
      <c r="H1064" s="189"/>
      <c r="I1064" s="189"/>
      <c r="J1064" s="206"/>
    </row>
    <row r="1065" spans="1:10" s="110" customFormat="1">
      <c r="A1065" s="290" t="s">
        <v>3365</v>
      </c>
      <c r="B1065" s="289" t="s">
        <v>8</v>
      </c>
      <c r="C1065" s="289" t="s">
        <v>9</v>
      </c>
      <c r="D1065" s="284" t="s">
        <v>10</v>
      </c>
      <c r="E1065" s="367" t="s">
        <v>136</v>
      </c>
      <c r="F1065" s="367"/>
      <c r="G1065" s="289" t="s">
        <v>11</v>
      </c>
      <c r="H1065" s="288" t="s">
        <v>12</v>
      </c>
      <c r="I1065" s="288" t="s">
        <v>13</v>
      </c>
      <c r="J1065" s="287" t="s">
        <v>14</v>
      </c>
    </row>
    <row r="1066" spans="1:10" s="110" customFormat="1" ht="25.5" customHeight="1">
      <c r="A1066" s="94" t="s">
        <v>137</v>
      </c>
      <c r="B1066" s="95" t="s">
        <v>1286</v>
      </c>
      <c r="C1066" s="95" t="s">
        <v>21</v>
      </c>
      <c r="D1066" s="277" t="s">
        <v>303</v>
      </c>
      <c r="E1066" s="368" t="s">
        <v>182</v>
      </c>
      <c r="F1066" s="368"/>
      <c r="G1066" s="95" t="s">
        <v>45</v>
      </c>
      <c r="H1066" s="182">
        <v>1</v>
      </c>
      <c r="I1066" s="96">
        <v>27.69</v>
      </c>
      <c r="J1066" s="196">
        <v>27.69</v>
      </c>
    </row>
    <row r="1067" spans="1:10" s="110" customFormat="1" ht="38.25" customHeight="1">
      <c r="A1067" s="197" t="s">
        <v>146</v>
      </c>
      <c r="B1067" s="183" t="s">
        <v>1524</v>
      </c>
      <c r="C1067" s="183" t="s">
        <v>21</v>
      </c>
      <c r="D1067" s="285" t="s">
        <v>869</v>
      </c>
      <c r="E1067" s="365" t="s">
        <v>182</v>
      </c>
      <c r="F1067" s="365"/>
      <c r="G1067" s="183" t="s">
        <v>45</v>
      </c>
      <c r="H1067" s="184">
        <v>1</v>
      </c>
      <c r="I1067" s="185">
        <v>10.210000000000001</v>
      </c>
      <c r="J1067" s="198">
        <v>10.210000000000001</v>
      </c>
    </row>
    <row r="1068" spans="1:10" s="110" customFormat="1" ht="25.5" customHeight="1">
      <c r="A1068" s="197" t="s">
        <v>146</v>
      </c>
      <c r="B1068" s="183" t="s">
        <v>1525</v>
      </c>
      <c r="C1068" s="183" t="s">
        <v>21</v>
      </c>
      <c r="D1068" s="285" t="s">
        <v>870</v>
      </c>
      <c r="E1068" s="365" t="s">
        <v>182</v>
      </c>
      <c r="F1068" s="365"/>
      <c r="G1068" s="183" t="s">
        <v>45</v>
      </c>
      <c r="H1068" s="184">
        <v>1</v>
      </c>
      <c r="I1068" s="185">
        <v>17.48</v>
      </c>
      <c r="J1068" s="198">
        <v>17.48</v>
      </c>
    </row>
    <row r="1069" spans="1:10" s="110" customFormat="1" ht="25.5">
      <c r="A1069" s="201"/>
      <c r="B1069" s="293"/>
      <c r="C1069" s="293"/>
      <c r="D1069" s="279"/>
      <c r="E1069" s="279" t="s">
        <v>143</v>
      </c>
      <c r="F1069" s="203">
        <v>13.65</v>
      </c>
      <c r="G1069" s="279" t="s">
        <v>144</v>
      </c>
      <c r="H1069" s="203">
        <v>0</v>
      </c>
      <c r="I1069" s="279" t="s">
        <v>145</v>
      </c>
      <c r="J1069" s="204">
        <v>13.65</v>
      </c>
    </row>
    <row r="1070" spans="1:10" s="110" customFormat="1" ht="15" customHeight="1" thickBot="1">
      <c r="A1070" s="201"/>
      <c r="B1070" s="293"/>
      <c r="C1070" s="293"/>
      <c r="D1070" s="279"/>
      <c r="E1070" s="279" t="s">
        <v>663</v>
      </c>
      <c r="F1070" s="203">
        <v>6.22</v>
      </c>
      <c r="G1070" s="279"/>
      <c r="H1070" s="363" t="s">
        <v>664</v>
      </c>
      <c r="I1070" s="363"/>
      <c r="J1070" s="204">
        <v>33.909999999999997</v>
      </c>
    </row>
    <row r="1071" spans="1:10" s="110" customFormat="1" ht="15" thickTop="1">
      <c r="A1071" s="205"/>
      <c r="B1071" s="190"/>
      <c r="C1071" s="190"/>
      <c r="D1071" s="189"/>
      <c r="E1071" s="189"/>
      <c r="F1071" s="189"/>
      <c r="G1071" s="189"/>
      <c r="H1071" s="189"/>
      <c r="I1071" s="189"/>
      <c r="J1071" s="206"/>
    </row>
    <row r="1072" spans="1:10" s="110" customFormat="1">
      <c r="A1072" s="290" t="s">
        <v>3366</v>
      </c>
      <c r="B1072" s="289" t="s">
        <v>8</v>
      </c>
      <c r="C1072" s="289" t="s">
        <v>9</v>
      </c>
      <c r="D1072" s="284" t="s">
        <v>10</v>
      </c>
      <c r="E1072" s="367" t="s">
        <v>136</v>
      </c>
      <c r="F1072" s="367"/>
      <c r="G1072" s="289" t="s">
        <v>11</v>
      </c>
      <c r="H1072" s="288" t="s">
        <v>12</v>
      </c>
      <c r="I1072" s="288" t="s">
        <v>13</v>
      </c>
      <c r="J1072" s="287" t="s">
        <v>14</v>
      </c>
    </row>
    <row r="1073" spans="1:10" s="110" customFormat="1" ht="25.5" customHeight="1">
      <c r="A1073" s="94" t="s">
        <v>137</v>
      </c>
      <c r="B1073" s="95" t="s">
        <v>1302</v>
      </c>
      <c r="C1073" s="95" t="s">
        <v>21</v>
      </c>
      <c r="D1073" s="277" t="s">
        <v>304</v>
      </c>
      <c r="E1073" s="368" t="s">
        <v>182</v>
      </c>
      <c r="F1073" s="368"/>
      <c r="G1073" s="95" t="s">
        <v>45</v>
      </c>
      <c r="H1073" s="182">
        <v>1</v>
      </c>
      <c r="I1073" s="96">
        <v>42.17</v>
      </c>
      <c r="J1073" s="196">
        <v>42.17</v>
      </c>
    </row>
    <row r="1074" spans="1:10" s="110" customFormat="1" ht="38.25" customHeight="1">
      <c r="A1074" s="197" t="s">
        <v>146</v>
      </c>
      <c r="B1074" s="183" t="s">
        <v>1524</v>
      </c>
      <c r="C1074" s="183" t="s">
        <v>21</v>
      </c>
      <c r="D1074" s="285" t="s">
        <v>869</v>
      </c>
      <c r="E1074" s="365" t="s">
        <v>182</v>
      </c>
      <c r="F1074" s="365"/>
      <c r="G1074" s="183" t="s">
        <v>45</v>
      </c>
      <c r="H1074" s="184">
        <v>1</v>
      </c>
      <c r="I1074" s="185">
        <v>10.210000000000001</v>
      </c>
      <c r="J1074" s="198">
        <v>10.210000000000001</v>
      </c>
    </row>
    <row r="1075" spans="1:10" s="110" customFormat="1" ht="25.5" customHeight="1">
      <c r="A1075" s="197" t="s">
        <v>146</v>
      </c>
      <c r="B1075" s="183" t="s">
        <v>1526</v>
      </c>
      <c r="C1075" s="183" t="s">
        <v>21</v>
      </c>
      <c r="D1075" s="285" t="s">
        <v>871</v>
      </c>
      <c r="E1075" s="365" t="s">
        <v>182</v>
      </c>
      <c r="F1075" s="365"/>
      <c r="G1075" s="183" t="s">
        <v>45</v>
      </c>
      <c r="H1075" s="184">
        <v>1</v>
      </c>
      <c r="I1075" s="185">
        <v>31.96</v>
      </c>
      <c r="J1075" s="198">
        <v>31.96</v>
      </c>
    </row>
    <row r="1076" spans="1:10" s="110" customFormat="1" ht="25.5">
      <c r="A1076" s="201"/>
      <c r="B1076" s="293"/>
      <c r="C1076" s="293"/>
      <c r="D1076" s="279"/>
      <c r="E1076" s="279" t="s">
        <v>143</v>
      </c>
      <c r="F1076" s="203">
        <v>20.100000000000001</v>
      </c>
      <c r="G1076" s="279" t="s">
        <v>144</v>
      </c>
      <c r="H1076" s="203">
        <v>0</v>
      </c>
      <c r="I1076" s="279" t="s">
        <v>145</v>
      </c>
      <c r="J1076" s="204">
        <v>20.100000000000001</v>
      </c>
    </row>
    <row r="1077" spans="1:10" s="110" customFormat="1" ht="15" customHeight="1" thickBot="1">
      <c r="A1077" s="201"/>
      <c r="B1077" s="293"/>
      <c r="C1077" s="293"/>
      <c r="D1077" s="279"/>
      <c r="E1077" s="279" t="s">
        <v>663</v>
      </c>
      <c r="F1077" s="203">
        <v>9.4700000000000006</v>
      </c>
      <c r="G1077" s="279"/>
      <c r="H1077" s="363" t="s">
        <v>664</v>
      </c>
      <c r="I1077" s="363"/>
      <c r="J1077" s="204">
        <v>51.64</v>
      </c>
    </row>
    <row r="1078" spans="1:10" s="110" customFormat="1" ht="15" thickTop="1">
      <c r="A1078" s="205"/>
      <c r="B1078" s="190"/>
      <c r="C1078" s="190"/>
      <c r="D1078" s="189"/>
      <c r="E1078" s="189"/>
      <c r="F1078" s="189"/>
      <c r="G1078" s="189"/>
      <c r="H1078" s="189"/>
      <c r="I1078" s="189"/>
      <c r="J1078" s="206"/>
    </row>
    <row r="1079" spans="1:10" s="110" customFormat="1">
      <c r="A1079" s="290" t="s">
        <v>3367</v>
      </c>
      <c r="B1079" s="289" t="s">
        <v>8</v>
      </c>
      <c r="C1079" s="289" t="s">
        <v>9</v>
      </c>
      <c r="D1079" s="284" t="s">
        <v>10</v>
      </c>
      <c r="E1079" s="367" t="s">
        <v>136</v>
      </c>
      <c r="F1079" s="367"/>
      <c r="G1079" s="289" t="s">
        <v>11</v>
      </c>
      <c r="H1079" s="288" t="s">
        <v>12</v>
      </c>
      <c r="I1079" s="288" t="s">
        <v>13</v>
      </c>
      <c r="J1079" s="287" t="s">
        <v>14</v>
      </c>
    </row>
    <row r="1080" spans="1:10" s="110" customFormat="1" ht="25.5" customHeight="1">
      <c r="A1080" s="94" t="s">
        <v>137</v>
      </c>
      <c r="B1080" s="95" t="s">
        <v>1311</v>
      </c>
      <c r="C1080" s="95" t="s">
        <v>21</v>
      </c>
      <c r="D1080" s="277" t="s">
        <v>305</v>
      </c>
      <c r="E1080" s="368" t="s">
        <v>182</v>
      </c>
      <c r="F1080" s="368"/>
      <c r="G1080" s="95" t="s">
        <v>45</v>
      </c>
      <c r="H1080" s="182">
        <v>1</v>
      </c>
      <c r="I1080" s="96">
        <v>56.66</v>
      </c>
      <c r="J1080" s="196">
        <v>56.66</v>
      </c>
    </row>
    <row r="1081" spans="1:10" s="110" customFormat="1" ht="38.25" customHeight="1">
      <c r="A1081" s="197" t="s">
        <v>146</v>
      </c>
      <c r="B1081" s="183" t="s">
        <v>1524</v>
      </c>
      <c r="C1081" s="183" t="s">
        <v>21</v>
      </c>
      <c r="D1081" s="285" t="s">
        <v>869</v>
      </c>
      <c r="E1081" s="365" t="s">
        <v>182</v>
      </c>
      <c r="F1081" s="365"/>
      <c r="G1081" s="183" t="s">
        <v>45</v>
      </c>
      <c r="H1081" s="184">
        <v>1</v>
      </c>
      <c r="I1081" s="185">
        <v>10.210000000000001</v>
      </c>
      <c r="J1081" s="198">
        <v>10.210000000000001</v>
      </c>
    </row>
    <row r="1082" spans="1:10" s="110" customFormat="1" ht="25.5" customHeight="1">
      <c r="A1082" s="197" t="s">
        <v>146</v>
      </c>
      <c r="B1082" s="183" t="s">
        <v>1527</v>
      </c>
      <c r="C1082" s="183" t="s">
        <v>21</v>
      </c>
      <c r="D1082" s="285" t="s">
        <v>872</v>
      </c>
      <c r="E1082" s="365" t="s">
        <v>182</v>
      </c>
      <c r="F1082" s="365"/>
      <c r="G1082" s="183" t="s">
        <v>45</v>
      </c>
      <c r="H1082" s="184">
        <v>1</v>
      </c>
      <c r="I1082" s="185">
        <v>46.45</v>
      </c>
      <c r="J1082" s="198">
        <v>46.45</v>
      </c>
    </row>
    <row r="1083" spans="1:10" s="110" customFormat="1" ht="25.5">
      <c r="A1083" s="201"/>
      <c r="B1083" s="293"/>
      <c r="C1083" s="293"/>
      <c r="D1083" s="279"/>
      <c r="E1083" s="279" t="s">
        <v>143</v>
      </c>
      <c r="F1083" s="203">
        <v>26.55</v>
      </c>
      <c r="G1083" s="279" t="s">
        <v>144</v>
      </c>
      <c r="H1083" s="203">
        <v>0</v>
      </c>
      <c r="I1083" s="279" t="s">
        <v>145</v>
      </c>
      <c r="J1083" s="204">
        <v>26.55</v>
      </c>
    </row>
    <row r="1084" spans="1:10" s="110" customFormat="1" ht="15" customHeight="1" thickBot="1">
      <c r="A1084" s="201"/>
      <c r="B1084" s="293"/>
      <c r="C1084" s="293"/>
      <c r="D1084" s="279"/>
      <c r="E1084" s="279" t="s">
        <v>663</v>
      </c>
      <c r="F1084" s="203">
        <v>12.73</v>
      </c>
      <c r="G1084" s="279"/>
      <c r="H1084" s="363" t="s">
        <v>664</v>
      </c>
      <c r="I1084" s="363"/>
      <c r="J1084" s="204">
        <v>69.39</v>
      </c>
    </row>
    <row r="1085" spans="1:10" s="110" customFormat="1" ht="15" thickTop="1">
      <c r="A1085" s="205"/>
      <c r="B1085" s="190"/>
      <c r="C1085" s="190"/>
      <c r="D1085" s="189"/>
      <c r="E1085" s="189"/>
      <c r="F1085" s="189"/>
      <c r="G1085" s="189"/>
      <c r="H1085" s="189"/>
      <c r="I1085" s="189"/>
      <c r="J1085" s="206"/>
    </row>
    <row r="1086" spans="1:10" s="110" customFormat="1">
      <c r="A1086" s="290" t="s">
        <v>3368</v>
      </c>
      <c r="B1086" s="289" t="s">
        <v>8</v>
      </c>
      <c r="C1086" s="289" t="s">
        <v>9</v>
      </c>
      <c r="D1086" s="284" t="s">
        <v>10</v>
      </c>
      <c r="E1086" s="367" t="s">
        <v>136</v>
      </c>
      <c r="F1086" s="367"/>
      <c r="G1086" s="289" t="s">
        <v>11</v>
      </c>
      <c r="H1086" s="288" t="s">
        <v>12</v>
      </c>
      <c r="I1086" s="288" t="s">
        <v>13</v>
      </c>
      <c r="J1086" s="287" t="s">
        <v>14</v>
      </c>
    </row>
    <row r="1087" spans="1:10" s="110" customFormat="1" ht="25.5" customHeight="1">
      <c r="A1087" s="94" t="s">
        <v>137</v>
      </c>
      <c r="B1087" s="95" t="s">
        <v>3369</v>
      </c>
      <c r="C1087" s="95" t="s">
        <v>21</v>
      </c>
      <c r="D1087" s="277" t="s">
        <v>2474</v>
      </c>
      <c r="E1087" s="368" t="s">
        <v>182</v>
      </c>
      <c r="F1087" s="368"/>
      <c r="G1087" s="95" t="s">
        <v>45</v>
      </c>
      <c r="H1087" s="182">
        <v>1</v>
      </c>
      <c r="I1087" s="96">
        <v>33.71</v>
      </c>
      <c r="J1087" s="196">
        <v>33.71</v>
      </c>
    </row>
    <row r="1088" spans="1:10" s="110" customFormat="1" ht="38.25" customHeight="1">
      <c r="A1088" s="197" t="s">
        <v>146</v>
      </c>
      <c r="B1088" s="183" t="s">
        <v>1524</v>
      </c>
      <c r="C1088" s="183" t="s">
        <v>21</v>
      </c>
      <c r="D1088" s="285" t="s">
        <v>869</v>
      </c>
      <c r="E1088" s="365" t="s">
        <v>182</v>
      </c>
      <c r="F1088" s="365"/>
      <c r="G1088" s="183" t="s">
        <v>45</v>
      </c>
      <c r="H1088" s="184">
        <v>1</v>
      </c>
      <c r="I1088" s="185">
        <v>10.210000000000001</v>
      </c>
      <c r="J1088" s="198">
        <v>10.210000000000001</v>
      </c>
    </row>
    <row r="1089" spans="1:10" s="110" customFormat="1" ht="25.5" customHeight="1">
      <c r="A1089" s="197" t="s">
        <v>146</v>
      </c>
      <c r="B1089" s="183" t="s">
        <v>3370</v>
      </c>
      <c r="C1089" s="183" t="s">
        <v>21</v>
      </c>
      <c r="D1089" s="285" t="s">
        <v>3371</v>
      </c>
      <c r="E1089" s="365" t="s">
        <v>182</v>
      </c>
      <c r="F1089" s="365"/>
      <c r="G1089" s="183" t="s">
        <v>45</v>
      </c>
      <c r="H1089" s="184">
        <v>1</v>
      </c>
      <c r="I1089" s="185">
        <v>23.5</v>
      </c>
      <c r="J1089" s="198">
        <v>23.5</v>
      </c>
    </row>
    <row r="1090" spans="1:10" s="110" customFormat="1" ht="25.5">
      <c r="A1090" s="201"/>
      <c r="B1090" s="293"/>
      <c r="C1090" s="293"/>
      <c r="D1090" s="279"/>
      <c r="E1090" s="279" t="s">
        <v>143</v>
      </c>
      <c r="F1090" s="203">
        <v>16.87</v>
      </c>
      <c r="G1090" s="279" t="s">
        <v>144</v>
      </c>
      <c r="H1090" s="203">
        <v>0</v>
      </c>
      <c r="I1090" s="279" t="s">
        <v>145</v>
      </c>
      <c r="J1090" s="204">
        <v>16.87</v>
      </c>
    </row>
    <row r="1091" spans="1:10" s="110" customFormat="1" ht="15" customHeight="1" thickBot="1">
      <c r="A1091" s="201"/>
      <c r="B1091" s="293"/>
      <c r="C1091" s="293"/>
      <c r="D1091" s="279"/>
      <c r="E1091" s="279" t="s">
        <v>663</v>
      </c>
      <c r="F1091" s="203">
        <v>7.57</v>
      </c>
      <c r="G1091" s="279"/>
      <c r="H1091" s="363" t="s">
        <v>664</v>
      </c>
      <c r="I1091" s="363"/>
      <c r="J1091" s="204">
        <v>41.28</v>
      </c>
    </row>
    <row r="1092" spans="1:10" s="110" customFormat="1" ht="15" thickTop="1">
      <c r="A1092" s="205"/>
      <c r="B1092" s="190"/>
      <c r="C1092" s="190"/>
      <c r="D1092" s="189"/>
      <c r="E1092" s="189"/>
      <c r="F1092" s="189"/>
      <c r="G1092" s="189"/>
      <c r="H1092" s="189"/>
      <c r="I1092" s="189"/>
      <c r="J1092" s="206"/>
    </row>
    <row r="1093" spans="1:10" s="110" customFormat="1">
      <c r="A1093" s="290" t="s">
        <v>3372</v>
      </c>
      <c r="B1093" s="289" t="s">
        <v>8</v>
      </c>
      <c r="C1093" s="289" t="s">
        <v>9</v>
      </c>
      <c r="D1093" s="284" t="s">
        <v>10</v>
      </c>
      <c r="E1093" s="367" t="s">
        <v>136</v>
      </c>
      <c r="F1093" s="367"/>
      <c r="G1093" s="289" t="s">
        <v>11</v>
      </c>
      <c r="H1093" s="288" t="s">
        <v>12</v>
      </c>
      <c r="I1093" s="288" t="s">
        <v>13</v>
      </c>
      <c r="J1093" s="287" t="s">
        <v>14</v>
      </c>
    </row>
    <row r="1094" spans="1:10" s="110" customFormat="1" ht="25.5" customHeight="1">
      <c r="A1094" s="94" t="s">
        <v>137</v>
      </c>
      <c r="B1094" s="95" t="s">
        <v>3373</v>
      </c>
      <c r="C1094" s="95" t="s">
        <v>21</v>
      </c>
      <c r="D1094" s="277" t="s">
        <v>2476</v>
      </c>
      <c r="E1094" s="368" t="s">
        <v>182</v>
      </c>
      <c r="F1094" s="368"/>
      <c r="G1094" s="95" t="s">
        <v>45</v>
      </c>
      <c r="H1094" s="182">
        <v>1</v>
      </c>
      <c r="I1094" s="96">
        <v>54.21</v>
      </c>
      <c r="J1094" s="196">
        <v>54.21</v>
      </c>
    </row>
    <row r="1095" spans="1:10" s="110" customFormat="1" ht="38.25" customHeight="1">
      <c r="A1095" s="197" t="s">
        <v>146</v>
      </c>
      <c r="B1095" s="183" t="s">
        <v>1524</v>
      </c>
      <c r="C1095" s="183" t="s">
        <v>21</v>
      </c>
      <c r="D1095" s="285" t="s">
        <v>869</v>
      </c>
      <c r="E1095" s="365" t="s">
        <v>182</v>
      </c>
      <c r="F1095" s="365"/>
      <c r="G1095" s="183" t="s">
        <v>45</v>
      </c>
      <c r="H1095" s="184">
        <v>1</v>
      </c>
      <c r="I1095" s="185">
        <v>10.210000000000001</v>
      </c>
      <c r="J1095" s="198">
        <v>10.210000000000001</v>
      </c>
    </row>
    <row r="1096" spans="1:10" s="110" customFormat="1" ht="25.5" customHeight="1">
      <c r="A1096" s="197" t="s">
        <v>146</v>
      </c>
      <c r="B1096" s="183" t="s">
        <v>3374</v>
      </c>
      <c r="C1096" s="183" t="s">
        <v>21</v>
      </c>
      <c r="D1096" s="285" t="s">
        <v>3375</v>
      </c>
      <c r="E1096" s="365" t="s">
        <v>182</v>
      </c>
      <c r="F1096" s="365"/>
      <c r="G1096" s="183" t="s">
        <v>45</v>
      </c>
      <c r="H1096" s="184">
        <v>1</v>
      </c>
      <c r="I1096" s="185">
        <v>44</v>
      </c>
      <c r="J1096" s="198">
        <v>44</v>
      </c>
    </row>
    <row r="1097" spans="1:10" s="110" customFormat="1" ht="25.5">
      <c r="A1097" s="201"/>
      <c r="B1097" s="293"/>
      <c r="C1097" s="293"/>
      <c r="D1097" s="279"/>
      <c r="E1097" s="279" t="s">
        <v>143</v>
      </c>
      <c r="F1097" s="203">
        <v>26.55</v>
      </c>
      <c r="G1097" s="279" t="s">
        <v>144</v>
      </c>
      <c r="H1097" s="203">
        <v>0</v>
      </c>
      <c r="I1097" s="279" t="s">
        <v>145</v>
      </c>
      <c r="J1097" s="204">
        <v>26.55</v>
      </c>
    </row>
    <row r="1098" spans="1:10" s="110" customFormat="1" ht="15" customHeight="1" thickBot="1">
      <c r="A1098" s="201"/>
      <c r="B1098" s="293"/>
      <c r="C1098" s="293"/>
      <c r="D1098" s="279"/>
      <c r="E1098" s="279" t="s">
        <v>663</v>
      </c>
      <c r="F1098" s="203">
        <v>12.18</v>
      </c>
      <c r="G1098" s="279"/>
      <c r="H1098" s="363" t="s">
        <v>664</v>
      </c>
      <c r="I1098" s="363"/>
      <c r="J1098" s="204">
        <v>66.39</v>
      </c>
    </row>
    <row r="1099" spans="1:10" s="110" customFormat="1" ht="15" thickTop="1">
      <c r="A1099" s="205"/>
      <c r="B1099" s="190"/>
      <c r="C1099" s="190"/>
      <c r="D1099" s="189"/>
      <c r="E1099" s="189"/>
      <c r="F1099" s="189"/>
      <c r="G1099" s="189"/>
      <c r="H1099" s="189"/>
      <c r="I1099" s="189"/>
      <c r="J1099" s="206"/>
    </row>
    <row r="1100" spans="1:10" s="110" customFormat="1">
      <c r="A1100" s="290" t="s">
        <v>3376</v>
      </c>
      <c r="B1100" s="289" t="s">
        <v>8</v>
      </c>
      <c r="C1100" s="289" t="s">
        <v>9</v>
      </c>
      <c r="D1100" s="284" t="s">
        <v>10</v>
      </c>
      <c r="E1100" s="367" t="s">
        <v>136</v>
      </c>
      <c r="F1100" s="367"/>
      <c r="G1100" s="289" t="s">
        <v>11</v>
      </c>
      <c r="H1100" s="288" t="s">
        <v>12</v>
      </c>
      <c r="I1100" s="288" t="s">
        <v>13</v>
      </c>
      <c r="J1100" s="287" t="s">
        <v>14</v>
      </c>
    </row>
    <row r="1101" spans="1:10" s="110" customFormat="1" ht="25.5" customHeight="1">
      <c r="A1101" s="94" t="s">
        <v>137</v>
      </c>
      <c r="B1101" s="95" t="s">
        <v>3377</v>
      </c>
      <c r="C1101" s="95" t="s">
        <v>21</v>
      </c>
      <c r="D1101" s="277" t="s">
        <v>2478</v>
      </c>
      <c r="E1101" s="368" t="s">
        <v>182</v>
      </c>
      <c r="F1101" s="368"/>
      <c r="G1101" s="95" t="s">
        <v>45</v>
      </c>
      <c r="H1101" s="182">
        <v>1</v>
      </c>
      <c r="I1101" s="96">
        <v>74.64</v>
      </c>
      <c r="J1101" s="196">
        <v>74.64</v>
      </c>
    </row>
    <row r="1102" spans="1:10" s="110" customFormat="1" ht="38.25" customHeight="1">
      <c r="A1102" s="197" t="s">
        <v>146</v>
      </c>
      <c r="B1102" s="183" t="s">
        <v>1524</v>
      </c>
      <c r="C1102" s="183" t="s">
        <v>21</v>
      </c>
      <c r="D1102" s="285" t="s">
        <v>869</v>
      </c>
      <c r="E1102" s="365" t="s">
        <v>182</v>
      </c>
      <c r="F1102" s="365"/>
      <c r="G1102" s="183" t="s">
        <v>45</v>
      </c>
      <c r="H1102" s="184">
        <v>1</v>
      </c>
      <c r="I1102" s="185">
        <v>10.210000000000001</v>
      </c>
      <c r="J1102" s="198">
        <v>10.210000000000001</v>
      </c>
    </row>
    <row r="1103" spans="1:10" s="110" customFormat="1" ht="25.5" customHeight="1">
      <c r="A1103" s="197" t="s">
        <v>146</v>
      </c>
      <c r="B1103" s="183" t="s">
        <v>3378</v>
      </c>
      <c r="C1103" s="183" t="s">
        <v>21</v>
      </c>
      <c r="D1103" s="285" t="s">
        <v>3379</v>
      </c>
      <c r="E1103" s="365" t="s">
        <v>182</v>
      </c>
      <c r="F1103" s="365"/>
      <c r="G1103" s="183" t="s">
        <v>45</v>
      </c>
      <c r="H1103" s="184">
        <v>1</v>
      </c>
      <c r="I1103" s="185">
        <v>64.430000000000007</v>
      </c>
      <c r="J1103" s="198">
        <v>64.430000000000007</v>
      </c>
    </row>
    <row r="1104" spans="1:10" s="110" customFormat="1" ht="25.5">
      <c r="A1104" s="201"/>
      <c r="B1104" s="293"/>
      <c r="C1104" s="293"/>
      <c r="D1104" s="279"/>
      <c r="E1104" s="279" t="s">
        <v>143</v>
      </c>
      <c r="F1104" s="203">
        <v>36.19</v>
      </c>
      <c r="G1104" s="279" t="s">
        <v>144</v>
      </c>
      <c r="H1104" s="203">
        <v>0</v>
      </c>
      <c r="I1104" s="279" t="s">
        <v>145</v>
      </c>
      <c r="J1104" s="204">
        <v>36.19</v>
      </c>
    </row>
    <row r="1105" spans="1:10" s="110" customFormat="1" ht="15" customHeight="1" thickBot="1">
      <c r="A1105" s="201"/>
      <c r="B1105" s="293"/>
      <c r="C1105" s="293"/>
      <c r="D1105" s="279"/>
      <c r="E1105" s="279" t="s">
        <v>663</v>
      </c>
      <c r="F1105" s="203">
        <v>16.77</v>
      </c>
      <c r="G1105" s="279"/>
      <c r="H1105" s="363" t="s">
        <v>664</v>
      </c>
      <c r="I1105" s="363"/>
      <c r="J1105" s="204">
        <v>91.41</v>
      </c>
    </row>
    <row r="1106" spans="1:10" s="110" customFormat="1" ht="15" thickTop="1">
      <c r="A1106" s="205"/>
      <c r="B1106" s="190"/>
      <c r="C1106" s="190"/>
      <c r="D1106" s="189"/>
      <c r="E1106" s="189"/>
      <c r="F1106" s="189"/>
      <c r="G1106" s="189"/>
      <c r="H1106" s="189"/>
      <c r="I1106" s="189"/>
      <c r="J1106" s="206"/>
    </row>
    <row r="1107" spans="1:10" s="110" customFormat="1">
      <c r="A1107" s="290" t="s">
        <v>3380</v>
      </c>
      <c r="B1107" s="289" t="s">
        <v>8</v>
      </c>
      <c r="C1107" s="289" t="s">
        <v>9</v>
      </c>
      <c r="D1107" s="284" t="s">
        <v>10</v>
      </c>
      <c r="E1107" s="367" t="s">
        <v>136</v>
      </c>
      <c r="F1107" s="367"/>
      <c r="G1107" s="289" t="s">
        <v>11</v>
      </c>
      <c r="H1107" s="288" t="s">
        <v>12</v>
      </c>
      <c r="I1107" s="288" t="s">
        <v>13</v>
      </c>
      <c r="J1107" s="287" t="s">
        <v>14</v>
      </c>
    </row>
    <row r="1108" spans="1:10" s="110" customFormat="1" ht="38.25" customHeight="1">
      <c r="A1108" s="94" t="s">
        <v>137</v>
      </c>
      <c r="B1108" s="95" t="s">
        <v>1180</v>
      </c>
      <c r="C1108" s="95" t="s">
        <v>21</v>
      </c>
      <c r="D1108" s="277" t="s">
        <v>306</v>
      </c>
      <c r="E1108" s="368" t="s">
        <v>182</v>
      </c>
      <c r="F1108" s="368"/>
      <c r="G1108" s="95" t="s">
        <v>34</v>
      </c>
      <c r="H1108" s="182">
        <v>1</v>
      </c>
      <c r="I1108" s="96">
        <v>4.43</v>
      </c>
      <c r="J1108" s="196">
        <v>4.43</v>
      </c>
    </row>
    <row r="1109" spans="1:10" s="110" customFormat="1" ht="25.5" customHeight="1">
      <c r="A1109" s="197" t="s">
        <v>146</v>
      </c>
      <c r="B1109" s="183" t="s">
        <v>1508</v>
      </c>
      <c r="C1109" s="183" t="s">
        <v>21</v>
      </c>
      <c r="D1109" s="285" t="s">
        <v>150</v>
      </c>
      <c r="E1109" s="365" t="s">
        <v>148</v>
      </c>
      <c r="F1109" s="365"/>
      <c r="G1109" s="183" t="s">
        <v>26</v>
      </c>
      <c r="H1109" s="184">
        <v>2.9000000000000001E-2</v>
      </c>
      <c r="I1109" s="185">
        <v>21.96</v>
      </c>
      <c r="J1109" s="198">
        <v>0.63</v>
      </c>
    </row>
    <row r="1110" spans="1:10" s="110" customFormat="1" ht="25.5" customHeight="1">
      <c r="A1110" s="197" t="s">
        <v>146</v>
      </c>
      <c r="B1110" s="183" t="s">
        <v>1509</v>
      </c>
      <c r="C1110" s="183" t="s">
        <v>21</v>
      </c>
      <c r="D1110" s="285" t="s">
        <v>151</v>
      </c>
      <c r="E1110" s="365" t="s">
        <v>148</v>
      </c>
      <c r="F1110" s="365"/>
      <c r="G1110" s="183" t="s">
        <v>26</v>
      </c>
      <c r="H1110" s="184">
        <v>2.9000000000000001E-2</v>
      </c>
      <c r="I1110" s="185">
        <v>26.68</v>
      </c>
      <c r="J1110" s="198">
        <v>0.77</v>
      </c>
    </row>
    <row r="1111" spans="1:10" s="110" customFormat="1" ht="25.5">
      <c r="A1111" s="199" t="s">
        <v>139</v>
      </c>
      <c r="B1111" s="186" t="s">
        <v>1530</v>
      </c>
      <c r="C1111" s="186" t="s">
        <v>21</v>
      </c>
      <c r="D1111" s="278" t="s">
        <v>877</v>
      </c>
      <c r="E1111" s="362" t="s">
        <v>142</v>
      </c>
      <c r="F1111" s="362"/>
      <c r="G1111" s="186" t="s">
        <v>34</v>
      </c>
      <c r="H1111" s="187">
        <v>1.2434000000000001</v>
      </c>
      <c r="I1111" s="188">
        <v>2.41</v>
      </c>
      <c r="J1111" s="200">
        <v>2.99</v>
      </c>
    </row>
    <row r="1112" spans="1:10" s="110" customFormat="1" ht="25.5">
      <c r="A1112" s="199" t="s">
        <v>139</v>
      </c>
      <c r="B1112" s="186" t="s">
        <v>1517</v>
      </c>
      <c r="C1112" s="186" t="s">
        <v>21</v>
      </c>
      <c r="D1112" s="278" t="s">
        <v>183</v>
      </c>
      <c r="E1112" s="362" t="s">
        <v>142</v>
      </c>
      <c r="F1112" s="362"/>
      <c r="G1112" s="186" t="s">
        <v>45</v>
      </c>
      <c r="H1112" s="187">
        <v>9.4000000000000004E-3</v>
      </c>
      <c r="I1112" s="188">
        <v>4.62</v>
      </c>
      <c r="J1112" s="200">
        <v>0.04</v>
      </c>
    </row>
    <row r="1113" spans="1:10" s="110" customFormat="1" ht="25.5">
      <c r="A1113" s="201"/>
      <c r="B1113" s="293"/>
      <c r="C1113" s="293"/>
      <c r="D1113" s="279"/>
      <c r="E1113" s="279" t="s">
        <v>143</v>
      </c>
      <c r="F1113" s="203">
        <v>1.0900000000000001</v>
      </c>
      <c r="G1113" s="279" t="s">
        <v>144</v>
      </c>
      <c r="H1113" s="203">
        <v>0</v>
      </c>
      <c r="I1113" s="279" t="s">
        <v>145</v>
      </c>
      <c r="J1113" s="204">
        <v>1.0900000000000001</v>
      </c>
    </row>
    <row r="1114" spans="1:10" s="110" customFormat="1" ht="15" customHeight="1" thickBot="1">
      <c r="A1114" s="201"/>
      <c r="B1114" s="293"/>
      <c r="C1114" s="293"/>
      <c r="D1114" s="279"/>
      <c r="E1114" s="279" t="s">
        <v>663</v>
      </c>
      <c r="F1114" s="203">
        <v>0.99</v>
      </c>
      <c r="G1114" s="279"/>
      <c r="H1114" s="363" t="s">
        <v>664</v>
      </c>
      <c r="I1114" s="363"/>
      <c r="J1114" s="204">
        <v>5.42</v>
      </c>
    </row>
    <row r="1115" spans="1:10" s="110" customFormat="1" ht="15" thickTop="1">
      <c r="A1115" s="205"/>
      <c r="B1115" s="190"/>
      <c r="C1115" s="190"/>
      <c r="D1115" s="189"/>
      <c r="E1115" s="189"/>
      <c r="F1115" s="189"/>
      <c r="G1115" s="189"/>
      <c r="H1115" s="189"/>
      <c r="I1115" s="189"/>
      <c r="J1115" s="206"/>
    </row>
    <row r="1116" spans="1:10" s="110" customFormat="1">
      <c r="A1116" s="290" t="s">
        <v>3381</v>
      </c>
      <c r="B1116" s="289" t="s">
        <v>8</v>
      </c>
      <c r="C1116" s="289" t="s">
        <v>9</v>
      </c>
      <c r="D1116" s="284" t="s">
        <v>10</v>
      </c>
      <c r="E1116" s="367" t="s">
        <v>136</v>
      </c>
      <c r="F1116" s="367"/>
      <c r="G1116" s="289" t="s">
        <v>11</v>
      </c>
      <c r="H1116" s="288" t="s">
        <v>12</v>
      </c>
      <c r="I1116" s="288" t="s">
        <v>13</v>
      </c>
      <c r="J1116" s="287" t="s">
        <v>14</v>
      </c>
    </row>
    <row r="1117" spans="1:10" s="110" customFormat="1" ht="38.25" customHeight="1">
      <c r="A1117" s="94" t="s">
        <v>137</v>
      </c>
      <c r="B1117" s="95" t="s">
        <v>1226</v>
      </c>
      <c r="C1117" s="95" t="s">
        <v>21</v>
      </c>
      <c r="D1117" s="277" t="s">
        <v>307</v>
      </c>
      <c r="E1117" s="368" t="s">
        <v>182</v>
      </c>
      <c r="F1117" s="368"/>
      <c r="G1117" s="95" t="s">
        <v>34</v>
      </c>
      <c r="H1117" s="182">
        <v>1</v>
      </c>
      <c r="I1117" s="96">
        <v>9.65</v>
      </c>
      <c r="J1117" s="196">
        <v>9.65</v>
      </c>
    </row>
    <row r="1118" spans="1:10" s="110" customFormat="1" ht="25.5" customHeight="1">
      <c r="A1118" s="197" t="s">
        <v>146</v>
      </c>
      <c r="B1118" s="183" t="s">
        <v>1508</v>
      </c>
      <c r="C1118" s="183" t="s">
        <v>21</v>
      </c>
      <c r="D1118" s="285" t="s">
        <v>150</v>
      </c>
      <c r="E1118" s="365" t="s">
        <v>148</v>
      </c>
      <c r="F1118" s="365"/>
      <c r="G1118" s="183" t="s">
        <v>26</v>
      </c>
      <c r="H1118" s="184">
        <v>5.0999999999999997E-2</v>
      </c>
      <c r="I1118" s="185">
        <v>21.96</v>
      </c>
      <c r="J1118" s="198">
        <v>1.1100000000000001</v>
      </c>
    </row>
    <row r="1119" spans="1:10" s="110" customFormat="1" ht="25.5" customHeight="1">
      <c r="A1119" s="197" t="s">
        <v>146</v>
      </c>
      <c r="B1119" s="183" t="s">
        <v>1509</v>
      </c>
      <c r="C1119" s="183" t="s">
        <v>21</v>
      </c>
      <c r="D1119" s="285" t="s">
        <v>151</v>
      </c>
      <c r="E1119" s="365" t="s">
        <v>148</v>
      </c>
      <c r="F1119" s="365"/>
      <c r="G1119" s="183" t="s">
        <v>26</v>
      </c>
      <c r="H1119" s="184">
        <v>5.0999999999999997E-2</v>
      </c>
      <c r="I1119" s="185">
        <v>26.68</v>
      </c>
      <c r="J1119" s="198">
        <v>1.36</v>
      </c>
    </row>
    <row r="1120" spans="1:10" s="110" customFormat="1" ht="25.5">
      <c r="A1120" s="199" t="s">
        <v>139</v>
      </c>
      <c r="B1120" s="186" t="s">
        <v>1531</v>
      </c>
      <c r="C1120" s="186" t="s">
        <v>21</v>
      </c>
      <c r="D1120" s="278" t="s">
        <v>879</v>
      </c>
      <c r="E1120" s="362" t="s">
        <v>142</v>
      </c>
      <c r="F1120" s="362"/>
      <c r="G1120" s="186" t="s">
        <v>34</v>
      </c>
      <c r="H1120" s="187">
        <v>1.2434000000000001</v>
      </c>
      <c r="I1120" s="188">
        <v>5.75</v>
      </c>
      <c r="J1120" s="200">
        <v>7.14</v>
      </c>
    </row>
    <row r="1121" spans="1:10" s="110" customFormat="1" ht="25.5">
      <c r="A1121" s="199" t="s">
        <v>139</v>
      </c>
      <c r="B1121" s="186" t="s">
        <v>1517</v>
      </c>
      <c r="C1121" s="186" t="s">
        <v>21</v>
      </c>
      <c r="D1121" s="278" t="s">
        <v>183</v>
      </c>
      <c r="E1121" s="362" t="s">
        <v>142</v>
      </c>
      <c r="F1121" s="362"/>
      <c r="G1121" s="186" t="s">
        <v>45</v>
      </c>
      <c r="H1121" s="187">
        <v>9.4000000000000004E-3</v>
      </c>
      <c r="I1121" s="188">
        <v>4.62</v>
      </c>
      <c r="J1121" s="200">
        <v>0.04</v>
      </c>
    </row>
    <row r="1122" spans="1:10" s="110" customFormat="1" ht="25.5">
      <c r="A1122" s="201"/>
      <c r="B1122" s="293"/>
      <c r="C1122" s="293"/>
      <c r="D1122" s="279"/>
      <c r="E1122" s="279" t="s">
        <v>143</v>
      </c>
      <c r="F1122" s="203">
        <v>1.92</v>
      </c>
      <c r="G1122" s="279" t="s">
        <v>144</v>
      </c>
      <c r="H1122" s="203">
        <v>0</v>
      </c>
      <c r="I1122" s="279" t="s">
        <v>145</v>
      </c>
      <c r="J1122" s="204">
        <v>1.92</v>
      </c>
    </row>
    <row r="1123" spans="1:10" s="110" customFormat="1" ht="15" customHeight="1" thickBot="1">
      <c r="A1123" s="201"/>
      <c r="B1123" s="293"/>
      <c r="C1123" s="293"/>
      <c r="D1123" s="279"/>
      <c r="E1123" s="279" t="s">
        <v>663</v>
      </c>
      <c r="F1123" s="203">
        <v>2.16</v>
      </c>
      <c r="G1123" s="279"/>
      <c r="H1123" s="363" t="s">
        <v>664</v>
      </c>
      <c r="I1123" s="363"/>
      <c r="J1123" s="204">
        <v>11.81</v>
      </c>
    </row>
    <row r="1124" spans="1:10" s="110" customFormat="1" ht="15" thickTop="1">
      <c r="A1124" s="205"/>
      <c r="B1124" s="190"/>
      <c r="C1124" s="190"/>
      <c r="D1124" s="189"/>
      <c r="E1124" s="189"/>
      <c r="F1124" s="189"/>
      <c r="G1124" s="189"/>
      <c r="H1124" s="189"/>
      <c r="I1124" s="189"/>
      <c r="J1124" s="206"/>
    </row>
    <row r="1125" spans="1:10" s="110" customFormat="1">
      <c r="A1125" s="290" t="s">
        <v>3382</v>
      </c>
      <c r="B1125" s="289" t="s">
        <v>8</v>
      </c>
      <c r="C1125" s="289" t="s">
        <v>9</v>
      </c>
      <c r="D1125" s="284" t="s">
        <v>10</v>
      </c>
      <c r="E1125" s="367" t="s">
        <v>136</v>
      </c>
      <c r="F1125" s="367"/>
      <c r="G1125" s="289" t="s">
        <v>11</v>
      </c>
      <c r="H1125" s="288" t="s">
        <v>12</v>
      </c>
      <c r="I1125" s="288" t="s">
        <v>13</v>
      </c>
      <c r="J1125" s="287" t="s">
        <v>14</v>
      </c>
    </row>
    <row r="1126" spans="1:10" s="110" customFormat="1" ht="25.5" customHeight="1">
      <c r="A1126" s="94" t="s">
        <v>137</v>
      </c>
      <c r="B1126" s="95" t="s">
        <v>3383</v>
      </c>
      <c r="C1126" s="95" t="s">
        <v>21</v>
      </c>
      <c r="D1126" s="277" t="s">
        <v>2482</v>
      </c>
      <c r="E1126" s="368" t="s">
        <v>182</v>
      </c>
      <c r="F1126" s="368"/>
      <c r="G1126" s="95" t="s">
        <v>34</v>
      </c>
      <c r="H1126" s="182">
        <v>1</v>
      </c>
      <c r="I1126" s="96">
        <v>11.23</v>
      </c>
      <c r="J1126" s="196">
        <v>11.23</v>
      </c>
    </row>
    <row r="1127" spans="1:10" s="110" customFormat="1" ht="25.5" customHeight="1">
      <c r="A1127" s="197" t="s">
        <v>146</v>
      </c>
      <c r="B1127" s="183" t="s">
        <v>1508</v>
      </c>
      <c r="C1127" s="183" t="s">
        <v>21</v>
      </c>
      <c r="D1127" s="285" t="s">
        <v>150</v>
      </c>
      <c r="E1127" s="365" t="s">
        <v>148</v>
      </c>
      <c r="F1127" s="365"/>
      <c r="G1127" s="183" t="s">
        <v>26</v>
      </c>
      <c r="H1127" s="184">
        <v>8.9999999999999993E-3</v>
      </c>
      <c r="I1127" s="185">
        <v>21.96</v>
      </c>
      <c r="J1127" s="198">
        <v>0.19</v>
      </c>
    </row>
    <row r="1128" spans="1:10" s="110" customFormat="1" ht="25.5" customHeight="1">
      <c r="A1128" s="197" t="s">
        <v>146</v>
      </c>
      <c r="B1128" s="183" t="s">
        <v>1509</v>
      </c>
      <c r="C1128" s="183" t="s">
        <v>21</v>
      </c>
      <c r="D1128" s="285" t="s">
        <v>151</v>
      </c>
      <c r="E1128" s="365" t="s">
        <v>148</v>
      </c>
      <c r="F1128" s="365"/>
      <c r="G1128" s="183" t="s">
        <v>26</v>
      </c>
      <c r="H1128" s="184">
        <v>8.9999999999999993E-3</v>
      </c>
      <c r="I1128" s="185">
        <v>26.68</v>
      </c>
      <c r="J1128" s="198">
        <v>0.24</v>
      </c>
    </row>
    <row r="1129" spans="1:10" s="110" customFormat="1" ht="38.25">
      <c r="A1129" s="199" t="s">
        <v>139</v>
      </c>
      <c r="B1129" s="186" t="s">
        <v>3384</v>
      </c>
      <c r="C1129" s="186" t="s">
        <v>21</v>
      </c>
      <c r="D1129" s="278" t="s">
        <v>3385</v>
      </c>
      <c r="E1129" s="362" t="s">
        <v>142</v>
      </c>
      <c r="F1129" s="362"/>
      <c r="G1129" s="186" t="s">
        <v>34</v>
      </c>
      <c r="H1129" s="187">
        <v>1.0269999999999999</v>
      </c>
      <c r="I1129" s="188">
        <v>10.48</v>
      </c>
      <c r="J1129" s="200">
        <v>10.76</v>
      </c>
    </row>
    <row r="1130" spans="1:10" s="110" customFormat="1" ht="25.5">
      <c r="A1130" s="199" t="s">
        <v>139</v>
      </c>
      <c r="B1130" s="186" t="s">
        <v>1517</v>
      </c>
      <c r="C1130" s="186" t="s">
        <v>21</v>
      </c>
      <c r="D1130" s="278" t="s">
        <v>183</v>
      </c>
      <c r="E1130" s="362" t="s">
        <v>142</v>
      </c>
      <c r="F1130" s="362"/>
      <c r="G1130" s="186" t="s">
        <v>45</v>
      </c>
      <c r="H1130" s="187">
        <v>0.01</v>
      </c>
      <c r="I1130" s="188">
        <v>4.62</v>
      </c>
      <c r="J1130" s="200">
        <v>0.04</v>
      </c>
    </row>
    <row r="1131" spans="1:10" s="110" customFormat="1" ht="25.5">
      <c r="A1131" s="201"/>
      <c r="B1131" s="293"/>
      <c r="C1131" s="293"/>
      <c r="D1131" s="279"/>
      <c r="E1131" s="279" t="s">
        <v>143</v>
      </c>
      <c r="F1131" s="203">
        <v>0.33</v>
      </c>
      <c r="G1131" s="279" t="s">
        <v>144</v>
      </c>
      <c r="H1131" s="203">
        <v>0</v>
      </c>
      <c r="I1131" s="279" t="s">
        <v>145</v>
      </c>
      <c r="J1131" s="204">
        <v>0.33</v>
      </c>
    </row>
    <row r="1132" spans="1:10" s="110" customFormat="1" ht="15" customHeight="1" thickBot="1">
      <c r="A1132" s="201"/>
      <c r="B1132" s="293"/>
      <c r="C1132" s="293"/>
      <c r="D1132" s="279"/>
      <c r="E1132" s="279" t="s">
        <v>663</v>
      </c>
      <c r="F1132" s="203">
        <v>2.52</v>
      </c>
      <c r="G1132" s="279"/>
      <c r="H1132" s="363" t="s">
        <v>664</v>
      </c>
      <c r="I1132" s="363"/>
      <c r="J1132" s="204">
        <v>13.75</v>
      </c>
    </row>
    <row r="1133" spans="1:10" s="110" customFormat="1" ht="15" thickTop="1">
      <c r="A1133" s="205"/>
      <c r="B1133" s="190"/>
      <c r="C1133" s="190"/>
      <c r="D1133" s="189"/>
      <c r="E1133" s="189"/>
      <c r="F1133" s="189"/>
      <c r="G1133" s="189"/>
      <c r="H1133" s="189"/>
      <c r="I1133" s="189"/>
      <c r="J1133" s="206"/>
    </row>
    <row r="1134" spans="1:10" s="110" customFormat="1">
      <c r="A1134" s="290" t="s">
        <v>3386</v>
      </c>
      <c r="B1134" s="289" t="s">
        <v>8</v>
      </c>
      <c r="C1134" s="289" t="s">
        <v>9</v>
      </c>
      <c r="D1134" s="284" t="s">
        <v>10</v>
      </c>
      <c r="E1134" s="367" t="s">
        <v>136</v>
      </c>
      <c r="F1134" s="367"/>
      <c r="G1134" s="289" t="s">
        <v>11</v>
      </c>
      <c r="H1134" s="288" t="s">
        <v>12</v>
      </c>
      <c r="I1134" s="288" t="s">
        <v>13</v>
      </c>
      <c r="J1134" s="287" t="s">
        <v>14</v>
      </c>
    </row>
    <row r="1135" spans="1:10" s="110" customFormat="1" ht="25.5" customHeight="1">
      <c r="A1135" s="94" t="s">
        <v>137</v>
      </c>
      <c r="B1135" s="95" t="s">
        <v>3387</v>
      </c>
      <c r="C1135" s="95" t="s">
        <v>21</v>
      </c>
      <c r="D1135" s="277" t="s">
        <v>2484</v>
      </c>
      <c r="E1135" s="368" t="s">
        <v>182</v>
      </c>
      <c r="F1135" s="368"/>
      <c r="G1135" s="95" t="s">
        <v>34</v>
      </c>
      <c r="H1135" s="182">
        <v>1</v>
      </c>
      <c r="I1135" s="96">
        <v>17.79</v>
      </c>
      <c r="J1135" s="196">
        <v>17.79</v>
      </c>
    </row>
    <row r="1136" spans="1:10" s="110" customFormat="1" ht="25.5" customHeight="1">
      <c r="A1136" s="197" t="s">
        <v>146</v>
      </c>
      <c r="B1136" s="183" t="s">
        <v>1508</v>
      </c>
      <c r="C1136" s="183" t="s">
        <v>21</v>
      </c>
      <c r="D1136" s="285" t="s">
        <v>150</v>
      </c>
      <c r="E1136" s="365" t="s">
        <v>148</v>
      </c>
      <c r="F1136" s="365"/>
      <c r="G1136" s="183" t="s">
        <v>26</v>
      </c>
      <c r="H1136" s="184">
        <v>1.2999999999999999E-2</v>
      </c>
      <c r="I1136" s="185">
        <v>21.96</v>
      </c>
      <c r="J1136" s="198">
        <v>0.28000000000000003</v>
      </c>
    </row>
    <row r="1137" spans="1:10" s="110" customFormat="1" ht="25.5" customHeight="1">
      <c r="A1137" s="197" t="s">
        <v>146</v>
      </c>
      <c r="B1137" s="183" t="s">
        <v>1509</v>
      </c>
      <c r="C1137" s="183" t="s">
        <v>21</v>
      </c>
      <c r="D1137" s="285" t="s">
        <v>151</v>
      </c>
      <c r="E1137" s="365" t="s">
        <v>148</v>
      </c>
      <c r="F1137" s="365"/>
      <c r="G1137" s="183" t="s">
        <v>26</v>
      </c>
      <c r="H1137" s="184">
        <v>1.2999999999999999E-2</v>
      </c>
      <c r="I1137" s="185">
        <v>26.68</v>
      </c>
      <c r="J1137" s="198">
        <v>0.34</v>
      </c>
    </row>
    <row r="1138" spans="1:10" s="110" customFormat="1" ht="38.25">
      <c r="A1138" s="199" t="s">
        <v>139</v>
      </c>
      <c r="B1138" s="186" t="s">
        <v>3388</v>
      </c>
      <c r="C1138" s="186" t="s">
        <v>21</v>
      </c>
      <c r="D1138" s="278" t="s">
        <v>3389</v>
      </c>
      <c r="E1138" s="362" t="s">
        <v>142</v>
      </c>
      <c r="F1138" s="362"/>
      <c r="G1138" s="186" t="s">
        <v>34</v>
      </c>
      <c r="H1138" s="187">
        <v>1.0269999999999999</v>
      </c>
      <c r="I1138" s="188">
        <v>16.68</v>
      </c>
      <c r="J1138" s="200">
        <v>17.13</v>
      </c>
    </row>
    <row r="1139" spans="1:10" s="110" customFormat="1" ht="25.5">
      <c r="A1139" s="199" t="s">
        <v>139</v>
      </c>
      <c r="B1139" s="186" t="s">
        <v>1517</v>
      </c>
      <c r="C1139" s="186" t="s">
        <v>21</v>
      </c>
      <c r="D1139" s="278" t="s">
        <v>183</v>
      </c>
      <c r="E1139" s="362" t="s">
        <v>142</v>
      </c>
      <c r="F1139" s="362"/>
      <c r="G1139" s="186" t="s">
        <v>45</v>
      </c>
      <c r="H1139" s="187">
        <v>0.01</v>
      </c>
      <c r="I1139" s="188">
        <v>4.62</v>
      </c>
      <c r="J1139" s="200">
        <v>0.04</v>
      </c>
    </row>
    <row r="1140" spans="1:10" s="110" customFormat="1" ht="25.5">
      <c r="A1140" s="201"/>
      <c r="B1140" s="293"/>
      <c r="C1140" s="293"/>
      <c r="D1140" s="279"/>
      <c r="E1140" s="279" t="s">
        <v>143</v>
      </c>
      <c r="F1140" s="203">
        <v>0.48</v>
      </c>
      <c r="G1140" s="279" t="s">
        <v>144</v>
      </c>
      <c r="H1140" s="203">
        <v>0</v>
      </c>
      <c r="I1140" s="279" t="s">
        <v>145</v>
      </c>
      <c r="J1140" s="204">
        <v>0.48</v>
      </c>
    </row>
    <row r="1141" spans="1:10" s="110" customFormat="1" ht="15" customHeight="1" thickBot="1">
      <c r="A1141" s="201"/>
      <c r="B1141" s="293"/>
      <c r="C1141" s="293"/>
      <c r="D1141" s="279"/>
      <c r="E1141" s="279" t="s">
        <v>663</v>
      </c>
      <c r="F1141" s="203">
        <v>3.99</v>
      </c>
      <c r="G1141" s="279"/>
      <c r="H1141" s="363" t="s">
        <v>664</v>
      </c>
      <c r="I1141" s="363"/>
      <c r="J1141" s="204">
        <v>21.78</v>
      </c>
    </row>
    <row r="1142" spans="1:10" s="110" customFormat="1" ht="15" thickTop="1">
      <c r="A1142" s="205"/>
      <c r="B1142" s="190"/>
      <c r="C1142" s="190"/>
      <c r="D1142" s="189"/>
      <c r="E1142" s="189"/>
      <c r="F1142" s="189"/>
      <c r="G1142" s="189"/>
      <c r="H1142" s="189"/>
      <c r="I1142" s="189"/>
      <c r="J1142" s="206"/>
    </row>
    <row r="1143" spans="1:10" s="110" customFormat="1">
      <c r="A1143" s="290" t="s">
        <v>3390</v>
      </c>
      <c r="B1143" s="289" t="s">
        <v>8</v>
      </c>
      <c r="C1143" s="289" t="s">
        <v>9</v>
      </c>
      <c r="D1143" s="284" t="s">
        <v>10</v>
      </c>
      <c r="E1143" s="367" t="s">
        <v>136</v>
      </c>
      <c r="F1143" s="367"/>
      <c r="G1143" s="289" t="s">
        <v>11</v>
      </c>
      <c r="H1143" s="288" t="s">
        <v>12</v>
      </c>
      <c r="I1143" s="288" t="s">
        <v>13</v>
      </c>
      <c r="J1143" s="287" t="s">
        <v>14</v>
      </c>
    </row>
    <row r="1144" spans="1:10" s="110" customFormat="1" ht="38.25" customHeight="1">
      <c r="A1144" s="94" t="s">
        <v>137</v>
      </c>
      <c r="B1144" s="95" t="s">
        <v>1320</v>
      </c>
      <c r="C1144" s="95" t="s">
        <v>21</v>
      </c>
      <c r="D1144" s="277" t="s">
        <v>308</v>
      </c>
      <c r="E1144" s="368" t="s">
        <v>182</v>
      </c>
      <c r="F1144" s="368"/>
      <c r="G1144" s="95" t="s">
        <v>34</v>
      </c>
      <c r="H1144" s="182">
        <v>1</v>
      </c>
      <c r="I1144" s="96">
        <v>29.24</v>
      </c>
      <c r="J1144" s="196">
        <v>29.24</v>
      </c>
    </row>
    <row r="1145" spans="1:10" s="110" customFormat="1" ht="25.5" customHeight="1">
      <c r="A1145" s="197" t="s">
        <v>146</v>
      </c>
      <c r="B1145" s="183" t="s">
        <v>1508</v>
      </c>
      <c r="C1145" s="183" t="s">
        <v>21</v>
      </c>
      <c r="D1145" s="285" t="s">
        <v>150</v>
      </c>
      <c r="E1145" s="365" t="s">
        <v>148</v>
      </c>
      <c r="F1145" s="365"/>
      <c r="G1145" s="183" t="s">
        <v>26</v>
      </c>
      <c r="H1145" s="184">
        <v>6.08E-2</v>
      </c>
      <c r="I1145" s="185">
        <v>21.96</v>
      </c>
      <c r="J1145" s="198">
        <v>1.33</v>
      </c>
    </row>
    <row r="1146" spans="1:10" s="110" customFormat="1" ht="25.5" customHeight="1">
      <c r="A1146" s="197" t="s">
        <v>146</v>
      </c>
      <c r="B1146" s="183" t="s">
        <v>1509</v>
      </c>
      <c r="C1146" s="183" t="s">
        <v>21</v>
      </c>
      <c r="D1146" s="285" t="s">
        <v>151</v>
      </c>
      <c r="E1146" s="365" t="s">
        <v>148</v>
      </c>
      <c r="F1146" s="365"/>
      <c r="G1146" s="183" t="s">
        <v>26</v>
      </c>
      <c r="H1146" s="184">
        <v>6.08E-2</v>
      </c>
      <c r="I1146" s="185">
        <v>26.68</v>
      </c>
      <c r="J1146" s="198">
        <v>1.62</v>
      </c>
    </row>
    <row r="1147" spans="1:10" s="110" customFormat="1" ht="38.25">
      <c r="A1147" s="199" t="s">
        <v>139</v>
      </c>
      <c r="B1147" s="186" t="s">
        <v>1532</v>
      </c>
      <c r="C1147" s="186" t="s">
        <v>21</v>
      </c>
      <c r="D1147" s="278" t="s">
        <v>880</v>
      </c>
      <c r="E1147" s="362" t="s">
        <v>142</v>
      </c>
      <c r="F1147" s="362"/>
      <c r="G1147" s="186" t="s">
        <v>34</v>
      </c>
      <c r="H1147" s="187">
        <v>1.0149999999999999</v>
      </c>
      <c r="I1147" s="188">
        <v>25.87</v>
      </c>
      <c r="J1147" s="200">
        <v>26.25</v>
      </c>
    </row>
    <row r="1148" spans="1:10" s="110" customFormat="1" ht="25.5">
      <c r="A1148" s="199" t="s">
        <v>139</v>
      </c>
      <c r="B1148" s="186" t="s">
        <v>1517</v>
      </c>
      <c r="C1148" s="186" t="s">
        <v>21</v>
      </c>
      <c r="D1148" s="278" t="s">
        <v>183</v>
      </c>
      <c r="E1148" s="362" t="s">
        <v>142</v>
      </c>
      <c r="F1148" s="362"/>
      <c r="G1148" s="186" t="s">
        <v>45</v>
      </c>
      <c r="H1148" s="187">
        <v>8.9999999999999993E-3</v>
      </c>
      <c r="I1148" s="188">
        <v>4.62</v>
      </c>
      <c r="J1148" s="200">
        <v>0.04</v>
      </c>
    </row>
    <row r="1149" spans="1:10" s="110" customFormat="1" ht="25.5">
      <c r="A1149" s="201"/>
      <c r="B1149" s="293"/>
      <c r="C1149" s="293"/>
      <c r="D1149" s="279"/>
      <c r="E1149" s="279" t="s">
        <v>143</v>
      </c>
      <c r="F1149" s="203">
        <v>2.2999999999999998</v>
      </c>
      <c r="G1149" s="279" t="s">
        <v>144</v>
      </c>
      <c r="H1149" s="203">
        <v>0</v>
      </c>
      <c r="I1149" s="279" t="s">
        <v>145</v>
      </c>
      <c r="J1149" s="204">
        <v>2.2999999999999998</v>
      </c>
    </row>
    <row r="1150" spans="1:10" s="110" customFormat="1" ht="15" customHeight="1" thickBot="1">
      <c r="A1150" s="201"/>
      <c r="B1150" s="293"/>
      <c r="C1150" s="293"/>
      <c r="D1150" s="279"/>
      <c r="E1150" s="279" t="s">
        <v>663</v>
      </c>
      <c r="F1150" s="203">
        <v>6.57</v>
      </c>
      <c r="G1150" s="279"/>
      <c r="H1150" s="363" t="s">
        <v>664</v>
      </c>
      <c r="I1150" s="363"/>
      <c r="J1150" s="204">
        <v>35.81</v>
      </c>
    </row>
    <row r="1151" spans="1:10" s="110" customFormat="1" ht="15" thickTop="1">
      <c r="A1151" s="205"/>
      <c r="B1151" s="190"/>
      <c r="C1151" s="190"/>
      <c r="D1151" s="189"/>
      <c r="E1151" s="189"/>
      <c r="F1151" s="189"/>
      <c r="G1151" s="189"/>
      <c r="H1151" s="189"/>
      <c r="I1151" s="189"/>
      <c r="J1151" s="206"/>
    </row>
    <row r="1152" spans="1:10" s="110" customFormat="1">
      <c r="A1152" s="290" t="s">
        <v>3391</v>
      </c>
      <c r="B1152" s="289" t="s">
        <v>8</v>
      </c>
      <c r="C1152" s="289" t="s">
        <v>9</v>
      </c>
      <c r="D1152" s="284" t="s">
        <v>10</v>
      </c>
      <c r="E1152" s="367" t="s">
        <v>136</v>
      </c>
      <c r="F1152" s="367"/>
      <c r="G1152" s="289" t="s">
        <v>11</v>
      </c>
      <c r="H1152" s="288" t="s">
        <v>12</v>
      </c>
      <c r="I1152" s="288" t="s">
        <v>13</v>
      </c>
      <c r="J1152" s="287" t="s">
        <v>14</v>
      </c>
    </row>
    <row r="1153" spans="1:10" s="110" customFormat="1" ht="38.25" customHeight="1">
      <c r="A1153" s="94" t="s">
        <v>137</v>
      </c>
      <c r="B1153" s="95" t="s">
        <v>3392</v>
      </c>
      <c r="C1153" s="95" t="s">
        <v>21</v>
      </c>
      <c r="D1153" s="277" t="s">
        <v>2487</v>
      </c>
      <c r="E1153" s="368" t="s">
        <v>182</v>
      </c>
      <c r="F1153" s="368"/>
      <c r="G1153" s="95" t="s">
        <v>34</v>
      </c>
      <c r="H1153" s="182">
        <v>1</v>
      </c>
      <c r="I1153" s="96">
        <v>269.99</v>
      </c>
      <c r="J1153" s="196">
        <v>269.99</v>
      </c>
    </row>
    <row r="1154" spans="1:10" s="110" customFormat="1" ht="25.5" customHeight="1">
      <c r="A1154" s="197" t="s">
        <v>146</v>
      </c>
      <c r="B1154" s="183" t="s">
        <v>1508</v>
      </c>
      <c r="C1154" s="183" t="s">
        <v>21</v>
      </c>
      <c r="D1154" s="285" t="s">
        <v>150</v>
      </c>
      <c r="E1154" s="365" t="s">
        <v>148</v>
      </c>
      <c r="F1154" s="365"/>
      <c r="G1154" s="183" t="s">
        <v>26</v>
      </c>
      <c r="H1154" s="184">
        <v>0.25119999999999998</v>
      </c>
      <c r="I1154" s="185">
        <v>21.96</v>
      </c>
      <c r="J1154" s="198">
        <v>5.51</v>
      </c>
    </row>
    <row r="1155" spans="1:10" s="110" customFormat="1" ht="25.5" customHeight="1">
      <c r="A1155" s="197" t="s">
        <v>146</v>
      </c>
      <c r="B1155" s="183" t="s">
        <v>1509</v>
      </c>
      <c r="C1155" s="183" t="s">
        <v>21</v>
      </c>
      <c r="D1155" s="285" t="s">
        <v>151</v>
      </c>
      <c r="E1155" s="365" t="s">
        <v>148</v>
      </c>
      <c r="F1155" s="365"/>
      <c r="G1155" s="183" t="s">
        <v>26</v>
      </c>
      <c r="H1155" s="184">
        <v>0.25119999999999998</v>
      </c>
      <c r="I1155" s="185">
        <v>26.68</v>
      </c>
      <c r="J1155" s="198">
        <v>6.7</v>
      </c>
    </row>
    <row r="1156" spans="1:10" s="110" customFormat="1" ht="38.25">
      <c r="A1156" s="199" t="s">
        <v>139</v>
      </c>
      <c r="B1156" s="186" t="s">
        <v>3393</v>
      </c>
      <c r="C1156" s="186" t="s">
        <v>21</v>
      </c>
      <c r="D1156" s="278" t="s">
        <v>3394</v>
      </c>
      <c r="E1156" s="362" t="s">
        <v>142</v>
      </c>
      <c r="F1156" s="362"/>
      <c r="G1156" s="186" t="s">
        <v>34</v>
      </c>
      <c r="H1156" s="187">
        <v>1.0149999999999999</v>
      </c>
      <c r="I1156" s="188">
        <v>253.94</v>
      </c>
      <c r="J1156" s="200">
        <v>257.74</v>
      </c>
    </row>
    <row r="1157" spans="1:10" s="110" customFormat="1" ht="25.5">
      <c r="A1157" s="199" t="s">
        <v>139</v>
      </c>
      <c r="B1157" s="186" t="s">
        <v>1517</v>
      </c>
      <c r="C1157" s="186" t="s">
        <v>21</v>
      </c>
      <c r="D1157" s="278" t="s">
        <v>183</v>
      </c>
      <c r="E1157" s="362" t="s">
        <v>142</v>
      </c>
      <c r="F1157" s="362"/>
      <c r="G1157" s="186" t="s">
        <v>45</v>
      </c>
      <c r="H1157" s="187">
        <v>8.9999999999999993E-3</v>
      </c>
      <c r="I1157" s="188">
        <v>4.62</v>
      </c>
      <c r="J1157" s="200">
        <v>0.04</v>
      </c>
    </row>
    <row r="1158" spans="1:10" s="110" customFormat="1" ht="25.5">
      <c r="A1158" s="201"/>
      <c r="B1158" s="293"/>
      <c r="C1158" s="293"/>
      <c r="D1158" s="279"/>
      <c r="E1158" s="279" t="s">
        <v>143</v>
      </c>
      <c r="F1158" s="203">
        <v>9.5299999999999994</v>
      </c>
      <c r="G1158" s="279" t="s">
        <v>144</v>
      </c>
      <c r="H1158" s="203">
        <v>0</v>
      </c>
      <c r="I1158" s="279" t="s">
        <v>145</v>
      </c>
      <c r="J1158" s="204">
        <v>9.5299999999999994</v>
      </c>
    </row>
    <row r="1159" spans="1:10" s="110" customFormat="1" ht="15" customHeight="1" thickBot="1">
      <c r="A1159" s="201"/>
      <c r="B1159" s="293"/>
      <c r="C1159" s="293"/>
      <c r="D1159" s="279"/>
      <c r="E1159" s="279" t="s">
        <v>663</v>
      </c>
      <c r="F1159" s="203">
        <v>60.66</v>
      </c>
      <c r="G1159" s="279"/>
      <c r="H1159" s="363" t="s">
        <v>664</v>
      </c>
      <c r="I1159" s="363"/>
      <c r="J1159" s="204">
        <v>330.65</v>
      </c>
    </row>
    <row r="1160" spans="1:10" s="110" customFormat="1" ht="15" thickTop="1">
      <c r="A1160" s="205"/>
      <c r="B1160" s="190"/>
      <c r="C1160" s="190"/>
      <c r="D1160" s="189"/>
      <c r="E1160" s="189"/>
      <c r="F1160" s="189"/>
      <c r="G1160" s="189"/>
      <c r="H1160" s="189"/>
      <c r="I1160" s="189"/>
      <c r="J1160" s="206"/>
    </row>
    <row r="1161" spans="1:10" s="110" customFormat="1">
      <c r="A1161" s="290" t="s">
        <v>3395</v>
      </c>
      <c r="B1161" s="289" t="s">
        <v>8</v>
      </c>
      <c r="C1161" s="289" t="s">
        <v>9</v>
      </c>
      <c r="D1161" s="284" t="s">
        <v>10</v>
      </c>
      <c r="E1161" s="367" t="s">
        <v>136</v>
      </c>
      <c r="F1161" s="367"/>
      <c r="G1161" s="289" t="s">
        <v>11</v>
      </c>
      <c r="H1161" s="288" t="s">
        <v>12</v>
      </c>
      <c r="I1161" s="288" t="s">
        <v>13</v>
      </c>
      <c r="J1161" s="287" t="s">
        <v>14</v>
      </c>
    </row>
    <row r="1162" spans="1:10" s="110" customFormat="1" ht="38.25" customHeight="1">
      <c r="A1162" s="94" t="s">
        <v>137</v>
      </c>
      <c r="B1162" s="95" t="s">
        <v>1227</v>
      </c>
      <c r="C1162" s="95" t="s">
        <v>21</v>
      </c>
      <c r="D1162" s="277" t="s">
        <v>309</v>
      </c>
      <c r="E1162" s="368" t="s">
        <v>182</v>
      </c>
      <c r="F1162" s="368"/>
      <c r="G1162" s="95" t="s">
        <v>34</v>
      </c>
      <c r="H1162" s="182">
        <v>1</v>
      </c>
      <c r="I1162" s="96">
        <v>58.94</v>
      </c>
      <c r="J1162" s="196">
        <v>58.94</v>
      </c>
    </row>
    <row r="1163" spans="1:10" s="110" customFormat="1" ht="25.5" customHeight="1">
      <c r="A1163" s="197" t="s">
        <v>146</v>
      </c>
      <c r="B1163" s="183" t="s">
        <v>1508</v>
      </c>
      <c r="C1163" s="183" t="s">
        <v>21</v>
      </c>
      <c r="D1163" s="285" t="s">
        <v>150</v>
      </c>
      <c r="E1163" s="365" t="s">
        <v>148</v>
      </c>
      <c r="F1163" s="365"/>
      <c r="G1163" s="183" t="s">
        <v>26</v>
      </c>
      <c r="H1163" s="184">
        <v>8.3000000000000004E-2</v>
      </c>
      <c r="I1163" s="185">
        <v>21.96</v>
      </c>
      <c r="J1163" s="198">
        <v>1.82</v>
      </c>
    </row>
    <row r="1164" spans="1:10" s="110" customFormat="1" ht="25.5" customHeight="1">
      <c r="A1164" s="197" t="s">
        <v>146</v>
      </c>
      <c r="B1164" s="183" t="s">
        <v>1509</v>
      </c>
      <c r="C1164" s="183" t="s">
        <v>21</v>
      </c>
      <c r="D1164" s="285" t="s">
        <v>151</v>
      </c>
      <c r="E1164" s="365" t="s">
        <v>148</v>
      </c>
      <c r="F1164" s="365"/>
      <c r="G1164" s="183" t="s">
        <v>26</v>
      </c>
      <c r="H1164" s="184">
        <v>8.3000000000000004E-2</v>
      </c>
      <c r="I1164" s="185">
        <v>26.68</v>
      </c>
      <c r="J1164" s="198">
        <v>2.21</v>
      </c>
    </row>
    <row r="1165" spans="1:10" s="110" customFormat="1" ht="38.25">
      <c r="A1165" s="199" t="s">
        <v>139</v>
      </c>
      <c r="B1165" s="186" t="s">
        <v>1533</v>
      </c>
      <c r="C1165" s="186" t="s">
        <v>21</v>
      </c>
      <c r="D1165" s="278" t="s">
        <v>881</v>
      </c>
      <c r="E1165" s="362" t="s">
        <v>142</v>
      </c>
      <c r="F1165" s="362"/>
      <c r="G1165" s="186" t="s">
        <v>34</v>
      </c>
      <c r="H1165" s="187">
        <v>1.0149999999999999</v>
      </c>
      <c r="I1165" s="188">
        <v>54.06</v>
      </c>
      <c r="J1165" s="200">
        <v>54.87</v>
      </c>
    </row>
    <row r="1166" spans="1:10" s="110" customFormat="1" ht="25.5">
      <c r="A1166" s="199" t="s">
        <v>139</v>
      </c>
      <c r="B1166" s="186" t="s">
        <v>1517</v>
      </c>
      <c r="C1166" s="186" t="s">
        <v>21</v>
      </c>
      <c r="D1166" s="278" t="s">
        <v>183</v>
      </c>
      <c r="E1166" s="362" t="s">
        <v>142</v>
      </c>
      <c r="F1166" s="362"/>
      <c r="G1166" s="186" t="s">
        <v>45</v>
      </c>
      <c r="H1166" s="187">
        <v>8.9999999999999993E-3</v>
      </c>
      <c r="I1166" s="188">
        <v>4.62</v>
      </c>
      <c r="J1166" s="200">
        <v>0.04</v>
      </c>
    </row>
    <row r="1167" spans="1:10" s="110" customFormat="1" ht="25.5">
      <c r="A1167" s="201"/>
      <c r="B1167" s="293"/>
      <c r="C1167" s="293"/>
      <c r="D1167" s="279"/>
      <c r="E1167" s="279" t="s">
        <v>143</v>
      </c>
      <c r="F1167" s="203">
        <v>3.14</v>
      </c>
      <c r="G1167" s="279" t="s">
        <v>144</v>
      </c>
      <c r="H1167" s="203">
        <v>0</v>
      </c>
      <c r="I1167" s="279" t="s">
        <v>145</v>
      </c>
      <c r="J1167" s="204">
        <v>3.14</v>
      </c>
    </row>
    <row r="1168" spans="1:10" s="110" customFormat="1" ht="15" customHeight="1" thickBot="1">
      <c r="A1168" s="201"/>
      <c r="B1168" s="293"/>
      <c r="C1168" s="293"/>
      <c r="D1168" s="279"/>
      <c r="E1168" s="279" t="s">
        <v>663</v>
      </c>
      <c r="F1168" s="203">
        <v>13.24</v>
      </c>
      <c r="G1168" s="279"/>
      <c r="H1168" s="363" t="s">
        <v>664</v>
      </c>
      <c r="I1168" s="363"/>
      <c r="J1168" s="204">
        <v>72.180000000000007</v>
      </c>
    </row>
    <row r="1169" spans="1:10" s="110" customFormat="1" ht="15" thickTop="1">
      <c r="A1169" s="205"/>
      <c r="B1169" s="190"/>
      <c r="C1169" s="190"/>
      <c r="D1169" s="189"/>
      <c r="E1169" s="189"/>
      <c r="F1169" s="189"/>
      <c r="G1169" s="189"/>
      <c r="H1169" s="189"/>
      <c r="I1169" s="189"/>
      <c r="J1169" s="206"/>
    </row>
    <row r="1170" spans="1:10" s="110" customFormat="1">
      <c r="A1170" s="290" t="s">
        <v>3396</v>
      </c>
      <c r="B1170" s="289" t="s">
        <v>8</v>
      </c>
      <c r="C1170" s="289" t="s">
        <v>9</v>
      </c>
      <c r="D1170" s="284" t="s">
        <v>10</v>
      </c>
      <c r="E1170" s="367" t="s">
        <v>136</v>
      </c>
      <c r="F1170" s="367"/>
      <c r="G1170" s="289" t="s">
        <v>11</v>
      </c>
      <c r="H1170" s="288" t="s">
        <v>12</v>
      </c>
      <c r="I1170" s="288" t="s">
        <v>13</v>
      </c>
      <c r="J1170" s="287" t="s">
        <v>14</v>
      </c>
    </row>
    <row r="1171" spans="1:10" s="110" customFormat="1" ht="38.25" customHeight="1">
      <c r="A1171" s="94" t="s">
        <v>137</v>
      </c>
      <c r="B1171" s="95" t="s">
        <v>3397</v>
      </c>
      <c r="C1171" s="95" t="s">
        <v>21</v>
      </c>
      <c r="D1171" s="277" t="s">
        <v>2490</v>
      </c>
      <c r="E1171" s="368" t="s">
        <v>182</v>
      </c>
      <c r="F1171" s="368"/>
      <c r="G1171" s="95" t="s">
        <v>34</v>
      </c>
      <c r="H1171" s="182">
        <v>1</v>
      </c>
      <c r="I1171" s="96">
        <v>105.67</v>
      </c>
      <c r="J1171" s="196">
        <v>105.67</v>
      </c>
    </row>
    <row r="1172" spans="1:10" s="110" customFormat="1" ht="25.5" customHeight="1">
      <c r="A1172" s="197" t="s">
        <v>146</v>
      </c>
      <c r="B1172" s="183" t="s">
        <v>1508</v>
      </c>
      <c r="C1172" s="183" t="s">
        <v>21</v>
      </c>
      <c r="D1172" s="285" t="s">
        <v>150</v>
      </c>
      <c r="E1172" s="365" t="s">
        <v>148</v>
      </c>
      <c r="F1172" s="365"/>
      <c r="G1172" s="183" t="s">
        <v>26</v>
      </c>
      <c r="H1172" s="184">
        <v>0.12280000000000001</v>
      </c>
      <c r="I1172" s="185">
        <v>21.96</v>
      </c>
      <c r="J1172" s="198">
        <v>2.69</v>
      </c>
    </row>
    <row r="1173" spans="1:10" s="110" customFormat="1" ht="25.5" customHeight="1">
      <c r="A1173" s="197" t="s">
        <v>146</v>
      </c>
      <c r="B1173" s="183" t="s">
        <v>1509</v>
      </c>
      <c r="C1173" s="183" t="s">
        <v>21</v>
      </c>
      <c r="D1173" s="285" t="s">
        <v>151</v>
      </c>
      <c r="E1173" s="365" t="s">
        <v>148</v>
      </c>
      <c r="F1173" s="365"/>
      <c r="G1173" s="183" t="s">
        <v>26</v>
      </c>
      <c r="H1173" s="184">
        <v>0.12280000000000001</v>
      </c>
      <c r="I1173" s="185">
        <v>26.68</v>
      </c>
      <c r="J1173" s="198">
        <v>3.27</v>
      </c>
    </row>
    <row r="1174" spans="1:10" s="110" customFormat="1" ht="38.25">
      <c r="A1174" s="199" t="s">
        <v>139</v>
      </c>
      <c r="B1174" s="186" t="s">
        <v>3398</v>
      </c>
      <c r="C1174" s="186" t="s">
        <v>21</v>
      </c>
      <c r="D1174" s="278" t="s">
        <v>3399</v>
      </c>
      <c r="E1174" s="362" t="s">
        <v>142</v>
      </c>
      <c r="F1174" s="362"/>
      <c r="G1174" s="186" t="s">
        <v>34</v>
      </c>
      <c r="H1174" s="187">
        <v>1.0149999999999999</v>
      </c>
      <c r="I1174" s="188">
        <v>98.2</v>
      </c>
      <c r="J1174" s="200">
        <v>99.67</v>
      </c>
    </row>
    <row r="1175" spans="1:10" s="110" customFormat="1" ht="25.5">
      <c r="A1175" s="199" t="s">
        <v>139</v>
      </c>
      <c r="B1175" s="186" t="s">
        <v>1517</v>
      </c>
      <c r="C1175" s="186" t="s">
        <v>21</v>
      </c>
      <c r="D1175" s="278" t="s">
        <v>183</v>
      </c>
      <c r="E1175" s="362" t="s">
        <v>142</v>
      </c>
      <c r="F1175" s="362"/>
      <c r="G1175" s="186" t="s">
        <v>45</v>
      </c>
      <c r="H1175" s="187">
        <v>8.9999999999999993E-3</v>
      </c>
      <c r="I1175" s="188">
        <v>4.62</v>
      </c>
      <c r="J1175" s="200">
        <v>0.04</v>
      </c>
    </row>
    <row r="1176" spans="1:10" s="110" customFormat="1" ht="25.5">
      <c r="A1176" s="201"/>
      <c r="B1176" s="293"/>
      <c r="C1176" s="293"/>
      <c r="D1176" s="279"/>
      <c r="E1176" s="279" t="s">
        <v>143</v>
      </c>
      <c r="F1176" s="203">
        <v>4.66</v>
      </c>
      <c r="G1176" s="279" t="s">
        <v>144</v>
      </c>
      <c r="H1176" s="203">
        <v>0</v>
      </c>
      <c r="I1176" s="279" t="s">
        <v>145</v>
      </c>
      <c r="J1176" s="204">
        <v>4.66</v>
      </c>
    </row>
    <row r="1177" spans="1:10" s="110" customFormat="1" ht="15" customHeight="1" thickBot="1">
      <c r="A1177" s="201"/>
      <c r="B1177" s="293"/>
      <c r="C1177" s="293"/>
      <c r="D1177" s="279"/>
      <c r="E1177" s="279" t="s">
        <v>663</v>
      </c>
      <c r="F1177" s="203">
        <v>23.74</v>
      </c>
      <c r="G1177" s="279"/>
      <c r="H1177" s="363" t="s">
        <v>664</v>
      </c>
      <c r="I1177" s="363"/>
      <c r="J1177" s="204">
        <v>129.41</v>
      </c>
    </row>
    <row r="1178" spans="1:10" s="110" customFormat="1" ht="15" thickTop="1">
      <c r="A1178" s="205"/>
      <c r="B1178" s="190"/>
      <c r="C1178" s="190"/>
      <c r="D1178" s="189"/>
      <c r="E1178" s="189"/>
      <c r="F1178" s="189"/>
      <c r="G1178" s="189"/>
      <c r="H1178" s="189"/>
      <c r="I1178" s="189"/>
      <c r="J1178" s="206"/>
    </row>
    <row r="1179" spans="1:10" s="110" customFormat="1">
      <c r="A1179" s="290" t="s">
        <v>3400</v>
      </c>
      <c r="B1179" s="289" t="s">
        <v>8</v>
      </c>
      <c r="C1179" s="289" t="s">
        <v>9</v>
      </c>
      <c r="D1179" s="284" t="s">
        <v>10</v>
      </c>
      <c r="E1179" s="367" t="s">
        <v>136</v>
      </c>
      <c r="F1179" s="367"/>
      <c r="G1179" s="289" t="s">
        <v>11</v>
      </c>
      <c r="H1179" s="288" t="s">
        <v>12</v>
      </c>
      <c r="I1179" s="288" t="s">
        <v>13</v>
      </c>
      <c r="J1179" s="287" t="s">
        <v>14</v>
      </c>
    </row>
    <row r="1180" spans="1:10" s="110" customFormat="1" ht="38.25" customHeight="1">
      <c r="A1180" s="94" t="s">
        <v>137</v>
      </c>
      <c r="B1180" s="95" t="s">
        <v>2289</v>
      </c>
      <c r="C1180" s="95" t="s">
        <v>21</v>
      </c>
      <c r="D1180" s="277" t="s">
        <v>2285</v>
      </c>
      <c r="E1180" s="368" t="s">
        <v>182</v>
      </c>
      <c r="F1180" s="368"/>
      <c r="G1180" s="95" t="s">
        <v>34</v>
      </c>
      <c r="H1180" s="182">
        <v>1</v>
      </c>
      <c r="I1180" s="96">
        <v>137.41</v>
      </c>
      <c r="J1180" s="196">
        <v>137.41</v>
      </c>
    </row>
    <row r="1181" spans="1:10" s="110" customFormat="1" ht="25.5" customHeight="1">
      <c r="A1181" s="197" t="s">
        <v>146</v>
      </c>
      <c r="B1181" s="183" t="s">
        <v>1508</v>
      </c>
      <c r="C1181" s="183" t="s">
        <v>21</v>
      </c>
      <c r="D1181" s="285" t="s">
        <v>150</v>
      </c>
      <c r="E1181" s="365" t="s">
        <v>148</v>
      </c>
      <c r="F1181" s="365"/>
      <c r="G1181" s="183" t="s">
        <v>26</v>
      </c>
      <c r="H1181" s="184">
        <v>0.14499999999999999</v>
      </c>
      <c r="I1181" s="185">
        <v>21.96</v>
      </c>
      <c r="J1181" s="198">
        <v>3.18</v>
      </c>
    </row>
    <row r="1182" spans="1:10" s="110" customFormat="1" ht="25.5" customHeight="1">
      <c r="A1182" s="197" t="s">
        <v>146</v>
      </c>
      <c r="B1182" s="183" t="s">
        <v>1509</v>
      </c>
      <c r="C1182" s="183" t="s">
        <v>21</v>
      </c>
      <c r="D1182" s="285" t="s">
        <v>151</v>
      </c>
      <c r="E1182" s="365" t="s">
        <v>148</v>
      </c>
      <c r="F1182" s="365"/>
      <c r="G1182" s="183" t="s">
        <v>26</v>
      </c>
      <c r="H1182" s="184">
        <v>0.14499999999999999</v>
      </c>
      <c r="I1182" s="185">
        <v>26.68</v>
      </c>
      <c r="J1182" s="198">
        <v>3.86</v>
      </c>
    </row>
    <row r="1183" spans="1:10" s="110" customFormat="1" ht="38.25">
      <c r="A1183" s="199" t="s">
        <v>139</v>
      </c>
      <c r="B1183" s="186" t="s">
        <v>2290</v>
      </c>
      <c r="C1183" s="186" t="s">
        <v>21</v>
      </c>
      <c r="D1183" s="278" t="s">
        <v>2291</v>
      </c>
      <c r="E1183" s="362" t="s">
        <v>142</v>
      </c>
      <c r="F1183" s="362"/>
      <c r="G1183" s="186" t="s">
        <v>34</v>
      </c>
      <c r="H1183" s="187">
        <v>1.0149999999999999</v>
      </c>
      <c r="I1183" s="188">
        <v>128.41</v>
      </c>
      <c r="J1183" s="200">
        <v>130.33000000000001</v>
      </c>
    </row>
    <row r="1184" spans="1:10" s="110" customFormat="1" ht="25.5">
      <c r="A1184" s="199" t="s">
        <v>139</v>
      </c>
      <c r="B1184" s="186" t="s">
        <v>1517</v>
      </c>
      <c r="C1184" s="186" t="s">
        <v>21</v>
      </c>
      <c r="D1184" s="278" t="s">
        <v>183</v>
      </c>
      <c r="E1184" s="362" t="s">
        <v>142</v>
      </c>
      <c r="F1184" s="362"/>
      <c r="G1184" s="186" t="s">
        <v>45</v>
      </c>
      <c r="H1184" s="187">
        <v>8.9999999999999993E-3</v>
      </c>
      <c r="I1184" s="188">
        <v>4.62</v>
      </c>
      <c r="J1184" s="200">
        <v>0.04</v>
      </c>
    </row>
    <row r="1185" spans="1:10" s="110" customFormat="1" ht="25.5">
      <c r="A1185" s="201"/>
      <c r="B1185" s="293"/>
      <c r="C1185" s="293"/>
      <c r="D1185" s="279"/>
      <c r="E1185" s="279" t="s">
        <v>143</v>
      </c>
      <c r="F1185" s="203">
        <v>5.49</v>
      </c>
      <c r="G1185" s="279" t="s">
        <v>144</v>
      </c>
      <c r="H1185" s="203">
        <v>0</v>
      </c>
      <c r="I1185" s="279" t="s">
        <v>145</v>
      </c>
      <c r="J1185" s="204">
        <v>5.49</v>
      </c>
    </row>
    <row r="1186" spans="1:10" s="110" customFormat="1" ht="15" customHeight="1" thickBot="1">
      <c r="A1186" s="201"/>
      <c r="B1186" s="293"/>
      <c r="C1186" s="293"/>
      <c r="D1186" s="279"/>
      <c r="E1186" s="279" t="s">
        <v>663</v>
      </c>
      <c r="F1186" s="203">
        <v>30.87</v>
      </c>
      <c r="G1186" s="279"/>
      <c r="H1186" s="363" t="s">
        <v>664</v>
      </c>
      <c r="I1186" s="363"/>
      <c r="J1186" s="204">
        <v>168.28</v>
      </c>
    </row>
    <row r="1187" spans="1:10" s="110" customFormat="1" ht="15" thickTop="1">
      <c r="A1187" s="205"/>
      <c r="B1187" s="190"/>
      <c r="C1187" s="190"/>
      <c r="D1187" s="189"/>
      <c r="E1187" s="189"/>
      <c r="F1187" s="189"/>
      <c r="G1187" s="189"/>
      <c r="H1187" s="189"/>
      <c r="I1187" s="189"/>
      <c r="J1187" s="206"/>
    </row>
    <row r="1188" spans="1:10" s="110" customFormat="1">
      <c r="A1188" s="290" t="s">
        <v>3401</v>
      </c>
      <c r="B1188" s="289" t="s">
        <v>8</v>
      </c>
      <c r="C1188" s="289" t="s">
        <v>9</v>
      </c>
      <c r="D1188" s="284" t="s">
        <v>10</v>
      </c>
      <c r="E1188" s="367" t="s">
        <v>136</v>
      </c>
      <c r="F1188" s="367"/>
      <c r="G1188" s="289" t="s">
        <v>11</v>
      </c>
      <c r="H1188" s="288" t="s">
        <v>12</v>
      </c>
      <c r="I1188" s="288" t="s">
        <v>13</v>
      </c>
      <c r="J1188" s="287" t="s">
        <v>14</v>
      </c>
    </row>
    <row r="1189" spans="1:10" s="110" customFormat="1" ht="25.5" customHeight="1">
      <c r="A1189" s="94" t="s">
        <v>137</v>
      </c>
      <c r="B1189" s="95" t="s">
        <v>1308</v>
      </c>
      <c r="C1189" s="95" t="s">
        <v>21</v>
      </c>
      <c r="D1189" s="277" t="s">
        <v>117</v>
      </c>
      <c r="E1189" s="368" t="s">
        <v>182</v>
      </c>
      <c r="F1189" s="368"/>
      <c r="G1189" s="95" t="s">
        <v>45</v>
      </c>
      <c r="H1189" s="182">
        <v>1</v>
      </c>
      <c r="I1189" s="96">
        <v>12.55</v>
      </c>
      <c r="J1189" s="196">
        <v>12.55</v>
      </c>
    </row>
    <row r="1190" spans="1:10" s="110" customFormat="1" ht="25.5" customHeight="1">
      <c r="A1190" s="197" t="s">
        <v>146</v>
      </c>
      <c r="B1190" s="183" t="s">
        <v>1508</v>
      </c>
      <c r="C1190" s="183" t="s">
        <v>21</v>
      </c>
      <c r="D1190" s="285" t="s">
        <v>150</v>
      </c>
      <c r="E1190" s="365" t="s">
        <v>148</v>
      </c>
      <c r="F1190" s="365"/>
      <c r="G1190" s="183" t="s">
        <v>26</v>
      </c>
      <c r="H1190" s="184">
        <v>4.7600000000000003E-2</v>
      </c>
      <c r="I1190" s="185">
        <v>21.96</v>
      </c>
      <c r="J1190" s="198">
        <v>1.04</v>
      </c>
    </row>
    <row r="1191" spans="1:10" s="110" customFormat="1" ht="25.5" customHeight="1">
      <c r="A1191" s="197" t="s">
        <v>146</v>
      </c>
      <c r="B1191" s="183" t="s">
        <v>1509</v>
      </c>
      <c r="C1191" s="183" t="s">
        <v>21</v>
      </c>
      <c r="D1191" s="285" t="s">
        <v>151</v>
      </c>
      <c r="E1191" s="365" t="s">
        <v>148</v>
      </c>
      <c r="F1191" s="365"/>
      <c r="G1191" s="183" t="s">
        <v>26</v>
      </c>
      <c r="H1191" s="184">
        <v>4.7600000000000003E-2</v>
      </c>
      <c r="I1191" s="185">
        <v>26.68</v>
      </c>
      <c r="J1191" s="198">
        <v>1.26</v>
      </c>
    </row>
    <row r="1192" spans="1:10" s="110" customFormat="1" ht="25.5">
      <c r="A1192" s="199" t="s">
        <v>139</v>
      </c>
      <c r="B1192" s="186" t="s">
        <v>1534</v>
      </c>
      <c r="C1192" s="186" t="s">
        <v>21</v>
      </c>
      <c r="D1192" s="278" t="s">
        <v>883</v>
      </c>
      <c r="E1192" s="362" t="s">
        <v>142</v>
      </c>
      <c r="F1192" s="362"/>
      <c r="G1192" s="186" t="s">
        <v>45</v>
      </c>
      <c r="H1192" s="187">
        <v>1</v>
      </c>
      <c r="I1192" s="188">
        <v>1.22</v>
      </c>
      <c r="J1192" s="200">
        <v>1.22</v>
      </c>
    </row>
    <row r="1193" spans="1:10" s="110" customFormat="1" ht="25.5">
      <c r="A1193" s="199" t="s">
        <v>139</v>
      </c>
      <c r="B1193" s="186" t="s">
        <v>1535</v>
      </c>
      <c r="C1193" s="186" t="s">
        <v>21</v>
      </c>
      <c r="D1193" s="278" t="s">
        <v>884</v>
      </c>
      <c r="E1193" s="362" t="s">
        <v>142</v>
      </c>
      <c r="F1193" s="362"/>
      <c r="G1193" s="186" t="s">
        <v>45</v>
      </c>
      <c r="H1193" s="187">
        <v>1</v>
      </c>
      <c r="I1193" s="188">
        <v>9.0299999999999994</v>
      </c>
      <c r="J1193" s="200">
        <v>9.0299999999999994</v>
      </c>
    </row>
    <row r="1194" spans="1:10" s="110" customFormat="1" ht="25.5">
      <c r="A1194" s="201"/>
      <c r="B1194" s="293"/>
      <c r="C1194" s="293"/>
      <c r="D1194" s="279"/>
      <c r="E1194" s="279" t="s">
        <v>143</v>
      </c>
      <c r="F1194" s="203">
        <v>1.8</v>
      </c>
      <c r="G1194" s="279" t="s">
        <v>144</v>
      </c>
      <c r="H1194" s="203">
        <v>0</v>
      </c>
      <c r="I1194" s="279" t="s">
        <v>145</v>
      </c>
      <c r="J1194" s="204">
        <v>1.8</v>
      </c>
    </row>
    <row r="1195" spans="1:10" s="110" customFormat="1" ht="15" customHeight="1" thickBot="1">
      <c r="A1195" s="201"/>
      <c r="B1195" s="293"/>
      <c r="C1195" s="293"/>
      <c r="D1195" s="279"/>
      <c r="E1195" s="279" t="s">
        <v>663</v>
      </c>
      <c r="F1195" s="203">
        <v>2.81</v>
      </c>
      <c r="G1195" s="279"/>
      <c r="H1195" s="363" t="s">
        <v>664</v>
      </c>
      <c r="I1195" s="363"/>
      <c r="J1195" s="204">
        <v>15.36</v>
      </c>
    </row>
    <row r="1196" spans="1:10" s="110" customFormat="1" ht="15" thickTop="1">
      <c r="A1196" s="205"/>
      <c r="B1196" s="190"/>
      <c r="C1196" s="190"/>
      <c r="D1196" s="189"/>
      <c r="E1196" s="189"/>
      <c r="F1196" s="189"/>
      <c r="G1196" s="189"/>
      <c r="H1196" s="189"/>
      <c r="I1196" s="189"/>
      <c r="J1196" s="206"/>
    </row>
    <row r="1197" spans="1:10" s="110" customFormat="1">
      <c r="A1197" s="290" t="s">
        <v>3402</v>
      </c>
      <c r="B1197" s="289" t="s">
        <v>8</v>
      </c>
      <c r="C1197" s="289" t="s">
        <v>9</v>
      </c>
      <c r="D1197" s="284" t="s">
        <v>10</v>
      </c>
      <c r="E1197" s="367" t="s">
        <v>136</v>
      </c>
      <c r="F1197" s="367"/>
      <c r="G1197" s="289" t="s">
        <v>11</v>
      </c>
      <c r="H1197" s="288" t="s">
        <v>12</v>
      </c>
      <c r="I1197" s="288" t="s">
        <v>13</v>
      </c>
      <c r="J1197" s="287" t="s">
        <v>14</v>
      </c>
    </row>
    <row r="1198" spans="1:10" s="110" customFormat="1" ht="25.5" customHeight="1">
      <c r="A1198" s="94" t="s">
        <v>137</v>
      </c>
      <c r="B1198" s="95" t="s">
        <v>1304</v>
      </c>
      <c r="C1198" s="95" t="s">
        <v>21</v>
      </c>
      <c r="D1198" s="277" t="s">
        <v>118</v>
      </c>
      <c r="E1198" s="368" t="s">
        <v>182</v>
      </c>
      <c r="F1198" s="368"/>
      <c r="G1198" s="95" t="s">
        <v>45</v>
      </c>
      <c r="H1198" s="182">
        <v>1</v>
      </c>
      <c r="I1198" s="96">
        <v>13.82</v>
      </c>
      <c r="J1198" s="196">
        <v>13.82</v>
      </c>
    </row>
    <row r="1199" spans="1:10" s="110" customFormat="1" ht="25.5" customHeight="1">
      <c r="A1199" s="197" t="s">
        <v>146</v>
      </c>
      <c r="B1199" s="183" t="s">
        <v>1508</v>
      </c>
      <c r="C1199" s="183" t="s">
        <v>21</v>
      </c>
      <c r="D1199" s="285" t="s">
        <v>150</v>
      </c>
      <c r="E1199" s="365" t="s">
        <v>148</v>
      </c>
      <c r="F1199" s="365"/>
      <c r="G1199" s="183" t="s">
        <v>26</v>
      </c>
      <c r="H1199" s="184">
        <v>6.6299999999999998E-2</v>
      </c>
      <c r="I1199" s="185">
        <v>21.96</v>
      </c>
      <c r="J1199" s="198">
        <v>1.45</v>
      </c>
    </row>
    <row r="1200" spans="1:10" s="110" customFormat="1" ht="25.5" customHeight="1">
      <c r="A1200" s="197" t="s">
        <v>146</v>
      </c>
      <c r="B1200" s="183" t="s">
        <v>1509</v>
      </c>
      <c r="C1200" s="183" t="s">
        <v>21</v>
      </c>
      <c r="D1200" s="285" t="s">
        <v>151</v>
      </c>
      <c r="E1200" s="365" t="s">
        <v>148</v>
      </c>
      <c r="F1200" s="365"/>
      <c r="G1200" s="183" t="s">
        <v>26</v>
      </c>
      <c r="H1200" s="184">
        <v>6.6299999999999998E-2</v>
      </c>
      <c r="I1200" s="185">
        <v>26.68</v>
      </c>
      <c r="J1200" s="198">
        <v>1.76</v>
      </c>
    </row>
    <row r="1201" spans="1:10" s="110" customFormat="1" ht="25.5">
      <c r="A1201" s="199" t="s">
        <v>139</v>
      </c>
      <c r="B1201" s="186" t="s">
        <v>1536</v>
      </c>
      <c r="C1201" s="186" t="s">
        <v>21</v>
      </c>
      <c r="D1201" s="278" t="s">
        <v>886</v>
      </c>
      <c r="E1201" s="362" t="s">
        <v>142</v>
      </c>
      <c r="F1201" s="362"/>
      <c r="G1201" s="186" t="s">
        <v>45</v>
      </c>
      <c r="H1201" s="187">
        <v>1</v>
      </c>
      <c r="I1201" s="188">
        <v>1.58</v>
      </c>
      <c r="J1201" s="200">
        <v>1.58</v>
      </c>
    </row>
    <row r="1202" spans="1:10" s="110" customFormat="1" ht="25.5">
      <c r="A1202" s="199" t="s">
        <v>139</v>
      </c>
      <c r="B1202" s="186" t="s">
        <v>1535</v>
      </c>
      <c r="C1202" s="186" t="s">
        <v>21</v>
      </c>
      <c r="D1202" s="278" t="s">
        <v>884</v>
      </c>
      <c r="E1202" s="362" t="s">
        <v>142</v>
      </c>
      <c r="F1202" s="362"/>
      <c r="G1202" s="186" t="s">
        <v>45</v>
      </c>
      <c r="H1202" s="187">
        <v>1</v>
      </c>
      <c r="I1202" s="188">
        <v>9.0299999999999994</v>
      </c>
      <c r="J1202" s="200">
        <v>9.0299999999999994</v>
      </c>
    </row>
    <row r="1203" spans="1:10" s="110" customFormat="1" ht="25.5">
      <c r="A1203" s="201"/>
      <c r="B1203" s="293"/>
      <c r="C1203" s="293"/>
      <c r="D1203" s="279"/>
      <c r="E1203" s="279" t="s">
        <v>143</v>
      </c>
      <c r="F1203" s="203">
        <v>2.5099999999999998</v>
      </c>
      <c r="G1203" s="279" t="s">
        <v>144</v>
      </c>
      <c r="H1203" s="203">
        <v>0</v>
      </c>
      <c r="I1203" s="279" t="s">
        <v>145</v>
      </c>
      <c r="J1203" s="204">
        <v>2.5099999999999998</v>
      </c>
    </row>
    <row r="1204" spans="1:10" s="110" customFormat="1" ht="15" customHeight="1" thickBot="1">
      <c r="A1204" s="201"/>
      <c r="B1204" s="293"/>
      <c r="C1204" s="293"/>
      <c r="D1204" s="279"/>
      <c r="E1204" s="279" t="s">
        <v>663</v>
      </c>
      <c r="F1204" s="203">
        <v>3.1</v>
      </c>
      <c r="G1204" s="279"/>
      <c r="H1204" s="363" t="s">
        <v>664</v>
      </c>
      <c r="I1204" s="363"/>
      <c r="J1204" s="204">
        <v>16.920000000000002</v>
      </c>
    </row>
    <row r="1205" spans="1:10" s="110" customFormat="1" ht="15" thickTop="1">
      <c r="A1205" s="205"/>
      <c r="B1205" s="190"/>
      <c r="C1205" s="190"/>
      <c r="D1205" s="189"/>
      <c r="E1205" s="189"/>
      <c r="F1205" s="189"/>
      <c r="G1205" s="189"/>
      <c r="H1205" s="189"/>
      <c r="I1205" s="189"/>
      <c r="J1205" s="206"/>
    </row>
    <row r="1206" spans="1:10" s="110" customFormat="1">
      <c r="A1206" s="290" t="s">
        <v>3403</v>
      </c>
      <c r="B1206" s="289" t="s">
        <v>8</v>
      </c>
      <c r="C1206" s="289" t="s">
        <v>9</v>
      </c>
      <c r="D1206" s="284" t="s">
        <v>10</v>
      </c>
      <c r="E1206" s="367" t="s">
        <v>136</v>
      </c>
      <c r="F1206" s="367"/>
      <c r="G1206" s="289" t="s">
        <v>11</v>
      </c>
      <c r="H1206" s="288" t="s">
        <v>12</v>
      </c>
      <c r="I1206" s="288" t="s">
        <v>13</v>
      </c>
      <c r="J1206" s="287" t="s">
        <v>14</v>
      </c>
    </row>
    <row r="1207" spans="1:10" s="110" customFormat="1" ht="25.5" customHeight="1">
      <c r="A1207" s="94" t="s">
        <v>137</v>
      </c>
      <c r="B1207" s="95" t="s">
        <v>2292</v>
      </c>
      <c r="C1207" s="95" t="s">
        <v>21</v>
      </c>
      <c r="D1207" s="277" t="s">
        <v>2286</v>
      </c>
      <c r="E1207" s="368" t="s">
        <v>182</v>
      </c>
      <c r="F1207" s="368"/>
      <c r="G1207" s="95" t="s">
        <v>45</v>
      </c>
      <c r="H1207" s="182">
        <v>1</v>
      </c>
      <c r="I1207" s="96">
        <v>13.82</v>
      </c>
      <c r="J1207" s="196">
        <v>13.82</v>
      </c>
    </row>
    <row r="1208" spans="1:10" s="110" customFormat="1" ht="25.5" customHeight="1">
      <c r="A1208" s="197" t="s">
        <v>146</v>
      </c>
      <c r="B1208" s="183" t="s">
        <v>1508</v>
      </c>
      <c r="C1208" s="183" t="s">
        <v>21</v>
      </c>
      <c r="D1208" s="285" t="s">
        <v>150</v>
      </c>
      <c r="E1208" s="365" t="s">
        <v>148</v>
      </c>
      <c r="F1208" s="365"/>
      <c r="G1208" s="183" t="s">
        <v>26</v>
      </c>
      <c r="H1208" s="184">
        <v>6.6299999999999998E-2</v>
      </c>
      <c r="I1208" s="185">
        <v>21.96</v>
      </c>
      <c r="J1208" s="198">
        <v>1.45</v>
      </c>
    </row>
    <row r="1209" spans="1:10" s="110" customFormat="1" ht="25.5" customHeight="1">
      <c r="A1209" s="197" t="s">
        <v>146</v>
      </c>
      <c r="B1209" s="183" t="s">
        <v>1509</v>
      </c>
      <c r="C1209" s="183" t="s">
        <v>21</v>
      </c>
      <c r="D1209" s="285" t="s">
        <v>151</v>
      </c>
      <c r="E1209" s="365" t="s">
        <v>148</v>
      </c>
      <c r="F1209" s="365"/>
      <c r="G1209" s="183" t="s">
        <v>26</v>
      </c>
      <c r="H1209" s="184">
        <v>6.6299999999999998E-2</v>
      </c>
      <c r="I1209" s="185">
        <v>26.68</v>
      </c>
      <c r="J1209" s="198">
        <v>1.76</v>
      </c>
    </row>
    <row r="1210" spans="1:10" s="110" customFormat="1" ht="25.5">
      <c r="A1210" s="199" t="s">
        <v>139</v>
      </c>
      <c r="B1210" s="186" t="s">
        <v>1536</v>
      </c>
      <c r="C1210" s="186" t="s">
        <v>21</v>
      </c>
      <c r="D1210" s="278" t="s">
        <v>886</v>
      </c>
      <c r="E1210" s="362" t="s">
        <v>142</v>
      </c>
      <c r="F1210" s="362"/>
      <c r="G1210" s="186" t="s">
        <v>45</v>
      </c>
      <c r="H1210" s="187">
        <v>1</v>
      </c>
      <c r="I1210" s="188">
        <v>1.58</v>
      </c>
      <c r="J1210" s="200">
        <v>1.58</v>
      </c>
    </row>
    <row r="1211" spans="1:10" s="110" customFormat="1" ht="25.5">
      <c r="A1211" s="199" t="s">
        <v>139</v>
      </c>
      <c r="B1211" s="186" t="s">
        <v>1535</v>
      </c>
      <c r="C1211" s="186" t="s">
        <v>21</v>
      </c>
      <c r="D1211" s="278" t="s">
        <v>884</v>
      </c>
      <c r="E1211" s="362" t="s">
        <v>142</v>
      </c>
      <c r="F1211" s="362"/>
      <c r="G1211" s="186" t="s">
        <v>45</v>
      </c>
      <c r="H1211" s="187">
        <v>1</v>
      </c>
      <c r="I1211" s="188">
        <v>9.0299999999999994</v>
      </c>
      <c r="J1211" s="200">
        <v>9.0299999999999994</v>
      </c>
    </row>
    <row r="1212" spans="1:10" s="110" customFormat="1" ht="25.5">
      <c r="A1212" s="201"/>
      <c r="B1212" s="293"/>
      <c r="C1212" s="293"/>
      <c r="D1212" s="279"/>
      <c r="E1212" s="279" t="s">
        <v>143</v>
      </c>
      <c r="F1212" s="203">
        <v>2.5099999999999998</v>
      </c>
      <c r="G1212" s="279" t="s">
        <v>144</v>
      </c>
      <c r="H1212" s="203">
        <v>0</v>
      </c>
      <c r="I1212" s="279" t="s">
        <v>145</v>
      </c>
      <c r="J1212" s="204">
        <v>2.5099999999999998</v>
      </c>
    </row>
    <row r="1213" spans="1:10" s="110" customFormat="1" ht="15" customHeight="1" thickBot="1">
      <c r="A1213" s="201"/>
      <c r="B1213" s="293"/>
      <c r="C1213" s="293"/>
      <c r="D1213" s="279"/>
      <c r="E1213" s="279" t="s">
        <v>663</v>
      </c>
      <c r="F1213" s="203">
        <v>3.1</v>
      </c>
      <c r="G1213" s="279"/>
      <c r="H1213" s="363" t="s">
        <v>664</v>
      </c>
      <c r="I1213" s="363"/>
      <c r="J1213" s="204">
        <v>16.920000000000002</v>
      </c>
    </row>
    <row r="1214" spans="1:10" s="110" customFormat="1" ht="15" thickTop="1">
      <c r="A1214" s="205"/>
      <c r="B1214" s="190"/>
      <c r="C1214" s="190"/>
      <c r="D1214" s="189"/>
      <c r="E1214" s="189"/>
      <c r="F1214" s="189"/>
      <c r="G1214" s="189"/>
      <c r="H1214" s="189"/>
      <c r="I1214" s="189"/>
      <c r="J1214" s="206"/>
    </row>
    <row r="1215" spans="1:10" s="110" customFormat="1">
      <c r="A1215" s="290" t="s">
        <v>3404</v>
      </c>
      <c r="B1215" s="289" t="s">
        <v>8</v>
      </c>
      <c r="C1215" s="289" t="s">
        <v>9</v>
      </c>
      <c r="D1215" s="284" t="s">
        <v>10</v>
      </c>
      <c r="E1215" s="367" t="s">
        <v>136</v>
      </c>
      <c r="F1215" s="367"/>
      <c r="G1215" s="289" t="s">
        <v>11</v>
      </c>
      <c r="H1215" s="288" t="s">
        <v>12</v>
      </c>
      <c r="I1215" s="288" t="s">
        <v>13</v>
      </c>
      <c r="J1215" s="287" t="s">
        <v>14</v>
      </c>
    </row>
    <row r="1216" spans="1:10" s="110" customFormat="1" ht="25.5" customHeight="1">
      <c r="A1216" s="94" t="s">
        <v>137</v>
      </c>
      <c r="B1216" s="95" t="s">
        <v>1321</v>
      </c>
      <c r="C1216" s="95" t="s">
        <v>21</v>
      </c>
      <c r="D1216" s="277" t="s">
        <v>119</v>
      </c>
      <c r="E1216" s="368" t="s">
        <v>182</v>
      </c>
      <c r="F1216" s="368"/>
      <c r="G1216" s="95" t="s">
        <v>45</v>
      </c>
      <c r="H1216" s="182">
        <v>1</v>
      </c>
      <c r="I1216" s="96">
        <v>15.35</v>
      </c>
      <c r="J1216" s="196">
        <v>15.35</v>
      </c>
    </row>
    <row r="1217" spans="1:10" s="110" customFormat="1" ht="25.5" customHeight="1">
      <c r="A1217" s="197" t="s">
        <v>146</v>
      </c>
      <c r="B1217" s="183" t="s">
        <v>1508</v>
      </c>
      <c r="C1217" s="183" t="s">
        <v>21</v>
      </c>
      <c r="D1217" s="285" t="s">
        <v>150</v>
      </c>
      <c r="E1217" s="365" t="s">
        <v>148</v>
      </c>
      <c r="F1217" s="365"/>
      <c r="G1217" s="183" t="s">
        <v>26</v>
      </c>
      <c r="H1217" s="184">
        <v>9.11E-2</v>
      </c>
      <c r="I1217" s="185">
        <v>21.96</v>
      </c>
      <c r="J1217" s="198">
        <v>2</v>
      </c>
    </row>
    <row r="1218" spans="1:10" s="110" customFormat="1" ht="25.5" customHeight="1">
      <c r="A1218" s="197" t="s">
        <v>146</v>
      </c>
      <c r="B1218" s="183" t="s">
        <v>1509</v>
      </c>
      <c r="C1218" s="183" t="s">
        <v>21</v>
      </c>
      <c r="D1218" s="285" t="s">
        <v>151</v>
      </c>
      <c r="E1218" s="365" t="s">
        <v>148</v>
      </c>
      <c r="F1218" s="365"/>
      <c r="G1218" s="183" t="s">
        <v>26</v>
      </c>
      <c r="H1218" s="184">
        <v>9.11E-2</v>
      </c>
      <c r="I1218" s="185">
        <v>26.68</v>
      </c>
      <c r="J1218" s="198">
        <v>2.4300000000000002</v>
      </c>
    </row>
    <row r="1219" spans="1:10" s="110" customFormat="1" ht="25.5">
      <c r="A1219" s="199" t="s">
        <v>139</v>
      </c>
      <c r="B1219" s="186" t="s">
        <v>1537</v>
      </c>
      <c r="C1219" s="186" t="s">
        <v>21</v>
      </c>
      <c r="D1219" s="278" t="s">
        <v>889</v>
      </c>
      <c r="E1219" s="362" t="s">
        <v>142</v>
      </c>
      <c r="F1219" s="362"/>
      <c r="G1219" s="186" t="s">
        <v>45</v>
      </c>
      <c r="H1219" s="187">
        <v>1</v>
      </c>
      <c r="I1219" s="188">
        <v>1.89</v>
      </c>
      <c r="J1219" s="200">
        <v>1.89</v>
      </c>
    </row>
    <row r="1220" spans="1:10" s="110" customFormat="1" ht="25.5">
      <c r="A1220" s="199" t="s">
        <v>139</v>
      </c>
      <c r="B1220" s="186" t="s">
        <v>1535</v>
      </c>
      <c r="C1220" s="186" t="s">
        <v>21</v>
      </c>
      <c r="D1220" s="278" t="s">
        <v>884</v>
      </c>
      <c r="E1220" s="362" t="s">
        <v>142</v>
      </c>
      <c r="F1220" s="362"/>
      <c r="G1220" s="186" t="s">
        <v>45</v>
      </c>
      <c r="H1220" s="187">
        <v>1</v>
      </c>
      <c r="I1220" s="188">
        <v>9.0299999999999994</v>
      </c>
      <c r="J1220" s="200">
        <v>9.0299999999999994</v>
      </c>
    </row>
    <row r="1221" spans="1:10" s="110" customFormat="1" ht="25.5">
      <c r="A1221" s="201"/>
      <c r="B1221" s="293"/>
      <c r="C1221" s="293"/>
      <c r="D1221" s="279"/>
      <c r="E1221" s="279" t="s">
        <v>143</v>
      </c>
      <c r="F1221" s="203">
        <v>3.45</v>
      </c>
      <c r="G1221" s="279" t="s">
        <v>144</v>
      </c>
      <c r="H1221" s="203">
        <v>0</v>
      </c>
      <c r="I1221" s="279" t="s">
        <v>145</v>
      </c>
      <c r="J1221" s="204">
        <v>3.45</v>
      </c>
    </row>
    <row r="1222" spans="1:10" s="110" customFormat="1" ht="15" customHeight="1" thickBot="1">
      <c r="A1222" s="201"/>
      <c r="B1222" s="293"/>
      <c r="C1222" s="293"/>
      <c r="D1222" s="279"/>
      <c r="E1222" s="279" t="s">
        <v>663</v>
      </c>
      <c r="F1222" s="203">
        <v>3.44</v>
      </c>
      <c r="G1222" s="279"/>
      <c r="H1222" s="363" t="s">
        <v>664</v>
      </c>
      <c r="I1222" s="363"/>
      <c r="J1222" s="204">
        <v>18.79</v>
      </c>
    </row>
    <row r="1223" spans="1:10" s="110" customFormat="1" ht="15" thickTop="1">
      <c r="A1223" s="205"/>
      <c r="B1223" s="190"/>
      <c r="C1223" s="190"/>
      <c r="D1223" s="189"/>
      <c r="E1223" s="189"/>
      <c r="F1223" s="189"/>
      <c r="G1223" s="189"/>
      <c r="H1223" s="189"/>
      <c r="I1223" s="189"/>
      <c r="J1223" s="206"/>
    </row>
    <row r="1224" spans="1:10" s="110" customFormat="1">
      <c r="A1224" s="290" t="s">
        <v>3405</v>
      </c>
      <c r="B1224" s="289" t="s">
        <v>8</v>
      </c>
      <c r="C1224" s="289" t="s">
        <v>9</v>
      </c>
      <c r="D1224" s="284" t="s">
        <v>10</v>
      </c>
      <c r="E1224" s="367" t="s">
        <v>136</v>
      </c>
      <c r="F1224" s="367"/>
      <c r="G1224" s="289" t="s">
        <v>11</v>
      </c>
      <c r="H1224" s="288" t="s">
        <v>12</v>
      </c>
      <c r="I1224" s="288" t="s">
        <v>13</v>
      </c>
      <c r="J1224" s="287" t="s">
        <v>14</v>
      </c>
    </row>
    <row r="1225" spans="1:10" s="110" customFormat="1" ht="25.5" customHeight="1">
      <c r="A1225" s="94" t="s">
        <v>137</v>
      </c>
      <c r="B1225" s="95" t="s">
        <v>2293</v>
      </c>
      <c r="C1225" s="95" t="s">
        <v>21</v>
      </c>
      <c r="D1225" s="277" t="s">
        <v>2287</v>
      </c>
      <c r="E1225" s="368" t="s">
        <v>182</v>
      </c>
      <c r="F1225" s="368"/>
      <c r="G1225" s="95" t="s">
        <v>45</v>
      </c>
      <c r="H1225" s="182">
        <v>1</v>
      </c>
      <c r="I1225" s="96">
        <v>82.4</v>
      </c>
      <c r="J1225" s="196">
        <v>82.4</v>
      </c>
    </row>
    <row r="1226" spans="1:10" s="110" customFormat="1" ht="25.5" customHeight="1">
      <c r="A1226" s="197" t="s">
        <v>146</v>
      </c>
      <c r="B1226" s="183" t="s">
        <v>1508</v>
      </c>
      <c r="C1226" s="183" t="s">
        <v>21</v>
      </c>
      <c r="D1226" s="285" t="s">
        <v>150</v>
      </c>
      <c r="E1226" s="365" t="s">
        <v>148</v>
      </c>
      <c r="F1226" s="365"/>
      <c r="G1226" s="183" t="s">
        <v>26</v>
      </c>
      <c r="H1226" s="184">
        <v>0.27339999999999998</v>
      </c>
      <c r="I1226" s="185">
        <v>21.96</v>
      </c>
      <c r="J1226" s="198">
        <v>6</v>
      </c>
    </row>
    <row r="1227" spans="1:10" s="110" customFormat="1" ht="25.5" customHeight="1">
      <c r="A1227" s="197" t="s">
        <v>146</v>
      </c>
      <c r="B1227" s="183" t="s">
        <v>1509</v>
      </c>
      <c r="C1227" s="183" t="s">
        <v>21</v>
      </c>
      <c r="D1227" s="285" t="s">
        <v>151</v>
      </c>
      <c r="E1227" s="365" t="s">
        <v>148</v>
      </c>
      <c r="F1227" s="365"/>
      <c r="G1227" s="183" t="s">
        <v>26</v>
      </c>
      <c r="H1227" s="184">
        <v>0.27339999999999998</v>
      </c>
      <c r="I1227" s="185">
        <v>26.68</v>
      </c>
      <c r="J1227" s="198">
        <v>7.29</v>
      </c>
    </row>
    <row r="1228" spans="1:10" s="110" customFormat="1" ht="25.5">
      <c r="A1228" s="199" t="s">
        <v>139</v>
      </c>
      <c r="B1228" s="186" t="s">
        <v>1537</v>
      </c>
      <c r="C1228" s="186" t="s">
        <v>21</v>
      </c>
      <c r="D1228" s="278" t="s">
        <v>889</v>
      </c>
      <c r="E1228" s="362" t="s">
        <v>142</v>
      </c>
      <c r="F1228" s="362"/>
      <c r="G1228" s="186" t="s">
        <v>45</v>
      </c>
      <c r="H1228" s="187">
        <v>3</v>
      </c>
      <c r="I1228" s="188">
        <v>1.89</v>
      </c>
      <c r="J1228" s="200">
        <v>5.67</v>
      </c>
    </row>
    <row r="1229" spans="1:10" s="110" customFormat="1" ht="25.5">
      <c r="A1229" s="199" t="s">
        <v>139</v>
      </c>
      <c r="B1229" s="186" t="s">
        <v>1538</v>
      </c>
      <c r="C1229" s="186" t="s">
        <v>21</v>
      </c>
      <c r="D1229" s="278" t="s">
        <v>891</v>
      </c>
      <c r="E1229" s="362" t="s">
        <v>142</v>
      </c>
      <c r="F1229" s="362"/>
      <c r="G1229" s="186" t="s">
        <v>45</v>
      </c>
      <c r="H1229" s="187">
        <v>1</v>
      </c>
      <c r="I1229" s="188">
        <v>63.44</v>
      </c>
      <c r="J1229" s="200">
        <v>63.44</v>
      </c>
    </row>
    <row r="1230" spans="1:10" s="110" customFormat="1" ht="25.5">
      <c r="A1230" s="201"/>
      <c r="B1230" s="293"/>
      <c r="C1230" s="293"/>
      <c r="D1230" s="279"/>
      <c r="E1230" s="279" t="s">
        <v>143</v>
      </c>
      <c r="F1230" s="203">
        <v>10.37</v>
      </c>
      <c r="G1230" s="279" t="s">
        <v>144</v>
      </c>
      <c r="H1230" s="203">
        <v>0</v>
      </c>
      <c r="I1230" s="279" t="s">
        <v>145</v>
      </c>
      <c r="J1230" s="204">
        <v>10.37</v>
      </c>
    </row>
    <row r="1231" spans="1:10" s="110" customFormat="1" ht="15" customHeight="1" thickBot="1">
      <c r="A1231" s="201"/>
      <c r="B1231" s="293"/>
      <c r="C1231" s="293"/>
      <c r="D1231" s="279"/>
      <c r="E1231" s="279" t="s">
        <v>663</v>
      </c>
      <c r="F1231" s="203">
        <v>18.510000000000002</v>
      </c>
      <c r="G1231" s="279"/>
      <c r="H1231" s="363" t="s">
        <v>664</v>
      </c>
      <c r="I1231" s="363"/>
      <c r="J1231" s="204">
        <v>100.91</v>
      </c>
    </row>
    <row r="1232" spans="1:10" s="110" customFormat="1" ht="15" thickTop="1">
      <c r="A1232" s="205"/>
      <c r="B1232" s="190"/>
      <c r="C1232" s="190"/>
      <c r="D1232" s="189"/>
      <c r="E1232" s="189"/>
      <c r="F1232" s="189"/>
      <c r="G1232" s="189"/>
      <c r="H1232" s="189"/>
      <c r="I1232" s="189"/>
      <c r="J1232" s="206"/>
    </row>
    <row r="1233" spans="1:10" s="110" customFormat="1">
      <c r="A1233" s="290" t="s">
        <v>3406</v>
      </c>
      <c r="B1233" s="289" t="s">
        <v>8</v>
      </c>
      <c r="C1233" s="289" t="s">
        <v>9</v>
      </c>
      <c r="D1233" s="284" t="s">
        <v>10</v>
      </c>
      <c r="E1233" s="367" t="s">
        <v>136</v>
      </c>
      <c r="F1233" s="367"/>
      <c r="G1233" s="289" t="s">
        <v>11</v>
      </c>
      <c r="H1233" s="288" t="s">
        <v>12</v>
      </c>
      <c r="I1233" s="288" t="s">
        <v>13</v>
      </c>
      <c r="J1233" s="287" t="s">
        <v>14</v>
      </c>
    </row>
    <row r="1234" spans="1:10" s="110" customFormat="1" ht="25.5" customHeight="1">
      <c r="A1234" s="94" t="s">
        <v>137</v>
      </c>
      <c r="B1234" s="95" t="s">
        <v>3407</v>
      </c>
      <c r="C1234" s="95" t="s">
        <v>21</v>
      </c>
      <c r="D1234" s="277" t="s">
        <v>2498</v>
      </c>
      <c r="E1234" s="368" t="s">
        <v>182</v>
      </c>
      <c r="F1234" s="368"/>
      <c r="G1234" s="95" t="s">
        <v>45</v>
      </c>
      <c r="H1234" s="182">
        <v>1</v>
      </c>
      <c r="I1234" s="96">
        <v>89.28</v>
      </c>
      <c r="J1234" s="196">
        <v>89.28</v>
      </c>
    </row>
    <row r="1235" spans="1:10" s="110" customFormat="1" ht="25.5" customHeight="1">
      <c r="A1235" s="197" t="s">
        <v>146</v>
      </c>
      <c r="B1235" s="183" t="s">
        <v>1508</v>
      </c>
      <c r="C1235" s="183" t="s">
        <v>21</v>
      </c>
      <c r="D1235" s="285" t="s">
        <v>150</v>
      </c>
      <c r="E1235" s="365" t="s">
        <v>148</v>
      </c>
      <c r="F1235" s="365"/>
      <c r="G1235" s="183" t="s">
        <v>26</v>
      </c>
      <c r="H1235" s="184">
        <v>0.40570000000000001</v>
      </c>
      <c r="I1235" s="185">
        <v>21.96</v>
      </c>
      <c r="J1235" s="198">
        <v>8.9</v>
      </c>
    </row>
    <row r="1236" spans="1:10" s="110" customFormat="1" ht="25.5" customHeight="1">
      <c r="A1236" s="197" t="s">
        <v>146</v>
      </c>
      <c r="B1236" s="183" t="s">
        <v>1509</v>
      </c>
      <c r="C1236" s="183" t="s">
        <v>21</v>
      </c>
      <c r="D1236" s="285" t="s">
        <v>151</v>
      </c>
      <c r="E1236" s="365" t="s">
        <v>148</v>
      </c>
      <c r="F1236" s="365"/>
      <c r="G1236" s="183" t="s">
        <v>26</v>
      </c>
      <c r="H1236" s="184">
        <v>0.40570000000000001</v>
      </c>
      <c r="I1236" s="185">
        <v>26.68</v>
      </c>
      <c r="J1236" s="198">
        <v>10.82</v>
      </c>
    </row>
    <row r="1237" spans="1:10" s="110" customFormat="1" ht="25.5">
      <c r="A1237" s="199" t="s">
        <v>139</v>
      </c>
      <c r="B1237" s="186" t="s">
        <v>3408</v>
      </c>
      <c r="C1237" s="186" t="s">
        <v>21</v>
      </c>
      <c r="D1237" s="278" t="s">
        <v>3409</v>
      </c>
      <c r="E1237" s="362" t="s">
        <v>142</v>
      </c>
      <c r="F1237" s="362"/>
      <c r="G1237" s="186" t="s">
        <v>45</v>
      </c>
      <c r="H1237" s="187">
        <v>3</v>
      </c>
      <c r="I1237" s="188">
        <v>2.04</v>
      </c>
      <c r="J1237" s="200">
        <v>6.12</v>
      </c>
    </row>
    <row r="1238" spans="1:10" s="110" customFormat="1" ht="25.5">
      <c r="A1238" s="199" t="s">
        <v>139</v>
      </c>
      <c r="B1238" s="186" t="s">
        <v>1538</v>
      </c>
      <c r="C1238" s="186" t="s">
        <v>21</v>
      </c>
      <c r="D1238" s="278" t="s">
        <v>891</v>
      </c>
      <c r="E1238" s="362" t="s">
        <v>142</v>
      </c>
      <c r="F1238" s="362"/>
      <c r="G1238" s="186" t="s">
        <v>45</v>
      </c>
      <c r="H1238" s="187">
        <v>1</v>
      </c>
      <c r="I1238" s="188">
        <v>63.44</v>
      </c>
      <c r="J1238" s="200">
        <v>63.44</v>
      </c>
    </row>
    <row r="1239" spans="1:10" s="110" customFormat="1" ht="25.5">
      <c r="A1239" s="201"/>
      <c r="B1239" s="293"/>
      <c r="C1239" s="293"/>
      <c r="D1239" s="279"/>
      <c r="E1239" s="279" t="s">
        <v>143</v>
      </c>
      <c r="F1239" s="203">
        <v>15.39</v>
      </c>
      <c r="G1239" s="279" t="s">
        <v>144</v>
      </c>
      <c r="H1239" s="203">
        <v>0</v>
      </c>
      <c r="I1239" s="279" t="s">
        <v>145</v>
      </c>
      <c r="J1239" s="204">
        <v>15.39</v>
      </c>
    </row>
    <row r="1240" spans="1:10" s="110" customFormat="1" ht="15" customHeight="1" thickBot="1">
      <c r="A1240" s="201"/>
      <c r="B1240" s="293"/>
      <c r="C1240" s="293"/>
      <c r="D1240" s="279"/>
      <c r="E1240" s="279" t="s">
        <v>663</v>
      </c>
      <c r="F1240" s="203">
        <v>20.059999999999999</v>
      </c>
      <c r="G1240" s="279"/>
      <c r="H1240" s="363" t="s">
        <v>664</v>
      </c>
      <c r="I1240" s="363"/>
      <c r="J1240" s="204">
        <v>109.34</v>
      </c>
    </row>
    <row r="1241" spans="1:10" s="110" customFormat="1" ht="15" thickTop="1">
      <c r="A1241" s="205"/>
      <c r="B1241" s="190"/>
      <c r="C1241" s="190"/>
      <c r="D1241" s="189"/>
      <c r="E1241" s="189"/>
      <c r="F1241" s="189"/>
      <c r="G1241" s="189"/>
      <c r="H1241" s="189"/>
      <c r="I1241" s="189"/>
      <c r="J1241" s="206"/>
    </row>
    <row r="1242" spans="1:10" s="110" customFormat="1">
      <c r="A1242" s="290" t="s">
        <v>3410</v>
      </c>
      <c r="B1242" s="289" t="s">
        <v>8</v>
      </c>
      <c r="C1242" s="289" t="s">
        <v>9</v>
      </c>
      <c r="D1242" s="284" t="s">
        <v>10</v>
      </c>
      <c r="E1242" s="367" t="s">
        <v>136</v>
      </c>
      <c r="F1242" s="367"/>
      <c r="G1242" s="289" t="s">
        <v>11</v>
      </c>
      <c r="H1242" s="288" t="s">
        <v>12</v>
      </c>
      <c r="I1242" s="288" t="s">
        <v>13</v>
      </c>
      <c r="J1242" s="287" t="s">
        <v>14</v>
      </c>
    </row>
    <row r="1243" spans="1:10" s="110" customFormat="1" ht="25.5" customHeight="1">
      <c r="A1243" s="94" t="s">
        <v>137</v>
      </c>
      <c r="B1243" s="95" t="s">
        <v>3411</v>
      </c>
      <c r="C1243" s="95" t="s">
        <v>21</v>
      </c>
      <c r="D1243" s="277" t="s">
        <v>2500</v>
      </c>
      <c r="E1243" s="368" t="s">
        <v>182</v>
      </c>
      <c r="F1243" s="368"/>
      <c r="G1243" s="95" t="s">
        <v>45</v>
      </c>
      <c r="H1243" s="182">
        <v>1</v>
      </c>
      <c r="I1243" s="96">
        <v>98.3</v>
      </c>
      <c r="J1243" s="196">
        <v>98.3</v>
      </c>
    </row>
    <row r="1244" spans="1:10" s="110" customFormat="1" ht="25.5" customHeight="1">
      <c r="A1244" s="197" t="s">
        <v>146</v>
      </c>
      <c r="B1244" s="183" t="s">
        <v>1508</v>
      </c>
      <c r="C1244" s="183" t="s">
        <v>21</v>
      </c>
      <c r="D1244" s="285" t="s">
        <v>150</v>
      </c>
      <c r="E1244" s="365" t="s">
        <v>148</v>
      </c>
      <c r="F1244" s="365"/>
      <c r="G1244" s="183" t="s">
        <v>26</v>
      </c>
      <c r="H1244" s="184">
        <v>0.56769999999999998</v>
      </c>
      <c r="I1244" s="185">
        <v>21.96</v>
      </c>
      <c r="J1244" s="198">
        <v>12.46</v>
      </c>
    </row>
    <row r="1245" spans="1:10" s="110" customFormat="1" ht="25.5" customHeight="1">
      <c r="A1245" s="197" t="s">
        <v>146</v>
      </c>
      <c r="B1245" s="183" t="s">
        <v>1509</v>
      </c>
      <c r="C1245" s="183" t="s">
        <v>21</v>
      </c>
      <c r="D1245" s="285" t="s">
        <v>151</v>
      </c>
      <c r="E1245" s="365" t="s">
        <v>148</v>
      </c>
      <c r="F1245" s="365"/>
      <c r="G1245" s="183" t="s">
        <v>26</v>
      </c>
      <c r="H1245" s="184">
        <v>0.56769999999999998</v>
      </c>
      <c r="I1245" s="185">
        <v>26.68</v>
      </c>
      <c r="J1245" s="198">
        <v>15.14</v>
      </c>
    </row>
    <row r="1246" spans="1:10" s="110" customFormat="1" ht="25.5">
      <c r="A1246" s="199" t="s">
        <v>139</v>
      </c>
      <c r="B1246" s="186" t="s">
        <v>3412</v>
      </c>
      <c r="C1246" s="186" t="s">
        <v>21</v>
      </c>
      <c r="D1246" s="278" t="s">
        <v>3413</v>
      </c>
      <c r="E1246" s="362" t="s">
        <v>142</v>
      </c>
      <c r="F1246" s="362"/>
      <c r="G1246" s="186" t="s">
        <v>45</v>
      </c>
      <c r="H1246" s="187">
        <v>3</v>
      </c>
      <c r="I1246" s="188">
        <v>2.42</v>
      </c>
      <c r="J1246" s="200">
        <v>7.26</v>
      </c>
    </row>
    <row r="1247" spans="1:10" s="110" customFormat="1" ht="25.5">
      <c r="A1247" s="199" t="s">
        <v>139</v>
      </c>
      <c r="B1247" s="186" t="s">
        <v>1538</v>
      </c>
      <c r="C1247" s="186" t="s">
        <v>21</v>
      </c>
      <c r="D1247" s="278" t="s">
        <v>891</v>
      </c>
      <c r="E1247" s="362" t="s">
        <v>142</v>
      </c>
      <c r="F1247" s="362"/>
      <c r="G1247" s="186" t="s">
        <v>45</v>
      </c>
      <c r="H1247" s="187">
        <v>1</v>
      </c>
      <c r="I1247" s="188">
        <v>63.44</v>
      </c>
      <c r="J1247" s="200">
        <v>63.44</v>
      </c>
    </row>
    <row r="1248" spans="1:10" s="110" customFormat="1" ht="25.5">
      <c r="A1248" s="201"/>
      <c r="B1248" s="293"/>
      <c r="C1248" s="293"/>
      <c r="D1248" s="279"/>
      <c r="E1248" s="279" t="s">
        <v>143</v>
      </c>
      <c r="F1248" s="203">
        <v>21.54</v>
      </c>
      <c r="G1248" s="279" t="s">
        <v>144</v>
      </c>
      <c r="H1248" s="203">
        <v>0</v>
      </c>
      <c r="I1248" s="279" t="s">
        <v>145</v>
      </c>
      <c r="J1248" s="204">
        <v>21.54</v>
      </c>
    </row>
    <row r="1249" spans="1:10" s="110" customFormat="1" ht="15" customHeight="1" thickBot="1">
      <c r="A1249" s="201"/>
      <c r="B1249" s="293"/>
      <c r="C1249" s="293"/>
      <c r="D1249" s="279"/>
      <c r="E1249" s="279" t="s">
        <v>663</v>
      </c>
      <c r="F1249" s="203">
        <v>22.08</v>
      </c>
      <c r="G1249" s="279"/>
      <c r="H1249" s="363" t="s">
        <v>664</v>
      </c>
      <c r="I1249" s="363"/>
      <c r="J1249" s="204">
        <v>120.38</v>
      </c>
    </row>
    <row r="1250" spans="1:10" s="110" customFormat="1" ht="15" thickTop="1">
      <c r="A1250" s="205"/>
      <c r="B1250" s="190"/>
      <c r="C1250" s="190"/>
      <c r="D1250" s="189"/>
      <c r="E1250" s="189"/>
      <c r="F1250" s="189"/>
      <c r="G1250" s="189"/>
      <c r="H1250" s="189"/>
      <c r="I1250" s="189"/>
      <c r="J1250" s="206"/>
    </row>
    <row r="1251" spans="1:10" s="110" customFormat="1">
      <c r="A1251" s="290" t="s">
        <v>3414</v>
      </c>
      <c r="B1251" s="289" t="s">
        <v>8</v>
      </c>
      <c r="C1251" s="289" t="s">
        <v>9</v>
      </c>
      <c r="D1251" s="284" t="s">
        <v>10</v>
      </c>
      <c r="E1251" s="367" t="s">
        <v>136</v>
      </c>
      <c r="F1251" s="367"/>
      <c r="G1251" s="289" t="s">
        <v>11</v>
      </c>
      <c r="H1251" s="288" t="s">
        <v>12</v>
      </c>
      <c r="I1251" s="288" t="s">
        <v>13</v>
      </c>
      <c r="J1251" s="287" t="s">
        <v>14</v>
      </c>
    </row>
    <row r="1252" spans="1:10" s="110" customFormat="1" ht="25.5" customHeight="1">
      <c r="A1252" s="94" t="s">
        <v>137</v>
      </c>
      <c r="B1252" s="95" t="s">
        <v>1292</v>
      </c>
      <c r="C1252" s="95" t="s">
        <v>21</v>
      </c>
      <c r="D1252" s="277" t="s">
        <v>120</v>
      </c>
      <c r="E1252" s="368" t="s">
        <v>182</v>
      </c>
      <c r="F1252" s="368"/>
      <c r="G1252" s="95" t="s">
        <v>45</v>
      </c>
      <c r="H1252" s="182">
        <v>1</v>
      </c>
      <c r="I1252" s="96">
        <v>158.78</v>
      </c>
      <c r="J1252" s="196">
        <v>158.78</v>
      </c>
    </row>
    <row r="1253" spans="1:10" s="110" customFormat="1" ht="25.5" customHeight="1">
      <c r="A1253" s="197" t="s">
        <v>146</v>
      </c>
      <c r="B1253" s="183" t="s">
        <v>1508</v>
      </c>
      <c r="C1253" s="183" t="s">
        <v>21</v>
      </c>
      <c r="D1253" s="285" t="s">
        <v>150</v>
      </c>
      <c r="E1253" s="365" t="s">
        <v>148</v>
      </c>
      <c r="F1253" s="365"/>
      <c r="G1253" s="183" t="s">
        <v>26</v>
      </c>
      <c r="H1253" s="184">
        <v>0.78300000000000003</v>
      </c>
      <c r="I1253" s="185">
        <v>21.96</v>
      </c>
      <c r="J1253" s="198">
        <v>17.190000000000001</v>
      </c>
    </row>
    <row r="1254" spans="1:10" s="110" customFormat="1" ht="25.5" customHeight="1">
      <c r="A1254" s="197" t="s">
        <v>146</v>
      </c>
      <c r="B1254" s="183" t="s">
        <v>1509</v>
      </c>
      <c r="C1254" s="183" t="s">
        <v>21</v>
      </c>
      <c r="D1254" s="285" t="s">
        <v>151</v>
      </c>
      <c r="E1254" s="365" t="s">
        <v>148</v>
      </c>
      <c r="F1254" s="365"/>
      <c r="G1254" s="183" t="s">
        <v>26</v>
      </c>
      <c r="H1254" s="184">
        <v>0.78300000000000003</v>
      </c>
      <c r="I1254" s="185">
        <v>26.68</v>
      </c>
      <c r="J1254" s="198">
        <v>20.89</v>
      </c>
    </row>
    <row r="1255" spans="1:10" s="110" customFormat="1" ht="25.5">
      <c r="A1255" s="199" t="s">
        <v>139</v>
      </c>
      <c r="B1255" s="186" t="s">
        <v>1539</v>
      </c>
      <c r="C1255" s="186" t="s">
        <v>21</v>
      </c>
      <c r="D1255" s="278" t="s">
        <v>894</v>
      </c>
      <c r="E1255" s="362" t="s">
        <v>142</v>
      </c>
      <c r="F1255" s="362"/>
      <c r="G1255" s="186" t="s">
        <v>45</v>
      </c>
      <c r="H1255" s="187">
        <v>3</v>
      </c>
      <c r="I1255" s="188">
        <v>3.35</v>
      </c>
      <c r="J1255" s="200">
        <v>10.050000000000001</v>
      </c>
    </row>
    <row r="1256" spans="1:10" s="110" customFormat="1" ht="25.5">
      <c r="A1256" s="199" t="s">
        <v>139</v>
      </c>
      <c r="B1256" s="186" t="s">
        <v>1540</v>
      </c>
      <c r="C1256" s="186" t="s">
        <v>21</v>
      </c>
      <c r="D1256" s="278" t="s">
        <v>895</v>
      </c>
      <c r="E1256" s="362" t="s">
        <v>142</v>
      </c>
      <c r="F1256" s="362"/>
      <c r="G1256" s="186" t="s">
        <v>45</v>
      </c>
      <c r="H1256" s="187">
        <v>1</v>
      </c>
      <c r="I1256" s="188">
        <v>110.65</v>
      </c>
      <c r="J1256" s="200">
        <v>110.65</v>
      </c>
    </row>
    <row r="1257" spans="1:10" s="110" customFormat="1" ht="25.5">
      <c r="A1257" s="201"/>
      <c r="B1257" s="293"/>
      <c r="C1257" s="293"/>
      <c r="D1257" s="279"/>
      <c r="E1257" s="279" t="s">
        <v>143</v>
      </c>
      <c r="F1257" s="203">
        <v>29.71</v>
      </c>
      <c r="G1257" s="279" t="s">
        <v>144</v>
      </c>
      <c r="H1257" s="203">
        <v>0</v>
      </c>
      <c r="I1257" s="279" t="s">
        <v>145</v>
      </c>
      <c r="J1257" s="204">
        <v>29.71</v>
      </c>
    </row>
    <row r="1258" spans="1:10" s="110" customFormat="1" ht="15" customHeight="1" thickBot="1">
      <c r="A1258" s="201"/>
      <c r="B1258" s="293"/>
      <c r="C1258" s="293"/>
      <c r="D1258" s="279"/>
      <c r="E1258" s="279" t="s">
        <v>663</v>
      </c>
      <c r="F1258" s="203">
        <v>35.67</v>
      </c>
      <c r="G1258" s="279"/>
      <c r="H1258" s="363" t="s">
        <v>664</v>
      </c>
      <c r="I1258" s="363"/>
      <c r="J1258" s="204">
        <v>194.45</v>
      </c>
    </row>
    <row r="1259" spans="1:10" s="110" customFormat="1" ht="15" thickTop="1">
      <c r="A1259" s="205"/>
      <c r="B1259" s="190"/>
      <c r="C1259" s="190"/>
      <c r="D1259" s="189"/>
      <c r="E1259" s="189"/>
      <c r="F1259" s="189"/>
      <c r="G1259" s="189"/>
      <c r="H1259" s="189"/>
      <c r="I1259" s="189"/>
      <c r="J1259" s="206"/>
    </row>
    <row r="1260" spans="1:10" s="110" customFormat="1">
      <c r="A1260" s="290" t="s">
        <v>3415</v>
      </c>
      <c r="B1260" s="289" t="s">
        <v>8</v>
      </c>
      <c r="C1260" s="289" t="s">
        <v>9</v>
      </c>
      <c r="D1260" s="284" t="s">
        <v>10</v>
      </c>
      <c r="E1260" s="367" t="s">
        <v>136</v>
      </c>
      <c r="F1260" s="367"/>
      <c r="G1260" s="289" t="s">
        <v>11</v>
      </c>
      <c r="H1260" s="288" t="s">
        <v>12</v>
      </c>
      <c r="I1260" s="288" t="s">
        <v>13</v>
      </c>
      <c r="J1260" s="287" t="s">
        <v>14</v>
      </c>
    </row>
    <row r="1261" spans="1:10" s="110" customFormat="1" ht="25.5" customHeight="1">
      <c r="A1261" s="94" t="s">
        <v>137</v>
      </c>
      <c r="B1261" s="95" t="s">
        <v>3416</v>
      </c>
      <c r="C1261" s="95" t="s">
        <v>21</v>
      </c>
      <c r="D1261" s="277" t="s">
        <v>2503</v>
      </c>
      <c r="E1261" s="368" t="s">
        <v>182</v>
      </c>
      <c r="F1261" s="368"/>
      <c r="G1261" s="95" t="s">
        <v>45</v>
      </c>
      <c r="H1261" s="182">
        <v>1</v>
      </c>
      <c r="I1261" s="96">
        <v>430.09</v>
      </c>
      <c r="J1261" s="196">
        <v>430.09</v>
      </c>
    </row>
    <row r="1262" spans="1:10" s="110" customFormat="1" ht="25.5" customHeight="1">
      <c r="A1262" s="197" t="s">
        <v>146</v>
      </c>
      <c r="B1262" s="183" t="s">
        <v>1508</v>
      </c>
      <c r="C1262" s="183" t="s">
        <v>21</v>
      </c>
      <c r="D1262" s="285" t="s">
        <v>150</v>
      </c>
      <c r="E1262" s="365" t="s">
        <v>148</v>
      </c>
      <c r="F1262" s="365"/>
      <c r="G1262" s="183" t="s">
        <v>26</v>
      </c>
      <c r="H1262" s="184">
        <v>1.3231999999999999</v>
      </c>
      <c r="I1262" s="185">
        <v>21.96</v>
      </c>
      <c r="J1262" s="198">
        <v>29.05</v>
      </c>
    </row>
    <row r="1263" spans="1:10" s="110" customFormat="1" ht="25.5" customHeight="1">
      <c r="A1263" s="197" t="s">
        <v>146</v>
      </c>
      <c r="B1263" s="183" t="s">
        <v>1509</v>
      </c>
      <c r="C1263" s="183" t="s">
        <v>21</v>
      </c>
      <c r="D1263" s="285" t="s">
        <v>151</v>
      </c>
      <c r="E1263" s="365" t="s">
        <v>148</v>
      </c>
      <c r="F1263" s="365"/>
      <c r="G1263" s="183" t="s">
        <v>26</v>
      </c>
      <c r="H1263" s="184">
        <v>1.3231999999999999</v>
      </c>
      <c r="I1263" s="185">
        <v>26.68</v>
      </c>
      <c r="J1263" s="198">
        <v>35.299999999999997</v>
      </c>
    </row>
    <row r="1264" spans="1:10" s="110" customFormat="1" ht="25.5">
      <c r="A1264" s="199" t="s">
        <v>139</v>
      </c>
      <c r="B1264" s="186" t="s">
        <v>3417</v>
      </c>
      <c r="C1264" s="186" t="s">
        <v>21</v>
      </c>
      <c r="D1264" s="278" t="s">
        <v>3418</v>
      </c>
      <c r="E1264" s="362" t="s">
        <v>142</v>
      </c>
      <c r="F1264" s="362"/>
      <c r="G1264" s="186" t="s">
        <v>45</v>
      </c>
      <c r="H1264" s="187">
        <v>3</v>
      </c>
      <c r="I1264" s="188">
        <v>6.56</v>
      </c>
      <c r="J1264" s="200">
        <v>19.68</v>
      </c>
    </row>
    <row r="1265" spans="1:10" s="110" customFormat="1">
      <c r="A1265" s="199" t="s">
        <v>139</v>
      </c>
      <c r="B1265" s="186" t="s">
        <v>3419</v>
      </c>
      <c r="C1265" s="186" t="s">
        <v>21</v>
      </c>
      <c r="D1265" s="278" t="s">
        <v>3420</v>
      </c>
      <c r="E1265" s="362" t="s">
        <v>142</v>
      </c>
      <c r="F1265" s="362"/>
      <c r="G1265" s="186" t="s">
        <v>45</v>
      </c>
      <c r="H1265" s="187">
        <v>1</v>
      </c>
      <c r="I1265" s="188">
        <v>346.06</v>
      </c>
      <c r="J1265" s="200">
        <v>346.06</v>
      </c>
    </row>
    <row r="1266" spans="1:10" s="110" customFormat="1" ht="25.5">
      <c r="A1266" s="201"/>
      <c r="B1266" s="293"/>
      <c r="C1266" s="293"/>
      <c r="D1266" s="279"/>
      <c r="E1266" s="279" t="s">
        <v>143</v>
      </c>
      <c r="F1266" s="203">
        <v>50.22</v>
      </c>
      <c r="G1266" s="279" t="s">
        <v>144</v>
      </c>
      <c r="H1266" s="203">
        <v>0</v>
      </c>
      <c r="I1266" s="279" t="s">
        <v>145</v>
      </c>
      <c r="J1266" s="204">
        <v>50.22</v>
      </c>
    </row>
    <row r="1267" spans="1:10" s="110" customFormat="1" ht="15" customHeight="1" thickBot="1">
      <c r="A1267" s="201"/>
      <c r="B1267" s="293"/>
      <c r="C1267" s="293"/>
      <c r="D1267" s="279"/>
      <c r="E1267" s="279" t="s">
        <v>663</v>
      </c>
      <c r="F1267" s="203">
        <v>96.64</v>
      </c>
      <c r="G1267" s="279"/>
      <c r="H1267" s="363" t="s">
        <v>664</v>
      </c>
      <c r="I1267" s="363"/>
      <c r="J1267" s="204">
        <v>526.73</v>
      </c>
    </row>
    <row r="1268" spans="1:10" s="110" customFormat="1" ht="15" thickTop="1">
      <c r="A1268" s="205"/>
      <c r="B1268" s="190"/>
      <c r="C1268" s="190"/>
      <c r="D1268" s="189"/>
      <c r="E1268" s="189"/>
      <c r="F1268" s="189"/>
      <c r="G1268" s="189"/>
      <c r="H1268" s="189"/>
      <c r="I1268" s="189"/>
      <c r="J1268" s="206"/>
    </row>
    <row r="1269" spans="1:10" s="110" customFormat="1">
      <c r="A1269" s="290" t="s">
        <v>3421</v>
      </c>
      <c r="B1269" s="289" t="s">
        <v>8</v>
      </c>
      <c r="C1269" s="289" t="s">
        <v>9</v>
      </c>
      <c r="D1269" s="284" t="s">
        <v>10</v>
      </c>
      <c r="E1269" s="367" t="s">
        <v>136</v>
      </c>
      <c r="F1269" s="367"/>
      <c r="G1269" s="289" t="s">
        <v>11</v>
      </c>
      <c r="H1269" s="288" t="s">
        <v>12</v>
      </c>
      <c r="I1269" s="288" t="s">
        <v>13</v>
      </c>
      <c r="J1269" s="287" t="s">
        <v>14</v>
      </c>
    </row>
    <row r="1270" spans="1:10" s="110" customFormat="1" ht="25.5" customHeight="1">
      <c r="A1270" s="94" t="s">
        <v>137</v>
      </c>
      <c r="B1270" s="95" t="s">
        <v>1251</v>
      </c>
      <c r="C1270" s="95" t="s">
        <v>21</v>
      </c>
      <c r="D1270" s="277" t="s">
        <v>316</v>
      </c>
      <c r="E1270" s="368" t="s">
        <v>182</v>
      </c>
      <c r="F1270" s="368"/>
      <c r="G1270" s="95" t="s">
        <v>45</v>
      </c>
      <c r="H1270" s="182">
        <v>1</v>
      </c>
      <c r="I1270" s="96">
        <v>645.52</v>
      </c>
      <c r="J1270" s="196">
        <v>645.52</v>
      </c>
    </row>
    <row r="1271" spans="1:10" s="110" customFormat="1" ht="25.5" customHeight="1">
      <c r="A1271" s="197" t="s">
        <v>146</v>
      </c>
      <c r="B1271" s="183" t="s">
        <v>1508</v>
      </c>
      <c r="C1271" s="183" t="s">
        <v>21</v>
      </c>
      <c r="D1271" s="285" t="s">
        <v>150</v>
      </c>
      <c r="E1271" s="365" t="s">
        <v>148</v>
      </c>
      <c r="F1271" s="365"/>
      <c r="G1271" s="183" t="s">
        <v>26</v>
      </c>
      <c r="H1271" s="184">
        <v>1.3231999999999999</v>
      </c>
      <c r="I1271" s="185">
        <v>21.96</v>
      </c>
      <c r="J1271" s="198">
        <v>29.05</v>
      </c>
    </row>
    <row r="1272" spans="1:10" s="110" customFormat="1" ht="25.5" customHeight="1">
      <c r="A1272" s="197" t="s">
        <v>146</v>
      </c>
      <c r="B1272" s="183" t="s">
        <v>1509</v>
      </c>
      <c r="C1272" s="183" t="s">
        <v>21</v>
      </c>
      <c r="D1272" s="285" t="s">
        <v>151</v>
      </c>
      <c r="E1272" s="365" t="s">
        <v>148</v>
      </c>
      <c r="F1272" s="365"/>
      <c r="G1272" s="183" t="s">
        <v>26</v>
      </c>
      <c r="H1272" s="184">
        <v>1.3231999999999999</v>
      </c>
      <c r="I1272" s="185">
        <v>26.68</v>
      </c>
      <c r="J1272" s="198">
        <v>35.299999999999997</v>
      </c>
    </row>
    <row r="1273" spans="1:10" s="110" customFormat="1" ht="25.5">
      <c r="A1273" s="199" t="s">
        <v>139</v>
      </c>
      <c r="B1273" s="186" t="s">
        <v>1541</v>
      </c>
      <c r="C1273" s="186" t="s">
        <v>21</v>
      </c>
      <c r="D1273" s="278" t="s">
        <v>897</v>
      </c>
      <c r="E1273" s="362" t="s">
        <v>142</v>
      </c>
      <c r="F1273" s="362"/>
      <c r="G1273" s="186" t="s">
        <v>45</v>
      </c>
      <c r="H1273" s="187">
        <v>3</v>
      </c>
      <c r="I1273" s="188">
        <v>10.07</v>
      </c>
      <c r="J1273" s="200">
        <v>30.21</v>
      </c>
    </row>
    <row r="1274" spans="1:10" s="110" customFormat="1" ht="25.5">
      <c r="A1274" s="199" t="s">
        <v>139</v>
      </c>
      <c r="B1274" s="186" t="s">
        <v>1542</v>
      </c>
      <c r="C1274" s="186" t="s">
        <v>21</v>
      </c>
      <c r="D1274" s="278" t="s">
        <v>898</v>
      </c>
      <c r="E1274" s="362" t="s">
        <v>142</v>
      </c>
      <c r="F1274" s="362"/>
      <c r="G1274" s="186" t="s">
        <v>45</v>
      </c>
      <c r="H1274" s="187">
        <v>1</v>
      </c>
      <c r="I1274" s="188">
        <v>550.96</v>
      </c>
      <c r="J1274" s="200">
        <v>550.96</v>
      </c>
    </row>
    <row r="1275" spans="1:10" s="110" customFormat="1" ht="25.5">
      <c r="A1275" s="201"/>
      <c r="B1275" s="293"/>
      <c r="C1275" s="293"/>
      <c r="D1275" s="279"/>
      <c r="E1275" s="279" t="s">
        <v>143</v>
      </c>
      <c r="F1275" s="203">
        <v>50.22</v>
      </c>
      <c r="G1275" s="279" t="s">
        <v>144</v>
      </c>
      <c r="H1275" s="203">
        <v>0</v>
      </c>
      <c r="I1275" s="279" t="s">
        <v>145</v>
      </c>
      <c r="J1275" s="204">
        <v>50.22</v>
      </c>
    </row>
    <row r="1276" spans="1:10" s="110" customFormat="1" ht="15" customHeight="1" thickBot="1">
      <c r="A1276" s="201"/>
      <c r="B1276" s="293"/>
      <c r="C1276" s="293"/>
      <c r="D1276" s="279"/>
      <c r="E1276" s="279" t="s">
        <v>663</v>
      </c>
      <c r="F1276" s="203">
        <v>145.04</v>
      </c>
      <c r="G1276" s="279"/>
      <c r="H1276" s="363" t="s">
        <v>664</v>
      </c>
      <c r="I1276" s="363"/>
      <c r="J1276" s="204">
        <v>790.56</v>
      </c>
    </row>
    <row r="1277" spans="1:10" s="110" customFormat="1" ht="15" thickTop="1">
      <c r="A1277" s="205"/>
      <c r="B1277" s="190"/>
      <c r="C1277" s="190"/>
      <c r="D1277" s="189"/>
      <c r="E1277" s="189"/>
      <c r="F1277" s="189"/>
      <c r="G1277" s="189"/>
      <c r="H1277" s="189"/>
      <c r="I1277" s="189"/>
      <c r="J1277" s="206"/>
    </row>
    <row r="1278" spans="1:10" s="110" customFormat="1">
      <c r="A1278" s="290" t="s">
        <v>3422</v>
      </c>
      <c r="B1278" s="289" t="s">
        <v>8</v>
      </c>
      <c r="C1278" s="289" t="s">
        <v>9</v>
      </c>
      <c r="D1278" s="284" t="s">
        <v>10</v>
      </c>
      <c r="E1278" s="367" t="s">
        <v>136</v>
      </c>
      <c r="F1278" s="367"/>
      <c r="G1278" s="289" t="s">
        <v>11</v>
      </c>
      <c r="H1278" s="288" t="s">
        <v>12</v>
      </c>
      <c r="I1278" s="288" t="s">
        <v>13</v>
      </c>
      <c r="J1278" s="287" t="s">
        <v>14</v>
      </c>
    </row>
    <row r="1279" spans="1:10" s="110" customFormat="1" ht="25.5" customHeight="1">
      <c r="A1279" s="94" t="s">
        <v>137</v>
      </c>
      <c r="B1279" s="95" t="s">
        <v>1256</v>
      </c>
      <c r="C1279" s="95" t="s">
        <v>21</v>
      </c>
      <c r="D1279" s="277" t="s">
        <v>618</v>
      </c>
      <c r="E1279" s="368" t="s">
        <v>182</v>
      </c>
      <c r="F1279" s="368"/>
      <c r="G1279" s="95" t="s">
        <v>45</v>
      </c>
      <c r="H1279" s="182">
        <v>1</v>
      </c>
      <c r="I1279" s="96">
        <v>1029.49</v>
      </c>
      <c r="J1279" s="196">
        <v>1029.49</v>
      </c>
    </row>
    <row r="1280" spans="1:10" s="110" customFormat="1" ht="25.5" customHeight="1">
      <c r="A1280" s="197" t="s">
        <v>146</v>
      </c>
      <c r="B1280" s="183" t="s">
        <v>1508</v>
      </c>
      <c r="C1280" s="183" t="s">
        <v>21</v>
      </c>
      <c r="D1280" s="285" t="s">
        <v>150</v>
      </c>
      <c r="E1280" s="365" t="s">
        <v>148</v>
      </c>
      <c r="F1280" s="365"/>
      <c r="G1280" s="183" t="s">
        <v>26</v>
      </c>
      <c r="H1280" s="184">
        <v>1.3231999999999999</v>
      </c>
      <c r="I1280" s="185">
        <v>21.96</v>
      </c>
      <c r="J1280" s="198">
        <v>29.05</v>
      </c>
    </row>
    <row r="1281" spans="1:10" s="110" customFormat="1" ht="25.5" customHeight="1">
      <c r="A1281" s="197" t="s">
        <v>146</v>
      </c>
      <c r="B1281" s="183" t="s">
        <v>1509</v>
      </c>
      <c r="C1281" s="183" t="s">
        <v>21</v>
      </c>
      <c r="D1281" s="285" t="s">
        <v>151</v>
      </c>
      <c r="E1281" s="365" t="s">
        <v>148</v>
      </c>
      <c r="F1281" s="365"/>
      <c r="G1281" s="183" t="s">
        <v>26</v>
      </c>
      <c r="H1281" s="184">
        <v>1.3231999999999999</v>
      </c>
      <c r="I1281" s="185">
        <v>26.68</v>
      </c>
      <c r="J1281" s="198">
        <v>35.299999999999997</v>
      </c>
    </row>
    <row r="1282" spans="1:10" s="110" customFormat="1" ht="25.5">
      <c r="A1282" s="199" t="s">
        <v>139</v>
      </c>
      <c r="B1282" s="186" t="s">
        <v>1544</v>
      </c>
      <c r="C1282" s="186" t="s">
        <v>21</v>
      </c>
      <c r="D1282" s="278" t="s">
        <v>900</v>
      </c>
      <c r="E1282" s="362" t="s">
        <v>142</v>
      </c>
      <c r="F1282" s="362"/>
      <c r="G1282" s="186" t="s">
        <v>45</v>
      </c>
      <c r="H1282" s="187">
        <v>3</v>
      </c>
      <c r="I1282" s="188">
        <v>14.16</v>
      </c>
      <c r="J1282" s="200">
        <v>42.48</v>
      </c>
    </row>
    <row r="1283" spans="1:10" s="110" customFormat="1">
      <c r="A1283" s="199" t="s">
        <v>139</v>
      </c>
      <c r="B1283" s="186" t="s">
        <v>1545</v>
      </c>
      <c r="C1283" s="186" t="s">
        <v>21</v>
      </c>
      <c r="D1283" s="278" t="s">
        <v>901</v>
      </c>
      <c r="E1283" s="362" t="s">
        <v>142</v>
      </c>
      <c r="F1283" s="362"/>
      <c r="G1283" s="186" t="s">
        <v>45</v>
      </c>
      <c r="H1283" s="187">
        <v>1</v>
      </c>
      <c r="I1283" s="188">
        <v>922.66</v>
      </c>
      <c r="J1283" s="200">
        <v>922.66</v>
      </c>
    </row>
    <row r="1284" spans="1:10" s="110" customFormat="1" ht="25.5">
      <c r="A1284" s="201"/>
      <c r="B1284" s="293"/>
      <c r="C1284" s="293"/>
      <c r="D1284" s="279"/>
      <c r="E1284" s="279" t="s">
        <v>143</v>
      </c>
      <c r="F1284" s="203">
        <v>50.22</v>
      </c>
      <c r="G1284" s="279" t="s">
        <v>144</v>
      </c>
      <c r="H1284" s="203">
        <v>0</v>
      </c>
      <c r="I1284" s="279" t="s">
        <v>145</v>
      </c>
      <c r="J1284" s="204">
        <v>50.22</v>
      </c>
    </row>
    <row r="1285" spans="1:10" s="110" customFormat="1" ht="15" customHeight="1" thickBot="1">
      <c r="A1285" s="201"/>
      <c r="B1285" s="293"/>
      <c r="C1285" s="293"/>
      <c r="D1285" s="279"/>
      <c r="E1285" s="279" t="s">
        <v>663</v>
      </c>
      <c r="F1285" s="203">
        <v>231.32</v>
      </c>
      <c r="G1285" s="279"/>
      <c r="H1285" s="363" t="s">
        <v>664</v>
      </c>
      <c r="I1285" s="363"/>
      <c r="J1285" s="204">
        <v>1260.81</v>
      </c>
    </row>
    <row r="1286" spans="1:10" s="110" customFormat="1" ht="15" thickTop="1">
      <c r="A1286" s="205"/>
      <c r="B1286" s="190"/>
      <c r="C1286" s="190"/>
      <c r="D1286" s="189"/>
      <c r="E1286" s="189"/>
      <c r="F1286" s="189"/>
      <c r="G1286" s="189"/>
      <c r="H1286" s="189"/>
      <c r="I1286" s="189"/>
      <c r="J1286" s="206"/>
    </row>
    <row r="1287" spans="1:10" s="110" customFormat="1">
      <c r="A1287" s="290" t="s">
        <v>3423</v>
      </c>
      <c r="B1287" s="289" t="s">
        <v>8</v>
      </c>
      <c r="C1287" s="289" t="s">
        <v>9</v>
      </c>
      <c r="D1287" s="284" t="s">
        <v>10</v>
      </c>
      <c r="E1287" s="367" t="s">
        <v>136</v>
      </c>
      <c r="F1287" s="367"/>
      <c r="G1287" s="289" t="s">
        <v>11</v>
      </c>
      <c r="H1287" s="288" t="s">
        <v>12</v>
      </c>
      <c r="I1287" s="288" t="s">
        <v>13</v>
      </c>
      <c r="J1287" s="287" t="s">
        <v>14</v>
      </c>
    </row>
    <row r="1288" spans="1:10" s="110" customFormat="1" ht="25.5" customHeight="1">
      <c r="A1288" s="94" t="s">
        <v>137</v>
      </c>
      <c r="B1288" s="95" t="s">
        <v>2294</v>
      </c>
      <c r="C1288" s="95" t="s">
        <v>21</v>
      </c>
      <c r="D1288" s="277" t="s">
        <v>2288</v>
      </c>
      <c r="E1288" s="368" t="s">
        <v>182</v>
      </c>
      <c r="F1288" s="368"/>
      <c r="G1288" s="95" t="s">
        <v>45</v>
      </c>
      <c r="H1288" s="182">
        <v>1</v>
      </c>
      <c r="I1288" s="96">
        <v>1374.23</v>
      </c>
      <c r="J1288" s="196">
        <v>1374.23</v>
      </c>
    </row>
    <row r="1289" spans="1:10" s="110" customFormat="1" ht="25.5" customHeight="1">
      <c r="A1289" s="197" t="s">
        <v>146</v>
      </c>
      <c r="B1289" s="183" t="s">
        <v>1508</v>
      </c>
      <c r="C1289" s="183" t="s">
        <v>21</v>
      </c>
      <c r="D1289" s="285" t="s">
        <v>150</v>
      </c>
      <c r="E1289" s="365" t="s">
        <v>148</v>
      </c>
      <c r="F1289" s="365"/>
      <c r="G1289" s="183" t="s">
        <v>26</v>
      </c>
      <c r="H1289" s="184">
        <v>1.3231999999999999</v>
      </c>
      <c r="I1289" s="185">
        <v>21.96</v>
      </c>
      <c r="J1289" s="198">
        <v>29.05</v>
      </c>
    </row>
    <row r="1290" spans="1:10" s="110" customFormat="1" ht="25.5" customHeight="1">
      <c r="A1290" s="197" t="s">
        <v>146</v>
      </c>
      <c r="B1290" s="183" t="s">
        <v>1509</v>
      </c>
      <c r="C1290" s="183" t="s">
        <v>21</v>
      </c>
      <c r="D1290" s="285" t="s">
        <v>151</v>
      </c>
      <c r="E1290" s="365" t="s">
        <v>148</v>
      </c>
      <c r="F1290" s="365"/>
      <c r="G1290" s="183" t="s">
        <v>26</v>
      </c>
      <c r="H1290" s="184">
        <v>1.3231999999999999</v>
      </c>
      <c r="I1290" s="185">
        <v>26.68</v>
      </c>
      <c r="J1290" s="198">
        <v>35.299999999999997</v>
      </c>
    </row>
    <row r="1291" spans="1:10" s="110" customFormat="1" ht="25.5">
      <c r="A1291" s="199" t="s">
        <v>139</v>
      </c>
      <c r="B1291" s="186" t="s">
        <v>1544</v>
      </c>
      <c r="C1291" s="186" t="s">
        <v>21</v>
      </c>
      <c r="D1291" s="278" t="s">
        <v>900</v>
      </c>
      <c r="E1291" s="362" t="s">
        <v>142</v>
      </c>
      <c r="F1291" s="362"/>
      <c r="G1291" s="186" t="s">
        <v>45</v>
      </c>
      <c r="H1291" s="187">
        <v>3</v>
      </c>
      <c r="I1291" s="188">
        <v>14.16</v>
      </c>
      <c r="J1291" s="200">
        <v>42.48</v>
      </c>
    </row>
    <row r="1292" spans="1:10" s="110" customFormat="1" ht="25.5">
      <c r="A1292" s="199" t="s">
        <v>139</v>
      </c>
      <c r="B1292" s="186" t="s">
        <v>2295</v>
      </c>
      <c r="C1292" s="186" t="s">
        <v>21</v>
      </c>
      <c r="D1292" s="278" t="s">
        <v>2296</v>
      </c>
      <c r="E1292" s="362" t="s">
        <v>142</v>
      </c>
      <c r="F1292" s="362"/>
      <c r="G1292" s="186" t="s">
        <v>45</v>
      </c>
      <c r="H1292" s="187">
        <v>1</v>
      </c>
      <c r="I1292" s="188">
        <v>1267.4000000000001</v>
      </c>
      <c r="J1292" s="200">
        <v>1267.4000000000001</v>
      </c>
    </row>
    <row r="1293" spans="1:10" s="110" customFormat="1" ht="25.5">
      <c r="A1293" s="201"/>
      <c r="B1293" s="293"/>
      <c r="C1293" s="293"/>
      <c r="D1293" s="279"/>
      <c r="E1293" s="279" t="s">
        <v>143</v>
      </c>
      <c r="F1293" s="203">
        <v>50.22</v>
      </c>
      <c r="G1293" s="279" t="s">
        <v>144</v>
      </c>
      <c r="H1293" s="203">
        <v>0</v>
      </c>
      <c r="I1293" s="279" t="s">
        <v>145</v>
      </c>
      <c r="J1293" s="204">
        <v>50.22</v>
      </c>
    </row>
    <row r="1294" spans="1:10" s="110" customFormat="1" ht="15" customHeight="1" thickBot="1">
      <c r="A1294" s="201"/>
      <c r="B1294" s="293"/>
      <c r="C1294" s="293"/>
      <c r="D1294" s="279"/>
      <c r="E1294" s="279" t="s">
        <v>663</v>
      </c>
      <c r="F1294" s="203">
        <v>308.77999999999997</v>
      </c>
      <c r="G1294" s="279"/>
      <c r="H1294" s="363" t="s">
        <v>664</v>
      </c>
      <c r="I1294" s="363"/>
      <c r="J1294" s="204">
        <v>1683.01</v>
      </c>
    </row>
    <row r="1295" spans="1:10" s="110" customFormat="1" ht="15" thickTop="1">
      <c r="A1295" s="205"/>
      <c r="B1295" s="190"/>
      <c r="C1295" s="190"/>
      <c r="D1295" s="189"/>
      <c r="E1295" s="189"/>
      <c r="F1295" s="189"/>
      <c r="G1295" s="189"/>
      <c r="H1295" s="189"/>
      <c r="I1295" s="189"/>
      <c r="J1295" s="206"/>
    </row>
    <row r="1296" spans="1:10" s="110" customFormat="1">
      <c r="A1296" s="290" t="s">
        <v>3424</v>
      </c>
      <c r="B1296" s="289" t="s">
        <v>8</v>
      </c>
      <c r="C1296" s="289" t="s">
        <v>9</v>
      </c>
      <c r="D1296" s="284" t="s">
        <v>10</v>
      </c>
      <c r="E1296" s="367" t="s">
        <v>136</v>
      </c>
      <c r="F1296" s="367"/>
      <c r="G1296" s="289" t="s">
        <v>11</v>
      </c>
      <c r="H1296" s="288" t="s">
        <v>12</v>
      </c>
      <c r="I1296" s="288" t="s">
        <v>13</v>
      </c>
      <c r="J1296" s="287" t="s">
        <v>14</v>
      </c>
    </row>
    <row r="1297" spans="1:10" s="110" customFormat="1" ht="25.5" customHeight="1">
      <c r="A1297" s="94" t="s">
        <v>137</v>
      </c>
      <c r="B1297" s="95" t="s">
        <v>3425</v>
      </c>
      <c r="C1297" s="95" t="s">
        <v>21</v>
      </c>
      <c r="D1297" s="277" t="s">
        <v>2508</v>
      </c>
      <c r="E1297" s="368" t="s">
        <v>182</v>
      </c>
      <c r="F1297" s="368"/>
      <c r="G1297" s="95" t="s">
        <v>45</v>
      </c>
      <c r="H1297" s="182">
        <v>1</v>
      </c>
      <c r="I1297" s="96">
        <v>4569.3</v>
      </c>
      <c r="J1297" s="196">
        <v>4569.3</v>
      </c>
    </row>
    <row r="1298" spans="1:10" s="110" customFormat="1" ht="25.5" customHeight="1">
      <c r="A1298" s="197" t="s">
        <v>146</v>
      </c>
      <c r="B1298" s="183" t="s">
        <v>1508</v>
      </c>
      <c r="C1298" s="183" t="s">
        <v>21</v>
      </c>
      <c r="D1298" s="285" t="s">
        <v>150</v>
      </c>
      <c r="E1298" s="365" t="s">
        <v>148</v>
      </c>
      <c r="F1298" s="365"/>
      <c r="G1298" s="183" t="s">
        <v>26</v>
      </c>
      <c r="H1298" s="184">
        <v>1.3231999999999999</v>
      </c>
      <c r="I1298" s="185">
        <v>21.96</v>
      </c>
      <c r="J1298" s="198">
        <v>29.05</v>
      </c>
    </row>
    <row r="1299" spans="1:10" s="110" customFormat="1" ht="25.5" customHeight="1">
      <c r="A1299" s="197" t="s">
        <v>146</v>
      </c>
      <c r="B1299" s="183" t="s">
        <v>1509</v>
      </c>
      <c r="C1299" s="183" t="s">
        <v>21</v>
      </c>
      <c r="D1299" s="285" t="s">
        <v>151</v>
      </c>
      <c r="E1299" s="365" t="s">
        <v>148</v>
      </c>
      <c r="F1299" s="365"/>
      <c r="G1299" s="183" t="s">
        <v>26</v>
      </c>
      <c r="H1299" s="184">
        <v>1.3231999999999999</v>
      </c>
      <c r="I1299" s="185">
        <v>26.68</v>
      </c>
      <c r="J1299" s="198">
        <v>35.299999999999997</v>
      </c>
    </row>
    <row r="1300" spans="1:10" s="110" customFormat="1" ht="25.5">
      <c r="A1300" s="199" t="s">
        <v>139</v>
      </c>
      <c r="B1300" s="186" t="s">
        <v>1544</v>
      </c>
      <c r="C1300" s="186" t="s">
        <v>21</v>
      </c>
      <c r="D1300" s="278" t="s">
        <v>900</v>
      </c>
      <c r="E1300" s="362" t="s">
        <v>142</v>
      </c>
      <c r="F1300" s="362"/>
      <c r="G1300" s="186" t="s">
        <v>45</v>
      </c>
      <c r="H1300" s="187">
        <v>3</v>
      </c>
      <c r="I1300" s="188">
        <v>14.16</v>
      </c>
      <c r="J1300" s="200">
        <v>42.48</v>
      </c>
    </row>
    <row r="1301" spans="1:10" s="110" customFormat="1">
      <c r="A1301" s="199" t="s">
        <v>139</v>
      </c>
      <c r="B1301" s="186" t="s">
        <v>3426</v>
      </c>
      <c r="C1301" s="186" t="s">
        <v>21</v>
      </c>
      <c r="D1301" s="278" t="s">
        <v>3427</v>
      </c>
      <c r="E1301" s="362" t="s">
        <v>142</v>
      </c>
      <c r="F1301" s="362"/>
      <c r="G1301" s="186" t="s">
        <v>45</v>
      </c>
      <c r="H1301" s="187">
        <v>1</v>
      </c>
      <c r="I1301" s="188">
        <v>4462.47</v>
      </c>
      <c r="J1301" s="200">
        <v>4462.47</v>
      </c>
    </row>
    <row r="1302" spans="1:10" s="110" customFormat="1" ht="25.5">
      <c r="A1302" s="201"/>
      <c r="B1302" s="293"/>
      <c r="C1302" s="293"/>
      <c r="D1302" s="279"/>
      <c r="E1302" s="279" t="s">
        <v>143</v>
      </c>
      <c r="F1302" s="203">
        <v>50.22</v>
      </c>
      <c r="G1302" s="279" t="s">
        <v>144</v>
      </c>
      <c r="H1302" s="203">
        <v>0</v>
      </c>
      <c r="I1302" s="279" t="s">
        <v>145</v>
      </c>
      <c r="J1302" s="204">
        <v>50.22</v>
      </c>
    </row>
    <row r="1303" spans="1:10" s="110" customFormat="1" ht="15" customHeight="1" thickBot="1">
      <c r="A1303" s="201"/>
      <c r="B1303" s="293"/>
      <c r="C1303" s="293"/>
      <c r="D1303" s="279"/>
      <c r="E1303" s="279" t="s">
        <v>663</v>
      </c>
      <c r="F1303" s="203">
        <v>1026.72</v>
      </c>
      <c r="G1303" s="279"/>
      <c r="H1303" s="363" t="s">
        <v>664</v>
      </c>
      <c r="I1303" s="363"/>
      <c r="J1303" s="204">
        <v>5596.02</v>
      </c>
    </row>
    <row r="1304" spans="1:10" s="110" customFormat="1" ht="15" thickTop="1">
      <c r="A1304" s="205"/>
      <c r="B1304" s="190"/>
      <c r="C1304" s="190"/>
      <c r="D1304" s="189"/>
      <c r="E1304" s="189"/>
      <c r="F1304" s="189"/>
      <c r="G1304" s="189"/>
      <c r="H1304" s="189"/>
      <c r="I1304" s="189"/>
      <c r="J1304" s="206"/>
    </row>
    <row r="1305" spans="1:10" s="110" customFormat="1">
      <c r="A1305" s="290" t="s">
        <v>3428</v>
      </c>
      <c r="B1305" s="289" t="s">
        <v>8</v>
      </c>
      <c r="C1305" s="289" t="s">
        <v>9</v>
      </c>
      <c r="D1305" s="284" t="s">
        <v>10</v>
      </c>
      <c r="E1305" s="367" t="s">
        <v>136</v>
      </c>
      <c r="F1305" s="367"/>
      <c r="G1305" s="289" t="s">
        <v>11</v>
      </c>
      <c r="H1305" s="288" t="s">
        <v>12</v>
      </c>
      <c r="I1305" s="288" t="s">
        <v>13</v>
      </c>
      <c r="J1305" s="287" t="s">
        <v>14</v>
      </c>
    </row>
    <row r="1306" spans="1:10" s="110" customFormat="1" ht="14.25" customHeight="1">
      <c r="A1306" s="94" t="s">
        <v>137</v>
      </c>
      <c r="B1306" s="95" t="s">
        <v>3429</v>
      </c>
      <c r="C1306" s="95" t="s">
        <v>268</v>
      </c>
      <c r="D1306" s="277" t="s">
        <v>2510</v>
      </c>
      <c r="E1306" s="368" t="s">
        <v>3430</v>
      </c>
      <c r="F1306" s="368"/>
      <c r="G1306" s="95" t="s">
        <v>45</v>
      </c>
      <c r="H1306" s="182">
        <v>1</v>
      </c>
      <c r="I1306" s="96">
        <v>129.41</v>
      </c>
      <c r="J1306" s="196">
        <v>129.41</v>
      </c>
    </row>
    <row r="1307" spans="1:10" s="110" customFormat="1" ht="25.5">
      <c r="A1307" s="199" t="s">
        <v>139</v>
      </c>
      <c r="B1307" s="186" t="s">
        <v>3431</v>
      </c>
      <c r="C1307" s="186" t="s">
        <v>268</v>
      </c>
      <c r="D1307" s="278" t="s">
        <v>3432</v>
      </c>
      <c r="E1307" s="362" t="s">
        <v>142</v>
      </c>
      <c r="F1307" s="362"/>
      <c r="G1307" s="186" t="s">
        <v>45</v>
      </c>
      <c r="H1307" s="187">
        <v>1</v>
      </c>
      <c r="I1307" s="188">
        <v>88.07</v>
      </c>
      <c r="J1307" s="200">
        <v>88.07</v>
      </c>
    </row>
    <row r="1308" spans="1:10" s="110" customFormat="1">
      <c r="A1308" s="199" t="s">
        <v>139</v>
      </c>
      <c r="B1308" s="186" t="s">
        <v>1528</v>
      </c>
      <c r="C1308" s="186" t="s">
        <v>268</v>
      </c>
      <c r="D1308" s="278" t="s">
        <v>874</v>
      </c>
      <c r="E1308" s="362" t="s">
        <v>141</v>
      </c>
      <c r="F1308" s="362"/>
      <c r="G1308" s="186" t="s">
        <v>26</v>
      </c>
      <c r="H1308" s="187">
        <v>1.2</v>
      </c>
      <c r="I1308" s="188">
        <v>19.37</v>
      </c>
      <c r="J1308" s="200">
        <v>23.24</v>
      </c>
    </row>
    <row r="1309" spans="1:10" s="110" customFormat="1">
      <c r="A1309" s="199" t="s">
        <v>139</v>
      </c>
      <c r="B1309" s="186" t="s">
        <v>1529</v>
      </c>
      <c r="C1309" s="186" t="s">
        <v>268</v>
      </c>
      <c r="D1309" s="278" t="s">
        <v>875</v>
      </c>
      <c r="E1309" s="362" t="s">
        <v>141</v>
      </c>
      <c r="F1309" s="362"/>
      <c r="G1309" s="186" t="s">
        <v>26</v>
      </c>
      <c r="H1309" s="187">
        <v>1.2</v>
      </c>
      <c r="I1309" s="188">
        <v>15.09</v>
      </c>
      <c r="J1309" s="200">
        <v>18.100000000000001</v>
      </c>
    </row>
    <row r="1310" spans="1:10" s="110" customFormat="1" ht="25.5">
      <c r="A1310" s="201"/>
      <c r="B1310" s="293"/>
      <c r="C1310" s="293"/>
      <c r="D1310" s="279"/>
      <c r="E1310" s="279" t="s">
        <v>143</v>
      </c>
      <c r="F1310" s="203">
        <v>41.34</v>
      </c>
      <c r="G1310" s="279" t="s">
        <v>144</v>
      </c>
      <c r="H1310" s="203">
        <v>0</v>
      </c>
      <c r="I1310" s="279" t="s">
        <v>145</v>
      </c>
      <c r="J1310" s="204">
        <v>41.34</v>
      </c>
    </row>
    <row r="1311" spans="1:10" s="110" customFormat="1" ht="15" customHeight="1" thickBot="1">
      <c r="A1311" s="201"/>
      <c r="B1311" s="293"/>
      <c r="C1311" s="293"/>
      <c r="D1311" s="279"/>
      <c r="E1311" s="279" t="s">
        <v>663</v>
      </c>
      <c r="F1311" s="203">
        <v>29.07</v>
      </c>
      <c r="G1311" s="279"/>
      <c r="H1311" s="363" t="s">
        <v>664</v>
      </c>
      <c r="I1311" s="363"/>
      <c r="J1311" s="204">
        <v>158.47999999999999</v>
      </c>
    </row>
    <row r="1312" spans="1:10" s="110" customFormat="1" ht="15" thickTop="1">
      <c r="A1312" s="205"/>
      <c r="B1312" s="190"/>
      <c r="C1312" s="190"/>
      <c r="D1312" s="189"/>
      <c r="E1312" s="189"/>
      <c r="F1312" s="189"/>
      <c r="G1312" s="189"/>
      <c r="H1312" s="189"/>
      <c r="I1312" s="189"/>
      <c r="J1312" s="206"/>
    </row>
    <row r="1313" spans="1:10" s="110" customFormat="1">
      <c r="A1313" s="290" t="s">
        <v>3433</v>
      </c>
      <c r="B1313" s="289" t="s">
        <v>8</v>
      </c>
      <c r="C1313" s="289" t="s">
        <v>9</v>
      </c>
      <c r="D1313" s="284" t="s">
        <v>10</v>
      </c>
      <c r="E1313" s="367" t="s">
        <v>136</v>
      </c>
      <c r="F1313" s="367"/>
      <c r="G1313" s="289" t="s">
        <v>11</v>
      </c>
      <c r="H1313" s="288" t="s">
        <v>12</v>
      </c>
      <c r="I1313" s="288" t="s">
        <v>13</v>
      </c>
      <c r="J1313" s="287" t="s">
        <v>14</v>
      </c>
    </row>
    <row r="1314" spans="1:10" s="110" customFormat="1" ht="25.5">
      <c r="A1314" s="94" t="s">
        <v>137</v>
      </c>
      <c r="B1314" s="95" t="s">
        <v>3434</v>
      </c>
      <c r="C1314" s="95" t="s">
        <v>16</v>
      </c>
      <c r="D1314" s="277" t="s">
        <v>2512</v>
      </c>
      <c r="E1314" s="368">
        <v>714</v>
      </c>
      <c r="F1314" s="368"/>
      <c r="G1314" s="95" t="s">
        <v>2070</v>
      </c>
      <c r="H1314" s="182">
        <v>1</v>
      </c>
      <c r="I1314" s="96">
        <v>136.91999999999999</v>
      </c>
      <c r="J1314" s="196">
        <v>136.91999999999999</v>
      </c>
    </row>
    <row r="1315" spans="1:10" s="110" customFormat="1" ht="25.5">
      <c r="A1315" s="199" t="s">
        <v>139</v>
      </c>
      <c r="B1315" s="186" t="s">
        <v>3435</v>
      </c>
      <c r="C1315" s="186" t="s">
        <v>16</v>
      </c>
      <c r="D1315" s="278" t="s">
        <v>3436</v>
      </c>
      <c r="E1315" s="362" t="s">
        <v>142</v>
      </c>
      <c r="F1315" s="362"/>
      <c r="G1315" s="186" t="s">
        <v>17</v>
      </c>
      <c r="H1315" s="187">
        <v>1</v>
      </c>
      <c r="I1315" s="188">
        <v>113.26</v>
      </c>
      <c r="J1315" s="200">
        <v>113.26</v>
      </c>
    </row>
    <row r="1316" spans="1:10" s="110" customFormat="1" ht="25.5">
      <c r="A1316" s="199" t="s">
        <v>139</v>
      </c>
      <c r="B1316" s="186" t="s">
        <v>3437</v>
      </c>
      <c r="C1316" s="186" t="s">
        <v>16</v>
      </c>
      <c r="D1316" s="278" t="s">
        <v>3438</v>
      </c>
      <c r="E1316" s="362" t="s">
        <v>141</v>
      </c>
      <c r="F1316" s="362"/>
      <c r="G1316" s="186" t="s">
        <v>26</v>
      </c>
      <c r="H1316" s="187">
        <v>0.6</v>
      </c>
      <c r="I1316" s="188">
        <v>16.04</v>
      </c>
      <c r="J1316" s="200">
        <v>9.6199999999999992</v>
      </c>
    </row>
    <row r="1317" spans="1:10" s="110" customFormat="1" ht="25.5">
      <c r="A1317" s="199" t="s">
        <v>139</v>
      </c>
      <c r="B1317" s="186" t="s">
        <v>3439</v>
      </c>
      <c r="C1317" s="186" t="s">
        <v>16</v>
      </c>
      <c r="D1317" s="278" t="s">
        <v>874</v>
      </c>
      <c r="E1317" s="362" t="s">
        <v>141</v>
      </c>
      <c r="F1317" s="362"/>
      <c r="G1317" s="186" t="s">
        <v>26</v>
      </c>
      <c r="H1317" s="187">
        <v>0.6</v>
      </c>
      <c r="I1317" s="188">
        <v>23.41</v>
      </c>
      <c r="J1317" s="200">
        <v>14.04</v>
      </c>
    </row>
    <row r="1318" spans="1:10" s="110" customFormat="1" ht="25.5">
      <c r="A1318" s="201"/>
      <c r="B1318" s="293"/>
      <c r="C1318" s="293"/>
      <c r="D1318" s="279"/>
      <c r="E1318" s="279" t="s">
        <v>143</v>
      </c>
      <c r="F1318" s="203">
        <v>23.66</v>
      </c>
      <c r="G1318" s="279" t="s">
        <v>144</v>
      </c>
      <c r="H1318" s="203">
        <v>0</v>
      </c>
      <c r="I1318" s="279" t="s">
        <v>145</v>
      </c>
      <c r="J1318" s="204">
        <v>23.66</v>
      </c>
    </row>
    <row r="1319" spans="1:10" s="110" customFormat="1" ht="15" customHeight="1" thickBot="1">
      <c r="A1319" s="201"/>
      <c r="B1319" s="293"/>
      <c r="C1319" s="293"/>
      <c r="D1319" s="279"/>
      <c r="E1319" s="279" t="s">
        <v>663</v>
      </c>
      <c r="F1319" s="203">
        <v>30.76</v>
      </c>
      <c r="G1319" s="279"/>
      <c r="H1319" s="363" t="s">
        <v>664</v>
      </c>
      <c r="I1319" s="363"/>
      <c r="J1319" s="204">
        <v>167.68</v>
      </c>
    </row>
    <row r="1320" spans="1:10" s="110" customFormat="1" ht="15" thickTop="1">
      <c r="A1320" s="205"/>
      <c r="B1320" s="190"/>
      <c r="C1320" s="190"/>
      <c r="D1320" s="189"/>
      <c r="E1320" s="189"/>
      <c r="F1320" s="189"/>
      <c r="G1320" s="189"/>
      <c r="H1320" s="189"/>
      <c r="I1320" s="189"/>
      <c r="J1320" s="206"/>
    </row>
    <row r="1321" spans="1:10" s="110" customFormat="1">
      <c r="A1321" s="290" t="s">
        <v>3440</v>
      </c>
      <c r="B1321" s="289" t="s">
        <v>8</v>
      </c>
      <c r="C1321" s="289" t="s">
        <v>9</v>
      </c>
      <c r="D1321" s="284" t="s">
        <v>10</v>
      </c>
      <c r="E1321" s="367" t="s">
        <v>136</v>
      </c>
      <c r="F1321" s="367"/>
      <c r="G1321" s="289" t="s">
        <v>11</v>
      </c>
      <c r="H1321" s="288" t="s">
        <v>12</v>
      </c>
      <c r="I1321" s="288" t="s">
        <v>13</v>
      </c>
      <c r="J1321" s="287" t="s">
        <v>14</v>
      </c>
    </row>
    <row r="1322" spans="1:10" s="110" customFormat="1" ht="25.5">
      <c r="A1322" s="94" t="s">
        <v>137</v>
      </c>
      <c r="B1322" s="95" t="s">
        <v>3441</v>
      </c>
      <c r="C1322" s="95" t="s">
        <v>16</v>
      </c>
      <c r="D1322" s="277" t="s">
        <v>2514</v>
      </c>
      <c r="E1322" s="368">
        <v>714</v>
      </c>
      <c r="F1322" s="368"/>
      <c r="G1322" s="95" t="s">
        <v>2070</v>
      </c>
      <c r="H1322" s="182">
        <v>1</v>
      </c>
      <c r="I1322" s="96">
        <v>187.6</v>
      </c>
      <c r="J1322" s="196">
        <v>187.6</v>
      </c>
    </row>
    <row r="1323" spans="1:10" s="110" customFormat="1" ht="25.5">
      <c r="A1323" s="199" t="s">
        <v>139</v>
      </c>
      <c r="B1323" s="186" t="s">
        <v>3442</v>
      </c>
      <c r="C1323" s="186" t="s">
        <v>16</v>
      </c>
      <c r="D1323" s="278" t="s">
        <v>3443</v>
      </c>
      <c r="E1323" s="362" t="s">
        <v>142</v>
      </c>
      <c r="F1323" s="362"/>
      <c r="G1323" s="186" t="s">
        <v>17</v>
      </c>
      <c r="H1323" s="187">
        <v>1</v>
      </c>
      <c r="I1323" s="188">
        <v>163.94</v>
      </c>
      <c r="J1323" s="200">
        <v>163.94</v>
      </c>
    </row>
    <row r="1324" spans="1:10" s="110" customFormat="1" ht="25.5">
      <c r="A1324" s="199" t="s">
        <v>139</v>
      </c>
      <c r="B1324" s="186" t="s">
        <v>3439</v>
      </c>
      <c r="C1324" s="186" t="s">
        <v>16</v>
      </c>
      <c r="D1324" s="278" t="s">
        <v>874</v>
      </c>
      <c r="E1324" s="362" t="s">
        <v>141</v>
      </c>
      <c r="F1324" s="362"/>
      <c r="G1324" s="186" t="s">
        <v>26</v>
      </c>
      <c r="H1324" s="187">
        <v>0.6</v>
      </c>
      <c r="I1324" s="188">
        <v>23.41</v>
      </c>
      <c r="J1324" s="200">
        <v>14.04</v>
      </c>
    </row>
    <row r="1325" spans="1:10" s="110" customFormat="1" ht="25.5">
      <c r="A1325" s="199" t="s">
        <v>139</v>
      </c>
      <c r="B1325" s="186" t="s">
        <v>3437</v>
      </c>
      <c r="C1325" s="186" t="s">
        <v>16</v>
      </c>
      <c r="D1325" s="278" t="s">
        <v>3438</v>
      </c>
      <c r="E1325" s="362" t="s">
        <v>141</v>
      </c>
      <c r="F1325" s="362"/>
      <c r="G1325" s="186" t="s">
        <v>26</v>
      </c>
      <c r="H1325" s="187">
        <v>0.6</v>
      </c>
      <c r="I1325" s="188">
        <v>16.04</v>
      </c>
      <c r="J1325" s="200">
        <v>9.6199999999999992</v>
      </c>
    </row>
    <row r="1326" spans="1:10" s="110" customFormat="1" ht="25.5">
      <c r="A1326" s="201"/>
      <c r="B1326" s="293"/>
      <c r="C1326" s="293"/>
      <c r="D1326" s="279"/>
      <c r="E1326" s="279" t="s">
        <v>143</v>
      </c>
      <c r="F1326" s="203">
        <v>23.66</v>
      </c>
      <c r="G1326" s="279" t="s">
        <v>144</v>
      </c>
      <c r="H1326" s="203">
        <v>0</v>
      </c>
      <c r="I1326" s="279" t="s">
        <v>145</v>
      </c>
      <c r="J1326" s="204">
        <v>23.66</v>
      </c>
    </row>
    <row r="1327" spans="1:10" s="110" customFormat="1" ht="15" customHeight="1" thickBot="1">
      <c r="A1327" s="201"/>
      <c r="B1327" s="293"/>
      <c r="C1327" s="293"/>
      <c r="D1327" s="279"/>
      <c r="E1327" s="279" t="s">
        <v>663</v>
      </c>
      <c r="F1327" s="203">
        <v>42.15</v>
      </c>
      <c r="G1327" s="279"/>
      <c r="H1327" s="363" t="s">
        <v>664</v>
      </c>
      <c r="I1327" s="363"/>
      <c r="J1327" s="204">
        <v>229.75</v>
      </c>
    </row>
    <row r="1328" spans="1:10" s="110" customFormat="1" ht="15" thickTop="1">
      <c r="A1328" s="205"/>
      <c r="B1328" s="190"/>
      <c r="C1328" s="190"/>
      <c r="D1328" s="189"/>
      <c r="E1328" s="189"/>
      <c r="F1328" s="189"/>
      <c r="G1328" s="189"/>
      <c r="H1328" s="189"/>
      <c r="I1328" s="189"/>
      <c r="J1328" s="206"/>
    </row>
    <row r="1329" spans="1:10" s="110" customFormat="1">
      <c r="A1329" s="290" t="s">
        <v>3444</v>
      </c>
      <c r="B1329" s="289" t="s">
        <v>8</v>
      </c>
      <c r="C1329" s="289" t="s">
        <v>9</v>
      </c>
      <c r="D1329" s="284" t="s">
        <v>10</v>
      </c>
      <c r="E1329" s="367" t="s">
        <v>136</v>
      </c>
      <c r="F1329" s="367"/>
      <c r="G1329" s="289" t="s">
        <v>11</v>
      </c>
      <c r="H1329" s="288" t="s">
        <v>12</v>
      </c>
      <c r="I1329" s="288" t="s">
        <v>13</v>
      </c>
      <c r="J1329" s="287" t="s">
        <v>14</v>
      </c>
    </row>
    <row r="1330" spans="1:10" s="110" customFormat="1" ht="25.5" customHeight="1">
      <c r="A1330" s="94" t="s">
        <v>137</v>
      </c>
      <c r="B1330" s="95" t="s">
        <v>1261</v>
      </c>
      <c r="C1330" s="95" t="s">
        <v>21</v>
      </c>
      <c r="D1330" s="277" t="s">
        <v>318</v>
      </c>
      <c r="E1330" s="368" t="s">
        <v>182</v>
      </c>
      <c r="F1330" s="368"/>
      <c r="G1330" s="95" t="s">
        <v>45</v>
      </c>
      <c r="H1330" s="182">
        <v>1</v>
      </c>
      <c r="I1330" s="96">
        <v>70.12</v>
      </c>
      <c r="J1330" s="196">
        <v>70.12</v>
      </c>
    </row>
    <row r="1331" spans="1:10" s="110" customFormat="1" ht="25.5" customHeight="1">
      <c r="A1331" s="197" t="s">
        <v>146</v>
      </c>
      <c r="B1331" s="183" t="s">
        <v>1508</v>
      </c>
      <c r="C1331" s="183" t="s">
        <v>21</v>
      </c>
      <c r="D1331" s="285" t="s">
        <v>150</v>
      </c>
      <c r="E1331" s="365" t="s">
        <v>148</v>
      </c>
      <c r="F1331" s="365"/>
      <c r="G1331" s="183" t="s">
        <v>26</v>
      </c>
      <c r="H1331" s="184">
        <v>0.24840000000000001</v>
      </c>
      <c r="I1331" s="185">
        <v>21.96</v>
      </c>
      <c r="J1331" s="198">
        <v>5.45</v>
      </c>
    </row>
    <row r="1332" spans="1:10" s="110" customFormat="1" ht="25.5" customHeight="1">
      <c r="A1332" s="197" t="s">
        <v>146</v>
      </c>
      <c r="B1332" s="183" t="s">
        <v>1509</v>
      </c>
      <c r="C1332" s="183" t="s">
        <v>21</v>
      </c>
      <c r="D1332" s="285" t="s">
        <v>151</v>
      </c>
      <c r="E1332" s="365" t="s">
        <v>148</v>
      </c>
      <c r="F1332" s="365"/>
      <c r="G1332" s="183" t="s">
        <v>26</v>
      </c>
      <c r="H1332" s="184">
        <v>0.24840000000000001</v>
      </c>
      <c r="I1332" s="185">
        <v>26.68</v>
      </c>
      <c r="J1332" s="198">
        <v>6.62</v>
      </c>
    </row>
    <row r="1333" spans="1:10" s="110" customFormat="1" ht="25.5">
      <c r="A1333" s="199" t="s">
        <v>139</v>
      </c>
      <c r="B1333" s="186" t="s">
        <v>1543</v>
      </c>
      <c r="C1333" s="186" t="s">
        <v>21</v>
      </c>
      <c r="D1333" s="278" t="s">
        <v>899</v>
      </c>
      <c r="E1333" s="362" t="s">
        <v>142</v>
      </c>
      <c r="F1333" s="362"/>
      <c r="G1333" s="186" t="s">
        <v>45</v>
      </c>
      <c r="H1333" s="187">
        <v>1</v>
      </c>
      <c r="I1333" s="188">
        <v>58.05</v>
      </c>
      <c r="J1333" s="200">
        <v>58.05</v>
      </c>
    </row>
    <row r="1334" spans="1:10" s="110" customFormat="1" ht="25.5">
      <c r="A1334" s="201"/>
      <c r="B1334" s="293"/>
      <c r="C1334" s="293"/>
      <c r="D1334" s="279"/>
      <c r="E1334" s="279" t="s">
        <v>143</v>
      </c>
      <c r="F1334" s="203">
        <v>9.42</v>
      </c>
      <c r="G1334" s="279" t="s">
        <v>144</v>
      </c>
      <c r="H1334" s="203">
        <v>0</v>
      </c>
      <c r="I1334" s="279" t="s">
        <v>145</v>
      </c>
      <c r="J1334" s="204">
        <v>9.42</v>
      </c>
    </row>
    <row r="1335" spans="1:10" s="110" customFormat="1" ht="15" customHeight="1" thickBot="1">
      <c r="A1335" s="201"/>
      <c r="B1335" s="293"/>
      <c r="C1335" s="293"/>
      <c r="D1335" s="279"/>
      <c r="E1335" s="279" t="s">
        <v>663</v>
      </c>
      <c r="F1335" s="203">
        <v>15.75</v>
      </c>
      <c r="G1335" s="279"/>
      <c r="H1335" s="363" t="s">
        <v>664</v>
      </c>
      <c r="I1335" s="363"/>
      <c r="J1335" s="204">
        <v>85.87</v>
      </c>
    </row>
    <row r="1336" spans="1:10" s="110" customFormat="1" ht="15" thickTop="1">
      <c r="A1336" s="205"/>
      <c r="B1336" s="190"/>
      <c r="C1336" s="190"/>
      <c r="D1336" s="189"/>
      <c r="E1336" s="189"/>
      <c r="F1336" s="189"/>
      <c r="G1336" s="189"/>
      <c r="H1336" s="189"/>
      <c r="I1336" s="189"/>
      <c r="J1336" s="206"/>
    </row>
    <row r="1337" spans="1:10" s="110" customFormat="1">
      <c r="A1337" s="290" t="s">
        <v>3445</v>
      </c>
      <c r="B1337" s="289" t="s">
        <v>8</v>
      </c>
      <c r="C1337" s="289" t="s">
        <v>9</v>
      </c>
      <c r="D1337" s="284" t="s">
        <v>10</v>
      </c>
      <c r="E1337" s="367" t="s">
        <v>136</v>
      </c>
      <c r="F1337" s="367"/>
      <c r="G1337" s="289" t="s">
        <v>11</v>
      </c>
      <c r="H1337" s="288" t="s">
        <v>12</v>
      </c>
      <c r="I1337" s="288" t="s">
        <v>13</v>
      </c>
      <c r="J1337" s="287" t="s">
        <v>14</v>
      </c>
    </row>
    <row r="1338" spans="1:10" s="110" customFormat="1" ht="38.25" customHeight="1">
      <c r="A1338" s="94" t="s">
        <v>137</v>
      </c>
      <c r="B1338" s="95" t="s">
        <v>1193</v>
      </c>
      <c r="C1338" s="95" t="s">
        <v>21</v>
      </c>
      <c r="D1338" s="277" t="s">
        <v>320</v>
      </c>
      <c r="E1338" s="368" t="s">
        <v>182</v>
      </c>
      <c r="F1338" s="368"/>
      <c r="G1338" s="95" t="s">
        <v>34</v>
      </c>
      <c r="H1338" s="182">
        <v>1</v>
      </c>
      <c r="I1338" s="96">
        <v>17.48</v>
      </c>
      <c r="J1338" s="196">
        <v>17.48</v>
      </c>
    </row>
    <row r="1339" spans="1:10" s="110" customFormat="1" ht="25.5" customHeight="1">
      <c r="A1339" s="197" t="s">
        <v>146</v>
      </c>
      <c r="B1339" s="183" t="s">
        <v>1508</v>
      </c>
      <c r="C1339" s="183" t="s">
        <v>21</v>
      </c>
      <c r="D1339" s="285" t="s">
        <v>150</v>
      </c>
      <c r="E1339" s="365" t="s">
        <v>148</v>
      </c>
      <c r="F1339" s="365"/>
      <c r="G1339" s="183" t="s">
        <v>26</v>
      </c>
      <c r="H1339" s="184">
        <v>9.0999999999999998E-2</v>
      </c>
      <c r="I1339" s="185">
        <v>21.96</v>
      </c>
      <c r="J1339" s="198">
        <v>1.99</v>
      </c>
    </row>
    <row r="1340" spans="1:10" s="110" customFormat="1" ht="25.5" customHeight="1">
      <c r="A1340" s="197" t="s">
        <v>146</v>
      </c>
      <c r="B1340" s="183" t="s">
        <v>1509</v>
      </c>
      <c r="C1340" s="183" t="s">
        <v>21</v>
      </c>
      <c r="D1340" s="285" t="s">
        <v>151</v>
      </c>
      <c r="E1340" s="365" t="s">
        <v>148</v>
      </c>
      <c r="F1340" s="365"/>
      <c r="G1340" s="183" t="s">
        <v>26</v>
      </c>
      <c r="H1340" s="184">
        <v>9.0999999999999998E-2</v>
      </c>
      <c r="I1340" s="185">
        <v>26.68</v>
      </c>
      <c r="J1340" s="198">
        <v>2.42</v>
      </c>
    </row>
    <row r="1341" spans="1:10" s="110" customFormat="1" ht="51">
      <c r="A1341" s="197" t="s">
        <v>146</v>
      </c>
      <c r="B1341" s="183" t="s">
        <v>1324</v>
      </c>
      <c r="C1341" s="183" t="s">
        <v>21</v>
      </c>
      <c r="D1341" s="285" t="s">
        <v>644</v>
      </c>
      <c r="E1341" s="365" t="s">
        <v>152</v>
      </c>
      <c r="F1341" s="365"/>
      <c r="G1341" s="183" t="s">
        <v>34</v>
      </c>
      <c r="H1341" s="184">
        <v>1</v>
      </c>
      <c r="I1341" s="185">
        <v>9.98</v>
      </c>
      <c r="J1341" s="198">
        <v>9.98</v>
      </c>
    </row>
    <row r="1342" spans="1:10" s="110" customFormat="1">
      <c r="A1342" s="199" t="s">
        <v>139</v>
      </c>
      <c r="B1342" s="186" t="s">
        <v>1546</v>
      </c>
      <c r="C1342" s="186" t="s">
        <v>21</v>
      </c>
      <c r="D1342" s="278" t="s">
        <v>903</v>
      </c>
      <c r="E1342" s="362" t="s">
        <v>142</v>
      </c>
      <c r="F1342" s="362"/>
      <c r="G1342" s="186" t="s">
        <v>34</v>
      </c>
      <c r="H1342" s="187">
        <v>1.1000000000000001</v>
      </c>
      <c r="I1342" s="188">
        <v>2.81</v>
      </c>
      <c r="J1342" s="200">
        <v>3.09</v>
      </c>
    </row>
    <row r="1343" spans="1:10" s="110" customFormat="1" ht="25.5">
      <c r="A1343" s="201"/>
      <c r="B1343" s="293"/>
      <c r="C1343" s="293"/>
      <c r="D1343" s="279"/>
      <c r="E1343" s="279" t="s">
        <v>143</v>
      </c>
      <c r="F1343" s="203">
        <v>8.64</v>
      </c>
      <c r="G1343" s="279" t="s">
        <v>144</v>
      </c>
      <c r="H1343" s="203">
        <v>0</v>
      </c>
      <c r="I1343" s="279" t="s">
        <v>145</v>
      </c>
      <c r="J1343" s="204">
        <v>8.64</v>
      </c>
    </row>
    <row r="1344" spans="1:10" s="110" customFormat="1" ht="15" customHeight="1" thickBot="1">
      <c r="A1344" s="201"/>
      <c r="B1344" s="293"/>
      <c r="C1344" s="293"/>
      <c r="D1344" s="279"/>
      <c r="E1344" s="279" t="s">
        <v>663</v>
      </c>
      <c r="F1344" s="203">
        <v>3.92</v>
      </c>
      <c r="G1344" s="279"/>
      <c r="H1344" s="363" t="s">
        <v>664</v>
      </c>
      <c r="I1344" s="363"/>
      <c r="J1344" s="204">
        <v>21.4</v>
      </c>
    </row>
    <row r="1345" spans="1:10" s="110" customFormat="1" ht="15" thickTop="1">
      <c r="A1345" s="205"/>
      <c r="B1345" s="190"/>
      <c r="C1345" s="190"/>
      <c r="D1345" s="189"/>
      <c r="E1345" s="189"/>
      <c r="F1345" s="189"/>
      <c r="G1345" s="189"/>
      <c r="H1345" s="189"/>
      <c r="I1345" s="189"/>
      <c r="J1345" s="206"/>
    </row>
    <row r="1346" spans="1:10" s="110" customFormat="1">
      <c r="A1346" s="290" t="s">
        <v>3446</v>
      </c>
      <c r="B1346" s="289" t="s">
        <v>8</v>
      </c>
      <c r="C1346" s="289" t="s">
        <v>9</v>
      </c>
      <c r="D1346" s="284" t="s">
        <v>10</v>
      </c>
      <c r="E1346" s="367" t="s">
        <v>136</v>
      </c>
      <c r="F1346" s="367"/>
      <c r="G1346" s="289" t="s">
        <v>11</v>
      </c>
      <c r="H1346" s="288" t="s">
        <v>12</v>
      </c>
      <c r="I1346" s="288" t="s">
        <v>13</v>
      </c>
      <c r="J1346" s="287" t="s">
        <v>14</v>
      </c>
    </row>
    <row r="1347" spans="1:10" s="110" customFormat="1" ht="38.25" customHeight="1">
      <c r="A1347" s="94" t="s">
        <v>137</v>
      </c>
      <c r="B1347" s="95" t="s">
        <v>3447</v>
      </c>
      <c r="C1347" s="95" t="s">
        <v>21</v>
      </c>
      <c r="D1347" s="277" t="s">
        <v>2518</v>
      </c>
      <c r="E1347" s="368" t="s">
        <v>182</v>
      </c>
      <c r="F1347" s="368"/>
      <c r="G1347" s="95" t="s">
        <v>34</v>
      </c>
      <c r="H1347" s="182">
        <v>1</v>
      </c>
      <c r="I1347" s="96">
        <v>9.36</v>
      </c>
      <c r="J1347" s="196">
        <v>9.36</v>
      </c>
    </row>
    <row r="1348" spans="1:10" s="110" customFormat="1" ht="25.5" customHeight="1">
      <c r="A1348" s="197" t="s">
        <v>146</v>
      </c>
      <c r="B1348" s="183" t="s">
        <v>1508</v>
      </c>
      <c r="C1348" s="183" t="s">
        <v>21</v>
      </c>
      <c r="D1348" s="285" t="s">
        <v>150</v>
      </c>
      <c r="E1348" s="365" t="s">
        <v>148</v>
      </c>
      <c r="F1348" s="365"/>
      <c r="G1348" s="183" t="s">
        <v>26</v>
      </c>
      <c r="H1348" s="184">
        <v>0.13400000000000001</v>
      </c>
      <c r="I1348" s="185">
        <v>21.96</v>
      </c>
      <c r="J1348" s="198">
        <v>2.94</v>
      </c>
    </row>
    <row r="1349" spans="1:10" s="110" customFormat="1" ht="25.5" customHeight="1">
      <c r="A1349" s="197" t="s">
        <v>146</v>
      </c>
      <c r="B1349" s="183" t="s">
        <v>1509</v>
      </c>
      <c r="C1349" s="183" t="s">
        <v>21</v>
      </c>
      <c r="D1349" s="285" t="s">
        <v>151</v>
      </c>
      <c r="E1349" s="365" t="s">
        <v>148</v>
      </c>
      <c r="F1349" s="365"/>
      <c r="G1349" s="183" t="s">
        <v>26</v>
      </c>
      <c r="H1349" s="184">
        <v>0.13400000000000001</v>
      </c>
      <c r="I1349" s="185">
        <v>26.68</v>
      </c>
      <c r="J1349" s="198">
        <v>3.57</v>
      </c>
    </row>
    <row r="1350" spans="1:10" s="110" customFormat="1">
      <c r="A1350" s="199" t="s">
        <v>139</v>
      </c>
      <c r="B1350" s="186" t="s">
        <v>1546</v>
      </c>
      <c r="C1350" s="186" t="s">
        <v>21</v>
      </c>
      <c r="D1350" s="278" t="s">
        <v>903</v>
      </c>
      <c r="E1350" s="362" t="s">
        <v>142</v>
      </c>
      <c r="F1350" s="362"/>
      <c r="G1350" s="186" t="s">
        <v>34</v>
      </c>
      <c r="H1350" s="187">
        <v>1.0169999999999999</v>
      </c>
      <c r="I1350" s="188">
        <v>2.81</v>
      </c>
      <c r="J1350" s="200">
        <v>2.85</v>
      </c>
    </row>
    <row r="1351" spans="1:10" s="110" customFormat="1" ht="25.5">
      <c r="A1351" s="201"/>
      <c r="B1351" s="293"/>
      <c r="C1351" s="293"/>
      <c r="D1351" s="279"/>
      <c r="E1351" s="279" t="s">
        <v>143</v>
      </c>
      <c r="F1351" s="203">
        <v>5.07</v>
      </c>
      <c r="G1351" s="279" t="s">
        <v>144</v>
      </c>
      <c r="H1351" s="203">
        <v>0</v>
      </c>
      <c r="I1351" s="279" t="s">
        <v>145</v>
      </c>
      <c r="J1351" s="204">
        <v>5.07</v>
      </c>
    </row>
    <row r="1352" spans="1:10" s="110" customFormat="1" ht="15" customHeight="1" thickBot="1">
      <c r="A1352" s="201"/>
      <c r="B1352" s="293"/>
      <c r="C1352" s="293"/>
      <c r="D1352" s="279"/>
      <c r="E1352" s="279" t="s">
        <v>663</v>
      </c>
      <c r="F1352" s="203">
        <v>2.1</v>
      </c>
      <c r="G1352" s="279"/>
      <c r="H1352" s="363" t="s">
        <v>664</v>
      </c>
      <c r="I1352" s="363"/>
      <c r="J1352" s="204">
        <v>11.46</v>
      </c>
    </row>
    <row r="1353" spans="1:10" s="110" customFormat="1" ht="15" thickTop="1">
      <c r="A1353" s="205"/>
      <c r="B1353" s="190"/>
      <c r="C1353" s="190"/>
      <c r="D1353" s="189"/>
      <c r="E1353" s="189"/>
      <c r="F1353" s="189"/>
      <c r="G1353" s="189"/>
      <c r="H1353" s="189"/>
      <c r="I1353" s="189"/>
      <c r="J1353" s="206"/>
    </row>
    <row r="1354" spans="1:10" s="110" customFormat="1">
      <c r="A1354" s="290" t="s">
        <v>3448</v>
      </c>
      <c r="B1354" s="289" t="s">
        <v>8</v>
      </c>
      <c r="C1354" s="289" t="s">
        <v>9</v>
      </c>
      <c r="D1354" s="284" t="s">
        <v>10</v>
      </c>
      <c r="E1354" s="367" t="s">
        <v>136</v>
      </c>
      <c r="F1354" s="367"/>
      <c r="G1354" s="289" t="s">
        <v>11</v>
      </c>
      <c r="H1354" s="288" t="s">
        <v>12</v>
      </c>
      <c r="I1354" s="288" t="s">
        <v>13</v>
      </c>
      <c r="J1354" s="287" t="s">
        <v>14</v>
      </c>
    </row>
    <row r="1355" spans="1:10" s="110" customFormat="1" ht="38.25" customHeight="1">
      <c r="A1355" s="94" t="s">
        <v>137</v>
      </c>
      <c r="B1355" s="95" t="s">
        <v>3449</v>
      </c>
      <c r="C1355" s="95" t="s">
        <v>21</v>
      </c>
      <c r="D1355" s="277" t="s">
        <v>2520</v>
      </c>
      <c r="E1355" s="368" t="s">
        <v>182</v>
      </c>
      <c r="F1355" s="368"/>
      <c r="G1355" s="95" t="s">
        <v>34</v>
      </c>
      <c r="H1355" s="182">
        <v>1</v>
      </c>
      <c r="I1355" s="96">
        <v>7.85</v>
      </c>
      <c r="J1355" s="196">
        <v>7.85</v>
      </c>
    </row>
    <row r="1356" spans="1:10" s="110" customFormat="1" ht="25.5" customHeight="1">
      <c r="A1356" s="197" t="s">
        <v>146</v>
      </c>
      <c r="B1356" s="183" t="s">
        <v>1508</v>
      </c>
      <c r="C1356" s="183" t="s">
        <v>21</v>
      </c>
      <c r="D1356" s="285" t="s">
        <v>150</v>
      </c>
      <c r="E1356" s="365" t="s">
        <v>148</v>
      </c>
      <c r="F1356" s="365"/>
      <c r="G1356" s="183" t="s">
        <v>26</v>
      </c>
      <c r="H1356" s="184">
        <v>6.7199999999999996E-2</v>
      </c>
      <c r="I1356" s="185">
        <v>21.96</v>
      </c>
      <c r="J1356" s="198">
        <v>1.47</v>
      </c>
    </row>
    <row r="1357" spans="1:10" s="110" customFormat="1" ht="25.5" customHeight="1">
      <c r="A1357" s="197" t="s">
        <v>146</v>
      </c>
      <c r="B1357" s="183" t="s">
        <v>1509</v>
      </c>
      <c r="C1357" s="183" t="s">
        <v>21</v>
      </c>
      <c r="D1357" s="285" t="s">
        <v>151</v>
      </c>
      <c r="E1357" s="365" t="s">
        <v>148</v>
      </c>
      <c r="F1357" s="365"/>
      <c r="G1357" s="183" t="s">
        <v>26</v>
      </c>
      <c r="H1357" s="184">
        <v>6.7199999999999996E-2</v>
      </c>
      <c r="I1357" s="185">
        <v>26.68</v>
      </c>
      <c r="J1357" s="198">
        <v>1.79</v>
      </c>
    </row>
    <row r="1358" spans="1:10" s="110" customFormat="1" ht="38.25">
      <c r="A1358" s="199" t="s">
        <v>139</v>
      </c>
      <c r="B1358" s="186" t="s">
        <v>3450</v>
      </c>
      <c r="C1358" s="186" t="s">
        <v>21</v>
      </c>
      <c r="D1358" s="278" t="s">
        <v>3451</v>
      </c>
      <c r="E1358" s="362" t="s">
        <v>142</v>
      </c>
      <c r="F1358" s="362"/>
      <c r="G1358" s="186" t="s">
        <v>34</v>
      </c>
      <c r="H1358" s="187">
        <v>1.1000000000000001</v>
      </c>
      <c r="I1358" s="188">
        <v>4.18</v>
      </c>
      <c r="J1358" s="200">
        <v>4.59</v>
      </c>
    </row>
    <row r="1359" spans="1:10" s="110" customFormat="1" ht="25.5">
      <c r="A1359" s="201"/>
      <c r="B1359" s="293"/>
      <c r="C1359" s="293"/>
      <c r="D1359" s="279"/>
      <c r="E1359" s="279" t="s">
        <v>143</v>
      </c>
      <c r="F1359" s="203">
        <v>2.54</v>
      </c>
      <c r="G1359" s="279" t="s">
        <v>144</v>
      </c>
      <c r="H1359" s="203">
        <v>0</v>
      </c>
      <c r="I1359" s="279" t="s">
        <v>145</v>
      </c>
      <c r="J1359" s="204">
        <v>2.54</v>
      </c>
    </row>
    <row r="1360" spans="1:10" s="110" customFormat="1" ht="15" customHeight="1" thickBot="1">
      <c r="A1360" s="201"/>
      <c r="B1360" s="293"/>
      <c r="C1360" s="293"/>
      <c r="D1360" s="279"/>
      <c r="E1360" s="279" t="s">
        <v>663</v>
      </c>
      <c r="F1360" s="203">
        <v>1.76</v>
      </c>
      <c r="G1360" s="279"/>
      <c r="H1360" s="363" t="s">
        <v>664</v>
      </c>
      <c r="I1360" s="363"/>
      <c r="J1360" s="204">
        <v>9.61</v>
      </c>
    </row>
    <row r="1361" spans="1:10" s="110" customFormat="1" ht="15" thickTop="1">
      <c r="A1361" s="205"/>
      <c r="B1361" s="190"/>
      <c r="C1361" s="190"/>
      <c r="D1361" s="189"/>
      <c r="E1361" s="189"/>
      <c r="F1361" s="189"/>
      <c r="G1361" s="189"/>
      <c r="H1361" s="189"/>
      <c r="I1361" s="189"/>
      <c r="J1361" s="206"/>
    </row>
    <row r="1362" spans="1:10" s="110" customFormat="1">
      <c r="A1362" s="290" t="s">
        <v>3452</v>
      </c>
      <c r="B1362" s="289" t="s">
        <v>8</v>
      </c>
      <c r="C1362" s="289" t="s">
        <v>9</v>
      </c>
      <c r="D1362" s="284" t="s">
        <v>10</v>
      </c>
      <c r="E1362" s="367" t="s">
        <v>136</v>
      </c>
      <c r="F1362" s="367"/>
      <c r="G1362" s="289" t="s">
        <v>11</v>
      </c>
      <c r="H1362" s="288" t="s">
        <v>12</v>
      </c>
      <c r="I1362" s="288" t="s">
        <v>13</v>
      </c>
      <c r="J1362" s="287" t="s">
        <v>14</v>
      </c>
    </row>
    <row r="1363" spans="1:10" s="110" customFormat="1" ht="38.25" customHeight="1">
      <c r="A1363" s="94" t="s">
        <v>137</v>
      </c>
      <c r="B1363" s="95" t="s">
        <v>1249</v>
      </c>
      <c r="C1363" s="95" t="s">
        <v>21</v>
      </c>
      <c r="D1363" s="277" t="s">
        <v>322</v>
      </c>
      <c r="E1363" s="368" t="s">
        <v>182</v>
      </c>
      <c r="F1363" s="368"/>
      <c r="G1363" s="95" t="s">
        <v>34</v>
      </c>
      <c r="H1363" s="182">
        <v>1</v>
      </c>
      <c r="I1363" s="96">
        <v>21.24</v>
      </c>
      <c r="J1363" s="196">
        <v>21.24</v>
      </c>
    </row>
    <row r="1364" spans="1:10" s="110" customFormat="1" ht="25.5" customHeight="1">
      <c r="A1364" s="197" t="s">
        <v>146</v>
      </c>
      <c r="B1364" s="183" t="s">
        <v>1508</v>
      </c>
      <c r="C1364" s="183" t="s">
        <v>21</v>
      </c>
      <c r="D1364" s="285" t="s">
        <v>150</v>
      </c>
      <c r="E1364" s="365" t="s">
        <v>148</v>
      </c>
      <c r="F1364" s="365"/>
      <c r="G1364" s="183" t="s">
        <v>26</v>
      </c>
      <c r="H1364" s="184">
        <v>0.1721</v>
      </c>
      <c r="I1364" s="185">
        <v>21.96</v>
      </c>
      <c r="J1364" s="198">
        <v>3.77</v>
      </c>
    </row>
    <row r="1365" spans="1:10" s="110" customFormat="1" ht="25.5" customHeight="1">
      <c r="A1365" s="197" t="s">
        <v>146</v>
      </c>
      <c r="B1365" s="183" t="s">
        <v>1509</v>
      </c>
      <c r="C1365" s="183" t="s">
        <v>21</v>
      </c>
      <c r="D1365" s="285" t="s">
        <v>151</v>
      </c>
      <c r="E1365" s="365" t="s">
        <v>148</v>
      </c>
      <c r="F1365" s="365"/>
      <c r="G1365" s="183" t="s">
        <v>26</v>
      </c>
      <c r="H1365" s="184">
        <v>0.1721</v>
      </c>
      <c r="I1365" s="185">
        <v>26.68</v>
      </c>
      <c r="J1365" s="198">
        <v>4.59</v>
      </c>
    </row>
    <row r="1366" spans="1:10" s="110" customFormat="1" ht="38.25">
      <c r="A1366" s="199" t="s">
        <v>139</v>
      </c>
      <c r="B1366" s="186" t="s">
        <v>1547</v>
      </c>
      <c r="C1366" s="186" t="s">
        <v>21</v>
      </c>
      <c r="D1366" s="278" t="s">
        <v>905</v>
      </c>
      <c r="E1366" s="362" t="s">
        <v>142</v>
      </c>
      <c r="F1366" s="362"/>
      <c r="G1366" s="186" t="s">
        <v>34</v>
      </c>
      <c r="H1366" s="187">
        <v>1.1000000000000001</v>
      </c>
      <c r="I1366" s="188">
        <v>11.71</v>
      </c>
      <c r="J1366" s="200">
        <v>12.88</v>
      </c>
    </row>
    <row r="1367" spans="1:10" s="110" customFormat="1" ht="25.5">
      <c r="A1367" s="201"/>
      <c r="B1367" s="293"/>
      <c r="C1367" s="293"/>
      <c r="D1367" s="279"/>
      <c r="E1367" s="279" t="s">
        <v>143</v>
      </c>
      <c r="F1367" s="203">
        <v>6.53</v>
      </c>
      <c r="G1367" s="279" t="s">
        <v>144</v>
      </c>
      <c r="H1367" s="203">
        <v>0</v>
      </c>
      <c r="I1367" s="279" t="s">
        <v>145</v>
      </c>
      <c r="J1367" s="204">
        <v>6.53</v>
      </c>
    </row>
    <row r="1368" spans="1:10" s="110" customFormat="1" ht="15" customHeight="1" thickBot="1">
      <c r="A1368" s="201"/>
      <c r="B1368" s="293"/>
      <c r="C1368" s="293"/>
      <c r="D1368" s="279"/>
      <c r="E1368" s="279" t="s">
        <v>663</v>
      </c>
      <c r="F1368" s="203">
        <v>4.7699999999999996</v>
      </c>
      <c r="G1368" s="279"/>
      <c r="H1368" s="363" t="s">
        <v>664</v>
      </c>
      <c r="I1368" s="363"/>
      <c r="J1368" s="204">
        <v>26.01</v>
      </c>
    </row>
    <row r="1369" spans="1:10" s="110" customFormat="1" ht="15" thickTop="1">
      <c r="A1369" s="205"/>
      <c r="B1369" s="190"/>
      <c r="C1369" s="190"/>
      <c r="D1369" s="189"/>
      <c r="E1369" s="189"/>
      <c r="F1369" s="189"/>
      <c r="G1369" s="189"/>
      <c r="H1369" s="189"/>
      <c r="I1369" s="189"/>
      <c r="J1369" s="206"/>
    </row>
    <row r="1370" spans="1:10" s="110" customFormat="1">
      <c r="A1370" s="290" t="s">
        <v>3453</v>
      </c>
      <c r="B1370" s="289" t="s">
        <v>8</v>
      </c>
      <c r="C1370" s="289" t="s">
        <v>9</v>
      </c>
      <c r="D1370" s="284" t="s">
        <v>10</v>
      </c>
      <c r="E1370" s="367" t="s">
        <v>136</v>
      </c>
      <c r="F1370" s="367"/>
      <c r="G1370" s="289" t="s">
        <v>11</v>
      </c>
      <c r="H1370" s="288" t="s">
        <v>12</v>
      </c>
      <c r="I1370" s="288" t="s">
        <v>13</v>
      </c>
      <c r="J1370" s="287" t="s">
        <v>14</v>
      </c>
    </row>
    <row r="1371" spans="1:10" s="110" customFormat="1" ht="25.5">
      <c r="A1371" s="94" t="s">
        <v>137</v>
      </c>
      <c r="B1371" s="95" t="s">
        <v>3454</v>
      </c>
      <c r="C1371" s="95" t="s">
        <v>16</v>
      </c>
      <c r="D1371" s="277" t="s">
        <v>2523</v>
      </c>
      <c r="E1371" s="368">
        <v>712</v>
      </c>
      <c r="F1371" s="368"/>
      <c r="G1371" s="95" t="s">
        <v>34</v>
      </c>
      <c r="H1371" s="182">
        <v>1</v>
      </c>
      <c r="I1371" s="96">
        <v>46.22</v>
      </c>
      <c r="J1371" s="196">
        <v>46.22</v>
      </c>
    </row>
    <row r="1372" spans="1:10" s="110" customFormat="1" ht="25.5">
      <c r="A1372" s="199" t="s">
        <v>139</v>
      </c>
      <c r="B1372" s="186" t="s">
        <v>3455</v>
      </c>
      <c r="C1372" s="186" t="s">
        <v>16</v>
      </c>
      <c r="D1372" s="278" t="s">
        <v>2523</v>
      </c>
      <c r="E1372" s="362" t="s">
        <v>142</v>
      </c>
      <c r="F1372" s="362"/>
      <c r="G1372" s="186" t="s">
        <v>19</v>
      </c>
      <c r="H1372" s="187">
        <v>1</v>
      </c>
      <c r="I1372" s="188">
        <v>34.39</v>
      </c>
      <c r="J1372" s="200">
        <v>34.39</v>
      </c>
    </row>
    <row r="1373" spans="1:10" s="110" customFormat="1" ht="25.5">
      <c r="A1373" s="199" t="s">
        <v>139</v>
      </c>
      <c r="B1373" s="186" t="s">
        <v>3437</v>
      </c>
      <c r="C1373" s="186" t="s">
        <v>16</v>
      </c>
      <c r="D1373" s="278" t="s">
        <v>3438</v>
      </c>
      <c r="E1373" s="362" t="s">
        <v>141</v>
      </c>
      <c r="F1373" s="362"/>
      <c r="G1373" s="186" t="s">
        <v>26</v>
      </c>
      <c r="H1373" s="187">
        <v>0.3</v>
      </c>
      <c r="I1373" s="188">
        <v>16.04</v>
      </c>
      <c r="J1373" s="200">
        <v>4.8099999999999996</v>
      </c>
    </row>
    <row r="1374" spans="1:10" s="110" customFormat="1" ht="25.5">
      <c r="A1374" s="199" t="s">
        <v>139</v>
      </c>
      <c r="B1374" s="186" t="s">
        <v>3439</v>
      </c>
      <c r="C1374" s="186" t="s">
        <v>16</v>
      </c>
      <c r="D1374" s="278" t="s">
        <v>874</v>
      </c>
      <c r="E1374" s="362" t="s">
        <v>141</v>
      </c>
      <c r="F1374" s="362"/>
      <c r="G1374" s="186" t="s">
        <v>26</v>
      </c>
      <c r="H1374" s="187">
        <v>0.3</v>
      </c>
      <c r="I1374" s="188">
        <v>23.41</v>
      </c>
      <c r="J1374" s="200">
        <v>7.02</v>
      </c>
    </row>
    <row r="1375" spans="1:10" s="110" customFormat="1" ht="25.5">
      <c r="A1375" s="201"/>
      <c r="B1375" s="293"/>
      <c r="C1375" s="293"/>
      <c r="D1375" s="279"/>
      <c r="E1375" s="279" t="s">
        <v>143</v>
      </c>
      <c r="F1375" s="203">
        <v>11.83</v>
      </c>
      <c r="G1375" s="279" t="s">
        <v>144</v>
      </c>
      <c r="H1375" s="203">
        <v>0</v>
      </c>
      <c r="I1375" s="279" t="s">
        <v>145</v>
      </c>
      <c r="J1375" s="204">
        <v>11.83</v>
      </c>
    </row>
    <row r="1376" spans="1:10" s="110" customFormat="1" ht="15" customHeight="1" thickBot="1">
      <c r="A1376" s="201"/>
      <c r="B1376" s="293"/>
      <c r="C1376" s="293"/>
      <c r="D1376" s="279"/>
      <c r="E1376" s="279" t="s">
        <v>663</v>
      </c>
      <c r="F1376" s="203">
        <v>10.38</v>
      </c>
      <c r="G1376" s="279"/>
      <c r="H1376" s="363" t="s">
        <v>664</v>
      </c>
      <c r="I1376" s="363"/>
      <c r="J1376" s="204">
        <v>56.6</v>
      </c>
    </row>
    <row r="1377" spans="1:10" s="110" customFormat="1" ht="15" thickTop="1">
      <c r="A1377" s="205"/>
      <c r="B1377" s="190"/>
      <c r="C1377" s="190"/>
      <c r="D1377" s="189"/>
      <c r="E1377" s="189"/>
      <c r="F1377" s="189"/>
      <c r="G1377" s="189"/>
      <c r="H1377" s="189"/>
      <c r="I1377" s="189"/>
      <c r="J1377" s="206"/>
    </row>
    <row r="1378" spans="1:10" s="110" customFormat="1">
      <c r="A1378" s="290" t="s">
        <v>3456</v>
      </c>
      <c r="B1378" s="289" t="s">
        <v>8</v>
      </c>
      <c r="C1378" s="289" t="s">
        <v>9</v>
      </c>
      <c r="D1378" s="284" t="s">
        <v>10</v>
      </c>
      <c r="E1378" s="367" t="s">
        <v>136</v>
      </c>
      <c r="F1378" s="367"/>
      <c r="G1378" s="289" t="s">
        <v>11</v>
      </c>
      <c r="H1378" s="288" t="s">
        <v>12</v>
      </c>
      <c r="I1378" s="288" t="s">
        <v>13</v>
      </c>
      <c r="J1378" s="287" t="s">
        <v>14</v>
      </c>
    </row>
    <row r="1379" spans="1:10" s="110" customFormat="1" ht="25.5">
      <c r="A1379" s="94" t="s">
        <v>137</v>
      </c>
      <c r="B1379" s="95" t="s">
        <v>3457</v>
      </c>
      <c r="C1379" s="95" t="s">
        <v>16</v>
      </c>
      <c r="D1379" s="277" t="s">
        <v>2525</v>
      </c>
      <c r="E1379" s="368">
        <v>712</v>
      </c>
      <c r="F1379" s="368"/>
      <c r="G1379" s="95" t="s">
        <v>34</v>
      </c>
      <c r="H1379" s="182">
        <v>1</v>
      </c>
      <c r="I1379" s="96">
        <v>87.67</v>
      </c>
      <c r="J1379" s="196">
        <v>87.67</v>
      </c>
    </row>
    <row r="1380" spans="1:10" s="110" customFormat="1" ht="25.5">
      <c r="A1380" s="199" t="s">
        <v>139</v>
      </c>
      <c r="B1380" s="186" t="s">
        <v>3458</v>
      </c>
      <c r="C1380" s="186" t="s">
        <v>16</v>
      </c>
      <c r="D1380" s="278" t="s">
        <v>2525</v>
      </c>
      <c r="E1380" s="362" t="s">
        <v>142</v>
      </c>
      <c r="F1380" s="362"/>
      <c r="G1380" s="186" t="s">
        <v>19</v>
      </c>
      <c r="H1380" s="187">
        <v>1</v>
      </c>
      <c r="I1380" s="188">
        <v>60.07</v>
      </c>
      <c r="J1380" s="200">
        <v>60.07</v>
      </c>
    </row>
    <row r="1381" spans="1:10" s="110" customFormat="1" ht="25.5">
      <c r="A1381" s="199" t="s">
        <v>139</v>
      </c>
      <c r="B1381" s="186" t="s">
        <v>3437</v>
      </c>
      <c r="C1381" s="186" t="s">
        <v>16</v>
      </c>
      <c r="D1381" s="278" t="s">
        <v>3438</v>
      </c>
      <c r="E1381" s="362" t="s">
        <v>141</v>
      </c>
      <c r="F1381" s="362"/>
      <c r="G1381" s="186" t="s">
        <v>26</v>
      </c>
      <c r="H1381" s="187">
        <v>0.7</v>
      </c>
      <c r="I1381" s="188">
        <v>16.04</v>
      </c>
      <c r="J1381" s="200">
        <v>11.22</v>
      </c>
    </row>
    <row r="1382" spans="1:10" s="110" customFormat="1" ht="25.5">
      <c r="A1382" s="199" t="s">
        <v>139</v>
      </c>
      <c r="B1382" s="186" t="s">
        <v>3439</v>
      </c>
      <c r="C1382" s="186" t="s">
        <v>16</v>
      </c>
      <c r="D1382" s="278" t="s">
        <v>874</v>
      </c>
      <c r="E1382" s="362" t="s">
        <v>141</v>
      </c>
      <c r="F1382" s="362"/>
      <c r="G1382" s="186" t="s">
        <v>26</v>
      </c>
      <c r="H1382" s="187">
        <v>0.7</v>
      </c>
      <c r="I1382" s="188">
        <v>23.41</v>
      </c>
      <c r="J1382" s="200">
        <v>16.38</v>
      </c>
    </row>
    <row r="1383" spans="1:10" s="110" customFormat="1" ht="25.5">
      <c r="A1383" s="201"/>
      <c r="B1383" s="293"/>
      <c r="C1383" s="293"/>
      <c r="D1383" s="279"/>
      <c r="E1383" s="279" t="s">
        <v>143</v>
      </c>
      <c r="F1383" s="203">
        <v>27.6</v>
      </c>
      <c r="G1383" s="279" t="s">
        <v>144</v>
      </c>
      <c r="H1383" s="203">
        <v>0</v>
      </c>
      <c r="I1383" s="279" t="s">
        <v>145</v>
      </c>
      <c r="J1383" s="204">
        <v>27.6</v>
      </c>
    </row>
    <row r="1384" spans="1:10" s="110" customFormat="1" ht="15" customHeight="1" thickBot="1">
      <c r="A1384" s="201"/>
      <c r="B1384" s="293"/>
      <c r="C1384" s="293"/>
      <c r="D1384" s="279"/>
      <c r="E1384" s="279" t="s">
        <v>663</v>
      </c>
      <c r="F1384" s="203">
        <v>19.690000000000001</v>
      </c>
      <c r="G1384" s="279"/>
      <c r="H1384" s="363" t="s">
        <v>664</v>
      </c>
      <c r="I1384" s="363"/>
      <c r="J1384" s="204">
        <v>107.36</v>
      </c>
    </row>
    <row r="1385" spans="1:10" s="110" customFormat="1" ht="15" thickTop="1">
      <c r="A1385" s="205"/>
      <c r="B1385" s="190"/>
      <c r="C1385" s="190"/>
      <c r="D1385" s="189"/>
      <c r="E1385" s="189"/>
      <c r="F1385" s="189"/>
      <c r="G1385" s="189"/>
      <c r="H1385" s="189"/>
      <c r="I1385" s="189"/>
      <c r="J1385" s="206"/>
    </row>
    <row r="1386" spans="1:10" s="110" customFormat="1">
      <c r="A1386" s="290" t="s">
        <v>3459</v>
      </c>
      <c r="B1386" s="289" t="s">
        <v>8</v>
      </c>
      <c r="C1386" s="289" t="s">
        <v>9</v>
      </c>
      <c r="D1386" s="284" t="s">
        <v>10</v>
      </c>
      <c r="E1386" s="367" t="s">
        <v>136</v>
      </c>
      <c r="F1386" s="367"/>
      <c r="G1386" s="289" t="s">
        <v>11</v>
      </c>
      <c r="H1386" s="288" t="s">
        <v>12</v>
      </c>
      <c r="I1386" s="288" t="s">
        <v>13</v>
      </c>
      <c r="J1386" s="287" t="s">
        <v>14</v>
      </c>
    </row>
    <row r="1387" spans="1:10" s="110" customFormat="1" ht="51">
      <c r="A1387" s="94" t="s">
        <v>137</v>
      </c>
      <c r="B1387" s="95" t="s">
        <v>1324</v>
      </c>
      <c r="C1387" s="95" t="s">
        <v>21</v>
      </c>
      <c r="D1387" s="277" t="s">
        <v>644</v>
      </c>
      <c r="E1387" s="368" t="s">
        <v>152</v>
      </c>
      <c r="F1387" s="368"/>
      <c r="G1387" s="95" t="s">
        <v>34</v>
      </c>
      <c r="H1387" s="182">
        <v>1</v>
      </c>
      <c r="I1387" s="96">
        <v>9.98</v>
      </c>
      <c r="J1387" s="196">
        <v>9.98</v>
      </c>
    </row>
    <row r="1388" spans="1:10" s="110" customFormat="1" ht="25.5" customHeight="1">
      <c r="A1388" s="197" t="s">
        <v>146</v>
      </c>
      <c r="B1388" s="183" t="s">
        <v>1559</v>
      </c>
      <c r="C1388" s="183" t="s">
        <v>21</v>
      </c>
      <c r="D1388" s="285" t="s">
        <v>153</v>
      </c>
      <c r="E1388" s="365" t="s">
        <v>148</v>
      </c>
      <c r="F1388" s="365"/>
      <c r="G1388" s="183" t="s">
        <v>26</v>
      </c>
      <c r="H1388" s="184">
        <v>4.8000000000000001E-2</v>
      </c>
      <c r="I1388" s="185">
        <v>20.92</v>
      </c>
      <c r="J1388" s="198">
        <v>1</v>
      </c>
    </row>
    <row r="1389" spans="1:10" s="110" customFormat="1" ht="25.5" customHeight="1">
      <c r="A1389" s="197" t="s">
        <v>146</v>
      </c>
      <c r="B1389" s="183" t="s">
        <v>1560</v>
      </c>
      <c r="C1389" s="183" t="s">
        <v>21</v>
      </c>
      <c r="D1389" s="285" t="s">
        <v>154</v>
      </c>
      <c r="E1389" s="365" t="s">
        <v>148</v>
      </c>
      <c r="F1389" s="365"/>
      <c r="G1389" s="183" t="s">
        <v>26</v>
      </c>
      <c r="H1389" s="184">
        <v>0.2114</v>
      </c>
      <c r="I1389" s="185">
        <v>25.55</v>
      </c>
      <c r="J1389" s="198">
        <v>5.4</v>
      </c>
    </row>
    <row r="1390" spans="1:10" s="110" customFormat="1" ht="25.5">
      <c r="A1390" s="199" t="s">
        <v>139</v>
      </c>
      <c r="B1390" s="186" t="s">
        <v>1574</v>
      </c>
      <c r="C1390" s="186" t="s">
        <v>21</v>
      </c>
      <c r="D1390" s="278" t="s">
        <v>125</v>
      </c>
      <c r="E1390" s="362" t="s">
        <v>142</v>
      </c>
      <c r="F1390" s="362"/>
      <c r="G1390" s="186" t="s">
        <v>45</v>
      </c>
      <c r="H1390" s="187">
        <v>1.7857000000000001</v>
      </c>
      <c r="I1390" s="188">
        <v>2.0099999999999998</v>
      </c>
      <c r="J1390" s="200">
        <v>3.58</v>
      </c>
    </row>
    <row r="1391" spans="1:10" s="110" customFormat="1" ht="25.5">
      <c r="A1391" s="201"/>
      <c r="B1391" s="293"/>
      <c r="C1391" s="293"/>
      <c r="D1391" s="279"/>
      <c r="E1391" s="279" t="s">
        <v>143</v>
      </c>
      <c r="F1391" s="203">
        <v>5.19</v>
      </c>
      <c r="G1391" s="279" t="s">
        <v>144</v>
      </c>
      <c r="H1391" s="203">
        <v>0</v>
      </c>
      <c r="I1391" s="279" t="s">
        <v>145</v>
      </c>
      <c r="J1391" s="204">
        <v>5.19</v>
      </c>
    </row>
    <row r="1392" spans="1:10" s="110" customFormat="1" ht="15" customHeight="1" thickBot="1">
      <c r="A1392" s="201"/>
      <c r="B1392" s="293"/>
      <c r="C1392" s="293"/>
      <c r="D1392" s="279"/>
      <c r="E1392" s="279" t="s">
        <v>663</v>
      </c>
      <c r="F1392" s="203">
        <v>2.2400000000000002</v>
      </c>
      <c r="G1392" s="279"/>
      <c r="H1392" s="363" t="s">
        <v>664</v>
      </c>
      <c r="I1392" s="363"/>
      <c r="J1392" s="204">
        <v>12.22</v>
      </c>
    </row>
    <row r="1393" spans="1:10" s="110" customFormat="1" ht="15" thickTop="1">
      <c r="A1393" s="205"/>
      <c r="B1393" s="190"/>
      <c r="C1393" s="190"/>
      <c r="D1393" s="189"/>
      <c r="E1393" s="189"/>
      <c r="F1393" s="189"/>
      <c r="G1393" s="189"/>
      <c r="H1393" s="189"/>
      <c r="I1393" s="189"/>
      <c r="J1393" s="206"/>
    </row>
    <row r="1394" spans="1:10" s="110" customFormat="1">
      <c r="A1394" s="290" t="s">
        <v>3460</v>
      </c>
      <c r="B1394" s="289" t="s">
        <v>8</v>
      </c>
      <c r="C1394" s="289" t="s">
        <v>9</v>
      </c>
      <c r="D1394" s="284" t="s">
        <v>10</v>
      </c>
      <c r="E1394" s="367" t="s">
        <v>136</v>
      </c>
      <c r="F1394" s="367"/>
      <c r="G1394" s="289" t="s">
        <v>11</v>
      </c>
      <c r="H1394" s="288" t="s">
        <v>12</v>
      </c>
      <c r="I1394" s="288" t="s">
        <v>13</v>
      </c>
      <c r="J1394" s="287" t="s">
        <v>14</v>
      </c>
    </row>
    <row r="1395" spans="1:10" s="110" customFormat="1" ht="25.5">
      <c r="A1395" s="94" t="s">
        <v>137</v>
      </c>
      <c r="B1395" s="95" t="s">
        <v>3461</v>
      </c>
      <c r="C1395" s="95" t="s">
        <v>16</v>
      </c>
      <c r="D1395" s="277" t="s">
        <v>2528</v>
      </c>
      <c r="E1395" s="368">
        <v>711</v>
      </c>
      <c r="F1395" s="368"/>
      <c r="G1395" s="95" t="s">
        <v>34</v>
      </c>
      <c r="H1395" s="182">
        <v>1</v>
      </c>
      <c r="I1395" s="96">
        <v>36.619999999999997</v>
      </c>
      <c r="J1395" s="196">
        <v>36.619999999999997</v>
      </c>
    </row>
    <row r="1396" spans="1:10" s="110" customFormat="1" ht="25.5">
      <c r="A1396" s="199" t="s">
        <v>139</v>
      </c>
      <c r="B1396" s="186" t="s">
        <v>3462</v>
      </c>
      <c r="C1396" s="186" t="s">
        <v>16</v>
      </c>
      <c r="D1396" s="278" t="s">
        <v>2528</v>
      </c>
      <c r="E1396" s="362" t="s">
        <v>142</v>
      </c>
      <c r="F1396" s="362"/>
      <c r="G1396" s="186" t="s">
        <v>19</v>
      </c>
      <c r="H1396" s="187">
        <v>1</v>
      </c>
      <c r="I1396" s="188">
        <v>24</v>
      </c>
      <c r="J1396" s="200">
        <v>24</v>
      </c>
    </row>
    <row r="1397" spans="1:10" s="110" customFormat="1" ht="25.5">
      <c r="A1397" s="199" t="s">
        <v>139</v>
      </c>
      <c r="B1397" s="186" t="s">
        <v>3439</v>
      </c>
      <c r="C1397" s="186" t="s">
        <v>16</v>
      </c>
      <c r="D1397" s="278" t="s">
        <v>874</v>
      </c>
      <c r="E1397" s="362" t="s">
        <v>141</v>
      </c>
      <c r="F1397" s="362"/>
      <c r="G1397" s="186" t="s">
        <v>26</v>
      </c>
      <c r="H1397" s="187">
        <v>0.32</v>
      </c>
      <c r="I1397" s="188">
        <v>23.41</v>
      </c>
      <c r="J1397" s="200">
        <v>7.49</v>
      </c>
    </row>
    <row r="1398" spans="1:10" s="110" customFormat="1" ht="25.5">
      <c r="A1398" s="199" t="s">
        <v>139</v>
      </c>
      <c r="B1398" s="186" t="s">
        <v>3437</v>
      </c>
      <c r="C1398" s="186" t="s">
        <v>16</v>
      </c>
      <c r="D1398" s="278" t="s">
        <v>3438</v>
      </c>
      <c r="E1398" s="362" t="s">
        <v>141</v>
      </c>
      <c r="F1398" s="362"/>
      <c r="G1398" s="186" t="s">
        <v>26</v>
      </c>
      <c r="H1398" s="187">
        <v>0.32</v>
      </c>
      <c r="I1398" s="188">
        <v>16.04</v>
      </c>
      <c r="J1398" s="200">
        <v>5.13</v>
      </c>
    </row>
    <row r="1399" spans="1:10" s="110" customFormat="1" ht="25.5">
      <c r="A1399" s="201"/>
      <c r="B1399" s="293"/>
      <c r="C1399" s="293"/>
      <c r="D1399" s="279"/>
      <c r="E1399" s="279" t="s">
        <v>143</v>
      </c>
      <c r="F1399" s="203">
        <v>12.62</v>
      </c>
      <c r="G1399" s="279" t="s">
        <v>144</v>
      </c>
      <c r="H1399" s="203">
        <v>0</v>
      </c>
      <c r="I1399" s="279" t="s">
        <v>145</v>
      </c>
      <c r="J1399" s="204">
        <v>12.62</v>
      </c>
    </row>
    <row r="1400" spans="1:10" s="110" customFormat="1" ht="15" customHeight="1" thickBot="1">
      <c r="A1400" s="201"/>
      <c r="B1400" s="293"/>
      <c r="C1400" s="293"/>
      <c r="D1400" s="279"/>
      <c r="E1400" s="279" t="s">
        <v>663</v>
      </c>
      <c r="F1400" s="203">
        <v>8.2200000000000006</v>
      </c>
      <c r="G1400" s="279"/>
      <c r="H1400" s="363" t="s">
        <v>664</v>
      </c>
      <c r="I1400" s="363"/>
      <c r="J1400" s="204">
        <v>44.84</v>
      </c>
    </row>
    <row r="1401" spans="1:10" s="110" customFormat="1" ht="15" thickTop="1">
      <c r="A1401" s="205"/>
      <c r="B1401" s="190"/>
      <c r="C1401" s="190"/>
      <c r="D1401" s="189"/>
      <c r="E1401" s="189"/>
      <c r="F1401" s="189"/>
      <c r="G1401" s="189"/>
      <c r="H1401" s="189"/>
      <c r="I1401" s="189"/>
      <c r="J1401" s="206"/>
    </row>
    <row r="1402" spans="1:10" s="110" customFormat="1">
      <c r="A1402" s="290" t="s">
        <v>3463</v>
      </c>
      <c r="B1402" s="289" t="s">
        <v>8</v>
      </c>
      <c r="C1402" s="289" t="s">
        <v>9</v>
      </c>
      <c r="D1402" s="284" t="s">
        <v>10</v>
      </c>
      <c r="E1402" s="367" t="s">
        <v>136</v>
      </c>
      <c r="F1402" s="367"/>
      <c r="G1402" s="289" t="s">
        <v>11</v>
      </c>
      <c r="H1402" s="288" t="s">
        <v>12</v>
      </c>
      <c r="I1402" s="288" t="s">
        <v>13</v>
      </c>
      <c r="J1402" s="287" t="s">
        <v>14</v>
      </c>
    </row>
    <row r="1403" spans="1:10" s="110" customFormat="1" ht="25.5">
      <c r="A1403" s="94" t="s">
        <v>137</v>
      </c>
      <c r="B1403" s="95" t="s">
        <v>3464</v>
      </c>
      <c r="C1403" s="95" t="s">
        <v>16</v>
      </c>
      <c r="D1403" s="277" t="s">
        <v>2530</v>
      </c>
      <c r="E1403" s="368">
        <v>723</v>
      </c>
      <c r="F1403" s="368"/>
      <c r="G1403" s="95" t="s">
        <v>34</v>
      </c>
      <c r="H1403" s="182">
        <v>1</v>
      </c>
      <c r="I1403" s="96">
        <v>14.92</v>
      </c>
      <c r="J1403" s="196">
        <v>14.92</v>
      </c>
    </row>
    <row r="1404" spans="1:10" s="110" customFormat="1" ht="25.5">
      <c r="A1404" s="199" t="s">
        <v>139</v>
      </c>
      <c r="B1404" s="186" t="s">
        <v>3465</v>
      </c>
      <c r="C1404" s="186" t="s">
        <v>16</v>
      </c>
      <c r="D1404" s="278" t="s">
        <v>2530</v>
      </c>
      <c r="E1404" s="362" t="s">
        <v>142</v>
      </c>
      <c r="F1404" s="362"/>
      <c r="G1404" s="186" t="s">
        <v>19</v>
      </c>
      <c r="H1404" s="187">
        <v>1</v>
      </c>
      <c r="I1404" s="188">
        <v>7.04</v>
      </c>
      <c r="J1404" s="200">
        <v>7.04</v>
      </c>
    </row>
    <row r="1405" spans="1:10" s="110" customFormat="1" ht="25.5">
      <c r="A1405" s="199" t="s">
        <v>139</v>
      </c>
      <c r="B1405" s="186" t="s">
        <v>3437</v>
      </c>
      <c r="C1405" s="186" t="s">
        <v>16</v>
      </c>
      <c r="D1405" s="278" t="s">
        <v>3438</v>
      </c>
      <c r="E1405" s="362" t="s">
        <v>141</v>
      </c>
      <c r="F1405" s="362"/>
      <c r="G1405" s="186" t="s">
        <v>26</v>
      </c>
      <c r="H1405" s="187">
        <v>0.2</v>
      </c>
      <c r="I1405" s="188">
        <v>16.04</v>
      </c>
      <c r="J1405" s="200">
        <v>3.2</v>
      </c>
    </row>
    <row r="1406" spans="1:10" s="110" customFormat="1" ht="25.5">
      <c r="A1406" s="199" t="s">
        <v>139</v>
      </c>
      <c r="B1406" s="186" t="s">
        <v>3439</v>
      </c>
      <c r="C1406" s="186" t="s">
        <v>16</v>
      </c>
      <c r="D1406" s="278" t="s">
        <v>874</v>
      </c>
      <c r="E1406" s="362" t="s">
        <v>141</v>
      </c>
      <c r="F1406" s="362"/>
      <c r="G1406" s="186" t="s">
        <v>26</v>
      </c>
      <c r="H1406" s="187">
        <v>0.2</v>
      </c>
      <c r="I1406" s="188">
        <v>23.41</v>
      </c>
      <c r="J1406" s="200">
        <v>4.68</v>
      </c>
    </row>
    <row r="1407" spans="1:10" s="110" customFormat="1" ht="25.5">
      <c r="A1407" s="201"/>
      <c r="B1407" s="293"/>
      <c r="C1407" s="293"/>
      <c r="D1407" s="279"/>
      <c r="E1407" s="279" t="s">
        <v>143</v>
      </c>
      <c r="F1407" s="203">
        <v>7.88</v>
      </c>
      <c r="G1407" s="279" t="s">
        <v>144</v>
      </c>
      <c r="H1407" s="203">
        <v>0</v>
      </c>
      <c r="I1407" s="279" t="s">
        <v>145</v>
      </c>
      <c r="J1407" s="204">
        <v>7.88</v>
      </c>
    </row>
    <row r="1408" spans="1:10" s="110" customFormat="1" ht="15" customHeight="1" thickBot="1">
      <c r="A1408" s="201"/>
      <c r="B1408" s="293"/>
      <c r="C1408" s="293"/>
      <c r="D1408" s="279"/>
      <c r="E1408" s="279" t="s">
        <v>663</v>
      </c>
      <c r="F1408" s="203">
        <v>3.35</v>
      </c>
      <c r="G1408" s="279"/>
      <c r="H1408" s="363" t="s">
        <v>664</v>
      </c>
      <c r="I1408" s="363"/>
      <c r="J1408" s="204">
        <v>18.27</v>
      </c>
    </row>
    <row r="1409" spans="1:10" s="110" customFormat="1" ht="15" thickTop="1">
      <c r="A1409" s="205"/>
      <c r="B1409" s="190"/>
      <c r="C1409" s="190"/>
      <c r="D1409" s="189"/>
      <c r="E1409" s="189"/>
      <c r="F1409" s="189"/>
      <c r="G1409" s="189"/>
      <c r="H1409" s="189"/>
      <c r="I1409" s="189"/>
      <c r="J1409" s="206"/>
    </row>
    <row r="1410" spans="1:10" s="110" customFormat="1">
      <c r="A1410" s="290" t="s">
        <v>3466</v>
      </c>
      <c r="B1410" s="289" t="s">
        <v>8</v>
      </c>
      <c r="C1410" s="289" t="s">
        <v>9</v>
      </c>
      <c r="D1410" s="284" t="s">
        <v>10</v>
      </c>
      <c r="E1410" s="367" t="s">
        <v>136</v>
      </c>
      <c r="F1410" s="367"/>
      <c r="G1410" s="289" t="s">
        <v>11</v>
      </c>
      <c r="H1410" s="288" t="s">
        <v>12</v>
      </c>
      <c r="I1410" s="288" t="s">
        <v>13</v>
      </c>
      <c r="J1410" s="287" t="s">
        <v>14</v>
      </c>
    </row>
    <row r="1411" spans="1:10" s="110" customFormat="1" ht="51">
      <c r="A1411" s="94" t="s">
        <v>137</v>
      </c>
      <c r="B1411" s="95" t="s">
        <v>3467</v>
      </c>
      <c r="C1411" s="95" t="s">
        <v>21</v>
      </c>
      <c r="D1411" s="277" t="s">
        <v>2532</v>
      </c>
      <c r="E1411" s="368" t="s">
        <v>152</v>
      </c>
      <c r="F1411" s="368"/>
      <c r="G1411" s="95" t="s">
        <v>34</v>
      </c>
      <c r="H1411" s="182">
        <v>1</v>
      </c>
      <c r="I1411" s="96">
        <v>55.46</v>
      </c>
      <c r="J1411" s="196">
        <v>55.46</v>
      </c>
    </row>
    <row r="1412" spans="1:10" s="110" customFormat="1" ht="25.5" customHeight="1">
      <c r="A1412" s="197" t="s">
        <v>146</v>
      </c>
      <c r="B1412" s="183" t="s">
        <v>1508</v>
      </c>
      <c r="C1412" s="183" t="s">
        <v>21</v>
      </c>
      <c r="D1412" s="285" t="s">
        <v>150</v>
      </c>
      <c r="E1412" s="365" t="s">
        <v>148</v>
      </c>
      <c r="F1412" s="365"/>
      <c r="G1412" s="183" t="s">
        <v>26</v>
      </c>
      <c r="H1412" s="184">
        <v>0.1711</v>
      </c>
      <c r="I1412" s="185">
        <v>21.96</v>
      </c>
      <c r="J1412" s="198">
        <v>3.75</v>
      </c>
    </row>
    <row r="1413" spans="1:10" s="110" customFormat="1" ht="25.5" customHeight="1">
      <c r="A1413" s="197" t="s">
        <v>146</v>
      </c>
      <c r="B1413" s="183" t="s">
        <v>1509</v>
      </c>
      <c r="C1413" s="183" t="s">
        <v>21</v>
      </c>
      <c r="D1413" s="285" t="s">
        <v>151</v>
      </c>
      <c r="E1413" s="365" t="s">
        <v>148</v>
      </c>
      <c r="F1413" s="365"/>
      <c r="G1413" s="183" t="s">
        <v>26</v>
      </c>
      <c r="H1413" s="184">
        <v>0.75280000000000002</v>
      </c>
      <c r="I1413" s="185">
        <v>26.68</v>
      </c>
      <c r="J1413" s="198">
        <v>20.079999999999998</v>
      </c>
    </row>
    <row r="1414" spans="1:10" s="110" customFormat="1" ht="38.25">
      <c r="A1414" s="199" t="s">
        <v>139</v>
      </c>
      <c r="B1414" s="186" t="s">
        <v>3468</v>
      </c>
      <c r="C1414" s="186" t="s">
        <v>21</v>
      </c>
      <c r="D1414" s="278" t="s">
        <v>3469</v>
      </c>
      <c r="E1414" s="362" t="s">
        <v>142</v>
      </c>
      <c r="F1414" s="362"/>
      <c r="G1414" s="186" t="s">
        <v>45</v>
      </c>
      <c r="H1414" s="187">
        <v>7</v>
      </c>
      <c r="I1414" s="188">
        <v>1.43</v>
      </c>
      <c r="J1414" s="200">
        <v>10.01</v>
      </c>
    </row>
    <row r="1415" spans="1:10" s="110" customFormat="1" ht="25.5">
      <c r="A1415" s="199" t="s">
        <v>139</v>
      </c>
      <c r="B1415" s="186" t="s">
        <v>1553</v>
      </c>
      <c r="C1415" s="186" t="s">
        <v>21</v>
      </c>
      <c r="D1415" s="278" t="s">
        <v>914</v>
      </c>
      <c r="E1415" s="362" t="s">
        <v>142</v>
      </c>
      <c r="F1415" s="362"/>
      <c r="G1415" s="186" t="s">
        <v>45</v>
      </c>
      <c r="H1415" s="187">
        <v>2.2222</v>
      </c>
      <c r="I1415" s="188">
        <v>1.27</v>
      </c>
      <c r="J1415" s="200">
        <v>2.82</v>
      </c>
    </row>
    <row r="1416" spans="1:10" s="110" customFormat="1">
      <c r="A1416" s="199" t="s">
        <v>139</v>
      </c>
      <c r="B1416" s="186" t="s">
        <v>3470</v>
      </c>
      <c r="C1416" s="186" t="s">
        <v>21</v>
      </c>
      <c r="D1416" s="278" t="s">
        <v>3471</v>
      </c>
      <c r="E1416" s="362" t="s">
        <v>142</v>
      </c>
      <c r="F1416" s="362"/>
      <c r="G1416" s="186" t="s">
        <v>34</v>
      </c>
      <c r="H1416" s="187">
        <v>0.94440000000000002</v>
      </c>
      <c r="I1416" s="188">
        <v>13.89</v>
      </c>
      <c r="J1416" s="200">
        <v>13.11</v>
      </c>
    </row>
    <row r="1417" spans="1:10" s="110" customFormat="1">
      <c r="A1417" s="199" t="s">
        <v>139</v>
      </c>
      <c r="B1417" s="186" t="s">
        <v>1554</v>
      </c>
      <c r="C1417" s="186" t="s">
        <v>21</v>
      </c>
      <c r="D1417" s="278" t="s">
        <v>917</v>
      </c>
      <c r="E1417" s="362" t="s">
        <v>142</v>
      </c>
      <c r="F1417" s="362"/>
      <c r="G1417" s="186" t="s">
        <v>34</v>
      </c>
      <c r="H1417" s="187">
        <v>1.1111</v>
      </c>
      <c r="I1417" s="188">
        <v>3.11</v>
      </c>
      <c r="J1417" s="200">
        <v>3.45</v>
      </c>
    </row>
    <row r="1418" spans="1:10" s="110" customFormat="1">
      <c r="A1418" s="199" t="s">
        <v>139</v>
      </c>
      <c r="B1418" s="186" t="s">
        <v>1555</v>
      </c>
      <c r="C1418" s="186" t="s">
        <v>21</v>
      </c>
      <c r="D1418" s="278" t="s">
        <v>918</v>
      </c>
      <c r="E1418" s="362" t="s">
        <v>142</v>
      </c>
      <c r="F1418" s="362"/>
      <c r="G1418" s="186" t="s">
        <v>45</v>
      </c>
      <c r="H1418" s="187">
        <v>7</v>
      </c>
      <c r="I1418" s="188">
        <v>0.32</v>
      </c>
      <c r="J1418" s="200">
        <v>2.2400000000000002</v>
      </c>
    </row>
    <row r="1419" spans="1:10" s="110" customFormat="1" ht="25.5">
      <c r="A1419" s="201"/>
      <c r="B1419" s="293"/>
      <c r="C1419" s="293"/>
      <c r="D1419" s="279"/>
      <c r="E1419" s="279" t="s">
        <v>143</v>
      </c>
      <c r="F1419" s="203">
        <v>18.899999999999999</v>
      </c>
      <c r="G1419" s="279" t="s">
        <v>144</v>
      </c>
      <c r="H1419" s="203">
        <v>0</v>
      </c>
      <c r="I1419" s="279" t="s">
        <v>145</v>
      </c>
      <c r="J1419" s="204">
        <v>18.899999999999999</v>
      </c>
    </row>
    <row r="1420" spans="1:10" s="110" customFormat="1" ht="15" customHeight="1" thickBot="1">
      <c r="A1420" s="201"/>
      <c r="B1420" s="293"/>
      <c r="C1420" s="293"/>
      <c r="D1420" s="279"/>
      <c r="E1420" s="279" t="s">
        <v>663</v>
      </c>
      <c r="F1420" s="203">
        <v>12.46</v>
      </c>
      <c r="G1420" s="279"/>
      <c r="H1420" s="363" t="s">
        <v>664</v>
      </c>
      <c r="I1420" s="363"/>
      <c r="J1420" s="204">
        <v>67.92</v>
      </c>
    </row>
    <row r="1421" spans="1:10" s="110" customFormat="1" ht="15" thickTop="1">
      <c r="A1421" s="205"/>
      <c r="B1421" s="190"/>
      <c r="C1421" s="190"/>
      <c r="D1421" s="189"/>
      <c r="E1421" s="189"/>
      <c r="F1421" s="189"/>
      <c r="G1421" s="189"/>
      <c r="H1421" s="189"/>
      <c r="I1421" s="189"/>
      <c r="J1421" s="206"/>
    </row>
    <row r="1422" spans="1:10" s="110" customFormat="1">
      <c r="A1422" s="290" t="s">
        <v>3472</v>
      </c>
      <c r="B1422" s="289" t="s">
        <v>8</v>
      </c>
      <c r="C1422" s="289" t="s">
        <v>9</v>
      </c>
      <c r="D1422" s="284" t="s">
        <v>10</v>
      </c>
      <c r="E1422" s="367" t="s">
        <v>136</v>
      </c>
      <c r="F1422" s="367"/>
      <c r="G1422" s="289" t="s">
        <v>11</v>
      </c>
      <c r="H1422" s="288" t="s">
        <v>12</v>
      </c>
      <c r="I1422" s="288" t="s">
        <v>13</v>
      </c>
      <c r="J1422" s="287" t="s">
        <v>14</v>
      </c>
    </row>
    <row r="1423" spans="1:10" s="110" customFormat="1" ht="14.25" customHeight="1">
      <c r="A1423" s="94" t="s">
        <v>137</v>
      </c>
      <c r="B1423" s="95" t="s">
        <v>3473</v>
      </c>
      <c r="C1423" s="95" t="s">
        <v>268</v>
      </c>
      <c r="D1423" s="277" t="s">
        <v>2534</v>
      </c>
      <c r="E1423" s="368" t="s">
        <v>873</v>
      </c>
      <c r="F1423" s="368"/>
      <c r="G1423" s="95" t="s">
        <v>45</v>
      </c>
      <c r="H1423" s="182">
        <v>1</v>
      </c>
      <c r="I1423" s="96">
        <v>154.99</v>
      </c>
      <c r="J1423" s="196">
        <v>154.99</v>
      </c>
    </row>
    <row r="1424" spans="1:10" s="110" customFormat="1">
      <c r="A1424" s="199" t="s">
        <v>139</v>
      </c>
      <c r="B1424" s="186" t="s">
        <v>3474</v>
      </c>
      <c r="C1424" s="186" t="s">
        <v>268</v>
      </c>
      <c r="D1424" s="278" t="s">
        <v>3475</v>
      </c>
      <c r="E1424" s="362" t="s">
        <v>142</v>
      </c>
      <c r="F1424" s="362"/>
      <c r="G1424" s="186" t="s">
        <v>45</v>
      </c>
      <c r="H1424" s="187">
        <v>1</v>
      </c>
      <c r="I1424" s="188">
        <v>19.309999999999999</v>
      </c>
      <c r="J1424" s="200">
        <v>19.309999999999999</v>
      </c>
    </row>
    <row r="1425" spans="1:10" s="110" customFormat="1">
      <c r="A1425" s="199" t="s">
        <v>139</v>
      </c>
      <c r="B1425" s="186" t="s">
        <v>1528</v>
      </c>
      <c r="C1425" s="186" t="s">
        <v>268</v>
      </c>
      <c r="D1425" s="278" t="s">
        <v>874</v>
      </c>
      <c r="E1425" s="362" t="s">
        <v>141</v>
      </c>
      <c r="F1425" s="362"/>
      <c r="G1425" s="186" t="s">
        <v>26</v>
      </c>
      <c r="H1425" s="187">
        <v>3.7120000000000002</v>
      </c>
      <c r="I1425" s="188">
        <v>19.37</v>
      </c>
      <c r="J1425" s="200">
        <v>71.900000000000006</v>
      </c>
    </row>
    <row r="1426" spans="1:10" s="110" customFormat="1">
      <c r="A1426" s="199" t="s">
        <v>139</v>
      </c>
      <c r="B1426" s="186" t="s">
        <v>1529</v>
      </c>
      <c r="C1426" s="186" t="s">
        <v>268</v>
      </c>
      <c r="D1426" s="278" t="s">
        <v>875</v>
      </c>
      <c r="E1426" s="362" t="s">
        <v>141</v>
      </c>
      <c r="F1426" s="362"/>
      <c r="G1426" s="186" t="s">
        <v>26</v>
      </c>
      <c r="H1426" s="187">
        <v>4.2270000000000003</v>
      </c>
      <c r="I1426" s="188">
        <v>15.09</v>
      </c>
      <c r="J1426" s="200">
        <v>63.78</v>
      </c>
    </row>
    <row r="1427" spans="1:10" s="110" customFormat="1" ht="25.5">
      <c r="A1427" s="201"/>
      <c r="B1427" s="293"/>
      <c r="C1427" s="293"/>
      <c r="D1427" s="279"/>
      <c r="E1427" s="279" t="s">
        <v>143</v>
      </c>
      <c r="F1427" s="203">
        <v>135.68</v>
      </c>
      <c r="G1427" s="279" t="s">
        <v>144</v>
      </c>
      <c r="H1427" s="203">
        <v>0</v>
      </c>
      <c r="I1427" s="279" t="s">
        <v>145</v>
      </c>
      <c r="J1427" s="204">
        <v>135.68</v>
      </c>
    </row>
    <row r="1428" spans="1:10" s="110" customFormat="1" ht="15" customHeight="1" thickBot="1">
      <c r="A1428" s="201"/>
      <c r="B1428" s="293"/>
      <c r="C1428" s="293"/>
      <c r="D1428" s="279"/>
      <c r="E1428" s="279" t="s">
        <v>663</v>
      </c>
      <c r="F1428" s="203">
        <v>34.82</v>
      </c>
      <c r="G1428" s="279"/>
      <c r="H1428" s="363" t="s">
        <v>664</v>
      </c>
      <c r="I1428" s="363"/>
      <c r="J1428" s="204">
        <v>189.81</v>
      </c>
    </row>
    <row r="1429" spans="1:10" s="110" customFormat="1" ht="15" thickTop="1">
      <c r="A1429" s="205"/>
      <c r="B1429" s="190"/>
      <c r="C1429" s="190"/>
      <c r="D1429" s="189"/>
      <c r="E1429" s="189"/>
      <c r="F1429" s="189"/>
      <c r="G1429" s="189"/>
      <c r="H1429" s="189"/>
      <c r="I1429" s="189"/>
      <c r="J1429" s="206"/>
    </row>
    <row r="1430" spans="1:10" s="110" customFormat="1">
      <c r="A1430" s="290" t="s">
        <v>3476</v>
      </c>
      <c r="B1430" s="289" t="s">
        <v>8</v>
      </c>
      <c r="C1430" s="289" t="s">
        <v>9</v>
      </c>
      <c r="D1430" s="284" t="s">
        <v>10</v>
      </c>
      <c r="E1430" s="367" t="s">
        <v>136</v>
      </c>
      <c r="F1430" s="367"/>
      <c r="G1430" s="289" t="s">
        <v>11</v>
      </c>
      <c r="H1430" s="288" t="s">
        <v>12</v>
      </c>
      <c r="I1430" s="288" t="s">
        <v>13</v>
      </c>
      <c r="J1430" s="287" t="s">
        <v>14</v>
      </c>
    </row>
    <row r="1431" spans="1:10" s="110" customFormat="1" ht="25.5">
      <c r="A1431" s="94" t="s">
        <v>137</v>
      </c>
      <c r="B1431" s="95" t="s">
        <v>3477</v>
      </c>
      <c r="C1431" s="95" t="s">
        <v>16</v>
      </c>
      <c r="D1431" s="277" t="s">
        <v>2536</v>
      </c>
      <c r="E1431" s="368">
        <v>723</v>
      </c>
      <c r="F1431" s="368"/>
      <c r="G1431" s="95" t="s">
        <v>2070</v>
      </c>
      <c r="H1431" s="182">
        <v>1</v>
      </c>
      <c r="I1431" s="96">
        <v>29.29</v>
      </c>
      <c r="J1431" s="196">
        <v>29.29</v>
      </c>
    </row>
    <row r="1432" spans="1:10" s="110" customFormat="1" ht="25.5">
      <c r="A1432" s="199" t="s">
        <v>139</v>
      </c>
      <c r="B1432" s="186" t="s">
        <v>3478</v>
      </c>
      <c r="C1432" s="186" t="s">
        <v>16</v>
      </c>
      <c r="D1432" s="278" t="s">
        <v>2536</v>
      </c>
      <c r="E1432" s="362" t="s">
        <v>142</v>
      </c>
      <c r="F1432" s="362"/>
      <c r="G1432" s="186" t="s">
        <v>17</v>
      </c>
      <c r="H1432" s="187">
        <v>1</v>
      </c>
      <c r="I1432" s="188">
        <v>22.99</v>
      </c>
      <c r="J1432" s="200">
        <v>22.99</v>
      </c>
    </row>
    <row r="1433" spans="1:10" s="110" customFormat="1" ht="25.5">
      <c r="A1433" s="199" t="s">
        <v>139</v>
      </c>
      <c r="B1433" s="186" t="s">
        <v>3437</v>
      </c>
      <c r="C1433" s="186" t="s">
        <v>16</v>
      </c>
      <c r="D1433" s="278" t="s">
        <v>3438</v>
      </c>
      <c r="E1433" s="362" t="s">
        <v>141</v>
      </c>
      <c r="F1433" s="362"/>
      <c r="G1433" s="186" t="s">
        <v>26</v>
      </c>
      <c r="H1433" s="187">
        <v>0.16</v>
      </c>
      <c r="I1433" s="188">
        <v>16.04</v>
      </c>
      <c r="J1433" s="200">
        <v>2.56</v>
      </c>
    </row>
    <row r="1434" spans="1:10" s="110" customFormat="1" ht="25.5">
      <c r="A1434" s="199" t="s">
        <v>139</v>
      </c>
      <c r="B1434" s="186" t="s">
        <v>3439</v>
      </c>
      <c r="C1434" s="186" t="s">
        <v>16</v>
      </c>
      <c r="D1434" s="278" t="s">
        <v>874</v>
      </c>
      <c r="E1434" s="362" t="s">
        <v>141</v>
      </c>
      <c r="F1434" s="362"/>
      <c r="G1434" s="186" t="s">
        <v>26</v>
      </c>
      <c r="H1434" s="187">
        <v>0.16</v>
      </c>
      <c r="I1434" s="188">
        <v>23.41</v>
      </c>
      <c r="J1434" s="200">
        <v>3.74</v>
      </c>
    </row>
    <row r="1435" spans="1:10" s="110" customFormat="1" ht="25.5">
      <c r="A1435" s="201"/>
      <c r="B1435" s="293"/>
      <c r="C1435" s="293"/>
      <c r="D1435" s="279"/>
      <c r="E1435" s="279" t="s">
        <v>143</v>
      </c>
      <c r="F1435" s="203">
        <v>6.3</v>
      </c>
      <c r="G1435" s="279" t="s">
        <v>144</v>
      </c>
      <c r="H1435" s="203">
        <v>0</v>
      </c>
      <c r="I1435" s="279" t="s">
        <v>145</v>
      </c>
      <c r="J1435" s="204">
        <v>6.3</v>
      </c>
    </row>
    <row r="1436" spans="1:10" s="110" customFormat="1" ht="15" customHeight="1" thickBot="1">
      <c r="A1436" s="201"/>
      <c r="B1436" s="293"/>
      <c r="C1436" s="293"/>
      <c r="D1436" s="279"/>
      <c r="E1436" s="279" t="s">
        <v>663</v>
      </c>
      <c r="F1436" s="203">
        <v>6.58</v>
      </c>
      <c r="G1436" s="279"/>
      <c r="H1436" s="363" t="s">
        <v>664</v>
      </c>
      <c r="I1436" s="363"/>
      <c r="J1436" s="204">
        <v>35.869999999999997</v>
      </c>
    </row>
    <row r="1437" spans="1:10" s="110" customFormat="1" ht="15" thickTop="1">
      <c r="A1437" s="205"/>
      <c r="B1437" s="190"/>
      <c r="C1437" s="190"/>
      <c r="D1437" s="189"/>
      <c r="E1437" s="189"/>
      <c r="F1437" s="189"/>
      <c r="G1437" s="189"/>
      <c r="H1437" s="189"/>
      <c r="I1437" s="189"/>
      <c r="J1437" s="206"/>
    </row>
    <row r="1438" spans="1:10" s="110" customFormat="1">
      <c r="A1438" s="290" t="s">
        <v>3479</v>
      </c>
      <c r="B1438" s="289" t="s">
        <v>8</v>
      </c>
      <c r="C1438" s="289" t="s">
        <v>9</v>
      </c>
      <c r="D1438" s="284" t="s">
        <v>10</v>
      </c>
      <c r="E1438" s="367" t="s">
        <v>136</v>
      </c>
      <c r="F1438" s="367"/>
      <c r="G1438" s="289" t="s">
        <v>11</v>
      </c>
      <c r="H1438" s="288" t="s">
        <v>12</v>
      </c>
      <c r="I1438" s="288" t="s">
        <v>13</v>
      </c>
      <c r="J1438" s="287" t="s">
        <v>14</v>
      </c>
    </row>
    <row r="1439" spans="1:10" s="110" customFormat="1" ht="14.25" customHeight="1">
      <c r="A1439" s="94" t="s">
        <v>137</v>
      </c>
      <c r="B1439" s="95" t="s">
        <v>3480</v>
      </c>
      <c r="C1439" s="95" t="s">
        <v>268</v>
      </c>
      <c r="D1439" s="277" t="s">
        <v>2538</v>
      </c>
      <c r="E1439" s="368" t="s">
        <v>873</v>
      </c>
      <c r="F1439" s="368"/>
      <c r="G1439" s="95" t="s">
        <v>45</v>
      </c>
      <c r="H1439" s="182">
        <v>1</v>
      </c>
      <c r="I1439" s="96">
        <v>7.89</v>
      </c>
      <c r="J1439" s="196">
        <v>7.89</v>
      </c>
    </row>
    <row r="1440" spans="1:10" s="110" customFormat="1">
      <c r="A1440" s="199" t="s">
        <v>139</v>
      </c>
      <c r="B1440" s="186" t="s">
        <v>3481</v>
      </c>
      <c r="C1440" s="186" t="s">
        <v>268</v>
      </c>
      <c r="D1440" s="278" t="s">
        <v>3482</v>
      </c>
      <c r="E1440" s="362" t="s">
        <v>142</v>
      </c>
      <c r="F1440" s="362"/>
      <c r="G1440" s="186" t="s">
        <v>45</v>
      </c>
      <c r="H1440" s="187">
        <v>1</v>
      </c>
      <c r="I1440" s="188">
        <v>3.07</v>
      </c>
      <c r="J1440" s="200">
        <v>3.07</v>
      </c>
    </row>
    <row r="1441" spans="1:10" s="110" customFormat="1">
      <c r="A1441" s="199" t="s">
        <v>139</v>
      </c>
      <c r="B1441" s="186" t="s">
        <v>1528</v>
      </c>
      <c r="C1441" s="186" t="s">
        <v>268</v>
      </c>
      <c r="D1441" s="278" t="s">
        <v>874</v>
      </c>
      <c r="E1441" s="362" t="s">
        <v>141</v>
      </c>
      <c r="F1441" s="362"/>
      <c r="G1441" s="186" t="s">
        <v>26</v>
      </c>
      <c r="H1441" s="187">
        <v>0.14000000000000001</v>
      </c>
      <c r="I1441" s="188">
        <v>19.37</v>
      </c>
      <c r="J1441" s="200">
        <v>2.71</v>
      </c>
    </row>
    <row r="1442" spans="1:10" s="110" customFormat="1">
      <c r="A1442" s="199" t="s">
        <v>139</v>
      </c>
      <c r="B1442" s="186" t="s">
        <v>1529</v>
      </c>
      <c r="C1442" s="186" t="s">
        <v>268</v>
      </c>
      <c r="D1442" s="278" t="s">
        <v>875</v>
      </c>
      <c r="E1442" s="362" t="s">
        <v>141</v>
      </c>
      <c r="F1442" s="362"/>
      <c r="G1442" s="186" t="s">
        <v>26</v>
      </c>
      <c r="H1442" s="187">
        <v>0.14000000000000001</v>
      </c>
      <c r="I1442" s="188">
        <v>15.09</v>
      </c>
      <c r="J1442" s="200">
        <v>2.11</v>
      </c>
    </row>
    <row r="1443" spans="1:10" s="110" customFormat="1" ht="25.5">
      <c r="A1443" s="201"/>
      <c r="B1443" s="293"/>
      <c r="C1443" s="293"/>
      <c r="D1443" s="279"/>
      <c r="E1443" s="279" t="s">
        <v>143</v>
      </c>
      <c r="F1443" s="203">
        <v>4.82</v>
      </c>
      <c r="G1443" s="279" t="s">
        <v>144</v>
      </c>
      <c r="H1443" s="203">
        <v>0</v>
      </c>
      <c r="I1443" s="279" t="s">
        <v>145</v>
      </c>
      <c r="J1443" s="204">
        <v>4.82</v>
      </c>
    </row>
    <row r="1444" spans="1:10" s="110" customFormat="1" ht="15" customHeight="1" thickBot="1">
      <c r="A1444" s="201"/>
      <c r="B1444" s="293"/>
      <c r="C1444" s="293"/>
      <c r="D1444" s="279"/>
      <c r="E1444" s="279" t="s">
        <v>663</v>
      </c>
      <c r="F1444" s="203">
        <v>1.77</v>
      </c>
      <c r="G1444" s="279"/>
      <c r="H1444" s="363" t="s">
        <v>664</v>
      </c>
      <c r="I1444" s="363"/>
      <c r="J1444" s="204">
        <v>9.66</v>
      </c>
    </row>
    <row r="1445" spans="1:10" s="110" customFormat="1" ht="15" thickTop="1">
      <c r="A1445" s="205"/>
      <c r="B1445" s="190"/>
      <c r="C1445" s="190"/>
      <c r="D1445" s="189"/>
      <c r="E1445" s="189"/>
      <c r="F1445" s="189"/>
      <c r="G1445" s="189"/>
      <c r="H1445" s="189"/>
      <c r="I1445" s="189"/>
      <c r="J1445" s="206"/>
    </row>
    <row r="1446" spans="1:10" s="110" customFormat="1">
      <c r="A1446" s="290" t="s">
        <v>3483</v>
      </c>
      <c r="B1446" s="289" t="s">
        <v>8</v>
      </c>
      <c r="C1446" s="289" t="s">
        <v>9</v>
      </c>
      <c r="D1446" s="284" t="s">
        <v>10</v>
      </c>
      <c r="E1446" s="367" t="s">
        <v>136</v>
      </c>
      <c r="F1446" s="367"/>
      <c r="G1446" s="289" t="s">
        <v>11</v>
      </c>
      <c r="H1446" s="288" t="s">
        <v>12</v>
      </c>
      <c r="I1446" s="288" t="s">
        <v>13</v>
      </c>
      <c r="J1446" s="287" t="s">
        <v>14</v>
      </c>
    </row>
    <row r="1447" spans="1:10" s="110" customFormat="1" ht="38.25" customHeight="1">
      <c r="A1447" s="94" t="s">
        <v>137</v>
      </c>
      <c r="B1447" s="95" t="s">
        <v>3484</v>
      </c>
      <c r="C1447" s="95" t="s">
        <v>21</v>
      </c>
      <c r="D1447" s="277" t="s">
        <v>2540</v>
      </c>
      <c r="E1447" s="368" t="s">
        <v>182</v>
      </c>
      <c r="F1447" s="368"/>
      <c r="G1447" s="95" t="s">
        <v>45</v>
      </c>
      <c r="H1447" s="182">
        <v>1</v>
      </c>
      <c r="I1447" s="96">
        <v>670.57</v>
      </c>
      <c r="J1447" s="196">
        <v>670.57</v>
      </c>
    </row>
    <row r="1448" spans="1:10" s="110" customFormat="1" ht="38.25">
      <c r="A1448" s="197" t="s">
        <v>146</v>
      </c>
      <c r="B1448" s="183" t="s">
        <v>1548</v>
      </c>
      <c r="C1448" s="183" t="s">
        <v>21</v>
      </c>
      <c r="D1448" s="285" t="s">
        <v>907</v>
      </c>
      <c r="E1448" s="365" t="s">
        <v>148</v>
      </c>
      <c r="F1448" s="365"/>
      <c r="G1448" s="183" t="s">
        <v>2</v>
      </c>
      <c r="H1448" s="184">
        <v>1.34E-2</v>
      </c>
      <c r="I1448" s="185">
        <v>739.22</v>
      </c>
      <c r="J1448" s="198">
        <v>9.9</v>
      </c>
    </row>
    <row r="1449" spans="1:10" s="110" customFormat="1" ht="25.5" customHeight="1">
      <c r="A1449" s="197" t="s">
        <v>146</v>
      </c>
      <c r="B1449" s="183" t="s">
        <v>1508</v>
      </c>
      <c r="C1449" s="183" t="s">
        <v>21</v>
      </c>
      <c r="D1449" s="285" t="s">
        <v>150</v>
      </c>
      <c r="E1449" s="365" t="s">
        <v>148</v>
      </c>
      <c r="F1449" s="365"/>
      <c r="G1449" s="183" t="s">
        <v>26</v>
      </c>
      <c r="H1449" s="184">
        <v>0.53349999999999997</v>
      </c>
      <c r="I1449" s="185">
        <v>21.96</v>
      </c>
      <c r="J1449" s="198">
        <v>11.71</v>
      </c>
    </row>
    <row r="1450" spans="1:10" s="110" customFormat="1" ht="25.5" customHeight="1">
      <c r="A1450" s="197" t="s">
        <v>146</v>
      </c>
      <c r="B1450" s="183" t="s">
        <v>1509</v>
      </c>
      <c r="C1450" s="183" t="s">
        <v>21</v>
      </c>
      <c r="D1450" s="285" t="s">
        <v>151</v>
      </c>
      <c r="E1450" s="365" t="s">
        <v>148</v>
      </c>
      <c r="F1450" s="365"/>
      <c r="G1450" s="183" t="s">
        <v>26</v>
      </c>
      <c r="H1450" s="184">
        <v>0.53349999999999997</v>
      </c>
      <c r="I1450" s="185">
        <v>26.68</v>
      </c>
      <c r="J1450" s="198">
        <v>14.23</v>
      </c>
    </row>
    <row r="1451" spans="1:10" s="110" customFormat="1" ht="38.25">
      <c r="A1451" s="199" t="s">
        <v>139</v>
      </c>
      <c r="B1451" s="186" t="s">
        <v>3485</v>
      </c>
      <c r="C1451" s="186" t="s">
        <v>21</v>
      </c>
      <c r="D1451" s="278" t="s">
        <v>3486</v>
      </c>
      <c r="E1451" s="362" t="s">
        <v>142</v>
      </c>
      <c r="F1451" s="362"/>
      <c r="G1451" s="186" t="s">
        <v>45</v>
      </c>
      <c r="H1451" s="187">
        <v>1</v>
      </c>
      <c r="I1451" s="188">
        <v>634.73</v>
      </c>
      <c r="J1451" s="200">
        <v>634.73</v>
      </c>
    </row>
    <row r="1452" spans="1:10" s="110" customFormat="1" ht="25.5">
      <c r="A1452" s="201"/>
      <c r="B1452" s="293"/>
      <c r="C1452" s="293"/>
      <c r="D1452" s="279"/>
      <c r="E1452" s="279" t="s">
        <v>143</v>
      </c>
      <c r="F1452" s="203">
        <v>22.509999999999998</v>
      </c>
      <c r="G1452" s="279" t="s">
        <v>144</v>
      </c>
      <c r="H1452" s="203">
        <v>0</v>
      </c>
      <c r="I1452" s="279" t="s">
        <v>145</v>
      </c>
      <c r="J1452" s="204">
        <v>22.509999999999998</v>
      </c>
    </row>
    <row r="1453" spans="1:10" s="110" customFormat="1" ht="15" customHeight="1" thickBot="1">
      <c r="A1453" s="201"/>
      <c r="B1453" s="293"/>
      <c r="C1453" s="293"/>
      <c r="D1453" s="279"/>
      <c r="E1453" s="279" t="s">
        <v>663</v>
      </c>
      <c r="F1453" s="203">
        <v>150.66999999999999</v>
      </c>
      <c r="G1453" s="279"/>
      <c r="H1453" s="363" t="s">
        <v>664</v>
      </c>
      <c r="I1453" s="363"/>
      <c r="J1453" s="204">
        <v>821.24</v>
      </c>
    </row>
    <row r="1454" spans="1:10" s="110" customFormat="1" ht="15" thickTop="1">
      <c r="A1454" s="205"/>
      <c r="B1454" s="190"/>
      <c r="C1454" s="190"/>
      <c r="D1454" s="189"/>
      <c r="E1454" s="189"/>
      <c r="F1454" s="189"/>
      <c r="G1454" s="189"/>
      <c r="H1454" s="189"/>
      <c r="I1454" s="189"/>
      <c r="J1454" s="206"/>
    </row>
    <row r="1455" spans="1:10" s="110" customFormat="1">
      <c r="A1455" s="290" t="s">
        <v>3487</v>
      </c>
      <c r="B1455" s="289" t="s">
        <v>8</v>
      </c>
      <c r="C1455" s="289" t="s">
        <v>9</v>
      </c>
      <c r="D1455" s="284" t="s">
        <v>10</v>
      </c>
      <c r="E1455" s="367" t="s">
        <v>136</v>
      </c>
      <c r="F1455" s="367"/>
      <c r="G1455" s="289" t="s">
        <v>11</v>
      </c>
      <c r="H1455" s="288" t="s">
        <v>12</v>
      </c>
      <c r="I1455" s="288" t="s">
        <v>13</v>
      </c>
      <c r="J1455" s="287" t="s">
        <v>14</v>
      </c>
    </row>
    <row r="1456" spans="1:10" s="110" customFormat="1" ht="38.25" customHeight="1">
      <c r="A1456" s="94" t="s">
        <v>137</v>
      </c>
      <c r="B1456" s="95" t="s">
        <v>1248</v>
      </c>
      <c r="C1456" s="95" t="s">
        <v>21</v>
      </c>
      <c r="D1456" s="277" t="s">
        <v>246</v>
      </c>
      <c r="E1456" s="368" t="s">
        <v>182</v>
      </c>
      <c r="F1456" s="368"/>
      <c r="G1456" s="95" t="s">
        <v>45</v>
      </c>
      <c r="H1456" s="182">
        <v>1</v>
      </c>
      <c r="I1456" s="96">
        <v>703.67</v>
      </c>
      <c r="J1456" s="196">
        <v>703.67</v>
      </c>
    </row>
    <row r="1457" spans="1:10" s="110" customFormat="1" ht="38.25">
      <c r="A1457" s="197" t="s">
        <v>146</v>
      </c>
      <c r="B1457" s="183" t="s">
        <v>1548</v>
      </c>
      <c r="C1457" s="183" t="s">
        <v>21</v>
      </c>
      <c r="D1457" s="285" t="s">
        <v>907</v>
      </c>
      <c r="E1457" s="365" t="s">
        <v>148</v>
      </c>
      <c r="F1457" s="365"/>
      <c r="G1457" s="183" t="s">
        <v>2</v>
      </c>
      <c r="H1457" s="184">
        <v>1.44E-2</v>
      </c>
      <c r="I1457" s="185">
        <v>739.22</v>
      </c>
      <c r="J1457" s="198">
        <v>10.64</v>
      </c>
    </row>
    <row r="1458" spans="1:10" s="110" customFormat="1" ht="25.5" customHeight="1">
      <c r="A1458" s="197" t="s">
        <v>146</v>
      </c>
      <c r="B1458" s="183" t="s">
        <v>1508</v>
      </c>
      <c r="C1458" s="183" t="s">
        <v>21</v>
      </c>
      <c r="D1458" s="285" t="s">
        <v>150</v>
      </c>
      <c r="E1458" s="365" t="s">
        <v>148</v>
      </c>
      <c r="F1458" s="365"/>
      <c r="G1458" s="183" t="s">
        <v>26</v>
      </c>
      <c r="H1458" s="184">
        <v>0.53459999999999996</v>
      </c>
      <c r="I1458" s="185">
        <v>21.96</v>
      </c>
      <c r="J1458" s="198">
        <v>11.73</v>
      </c>
    </row>
    <row r="1459" spans="1:10" s="110" customFormat="1" ht="25.5" customHeight="1">
      <c r="A1459" s="197" t="s">
        <v>146</v>
      </c>
      <c r="B1459" s="183" t="s">
        <v>1509</v>
      </c>
      <c r="C1459" s="183" t="s">
        <v>21</v>
      </c>
      <c r="D1459" s="285" t="s">
        <v>151</v>
      </c>
      <c r="E1459" s="365" t="s">
        <v>148</v>
      </c>
      <c r="F1459" s="365"/>
      <c r="G1459" s="183" t="s">
        <v>26</v>
      </c>
      <c r="H1459" s="184">
        <v>0.53459999999999996</v>
      </c>
      <c r="I1459" s="185">
        <v>26.68</v>
      </c>
      <c r="J1459" s="198">
        <v>14.26</v>
      </c>
    </row>
    <row r="1460" spans="1:10" s="110" customFormat="1" ht="38.25">
      <c r="A1460" s="199" t="s">
        <v>139</v>
      </c>
      <c r="B1460" s="186" t="s">
        <v>1549</v>
      </c>
      <c r="C1460" s="186" t="s">
        <v>21</v>
      </c>
      <c r="D1460" s="278" t="s">
        <v>908</v>
      </c>
      <c r="E1460" s="362" t="s">
        <v>142</v>
      </c>
      <c r="F1460" s="362"/>
      <c r="G1460" s="186" t="s">
        <v>45</v>
      </c>
      <c r="H1460" s="187">
        <v>1</v>
      </c>
      <c r="I1460" s="188">
        <v>667.04</v>
      </c>
      <c r="J1460" s="200">
        <v>667.04</v>
      </c>
    </row>
    <row r="1461" spans="1:10" s="110" customFormat="1" ht="25.5">
      <c r="A1461" s="201"/>
      <c r="B1461" s="293"/>
      <c r="C1461" s="293"/>
      <c r="D1461" s="279"/>
      <c r="E1461" s="279" t="s">
        <v>143</v>
      </c>
      <c r="F1461" s="203">
        <v>22.720000000000002</v>
      </c>
      <c r="G1461" s="279" t="s">
        <v>144</v>
      </c>
      <c r="H1461" s="203">
        <v>0</v>
      </c>
      <c r="I1461" s="279" t="s">
        <v>145</v>
      </c>
      <c r="J1461" s="204">
        <v>22.720000000000002</v>
      </c>
    </row>
    <row r="1462" spans="1:10" s="110" customFormat="1" ht="15" customHeight="1" thickBot="1">
      <c r="A1462" s="201"/>
      <c r="B1462" s="293"/>
      <c r="C1462" s="293"/>
      <c r="D1462" s="279"/>
      <c r="E1462" s="279" t="s">
        <v>663</v>
      </c>
      <c r="F1462" s="203">
        <v>158.11000000000001</v>
      </c>
      <c r="G1462" s="279"/>
      <c r="H1462" s="363" t="s">
        <v>664</v>
      </c>
      <c r="I1462" s="363"/>
      <c r="J1462" s="204">
        <v>861.78</v>
      </c>
    </row>
    <row r="1463" spans="1:10" s="110" customFormat="1" ht="15" thickTop="1">
      <c r="A1463" s="205"/>
      <c r="B1463" s="190"/>
      <c r="C1463" s="190"/>
      <c r="D1463" s="189"/>
      <c r="E1463" s="189"/>
      <c r="F1463" s="189"/>
      <c r="G1463" s="189"/>
      <c r="H1463" s="189"/>
      <c r="I1463" s="189"/>
      <c r="J1463" s="206"/>
    </row>
    <row r="1464" spans="1:10" s="110" customFormat="1">
      <c r="A1464" s="290" t="s">
        <v>3488</v>
      </c>
      <c r="B1464" s="289" t="s">
        <v>8</v>
      </c>
      <c r="C1464" s="289" t="s">
        <v>9</v>
      </c>
      <c r="D1464" s="284" t="s">
        <v>10</v>
      </c>
      <c r="E1464" s="367" t="s">
        <v>136</v>
      </c>
      <c r="F1464" s="367"/>
      <c r="G1464" s="289" t="s">
        <v>11</v>
      </c>
      <c r="H1464" s="288" t="s">
        <v>12</v>
      </c>
      <c r="I1464" s="288" t="s">
        <v>13</v>
      </c>
      <c r="J1464" s="287" t="s">
        <v>14</v>
      </c>
    </row>
    <row r="1465" spans="1:10" s="110" customFormat="1" ht="38.25" customHeight="1">
      <c r="A1465" s="94" t="s">
        <v>137</v>
      </c>
      <c r="B1465" s="95" t="s">
        <v>1266</v>
      </c>
      <c r="C1465" s="95" t="s">
        <v>21</v>
      </c>
      <c r="D1465" s="277" t="s">
        <v>323</v>
      </c>
      <c r="E1465" s="368" t="s">
        <v>182</v>
      </c>
      <c r="F1465" s="368"/>
      <c r="G1465" s="95" t="s">
        <v>45</v>
      </c>
      <c r="H1465" s="182">
        <v>1</v>
      </c>
      <c r="I1465" s="96">
        <v>809.96</v>
      </c>
      <c r="J1465" s="196">
        <v>809.96</v>
      </c>
    </row>
    <row r="1466" spans="1:10" s="110" customFormat="1" ht="38.25">
      <c r="A1466" s="197" t="s">
        <v>146</v>
      </c>
      <c r="B1466" s="183" t="s">
        <v>1548</v>
      </c>
      <c r="C1466" s="183" t="s">
        <v>21</v>
      </c>
      <c r="D1466" s="285" t="s">
        <v>907</v>
      </c>
      <c r="E1466" s="365" t="s">
        <v>148</v>
      </c>
      <c r="F1466" s="365"/>
      <c r="G1466" s="183" t="s">
        <v>2</v>
      </c>
      <c r="H1466" s="184">
        <v>1.9199999999999998E-2</v>
      </c>
      <c r="I1466" s="185">
        <v>739.22</v>
      </c>
      <c r="J1466" s="198">
        <v>14.19</v>
      </c>
    </row>
    <row r="1467" spans="1:10" s="110" customFormat="1" ht="25.5" customHeight="1">
      <c r="A1467" s="197" t="s">
        <v>146</v>
      </c>
      <c r="B1467" s="183" t="s">
        <v>1508</v>
      </c>
      <c r="C1467" s="183" t="s">
        <v>21</v>
      </c>
      <c r="D1467" s="285" t="s">
        <v>150</v>
      </c>
      <c r="E1467" s="365" t="s">
        <v>148</v>
      </c>
      <c r="F1467" s="365"/>
      <c r="G1467" s="183" t="s">
        <v>26</v>
      </c>
      <c r="H1467" s="184">
        <v>0.63370000000000004</v>
      </c>
      <c r="I1467" s="185">
        <v>21.96</v>
      </c>
      <c r="J1467" s="198">
        <v>13.91</v>
      </c>
    </row>
    <row r="1468" spans="1:10" s="110" customFormat="1" ht="25.5" customHeight="1">
      <c r="A1468" s="197" t="s">
        <v>146</v>
      </c>
      <c r="B1468" s="183" t="s">
        <v>1509</v>
      </c>
      <c r="C1468" s="183" t="s">
        <v>21</v>
      </c>
      <c r="D1468" s="285" t="s">
        <v>151</v>
      </c>
      <c r="E1468" s="365" t="s">
        <v>148</v>
      </c>
      <c r="F1468" s="365"/>
      <c r="G1468" s="183" t="s">
        <v>26</v>
      </c>
      <c r="H1468" s="184">
        <v>0.63370000000000004</v>
      </c>
      <c r="I1468" s="185">
        <v>26.68</v>
      </c>
      <c r="J1468" s="198">
        <v>16.899999999999999</v>
      </c>
    </row>
    <row r="1469" spans="1:10" s="110" customFormat="1" ht="38.25">
      <c r="A1469" s="199" t="s">
        <v>139</v>
      </c>
      <c r="B1469" s="186" t="s">
        <v>1550</v>
      </c>
      <c r="C1469" s="186" t="s">
        <v>21</v>
      </c>
      <c r="D1469" s="278" t="s">
        <v>909</v>
      </c>
      <c r="E1469" s="362" t="s">
        <v>142</v>
      </c>
      <c r="F1469" s="362"/>
      <c r="G1469" s="186" t="s">
        <v>45</v>
      </c>
      <c r="H1469" s="187">
        <v>1</v>
      </c>
      <c r="I1469" s="188">
        <v>764.96</v>
      </c>
      <c r="J1469" s="200">
        <v>764.96</v>
      </c>
    </row>
    <row r="1470" spans="1:10" s="110" customFormat="1" ht="25.5">
      <c r="A1470" s="201"/>
      <c r="B1470" s="293"/>
      <c r="C1470" s="293"/>
      <c r="D1470" s="279"/>
      <c r="E1470" s="279" t="s">
        <v>143</v>
      </c>
      <c r="F1470" s="203">
        <v>27.3</v>
      </c>
      <c r="G1470" s="279" t="s">
        <v>144</v>
      </c>
      <c r="H1470" s="203">
        <v>0</v>
      </c>
      <c r="I1470" s="279" t="s">
        <v>145</v>
      </c>
      <c r="J1470" s="204">
        <v>27.3</v>
      </c>
    </row>
    <row r="1471" spans="1:10" s="110" customFormat="1" ht="15" customHeight="1" thickBot="1">
      <c r="A1471" s="201"/>
      <c r="B1471" s="293"/>
      <c r="C1471" s="293"/>
      <c r="D1471" s="279"/>
      <c r="E1471" s="279" t="s">
        <v>663</v>
      </c>
      <c r="F1471" s="203">
        <v>181.99</v>
      </c>
      <c r="G1471" s="279"/>
      <c r="H1471" s="363" t="s">
        <v>664</v>
      </c>
      <c r="I1471" s="363"/>
      <c r="J1471" s="204">
        <v>991.95</v>
      </c>
    </row>
    <row r="1472" spans="1:10" s="110" customFormat="1" ht="15" thickTop="1">
      <c r="A1472" s="205"/>
      <c r="B1472" s="190"/>
      <c r="C1472" s="190"/>
      <c r="D1472" s="189"/>
      <c r="E1472" s="189"/>
      <c r="F1472" s="189"/>
      <c r="G1472" s="189"/>
      <c r="H1472" s="189"/>
      <c r="I1472" s="189"/>
      <c r="J1472" s="206"/>
    </row>
    <row r="1473" spans="1:10" s="110" customFormat="1">
      <c r="A1473" s="290" t="s">
        <v>3489</v>
      </c>
      <c r="B1473" s="289" t="s">
        <v>8</v>
      </c>
      <c r="C1473" s="289" t="s">
        <v>9</v>
      </c>
      <c r="D1473" s="284" t="s">
        <v>10</v>
      </c>
      <c r="E1473" s="367" t="s">
        <v>136</v>
      </c>
      <c r="F1473" s="367"/>
      <c r="G1473" s="289" t="s">
        <v>11</v>
      </c>
      <c r="H1473" s="288" t="s">
        <v>12</v>
      </c>
      <c r="I1473" s="288" t="s">
        <v>13</v>
      </c>
      <c r="J1473" s="287" t="s">
        <v>14</v>
      </c>
    </row>
    <row r="1474" spans="1:10" s="110" customFormat="1" ht="38.25" customHeight="1">
      <c r="A1474" s="94" t="s">
        <v>137</v>
      </c>
      <c r="B1474" s="95" t="s">
        <v>1253</v>
      </c>
      <c r="C1474" s="95" t="s">
        <v>21</v>
      </c>
      <c r="D1474" s="277" t="s">
        <v>324</v>
      </c>
      <c r="E1474" s="368" t="s">
        <v>182</v>
      </c>
      <c r="F1474" s="368"/>
      <c r="G1474" s="95" t="s">
        <v>45</v>
      </c>
      <c r="H1474" s="182">
        <v>1</v>
      </c>
      <c r="I1474" s="96">
        <v>1167.47</v>
      </c>
      <c r="J1474" s="196">
        <v>1167.47</v>
      </c>
    </row>
    <row r="1475" spans="1:10" s="110" customFormat="1" ht="38.25">
      <c r="A1475" s="197" t="s">
        <v>146</v>
      </c>
      <c r="B1475" s="183" t="s">
        <v>1548</v>
      </c>
      <c r="C1475" s="183" t="s">
        <v>21</v>
      </c>
      <c r="D1475" s="285" t="s">
        <v>907</v>
      </c>
      <c r="E1475" s="365" t="s">
        <v>148</v>
      </c>
      <c r="F1475" s="365"/>
      <c r="G1475" s="183" t="s">
        <v>2</v>
      </c>
      <c r="H1475" s="184">
        <v>1.89E-2</v>
      </c>
      <c r="I1475" s="185">
        <v>739.22</v>
      </c>
      <c r="J1475" s="198">
        <v>13.97</v>
      </c>
    </row>
    <row r="1476" spans="1:10" s="110" customFormat="1" ht="25.5" customHeight="1">
      <c r="A1476" s="197" t="s">
        <v>146</v>
      </c>
      <c r="B1476" s="183" t="s">
        <v>1508</v>
      </c>
      <c r="C1476" s="183" t="s">
        <v>21</v>
      </c>
      <c r="D1476" s="285" t="s">
        <v>150</v>
      </c>
      <c r="E1476" s="365" t="s">
        <v>148</v>
      </c>
      <c r="F1476" s="365"/>
      <c r="G1476" s="183" t="s">
        <v>26</v>
      </c>
      <c r="H1476" s="184">
        <v>0.63839999999999997</v>
      </c>
      <c r="I1476" s="185">
        <v>21.96</v>
      </c>
      <c r="J1476" s="198">
        <v>14.01</v>
      </c>
    </row>
    <row r="1477" spans="1:10" s="110" customFormat="1" ht="25.5" customHeight="1">
      <c r="A1477" s="197" t="s">
        <v>146</v>
      </c>
      <c r="B1477" s="183" t="s">
        <v>1509</v>
      </c>
      <c r="C1477" s="183" t="s">
        <v>21</v>
      </c>
      <c r="D1477" s="285" t="s">
        <v>151</v>
      </c>
      <c r="E1477" s="365" t="s">
        <v>148</v>
      </c>
      <c r="F1477" s="365"/>
      <c r="G1477" s="183" t="s">
        <v>26</v>
      </c>
      <c r="H1477" s="184">
        <v>0.63839999999999997</v>
      </c>
      <c r="I1477" s="185">
        <v>26.68</v>
      </c>
      <c r="J1477" s="198">
        <v>17.03</v>
      </c>
    </row>
    <row r="1478" spans="1:10" s="110" customFormat="1" ht="38.25">
      <c r="A1478" s="199" t="s">
        <v>139</v>
      </c>
      <c r="B1478" s="186" t="s">
        <v>1551</v>
      </c>
      <c r="C1478" s="186" t="s">
        <v>21</v>
      </c>
      <c r="D1478" s="278" t="s">
        <v>910</v>
      </c>
      <c r="E1478" s="362" t="s">
        <v>142</v>
      </c>
      <c r="F1478" s="362"/>
      <c r="G1478" s="186" t="s">
        <v>45</v>
      </c>
      <c r="H1478" s="187">
        <v>1</v>
      </c>
      <c r="I1478" s="188">
        <v>1122.46</v>
      </c>
      <c r="J1478" s="200">
        <v>1122.46</v>
      </c>
    </row>
    <row r="1479" spans="1:10" s="110" customFormat="1" ht="25.5">
      <c r="A1479" s="201"/>
      <c r="B1479" s="293"/>
      <c r="C1479" s="293"/>
      <c r="D1479" s="279"/>
      <c r="E1479" s="279" t="s">
        <v>143</v>
      </c>
      <c r="F1479" s="203">
        <v>27.43</v>
      </c>
      <c r="G1479" s="279" t="s">
        <v>144</v>
      </c>
      <c r="H1479" s="203">
        <v>0</v>
      </c>
      <c r="I1479" s="279" t="s">
        <v>145</v>
      </c>
      <c r="J1479" s="204">
        <v>27.43</v>
      </c>
    </row>
    <row r="1480" spans="1:10" s="110" customFormat="1" ht="15" customHeight="1" thickBot="1">
      <c r="A1480" s="201"/>
      <c r="B1480" s="293"/>
      <c r="C1480" s="293"/>
      <c r="D1480" s="279"/>
      <c r="E1480" s="279" t="s">
        <v>663</v>
      </c>
      <c r="F1480" s="203">
        <v>262.33</v>
      </c>
      <c r="G1480" s="279"/>
      <c r="H1480" s="363" t="s">
        <v>664</v>
      </c>
      <c r="I1480" s="363"/>
      <c r="J1480" s="204">
        <v>1429.8</v>
      </c>
    </row>
    <row r="1481" spans="1:10" s="110" customFormat="1" ht="15" thickTop="1">
      <c r="A1481" s="205"/>
      <c r="B1481" s="190"/>
      <c r="C1481" s="190"/>
      <c r="D1481" s="189"/>
      <c r="E1481" s="189"/>
      <c r="F1481" s="189"/>
      <c r="G1481" s="189"/>
      <c r="H1481" s="189"/>
      <c r="I1481" s="189"/>
      <c r="J1481" s="206"/>
    </row>
    <row r="1482" spans="1:10" s="110" customFormat="1">
      <c r="A1482" s="290" t="s">
        <v>3490</v>
      </c>
      <c r="B1482" s="289" t="s">
        <v>8</v>
      </c>
      <c r="C1482" s="289" t="s">
        <v>9</v>
      </c>
      <c r="D1482" s="284" t="s">
        <v>10</v>
      </c>
      <c r="E1482" s="367" t="s">
        <v>136</v>
      </c>
      <c r="F1482" s="367"/>
      <c r="G1482" s="289" t="s">
        <v>11</v>
      </c>
      <c r="H1482" s="288" t="s">
        <v>12</v>
      </c>
      <c r="I1482" s="288" t="s">
        <v>13</v>
      </c>
      <c r="J1482" s="287" t="s">
        <v>14</v>
      </c>
    </row>
    <row r="1483" spans="1:10" s="110" customFormat="1" ht="14.25" customHeight="1">
      <c r="A1483" s="94" t="s">
        <v>137</v>
      </c>
      <c r="B1483" s="95" t="s">
        <v>3491</v>
      </c>
      <c r="C1483" s="95" t="s">
        <v>44</v>
      </c>
      <c r="D1483" s="277" t="s">
        <v>2546</v>
      </c>
      <c r="E1483" s="368" t="s">
        <v>182</v>
      </c>
      <c r="F1483" s="368"/>
      <c r="G1483" s="95" t="s">
        <v>1</v>
      </c>
      <c r="H1483" s="182">
        <v>1</v>
      </c>
      <c r="I1483" s="96">
        <v>2485.1</v>
      </c>
      <c r="J1483" s="196">
        <v>2485.1</v>
      </c>
    </row>
    <row r="1484" spans="1:10" s="110" customFormat="1" ht="25.5" customHeight="1">
      <c r="A1484" s="197" t="s">
        <v>146</v>
      </c>
      <c r="B1484" s="183" t="s">
        <v>1509</v>
      </c>
      <c r="C1484" s="183" t="s">
        <v>21</v>
      </c>
      <c r="D1484" s="285" t="s">
        <v>151</v>
      </c>
      <c r="E1484" s="365" t="s">
        <v>148</v>
      </c>
      <c r="F1484" s="365"/>
      <c r="G1484" s="183" t="s">
        <v>26</v>
      </c>
      <c r="H1484" s="184">
        <v>10</v>
      </c>
      <c r="I1484" s="185">
        <v>26.68</v>
      </c>
      <c r="J1484" s="198">
        <v>266.8</v>
      </c>
    </row>
    <row r="1485" spans="1:10" s="110" customFormat="1" ht="25.5" customHeight="1">
      <c r="A1485" s="197" t="s">
        <v>146</v>
      </c>
      <c r="B1485" s="183" t="s">
        <v>1508</v>
      </c>
      <c r="C1485" s="183" t="s">
        <v>21</v>
      </c>
      <c r="D1485" s="285" t="s">
        <v>150</v>
      </c>
      <c r="E1485" s="365" t="s">
        <v>148</v>
      </c>
      <c r="F1485" s="365"/>
      <c r="G1485" s="183" t="s">
        <v>26</v>
      </c>
      <c r="H1485" s="184">
        <v>10</v>
      </c>
      <c r="I1485" s="185">
        <v>21.96</v>
      </c>
      <c r="J1485" s="198">
        <v>219.6</v>
      </c>
    </row>
    <row r="1486" spans="1:10" s="110" customFormat="1" ht="25.5">
      <c r="A1486" s="199" t="s">
        <v>139</v>
      </c>
      <c r="B1486" s="186" t="s">
        <v>3492</v>
      </c>
      <c r="C1486" s="186" t="s">
        <v>21</v>
      </c>
      <c r="D1486" s="278" t="s">
        <v>3493</v>
      </c>
      <c r="E1486" s="362" t="s">
        <v>142</v>
      </c>
      <c r="F1486" s="362"/>
      <c r="G1486" s="186" t="s">
        <v>34</v>
      </c>
      <c r="H1486" s="187">
        <v>2</v>
      </c>
      <c r="I1486" s="188">
        <v>9.86</v>
      </c>
      <c r="J1486" s="200">
        <v>19.72</v>
      </c>
    </row>
    <row r="1487" spans="1:10" s="110" customFormat="1" ht="25.5">
      <c r="A1487" s="199" t="s">
        <v>139</v>
      </c>
      <c r="B1487" s="186" t="s">
        <v>3494</v>
      </c>
      <c r="C1487" s="186" t="s">
        <v>21</v>
      </c>
      <c r="D1487" s="278" t="s">
        <v>3495</v>
      </c>
      <c r="E1487" s="362" t="s">
        <v>142</v>
      </c>
      <c r="F1487" s="362"/>
      <c r="G1487" s="186" t="s">
        <v>45</v>
      </c>
      <c r="H1487" s="187">
        <v>6</v>
      </c>
      <c r="I1487" s="188">
        <v>45.96</v>
      </c>
      <c r="J1487" s="200">
        <v>275.76</v>
      </c>
    </row>
    <row r="1488" spans="1:10" s="110" customFormat="1">
      <c r="A1488" s="199" t="s">
        <v>139</v>
      </c>
      <c r="B1488" s="186" t="s">
        <v>3496</v>
      </c>
      <c r="C1488" s="186" t="s">
        <v>21</v>
      </c>
      <c r="D1488" s="278" t="s">
        <v>3497</v>
      </c>
      <c r="E1488" s="362" t="s">
        <v>142</v>
      </c>
      <c r="F1488" s="362"/>
      <c r="G1488" s="186" t="s">
        <v>38</v>
      </c>
      <c r="H1488" s="187">
        <v>6</v>
      </c>
      <c r="I1488" s="188">
        <v>137.41</v>
      </c>
      <c r="J1488" s="200">
        <v>824.46</v>
      </c>
    </row>
    <row r="1489" spans="1:10" s="110" customFormat="1">
      <c r="A1489" s="199" t="s">
        <v>139</v>
      </c>
      <c r="B1489" s="186" t="s">
        <v>3498</v>
      </c>
      <c r="C1489" s="186" t="s">
        <v>21</v>
      </c>
      <c r="D1489" s="278" t="s">
        <v>3499</v>
      </c>
      <c r="E1489" s="362" t="s">
        <v>142</v>
      </c>
      <c r="F1489" s="362"/>
      <c r="G1489" s="186" t="s">
        <v>38</v>
      </c>
      <c r="H1489" s="187">
        <v>2</v>
      </c>
      <c r="I1489" s="188">
        <v>13.19</v>
      </c>
      <c r="J1489" s="200">
        <v>26.38</v>
      </c>
    </row>
    <row r="1490" spans="1:10" s="110" customFormat="1" ht="25.5">
      <c r="A1490" s="199" t="s">
        <v>139</v>
      </c>
      <c r="B1490" s="186" t="s">
        <v>3500</v>
      </c>
      <c r="C1490" s="186" t="s">
        <v>21</v>
      </c>
      <c r="D1490" s="278" t="s">
        <v>3501</v>
      </c>
      <c r="E1490" s="362" t="s">
        <v>142</v>
      </c>
      <c r="F1490" s="362"/>
      <c r="G1490" s="186" t="s">
        <v>45</v>
      </c>
      <c r="H1490" s="187">
        <v>6</v>
      </c>
      <c r="I1490" s="188">
        <v>10.86</v>
      </c>
      <c r="J1490" s="200">
        <v>65.16</v>
      </c>
    </row>
    <row r="1491" spans="1:10" s="110" customFormat="1" ht="25.5">
      <c r="A1491" s="199" t="s">
        <v>139</v>
      </c>
      <c r="B1491" s="186" t="s">
        <v>3502</v>
      </c>
      <c r="C1491" s="186" t="s">
        <v>16</v>
      </c>
      <c r="D1491" s="278" t="s">
        <v>3503</v>
      </c>
      <c r="E1491" s="362" t="s">
        <v>142</v>
      </c>
      <c r="F1491" s="362"/>
      <c r="G1491" s="186" t="s">
        <v>17</v>
      </c>
      <c r="H1491" s="187">
        <v>1</v>
      </c>
      <c r="I1491" s="188">
        <v>787.22</v>
      </c>
      <c r="J1491" s="200">
        <v>787.22</v>
      </c>
    </row>
    <row r="1492" spans="1:10" s="110" customFormat="1" ht="25.5">
      <c r="A1492" s="201"/>
      <c r="B1492" s="293"/>
      <c r="C1492" s="293"/>
      <c r="D1492" s="279"/>
      <c r="E1492" s="279" t="s">
        <v>143</v>
      </c>
      <c r="F1492" s="203">
        <v>379.6</v>
      </c>
      <c r="G1492" s="279" t="s">
        <v>144</v>
      </c>
      <c r="H1492" s="203">
        <v>0</v>
      </c>
      <c r="I1492" s="279" t="s">
        <v>145</v>
      </c>
      <c r="J1492" s="204">
        <v>379.6</v>
      </c>
    </row>
    <row r="1493" spans="1:10" s="110" customFormat="1" ht="15" customHeight="1" thickBot="1">
      <c r="A1493" s="201"/>
      <c r="B1493" s="293"/>
      <c r="C1493" s="293"/>
      <c r="D1493" s="279"/>
      <c r="E1493" s="279" t="s">
        <v>663</v>
      </c>
      <c r="F1493" s="203">
        <v>558.4</v>
      </c>
      <c r="G1493" s="279"/>
      <c r="H1493" s="363" t="s">
        <v>664</v>
      </c>
      <c r="I1493" s="363"/>
      <c r="J1493" s="204">
        <v>3043.5</v>
      </c>
    </row>
    <row r="1494" spans="1:10" s="110" customFormat="1" ht="15" thickTop="1">
      <c r="A1494" s="205"/>
      <c r="B1494" s="190"/>
      <c r="C1494" s="190"/>
      <c r="D1494" s="189"/>
      <c r="E1494" s="189"/>
      <c r="F1494" s="189"/>
      <c r="G1494" s="189"/>
      <c r="H1494" s="189"/>
      <c r="I1494" s="189"/>
      <c r="J1494" s="206"/>
    </row>
    <row r="1495" spans="1:10" s="110" customFormat="1">
      <c r="A1495" s="290" t="s">
        <v>3504</v>
      </c>
      <c r="B1495" s="289" t="s">
        <v>8</v>
      </c>
      <c r="C1495" s="289" t="s">
        <v>9</v>
      </c>
      <c r="D1495" s="284" t="s">
        <v>10</v>
      </c>
      <c r="E1495" s="367" t="s">
        <v>136</v>
      </c>
      <c r="F1495" s="367"/>
      <c r="G1495" s="289" t="s">
        <v>11</v>
      </c>
      <c r="H1495" s="288" t="s">
        <v>12</v>
      </c>
      <c r="I1495" s="288" t="s">
        <v>13</v>
      </c>
      <c r="J1495" s="287" t="s">
        <v>14</v>
      </c>
    </row>
    <row r="1496" spans="1:10" s="110" customFormat="1" ht="14.25" customHeight="1">
      <c r="A1496" s="94" t="s">
        <v>137</v>
      </c>
      <c r="B1496" s="95" t="s">
        <v>3505</v>
      </c>
      <c r="C1496" s="95" t="s">
        <v>44</v>
      </c>
      <c r="D1496" s="277" t="s">
        <v>2549</v>
      </c>
      <c r="E1496" s="368" t="s">
        <v>182</v>
      </c>
      <c r="F1496" s="368"/>
      <c r="G1496" s="95" t="s">
        <v>1</v>
      </c>
      <c r="H1496" s="182">
        <v>1</v>
      </c>
      <c r="I1496" s="96">
        <v>3247.63</v>
      </c>
      <c r="J1496" s="196">
        <v>3247.63</v>
      </c>
    </row>
    <row r="1497" spans="1:10" s="110" customFormat="1" ht="25.5" customHeight="1">
      <c r="A1497" s="197" t="s">
        <v>146</v>
      </c>
      <c r="B1497" s="183" t="s">
        <v>1509</v>
      </c>
      <c r="C1497" s="183" t="s">
        <v>21</v>
      </c>
      <c r="D1497" s="285" t="s">
        <v>151</v>
      </c>
      <c r="E1497" s="365" t="s">
        <v>148</v>
      </c>
      <c r="F1497" s="365"/>
      <c r="G1497" s="183" t="s">
        <v>26</v>
      </c>
      <c r="H1497" s="184">
        <v>10</v>
      </c>
      <c r="I1497" s="185">
        <v>26.68</v>
      </c>
      <c r="J1497" s="198">
        <v>266.8</v>
      </c>
    </row>
    <row r="1498" spans="1:10" s="110" customFormat="1" ht="25.5" customHeight="1">
      <c r="A1498" s="197" t="s">
        <v>146</v>
      </c>
      <c r="B1498" s="183" t="s">
        <v>1508</v>
      </c>
      <c r="C1498" s="183" t="s">
        <v>21</v>
      </c>
      <c r="D1498" s="285" t="s">
        <v>150</v>
      </c>
      <c r="E1498" s="365" t="s">
        <v>148</v>
      </c>
      <c r="F1498" s="365"/>
      <c r="G1498" s="183" t="s">
        <v>26</v>
      </c>
      <c r="H1498" s="184">
        <v>10</v>
      </c>
      <c r="I1498" s="185">
        <v>21.96</v>
      </c>
      <c r="J1498" s="198">
        <v>219.6</v>
      </c>
    </row>
    <row r="1499" spans="1:10" s="110" customFormat="1" ht="25.5">
      <c r="A1499" s="199" t="s">
        <v>139</v>
      </c>
      <c r="B1499" s="186" t="s">
        <v>3492</v>
      </c>
      <c r="C1499" s="186" t="s">
        <v>21</v>
      </c>
      <c r="D1499" s="278" t="s">
        <v>3493</v>
      </c>
      <c r="E1499" s="362" t="s">
        <v>142</v>
      </c>
      <c r="F1499" s="362"/>
      <c r="G1499" s="186" t="s">
        <v>34</v>
      </c>
      <c r="H1499" s="187">
        <v>2</v>
      </c>
      <c r="I1499" s="188">
        <v>9.86</v>
      </c>
      <c r="J1499" s="200">
        <v>19.72</v>
      </c>
    </row>
    <row r="1500" spans="1:10" s="110" customFormat="1" ht="25.5">
      <c r="A1500" s="199" t="s">
        <v>139</v>
      </c>
      <c r="B1500" s="186" t="s">
        <v>3494</v>
      </c>
      <c r="C1500" s="186" t="s">
        <v>21</v>
      </c>
      <c r="D1500" s="278" t="s">
        <v>3495</v>
      </c>
      <c r="E1500" s="362" t="s">
        <v>142</v>
      </c>
      <c r="F1500" s="362"/>
      <c r="G1500" s="186" t="s">
        <v>45</v>
      </c>
      <c r="H1500" s="187">
        <v>6</v>
      </c>
      <c r="I1500" s="188">
        <v>45.96</v>
      </c>
      <c r="J1500" s="200">
        <v>275.76</v>
      </c>
    </row>
    <row r="1501" spans="1:10" s="110" customFormat="1">
      <c r="A1501" s="199" t="s">
        <v>139</v>
      </c>
      <c r="B1501" s="186" t="s">
        <v>3496</v>
      </c>
      <c r="C1501" s="186" t="s">
        <v>21</v>
      </c>
      <c r="D1501" s="278" t="s">
        <v>3497</v>
      </c>
      <c r="E1501" s="362" t="s">
        <v>142</v>
      </c>
      <c r="F1501" s="362"/>
      <c r="G1501" s="186" t="s">
        <v>38</v>
      </c>
      <c r="H1501" s="187">
        <v>8</v>
      </c>
      <c r="I1501" s="188">
        <v>137.41</v>
      </c>
      <c r="J1501" s="200">
        <v>1099.28</v>
      </c>
    </row>
    <row r="1502" spans="1:10" s="110" customFormat="1">
      <c r="A1502" s="199" t="s">
        <v>139</v>
      </c>
      <c r="B1502" s="186" t="s">
        <v>3498</v>
      </c>
      <c r="C1502" s="186" t="s">
        <v>21</v>
      </c>
      <c r="D1502" s="278" t="s">
        <v>3499</v>
      </c>
      <c r="E1502" s="362" t="s">
        <v>142</v>
      </c>
      <c r="F1502" s="362"/>
      <c r="G1502" s="186" t="s">
        <v>38</v>
      </c>
      <c r="H1502" s="187">
        <v>2</v>
      </c>
      <c r="I1502" s="188">
        <v>13.19</v>
      </c>
      <c r="J1502" s="200">
        <v>26.38</v>
      </c>
    </row>
    <row r="1503" spans="1:10" s="110" customFormat="1" ht="25.5">
      <c r="A1503" s="199" t="s">
        <v>139</v>
      </c>
      <c r="B1503" s="186" t="s">
        <v>3500</v>
      </c>
      <c r="C1503" s="186" t="s">
        <v>21</v>
      </c>
      <c r="D1503" s="278" t="s">
        <v>3501</v>
      </c>
      <c r="E1503" s="362" t="s">
        <v>142</v>
      </c>
      <c r="F1503" s="362"/>
      <c r="G1503" s="186" t="s">
        <v>45</v>
      </c>
      <c r="H1503" s="187">
        <v>6</v>
      </c>
      <c r="I1503" s="188">
        <v>10.86</v>
      </c>
      <c r="J1503" s="200">
        <v>65.16</v>
      </c>
    </row>
    <row r="1504" spans="1:10" s="110" customFormat="1" ht="25.5">
      <c r="A1504" s="199" t="s">
        <v>139</v>
      </c>
      <c r="B1504" s="186" t="s">
        <v>3506</v>
      </c>
      <c r="C1504" s="186" t="s">
        <v>16</v>
      </c>
      <c r="D1504" s="278" t="s">
        <v>3507</v>
      </c>
      <c r="E1504" s="362" t="s">
        <v>142</v>
      </c>
      <c r="F1504" s="362"/>
      <c r="G1504" s="186" t="s">
        <v>17</v>
      </c>
      <c r="H1504" s="187">
        <v>1</v>
      </c>
      <c r="I1504" s="188">
        <v>1274.93</v>
      </c>
      <c r="J1504" s="200">
        <v>1274.93</v>
      </c>
    </row>
    <row r="1505" spans="1:10" s="110" customFormat="1" ht="25.5">
      <c r="A1505" s="201"/>
      <c r="B1505" s="293"/>
      <c r="C1505" s="293"/>
      <c r="D1505" s="279"/>
      <c r="E1505" s="279" t="s">
        <v>143</v>
      </c>
      <c r="F1505" s="203">
        <v>379.6</v>
      </c>
      <c r="G1505" s="279" t="s">
        <v>144</v>
      </c>
      <c r="H1505" s="203">
        <v>0</v>
      </c>
      <c r="I1505" s="279" t="s">
        <v>145</v>
      </c>
      <c r="J1505" s="204">
        <v>379.6</v>
      </c>
    </row>
    <row r="1506" spans="1:10" s="110" customFormat="1" ht="15" customHeight="1" thickBot="1">
      <c r="A1506" s="201"/>
      <c r="B1506" s="293"/>
      <c r="C1506" s="293"/>
      <c r="D1506" s="279"/>
      <c r="E1506" s="279" t="s">
        <v>663</v>
      </c>
      <c r="F1506" s="203">
        <v>729.74</v>
      </c>
      <c r="G1506" s="279"/>
      <c r="H1506" s="363" t="s">
        <v>664</v>
      </c>
      <c r="I1506" s="363"/>
      <c r="J1506" s="204">
        <v>3977.37</v>
      </c>
    </row>
    <row r="1507" spans="1:10" s="110" customFormat="1" ht="15" thickTop="1">
      <c r="A1507" s="205"/>
      <c r="B1507" s="190"/>
      <c r="C1507" s="190"/>
      <c r="D1507" s="189"/>
      <c r="E1507" s="189"/>
      <c r="F1507" s="189"/>
      <c r="G1507" s="189"/>
      <c r="H1507" s="189"/>
      <c r="I1507" s="189"/>
      <c r="J1507" s="206"/>
    </row>
    <row r="1508" spans="1:10" s="110" customFormat="1">
      <c r="A1508" s="290" t="s">
        <v>860</v>
      </c>
      <c r="B1508" s="289" t="s">
        <v>8</v>
      </c>
      <c r="C1508" s="289" t="s">
        <v>9</v>
      </c>
      <c r="D1508" s="284" t="s">
        <v>10</v>
      </c>
      <c r="E1508" s="367" t="s">
        <v>136</v>
      </c>
      <c r="F1508" s="367"/>
      <c r="G1508" s="289" t="s">
        <v>11</v>
      </c>
      <c r="H1508" s="288" t="s">
        <v>12</v>
      </c>
      <c r="I1508" s="288" t="s">
        <v>13</v>
      </c>
      <c r="J1508" s="287" t="s">
        <v>14</v>
      </c>
    </row>
    <row r="1509" spans="1:10" s="110" customFormat="1" ht="25.5">
      <c r="A1509" s="94" t="s">
        <v>137</v>
      </c>
      <c r="B1509" s="95" t="s">
        <v>3508</v>
      </c>
      <c r="C1509" s="95" t="s">
        <v>16</v>
      </c>
      <c r="D1509" s="277" t="s">
        <v>2551</v>
      </c>
      <c r="E1509" s="368">
        <v>707</v>
      </c>
      <c r="F1509" s="368"/>
      <c r="G1509" s="95" t="s">
        <v>2070</v>
      </c>
      <c r="H1509" s="182">
        <v>1</v>
      </c>
      <c r="I1509" s="96">
        <v>425.32</v>
      </c>
      <c r="J1509" s="196">
        <v>425.32</v>
      </c>
    </row>
    <row r="1510" spans="1:10" s="110" customFormat="1" ht="25.5">
      <c r="A1510" s="199" t="s">
        <v>139</v>
      </c>
      <c r="B1510" s="186" t="s">
        <v>3509</v>
      </c>
      <c r="C1510" s="186" t="s">
        <v>16</v>
      </c>
      <c r="D1510" s="278" t="s">
        <v>3510</v>
      </c>
      <c r="E1510" s="362" t="s">
        <v>142</v>
      </c>
      <c r="F1510" s="362"/>
      <c r="G1510" s="186" t="s">
        <v>36</v>
      </c>
      <c r="H1510" s="187">
        <v>0.17419999999999999</v>
      </c>
      <c r="I1510" s="188">
        <v>6.86</v>
      </c>
      <c r="J1510" s="200">
        <v>1.19</v>
      </c>
    </row>
    <row r="1511" spans="1:10" s="110" customFormat="1" ht="25.5">
      <c r="A1511" s="199" t="s">
        <v>139</v>
      </c>
      <c r="B1511" s="186" t="s">
        <v>3511</v>
      </c>
      <c r="C1511" s="186" t="s">
        <v>16</v>
      </c>
      <c r="D1511" s="278" t="s">
        <v>3512</v>
      </c>
      <c r="E1511" s="362" t="s">
        <v>142</v>
      </c>
      <c r="F1511" s="362"/>
      <c r="G1511" s="186" t="s">
        <v>36</v>
      </c>
      <c r="H1511" s="187">
        <v>4.1200000000000001E-2</v>
      </c>
      <c r="I1511" s="188">
        <v>14.28</v>
      </c>
      <c r="J1511" s="200">
        <v>0.57999999999999996</v>
      </c>
    </row>
    <row r="1512" spans="1:10" s="110" customFormat="1" ht="25.5">
      <c r="A1512" s="199" t="s">
        <v>139</v>
      </c>
      <c r="B1512" s="186" t="s">
        <v>3513</v>
      </c>
      <c r="C1512" s="186" t="s">
        <v>16</v>
      </c>
      <c r="D1512" s="278" t="s">
        <v>3514</v>
      </c>
      <c r="E1512" s="362" t="s">
        <v>142</v>
      </c>
      <c r="F1512" s="362"/>
      <c r="G1512" s="186" t="s">
        <v>2</v>
      </c>
      <c r="H1512" s="187">
        <v>0.1081</v>
      </c>
      <c r="I1512" s="188">
        <v>172.18</v>
      </c>
      <c r="J1512" s="200">
        <v>18.61</v>
      </c>
    </row>
    <row r="1513" spans="1:10" s="110" customFormat="1" ht="25.5">
      <c r="A1513" s="199" t="s">
        <v>139</v>
      </c>
      <c r="B1513" s="186" t="s">
        <v>3515</v>
      </c>
      <c r="C1513" s="186" t="s">
        <v>16</v>
      </c>
      <c r="D1513" s="278" t="s">
        <v>3516</v>
      </c>
      <c r="E1513" s="362" t="s">
        <v>142</v>
      </c>
      <c r="F1513" s="362"/>
      <c r="G1513" s="186" t="s">
        <v>36</v>
      </c>
      <c r="H1513" s="187">
        <v>16.1843</v>
      </c>
      <c r="I1513" s="188">
        <v>0.99</v>
      </c>
      <c r="J1513" s="200">
        <v>16.02</v>
      </c>
    </row>
    <row r="1514" spans="1:10" s="110" customFormat="1" ht="25.5">
      <c r="A1514" s="199" t="s">
        <v>139</v>
      </c>
      <c r="B1514" s="186" t="s">
        <v>3517</v>
      </c>
      <c r="C1514" s="186" t="s">
        <v>16</v>
      </c>
      <c r="D1514" s="278" t="s">
        <v>3518</v>
      </c>
      <c r="E1514" s="362" t="s">
        <v>142</v>
      </c>
      <c r="F1514" s="362"/>
      <c r="G1514" s="186" t="s">
        <v>36</v>
      </c>
      <c r="H1514" s="187">
        <v>2.0922999999999998</v>
      </c>
      <c r="I1514" s="188">
        <v>8.81</v>
      </c>
      <c r="J1514" s="200">
        <v>18.43</v>
      </c>
    </row>
    <row r="1515" spans="1:10" s="110" customFormat="1" ht="25.5">
      <c r="A1515" s="199" t="s">
        <v>139</v>
      </c>
      <c r="B1515" s="186" t="s">
        <v>3519</v>
      </c>
      <c r="C1515" s="186" t="s">
        <v>16</v>
      </c>
      <c r="D1515" s="278" t="s">
        <v>3520</v>
      </c>
      <c r="E1515" s="362" t="s">
        <v>142</v>
      </c>
      <c r="F1515" s="362"/>
      <c r="G1515" s="186" t="s">
        <v>2</v>
      </c>
      <c r="H1515" s="187">
        <v>2.1700000000000001E-2</v>
      </c>
      <c r="I1515" s="188">
        <v>152.69</v>
      </c>
      <c r="J1515" s="200">
        <v>3.31</v>
      </c>
    </row>
    <row r="1516" spans="1:10" s="110" customFormat="1" ht="25.5">
      <c r="A1516" s="199" t="s">
        <v>139</v>
      </c>
      <c r="B1516" s="186" t="s">
        <v>3521</v>
      </c>
      <c r="C1516" s="186" t="s">
        <v>16</v>
      </c>
      <c r="D1516" s="278" t="s">
        <v>3522</v>
      </c>
      <c r="E1516" s="362" t="s">
        <v>142</v>
      </c>
      <c r="F1516" s="362"/>
      <c r="G1516" s="186" t="s">
        <v>2</v>
      </c>
      <c r="H1516" s="187">
        <v>2.7400000000000001E-2</v>
      </c>
      <c r="I1516" s="188">
        <v>149.94999999999999</v>
      </c>
      <c r="J1516" s="200">
        <v>4.0999999999999996</v>
      </c>
    </row>
    <row r="1517" spans="1:10" s="110" customFormat="1" ht="25.5">
      <c r="A1517" s="199" t="s">
        <v>139</v>
      </c>
      <c r="B1517" s="186" t="s">
        <v>3523</v>
      </c>
      <c r="C1517" s="186" t="s">
        <v>16</v>
      </c>
      <c r="D1517" s="278" t="s">
        <v>3524</v>
      </c>
      <c r="E1517" s="362" t="s">
        <v>142</v>
      </c>
      <c r="F1517" s="362"/>
      <c r="G1517" s="186" t="s">
        <v>2</v>
      </c>
      <c r="H1517" s="187">
        <v>3.8600000000000002E-2</v>
      </c>
      <c r="I1517" s="188">
        <v>148.97999999999999</v>
      </c>
      <c r="J1517" s="200">
        <v>5.75</v>
      </c>
    </row>
    <row r="1518" spans="1:10" s="110" customFormat="1" ht="25.5">
      <c r="A1518" s="199" t="s">
        <v>139</v>
      </c>
      <c r="B1518" s="186" t="s">
        <v>3525</v>
      </c>
      <c r="C1518" s="186" t="s">
        <v>16</v>
      </c>
      <c r="D1518" s="278" t="s">
        <v>3526</v>
      </c>
      <c r="E1518" s="362" t="s">
        <v>142</v>
      </c>
      <c r="F1518" s="362"/>
      <c r="G1518" s="186" t="s">
        <v>36</v>
      </c>
      <c r="H1518" s="187">
        <v>38.984499999999997</v>
      </c>
      <c r="I1518" s="188">
        <v>0.65</v>
      </c>
      <c r="J1518" s="200">
        <v>25.33</v>
      </c>
    </row>
    <row r="1519" spans="1:10" s="110" customFormat="1" ht="25.5">
      <c r="A1519" s="199" t="s">
        <v>139</v>
      </c>
      <c r="B1519" s="186" t="s">
        <v>3527</v>
      </c>
      <c r="C1519" s="186" t="s">
        <v>16</v>
      </c>
      <c r="D1519" s="278" t="s">
        <v>3528</v>
      </c>
      <c r="E1519" s="362" t="s">
        <v>142</v>
      </c>
      <c r="F1519" s="362"/>
      <c r="G1519" s="186" t="s">
        <v>3</v>
      </c>
      <c r="H1519" s="187">
        <v>0.1148</v>
      </c>
      <c r="I1519" s="188">
        <v>34.090000000000003</v>
      </c>
      <c r="J1519" s="200">
        <v>3.91</v>
      </c>
    </row>
    <row r="1520" spans="1:10" s="110" customFormat="1" ht="25.5">
      <c r="A1520" s="199" t="s">
        <v>139</v>
      </c>
      <c r="B1520" s="186" t="s">
        <v>3529</v>
      </c>
      <c r="C1520" s="186" t="s">
        <v>16</v>
      </c>
      <c r="D1520" s="278" t="s">
        <v>3530</v>
      </c>
      <c r="E1520" s="362" t="s">
        <v>142</v>
      </c>
      <c r="F1520" s="362"/>
      <c r="G1520" s="186" t="s">
        <v>36</v>
      </c>
      <c r="H1520" s="187">
        <v>6.6E-3</v>
      </c>
      <c r="I1520" s="188">
        <v>21.99</v>
      </c>
      <c r="J1520" s="200">
        <v>0.14000000000000001</v>
      </c>
    </row>
    <row r="1521" spans="1:10" s="110" customFormat="1" ht="25.5">
      <c r="A1521" s="199" t="s">
        <v>139</v>
      </c>
      <c r="B1521" s="186" t="s">
        <v>3531</v>
      </c>
      <c r="C1521" s="186" t="s">
        <v>16</v>
      </c>
      <c r="D1521" s="278" t="s">
        <v>3532</v>
      </c>
      <c r="E1521" s="362" t="s">
        <v>142</v>
      </c>
      <c r="F1521" s="362"/>
      <c r="G1521" s="186" t="s">
        <v>17</v>
      </c>
      <c r="H1521" s="187">
        <v>158.76</v>
      </c>
      <c r="I1521" s="188">
        <v>0.51</v>
      </c>
      <c r="J1521" s="200">
        <v>80.959999999999994</v>
      </c>
    </row>
    <row r="1522" spans="1:10" s="110" customFormat="1" ht="25.5">
      <c r="A1522" s="199" t="s">
        <v>139</v>
      </c>
      <c r="B1522" s="186" t="s">
        <v>3533</v>
      </c>
      <c r="C1522" s="186" t="s">
        <v>16</v>
      </c>
      <c r="D1522" s="278" t="s">
        <v>3534</v>
      </c>
      <c r="E1522" s="362" t="s">
        <v>142</v>
      </c>
      <c r="F1522" s="362"/>
      <c r="G1522" s="186" t="s">
        <v>19</v>
      </c>
      <c r="H1522" s="187">
        <v>0.13550000000000001</v>
      </c>
      <c r="I1522" s="188">
        <v>12.8</v>
      </c>
      <c r="J1522" s="200">
        <v>1.73</v>
      </c>
    </row>
    <row r="1523" spans="1:10" s="110" customFormat="1" ht="25.5">
      <c r="A1523" s="199" t="s">
        <v>139</v>
      </c>
      <c r="B1523" s="186" t="s">
        <v>3535</v>
      </c>
      <c r="C1523" s="186" t="s">
        <v>16</v>
      </c>
      <c r="D1523" s="278" t="s">
        <v>3536</v>
      </c>
      <c r="E1523" s="362" t="s">
        <v>141</v>
      </c>
      <c r="F1523" s="362"/>
      <c r="G1523" s="186" t="s">
        <v>26</v>
      </c>
      <c r="H1523" s="187">
        <v>0.15090000000000001</v>
      </c>
      <c r="I1523" s="188">
        <v>17.559999999999999</v>
      </c>
      <c r="J1523" s="200">
        <v>2.64</v>
      </c>
    </row>
    <row r="1524" spans="1:10" s="110" customFormat="1" ht="25.5">
      <c r="A1524" s="199" t="s">
        <v>139</v>
      </c>
      <c r="B1524" s="186" t="s">
        <v>1688</v>
      </c>
      <c r="C1524" s="186" t="s">
        <v>16</v>
      </c>
      <c r="D1524" s="278" t="s">
        <v>140</v>
      </c>
      <c r="E1524" s="362" t="s">
        <v>141</v>
      </c>
      <c r="F1524" s="362"/>
      <c r="G1524" s="186" t="s">
        <v>26</v>
      </c>
      <c r="H1524" s="187">
        <v>8.2015999999999991</v>
      </c>
      <c r="I1524" s="188">
        <v>14.62</v>
      </c>
      <c r="J1524" s="200">
        <v>119.9</v>
      </c>
    </row>
    <row r="1525" spans="1:10" s="110" customFormat="1" ht="25.5">
      <c r="A1525" s="199" t="s">
        <v>139</v>
      </c>
      <c r="B1525" s="186" t="s">
        <v>3437</v>
      </c>
      <c r="C1525" s="186" t="s">
        <v>16</v>
      </c>
      <c r="D1525" s="278" t="s">
        <v>3438</v>
      </c>
      <c r="E1525" s="362" t="s">
        <v>141</v>
      </c>
      <c r="F1525" s="362"/>
      <c r="G1525" s="186" t="s">
        <v>26</v>
      </c>
      <c r="H1525" s="187">
        <v>0.18290000000000001</v>
      </c>
      <c r="I1525" s="188">
        <v>16.04</v>
      </c>
      <c r="J1525" s="200">
        <v>2.93</v>
      </c>
    </row>
    <row r="1526" spans="1:10" s="110" customFormat="1" ht="25.5">
      <c r="A1526" s="199" t="s">
        <v>139</v>
      </c>
      <c r="B1526" s="186" t="s">
        <v>3537</v>
      </c>
      <c r="C1526" s="186" t="s">
        <v>16</v>
      </c>
      <c r="D1526" s="278" t="s">
        <v>3538</v>
      </c>
      <c r="E1526" s="362" t="s">
        <v>141</v>
      </c>
      <c r="F1526" s="362"/>
      <c r="G1526" s="186" t="s">
        <v>26</v>
      </c>
      <c r="H1526" s="187">
        <v>3.5499999999999997E-2</v>
      </c>
      <c r="I1526" s="188">
        <v>23.41</v>
      </c>
      <c r="J1526" s="200">
        <v>0.83</v>
      </c>
    </row>
    <row r="1527" spans="1:10" s="110" customFormat="1" ht="25.5">
      <c r="A1527" s="199" t="s">
        <v>139</v>
      </c>
      <c r="B1527" s="186" t="s">
        <v>3539</v>
      </c>
      <c r="C1527" s="186" t="s">
        <v>16</v>
      </c>
      <c r="D1527" s="278" t="s">
        <v>3540</v>
      </c>
      <c r="E1527" s="362" t="s">
        <v>141</v>
      </c>
      <c r="F1527" s="362"/>
      <c r="G1527" s="186" t="s">
        <v>26</v>
      </c>
      <c r="H1527" s="187">
        <v>1.72E-2</v>
      </c>
      <c r="I1527" s="188">
        <v>23.41</v>
      </c>
      <c r="J1527" s="200">
        <v>0.4</v>
      </c>
    </row>
    <row r="1528" spans="1:10" s="110" customFormat="1" ht="25.5">
      <c r="A1528" s="199" t="s">
        <v>139</v>
      </c>
      <c r="B1528" s="186" t="s">
        <v>3541</v>
      </c>
      <c r="C1528" s="186" t="s">
        <v>16</v>
      </c>
      <c r="D1528" s="278" t="s">
        <v>3542</v>
      </c>
      <c r="E1528" s="362" t="s">
        <v>141</v>
      </c>
      <c r="F1528" s="362"/>
      <c r="G1528" s="186" t="s">
        <v>26</v>
      </c>
      <c r="H1528" s="187">
        <v>0.14580000000000001</v>
      </c>
      <c r="I1528" s="188">
        <v>23.41</v>
      </c>
      <c r="J1528" s="200">
        <v>3.41</v>
      </c>
    </row>
    <row r="1529" spans="1:10" s="110" customFormat="1" ht="25.5">
      <c r="A1529" s="199" t="s">
        <v>139</v>
      </c>
      <c r="B1529" s="186" t="s">
        <v>3543</v>
      </c>
      <c r="C1529" s="186" t="s">
        <v>16</v>
      </c>
      <c r="D1529" s="278" t="s">
        <v>849</v>
      </c>
      <c r="E1529" s="362" t="s">
        <v>141</v>
      </c>
      <c r="F1529" s="362"/>
      <c r="G1529" s="186" t="s">
        <v>26</v>
      </c>
      <c r="H1529" s="187">
        <v>4.9191000000000003</v>
      </c>
      <c r="I1529" s="188">
        <v>23.41</v>
      </c>
      <c r="J1529" s="200">
        <v>115.15</v>
      </c>
    </row>
    <row r="1530" spans="1:10" s="110" customFormat="1" ht="25.5">
      <c r="A1530" s="201"/>
      <c r="B1530" s="293"/>
      <c r="C1530" s="293"/>
      <c r="D1530" s="279"/>
      <c r="E1530" s="279" t="s">
        <v>143</v>
      </c>
      <c r="F1530" s="203">
        <v>245.26</v>
      </c>
      <c r="G1530" s="279" t="s">
        <v>144</v>
      </c>
      <c r="H1530" s="203">
        <v>0</v>
      </c>
      <c r="I1530" s="279" t="s">
        <v>145</v>
      </c>
      <c r="J1530" s="204">
        <v>245.26</v>
      </c>
    </row>
    <row r="1531" spans="1:10" s="110" customFormat="1" ht="15" customHeight="1" thickBot="1">
      <c r="A1531" s="201"/>
      <c r="B1531" s="293"/>
      <c r="C1531" s="293"/>
      <c r="D1531" s="279"/>
      <c r="E1531" s="279" t="s">
        <v>663</v>
      </c>
      <c r="F1531" s="203">
        <v>95.56</v>
      </c>
      <c r="G1531" s="279"/>
      <c r="H1531" s="363" t="s">
        <v>664</v>
      </c>
      <c r="I1531" s="363"/>
      <c r="J1531" s="204">
        <v>520.88</v>
      </c>
    </row>
    <row r="1532" spans="1:10" s="110" customFormat="1" ht="15" thickTop="1">
      <c r="A1532" s="205"/>
      <c r="B1532" s="190"/>
      <c r="C1532" s="190"/>
      <c r="D1532" s="189"/>
      <c r="E1532" s="189"/>
      <c r="F1532" s="189"/>
      <c r="G1532" s="189"/>
      <c r="H1532" s="189"/>
      <c r="I1532" s="189"/>
      <c r="J1532" s="206"/>
    </row>
    <row r="1533" spans="1:10" s="110" customFormat="1">
      <c r="A1533" s="290" t="s">
        <v>524</v>
      </c>
      <c r="B1533" s="289" t="s">
        <v>8</v>
      </c>
      <c r="C1533" s="289" t="s">
        <v>9</v>
      </c>
      <c r="D1533" s="284" t="s">
        <v>10</v>
      </c>
      <c r="E1533" s="367" t="s">
        <v>136</v>
      </c>
      <c r="F1533" s="367"/>
      <c r="G1533" s="289" t="s">
        <v>11</v>
      </c>
      <c r="H1533" s="288" t="s">
        <v>12</v>
      </c>
      <c r="I1533" s="288" t="s">
        <v>13</v>
      </c>
      <c r="J1533" s="287" t="s">
        <v>14</v>
      </c>
    </row>
    <row r="1534" spans="1:10" s="110" customFormat="1" ht="25.5" customHeight="1">
      <c r="A1534" s="94" t="s">
        <v>137</v>
      </c>
      <c r="B1534" s="95" t="s">
        <v>3544</v>
      </c>
      <c r="C1534" s="95" t="s">
        <v>44</v>
      </c>
      <c r="D1534" s="277" t="s">
        <v>2554</v>
      </c>
      <c r="E1534" s="368" t="s">
        <v>182</v>
      </c>
      <c r="F1534" s="368"/>
      <c r="G1534" s="95" t="s">
        <v>45</v>
      </c>
      <c r="H1534" s="182">
        <v>1</v>
      </c>
      <c r="I1534" s="96">
        <v>3898.38</v>
      </c>
      <c r="J1534" s="196">
        <v>3898.38</v>
      </c>
    </row>
    <row r="1535" spans="1:10" s="110" customFormat="1" ht="25.5" customHeight="1">
      <c r="A1535" s="197" t="s">
        <v>146</v>
      </c>
      <c r="B1535" s="183" t="s">
        <v>1508</v>
      </c>
      <c r="C1535" s="183" t="s">
        <v>21</v>
      </c>
      <c r="D1535" s="285" t="s">
        <v>150</v>
      </c>
      <c r="E1535" s="365" t="s">
        <v>148</v>
      </c>
      <c r="F1535" s="365"/>
      <c r="G1535" s="183" t="s">
        <v>26</v>
      </c>
      <c r="H1535" s="184">
        <v>6.2</v>
      </c>
      <c r="I1535" s="185">
        <v>21.96</v>
      </c>
      <c r="J1535" s="198">
        <v>136.15</v>
      </c>
    </row>
    <row r="1536" spans="1:10" s="110" customFormat="1" ht="25.5" customHeight="1">
      <c r="A1536" s="197" t="s">
        <v>146</v>
      </c>
      <c r="B1536" s="183" t="s">
        <v>1509</v>
      </c>
      <c r="C1536" s="183" t="s">
        <v>21</v>
      </c>
      <c r="D1536" s="285" t="s">
        <v>151</v>
      </c>
      <c r="E1536" s="365" t="s">
        <v>148</v>
      </c>
      <c r="F1536" s="365"/>
      <c r="G1536" s="183" t="s">
        <v>26</v>
      </c>
      <c r="H1536" s="184">
        <v>6.2</v>
      </c>
      <c r="I1536" s="185">
        <v>26.68</v>
      </c>
      <c r="J1536" s="198">
        <v>165.41</v>
      </c>
    </row>
    <row r="1537" spans="1:10" s="110" customFormat="1">
      <c r="A1537" s="199" t="s">
        <v>139</v>
      </c>
      <c r="B1537" s="186" t="s">
        <v>3545</v>
      </c>
      <c r="C1537" s="186" t="s">
        <v>487</v>
      </c>
      <c r="D1537" s="278" t="s">
        <v>3546</v>
      </c>
      <c r="E1537" s="362" t="s">
        <v>142</v>
      </c>
      <c r="F1537" s="362"/>
      <c r="G1537" s="186" t="s">
        <v>17</v>
      </c>
      <c r="H1537" s="187">
        <v>1</v>
      </c>
      <c r="I1537" s="188">
        <v>3596.82</v>
      </c>
      <c r="J1537" s="200">
        <v>3596.82</v>
      </c>
    </row>
    <row r="1538" spans="1:10" s="110" customFormat="1" ht="25.5">
      <c r="A1538" s="201"/>
      <c r="B1538" s="293"/>
      <c r="C1538" s="293"/>
      <c r="D1538" s="279"/>
      <c r="E1538" s="279" t="s">
        <v>143</v>
      </c>
      <c r="F1538" s="203">
        <v>235.34</v>
      </c>
      <c r="G1538" s="279" t="s">
        <v>144</v>
      </c>
      <c r="H1538" s="203">
        <v>0</v>
      </c>
      <c r="I1538" s="279" t="s">
        <v>145</v>
      </c>
      <c r="J1538" s="204">
        <v>235.34</v>
      </c>
    </row>
    <row r="1539" spans="1:10" s="110" customFormat="1" ht="15" customHeight="1" thickBot="1">
      <c r="A1539" s="201"/>
      <c r="B1539" s="293"/>
      <c r="C1539" s="293"/>
      <c r="D1539" s="279"/>
      <c r="E1539" s="279" t="s">
        <v>663</v>
      </c>
      <c r="F1539" s="203">
        <v>875.96</v>
      </c>
      <c r="G1539" s="279"/>
      <c r="H1539" s="363" t="s">
        <v>664</v>
      </c>
      <c r="I1539" s="363"/>
      <c r="J1539" s="204">
        <v>4774.34</v>
      </c>
    </row>
    <row r="1540" spans="1:10" s="110" customFormat="1" ht="15" thickTop="1">
      <c r="A1540" s="205"/>
      <c r="B1540" s="190"/>
      <c r="C1540" s="190"/>
      <c r="D1540" s="189"/>
      <c r="E1540" s="189"/>
      <c r="F1540" s="189"/>
      <c r="G1540" s="189"/>
      <c r="H1540" s="189"/>
      <c r="I1540" s="189"/>
      <c r="J1540" s="206"/>
    </row>
    <row r="1541" spans="1:10" s="110" customFormat="1">
      <c r="A1541" s="290" t="s">
        <v>525</v>
      </c>
      <c r="B1541" s="289" t="s">
        <v>8</v>
      </c>
      <c r="C1541" s="289" t="s">
        <v>9</v>
      </c>
      <c r="D1541" s="284" t="s">
        <v>10</v>
      </c>
      <c r="E1541" s="367" t="s">
        <v>136</v>
      </c>
      <c r="F1541" s="367"/>
      <c r="G1541" s="289" t="s">
        <v>11</v>
      </c>
      <c r="H1541" s="288" t="s">
        <v>12</v>
      </c>
      <c r="I1541" s="288" t="s">
        <v>13</v>
      </c>
      <c r="J1541" s="287" t="s">
        <v>14</v>
      </c>
    </row>
    <row r="1542" spans="1:10" s="110" customFormat="1" ht="25.5" customHeight="1">
      <c r="A1542" s="94" t="s">
        <v>137</v>
      </c>
      <c r="B1542" s="95" t="s">
        <v>3547</v>
      </c>
      <c r="C1542" s="95" t="s">
        <v>21</v>
      </c>
      <c r="D1542" s="277" t="s">
        <v>2555</v>
      </c>
      <c r="E1542" s="368" t="s">
        <v>528</v>
      </c>
      <c r="F1542" s="368"/>
      <c r="G1542" s="95" t="s">
        <v>45</v>
      </c>
      <c r="H1542" s="182">
        <v>1</v>
      </c>
      <c r="I1542" s="96">
        <v>1024.24</v>
      </c>
      <c r="J1542" s="196">
        <v>1024.24</v>
      </c>
    </row>
    <row r="1543" spans="1:10" s="110" customFormat="1" ht="25.5" customHeight="1">
      <c r="A1543" s="197" t="s">
        <v>146</v>
      </c>
      <c r="B1543" s="183" t="s">
        <v>1508</v>
      </c>
      <c r="C1543" s="183" t="s">
        <v>21</v>
      </c>
      <c r="D1543" s="285" t="s">
        <v>150</v>
      </c>
      <c r="E1543" s="365" t="s">
        <v>148</v>
      </c>
      <c r="F1543" s="365"/>
      <c r="G1543" s="183" t="s">
        <v>26</v>
      </c>
      <c r="H1543" s="184">
        <v>6.2007000000000003</v>
      </c>
      <c r="I1543" s="185">
        <v>21.96</v>
      </c>
      <c r="J1543" s="198">
        <v>136.16</v>
      </c>
    </row>
    <row r="1544" spans="1:10" s="110" customFormat="1" ht="25.5" customHeight="1">
      <c r="A1544" s="197" t="s">
        <v>146</v>
      </c>
      <c r="B1544" s="183" t="s">
        <v>1509</v>
      </c>
      <c r="C1544" s="183" t="s">
        <v>21</v>
      </c>
      <c r="D1544" s="285" t="s">
        <v>151</v>
      </c>
      <c r="E1544" s="365" t="s">
        <v>148</v>
      </c>
      <c r="F1544" s="365"/>
      <c r="G1544" s="183" t="s">
        <v>26</v>
      </c>
      <c r="H1544" s="184">
        <v>6.2007000000000003</v>
      </c>
      <c r="I1544" s="185">
        <v>26.68</v>
      </c>
      <c r="J1544" s="198">
        <v>165.43</v>
      </c>
    </row>
    <row r="1545" spans="1:10" s="110" customFormat="1" ht="25.5">
      <c r="A1545" s="199" t="s">
        <v>139</v>
      </c>
      <c r="B1545" s="186" t="s">
        <v>3548</v>
      </c>
      <c r="C1545" s="186" t="s">
        <v>21</v>
      </c>
      <c r="D1545" s="278" t="s">
        <v>3549</v>
      </c>
      <c r="E1545" s="362" t="s">
        <v>142</v>
      </c>
      <c r="F1545" s="362"/>
      <c r="G1545" s="186" t="s">
        <v>45</v>
      </c>
      <c r="H1545" s="187">
        <v>1</v>
      </c>
      <c r="I1545" s="188">
        <v>722.65</v>
      </c>
      <c r="J1545" s="200">
        <v>722.65</v>
      </c>
    </row>
    <row r="1546" spans="1:10" s="110" customFormat="1" ht="25.5">
      <c r="A1546" s="201"/>
      <c r="B1546" s="293"/>
      <c r="C1546" s="293"/>
      <c r="D1546" s="279"/>
      <c r="E1546" s="279" t="s">
        <v>143</v>
      </c>
      <c r="F1546" s="203">
        <v>235.37</v>
      </c>
      <c r="G1546" s="279" t="s">
        <v>144</v>
      </c>
      <c r="H1546" s="203">
        <v>0</v>
      </c>
      <c r="I1546" s="279" t="s">
        <v>145</v>
      </c>
      <c r="J1546" s="204">
        <v>235.37</v>
      </c>
    </row>
    <row r="1547" spans="1:10" s="110" customFormat="1" ht="15" customHeight="1" thickBot="1">
      <c r="A1547" s="201"/>
      <c r="B1547" s="293"/>
      <c r="C1547" s="293"/>
      <c r="D1547" s="279"/>
      <c r="E1547" s="279" t="s">
        <v>663</v>
      </c>
      <c r="F1547" s="203">
        <v>230.14</v>
      </c>
      <c r="G1547" s="279"/>
      <c r="H1547" s="363" t="s">
        <v>664</v>
      </c>
      <c r="I1547" s="363"/>
      <c r="J1547" s="204">
        <v>1254.3800000000001</v>
      </c>
    </row>
    <row r="1548" spans="1:10" s="110" customFormat="1" ht="15" thickTop="1">
      <c r="A1548" s="205"/>
      <c r="B1548" s="190"/>
      <c r="C1548" s="190"/>
      <c r="D1548" s="189"/>
      <c r="E1548" s="189"/>
      <c r="F1548" s="189"/>
      <c r="G1548" s="189"/>
      <c r="H1548" s="189"/>
      <c r="I1548" s="189"/>
      <c r="J1548" s="206"/>
    </row>
    <row r="1549" spans="1:10" s="110" customFormat="1">
      <c r="A1549" s="290" t="s">
        <v>526</v>
      </c>
      <c r="B1549" s="289" t="s">
        <v>8</v>
      </c>
      <c r="C1549" s="289" t="s">
        <v>9</v>
      </c>
      <c r="D1549" s="284" t="s">
        <v>10</v>
      </c>
      <c r="E1549" s="367" t="s">
        <v>136</v>
      </c>
      <c r="F1549" s="367"/>
      <c r="G1549" s="289" t="s">
        <v>11</v>
      </c>
      <c r="H1549" s="288" t="s">
        <v>12</v>
      </c>
      <c r="I1549" s="288" t="s">
        <v>13</v>
      </c>
      <c r="J1549" s="287" t="s">
        <v>14</v>
      </c>
    </row>
    <row r="1550" spans="1:10" s="110" customFormat="1" ht="14.25" customHeight="1">
      <c r="A1550" s="94" t="s">
        <v>137</v>
      </c>
      <c r="B1550" s="95" t="s">
        <v>3550</v>
      </c>
      <c r="C1550" s="95" t="s">
        <v>21</v>
      </c>
      <c r="D1550" s="277" t="s">
        <v>2556</v>
      </c>
      <c r="E1550" s="368" t="s">
        <v>528</v>
      </c>
      <c r="F1550" s="368"/>
      <c r="G1550" s="95" t="s">
        <v>45</v>
      </c>
      <c r="H1550" s="182">
        <v>1</v>
      </c>
      <c r="I1550" s="96">
        <v>42.34</v>
      </c>
      <c r="J1550" s="196">
        <v>42.34</v>
      </c>
    </row>
    <row r="1551" spans="1:10" s="110" customFormat="1" ht="25.5" customHeight="1">
      <c r="A1551" s="197" t="s">
        <v>146</v>
      </c>
      <c r="B1551" s="183" t="s">
        <v>1508</v>
      </c>
      <c r="C1551" s="183" t="s">
        <v>21</v>
      </c>
      <c r="D1551" s="285" t="s">
        <v>150</v>
      </c>
      <c r="E1551" s="365" t="s">
        <v>148</v>
      </c>
      <c r="F1551" s="365"/>
      <c r="G1551" s="183" t="s">
        <v>26</v>
      </c>
      <c r="H1551" s="184">
        <v>0.20619999999999999</v>
      </c>
      <c r="I1551" s="185">
        <v>21.96</v>
      </c>
      <c r="J1551" s="198">
        <v>4.5199999999999996</v>
      </c>
    </row>
    <row r="1552" spans="1:10" s="110" customFormat="1" ht="25.5" customHeight="1">
      <c r="A1552" s="197" t="s">
        <v>146</v>
      </c>
      <c r="B1552" s="183" t="s">
        <v>1509</v>
      </c>
      <c r="C1552" s="183" t="s">
        <v>21</v>
      </c>
      <c r="D1552" s="285" t="s">
        <v>151</v>
      </c>
      <c r="E1552" s="365" t="s">
        <v>148</v>
      </c>
      <c r="F1552" s="365"/>
      <c r="G1552" s="183" t="s">
        <v>26</v>
      </c>
      <c r="H1552" s="184">
        <v>0.20619999999999999</v>
      </c>
      <c r="I1552" s="185">
        <v>26.68</v>
      </c>
      <c r="J1552" s="198">
        <v>5.5</v>
      </c>
    </row>
    <row r="1553" spans="1:10" s="110" customFormat="1" ht="25.5">
      <c r="A1553" s="199" t="s">
        <v>139</v>
      </c>
      <c r="B1553" s="186" t="s">
        <v>3551</v>
      </c>
      <c r="C1553" s="186" t="s">
        <v>21</v>
      </c>
      <c r="D1553" s="278" t="s">
        <v>3552</v>
      </c>
      <c r="E1553" s="362" t="s">
        <v>142</v>
      </c>
      <c r="F1553" s="362"/>
      <c r="G1553" s="186" t="s">
        <v>45</v>
      </c>
      <c r="H1553" s="187">
        <v>1</v>
      </c>
      <c r="I1553" s="188">
        <v>32.32</v>
      </c>
      <c r="J1553" s="200">
        <v>32.32</v>
      </c>
    </row>
    <row r="1554" spans="1:10" s="110" customFormat="1" ht="25.5">
      <c r="A1554" s="201"/>
      <c r="B1554" s="293"/>
      <c r="C1554" s="293"/>
      <c r="D1554" s="279"/>
      <c r="E1554" s="279" t="s">
        <v>143</v>
      </c>
      <c r="F1554" s="203">
        <v>7.82</v>
      </c>
      <c r="G1554" s="279" t="s">
        <v>144</v>
      </c>
      <c r="H1554" s="203">
        <v>0</v>
      </c>
      <c r="I1554" s="279" t="s">
        <v>145</v>
      </c>
      <c r="J1554" s="204">
        <v>7.82</v>
      </c>
    </row>
    <row r="1555" spans="1:10" s="110" customFormat="1" ht="15" customHeight="1" thickBot="1">
      <c r="A1555" s="201"/>
      <c r="B1555" s="293"/>
      <c r="C1555" s="293"/>
      <c r="D1555" s="279"/>
      <c r="E1555" s="279" t="s">
        <v>663</v>
      </c>
      <c r="F1555" s="203">
        <v>9.51</v>
      </c>
      <c r="G1555" s="279"/>
      <c r="H1555" s="363" t="s">
        <v>664</v>
      </c>
      <c r="I1555" s="363"/>
      <c r="J1555" s="204">
        <v>51.85</v>
      </c>
    </row>
    <row r="1556" spans="1:10" s="110" customFormat="1" ht="15" thickTop="1">
      <c r="A1556" s="205"/>
      <c r="B1556" s="190"/>
      <c r="C1556" s="190"/>
      <c r="D1556" s="189"/>
      <c r="E1556" s="189"/>
      <c r="F1556" s="189"/>
      <c r="G1556" s="189"/>
      <c r="H1556" s="189"/>
      <c r="I1556" s="189"/>
      <c r="J1556" s="206"/>
    </row>
    <row r="1557" spans="1:10" s="110" customFormat="1">
      <c r="A1557" s="290" t="s">
        <v>3553</v>
      </c>
      <c r="B1557" s="289" t="s">
        <v>8</v>
      </c>
      <c r="C1557" s="289" t="s">
        <v>9</v>
      </c>
      <c r="D1557" s="284" t="s">
        <v>10</v>
      </c>
      <c r="E1557" s="367" t="s">
        <v>136</v>
      </c>
      <c r="F1557" s="367"/>
      <c r="G1557" s="289" t="s">
        <v>11</v>
      </c>
      <c r="H1557" s="288" t="s">
        <v>12</v>
      </c>
      <c r="I1557" s="288" t="s">
        <v>13</v>
      </c>
      <c r="J1557" s="287" t="s">
        <v>14</v>
      </c>
    </row>
    <row r="1558" spans="1:10" s="110" customFormat="1" ht="14.25" customHeight="1">
      <c r="A1558" s="94" t="s">
        <v>137</v>
      </c>
      <c r="B1558" s="95" t="s">
        <v>3554</v>
      </c>
      <c r="C1558" s="95" t="s">
        <v>44</v>
      </c>
      <c r="D1558" s="277" t="s">
        <v>2559</v>
      </c>
      <c r="E1558" s="368" t="s">
        <v>182</v>
      </c>
      <c r="F1558" s="368"/>
      <c r="G1558" s="95" t="s">
        <v>45</v>
      </c>
      <c r="H1558" s="182">
        <v>1</v>
      </c>
      <c r="I1558" s="96">
        <v>52</v>
      </c>
      <c r="J1558" s="196">
        <v>52</v>
      </c>
    </row>
    <row r="1559" spans="1:10" s="110" customFormat="1" ht="25.5" customHeight="1">
      <c r="A1559" s="197" t="s">
        <v>146</v>
      </c>
      <c r="B1559" s="183" t="s">
        <v>1508</v>
      </c>
      <c r="C1559" s="183" t="s">
        <v>21</v>
      </c>
      <c r="D1559" s="285" t="s">
        <v>150</v>
      </c>
      <c r="E1559" s="365" t="s">
        <v>148</v>
      </c>
      <c r="F1559" s="365"/>
      <c r="G1559" s="183" t="s">
        <v>26</v>
      </c>
      <c r="H1559" s="184">
        <v>0.15</v>
      </c>
      <c r="I1559" s="185">
        <v>21.96</v>
      </c>
      <c r="J1559" s="198">
        <v>3.29</v>
      </c>
    </row>
    <row r="1560" spans="1:10" s="110" customFormat="1" ht="25.5" customHeight="1">
      <c r="A1560" s="197" t="s">
        <v>146</v>
      </c>
      <c r="B1560" s="183" t="s">
        <v>1509</v>
      </c>
      <c r="C1560" s="183" t="s">
        <v>21</v>
      </c>
      <c r="D1560" s="285" t="s">
        <v>151</v>
      </c>
      <c r="E1560" s="365" t="s">
        <v>148</v>
      </c>
      <c r="F1560" s="365"/>
      <c r="G1560" s="183" t="s">
        <v>26</v>
      </c>
      <c r="H1560" s="184">
        <v>0.15</v>
      </c>
      <c r="I1560" s="185">
        <v>26.68</v>
      </c>
      <c r="J1560" s="198">
        <v>4</v>
      </c>
    </row>
    <row r="1561" spans="1:10" s="110" customFormat="1">
      <c r="A1561" s="199" t="s">
        <v>139</v>
      </c>
      <c r="B1561" s="186" t="s">
        <v>3555</v>
      </c>
      <c r="C1561" s="186" t="s">
        <v>21</v>
      </c>
      <c r="D1561" s="278" t="s">
        <v>3556</v>
      </c>
      <c r="E1561" s="362" t="s">
        <v>142</v>
      </c>
      <c r="F1561" s="362"/>
      <c r="G1561" s="186" t="s">
        <v>45</v>
      </c>
      <c r="H1561" s="187">
        <v>1</v>
      </c>
      <c r="I1561" s="188">
        <v>44.71</v>
      </c>
      <c r="J1561" s="200">
        <v>44.71</v>
      </c>
    </row>
    <row r="1562" spans="1:10" s="110" customFormat="1" ht="25.5">
      <c r="A1562" s="201"/>
      <c r="B1562" s="293"/>
      <c r="C1562" s="293"/>
      <c r="D1562" s="279"/>
      <c r="E1562" s="279" t="s">
        <v>143</v>
      </c>
      <c r="F1562" s="203">
        <v>5.69</v>
      </c>
      <c r="G1562" s="279" t="s">
        <v>144</v>
      </c>
      <c r="H1562" s="203">
        <v>0</v>
      </c>
      <c r="I1562" s="279" t="s">
        <v>145</v>
      </c>
      <c r="J1562" s="204">
        <v>5.69</v>
      </c>
    </row>
    <row r="1563" spans="1:10" s="110" customFormat="1" ht="15" customHeight="1" thickBot="1">
      <c r="A1563" s="201"/>
      <c r="B1563" s="293"/>
      <c r="C1563" s="293"/>
      <c r="D1563" s="279"/>
      <c r="E1563" s="279" t="s">
        <v>663</v>
      </c>
      <c r="F1563" s="203">
        <v>11.68</v>
      </c>
      <c r="G1563" s="279"/>
      <c r="H1563" s="363" t="s">
        <v>664</v>
      </c>
      <c r="I1563" s="363"/>
      <c r="J1563" s="204">
        <v>63.68</v>
      </c>
    </row>
    <row r="1564" spans="1:10" s="110" customFormat="1" ht="15" thickTop="1">
      <c r="A1564" s="205"/>
      <c r="B1564" s="190"/>
      <c r="C1564" s="190"/>
      <c r="D1564" s="189"/>
      <c r="E1564" s="189"/>
      <c r="F1564" s="189"/>
      <c r="G1564" s="189"/>
      <c r="H1564" s="189"/>
      <c r="I1564" s="189"/>
      <c r="J1564" s="206"/>
    </row>
    <row r="1565" spans="1:10" s="110" customFormat="1">
      <c r="A1565" s="290" t="s">
        <v>3557</v>
      </c>
      <c r="B1565" s="289" t="s">
        <v>8</v>
      </c>
      <c r="C1565" s="289" t="s">
        <v>9</v>
      </c>
      <c r="D1565" s="284" t="s">
        <v>10</v>
      </c>
      <c r="E1565" s="367" t="s">
        <v>136</v>
      </c>
      <c r="F1565" s="367"/>
      <c r="G1565" s="289" t="s">
        <v>11</v>
      </c>
      <c r="H1565" s="288" t="s">
        <v>12</v>
      </c>
      <c r="I1565" s="288" t="s">
        <v>13</v>
      </c>
      <c r="J1565" s="287" t="s">
        <v>14</v>
      </c>
    </row>
    <row r="1566" spans="1:10" s="110" customFormat="1" ht="14.25" customHeight="1">
      <c r="A1566" s="94" t="s">
        <v>137</v>
      </c>
      <c r="B1566" s="95" t="s">
        <v>3558</v>
      </c>
      <c r="C1566" s="95" t="s">
        <v>44</v>
      </c>
      <c r="D1566" s="277" t="s">
        <v>2562</v>
      </c>
      <c r="E1566" s="368" t="s">
        <v>182</v>
      </c>
      <c r="F1566" s="368"/>
      <c r="G1566" s="95" t="s">
        <v>45</v>
      </c>
      <c r="H1566" s="182">
        <v>1</v>
      </c>
      <c r="I1566" s="96">
        <v>12.05</v>
      </c>
      <c r="J1566" s="196">
        <v>12.05</v>
      </c>
    </row>
    <row r="1567" spans="1:10" s="110" customFormat="1" ht="25.5" customHeight="1">
      <c r="A1567" s="197" t="s">
        <v>146</v>
      </c>
      <c r="B1567" s="183" t="s">
        <v>1508</v>
      </c>
      <c r="C1567" s="183" t="s">
        <v>21</v>
      </c>
      <c r="D1567" s="285" t="s">
        <v>150</v>
      </c>
      <c r="E1567" s="365" t="s">
        <v>148</v>
      </c>
      <c r="F1567" s="365"/>
      <c r="G1567" s="183" t="s">
        <v>26</v>
      </c>
      <c r="H1567" s="184">
        <v>0.15</v>
      </c>
      <c r="I1567" s="185">
        <v>21.96</v>
      </c>
      <c r="J1567" s="198">
        <v>3.29</v>
      </c>
    </row>
    <row r="1568" spans="1:10" s="110" customFormat="1" ht="25.5" customHeight="1">
      <c r="A1568" s="197" t="s">
        <v>146</v>
      </c>
      <c r="B1568" s="183" t="s">
        <v>1509</v>
      </c>
      <c r="C1568" s="183" t="s">
        <v>21</v>
      </c>
      <c r="D1568" s="285" t="s">
        <v>151</v>
      </c>
      <c r="E1568" s="365" t="s">
        <v>148</v>
      </c>
      <c r="F1568" s="365"/>
      <c r="G1568" s="183" t="s">
        <v>26</v>
      </c>
      <c r="H1568" s="184">
        <v>0.15</v>
      </c>
      <c r="I1568" s="185">
        <v>26.68</v>
      </c>
      <c r="J1568" s="198">
        <v>4</v>
      </c>
    </row>
    <row r="1569" spans="1:10" s="110" customFormat="1">
      <c r="A1569" s="199" t="s">
        <v>139</v>
      </c>
      <c r="B1569" s="186" t="s">
        <v>3559</v>
      </c>
      <c r="C1569" s="186" t="s">
        <v>21</v>
      </c>
      <c r="D1569" s="278" t="s">
        <v>3560</v>
      </c>
      <c r="E1569" s="362" t="s">
        <v>142</v>
      </c>
      <c r="F1569" s="362"/>
      <c r="G1569" s="186" t="s">
        <v>45</v>
      </c>
      <c r="H1569" s="187">
        <v>1</v>
      </c>
      <c r="I1569" s="188">
        <v>4.76</v>
      </c>
      <c r="J1569" s="200">
        <v>4.76</v>
      </c>
    </row>
    <row r="1570" spans="1:10" s="110" customFormat="1" ht="25.5">
      <c r="A1570" s="201"/>
      <c r="B1570" s="293"/>
      <c r="C1570" s="293"/>
      <c r="D1570" s="279"/>
      <c r="E1570" s="279" t="s">
        <v>143</v>
      </c>
      <c r="F1570" s="203">
        <v>5.69</v>
      </c>
      <c r="G1570" s="279" t="s">
        <v>144</v>
      </c>
      <c r="H1570" s="203">
        <v>0</v>
      </c>
      <c r="I1570" s="279" t="s">
        <v>145</v>
      </c>
      <c r="J1570" s="204">
        <v>5.69</v>
      </c>
    </row>
    <row r="1571" spans="1:10" s="110" customFormat="1" ht="15" customHeight="1" thickBot="1">
      <c r="A1571" s="201"/>
      <c r="B1571" s="293"/>
      <c r="C1571" s="293"/>
      <c r="D1571" s="279"/>
      <c r="E1571" s="279" t="s">
        <v>663</v>
      </c>
      <c r="F1571" s="203">
        <v>2.7</v>
      </c>
      <c r="G1571" s="279"/>
      <c r="H1571" s="363" t="s">
        <v>664</v>
      </c>
      <c r="I1571" s="363"/>
      <c r="J1571" s="204">
        <v>14.75</v>
      </c>
    </row>
    <row r="1572" spans="1:10" s="110" customFormat="1" ht="15" thickTop="1">
      <c r="A1572" s="205"/>
      <c r="B1572" s="190"/>
      <c r="C1572" s="190"/>
      <c r="D1572" s="189"/>
      <c r="E1572" s="189"/>
      <c r="F1572" s="189"/>
      <c r="G1572" s="189"/>
      <c r="H1572" s="189"/>
      <c r="I1572" s="189"/>
      <c r="J1572" s="206"/>
    </row>
    <row r="1573" spans="1:10" s="110" customFormat="1">
      <c r="A1573" s="290" t="s">
        <v>3561</v>
      </c>
      <c r="B1573" s="289" t="s">
        <v>8</v>
      </c>
      <c r="C1573" s="289" t="s">
        <v>9</v>
      </c>
      <c r="D1573" s="284" t="s">
        <v>10</v>
      </c>
      <c r="E1573" s="367" t="s">
        <v>136</v>
      </c>
      <c r="F1573" s="367"/>
      <c r="G1573" s="289" t="s">
        <v>11</v>
      </c>
      <c r="H1573" s="288" t="s">
        <v>12</v>
      </c>
      <c r="I1573" s="288" t="s">
        <v>13</v>
      </c>
      <c r="J1573" s="287" t="s">
        <v>14</v>
      </c>
    </row>
    <row r="1574" spans="1:10" s="110" customFormat="1" ht="25.5">
      <c r="A1574" s="94" t="s">
        <v>137</v>
      </c>
      <c r="B1574" s="95" t="s">
        <v>3562</v>
      </c>
      <c r="C1574" s="95" t="s">
        <v>16</v>
      </c>
      <c r="D1574" s="277" t="s">
        <v>2564</v>
      </c>
      <c r="E1574" s="368">
        <v>718</v>
      </c>
      <c r="F1574" s="368"/>
      <c r="G1574" s="95" t="s">
        <v>17</v>
      </c>
      <c r="H1574" s="182">
        <v>1</v>
      </c>
      <c r="I1574" s="96">
        <v>31.78</v>
      </c>
      <c r="J1574" s="196">
        <v>31.78</v>
      </c>
    </row>
    <row r="1575" spans="1:10" s="110" customFormat="1" ht="25.5">
      <c r="A1575" s="199" t="s">
        <v>139</v>
      </c>
      <c r="B1575" s="186" t="s">
        <v>3563</v>
      </c>
      <c r="C1575" s="186" t="s">
        <v>16</v>
      </c>
      <c r="D1575" s="278" t="s">
        <v>3564</v>
      </c>
      <c r="E1575" s="362" t="s">
        <v>142</v>
      </c>
      <c r="F1575" s="362"/>
      <c r="G1575" s="186" t="s">
        <v>17</v>
      </c>
      <c r="H1575" s="187">
        <v>1</v>
      </c>
      <c r="I1575" s="188">
        <v>26.66</v>
      </c>
      <c r="J1575" s="200">
        <v>26.66</v>
      </c>
    </row>
    <row r="1576" spans="1:10" s="110" customFormat="1" ht="25.5">
      <c r="A1576" s="199" t="s">
        <v>139</v>
      </c>
      <c r="B1576" s="186" t="s">
        <v>3437</v>
      </c>
      <c r="C1576" s="186" t="s">
        <v>16</v>
      </c>
      <c r="D1576" s="278" t="s">
        <v>3438</v>
      </c>
      <c r="E1576" s="362" t="s">
        <v>141</v>
      </c>
      <c r="F1576" s="362"/>
      <c r="G1576" s="186" t="s">
        <v>26</v>
      </c>
      <c r="H1576" s="187">
        <v>0.13</v>
      </c>
      <c r="I1576" s="188">
        <v>16.04</v>
      </c>
      <c r="J1576" s="200">
        <v>2.08</v>
      </c>
    </row>
    <row r="1577" spans="1:10" s="110" customFormat="1" ht="25.5">
      <c r="A1577" s="199" t="s">
        <v>139</v>
      </c>
      <c r="B1577" s="186" t="s">
        <v>3439</v>
      </c>
      <c r="C1577" s="186" t="s">
        <v>16</v>
      </c>
      <c r="D1577" s="278" t="s">
        <v>874</v>
      </c>
      <c r="E1577" s="362" t="s">
        <v>141</v>
      </c>
      <c r="F1577" s="362"/>
      <c r="G1577" s="186" t="s">
        <v>26</v>
      </c>
      <c r="H1577" s="187">
        <v>0.13</v>
      </c>
      <c r="I1577" s="188">
        <v>23.41</v>
      </c>
      <c r="J1577" s="200">
        <v>3.04</v>
      </c>
    </row>
    <row r="1578" spans="1:10" s="110" customFormat="1" ht="25.5">
      <c r="A1578" s="201"/>
      <c r="B1578" s="293"/>
      <c r="C1578" s="293"/>
      <c r="D1578" s="279"/>
      <c r="E1578" s="279" t="s">
        <v>143</v>
      </c>
      <c r="F1578" s="203">
        <v>5.12</v>
      </c>
      <c r="G1578" s="279" t="s">
        <v>144</v>
      </c>
      <c r="H1578" s="203">
        <v>0</v>
      </c>
      <c r="I1578" s="279" t="s">
        <v>145</v>
      </c>
      <c r="J1578" s="204">
        <v>5.12</v>
      </c>
    </row>
    <row r="1579" spans="1:10" s="110" customFormat="1" ht="15" customHeight="1" thickBot="1">
      <c r="A1579" s="201"/>
      <c r="B1579" s="293"/>
      <c r="C1579" s="293"/>
      <c r="D1579" s="279"/>
      <c r="E1579" s="279" t="s">
        <v>663</v>
      </c>
      <c r="F1579" s="203">
        <v>7.14</v>
      </c>
      <c r="G1579" s="279"/>
      <c r="H1579" s="363" t="s">
        <v>664</v>
      </c>
      <c r="I1579" s="363"/>
      <c r="J1579" s="204">
        <v>38.92</v>
      </c>
    </row>
    <row r="1580" spans="1:10" s="110" customFormat="1" ht="15" thickTop="1">
      <c r="A1580" s="205"/>
      <c r="B1580" s="190"/>
      <c r="C1580" s="190"/>
      <c r="D1580" s="189"/>
      <c r="E1580" s="189"/>
      <c r="F1580" s="189"/>
      <c r="G1580" s="189"/>
      <c r="H1580" s="189"/>
      <c r="I1580" s="189"/>
      <c r="J1580" s="206"/>
    </row>
    <row r="1581" spans="1:10" s="110" customFormat="1">
      <c r="A1581" s="290" t="s">
        <v>862</v>
      </c>
      <c r="B1581" s="289" t="s">
        <v>8</v>
      </c>
      <c r="C1581" s="289" t="s">
        <v>9</v>
      </c>
      <c r="D1581" s="284" t="s">
        <v>10</v>
      </c>
      <c r="E1581" s="367" t="s">
        <v>136</v>
      </c>
      <c r="F1581" s="367"/>
      <c r="G1581" s="289" t="s">
        <v>11</v>
      </c>
      <c r="H1581" s="288" t="s">
        <v>12</v>
      </c>
      <c r="I1581" s="288" t="s">
        <v>13</v>
      </c>
      <c r="J1581" s="287" t="s">
        <v>14</v>
      </c>
    </row>
    <row r="1582" spans="1:10" s="110" customFormat="1" ht="25.5">
      <c r="A1582" s="94" t="s">
        <v>137</v>
      </c>
      <c r="B1582" s="95" t="s">
        <v>3565</v>
      </c>
      <c r="C1582" s="95" t="s">
        <v>16</v>
      </c>
      <c r="D1582" s="277" t="s">
        <v>2566</v>
      </c>
      <c r="E1582" s="368">
        <v>717</v>
      </c>
      <c r="F1582" s="368"/>
      <c r="G1582" s="95" t="s">
        <v>2070</v>
      </c>
      <c r="H1582" s="182">
        <v>1</v>
      </c>
      <c r="I1582" s="96">
        <v>34.11</v>
      </c>
      <c r="J1582" s="196">
        <v>34.11</v>
      </c>
    </row>
    <row r="1583" spans="1:10" s="110" customFormat="1" ht="25.5">
      <c r="A1583" s="199" t="s">
        <v>139</v>
      </c>
      <c r="B1583" s="186" t="s">
        <v>3566</v>
      </c>
      <c r="C1583" s="186" t="s">
        <v>16</v>
      </c>
      <c r="D1583" s="278" t="s">
        <v>3567</v>
      </c>
      <c r="E1583" s="362" t="s">
        <v>142</v>
      </c>
      <c r="F1583" s="362"/>
      <c r="G1583" s="186" t="s">
        <v>17</v>
      </c>
      <c r="H1583" s="187">
        <v>1</v>
      </c>
      <c r="I1583" s="188">
        <v>28.2</v>
      </c>
      <c r="J1583" s="200">
        <v>28.2</v>
      </c>
    </row>
    <row r="1584" spans="1:10" s="110" customFormat="1" ht="25.5">
      <c r="A1584" s="199" t="s">
        <v>139</v>
      </c>
      <c r="B1584" s="186" t="s">
        <v>3439</v>
      </c>
      <c r="C1584" s="186" t="s">
        <v>16</v>
      </c>
      <c r="D1584" s="278" t="s">
        <v>874</v>
      </c>
      <c r="E1584" s="362" t="s">
        <v>141</v>
      </c>
      <c r="F1584" s="362"/>
      <c r="G1584" s="186" t="s">
        <v>26</v>
      </c>
      <c r="H1584" s="187">
        <v>0.15</v>
      </c>
      <c r="I1584" s="188">
        <v>23.41</v>
      </c>
      <c r="J1584" s="200">
        <v>3.51</v>
      </c>
    </row>
    <row r="1585" spans="1:10" s="110" customFormat="1" ht="25.5">
      <c r="A1585" s="199" t="s">
        <v>139</v>
      </c>
      <c r="B1585" s="186" t="s">
        <v>3437</v>
      </c>
      <c r="C1585" s="186" t="s">
        <v>16</v>
      </c>
      <c r="D1585" s="278" t="s">
        <v>3438</v>
      </c>
      <c r="E1585" s="362" t="s">
        <v>141</v>
      </c>
      <c r="F1585" s="362"/>
      <c r="G1585" s="186" t="s">
        <v>26</v>
      </c>
      <c r="H1585" s="187">
        <v>0.15</v>
      </c>
      <c r="I1585" s="188">
        <v>16.04</v>
      </c>
      <c r="J1585" s="200">
        <v>2.4</v>
      </c>
    </row>
    <row r="1586" spans="1:10" s="110" customFormat="1" ht="25.5">
      <c r="A1586" s="201"/>
      <c r="B1586" s="293"/>
      <c r="C1586" s="293"/>
      <c r="D1586" s="279"/>
      <c r="E1586" s="279" t="s">
        <v>143</v>
      </c>
      <c r="F1586" s="203">
        <v>5.91</v>
      </c>
      <c r="G1586" s="279" t="s">
        <v>144</v>
      </c>
      <c r="H1586" s="203">
        <v>0</v>
      </c>
      <c r="I1586" s="279" t="s">
        <v>145</v>
      </c>
      <c r="J1586" s="204">
        <v>5.91</v>
      </c>
    </row>
    <row r="1587" spans="1:10" s="110" customFormat="1" ht="15" customHeight="1" thickBot="1">
      <c r="A1587" s="201"/>
      <c r="B1587" s="293"/>
      <c r="C1587" s="293"/>
      <c r="D1587" s="279"/>
      <c r="E1587" s="279" t="s">
        <v>663</v>
      </c>
      <c r="F1587" s="203">
        <v>7.66</v>
      </c>
      <c r="G1587" s="279"/>
      <c r="H1587" s="363" t="s">
        <v>664</v>
      </c>
      <c r="I1587" s="363"/>
      <c r="J1587" s="204">
        <v>41.77</v>
      </c>
    </row>
    <row r="1588" spans="1:10" s="110" customFormat="1" ht="15" thickTop="1">
      <c r="A1588" s="205"/>
      <c r="B1588" s="190"/>
      <c r="C1588" s="190"/>
      <c r="D1588" s="189"/>
      <c r="E1588" s="189"/>
      <c r="F1588" s="189"/>
      <c r="G1588" s="189"/>
      <c r="H1588" s="189"/>
      <c r="I1588" s="189"/>
      <c r="J1588" s="206"/>
    </row>
    <row r="1589" spans="1:10" s="110" customFormat="1">
      <c r="A1589" s="290" t="s">
        <v>864</v>
      </c>
      <c r="B1589" s="289" t="s">
        <v>8</v>
      </c>
      <c r="C1589" s="289" t="s">
        <v>9</v>
      </c>
      <c r="D1589" s="284" t="s">
        <v>10</v>
      </c>
      <c r="E1589" s="367" t="s">
        <v>136</v>
      </c>
      <c r="F1589" s="367"/>
      <c r="G1589" s="289" t="s">
        <v>11</v>
      </c>
      <c r="H1589" s="288" t="s">
        <v>12</v>
      </c>
      <c r="I1589" s="288" t="s">
        <v>13</v>
      </c>
      <c r="J1589" s="287" t="s">
        <v>14</v>
      </c>
    </row>
    <row r="1590" spans="1:10" s="110" customFormat="1" ht="14.25" customHeight="1">
      <c r="A1590" s="94" t="s">
        <v>137</v>
      </c>
      <c r="B1590" s="95" t="s">
        <v>3568</v>
      </c>
      <c r="C1590" s="95" t="s">
        <v>268</v>
      </c>
      <c r="D1590" s="277" t="s">
        <v>2567</v>
      </c>
      <c r="E1590" s="368" t="s">
        <v>3569</v>
      </c>
      <c r="F1590" s="368"/>
      <c r="G1590" s="95" t="s">
        <v>45</v>
      </c>
      <c r="H1590" s="182">
        <v>1</v>
      </c>
      <c r="I1590" s="96">
        <v>92.91</v>
      </c>
      <c r="J1590" s="196">
        <v>92.91</v>
      </c>
    </row>
    <row r="1591" spans="1:10" s="110" customFormat="1">
      <c r="A1591" s="199" t="s">
        <v>139</v>
      </c>
      <c r="B1591" s="186" t="s">
        <v>1529</v>
      </c>
      <c r="C1591" s="186" t="s">
        <v>268</v>
      </c>
      <c r="D1591" s="278" t="s">
        <v>875</v>
      </c>
      <c r="E1591" s="362" t="s">
        <v>141</v>
      </c>
      <c r="F1591" s="362"/>
      <c r="G1591" s="186" t="s">
        <v>26</v>
      </c>
      <c r="H1591" s="187">
        <v>0.2</v>
      </c>
      <c r="I1591" s="188">
        <v>15.09</v>
      </c>
      <c r="J1591" s="200">
        <v>3.01</v>
      </c>
    </row>
    <row r="1592" spans="1:10" s="110" customFormat="1">
      <c r="A1592" s="199" t="s">
        <v>139</v>
      </c>
      <c r="B1592" s="186" t="s">
        <v>3570</v>
      </c>
      <c r="C1592" s="186" t="s">
        <v>268</v>
      </c>
      <c r="D1592" s="278" t="s">
        <v>3571</v>
      </c>
      <c r="E1592" s="362" t="s">
        <v>142</v>
      </c>
      <c r="F1592" s="362"/>
      <c r="G1592" s="186" t="s">
        <v>45</v>
      </c>
      <c r="H1592" s="187">
        <v>1</v>
      </c>
      <c r="I1592" s="188">
        <v>89.9</v>
      </c>
      <c r="J1592" s="200">
        <v>89.9</v>
      </c>
    </row>
    <row r="1593" spans="1:10" s="110" customFormat="1" ht="25.5">
      <c r="A1593" s="201"/>
      <c r="B1593" s="293"/>
      <c r="C1593" s="293"/>
      <c r="D1593" s="279"/>
      <c r="E1593" s="279" t="s">
        <v>143</v>
      </c>
      <c r="F1593" s="203">
        <v>3.01</v>
      </c>
      <c r="G1593" s="279" t="s">
        <v>144</v>
      </c>
      <c r="H1593" s="203">
        <v>0</v>
      </c>
      <c r="I1593" s="279" t="s">
        <v>145</v>
      </c>
      <c r="J1593" s="204">
        <v>3.01</v>
      </c>
    </row>
    <row r="1594" spans="1:10" s="110" customFormat="1" ht="15" customHeight="1" thickBot="1">
      <c r="A1594" s="201"/>
      <c r="B1594" s="293"/>
      <c r="C1594" s="293"/>
      <c r="D1594" s="279"/>
      <c r="E1594" s="279" t="s">
        <v>663</v>
      </c>
      <c r="F1594" s="203">
        <v>20.87</v>
      </c>
      <c r="G1594" s="279"/>
      <c r="H1594" s="363" t="s">
        <v>664</v>
      </c>
      <c r="I1594" s="363"/>
      <c r="J1594" s="204">
        <v>113.78</v>
      </c>
    </row>
    <row r="1595" spans="1:10" s="110" customFormat="1" ht="15" thickTop="1">
      <c r="A1595" s="205"/>
      <c r="B1595" s="190"/>
      <c r="C1595" s="190"/>
      <c r="D1595" s="189"/>
      <c r="E1595" s="189"/>
      <c r="F1595" s="189"/>
      <c r="G1595" s="189"/>
      <c r="H1595" s="189"/>
      <c r="I1595" s="189"/>
      <c r="J1595" s="206"/>
    </row>
    <row r="1596" spans="1:10" s="110" customFormat="1">
      <c r="A1596" s="290" t="s">
        <v>876</v>
      </c>
      <c r="B1596" s="289" t="s">
        <v>8</v>
      </c>
      <c r="C1596" s="289" t="s">
        <v>9</v>
      </c>
      <c r="D1596" s="284" t="s">
        <v>10</v>
      </c>
      <c r="E1596" s="367" t="s">
        <v>136</v>
      </c>
      <c r="F1596" s="367"/>
      <c r="G1596" s="289" t="s">
        <v>11</v>
      </c>
      <c r="H1596" s="288" t="s">
        <v>12</v>
      </c>
      <c r="I1596" s="288" t="s">
        <v>13</v>
      </c>
      <c r="J1596" s="287" t="s">
        <v>14</v>
      </c>
    </row>
    <row r="1597" spans="1:10" s="110" customFormat="1" ht="25.5">
      <c r="A1597" s="94" t="s">
        <v>137</v>
      </c>
      <c r="B1597" s="95" t="s">
        <v>3572</v>
      </c>
      <c r="C1597" s="95" t="s">
        <v>16</v>
      </c>
      <c r="D1597" s="277" t="s">
        <v>2570</v>
      </c>
      <c r="E1597" s="368">
        <v>706</v>
      </c>
      <c r="F1597" s="368"/>
      <c r="G1597" s="95" t="s">
        <v>34</v>
      </c>
      <c r="H1597" s="182">
        <v>1</v>
      </c>
      <c r="I1597" s="96">
        <v>5.58</v>
      </c>
      <c r="J1597" s="196">
        <v>5.58</v>
      </c>
    </row>
    <row r="1598" spans="1:10" s="110" customFormat="1" ht="25.5">
      <c r="A1598" s="199" t="s">
        <v>139</v>
      </c>
      <c r="B1598" s="186" t="s">
        <v>3573</v>
      </c>
      <c r="C1598" s="186" t="s">
        <v>16</v>
      </c>
      <c r="D1598" s="278" t="s">
        <v>3574</v>
      </c>
      <c r="E1598" s="362" t="s">
        <v>142</v>
      </c>
      <c r="F1598" s="362"/>
      <c r="G1598" s="186" t="s">
        <v>19</v>
      </c>
      <c r="H1598" s="187">
        <v>1.02</v>
      </c>
      <c r="I1598" s="188">
        <v>2.97</v>
      </c>
      <c r="J1598" s="200">
        <v>3.02</v>
      </c>
    </row>
    <row r="1599" spans="1:10" s="110" customFormat="1" ht="25.5">
      <c r="A1599" s="199" t="s">
        <v>139</v>
      </c>
      <c r="B1599" s="186" t="s">
        <v>3437</v>
      </c>
      <c r="C1599" s="186" t="s">
        <v>16</v>
      </c>
      <c r="D1599" s="278" t="s">
        <v>3438</v>
      </c>
      <c r="E1599" s="362" t="s">
        <v>141</v>
      </c>
      <c r="F1599" s="362"/>
      <c r="G1599" s="186" t="s">
        <v>26</v>
      </c>
      <c r="H1599" s="187">
        <v>6.5000000000000002E-2</v>
      </c>
      <c r="I1599" s="188">
        <v>16.04</v>
      </c>
      <c r="J1599" s="200">
        <v>1.04</v>
      </c>
    </row>
    <row r="1600" spans="1:10" s="110" customFormat="1" ht="25.5">
      <c r="A1600" s="199" t="s">
        <v>139</v>
      </c>
      <c r="B1600" s="186" t="s">
        <v>3439</v>
      </c>
      <c r="C1600" s="186" t="s">
        <v>16</v>
      </c>
      <c r="D1600" s="278" t="s">
        <v>874</v>
      </c>
      <c r="E1600" s="362" t="s">
        <v>141</v>
      </c>
      <c r="F1600" s="362"/>
      <c r="G1600" s="186" t="s">
        <v>26</v>
      </c>
      <c r="H1600" s="187">
        <v>6.5000000000000002E-2</v>
      </c>
      <c r="I1600" s="188">
        <v>23.41</v>
      </c>
      <c r="J1600" s="200">
        <v>1.52</v>
      </c>
    </row>
    <row r="1601" spans="1:10" s="110" customFormat="1" ht="25.5">
      <c r="A1601" s="201"/>
      <c r="B1601" s="293"/>
      <c r="C1601" s="293"/>
      <c r="D1601" s="279"/>
      <c r="E1601" s="279" t="s">
        <v>143</v>
      </c>
      <c r="F1601" s="203">
        <v>2.56</v>
      </c>
      <c r="G1601" s="279" t="s">
        <v>144</v>
      </c>
      <c r="H1601" s="203">
        <v>0</v>
      </c>
      <c r="I1601" s="279" t="s">
        <v>145</v>
      </c>
      <c r="J1601" s="204">
        <v>2.56</v>
      </c>
    </row>
    <row r="1602" spans="1:10" s="110" customFormat="1" ht="15" customHeight="1" thickBot="1">
      <c r="A1602" s="201"/>
      <c r="B1602" s="293"/>
      <c r="C1602" s="293"/>
      <c r="D1602" s="279"/>
      <c r="E1602" s="279" t="s">
        <v>663</v>
      </c>
      <c r="F1602" s="203">
        <v>1.25</v>
      </c>
      <c r="G1602" s="279"/>
      <c r="H1602" s="363" t="s">
        <v>664</v>
      </c>
      <c r="I1602" s="363"/>
      <c r="J1602" s="204">
        <v>6.83</v>
      </c>
    </row>
    <row r="1603" spans="1:10" s="110" customFormat="1" ht="15" thickTop="1">
      <c r="A1603" s="205"/>
      <c r="B1603" s="190"/>
      <c r="C1603" s="190"/>
      <c r="D1603" s="189"/>
      <c r="E1603" s="189"/>
      <c r="F1603" s="189"/>
      <c r="G1603" s="189"/>
      <c r="H1603" s="189"/>
      <c r="I1603" s="189"/>
      <c r="J1603" s="206"/>
    </row>
    <row r="1604" spans="1:10" s="110" customFormat="1">
      <c r="A1604" s="290" t="s">
        <v>878</v>
      </c>
      <c r="B1604" s="289" t="s">
        <v>8</v>
      </c>
      <c r="C1604" s="289" t="s">
        <v>9</v>
      </c>
      <c r="D1604" s="284" t="s">
        <v>10</v>
      </c>
      <c r="E1604" s="367" t="s">
        <v>136</v>
      </c>
      <c r="F1604" s="367"/>
      <c r="G1604" s="289" t="s">
        <v>11</v>
      </c>
      <c r="H1604" s="288" t="s">
        <v>12</v>
      </c>
      <c r="I1604" s="288" t="s">
        <v>13</v>
      </c>
      <c r="J1604" s="287" t="s">
        <v>14</v>
      </c>
    </row>
    <row r="1605" spans="1:10" s="110" customFormat="1">
      <c r="A1605" s="94" t="s">
        <v>137</v>
      </c>
      <c r="B1605" s="95" t="s">
        <v>3575</v>
      </c>
      <c r="C1605" s="95" t="s">
        <v>44</v>
      </c>
      <c r="D1605" s="277" t="s">
        <v>2572</v>
      </c>
      <c r="E1605" s="368">
        <v>59</v>
      </c>
      <c r="F1605" s="368"/>
      <c r="G1605" s="95" t="s">
        <v>34</v>
      </c>
      <c r="H1605" s="182">
        <v>1</v>
      </c>
      <c r="I1605" s="96">
        <v>23.8</v>
      </c>
      <c r="J1605" s="196">
        <v>23.8</v>
      </c>
    </row>
    <row r="1606" spans="1:10" s="110" customFormat="1" ht="25.5" customHeight="1">
      <c r="A1606" s="197" t="s">
        <v>146</v>
      </c>
      <c r="B1606" s="183" t="s">
        <v>1509</v>
      </c>
      <c r="C1606" s="183" t="s">
        <v>21</v>
      </c>
      <c r="D1606" s="285" t="s">
        <v>151</v>
      </c>
      <c r="E1606" s="365" t="s">
        <v>148</v>
      </c>
      <c r="F1606" s="365"/>
      <c r="G1606" s="183" t="s">
        <v>26</v>
      </c>
      <c r="H1606" s="184">
        <v>0.11700000000000001</v>
      </c>
      <c r="I1606" s="185">
        <v>26.68</v>
      </c>
      <c r="J1606" s="198">
        <v>3.12</v>
      </c>
    </row>
    <row r="1607" spans="1:10" s="110" customFormat="1" ht="25.5" customHeight="1">
      <c r="A1607" s="197" t="s">
        <v>146</v>
      </c>
      <c r="B1607" s="183" t="s">
        <v>1508</v>
      </c>
      <c r="C1607" s="183" t="s">
        <v>21</v>
      </c>
      <c r="D1607" s="285" t="s">
        <v>150</v>
      </c>
      <c r="E1607" s="365" t="s">
        <v>148</v>
      </c>
      <c r="F1607" s="365"/>
      <c r="G1607" s="183" t="s">
        <v>26</v>
      </c>
      <c r="H1607" s="184">
        <v>0.11700000000000001</v>
      </c>
      <c r="I1607" s="185">
        <v>21.96</v>
      </c>
      <c r="J1607" s="198">
        <v>2.56</v>
      </c>
    </row>
    <row r="1608" spans="1:10" s="110" customFormat="1" ht="25.5">
      <c r="A1608" s="199" t="s">
        <v>139</v>
      </c>
      <c r="B1608" s="186" t="s">
        <v>3576</v>
      </c>
      <c r="C1608" s="186" t="s">
        <v>268</v>
      </c>
      <c r="D1608" s="278" t="s">
        <v>3577</v>
      </c>
      <c r="E1608" s="362" t="s">
        <v>142</v>
      </c>
      <c r="F1608" s="362"/>
      <c r="G1608" s="186" t="s">
        <v>34</v>
      </c>
      <c r="H1608" s="187">
        <v>1.02</v>
      </c>
      <c r="I1608" s="188">
        <v>17.77</v>
      </c>
      <c r="J1608" s="200">
        <v>18.12</v>
      </c>
    </row>
    <row r="1609" spans="1:10" s="110" customFormat="1" ht="25.5">
      <c r="A1609" s="201"/>
      <c r="B1609" s="293"/>
      <c r="C1609" s="293"/>
      <c r="D1609" s="279"/>
      <c r="E1609" s="279" t="s">
        <v>143</v>
      </c>
      <c r="F1609" s="203">
        <v>4.43</v>
      </c>
      <c r="G1609" s="279" t="s">
        <v>144</v>
      </c>
      <c r="H1609" s="203">
        <v>0</v>
      </c>
      <c r="I1609" s="279" t="s">
        <v>145</v>
      </c>
      <c r="J1609" s="204">
        <v>4.43</v>
      </c>
    </row>
    <row r="1610" spans="1:10" s="110" customFormat="1" ht="15" customHeight="1" thickBot="1">
      <c r="A1610" s="201"/>
      <c r="B1610" s="293"/>
      <c r="C1610" s="293"/>
      <c r="D1610" s="279"/>
      <c r="E1610" s="279" t="s">
        <v>663</v>
      </c>
      <c r="F1610" s="203">
        <v>5.34</v>
      </c>
      <c r="G1610" s="279"/>
      <c r="H1610" s="363" t="s">
        <v>664</v>
      </c>
      <c r="I1610" s="363"/>
      <c r="J1610" s="204">
        <v>29.14</v>
      </c>
    </row>
    <row r="1611" spans="1:10" s="110" customFormat="1" ht="15" thickTop="1">
      <c r="A1611" s="205"/>
      <c r="B1611" s="190"/>
      <c r="C1611" s="190"/>
      <c r="D1611" s="189"/>
      <c r="E1611" s="189"/>
      <c r="F1611" s="189"/>
      <c r="G1611" s="189"/>
      <c r="H1611" s="189"/>
      <c r="I1611" s="189"/>
      <c r="J1611" s="206"/>
    </row>
    <row r="1612" spans="1:10" s="110" customFormat="1">
      <c r="A1612" s="290" t="s">
        <v>888</v>
      </c>
      <c r="B1612" s="289" t="s">
        <v>8</v>
      </c>
      <c r="C1612" s="289" t="s">
        <v>9</v>
      </c>
      <c r="D1612" s="284" t="s">
        <v>10</v>
      </c>
      <c r="E1612" s="367" t="s">
        <v>136</v>
      </c>
      <c r="F1612" s="367"/>
      <c r="G1612" s="289" t="s">
        <v>11</v>
      </c>
      <c r="H1612" s="288" t="s">
        <v>12</v>
      </c>
      <c r="I1612" s="288" t="s">
        <v>13</v>
      </c>
      <c r="J1612" s="287" t="s">
        <v>14</v>
      </c>
    </row>
    <row r="1613" spans="1:10" s="110" customFormat="1" ht="14.25" customHeight="1">
      <c r="A1613" s="94" t="s">
        <v>137</v>
      </c>
      <c r="B1613" s="95" t="s">
        <v>3578</v>
      </c>
      <c r="C1613" s="95" t="s">
        <v>268</v>
      </c>
      <c r="D1613" s="277" t="s">
        <v>2574</v>
      </c>
      <c r="E1613" s="368" t="s">
        <v>873</v>
      </c>
      <c r="F1613" s="368"/>
      <c r="G1613" s="95" t="s">
        <v>45</v>
      </c>
      <c r="H1613" s="182">
        <v>1</v>
      </c>
      <c r="I1613" s="96">
        <v>301.29000000000002</v>
      </c>
      <c r="J1613" s="196">
        <v>301.29000000000002</v>
      </c>
    </row>
    <row r="1614" spans="1:10" s="110" customFormat="1">
      <c r="A1614" s="199" t="s">
        <v>139</v>
      </c>
      <c r="B1614" s="186" t="s">
        <v>3579</v>
      </c>
      <c r="C1614" s="186" t="s">
        <v>268</v>
      </c>
      <c r="D1614" s="278" t="s">
        <v>3580</v>
      </c>
      <c r="E1614" s="362" t="s">
        <v>142</v>
      </c>
      <c r="F1614" s="362"/>
      <c r="G1614" s="186" t="s">
        <v>45</v>
      </c>
      <c r="H1614" s="187">
        <v>1</v>
      </c>
      <c r="I1614" s="188">
        <v>278.89999999999998</v>
      </c>
      <c r="J1614" s="200">
        <v>278.89999999999998</v>
      </c>
    </row>
    <row r="1615" spans="1:10" s="110" customFormat="1">
      <c r="A1615" s="199" t="s">
        <v>139</v>
      </c>
      <c r="B1615" s="186" t="s">
        <v>1528</v>
      </c>
      <c r="C1615" s="186" t="s">
        <v>268</v>
      </c>
      <c r="D1615" s="278" t="s">
        <v>874</v>
      </c>
      <c r="E1615" s="362" t="s">
        <v>141</v>
      </c>
      <c r="F1615" s="362"/>
      <c r="G1615" s="186" t="s">
        <v>26</v>
      </c>
      <c r="H1615" s="187">
        <v>0.65</v>
      </c>
      <c r="I1615" s="188">
        <v>19.37</v>
      </c>
      <c r="J1615" s="200">
        <v>12.59</v>
      </c>
    </row>
    <row r="1616" spans="1:10" s="110" customFormat="1">
      <c r="A1616" s="199" t="s">
        <v>139</v>
      </c>
      <c r="B1616" s="186" t="s">
        <v>1529</v>
      </c>
      <c r="C1616" s="186" t="s">
        <v>268</v>
      </c>
      <c r="D1616" s="278" t="s">
        <v>875</v>
      </c>
      <c r="E1616" s="362" t="s">
        <v>141</v>
      </c>
      <c r="F1616" s="362"/>
      <c r="G1616" s="186" t="s">
        <v>26</v>
      </c>
      <c r="H1616" s="187">
        <v>0.65</v>
      </c>
      <c r="I1616" s="188">
        <v>15.09</v>
      </c>
      <c r="J1616" s="200">
        <v>9.8000000000000007</v>
      </c>
    </row>
    <row r="1617" spans="1:10" s="110" customFormat="1" ht="25.5">
      <c r="A1617" s="201"/>
      <c r="B1617" s="293"/>
      <c r="C1617" s="293"/>
      <c r="D1617" s="279"/>
      <c r="E1617" s="279" t="s">
        <v>143</v>
      </c>
      <c r="F1617" s="203">
        <v>22.39</v>
      </c>
      <c r="G1617" s="279" t="s">
        <v>144</v>
      </c>
      <c r="H1617" s="203">
        <v>0</v>
      </c>
      <c r="I1617" s="279" t="s">
        <v>145</v>
      </c>
      <c r="J1617" s="204">
        <v>22.39</v>
      </c>
    </row>
    <row r="1618" spans="1:10" s="110" customFormat="1" ht="15" customHeight="1" thickBot="1">
      <c r="A1618" s="201"/>
      <c r="B1618" s="293"/>
      <c r="C1618" s="293"/>
      <c r="D1618" s="279"/>
      <c r="E1618" s="279" t="s">
        <v>663</v>
      </c>
      <c r="F1618" s="203">
        <v>67.69</v>
      </c>
      <c r="G1618" s="279"/>
      <c r="H1618" s="363" t="s">
        <v>664</v>
      </c>
      <c r="I1618" s="363"/>
      <c r="J1618" s="204">
        <v>368.98</v>
      </c>
    </row>
    <row r="1619" spans="1:10" s="110" customFormat="1" ht="15" thickTop="1">
      <c r="A1619" s="205"/>
      <c r="B1619" s="190"/>
      <c r="C1619" s="190"/>
      <c r="D1619" s="189"/>
      <c r="E1619" s="189"/>
      <c r="F1619" s="189"/>
      <c r="G1619" s="189"/>
      <c r="H1619" s="189"/>
      <c r="I1619" s="189"/>
      <c r="J1619" s="206"/>
    </row>
    <row r="1620" spans="1:10" s="110" customFormat="1">
      <c r="A1620" s="290" t="s">
        <v>896</v>
      </c>
      <c r="B1620" s="289" t="s">
        <v>8</v>
      </c>
      <c r="C1620" s="289" t="s">
        <v>9</v>
      </c>
      <c r="D1620" s="284" t="s">
        <v>10</v>
      </c>
      <c r="E1620" s="367" t="s">
        <v>136</v>
      </c>
      <c r="F1620" s="367"/>
      <c r="G1620" s="289" t="s">
        <v>11</v>
      </c>
      <c r="H1620" s="288" t="s">
        <v>12</v>
      </c>
      <c r="I1620" s="288" t="s">
        <v>13</v>
      </c>
      <c r="J1620" s="287" t="s">
        <v>14</v>
      </c>
    </row>
    <row r="1621" spans="1:10" s="110" customFormat="1" ht="25.5">
      <c r="A1621" s="94" t="s">
        <v>137</v>
      </c>
      <c r="B1621" s="95" t="s">
        <v>3581</v>
      </c>
      <c r="C1621" s="95" t="s">
        <v>16</v>
      </c>
      <c r="D1621" s="277" t="s">
        <v>2575</v>
      </c>
      <c r="E1621" s="368">
        <v>712</v>
      </c>
      <c r="F1621" s="368"/>
      <c r="G1621" s="95" t="s">
        <v>34</v>
      </c>
      <c r="H1621" s="182">
        <v>1</v>
      </c>
      <c r="I1621" s="96">
        <v>46.51</v>
      </c>
      <c r="J1621" s="196">
        <v>46.51</v>
      </c>
    </row>
    <row r="1622" spans="1:10" s="110" customFormat="1" ht="25.5">
      <c r="A1622" s="199" t="s">
        <v>139</v>
      </c>
      <c r="B1622" s="186" t="s">
        <v>3582</v>
      </c>
      <c r="C1622" s="186" t="s">
        <v>16</v>
      </c>
      <c r="D1622" s="278" t="s">
        <v>2575</v>
      </c>
      <c r="E1622" s="362" t="s">
        <v>142</v>
      </c>
      <c r="F1622" s="362"/>
      <c r="G1622" s="186" t="s">
        <v>19</v>
      </c>
      <c r="H1622" s="187">
        <v>1</v>
      </c>
      <c r="I1622" s="188">
        <v>30.74</v>
      </c>
      <c r="J1622" s="200">
        <v>30.74</v>
      </c>
    </row>
    <row r="1623" spans="1:10" s="110" customFormat="1" ht="25.5">
      <c r="A1623" s="199" t="s">
        <v>139</v>
      </c>
      <c r="B1623" s="186" t="s">
        <v>3437</v>
      </c>
      <c r="C1623" s="186" t="s">
        <v>16</v>
      </c>
      <c r="D1623" s="278" t="s">
        <v>3438</v>
      </c>
      <c r="E1623" s="362" t="s">
        <v>141</v>
      </c>
      <c r="F1623" s="362"/>
      <c r="G1623" s="186" t="s">
        <v>26</v>
      </c>
      <c r="H1623" s="187">
        <v>0.4</v>
      </c>
      <c r="I1623" s="188">
        <v>16.04</v>
      </c>
      <c r="J1623" s="200">
        <v>6.41</v>
      </c>
    </row>
    <row r="1624" spans="1:10" s="110" customFormat="1" ht="25.5">
      <c r="A1624" s="199" t="s">
        <v>139</v>
      </c>
      <c r="B1624" s="186" t="s">
        <v>3439</v>
      </c>
      <c r="C1624" s="186" t="s">
        <v>16</v>
      </c>
      <c r="D1624" s="278" t="s">
        <v>874</v>
      </c>
      <c r="E1624" s="362" t="s">
        <v>141</v>
      </c>
      <c r="F1624" s="362"/>
      <c r="G1624" s="186" t="s">
        <v>26</v>
      </c>
      <c r="H1624" s="187">
        <v>0.4</v>
      </c>
      <c r="I1624" s="188">
        <v>23.41</v>
      </c>
      <c r="J1624" s="200">
        <v>9.36</v>
      </c>
    </row>
    <row r="1625" spans="1:10" s="110" customFormat="1" ht="25.5">
      <c r="A1625" s="201"/>
      <c r="B1625" s="293"/>
      <c r="C1625" s="293"/>
      <c r="D1625" s="279"/>
      <c r="E1625" s="279" t="s">
        <v>143</v>
      </c>
      <c r="F1625" s="203">
        <v>15.77</v>
      </c>
      <c r="G1625" s="279" t="s">
        <v>144</v>
      </c>
      <c r="H1625" s="203">
        <v>0</v>
      </c>
      <c r="I1625" s="279" t="s">
        <v>145</v>
      </c>
      <c r="J1625" s="204">
        <v>15.77</v>
      </c>
    </row>
    <row r="1626" spans="1:10" s="110" customFormat="1" ht="15" customHeight="1" thickBot="1">
      <c r="A1626" s="201"/>
      <c r="B1626" s="293"/>
      <c r="C1626" s="293"/>
      <c r="D1626" s="279"/>
      <c r="E1626" s="279" t="s">
        <v>663</v>
      </c>
      <c r="F1626" s="203">
        <v>10.45</v>
      </c>
      <c r="G1626" s="279"/>
      <c r="H1626" s="363" t="s">
        <v>664</v>
      </c>
      <c r="I1626" s="363"/>
      <c r="J1626" s="204">
        <v>56.96</v>
      </c>
    </row>
    <row r="1627" spans="1:10" s="110" customFormat="1" ht="15" thickTop="1">
      <c r="A1627" s="205"/>
      <c r="B1627" s="190"/>
      <c r="C1627" s="190"/>
      <c r="D1627" s="189"/>
      <c r="E1627" s="189"/>
      <c r="F1627" s="189"/>
      <c r="G1627" s="189"/>
      <c r="H1627" s="189"/>
      <c r="I1627" s="189"/>
      <c r="J1627" s="206"/>
    </row>
    <row r="1628" spans="1:10" s="110" customFormat="1">
      <c r="A1628" s="290" t="s">
        <v>902</v>
      </c>
      <c r="B1628" s="289" t="s">
        <v>8</v>
      </c>
      <c r="C1628" s="289" t="s">
        <v>9</v>
      </c>
      <c r="D1628" s="284" t="s">
        <v>10</v>
      </c>
      <c r="E1628" s="367" t="s">
        <v>136</v>
      </c>
      <c r="F1628" s="367"/>
      <c r="G1628" s="289" t="s">
        <v>11</v>
      </c>
      <c r="H1628" s="288" t="s">
        <v>12</v>
      </c>
      <c r="I1628" s="288" t="s">
        <v>13</v>
      </c>
      <c r="J1628" s="287" t="s">
        <v>14</v>
      </c>
    </row>
    <row r="1629" spans="1:10" s="110" customFormat="1" ht="25.5">
      <c r="A1629" s="94" t="s">
        <v>137</v>
      </c>
      <c r="B1629" s="95" t="s">
        <v>3583</v>
      </c>
      <c r="C1629" s="95" t="s">
        <v>16</v>
      </c>
      <c r="D1629" s="277" t="s">
        <v>2577</v>
      </c>
      <c r="E1629" s="368">
        <v>722</v>
      </c>
      <c r="F1629" s="368"/>
      <c r="G1629" s="95" t="s">
        <v>17</v>
      </c>
      <c r="H1629" s="182">
        <v>1</v>
      </c>
      <c r="I1629" s="96">
        <v>741.57</v>
      </c>
      <c r="J1629" s="196">
        <v>741.57</v>
      </c>
    </row>
    <row r="1630" spans="1:10" s="110" customFormat="1" ht="25.5">
      <c r="A1630" s="199" t="s">
        <v>139</v>
      </c>
      <c r="B1630" s="186" t="s">
        <v>3584</v>
      </c>
      <c r="C1630" s="186" t="s">
        <v>16</v>
      </c>
      <c r="D1630" s="278" t="s">
        <v>3585</v>
      </c>
      <c r="E1630" s="362" t="s">
        <v>142</v>
      </c>
      <c r="F1630" s="362"/>
      <c r="G1630" s="186" t="s">
        <v>17</v>
      </c>
      <c r="H1630" s="187">
        <v>1</v>
      </c>
      <c r="I1630" s="188">
        <v>735</v>
      </c>
      <c r="J1630" s="200">
        <v>735</v>
      </c>
    </row>
    <row r="1631" spans="1:10" s="110" customFormat="1" ht="25.5">
      <c r="A1631" s="199" t="s">
        <v>139</v>
      </c>
      <c r="B1631" s="186" t="s">
        <v>3439</v>
      </c>
      <c r="C1631" s="186" t="s">
        <v>16</v>
      </c>
      <c r="D1631" s="278" t="s">
        <v>874</v>
      </c>
      <c r="E1631" s="362" t="s">
        <v>141</v>
      </c>
      <c r="F1631" s="362"/>
      <c r="G1631" s="186" t="s">
        <v>26</v>
      </c>
      <c r="H1631" s="187">
        <v>0.16669999999999999</v>
      </c>
      <c r="I1631" s="188">
        <v>23.41</v>
      </c>
      <c r="J1631" s="200">
        <v>3.9</v>
      </c>
    </row>
    <row r="1632" spans="1:10" s="110" customFormat="1" ht="25.5">
      <c r="A1632" s="199" t="s">
        <v>139</v>
      </c>
      <c r="B1632" s="186" t="s">
        <v>3437</v>
      </c>
      <c r="C1632" s="186" t="s">
        <v>16</v>
      </c>
      <c r="D1632" s="278" t="s">
        <v>3438</v>
      </c>
      <c r="E1632" s="362" t="s">
        <v>141</v>
      </c>
      <c r="F1632" s="362"/>
      <c r="G1632" s="186" t="s">
        <v>26</v>
      </c>
      <c r="H1632" s="187">
        <v>0.16669999999999999</v>
      </c>
      <c r="I1632" s="188">
        <v>16.04</v>
      </c>
      <c r="J1632" s="200">
        <v>2.67</v>
      </c>
    </row>
    <row r="1633" spans="1:10" s="110" customFormat="1" ht="25.5">
      <c r="A1633" s="201"/>
      <c r="B1633" s="293"/>
      <c r="C1633" s="293"/>
      <c r="D1633" s="279"/>
      <c r="E1633" s="279" t="s">
        <v>143</v>
      </c>
      <c r="F1633" s="203">
        <v>6.57</v>
      </c>
      <c r="G1633" s="279" t="s">
        <v>144</v>
      </c>
      <c r="H1633" s="203">
        <v>0</v>
      </c>
      <c r="I1633" s="279" t="s">
        <v>145</v>
      </c>
      <c r="J1633" s="204">
        <v>6.57</v>
      </c>
    </row>
    <row r="1634" spans="1:10" s="110" customFormat="1" ht="15" customHeight="1" thickBot="1">
      <c r="A1634" s="201"/>
      <c r="B1634" s="293"/>
      <c r="C1634" s="293"/>
      <c r="D1634" s="279"/>
      <c r="E1634" s="279" t="s">
        <v>663</v>
      </c>
      <c r="F1634" s="203">
        <v>166.63</v>
      </c>
      <c r="G1634" s="279"/>
      <c r="H1634" s="363" t="s">
        <v>664</v>
      </c>
      <c r="I1634" s="363"/>
      <c r="J1634" s="204">
        <v>908.2</v>
      </c>
    </row>
    <row r="1635" spans="1:10" s="110" customFormat="1" ht="15" thickTop="1">
      <c r="A1635" s="205"/>
      <c r="B1635" s="190"/>
      <c r="C1635" s="190"/>
      <c r="D1635" s="189"/>
      <c r="E1635" s="189"/>
      <c r="F1635" s="189"/>
      <c r="G1635" s="189"/>
      <c r="H1635" s="189"/>
      <c r="I1635" s="189"/>
      <c r="J1635" s="206"/>
    </row>
    <row r="1636" spans="1:10" s="110" customFormat="1">
      <c r="A1636" s="290" t="s">
        <v>904</v>
      </c>
      <c r="B1636" s="289" t="s">
        <v>8</v>
      </c>
      <c r="C1636" s="289" t="s">
        <v>9</v>
      </c>
      <c r="D1636" s="284" t="s">
        <v>10</v>
      </c>
      <c r="E1636" s="367" t="s">
        <v>136</v>
      </c>
      <c r="F1636" s="367"/>
      <c r="G1636" s="289" t="s">
        <v>11</v>
      </c>
      <c r="H1636" s="288" t="s">
        <v>12</v>
      </c>
      <c r="I1636" s="288" t="s">
        <v>13</v>
      </c>
      <c r="J1636" s="287" t="s">
        <v>14</v>
      </c>
    </row>
    <row r="1637" spans="1:10" s="110" customFormat="1" ht="25.5">
      <c r="A1637" s="94" t="s">
        <v>137</v>
      </c>
      <c r="B1637" s="95" t="s">
        <v>3586</v>
      </c>
      <c r="C1637" s="95" t="s">
        <v>16</v>
      </c>
      <c r="D1637" s="277" t="s">
        <v>2578</v>
      </c>
      <c r="E1637" s="368">
        <v>722</v>
      </c>
      <c r="F1637" s="368"/>
      <c r="G1637" s="95" t="s">
        <v>17</v>
      </c>
      <c r="H1637" s="182">
        <v>1</v>
      </c>
      <c r="I1637" s="96">
        <v>2608.2600000000002</v>
      </c>
      <c r="J1637" s="196">
        <v>2608.2600000000002</v>
      </c>
    </row>
    <row r="1638" spans="1:10" s="110" customFormat="1" ht="25.5">
      <c r="A1638" s="199" t="s">
        <v>139</v>
      </c>
      <c r="B1638" s="186" t="s">
        <v>3587</v>
      </c>
      <c r="C1638" s="186" t="s">
        <v>16</v>
      </c>
      <c r="D1638" s="278" t="s">
        <v>3588</v>
      </c>
      <c r="E1638" s="362" t="s">
        <v>142</v>
      </c>
      <c r="F1638" s="362"/>
      <c r="G1638" s="186" t="s">
        <v>17</v>
      </c>
      <c r="H1638" s="187">
        <v>1</v>
      </c>
      <c r="I1638" s="188">
        <v>2604.98</v>
      </c>
      <c r="J1638" s="200">
        <v>2604.98</v>
      </c>
    </row>
    <row r="1639" spans="1:10" s="110" customFormat="1" ht="25.5">
      <c r="A1639" s="199" t="s">
        <v>139</v>
      </c>
      <c r="B1639" s="186" t="s">
        <v>3439</v>
      </c>
      <c r="C1639" s="186" t="s">
        <v>16</v>
      </c>
      <c r="D1639" s="278" t="s">
        <v>874</v>
      </c>
      <c r="E1639" s="362" t="s">
        <v>141</v>
      </c>
      <c r="F1639" s="362"/>
      <c r="G1639" s="186" t="s">
        <v>26</v>
      </c>
      <c r="H1639" s="187">
        <v>8.3299999999999999E-2</v>
      </c>
      <c r="I1639" s="188">
        <v>23.41</v>
      </c>
      <c r="J1639" s="200">
        <v>1.95</v>
      </c>
    </row>
    <row r="1640" spans="1:10" s="110" customFormat="1" ht="25.5">
      <c r="A1640" s="199" t="s">
        <v>139</v>
      </c>
      <c r="B1640" s="186" t="s">
        <v>3437</v>
      </c>
      <c r="C1640" s="186" t="s">
        <v>16</v>
      </c>
      <c r="D1640" s="278" t="s">
        <v>3438</v>
      </c>
      <c r="E1640" s="362" t="s">
        <v>141</v>
      </c>
      <c r="F1640" s="362"/>
      <c r="G1640" s="186" t="s">
        <v>26</v>
      </c>
      <c r="H1640" s="187">
        <v>8.3299999999999999E-2</v>
      </c>
      <c r="I1640" s="188">
        <v>16.04</v>
      </c>
      <c r="J1640" s="200">
        <v>1.33</v>
      </c>
    </row>
    <row r="1641" spans="1:10" s="110" customFormat="1" ht="25.5">
      <c r="A1641" s="201"/>
      <c r="B1641" s="293"/>
      <c r="C1641" s="293"/>
      <c r="D1641" s="279"/>
      <c r="E1641" s="279" t="s">
        <v>143</v>
      </c>
      <c r="F1641" s="203">
        <v>3.28</v>
      </c>
      <c r="G1641" s="279" t="s">
        <v>144</v>
      </c>
      <c r="H1641" s="203">
        <v>0</v>
      </c>
      <c r="I1641" s="279" t="s">
        <v>145</v>
      </c>
      <c r="J1641" s="204">
        <v>3.28</v>
      </c>
    </row>
    <row r="1642" spans="1:10" s="110" customFormat="1" ht="15" customHeight="1" thickBot="1">
      <c r="A1642" s="201"/>
      <c r="B1642" s="293"/>
      <c r="C1642" s="293"/>
      <c r="D1642" s="279"/>
      <c r="E1642" s="279" t="s">
        <v>663</v>
      </c>
      <c r="F1642" s="203">
        <v>586.07000000000005</v>
      </c>
      <c r="G1642" s="279"/>
      <c r="H1642" s="363" t="s">
        <v>664</v>
      </c>
      <c r="I1642" s="363"/>
      <c r="J1642" s="204">
        <v>3194.33</v>
      </c>
    </row>
    <row r="1643" spans="1:10" s="110" customFormat="1" ht="15" thickTop="1">
      <c r="A1643" s="205"/>
      <c r="B1643" s="190"/>
      <c r="C1643" s="190"/>
      <c r="D1643" s="189"/>
      <c r="E1643" s="189"/>
      <c r="F1643" s="189"/>
      <c r="G1643" s="189"/>
      <c r="H1643" s="189"/>
      <c r="I1643" s="189"/>
      <c r="J1643" s="206"/>
    </row>
    <row r="1644" spans="1:10" s="110" customFormat="1">
      <c r="A1644" s="290" t="s">
        <v>912</v>
      </c>
      <c r="B1644" s="289" t="s">
        <v>8</v>
      </c>
      <c r="C1644" s="289" t="s">
        <v>9</v>
      </c>
      <c r="D1644" s="284" t="s">
        <v>10</v>
      </c>
      <c r="E1644" s="367" t="s">
        <v>136</v>
      </c>
      <c r="F1644" s="367"/>
      <c r="G1644" s="289" t="s">
        <v>11</v>
      </c>
      <c r="H1644" s="288" t="s">
        <v>12</v>
      </c>
      <c r="I1644" s="288" t="s">
        <v>13</v>
      </c>
      <c r="J1644" s="287" t="s">
        <v>14</v>
      </c>
    </row>
    <row r="1645" spans="1:10" s="110" customFormat="1" ht="51">
      <c r="A1645" s="94" t="s">
        <v>137</v>
      </c>
      <c r="B1645" s="95" t="s">
        <v>1158</v>
      </c>
      <c r="C1645" s="95" t="s">
        <v>21</v>
      </c>
      <c r="D1645" s="277" t="s">
        <v>486</v>
      </c>
      <c r="E1645" s="368" t="s">
        <v>181</v>
      </c>
      <c r="F1645" s="368"/>
      <c r="G1645" s="95" t="s">
        <v>38</v>
      </c>
      <c r="H1645" s="182">
        <v>1</v>
      </c>
      <c r="I1645" s="96">
        <v>12.63</v>
      </c>
      <c r="J1645" s="196">
        <v>12.63</v>
      </c>
    </row>
    <row r="1646" spans="1:10" s="110" customFormat="1" ht="25.5">
      <c r="A1646" s="197" t="s">
        <v>146</v>
      </c>
      <c r="B1646" s="183" t="s">
        <v>1715</v>
      </c>
      <c r="C1646" s="183" t="s">
        <v>21</v>
      </c>
      <c r="D1646" s="285" t="s">
        <v>1132</v>
      </c>
      <c r="E1646" s="365" t="s">
        <v>643</v>
      </c>
      <c r="F1646" s="365"/>
      <c r="G1646" s="183" t="s">
        <v>3</v>
      </c>
      <c r="H1646" s="184">
        <v>7.8887499999999999E-2</v>
      </c>
      <c r="I1646" s="185">
        <v>25.98</v>
      </c>
      <c r="J1646" s="198">
        <v>2.04</v>
      </c>
    </row>
    <row r="1647" spans="1:10" s="110" customFormat="1" ht="38.25">
      <c r="A1647" s="197" t="s">
        <v>146</v>
      </c>
      <c r="B1647" s="183" t="s">
        <v>1716</v>
      </c>
      <c r="C1647" s="183" t="s">
        <v>21</v>
      </c>
      <c r="D1647" s="285" t="s">
        <v>1133</v>
      </c>
      <c r="E1647" s="365" t="s">
        <v>643</v>
      </c>
      <c r="F1647" s="365"/>
      <c r="G1647" s="183" t="s">
        <v>3</v>
      </c>
      <c r="H1647" s="184">
        <v>7.8887499999999999E-2</v>
      </c>
      <c r="I1647" s="185">
        <v>9.75</v>
      </c>
      <c r="J1647" s="198">
        <v>0.76</v>
      </c>
    </row>
    <row r="1648" spans="1:10" s="110" customFormat="1" ht="25.5" customHeight="1">
      <c r="A1648" s="197" t="s">
        <v>146</v>
      </c>
      <c r="B1648" s="183" t="s">
        <v>1717</v>
      </c>
      <c r="C1648" s="183" t="s">
        <v>21</v>
      </c>
      <c r="D1648" s="285" t="s">
        <v>1134</v>
      </c>
      <c r="E1648" s="365" t="s">
        <v>148</v>
      </c>
      <c r="F1648" s="365"/>
      <c r="G1648" s="183" t="s">
        <v>26</v>
      </c>
      <c r="H1648" s="184">
        <v>8.3620000000000005E-4</v>
      </c>
      <c r="I1648" s="185">
        <v>20.309999999999999</v>
      </c>
      <c r="J1648" s="198">
        <v>0.01</v>
      </c>
    </row>
    <row r="1649" spans="1:10" s="110" customFormat="1" ht="25.5" customHeight="1">
      <c r="A1649" s="197" t="s">
        <v>146</v>
      </c>
      <c r="B1649" s="183" t="s">
        <v>1448</v>
      </c>
      <c r="C1649" s="183" t="s">
        <v>21</v>
      </c>
      <c r="D1649" s="285" t="s">
        <v>813</v>
      </c>
      <c r="E1649" s="365" t="s">
        <v>148</v>
      </c>
      <c r="F1649" s="365"/>
      <c r="G1649" s="183" t="s">
        <v>26</v>
      </c>
      <c r="H1649" s="184">
        <v>2.3666E-3</v>
      </c>
      <c r="I1649" s="185">
        <v>22.44</v>
      </c>
      <c r="J1649" s="198">
        <v>0.05</v>
      </c>
    </row>
    <row r="1650" spans="1:10" s="110" customFormat="1" ht="25.5" customHeight="1">
      <c r="A1650" s="197" t="s">
        <v>146</v>
      </c>
      <c r="B1650" s="183" t="s">
        <v>1485</v>
      </c>
      <c r="C1650" s="183" t="s">
        <v>21</v>
      </c>
      <c r="D1650" s="285" t="s">
        <v>510</v>
      </c>
      <c r="E1650" s="365" t="s">
        <v>148</v>
      </c>
      <c r="F1650" s="365"/>
      <c r="G1650" s="183" t="s">
        <v>26</v>
      </c>
      <c r="H1650" s="184">
        <v>4.9857E-3</v>
      </c>
      <c r="I1650" s="185">
        <v>26.36</v>
      </c>
      <c r="J1650" s="198">
        <v>0.13</v>
      </c>
    </row>
    <row r="1651" spans="1:10" s="110" customFormat="1" ht="38.25" customHeight="1">
      <c r="A1651" s="197" t="s">
        <v>146</v>
      </c>
      <c r="B1651" s="183" t="s">
        <v>1605</v>
      </c>
      <c r="C1651" s="183" t="s">
        <v>21</v>
      </c>
      <c r="D1651" s="285" t="s">
        <v>983</v>
      </c>
      <c r="E1651" s="365" t="s">
        <v>155</v>
      </c>
      <c r="F1651" s="365"/>
      <c r="G1651" s="183" t="s">
        <v>156</v>
      </c>
      <c r="H1651" s="184">
        <v>6.6270000000000001E-4</v>
      </c>
      <c r="I1651" s="185">
        <v>350.51</v>
      </c>
      <c r="J1651" s="198">
        <v>0.23</v>
      </c>
    </row>
    <row r="1652" spans="1:10" s="110" customFormat="1" ht="38.25" customHeight="1">
      <c r="A1652" s="197" t="s">
        <v>146</v>
      </c>
      <c r="B1652" s="183" t="s">
        <v>1606</v>
      </c>
      <c r="C1652" s="183" t="s">
        <v>21</v>
      </c>
      <c r="D1652" s="285" t="s">
        <v>984</v>
      </c>
      <c r="E1652" s="365" t="s">
        <v>155</v>
      </c>
      <c r="F1652" s="365"/>
      <c r="G1652" s="183" t="s">
        <v>249</v>
      </c>
      <c r="H1652" s="184">
        <v>5.2070000000000003E-4</v>
      </c>
      <c r="I1652" s="185">
        <v>175.18</v>
      </c>
      <c r="J1652" s="198">
        <v>0.09</v>
      </c>
    </row>
    <row r="1653" spans="1:10" s="110" customFormat="1">
      <c r="A1653" s="199" t="s">
        <v>139</v>
      </c>
      <c r="B1653" s="186" t="s">
        <v>1718</v>
      </c>
      <c r="C1653" s="186" t="s">
        <v>21</v>
      </c>
      <c r="D1653" s="278" t="s">
        <v>1135</v>
      </c>
      <c r="E1653" s="362" t="s">
        <v>142</v>
      </c>
      <c r="F1653" s="362"/>
      <c r="G1653" s="186" t="s">
        <v>38</v>
      </c>
      <c r="H1653" s="187">
        <v>1.8177E-3</v>
      </c>
      <c r="I1653" s="188">
        <v>12.08</v>
      </c>
      <c r="J1653" s="200">
        <v>0.02</v>
      </c>
    </row>
    <row r="1654" spans="1:10" s="110" customFormat="1">
      <c r="A1654" s="199" t="s">
        <v>139</v>
      </c>
      <c r="B1654" s="186" t="s">
        <v>1719</v>
      </c>
      <c r="C1654" s="186" t="s">
        <v>21</v>
      </c>
      <c r="D1654" s="278" t="s">
        <v>1136</v>
      </c>
      <c r="E1654" s="362" t="s">
        <v>142</v>
      </c>
      <c r="F1654" s="362"/>
      <c r="G1654" s="186" t="s">
        <v>38</v>
      </c>
      <c r="H1654" s="187">
        <v>6.424E-3</v>
      </c>
      <c r="I1654" s="188">
        <v>11.89</v>
      </c>
      <c r="J1654" s="200">
        <v>7.0000000000000007E-2</v>
      </c>
    </row>
    <row r="1655" spans="1:10" s="110" customFormat="1" ht="25.5">
      <c r="A1655" s="199" t="s">
        <v>139</v>
      </c>
      <c r="B1655" s="186" t="s">
        <v>1720</v>
      </c>
      <c r="C1655" s="186" t="s">
        <v>21</v>
      </c>
      <c r="D1655" s="278" t="s">
        <v>1137</v>
      </c>
      <c r="E1655" s="362" t="s">
        <v>142</v>
      </c>
      <c r="F1655" s="362"/>
      <c r="G1655" s="186" t="s">
        <v>38</v>
      </c>
      <c r="H1655" s="187">
        <v>0.51673250000000004</v>
      </c>
      <c r="I1655" s="188">
        <v>7.96</v>
      </c>
      <c r="J1655" s="200">
        <v>4.1100000000000003</v>
      </c>
    </row>
    <row r="1656" spans="1:10" s="110" customFormat="1" ht="25.5">
      <c r="A1656" s="199" t="s">
        <v>139</v>
      </c>
      <c r="B1656" s="186" t="s">
        <v>1721</v>
      </c>
      <c r="C1656" s="186" t="s">
        <v>21</v>
      </c>
      <c r="D1656" s="278" t="s">
        <v>1138</v>
      </c>
      <c r="E1656" s="362" t="s">
        <v>142</v>
      </c>
      <c r="F1656" s="362"/>
      <c r="G1656" s="186" t="s">
        <v>38</v>
      </c>
      <c r="H1656" s="187">
        <v>0.56602580000000002</v>
      </c>
      <c r="I1656" s="188">
        <v>9.0500000000000007</v>
      </c>
      <c r="J1656" s="200">
        <v>5.12</v>
      </c>
    </row>
    <row r="1657" spans="1:10" s="110" customFormat="1" ht="25.5">
      <c r="A1657" s="201"/>
      <c r="B1657" s="293"/>
      <c r="C1657" s="293"/>
      <c r="D1657" s="279"/>
      <c r="E1657" s="279" t="s">
        <v>143</v>
      </c>
      <c r="F1657" s="203">
        <v>0.44</v>
      </c>
      <c r="G1657" s="279" t="s">
        <v>144</v>
      </c>
      <c r="H1657" s="203">
        <v>0</v>
      </c>
      <c r="I1657" s="279" t="s">
        <v>145</v>
      </c>
      <c r="J1657" s="204">
        <v>0.44</v>
      </c>
    </row>
    <row r="1658" spans="1:10" s="110" customFormat="1" ht="15" customHeight="1" thickBot="1">
      <c r="A1658" s="201"/>
      <c r="B1658" s="293"/>
      <c r="C1658" s="293"/>
      <c r="D1658" s="279"/>
      <c r="E1658" s="279" t="s">
        <v>663</v>
      </c>
      <c r="F1658" s="203">
        <v>2.83</v>
      </c>
      <c r="G1658" s="279"/>
      <c r="H1658" s="363" t="s">
        <v>664</v>
      </c>
      <c r="I1658" s="363"/>
      <c r="J1658" s="204">
        <v>15.46</v>
      </c>
    </row>
    <row r="1659" spans="1:10" s="110" customFormat="1" ht="15" thickTop="1">
      <c r="A1659" s="205"/>
      <c r="B1659" s="190"/>
      <c r="C1659" s="190"/>
      <c r="D1659" s="189"/>
      <c r="E1659" s="189"/>
      <c r="F1659" s="189"/>
      <c r="G1659" s="189"/>
      <c r="H1659" s="189"/>
      <c r="I1659" s="189"/>
      <c r="J1659" s="206"/>
    </row>
    <row r="1660" spans="1:10" s="110" customFormat="1">
      <c r="A1660" s="290" t="s">
        <v>916</v>
      </c>
      <c r="B1660" s="289" t="s">
        <v>8</v>
      </c>
      <c r="C1660" s="289" t="s">
        <v>9</v>
      </c>
      <c r="D1660" s="284" t="s">
        <v>10</v>
      </c>
      <c r="E1660" s="367" t="s">
        <v>136</v>
      </c>
      <c r="F1660" s="367"/>
      <c r="G1660" s="289" t="s">
        <v>11</v>
      </c>
      <c r="H1660" s="288" t="s">
        <v>12</v>
      </c>
      <c r="I1660" s="288" t="s">
        <v>13</v>
      </c>
      <c r="J1660" s="287" t="s">
        <v>14</v>
      </c>
    </row>
    <row r="1661" spans="1:10" s="110" customFormat="1" ht="38.25">
      <c r="A1661" s="94" t="s">
        <v>137</v>
      </c>
      <c r="B1661" s="95" t="s">
        <v>1194</v>
      </c>
      <c r="C1661" s="95" t="s">
        <v>21</v>
      </c>
      <c r="D1661" s="277" t="s">
        <v>636</v>
      </c>
      <c r="E1661" s="368" t="s">
        <v>643</v>
      </c>
      <c r="F1661" s="368"/>
      <c r="G1661" s="95" t="s">
        <v>3</v>
      </c>
      <c r="H1661" s="182">
        <v>1</v>
      </c>
      <c r="I1661" s="96">
        <v>12.71</v>
      </c>
      <c r="J1661" s="196">
        <v>12.71</v>
      </c>
    </row>
    <row r="1662" spans="1:10" s="110" customFormat="1" ht="25.5" customHeight="1">
      <c r="A1662" s="197" t="s">
        <v>146</v>
      </c>
      <c r="B1662" s="183" t="s">
        <v>1409</v>
      </c>
      <c r="C1662" s="183" t="s">
        <v>21</v>
      </c>
      <c r="D1662" s="285" t="s">
        <v>782</v>
      </c>
      <c r="E1662" s="365" t="s">
        <v>148</v>
      </c>
      <c r="F1662" s="365"/>
      <c r="G1662" s="183" t="s">
        <v>26</v>
      </c>
      <c r="H1662" s="184">
        <v>0.21490000000000001</v>
      </c>
      <c r="I1662" s="185">
        <v>27.11</v>
      </c>
      <c r="J1662" s="198">
        <v>5.82</v>
      </c>
    </row>
    <row r="1663" spans="1:10" s="110" customFormat="1">
      <c r="A1663" s="199" t="s">
        <v>139</v>
      </c>
      <c r="B1663" s="186" t="s">
        <v>1514</v>
      </c>
      <c r="C1663" s="186" t="s">
        <v>21</v>
      </c>
      <c r="D1663" s="278" t="s">
        <v>856</v>
      </c>
      <c r="E1663" s="362" t="s">
        <v>142</v>
      </c>
      <c r="F1663" s="362"/>
      <c r="G1663" s="186" t="s">
        <v>547</v>
      </c>
      <c r="H1663" s="187">
        <v>1.7600000000000001E-2</v>
      </c>
      <c r="I1663" s="188">
        <v>19.5</v>
      </c>
      <c r="J1663" s="200">
        <v>0.34</v>
      </c>
    </row>
    <row r="1664" spans="1:10" s="110" customFormat="1" ht="25.5">
      <c r="A1664" s="199" t="s">
        <v>139</v>
      </c>
      <c r="B1664" s="186" t="s">
        <v>1722</v>
      </c>
      <c r="C1664" s="186" t="s">
        <v>21</v>
      </c>
      <c r="D1664" s="278" t="s">
        <v>1140</v>
      </c>
      <c r="E1664" s="362" t="s">
        <v>142</v>
      </c>
      <c r="F1664" s="362"/>
      <c r="G1664" s="186" t="s">
        <v>547</v>
      </c>
      <c r="H1664" s="187">
        <v>0.17630000000000001</v>
      </c>
      <c r="I1664" s="188">
        <v>37.18</v>
      </c>
      <c r="J1664" s="200">
        <v>6.55</v>
      </c>
    </row>
    <row r="1665" spans="1:10" s="110" customFormat="1" ht="25.5">
      <c r="A1665" s="201"/>
      <c r="B1665" s="293"/>
      <c r="C1665" s="293"/>
      <c r="D1665" s="279"/>
      <c r="E1665" s="279" t="s">
        <v>143</v>
      </c>
      <c r="F1665" s="203">
        <v>4.32</v>
      </c>
      <c r="G1665" s="279" t="s">
        <v>144</v>
      </c>
      <c r="H1665" s="203">
        <v>0</v>
      </c>
      <c r="I1665" s="279" t="s">
        <v>145</v>
      </c>
      <c r="J1665" s="204">
        <v>4.32</v>
      </c>
    </row>
    <row r="1666" spans="1:10" s="110" customFormat="1" ht="15" customHeight="1" thickBot="1">
      <c r="A1666" s="201"/>
      <c r="B1666" s="293"/>
      <c r="C1666" s="293"/>
      <c r="D1666" s="279"/>
      <c r="E1666" s="279" t="s">
        <v>663</v>
      </c>
      <c r="F1666" s="203">
        <v>2.85</v>
      </c>
      <c r="G1666" s="279"/>
      <c r="H1666" s="363" t="s">
        <v>664</v>
      </c>
      <c r="I1666" s="363"/>
      <c r="J1666" s="204">
        <v>15.56</v>
      </c>
    </row>
    <row r="1667" spans="1:10" s="110" customFormat="1" ht="15" thickTop="1">
      <c r="A1667" s="205"/>
      <c r="B1667" s="190"/>
      <c r="C1667" s="190"/>
      <c r="D1667" s="189"/>
      <c r="E1667" s="189"/>
      <c r="F1667" s="189"/>
      <c r="G1667" s="189"/>
      <c r="H1667" s="189"/>
      <c r="I1667" s="189"/>
      <c r="J1667" s="206"/>
    </row>
    <row r="1668" spans="1:10" s="110" customFormat="1">
      <c r="A1668" s="290" t="s">
        <v>3589</v>
      </c>
      <c r="B1668" s="289" t="s">
        <v>8</v>
      </c>
      <c r="C1668" s="289" t="s">
        <v>9</v>
      </c>
      <c r="D1668" s="284" t="s">
        <v>10</v>
      </c>
      <c r="E1668" s="367" t="s">
        <v>136</v>
      </c>
      <c r="F1668" s="367"/>
      <c r="G1668" s="289" t="s">
        <v>11</v>
      </c>
      <c r="H1668" s="288" t="s">
        <v>12</v>
      </c>
      <c r="I1668" s="288" t="s">
        <v>13</v>
      </c>
      <c r="J1668" s="287" t="s">
        <v>14</v>
      </c>
    </row>
    <row r="1669" spans="1:10" s="110" customFormat="1" ht="14.25" customHeight="1">
      <c r="A1669" s="94" t="s">
        <v>137</v>
      </c>
      <c r="B1669" s="95" t="s">
        <v>3590</v>
      </c>
      <c r="C1669" s="95" t="s">
        <v>268</v>
      </c>
      <c r="D1669" s="277" t="s">
        <v>2582</v>
      </c>
      <c r="E1669" s="368" t="s">
        <v>3569</v>
      </c>
      <c r="F1669" s="368"/>
      <c r="G1669" s="95" t="s">
        <v>105</v>
      </c>
      <c r="H1669" s="182">
        <v>1</v>
      </c>
      <c r="I1669" s="96">
        <v>7.88</v>
      </c>
      <c r="J1669" s="196">
        <v>7.88</v>
      </c>
    </row>
    <row r="1670" spans="1:10" s="110" customFormat="1">
      <c r="A1670" s="199" t="s">
        <v>139</v>
      </c>
      <c r="B1670" s="186" t="s">
        <v>3591</v>
      </c>
      <c r="C1670" s="186" t="s">
        <v>268</v>
      </c>
      <c r="D1670" s="278" t="s">
        <v>3592</v>
      </c>
      <c r="E1670" s="362" t="s">
        <v>142</v>
      </c>
      <c r="F1670" s="362"/>
      <c r="G1670" s="186" t="s">
        <v>105</v>
      </c>
      <c r="H1670" s="187">
        <v>1</v>
      </c>
      <c r="I1670" s="188">
        <v>2.5499999999999998</v>
      </c>
      <c r="J1670" s="200">
        <v>2.5499999999999998</v>
      </c>
    </row>
    <row r="1671" spans="1:10" s="110" customFormat="1">
      <c r="A1671" s="199" t="s">
        <v>139</v>
      </c>
      <c r="B1671" s="186" t="s">
        <v>1528</v>
      </c>
      <c r="C1671" s="186" t="s">
        <v>268</v>
      </c>
      <c r="D1671" s="278" t="s">
        <v>874</v>
      </c>
      <c r="E1671" s="362" t="s">
        <v>141</v>
      </c>
      <c r="F1671" s="362"/>
      <c r="G1671" s="186" t="s">
        <v>26</v>
      </c>
      <c r="H1671" s="187">
        <v>0.155</v>
      </c>
      <c r="I1671" s="188">
        <v>19.37</v>
      </c>
      <c r="J1671" s="200">
        <v>3</v>
      </c>
    </row>
    <row r="1672" spans="1:10" s="110" customFormat="1">
      <c r="A1672" s="199" t="s">
        <v>139</v>
      </c>
      <c r="B1672" s="186" t="s">
        <v>1529</v>
      </c>
      <c r="C1672" s="186" t="s">
        <v>268</v>
      </c>
      <c r="D1672" s="278" t="s">
        <v>875</v>
      </c>
      <c r="E1672" s="362" t="s">
        <v>141</v>
      </c>
      <c r="F1672" s="362"/>
      <c r="G1672" s="186" t="s">
        <v>26</v>
      </c>
      <c r="H1672" s="187">
        <v>0.155</v>
      </c>
      <c r="I1672" s="188">
        <v>15.09</v>
      </c>
      <c r="J1672" s="200">
        <v>2.33</v>
      </c>
    </row>
    <row r="1673" spans="1:10" s="110" customFormat="1" ht="25.5">
      <c r="A1673" s="201"/>
      <c r="B1673" s="293"/>
      <c r="C1673" s="293"/>
      <c r="D1673" s="279"/>
      <c r="E1673" s="279" t="s">
        <v>143</v>
      </c>
      <c r="F1673" s="203">
        <v>5.33</v>
      </c>
      <c r="G1673" s="279" t="s">
        <v>144</v>
      </c>
      <c r="H1673" s="203">
        <v>0</v>
      </c>
      <c r="I1673" s="279" t="s">
        <v>145</v>
      </c>
      <c r="J1673" s="204">
        <v>5.33</v>
      </c>
    </row>
    <row r="1674" spans="1:10" s="110" customFormat="1" ht="15" customHeight="1" thickBot="1">
      <c r="A1674" s="201"/>
      <c r="B1674" s="293"/>
      <c r="C1674" s="293"/>
      <c r="D1674" s="279"/>
      <c r="E1674" s="279" t="s">
        <v>663</v>
      </c>
      <c r="F1674" s="203">
        <v>1.77</v>
      </c>
      <c r="G1674" s="279"/>
      <c r="H1674" s="363" t="s">
        <v>664</v>
      </c>
      <c r="I1674" s="363"/>
      <c r="J1674" s="204">
        <v>9.65</v>
      </c>
    </row>
    <row r="1675" spans="1:10" s="110" customFormat="1" ht="15" thickTop="1">
      <c r="A1675" s="205"/>
      <c r="B1675" s="190"/>
      <c r="C1675" s="190"/>
      <c r="D1675" s="189"/>
      <c r="E1675" s="189"/>
      <c r="F1675" s="189"/>
      <c r="G1675" s="189"/>
      <c r="H1675" s="189"/>
      <c r="I1675" s="189"/>
      <c r="J1675" s="206"/>
    </row>
    <row r="1676" spans="1:10" s="110" customFormat="1">
      <c r="A1676" s="290" t="s">
        <v>3593</v>
      </c>
      <c r="B1676" s="289" t="s">
        <v>8</v>
      </c>
      <c r="C1676" s="289" t="s">
        <v>9</v>
      </c>
      <c r="D1676" s="284" t="s">
        <v>10</v>
      </c>
      <c r="E1676" s="367" t="s">
        <v>136</v>
      </c>
      <c r="F1676" s="367"/>
      <c r="G1676" s="289" t="s">
        <v>11</v>
      </c>
      <c r="H1676" s="288" t="s">
        <v>12</v>
      </c>
      <c r="I1676" s="288" t="s">
        <v>13</v>
      </c>
      <c r="J1676" s="287" t="s">
        <v>14</v>
      </c>
    </row>
    <row r="1677" spans="1:10" s="110" customFormat="1" ht="38.25" customHeight="1">
      <c r="A1677" s="94" t="s">
        <v>137</v>
      </c>
      <c r="B1677" s="95" t="s">
        <v>3594</v>
      </c>
      <c r="C1677" s="95" t="s">
        <v>21</v>
      </c>
      <c r="D1677" s="277" t="s">
        <v>2583</v>
      </c>
      <c r="E1677" s="368" t="s">
        <v>182</v>
      </c>
      <c r="F1677" s="368"/>
      <c r="G1677" s="95" t="s">
        <v>45</v>
      </c>
      <c r="H1677" s="182">
        <v>1</v>
      </c>
      <c r="I1677" s="96">
        <v>13.2</v>
      </c>
      <c r="J1677" s="196">
        <v>13.2</v>
      </c>
    </row>
    <row r="1678" spans="1:10" s="110" customFormat="1" ht="25.5" customHeight="1">
      <c r="A1678" s="197" t="s">
        <v>146</v>
      </c>
      <c r="B1678" s="183" t="s">
        <v>1508</v>
      </c>
      <c r="C1678" s="183" t="s">
        <v>21</v>
      </c>
      <c r="D1678" s="285" t="s">
        <v>150</v>
      </c>
      <c r="E1678" s="365" t="s">
        <v>148</v>
      </c>
      <c r="F1678" s="365"/>
      <c r="G1678" s="183" t="s">
        <v>26</v>
      </c>
      <c r="H1678" s="184">
        <v>0.20599999999999999</v>
      </c>
      <c r="I1678" s="185">
        <v>21.96</v>
      </c>
      <c r="J1678" s="198">
        <v>4.5199999999999996</v>
      </c>
    </row>
    <row r="1679" spans="1:10" s="110" customFormat="1" ht="25.5" customHeight="1">
      <c r="A1679" s="197" t="s">
        <v>146</v>
      </c>
      <c r="B1679" s="183" t="s">
        <v>1509</v>
      </c>
      <c r="C1679" s="183" t="s">
        <v>21</v>
      </c>
      <c r="D1679" s="285" t="s">
        <v>151</v>
      </c>
      <c r="E1679" s="365" t="s">
        <v>148</v>
      </c>
      <c r="F1679" s="365"/>
      <c r="G1679" s="183" t="s">
        <v>26</v>
      </c>
      <c r="H1679" s="184">
        <v>0.20599999999999999</v>
      </c>
      <c r="I1679" s="185">
        <v>26.68</v>
      </c>
      <c r="J1679" s="198">
        <v>5.49</v>
      </c>
    </row>
    <row r="1680" spans="1:10" s="110" customFormat="1" ht="25.5">
      <c r="A1680" s="199" t="s">
        <v>139</v>
      </c>
      <c r="B1680" s="186" t="s">
        <v>3595</v>
      </c>
      <c r="C1680" s="186" t="s">
        <v>21</v>
      </c>
      <c r="D1680" s="278" t="s">
        <v>3596</v>
      </c>
      <c r="E1680" s="362" t="s">
        <v>142</v>
      </c>
      <c r="F1680" s="362"/>
      <c r="G1680" s="186" t="s">
        <v>45</v>
      </c>
      <c r="H1680" s="187">
        <v>1</v>
      </c>
      <c r="I1680" s="188">
        <v>3.19</v>
      </c>
      <c r="J1680" s="200">
        <v>3.19</v>
      </c>
    </row>
    <row r="1681" spans="1:10" s="110" customFormat="1" ht="25.5">
      <c r="A1681" s="201"/>
      <c r="B1681" s="293"/>
      <c r="C1681" s="293"/>
      <c r="D1681" s="279"/>
      <c r="E1681" s="279" t="s">
        <v>143</v>
      </c>
      <c r="F1681" s="203">
        <v>7.81</v>
      </c>
      <c r="G1681" s="279" t="s">
        <v>144</v>
      </c>
      <c r="H1681" s="203">
        <v>0</v>
      </c>
      <c r="I1681" s="279" t="s">
        <v>145</v>
      </c>
      <c r="J1681" s="204">
        <v>7.81</v>
      </c>
    </row>
    <row r="1682" spans="1:10" s="110" customFormat="1" ht="15" customHeight="1" thickBot="1">
      <c r="A1682" s="201"/>
      <c r="B1682" s="293"/>
      <c r="C1682" s="293"/>
      <c r="D1682" s="279"/>
      <c r="E1682" s="279" t="s">
        <v>663</v>
      </c>
      <c r="F1682" s="203">
        <v>2.96</v>
      </c>
      <c r="G1682" s="279"/>
      <c r="H1682" s="363" t="s">
        <v>664</v>
      </c>
      <c r="I1682" s="363"/>
      <c r="J1682" s="204">
        <v>16.16</v>
      </c>
    </row>
    <row r="1683" spans="1:10" s="110" customFormat="1" ht="15" thickTop="1">
      <c r="A1683" s="205"/>
      <c r="B1683" s="190"/>
      <c r="C1683" s="190"/>
      <c r="D1683" s="189"/>
      <c r="E1683" s="189"/>
      <c r="F1683" s="189"/>
      <c r="G1683" s="189"/>
      <c r="H1683" s="189"/>
      <c r="I1683" s="189"/>
      <c r="J1683" s="206"/>
    </row>
    <row r="1684" spans="1:10" s="110" customFormat="1">
      <c r="A1684" s="290" t="s">
        <v>3597</v>
      </c>
      <c r="B1684" s="289" t="s">
        <v>8</v>
      </c>
      <c r="C1684" s="289" t="s">
        <v>9</v>
      </c>
      <c r="D1684" s="284" t="s">
        <v>10</v>
      </c>
      <c r="E1684" s="367" t="s">
        <v>136</v>
      </c>
      <c r="F1684" s="367"/>
      <c r="G1684" s="289" t="s">
        <v>11</v>
      </c>
      <c r="H1684" s="288" t="s">
        <v>12</v>
      </c>
      <c r="I1684" s="288" t="s">
        <v>13</v>
      </c>
      <c r="J1684" s="287" t="s">
        <v>14</v>
      </c>
    </row>
    <row r="1685" spans="1:10" s="110" customFormat="1" ht="38.25" customHeight="1">
      <c r="A1685" s="94" t="s">
        <v>137</v>
      </c>
      <c r="B1685" s="95" t="s">
        <v>3598</v>
      </c>
      <c r="C1685" s="95" t="s">
        <v>21</v>
      </c>
      <c r="D1685" s="277" t="s">
        <v>2585</v>
      </c>
      <c r="E1685" s="368" t="s">
        <v>182</v>
      </c>
      <c r="F1685" s="368"/>
      <c r="G1685" s="95" t="s">
        <v>34</v>
      </c>
      <c r="H1685" s="182">
        <v>1</v>
      </c>
      <c r="I1685" s="96">
        <v>11.22</v>
      </c>
      <c r="J1685" s="196">
        <v>11.22</v>
      </c>
    </row>
    <row r="1686" spans="1:10" s="110" customFormat="1" ht="25.5" customHeight="1">
      <c r="A1686" s="197" t="s">
        <v>146</v>
      </c>
      <c r="B1686" s="183" t="s">
        <v>1508</v>
      </c>
      <c r="C1686" s="183" t="s">
        <v>21</v>
      </c>
      <c r="D1686" s="285" t="s">
        <v>150</v>
      </c>
      <c r="E1686" s="365" t="s">
        <v>148</v>
      </c>
      <c r="F1686" s="365"/>
      <c r="G1686" s="183" t="s">
        <v>26</v>
      </c>
      <c r="H1686" s="184">
        <v>0.11899999999999999</v>
      </c>
      <c r="I1686" s="185">
        <v>21.96</v>
      </c>
      <c r="J1686" s="198">
        <v>2.61</v>
      </c>
    </row>
    <row r="1687" spans="1:10" s="110" customFormat="1" ht="25.5" customHeight="1">
      <c r="A1687" s="197" t="s">
        <v>146</v>
      </c>
      <c r="B1687" s="183" t="s">
        <v>1509</v>
      </c>
      <c r="C1687" s="183" t="s">
        <v>21</v>
      </c>
      <c r="D1687" s="285" t="s">
        <v>151</v>
      </c>
      <c r="E1687" s="365" t="s">
        <v>148</v>
      </c>
      <c r="F1687" s="365"/>
      <c r="G1687" s="183" t="s">
        <v>26</v>
      </c>
      <c r="H1687" s="184">
        <v>0.11899999999999999</v>
      </c>
      <c r="I1687" s="185">
        <v>26.68</v>
      </c>
      <c r="J1687" s="198">
        <v>3.17</v>
      </c>
    </row>
    <row r="1688" spans="1:10" s="110" customFormat="1">
      <c r="A1688" s="199" t="s">
        <v>139</v>
      </c>
      <c r="B1688" s="186" t="s">
        <v>1585</v>
      </c>
      <c r="C1688" s="186" t="s">
        <v>21</v>
      </c>
      <c r="D1688" s="278" t="s">
        <v>943</v>
      </c>
      <c r="E1688" s="362" t="s">
        <v>142</v>
      </c>
      <c r="F1688" s="362"/>
      <c r="G1688" s="186" t="s">
        <v>34</v>
      </c>
      <c r="H1688" s="187">
        <v>1.0169999999999999</v>
      </c>
      <c r="I1688" s="188">
        <v>5.35</v>
      </c>
      <c r="J1688" s="200">
        <v>5.44</v>
      </c>
    </row>
    <row r="1689" spans="1:10" s="110" customFormat="1" ht="25.5">
      <c r="A1689" s="201"/>
      <c r="B1689" s="293"/>
      <c r="C1689" s="293"/>
      <c r="D1689" s="279"/>
      <c r="E1689" s="279" t="s">
        <v>143</v>
      </c>
      <c r="F1689" s="203">
        <v>4.5</v>
      </c>
      <c r="G1689" s="279" t="s">
        <v>144</v>
      </c>
      <c r="H1689" s="203">
        <v>0</v>
      </c>
      <c r="I1689" s="279" t="s">
        <v>145</v>
      </c>
      <c r="J1689" s="204">
        <v>4.5</v>
      </c>
    </row>
    <row r="1690" spans="1:10" s="110" customFormat="1" ht="15" customHeight="1" thickBot="1">
      <c r="A1690" s="201"/>
      <c r="B1690" s="293"/>
      <c r="C1690" s="293"/>
      <c r="D1690" s="279"/>
      <c r="E1690" s="279" t="s">
        <v>663</v>
      </c>
      <c r="F1690" s="203">
        <v>2.52</v>
      </c>
      <c r="G1690" s="279"/>
      <c r="H1690" s="363" t="s">
        <v>664</v>
      </c>
      <c r="I1690" s="363"/>
      <c r="J1690" s="204">
        <v>13.74</v>
      </c>
    </row>
    <row r="1691" spans="1:10" s="110" customFormat="1" ht="15" thickTop="1">
      <c r="A1691" s="205"/>
      <c r="B1691" s="190"/>
      <c r="C1691" s="190"/>
      <c r="D1691" s="189"/>
      <c r="E1691" s="189"/>
      <c r="F1691" s="189"/>
      <c r="G1691" s="189"/>
      <c r="H1691" s="189"/>
      <c r="I1691" s="189"/>
      <c r="J1691" s="206"/>
    </row>
    <row r="1692" spans="1:10" s="110" customFormat="1">
      <c r="A1692" s="290" t="s">
        <v>3599</v>
      </c>
      <c r="B1692" s="289" t="s">
        <v>8</v>
      </c>
      <c r="C1692" s="289" t="s">
        <v>9</v>
      </c>
      <c r="D1692" s="284" t="s">
        <v>10</v>
      </c>
      <c r="E1692" s="367" t="s">
        <v>136</v>
      </c>
      <c r="F1692" s="367"/>
      <c r="G1692" s="289" t="s">
        <v>11</v>
      </c>
      <c r="H1692" s="288" t="s">
        <v>12</v>
      </c>
      <c r="I1692" s="288" t="s">
        <v>13</v>
      </c>
      <c r="J1692" s="287" t="s">
        <v>14</v>
      </c>
    </row>
    <row r="1693" spans="1:10" s="110" customFormat="1" ht="14.25" customHeight="1">
      <c r="A1693" s="94" t="s">
        <v>137</v>
      </c>
      <c r="B1693" s="95" t="s">
        <v>3600</v>
      </c>
      <c r="C1693" s="95" t="s">
        <v>487</v>
      </c>
      <c r="D1693" s="277" t="s">
        <v>2587</v>
      </c>
      <c r="E1693" s="368" t="s">
        <v>3601</v>
      </c>
      <c r="F1693" s="368"/>
      <c r="G1693" s="95" t="s">
        <v>17</v>
      </c>
      <c r="H1693" s="182">
        <v>1</v>
      </c>
      <c r="I1693" s="96">
        <v>13.61</v>
      </c>
      <c r="J1693" s="196">
        <v>13.61</v>
      </c>
    </row>
    <row r="1694" spans="1:10" s="110" customFormat="1" ht="25.5">
      <c r="A1694" s="197" t="s">
        <v>146</v>
      </c>
      <c r="B1694" s="183" t="s">
        <v>1706</v>
      </c>
      <c r="C1694" s="183" t="s">
        <v>487</v>
      </c>
      <c r="D1694" s="285" t="s">
        <v>1119</v>
      </c>
      <c r="E1694" s="365" t="s">
        <v>1120</v>
      </c>
      <c r="F1694" s="365"/>
      <c r="G1694" s="183" t="s">
        <v>1121</v>
      </c>
      <c r="H1694" s="184">
        <v>0.2</v>
      </c>
      <c r="I1694" s="185">
        <v>3.8</v>
      </c>
      <c r="J1694" s="198">
        <v>0.76</v>
      </c>
    </row>
    <row r="1695" spans="1:10" s="110" customFormat="1" ht="25.5">
      <c r="A1695" s="197" t="s">
        <v>146</v>
      </c>
      <c r="B1695" s="183" t="s">
        <v>2297</v>
      </c>
      <c r="C1695" s="183" t="s">
        <v>487</v>
      </c>
      <c r="D1695" s="285" t="s">
        <v>2298</v>
      </c>
      <c r="E1695" s="365" t="s">
        <v>1120</v>
      </c>
      <c r="F1695" s="365"/>
      <c r="G1695" s="183" t="s">
        <v>1121</v>
      </c>
      <c r="H1695" s="184">
        <v>0.2</v>
      </c>
      <c r="I1695" s="185">
        <v>3.66</v>
      </c>
      <c r="J1695" s="198">
        <v>0.73</v>
      </c>
    </row>
    <row r="1696" spans="1:10" s="110" customFormat="1">
      <c r="A1696" s="199" t="s">
        <v>139</v>
      </c>
      <c r="B1696" s="186" t="s">
        <v>2299</v>
      </c>
      <c r="C1696" s="186" t="s">
        <v>487</v>
      </c>
      <c r="D1696" s="278" t="s">
        <v>2300</v>
      </c>
      <c r="E1696" s="362" t="s">
        <v>141</v>
      </c>
      <c r="F1696" s="362"/>
      <c r="G1696" s="186" t="s">
        <v>1121</v>
      </c>
      <c r="H1696" s="187">
        <v>0.2</v>
      </c>
      <c r="I1696" s="188">
        <v>19.13</v>
      </c>
      <c r="J1696" s="200">
        <v>3.82</v>
      </c>
    </row>
    <row r="1697" spans="1:10" s="110" customFormat="1">
      <c r="A1697" s="199" t="s">
        <v>139</v>
      </c>
      <c r="B1697" s="186" t="s">
        <v>1707</v>
      </c>
      <c r="C1697" s="186" t="s">
        <v>487</v>
      </c>
      <c r="D1697" s="278" t="s">
        <v>1122</v>
      </c>
      <c r="E1697" s="362" t="s">
        <v>141</v>
      </c>
      <c r="F1697" s="362"/>
      <c r="G1697" s="186" t="s">
        <v>1121</v>
      </c>
      <c r="H1697" s="187">
        <v>0.2</v>
      </c>
      <c r="I1697" s="188">
        <v>13.65</v>
      </c>
      <c r="J1697" s="200">
        <v>2.73</v>
      </c>
    </row>
    <row r="1698" spans="1:10" s="110" customFormat="1">
      <c r="A1698" s="199" t="s">
        <v>139</v>
      </c>
      <c r="B1698" s="186" t="s">
        <v>3602</v>
      </c>
      <c r="C1698" s="186" t="s">
        <v>487</v>
      </c>
      <c r="D1698" s="278" t="s">
        <v>3603</v>
      </c>
      <c r="E1698" s="362" t="s">
        <v>142</v>
      </c>
      <c r="F1698" s="362"/>
      <c r="G1698" s="186" t="s">
        <v>17</v>
      </c>
      <c r="H1698" s="187">
        <v>1</v>
      </c>
      <c r="I1698" s="188">
        <v>5.57</v>
      </c>
      <c r="J1698" s="200">
        <v>5.57</v>
      </c>
    </row>
    <row r="1699" spans="1:10" s="110" customFormat="1" ht="25.5">
      <c r="A1699" s="201"/>
      <c r="B1699" s="293"/>
      <c r="C1699" s="293"/>
      <c r="D1699" s="279"/>
      <c r="E1699" s="279" t="s">
        <v>143</v>
      </c>
      <c r="F1699" s="203">
        <v>6.55</v>
      </c>
      <c r="G1699" s="279" t="s">
        <v>144</v>
      </c>
      <c r="H1699" s="203">
        <v>0</v>
      </c>
      <c r="I1699" s="279" t="s">
        <v>145</v>
      </c>
      <c r="J1699" s="204">
        <v>6.55</v>
      </c>
    </row>
    <row r="1700" spans="1:10" s="110" customFormat="1" ht="15" customHeight="1" thickBot="1">
      <c r="A1700" s="201"/>
      <c r="B1700" s="293"/>
      <c r="C1700" s="293"/>
      <c r="D1700" s="279"/>
      <c r="E1700" s="279" t="s">
        <v>663</v>
      </c>
      <c r="F1700" s="203">
        <v>3.05</v>
      </c>
      <c r="G1700" s="279"/>
      <c r="H1700" s="363" t="s">
        <v>664</v>
      </c>
      <c r="I1700" s="363"/>
      <c r="J1700" s="204">
        <v>16.66</v>
      </c>
    </row>
    <row r="1701" spans="1:10" s="110" customFormat="1" ht="15" thickTop="1">
      <c r="A1701" s="205"/>
      <c r="B1701" s="190"/>
      <c r="C1701" s="190"/>
      <c r="D1701" s="189"/>
      <c r="E1701" s="189"/>
      <c r="F1701" s="189"/>
      <c r="G1701" s="189"/>
      <c r="H1701" s="189"/>
      <c r="I1701" s="189"/>
      <c r="J1701" s="206"/>
    </row>
    <row r="1702" spans="1:10" s="110" customFormat="1">
      <c r="A1702" s="290" t="s">
        <v>3604</v>
      </c>
      <c r="B1702" s="289" t="s">
        <v>8</v>
      </c>
      <c r="C1702" s="289" t="s">
        <v>9</v>
      </c>
      <c r="D1702" s="284" t="s">
        <v>10</v>
      </c>
      <c r="E1702" s="367" t="s">
        <v>136</v>
      </c>
      <c r="F1702" s="367"/>
      <c r="G1702" s="289" t="s">
        <v>11</v>
      </c>
      <c r="H1702" s="288" t="s">
        <v>12</v>
      </c>
      <c r="I1702" s="288" t="s">
        <v>13</v>
      </c>
      <c r="J1702" s="287" t="s">
        <v>14</v>
      </c>
    </row>
    <row r="1703" spans="1:10" s="110" customFormat="1" ht="14.25" customHeight="1">
      <c r="A1703" s="94" t="s">
        <v>137</v>
      </c>
      <c r="B1703" s="95" t="s">
        <v>3605</v>
      </c>
      <c r="C1703" s="95" t="s">
        <v>487</v>
      </c>
      <c r="D1703" s="277" t="s">
        <v>2589</v>
      </c>
      <c r="E1703" s="368" t="s">
        <v>3601</v>
      </c>
      <c r="F1703" s="368"/>
      <c r="G1703" s="95" t="s">
        <v>17</v>
      </c>
      <c r="H1703" s="182">
        <v>1</v>
      </c>
      <c r="I1703" s="96">
        <v>18.29</v>
      </c>
      <c r="J1703" s="196">
        <v>18.29</v>
      </c>
    </row>
    <row r="1704" spans="1:10" s="110" customFormat="1" ht="25.5">
      <c r="A1704" s="197" t="s">
        <v>146</v>
      </c>
      <c r="B1704" s="183" t="s">
        <v>1706</v>
      </c>
      <c r="C1704" s="183" t="s">
        <v>487</v>
      </c>
      <c r="D1704" s="285" t="s">
        <v>1119</v>
      </c>
      <c r="E1704" s="365" t="s">
        <v>1120</v>
      </c>
      <c r="F1704" s="365"/>
      <c r="G1704" s="183" t="s">
        <v>1121</v>
      </c>
      <c r="H1704" s="184">
        <v>0.2</v>
      </c>
      <c r="I1704" s="185">
        <v>3.8</v>
      </c>
      <c r="J1704" s="198">
        <v>0.76</v>
      </c>
    </row>
    <row r="1705" spans="1:10" s="110" customFormat="1" ht="25.5">
      <c r="A1705" s="197" t="s">
        <v>146</v>
      </c>
      <c r="B1705" s="183" t="s">
        <v>2297</v>
      </c>
      <c r="C1705" s="183" t="s">
        <v>487</v>
      </c>
      <c r="D1705" s="285" t="s">
        <v>2298</v>
      </c>
      <c r="E1705" s="365" t="s">
        <v>1120</v>
      </c>
      <c r="F1705" s="365"/>
      <c r="G1705" s="183" t="s">
        <v>1121</v>
      </c>
      <c r="H1705" s="184">
        <v>0.2</v>
      </c>
      <c r="I1705" s="185">
        <v>3.66</v>
      </c>
      <c r="J1705" s="198">
        <v>0.73</v>
      </c>
    </row>
    <row r="1706" spans="1:10" s="110" customFormat="1">
      <c r="A1706" s="199" t="s">
        <v>139</v>
      </c>
      <c r="B1706" s="186" t="s">
        <v>2299</v>
      </c>
      <c r="C1706" s="186" t="s">
        <v>487</v>
      </c>
      <c r="D1706" s="278" t="s">
        <v>2300</v>
      </c>
      <c r="E1706" s="362" t="s">
        <v>141</v>
      </c>
      <c r="F1706" s="362"/>
      <c r="G1706" s="186" t="s">
        <v>1121</v>
      </c>
      <c r="H1706" s="187">
        <v>0.2</v>
      </c>
      <c r="I1706" s="188">
        <v>19.13</v>
      </c>
      <c r="J1706" s="200">
        <v>3.82</v>
      </c>
    </row>
    <row r="1707" spans="1:10" s="110" customFormat="1">
      <c r="A1707" s="199" t="s">
        <v>139</v>
      </c>
      <c r="B1707" s="186" t="s">
        <v>1707</v>
      </c>
      <c r="C1707" s="186" t="s">
        <v>487</v>
      </c>
      <c r="D1707" s="278" t="s">
        <v>1122</v>
      </c>
      <c r="E1707" s="362" t="s">
        <v>141</v>
      </c>
      <c r="F1707" s="362"/>
      <c r="G1707" s="186" t="s">
        <v>1121</v>
      </c>
      <c r="H1707" s="187">
        <v>0.2</v>
      </c>
      <c r="I1707" s="188">
        <v>13.65</v>
      </c>
      <c r="J1707" s="200">
        <v>2.73</v>
      </c>
    </row>
    <row r="1708" spans="1:10" s="110" customFormat="1">
      <c r="A1708" s="199" t="s">
        <v>139</v>
      </c>
      <c r="B1708" s="186" t="s">
        <v>3606</v>
      </c>
      <c r="C1708" s="186" t="s">
        <v>487</v>
      </c>
      <c r="D1708" s="278" t="s">
        <v>3607</v>
      </c>
      <c r="E1708" s="362" t="s">
        <v>142</v>
      </c>
      <c r="F1708" s="362"/>
      <c r="G1708" s="186" t="s">
        <v>17</v>
      </c>
      <c r="H1708" s="187">
        <v>1</v>
      </c>
      <c r="I1708" s="188">
        <v>10.25</v>
      </c>
      <c r="J1708" s="200">
        <v>10.25</v>
      </c>
    </row>
    <row r="1709" spans="1:10" s="110" customFormat="1" ht="25.5">
      <c r="A1709" s="201"/>
      <c r="B1709" s="293"/>
      <c r="C1709" s="293"/>
      <c r="D1709" s="279"/>
      <c r="E1709" s="279" t="s">
        <v>143</v>
      </c>
      <c r="F1709" s="203">
        <v>6.55</v>
      </c>
      <c r="G1709" s="279" t="s">
        <v>144</v>
      </c>
      <c r="H1709" s="203">
        <v>0</v>
      </c>
      <c r="I1709" s="279" t="s">
        <v>145</v>
      </c>
      <c r="J1709" s="204">
        <v>6.55</v>
      </c>
    </row>
    <row r="1710" spans="1:10" s="110" customFormat="1" ht="15" customHeight="1" thickBot="1">
      <c r="A1710" s="201"/>
      <c r="B1710" s="293"/>
      <c r="C1710" s="293"/>
      <c r="D1710" s="279"/>
      <c r="E1710" s="279" t="s">
        <v>663</v>
      </c>
      <c r="F1710" s="203">
        <v>4.0999999999999996</v>
      </c>
      <c r="G1710" s="279"/>
      <c r="H1710" s="363" t="s">
        <v>664</v>
      </c>
      <c r="I1710" s="363"/>
      <c r="J1710" s="204">
        <v>22.39</v>
      </c>
    </row>
    <row r="1711" spans="1:10" s="110" customFormat="1" ht="15" thickTop="1">
      <c r="A1711" s="205"/>
      <c r="B1711" s="190"/>
      <c r="C1711" s="190"/>
      <c r="D1711" s="189"/>
      <c r="E1711" s="189"/>
      <c r="F1711" s="189"/>
      <c r="G1711" s="189"/>
      <c r="H1711" s="189"/>
      <c r="I1711" s="189"/>
      <c r="J1711" s="206"/>
    </row>
    <row r="1712" spans="1:10" s="110" customFormat="1">
      <c r="A1712" s="290" t="s">
        <v>3608</v>
      </c>
      <c r="B1712" s="289" t="s">
        <v>8</v>
      </c>
      <c r="C1712" s="289" t="s">
        <v>9</v>
      </c>
      <c r="D1712" s="284" t="s">
        <v>10</v>
      </c>
      <c r="E1712" s="367" t="s">
        <v>136</v>
      </c>
      <c r="F1712" s="367"/>
      <c r="G1712" s="289" t="s">
        <v>11</v>
      </c>
      <c r="H1712" s="288" t="s">
        <v>12</v>
      </c>
      <c r="I1712" s="288" t="s">
        <v>13</v>
      </c>
      <c r="J1712" s="287" t="s">
        <v>14</v>
      </c>
    </row>
    <row r="1713" spans="1:10" s="110" customFormat="1" ht="38.25" customHeight="1">
      <c r="A1713" s="94" t="s">
        <v>137</v>
      </c>
      <c r="B1713" s="95" t="s">
        <v>3609</v>
      </c>
      <c r="C1713" s="95" t="s">
        <v>21</v>
      </c>
      <c r="D1713" s="277" t="s">
        <v>2591</v>
      </c>
      <c r="E1713" s="368" t="s">
        <v>182</v>
      </c>
      <c r="F1713" s="368"/>
      <c r="G1713" s="95" t="s">
        <v>45</v>
      </c>
      <c r="H1713" s="182">
        <v>1</v>
      </c>
      <c r="I1713" s="96">
        <v>8.0299999999999994</v>
      </c>
      <c r="J1713" s="196">
        <v>8.0299999999999994</v>
      </c>
    </row>
    <row r="1714" spans="1:10" s="110" customFormat="1" ht="25.5" customHeight="1">
      <c r="A1714" s="197" t="s">
        <v>146</v>
      </c>
      <c r="B1714" s="183" t="s">
        <v>1508</v>
      </c>
      <c r="C1714" s="183" t="s">
        <v>21</v>
      </c>
      <c r="D1714" s="285" t="s">
        <v>150</v>
      </c>
      <c r="E1714" s="365" t="s">
        <v>148</v>
      </c>
      <c r="F1714" s="365"/>
      <c r="G1714" s="183" t="s">
        <v>26</v>
      </c>
      <c r="H1714" s="184">
        <v>0.13700000000000001</v>
      </c>
      <c r="I1714" s="185">
        <v>21.96</v>
      </c>
      <c r="J1714" s="198">
        <v>3</v>
      </c>
    </row>
    <row r="1715" spans="1:10" s="110" customFormat="1" ht="25.5" customHeight="1">
      <c r="A1715" s="197" t="s">
        <v>146</v>
      </c>
      <c r="B1715" s="183" t="s">
        <v>1509</v>
      </c>
      <c r="C1715" s="183" t="s">
        <v>21</v>
      </c>
      <c r="D1715" s="285" t="s">
        <v>151</v>
      </c>
      <c r="E1715" s="365" t="s">
        <v>148</v>
      </c>
      <c r="F1715" s="365"/>
      <c r="G1715" s="183" t="s">
        <v>26</v>
      </c>
      <c r="H1715" s="184">
        <v>0.13700000000000001</v>
      </c>
      <c r="I1715" s="185">
        <v>26.68</v>
      </c>
      <c r="J1715" s="198">
        <v>3.65</v>
      </c>
    </row>
    <row r="1716" spans="1:10" s="110" customFormat="1">
      <c r="A1716" s="199" t="s">
        <v>139</v>
      </c>
      <c r="B1716" s="186" t="s">
        <v>3610</v>
      </c>
      <c r="C1716" s="186" t="s">
        <v>21</v>
      </c>
      <c r="D1716" s="278" t="s">
        <v>3611</v>
      </c>
      <c r="E1716" s="362" t="s">
        <v>142</v>
      </c>
      <c r="F1716" s="362"/>
      <c r="G1716" s="186" t="s">
        <v>45</v>
      </c>
      <c r="H1716" s="187">
        <v>1</v>
      </c>
      <c r="I1716" s="188">
        <v>1.38</v>
      </c>
      <c r="J1716" s="200">
        <v>1.38</v>
      </c>
    </row>
    <row r="1717" spans="1:10" s="110" customFormat="1" ht="25.5">
      <c r="A1717" s="201"/>
      <c r="B1717" s="293"/>
      <c r="C1717" s="293"/>
      <c r="D1717" s="279"/>
      <c r="E1717" s="279" t="s">
        <v>143</v>
      </c>
      <c r="F1717" s="203">
        <v>5.19</v>
      </c>
      <c r="G1717" s="279" t="s">
        <v>144</v>
      </c>
      <c r="H1717" s="203">
        <v>0</v>
      </c>
      <c r="I1717" s="279" t="s">
        <v>145</v>
      </c>
      <c r="J1717" s="204">
        <v>5.19</v>
      </c>
    </row>
    <row r="1718" spans="1:10" s="110" customFormat="1" ht="15" customHeight="1" thickBot="1">
      <c r="A1718" s="201"/>
      <c r="B1718" s="293"/>
      <c r="C1718" s="293"/>
      <c r="D1718" s="279"/>
      <c r="E1718" s="279" t="s">
        <v>663</v>
      </c>
      <c r="F1718" s="203">
        <v>1.8</v>
      </c>
      <c r="G1718" s="279"/>
      <c r="H1718" s="363" t="s">
        <v>664</v>
      </c>
      <c r="I1718" s="363"/>
      <c r="J1718" s="204">
        <v>9.83</v>
      </c>
    </row>
    <row r="1719" spans="1:10" s="110" customFormat="1" ht="15" thickTop="1">
      <c r="A1719" s="205"/>
      <c r="B1719" s="190"/>
      <c r="C1719" s="190"/>
      <c r="D1719" s="189"/>
      <c r="E1719" s="189"/>
      <c r="F1719" s="189"/>
      <c r="G1719" s="189"/>
      <c r="H1719" s="189"/>
      <c r="I1719" s="189"/>
      <c r="J1719" s="206"/>
    </row>
    <row r="1720" spans="1:10" s="110" customFormat="1">
      <c r="A1720" s="290" t="s">
        <v>3612</v>
      </c>
      <c r="B1720" s="289" t="s">
        <v>8</v>
      </c>
      <c r="C1720" s="289" t="s">
        <v>9</v>
      </c>
      <c r="D1720" s="284" t="s">
        <v>10</v>
      </c>
      <c r="E1720" s="367" t="s">
        <v>136</v>
      </c>
      <c r="F1720" s="367"/>
      <c r="G1720" s="289" t="s">
        <v>11</v>
      </c>
      <c r="H1720" s="288" t="s">
        <v>12</v>
      </c>
      <c r="I1720" s="288" t="s">
        <v>13</v>
      </c>
      <c r="J1720" s="287" t="s">
        <v>14</v>
      </c>
    </row>
    <row r="1721" spans="1:10" s="110" customFormat="1" ht="14.25" customHeight="1">
      <c r="A1721" s="94" t="s">
        <v>137</v>
      </c>
      <c r="B1721" s="95" t="s">
        <v>3613</v>
      </c>
      <c r="C1721" s="95" t="s">
        <v>268</v>
      </c>
      <c r="D1721" s="277" t="s">
        <v>2593</v>
      </c>
      <c r="E1721" s="368" t="s">
        <v>873</v>
      </c>
      <c r="F1721" s="368"/>
      <c r="G1721" s="95" t="s">
        <v>45</v>
      </c>
      <c r="H1721" s="182">
        <v>1</v>
      </c>
      <c r="I1721" s="96">
        <v>9.4700000000000006</v>
      </c>
      <c r="J1721" s="196">
        <v>9.4700000000000006</v>
      </c>
    </row>
    <row r="1722" spans="1:10" s="110" customFormat="1" ht="25.5">
      <c r="A1722" s="199" t="s">
        <v>139</v>
      </c>
      <c r="B1722" s="186" t="s">
        <v>3614</v>
      </c>
      <c r="C1722" s="186" t="s">
        <v>268</v>
      </c>
      <c r="D1722" s="278" t="s">
        <v>3615</v>
      </c>
      <c r="E1722" s="362" t="s">
        <v>142</v>
      </c>
      <c r="F1722" s="362"/>
      <c r="G1722" s="186" t="s">
        <v>45</v>
      </c>
      <c r="H1722" s="187">
        <v>1</v>
      </c>
      <c r="I1722" s="188">
        <v>4.28</v>
      </c>
      <c r="J1722" s="200">
        <v>4.28</v>
      </c>
    </row>
    <row r="1723" spans="1:10" s="110" customFormat="1">
      <c r="A1723" s="199" t="s">
        <v>139</v>
      </c>
      <c r="B1723" s="186" t="s">
        <v>1528</v>
      </c>
      <c r="C1723" s="186" t="s">
        <v>268</v>
      </c>
      <c r="D1723" s="278" t="s">
        <v>874</v>
      </c>
      <c r="E1723" s="362" t="s">
        <v>141</v>
      </c>
      <c r="F1723" s="362"/>
      <c r="G1723" s="186" t="s">
        <v>26</v>
      </c>
      <c r="H1723" s="187">
        <v>0.151</v>
      </c>
      <c r="I1723" s="188">
        <v>19.37</v>
      </c>
      <c r="J1723" s="200">
        <v>2.92</v>
      </c>
    </row>
    <row r="1724" spans="1:10" s="110" customFormat="1">
      <c r="A1724" s="199" t="s">
        <v>139</v>
      </c>
      <c r="B1724" s="186" t="s">
        <v>1529</v>
      </c>
      <c r="C1724" s="186" t="s">
        <v>268</v>
      </c>
      <c r="D1724" s="278" t="s">
        <v>875</v>
      </c>
      <c r="E1724" s="362" t="s">
        <v>141</v>
      </c>
      <c r="F1724" s="362"/>
      <c r="G1724" s="186" t="s">
        <v>26</v>
      </c>
      <c r="H1724" s="187">
        <v>0.151</v>
      </c>
      <c r="I1724" s="188">
        <v>15.09</v>
      </c>
      <c r="J1724" s="200">
        <v>2.27</v>
      </c>
    </row>
    <row r="1725" spans="1:10" s="110" customFormat="1" ht="25.5">
      <c r="A1725" s="201"/>
      <c r="B1725" s="293"/>
      <c r="C1725" s="293"/>
      <c r="D1725" s="279"/>
      <c r="E1725" s="279" t="s">
        <v>143</v>
      </c>
      <c r="F1725" s="203">
        <v>5.19</v>
      </c>
      <c r="G1725" s="279" t="s">
        <v>144</v>
      </c>
      <c r="H1725" s="203">
        <v>0</v>
      </c>
      <c r="I1725" s="279" t="s">
        <v>145</v>
      </c>
      <c r="J1725" s="204">
        <v>5.19</v>
      </c>
    </row>
    <row r="1726" spans="1:10" s="110" customFormat="1" ht="15" customHeight="1" thickBot="1">
      <c r="A1726" s="201"/>
      <c r="B1726" s="293"/>
      <c r="C1726" s="293"/>
      <c r="D1726" s="279"/>
      <c r="E1726" s="279" t="s">
        <v>663</v>
      </c>
      <c r="F1726" s="203">
        <v>2.12</v>
      </c>
      <c r="G1726" s="279"/>
      <c r="H1726" s="363" t="s">
        <v>664</v>
      </c>
      <c r="I1726" s="363"/>
      <c r="J1726" s="204">
        <v>11.59</v>
      </c>
    </row>
    <row r="1727" spans="1:10" s="110" customFormat="1" ht="15" thickTop="1">
      <c r="A1727" s="205"/>
      <c r="B1727" s="190"/>
      <c r="C1727" s="190"/>
      <c r="D1727" s="189"/>
      <c r="E1727" s="189"/>
      <c r="F1727" s="189"/>
      <c r="G1727" s="189"/>
      <c r="H1727" s="189"/>
      <c r="I1727" s="189"/>
      <c r="J1727" s="206"/>
    </row>
    <row r="1728" spans="1:10" s="110" customFormat="1">
      <c r="A1728" s="290" t="s">
        <v>3616</v>
      </c>
      <c r="B1728" s="289" t="s">
        <v>8</v>
      </c>
      <c r="C1728" s="289" t="s">
        <v>9</v>
      </c>
      <c r="D1728" s="284" t="s">
        <v>10</v>
      </c>
      <c r="E1728" s="367" t="s">
        <v>136</v>
      </c>
      <c r="F1728" s="367"/>
      <c r="G1728" s="289" t="s">
        <v>11</v>
      </c>
      <c r="H1728" s="288" t="s">
        <v>12</v>
      </c>
      <c r="I1728" s="288" t="s">
        <v>13</v>
      </c>
      <c r="J1728" s="287" t="s">
        <v>14</v>
      </c>
    </row>
    <row r="1729" spans="1:10" s="110" customFormat="1" ht="14.25" customHeight="1">
      <c r="A1729" s="94" t="s">
        <v>137</v>
      </c>
      <c r="B1729" s="95" t="s">
        <v>3617</v>
      </c>
      <c r="C1729" s="95" t="s">
        <v>268</v>
      </c>
      <c r="D1729" s="277" t="s">
        <v>2595</v>
      </c>
      <c r="E1729" s="368" t="s">
        <v>3618</v>
      </c>
      <c r="F1729" s="368"/>
      <c r="G1729" s="95" t="s">
        <v>45</v>
      </c>
      <c r="H1729" s="182">
        <v>1</v>
      </c>
      <c r="I1729" s="96">
        <v>1441.4</v>
      </c>
      <c r="J1729" s="196">
        <v>1441.4</v>
      </c>
    </row>
    <row r="1730" spans="1:10" s="110" customFormat="1">
      <c r="A1730" s="199" t="s">
        <v>139</v>
      </c>
      <c r="B1730" s="186" t="s">
        <v>3619</v>
      </c>
      <c r="C1730" s="186" t="s">
        <v>268</v>
      </c>
      <c r="D1730" s="278" t="s">
        <v>3620</v>
      </c>
      <c r="E1730" s="362" t="s">
        <v>142</v>
      </c>
      <c r="F1730" s="362"/>
      <c r="G1730" s="186" t="s">
        <v>45</v>
      </c>
      <c r="H1730" s="187">
        <v>1</v>
      </c>
      <c r="I1730" s="188">
        <v>1389.79</v>
      </c>
      <c r="J1730" s="200">
        <v>1389.79</v>
      </c>
    </row>
    <row r="1731" spans="1:10" s="110" customFormat="1">
      <c r="A1731" s="199" t="s">
        <v>139</v>
      </c>
      <c r="B1731" s="186" t="s">
        <v>3621</v>
      </c>
      <c r="C1731" s="186" t="s">
        <v>268</v>
      </c>
      <c r="D1731" s="278" t="s">
        <v>3622</v>
      </c>
      <c r="E1731" s="362" t="s">
        <v>141</v>
      </c>
      <c r="F1731" s="362"/>
      <c r="G1731" s="186" t="s">
        <v>26</v>
      </c>
      <c r="H1731" s="187">
        <v>1.169</v>
      </c>
      <c r="I1731" s="188">
        <v>29.06</v>
      </c>
      <c r="J1731" s="200">
        <v>33.97</v>
      </c>
    </row>
    <row r="1732" spans="1:10" s="110" customFormat="1">
      <c r="A1732" s="199" t="s">
        <v>139</v>
      </c>
      <c r="B1732" s="186" t="s">
        <v>3623</v>
      </c>
      <c r="C1732" s="186" t="s">
        <v>268</v>
      </c>
      <c r="D1732" s="278" t="s">
        <v>3624</v>
      </c>
      <c r="E1732" s="362" t="s">
        <v>141</v>
      </c>
      <c r="F1732" s="362"/>
      <c r="G1732" s="186" t="s">
        <v>26</v>
      </c>
      <c r="H1732" s="187">
        <v>1.169</v>
      </c>
      <c r="I1732" s="188">
        <v>15.09</v>
      </c>
      <c r="J1732" s="200">
        <v>17.64</v>
      </c>
    </row>
    <row r="1733" spans="1:10" s="110" customFormat="1" ht="25.5">
      <c r="A1733" s="201"/>
      <c r="B1733" s="293"/>
      <c r="C1733" s="293"/>
      <c r="D1733" s="279"/>
      <c r="E1733" s="279" t="s">
        <v>143</v>
      </c>
      <c r="F1733" s="203">
        <v>51.61</v>
      </c>
      <c r="G1733" s="279" t="s">
        <v>144</v>
      </c>
      <c r="H1733" s="203">
        <v>0</v>
      </c>
      <c r="I1733" s="279" t="s">
        <v>145</v>
      </c>
      <c r="J1733" s="204">
        <v>51.61</v>
      </c>
    </row>
    <row r="1734" spans="1:10" s="110" customFormat="1" ht="15" customHeight="1" thickBot="1">
      <c r="A1734" s="201"/>
      <c r="B1734" s="293"/>
      <c r="C1734" s="293"/>
      <c r="D1734" s="279"/>
      <c r="E1734" s="279" t="s">
        <v>663</v>
      </c>
      <c r="F1734" s="203">
        <v>323.88</v>
      </c>
      <c r="G1734" s="279"/>
      <c r="H1734" s="363" t="s">
        <v>664</v>
      </c>
      <c r="I1734" s="363"/>
      <c r="J1734" s="204">
        <v>1765.28</v>
      </c>
    </row>
    <row r="1735" spans="1:10" s="110" customFormat="1" ht="15" thickTop="1">
      <c r="A1735" s="205"/>
      <c r="B1735" s="190"/>
      <c r="C1735" s="190"/>
      <c r="D1735" s="189"/>
      <c r="E1735" s="189"/>
      <c r="F1735" s="189"/>
      <c r="G1735" s="189"/>
      <c r="H1735" s="189"/>
      <c r="I1735" s="189"/>
      <c r="J1735" s="206"/>
    </row>
    <row r="1736" spans="1:10" s="110" customFormat="1">
      <c r="A1736" s="290" t="s">
        <v>3625</v>
      </c>
      <c r="B1736" s="289" t="s">
        <v>8</v>
      </c>
      <c r="C1736" s="289" t="s">
        <v>9</v>
      </c>
      <c r="D1736" s="284" t="s">
        <v>10</v>
      </c>
      <c r="E1736" s="367" t="s">
        <v>136</v>
      </c>
      <c r="F1736" s="367"/>
      <c r="G1736" s="289" t="s">
        <v>11</v>
      </c>
      <c r="H1736" s="288" t="s">
        <v>12</v>
      </c>
      <c r="I1736" s="288" t="s">
        <v>13</v>
      </c>
      <c r="J1736" s="287" t="s">
        <v>14</v>
      </c>
    </row>
    <row r="1737" spans="1:10" s="110" customFormat="1" ht="14.25" customHeight="1">
      <c r="A1737" s="94" t="s">
        <v>137</v>
      </c>
      <c r="B1737" s="95" t="s">
        <v>3626</v>
      </c>
      <c r="C1737" s="95" t="s">
        <v>44</v>
      </c>
      <c r="D1737" s="277" t="s">
        <v>2598</v>
      </c>
      <c r="E1737" s="368" t="s">
        <v>3627</v>
      </c>
      <c r="F1737" s="368"/>
      <c r="G1737" s="95" t="s">
        <v>34</v>
      </c>
      <c r="H1737" s="182">
        <v>1</v>
      </c>
      <c r="I1737" s="96">
        <v>55.51</v>
      </c>
      <c r="J1737" s="196">
        <v>55.51</v>
      </c>
    </row>
    <row r="1738" spans="1:10" s="110" customFormat="1" ht="25.5" customHeight="1">
      <c r="A1738" s="197" t="s">
        <v>146</v>
      </c>
      <c r="B1738" s="183" t="s">
        <v>1509</v>
      </c>
      <c r="C1738" s="183" t="s">
        <v>21</v>
      </c>
      <c r="D1738" s="285" t="s">
        <v>151</v>
      </c>
      <c r="E1738" s="365" t="s">
        <v>148</v>
      </c>
      <c r="F1738" s="365"/>
      <c r="G1738" s="183" t="s">
        <v>26</v>
      </c>
      <c r="H1738" s="184">
        <v>0.9</v>
      </c>
      <c r="I1738" s="185">
        <v>26.68</v>
      </c>
      <c r="J1738" s="198">
        <v>24.01</v>
      </c>
    </row>
    <row r="1739" spans="1:10" s="110" customFormat="1" ht="25.5" customHeight="1">
      <c r="A1739" s="197" t="s">
        <v>146</v>
      </c>
      <c r="B1739" s="183" t="s">
        <v>1508</v>
      </c>
      <c r="C1739" s="183" t="s">
        <v>21</v>
      </c>
      <c r="D1739" s="285" t="s">
        <v>150</v>
      </c>
      <c r="E1739" s="365" t="s">
        <v>148</v>
      </c>
      <c r="F1739" s="365"/>
      <c r="G1739" s="183" t="s">
        <v>26</v>
      </c>
      <c r="H1739" s="184">
        <v>0.9</v>
      </c>
      <c r="I1739" s="185">
        <v>21.96</v>
      </c>
      <c r="J1739" s="198">
        <v>19.760000000000002</v>
      </c>
    </row>
    <row r="1740" spans="1:10" s="110" customFormat="1">
      <c r="A1740" s="199" t="s">
        <v>139</v>
      </c>
      <c r="B1740" s="186" t="s">
        <v>3628</v>
      </c>
      <c r="C1740" s="186" t="s">
        <v>3629</v>
      </c>
      <c r="D1740" s="278" t="s">
        <v>3630</v>
      </c>
      <c r="E1740" s="362" t="s">
        <v>142</v>
      </c>
      <c r="F1740" s="362"/>
      <c r="G1740" s="186" t="s">
        <v>34</v>
      </c>
      <c r="H1740" s="187">
        <v>1</v>
      </c>
      <c r="I1740" s="188">
        <v>11.74</v>
      </c>
      <c r="J1740" s="200">
        <v>11.74</v>
      </c>
    </row>
    <row r="1741" spans="1:10" s="110" customFormat="1" ht="25.5">
      <c r="A1741" s="201"/>
      <c r="B1741" s="293"/>
      <c r="C1741" s="293"/>
      <c r="D1741" s="279"/>
      <c r="E1741" s="279" t="s">
        <v>143</v>
      </c>
      <c r="F1741" s="203">
        <v>34.15</v>
      </c>
      <c r="G1741" s="279" t="s">
        <v>144</v>
      </c>
      <c r="H1741" s="203">
        <v>0</v>
      </c>
      <c r="I1741" s="279" t="s">
        <v>145</v>
      </c>
      <c r="J1741" s="204">
        <v>34.15</v>
      </c>
    </row>
    <row r="1742" spans="1:10" s="110" customFormat="1" ht="15" customHeight="1" thickBot="1">
      <c r="A1742" s="201"/>
      <c r="B1742" s="293"/>
      <c r="C1742" s="293"/>
      <c r="D1742" s="279"/>
      <c r="E1742" s="279" t="s">
        <v>663</v>
      </c>
      <c r="F1742" s="203">
        <v>12.47</v>
      </c>
      <c r="G1742" s="279"/>
      <c r="H1742" s="363" t="s">
        <v>664</v>
      </c>
      <c r="I1742" s="363"/>
      <c r="J1742" s="204">
        <v>67.98</v>
      </c>
    </row>
    <row r="1743" spans="1:10" s="110" customFormat="1" ht="15" thickTop="1">
      <c r="A1743" s="205"/>
      <c r="B1743" s="190"/>
      <c r="C1743" s="190"/>
      <c r="D1743" s="189"/>
      <c r="E1743" s="189"/>
      <c r="F1743" s="189"/>
      <c r="G1743" s="189"/>
      <c r="H1743" s="189"/>
      <c r="I1743" s="189"/>
      <c r="J1743" s="206"/>
    </row>
    <row r="1744" spans="1:10" s="110" customFormat="1">
      <c r="A1744" s="290" t="s">
        <v>936</v>
      </c>
      <c r="B1744" s="289" t="s">
        <v>8</v>
      </c>
      <c r="C1744" s="289" t="s">
        <v>9</v>
      </c>
      <c r="D1744" s="284" t="s">
        <v>10</v>
      </c>
      <c r="E1744" s="367" t="s">
        <v>136</v>
      </c>
      <c r="F1744" s="367"/>
      <c r="G1744" s="289" t="s">
        <v>11</v>
      </c>
      <c r="H1744" s="288" t="s">
        <v>12</v>
      </c>
      <c r="I1744" s="288" t="s">
        <v>13</v>
      </c>
      <c r="J1744" s="287" t="s">
        <v>14</v>
      </c>
    </row>
    <row r="1745" spans="1:10" s="110" customFormat="1" ht="14.25" customHeight="1">
      <c r="A1745" s="94" t="s">
        <v>137</v>
      </c>
      <c r="B1745" s="95" t="s">
        <v>3631</v>
      </c>
      <c r="C1745" s="95" t="s">
        <v>268</v>
      </c>
      <c r="D1745" s="277" t="s">
        <v>2600</v>
      </c>
      <c r="E1745" s="368" t="s">
        <v>3618</v>
      </c>
      <c r="F1745" s="368"/>
      <c r="G1745" s="95" t="s">
        <v>34</v>
      </c>
      <c r="H1745" s="182">
        <v>1</v>
      </c>
      <c r="I1745" s="96">
        <v>8.56</v>
      </c>
      <c r="J1745" s="196">
        <v>8.56</v>
      </c>
    </row>
    <row r="1746" spans="1:10" s="110" customFormat="1">
      <c r="A1746" s="199" t="s">
        <v>139</v>
      </c>
      <c r="B1746" s="186" t="s">
        <v>3632</v>
      </c>
      <c r="C1746" s="186" t="s">
        <v>268</v>
      </c>
      <c r="D1746" s="278" t="s">
        <v>3633</v>
      </c>
      <c r="E1746" s="362" t="s">
        <v>142</v>
      </c>
      <c r="F1746" s="362"/>
      <c r="G1746" s="186" t="s">
        <v>34</v>
      </c>
      <c r="H1746" s="187">
        <v>1</v>
      </c>
      <c r="I1746" s="188">
        <v>7.53</v>
      </c>
      <c r="J1746" s="200">
        <v>7.53</v>
      </c>
    </row>
    <row r="1747" spans="1:10" s="110" customFormat="1">
      <c r="A1747" s="199" t="s">
        <v>139</v>
      </c>
      <c r="B1747" s="186" t="s">
        <v>1528</v>
      </c>
      <c r="C1747" s="186" t="s">
        <v>268</v>
      </c>
      <c r="D1747" s="278" t="s">
        <v>874</v>
      </c>
      <c r="E1747" s="362" t="s">
        <v>141</v>
      </c>
      <c r="F1747" s="362"/>
      <c r="G1747" s="186" t="s">
        <v>26</v>
      </c>
      <c r="H1747" s="187">
        <v>0.03</v>
      </c>
      <c r="I1747" s="188">
        <v>19.37</v>
      </c>
      <c r="J1747" s="200">
        <v>0.57999999999999996</v>
      </c>
    </row>
    <row r="1748" spans="1:10" s="110" customFormat="1">
      <c r="A1748" s="199" t="s">
        <v>139</v>
      </c>
      <c r="B1748" s="186" t="s">
        <v>1529</v>
      </c>
      <c r="C1748" s="186" t="s">
        <v>268</v>
      </c>
      <c r="D1748" s="278" t="s">
        <v>875</v>
      </c>
      <c r="E1748" s="362" t="s">
        <v>141</v>
      </c>
      <c r="F1748" s="362"/>
      <c r="G1748" s="186" t="s">
        <v>26</v>
      </c>
      <c r="H1748" s="187">
        <v>0.03</v>
      </c>
      <c r="I1748" s="188">
        <v>15.09</v>
      </c>
      <c r="J1748" s="200">
        <v>0.45</v>
      </c>
    </row>
    <row r="1749" spans="1:10" s="110" customFormat="1" ht="25.5">
      <c r="A1749" s="201"/>
      <c r="B1749" s="293"/>
      <c r="C1749" s="293"/>
      <c r="D1749" s="279"/>
      <c r="E1749" s="279" t="s">
        <v>143</v>
      </c>
      <c r="F1749" s="203">
        <v>1.03</v>
      </c>
      <c r="G1749" s="279" t="s">
        <v>144</v>
      </c>
      <c r="H1749" s="203">
        <v>0</v>
      </c>
      <c r="I1749" s="279" t="s">
        <v>145</v>
      </c>
      <c r="J1749" s="204">
        <v>1.03</v>
      </c>
    </row>
    <row r="1750" spans="1:10" s="110" customFormat="1" ht="15" customHeight="1" thickBot="1">
      <c r="A1750" s="201"/>
      <c r="B1750" s="293"/>
      <c r="C1750" s="293"/>
      <c r="D1750" s="279"/>
      <c r="E1750" s="279" t="s">
        <v>663</v>
      </c>
      <c r="F1750" s="203">
        <v>1.3</v>
      </c>
      <c r="G1750" s="279"/>
      <c r="H1750" s="363" t="s">
        <v>664</v>
      </c>
      <c r="I1750" s="363"/>
      <c r="J1750" s="204">
        <v>9.86</v>
      </c>
    </row>
    <row r="1751" spans="1:10" s="110" customFormat="1" ht="15" thickTop="1">
      <c r="A1751" s="205"/>
      <c r="B1751" s="190"/>
      <c r="C1751" s="190"/>
      <c r="D1751" s="189"/>
      <c r="E1751" s="189"/>
      <c r="F1751" s="189"/>
      <c r="G1751" s="189"/>
      <c r="H1751" s="189"/>
      <c r="I1751" s="189"/>
      <c r="J1751" s="206"/>
    </row>
    <row r="1752" spans="1:10" s="110" customFormat="1">
      <c r="A1752" s="290" t="s">
        <v>938</v>
      </c>
      <c r="B1752" s="289" t="s">
        <v>8</v>
      </c>
      <c r="C1752" s="289" t="s">
        <v>9</v>
      </c>
      <c r="D1752" s="284" t="s">
        <v>10</v>
      </c>
      <c r="E1752" s="367" t="s">
        <v>136</v>
      </c>
      <c r="F1752" s="367"/>
      <c r="G1752" s="289" t="s">
        <v>11</v>
      </c>
      <c r="H1752" s="288" t="s">
        <v>12</v>
      </c>
      <c r="I1752" s="288" t="s">
        <v>13</v>
      </c>
      <c r="J1752" s="287" t="s">
        <v>14</v>
      </c>
    </row>
    <row r="1753" spans="1:10" s="110" customFormat="1">
      <c r="A1753" s="94" t="s">
        <v>137</v>
      </c>
      <c r="B1753" s="95" t="s">
        <v>3634</v>
      </c>
      <c r="C1753" s="95" t="s">
        <v>487</v>
      </c>
      <c r="D1753" s="277" t="s">
        <v>2601</v>
      </c>
      <c r="E1753" s="368" t="s">
        <v>3293</v>
      </c>
      <c r="F1753" s="368"/>
      <c r="G1753" s="95" t="s">
        <v>17</v>
      </c>
      <c r="H1753" s="182">
        <v>1</v>
      </c>
      <c r="I1753" s="96">
        <v>3169.94</v>
      </c>
      <c r="J1753" s="196">
        <v>3169.94</v>
      </c>
    </row>
    <row r="1754" spans="1:10" s="110" customFormat="1" ht="25.5">
      <c r="A1754" s="197" t="s">
        <v>146</v>
      </c>
      <c r="B1754" s="183" t="s">
        <v>3635</v>
      </c>
      <c r="C1754" s="183" t="s">
        <v>487</v>
      </c>
      <c r="D1754" s="285" t="s">
        <v>3636</v>
      </c>
      <c r="E1754" s="365" t="s">
        <v>1120</v>
      </c>
      <c r="F1754" s="365"/>
      <c r="G1754" s="183" t="s">
        <v>1121</v>
      </c>
      <c r="H1754" s="184">
        <v>2</v>
      </c>
      <c r="I1754" s="185">
        <v>3.66</v>
      </c>
      <c r="J1754" s="198">
        <v>7.32</v>
      </c>
    </row>
    <row r="1755" spans="1:10" s="110" customFormat="1">
      <c r="A1755" s="199" t="s">
        <v>139</v>
      </c>
      <c r="B1755" s="186" t="s">
        <v>3637</v>
      </c>
      <c r="C1755" s="186" t="s">
        <v>487</v>
      </c>
      <c r="D1755" s="278" t="s">
        <v>2601</v>
      </c>
      <c r="E1755" s="362" t="s">
        <v>142</v>
      </c>
      <c r="F1755" s="362"/>
      <c r="G1755" s="186" t="s">
        <v>17</v>
      </c>
      <c r="H1755" s="187">
        <v>1</v>
      </c>
      <c r="I1755" s="188">
        <v>3076.08</v>
      </c>
      <c r="J1755" s="200">
        <v>3076.08</v>
      </c>
    </row>
    <row r="1756" spans="1:10" s="110" customFormat="1">
      <c r="A1756" s="199" t="s">
        <v>139</v>
      </c>
      <c r="B1756" s="186" t="s">
        <v>3638</v>
      </c>
      <c r="C1756" s="186" t="s">
        <v>487</v>
      </c>
      <c r="D1756" s="278" t="s">
        <v>3639</v>
      </c>
      <c r="E1756" s="362" t="s">
        <v>141</v>
      </c>
      <c r="F1756" s="362"/>
      <c r="G1756" s="186" t="s">
        <v>1121</v>
      </c>
      <c r="H1756" s="187">
        <v>2</v>
      </c>
      <c r="I1756" s="188">
        <v>19.13</v>
      </c>
      <c r="J1756" s="200">
        <v>38.26</v>
      </c>
    </row>
    <row r="1757" spans="1:10" s="110" customFormat="1">
      <c r="A1757" s="199" t="s">
        <v>139</v>
      </c>
      <c r="B1757" s="186" t="s">
        <v>3640</v>
      </c>
      <c r="C1757" s="186" t="s">
        <v>487</v>
      </c>
      <c r="D1757" s="278" t="s">
        <v>3641</v>
      </c>
      <c r="E1757" s="362" t="s">
        <v>141</v>
      </c>
      <c r="F1757" s="362"/>
      <c r="G1757" s="186" t="s">
        <v>1121</v>
      </c>
      <c r="H1757" s="187">
        <v>2</v>
      </c>
      <c r="I1757" s="188">
        <v>24.14</v>
      </c>
      <c r="J1757" s="200">
        <v>48.28</v>
      </c>
    </row>
    <row r="1758" spans="1:10" s="110" customFormat="1" ht="25.5">
      <c r="A1758" s="201"/>
      <c r="B1758" s="293"/>
      <c r="C1758" s="293"/>
      <c r="D1758" s="279"/>
      <c r="E1758" s="279" t="s">
        <v>143</v>
      </c>
      <c r="F1758" s="203">
        <v>86.54</v>
      </c>
      <c r="G1758" s="279" t="s">
        <v>144</v>
      </c>
      <c r="H1758" s="203">
        <v>0</v>
      </c>
      <c r="I1758" s="279" t="s">
        <v>145</v>
      </c>
      <c r="J1758" s="204">
        <v>86.54</v>
      </c>
    </row>
    <row r="1759" spans="1:10" s="110" customFormat="1" ht="15" customHeight="1" thickBot="1">
      <c r="A1759" s="201"/>
      <c r="B1759" s="293"/>
      <c r="C1759" s="293"/>
      <c r="D1759" s="279"/>
      <c r="E1759" s="279" t="s">
        <v>663</v>
      </c>
      <c r="F1759" s="203">
        <v>484.36</v>
      </c>
      <c r="G1759" s="279"/>
      <c r="H1759" s="363" t="s">
        <v>664</v>
      </c>
      <c r="I1759" s="363"/>
      <c r="J1759" s="204">
        <v>3654.3</v>
      </c>
    </row>
    <row r="1760" spans="1:10" s="110" customFormat="1" ht="15" thickTop="1">
      <c r="A1760" s="205"/>
      <c r="B1760" s="190"/>
      <c r="C1760" s="190"/>
      <c r="D1760" s="189"/>
      <c r="E1760" s="189"/>
      <c r="F1760" s="189"/>
      <c r="G1760" s="189"/>
      <c r="H1760" s="189"/>
      <c r="I1760" s="189"/>
      <c r="J1760" s="206"/>
    </row>
    <row r="1761" spans="1:10" s="110" customFormat="1">
      <c r="A1761" s="290" t="s">
        <v>941</v>
      </c>
      <c r="B1761" s="289" t="s">
        <v>8</v>
      </c>
      <c r="C1761" s="289" t="s">
        <v>9</v>
      </c>
      <c r="D1761" s="284" t="s">
        <v>10</v>
      </c>
      <c r="E1761" s="367" t="s">
        <v>136</v>
      </c>
      <c r="F1761" s="367"/>
      <c r="G1761" s="289" t="s">
        <v>11</v>
      </c>
      <c r="H1761" s="288" t="s">
        <v>12</v>
      </c>
      <c r="I1761" s="288" t="s">
        <v>13</v>
      </c>
      <c r="J1761" s="287" t="s">
        <v>14</v>
      </c>
    </row>
    <row r="1762" spans="1:10" s="110" customFormat="1" ht="14.25" customHeight="1">
      <c r="A1762" s="94" t="s">
        <v>137</v>
      </c>
      <c r="B1762" s="95" t="s">
        <v>3642</v>
      </c>
      <c r="C1762" s="95" t="s">
        <v>268</v>
      </c>
      <c r="D1762" s="277" t="s">
        <v>2602</v>
      </c>
      <c r="E1762" s="368" t="s">
        <v>3618</v>
      </c>
      <c r="F1762" s="368"/>
      <c r="G1762" s="95" t="s">
        <v>45</v>
      </c>
      <c r="H1762" s="182">
        <v>1</v>
      </c>
      <c r="I1762" s="96">
        <v>168.06</v>
      </c>
      <c r="J1762" s="196">
        <v>168.06</v>
      </c>
    </row>
    <row r="1763" spans="1:10" s="110" customFormat="1">
      <c r="A1763" s="199" t="s">
        <v>139</v>
      </c>
      <c r="B1763" s="186" t="s">
        <v>3643</v>
      </c>
      <c r="C1763" s="186" t="s">
        <v>268</v>
      </c>
      <c r="D1763" s="278" t="s">
        <v>3644</v>
      </c>
      <c r="E1763" s="362" t="s">
        <v>142</v>
      </c>
      <c r="F1763" s="362"/>
      <c r="G1763" s="186" t="s">
        <v>45</v>
      </c>
      <c r="H1763" s="187">
        <v>1</v>
      </c>
      <c r="I1763" s="188">
        <v>108.56</v>
      </c>
      <c r="J1763" s="200">
        <v>108.56</v>
      </c>
    </row>
    <row r="1764" spans="1:10" s="110" customFormat="1">
      <c r="A1764" s="199" t="s">
        <v>139</v>
      </c>
      <c r="B1764" s="186" t="s">
        <v>3621</v>
      </c>
      <c r="C1764" s="186" t="s">
        <v>268</v>
      </c>
      <c r="D1764" s="278" t="s">
        <v>3622</v>
      </c>
      <c r="E1764" s="362" t="s">
        <v>141</v>
      </c>
      <c r="F1764" s="362"/>
      <c r="G1764" s="186" t="s">
        <v>26</v>
      </c>
      <c r="H1764" s="187">
        <v>1.2749999999999999</v>
      </c>
      <c r="I1764" s="188">
        <v>29.06</v>
      </c>
      <c r="J1764" s="200">
        <v>37.049999999999997</v>
      </c>
    </row>
    <row r="1765" spans="1:10" s="110" customFormat="1">
      <c r="A1765" s="199" t="s">
        <v>139</v>
      </c>
      <c r="B1765" s="186" t="s">
        <v>3623</v>
      </c>
      <c r="C1765" s="186" t="s">
        <v>268</v>
      </c>
      <c r="D1765" s="278" t="s">
        <v>3624</v>
      </c>
      <c r="E1765" s="362" t="s">
        <v>141</v>
      </c>
      <c r="F1765" s="362"/>
      <c r="G1765" s="186" t="s">
        <v>26</v>
      </c>
      <c r="H1765" s="187">
        <v>1.488</v>
      </c>
      <c r="I1765" s="188">
        <v>15.09</v>
      </c>
      <c r="J1765" s="200">
        <v>22.45</v>
      </c>
    </row>
    <row r="1766" spans="1:10" s="110" customFormat="1" ht="25.5">
      <c r="A1766" s="201"/>
      <c r="B1766" s="293"/>
      <c r="C1766" s="293"/>
      <c r="D1766" s="279"/>
      <c r="E1766" s="279" t="s">
        <v>143</v>
      </c>
      <c r="F1766" s="203">
        <v>59.5</v>
      </c>
      <c r="G1766" s="279" t="s">
        <v>144</v>
      </c>
      <c r="H1766" s="203">
        <v>0</v>
      </c>
      <c r="I1766" s="279" t="s">
        <v>145</v>
      </c>
      <c r="J1766" s="204">
        <v>59.5</v>
      </c>
    </row>
    <row r="1767" spans="1:10" s="110" customFormat="1" ht="15" customHeight="1" thickBot="1">
      <c r="A1767" s="201"/>
      <c r="B1767" s="293"/>
      <c r="C1767" s="293"/>
      <c r="D1767" s="279"/>
      <c r="E1767" s="279" t="s">
        <v>663</v>
      </c>
      <c r="F1767" s="203">
        <v>25.67</v>
      </c>
      <c r="G1767" s="279"/>
      <c r="H1767" s="363" t="s">
        <v>664</v>
      </c>
      <c r="I1767" s="363"/>
      <c r="J1767" s="204">
        <v>193.73</v>
      </c>
    </row>
    <row r="1768" spans="1:10" s="110" customFormat="1" ht="15" thickTop="1">
      <c r="A1768" s="205"/>
      <c r="B1768" s="190"/>
      <c r="C1768" s="190"/>
      <c r="D1768" s="189"/>
      <c r="E1768" s="189"/>
      <c r="F1768" s="189"/>
      <c r="G1768" s="189"/>
      <c r="H1768" s="189"/>
      <c r="I1768" s="189"/>
      <c r="J1768" s="206"/>
    </row>
    <row r="1769" spans="1:10" s="110" customFormat="1">
      <c r="A1769" s="290" t="s">
        <v>529</v>
      </c>
      <c r="B1769" s="289" t="s">
        <v>8</v>
      </c>
      <c r="C1769" s="289" t="s">
        <v>9</v>
      </c>
      <c r="D1769" s="284" t="s">
        <v>10</v>
      </c>
      <c r="E1769" s="367" t="s">
        <v>136</v>
      </c>
      <c r="F1769" s="367"/>
      <c r="G1769" s="289" t="s">
        <v>11</v>
      </c>
      <c r="H1769" s="288" t="s">
        <v>12</v>
      </c>
      <c r="I1769" s="288" t="s">
        <v>13</v>
      </c>
      <c r="J1769" s="287" t="s">
        <v>14</v>
      </c>
    </row>
    <row r="1770" spans="1:10" s="110" customFormat="1" ht="14.25" customHeight="1">
      <c r="A1770" s="94" t="s">
        <v>137</v>
      </c>
      <c r="B1770" s="95" t="s">
        <v>3645</v>
      </c>
      <c r="C1770" s="95" t="s">
        <v>44</v>
      </c>
      <c r="D1770" s="277" t="s">
        <v>2604</v>
      </c>
      <c r="E1770" s="368" t="s">
        <v>148</v>
      </c>
      <c r="F1770" s="368"/>
      <c r="G1770" s="95" t="s">
        <v>1</v>
      </c>
      <c r="H1770" s="182">
        <v>1</v>
      </c>
      <c r="I1770" s="96">
        <v>1108.5999999999999</v>
      </c>
      <c r="J1770" s="196">
        <v>1108.5999999999999</v>
      </c>
    </row>
    <row r="1771" spans="1:10" s="110" customFormat="1" ht="25.5" customHeight="1">
      <c r="A1771" s="197" t="s">
        <v>146</v>
      </c>
      <c r="B1771" s="183" t="s">
        <v>1439</v>
      </c>
      <c r="C1771" s="183" t="s">
        <v>21</v>
      </c>
      <c r="D1771" s="285" t="s">
        <v>508</v>
      </c>
      <c r="E1771" s="365" t="s">
        <v>148</v>
      </c>
      <c r="F1771" s="365"/>
      <c r="G1771" s="183" t="s">
        <v>26</v>
      </c>
      <c r="H1771" s="184">
        <v>0.5</v>
      </c>
      <c r="I1771" s="185">
        <v>21.21</v>
      </c>
      <c r="J1771" s="198">
        <v>10.6</v>
      </c>
    </row>
    <row r="1772" spans="1:10" s="110" customFormat="1" ht="25.5">
      <c r="A1772" s="199" t="s">
        <v>139</v>
      </c>
      <c r="B1772" s="186" t="s">
        <v>3646</v>
      </c>
      <c r="C1772" s="186" t="s">
        <v>268</v>
      </c>
      <c r="D1772" s="278" t="s">
        <v>3647</v>
      </c>
      <c r="E1772" s="362" t="s">
        <v>142</v>
      </c>
      <c r="F1772" s="362"/>
      <c r="G1772" s="186" t="s">
        <v>45</v>
      </c>
      <c r="H1772" s="187">
        <v>1</v>
      </c>
      <c r="I1772" s="188">
        <v>1098</v>
      </c>
      <c r="J1772" s="200">
        <v>1098</v>
      </c>
    </row>
    <row r="1773" spans="1:10" s="110" customFormat="1" ht="25.5">
      <c r="A1773" s="201"/>
      <c r="B1773" s="293"/>
      <c r="C1773" s="293"/>
      <c r="D1773" s="279"/>
      <c r="E1773" s="279" t="s">
        <v>143</v>
      </c>
      <c r="F1773" s="203">
        <v>7.99</v>
      </c>
      <c r="G1773" s="279" t="s">
        <v>144</v>
      </c>
      <c r="H1773" s="203">
        <v>0</v>
      </c>
      <c r="I1773" s="279" t="s">
        <v>145</v>
      </c>
      <c r="J1773" s="204">
        <v>7.99</v>
      </c>
    </row>
    <row r="1774" spans="1:10" s="110" customFormat="1" ht="15" customHeight="1" thickBot="1">
      <c r="A1774" s="201"/>
      <c r="B1774" s="293"/>
      <c r="C1774" s="293"/>
      <c r="D1774" s="279"/>
      <c r="E1774" s="279" t="s">
        <v>663</v>
      </c>
      <c r="F1774" s="203">
        <v>169.39</v>
      </c>
      <c r="G1774" s="279"/>
      <c r="H1774" s="363" t="s">
        <v>664</v>
      </c>
      <c r="I1774" s="363"/>
      <c r="J1774" s="204">
        <v>1277.99</v>
      </c>
    </row>
    <row r="1775" spans="1:10" s="110" customFormat="1" ht="15" thickTop="1">
      <c r="A1775" s="205"/>
      <c r="B1775" s="190"/>
      <c r="C1775" s="190"/>
      <c r="D1775" s="189"/>
      <c r="E1775" s="189"/>
      <c r="F1775" s="189"/>
      <c r="G1775" s="189"/>
      <c r="H1775" s="189"/>
      <c r="I1775" s="189"/>
      <c r="J1775" s="206"/>
    </row>
    <row r="1776" spans="1:10" s="110" customFormat="1">
      <c r="A1776" s="290" t="s">
        <v>530</v>
      </c>
      <c r="B1776" s="289" t="s">
        <v>8</v>
      </c>
      <c r="C1776" s="289" t="s">
        <v>9</v>
      </c>
      <c r="D1776" s="284" t="s">
        <v>10</v>
      </c>
      <c r="E1776" s="367" t="s">
        <v>136</v>
      </c>
      <c r="F1776" s="367"/>
      <c r="G1776" s="289" t="s">
        <v>11</v>
      </c>
      <c r="H1776" s="288" t="s">
        <v>12</v>
      </c>
      <c r="I1776" s="288" t="s">
        <v>13</v>
      </c>
      <c r="J1776" s="287" t="s">
        <v>14</v>
      </c>
    </row>
    <row r="1777" spans="1:10" s="110" customFormat="1" ht="25.5" customHeight="1">
      <c r="A1777" s="94" t="s">
        <v>137</v>
      </c>
      <c r="B1777" s="95" t="s">
        <v>3648</v>
      </c>
      <c r="C1777" s="95" t="s">
        <v>44</v>
      </c>
      <c r="D1777" s="277" t="s">
        <v>2606</v>
      </c>
      <c r="E1777" s="368" t="s">
        <v>148</v>
      </c>
      <c r="F1777" s="368"/>
      <c r="G1777" s="95" t="s">
        <v>1</v>
      </c>
      <c r="H1777" s="182">
        <v>1</v>
      </c>
      <c r="I1777" s="96">
        <v>168.51</v>
      </c>
      <c r="J1777" s="196">
        <v>168.51</v>
      </c>
    </row>
    <row r="1778" spans="1:10" s="110" customFormat="1" ht="25.5" customHeight="1">
      <c r="A1778" s="197" t="s">
        <v>146</v>
      </c>
      <c r="B1778" s="183" t="s">
        <v>1509</v>
      </c>
      <c r="C1778" s="183" t="s">
        <v>21</v>
      </c>
      <c r="D1778" s="285" t="s">
        <v>151</v>
      </c>
      <c r="E1778" s="365" t="s">
        <v>148</v>
      </c>
      <c r="F1778" s="365"/>
      <c r="G1778" s="183" t="s">
        <v>26</v>
      </c>
      <c r="H1778" s="184">
        <v>0.5</v>
      </c>
      <c r="I1778" s="185">
        <v>26.68</v>
      </c>
      <c r="J1778" s="198">
        <v>13.34</v>
      </c>
    </row>
    <row r="1779" spans="1:10" s="110" customFormat="1" ht="25.5" customHeight="1">
      <c r="A1779" s="197" t="s">
        <v>146</v>
      </c>
      <c r="B1779" s="183" t="s">
        <v>1508</v>
      </c>
      <c r="C1779" s="183" t="s">
        <v>21</v>
      </c>
      <c r="D1779" s="285" t="s">
        <v>150</v>
      </c>
      <c r="E1779" s="365" t="s">
        <v>148</v>
      </c>
      <c r="F1779" s="365"/>
      <c r="G1779" s="183" t="s">
        <v>26</v>
      </c>
      <c r="H1779" s="184">
        <v>0.5</v>
      </c>
      <c r="I1779" s="185">
        <v>21.96</v>
      </c>
      <c r="J1779" s="198">
        <v>10.98</v>
      </c>
    </row>
    <row r="1780" spans="1:10" s="110" customFormat="1" ht="38.25">
      <c r="A1780" s="199" t="s">
        <v>139</v>
      </c>
      <c r="B1780" s="186" t="s">
        <v>3649</v>
      </c>
      <c r="C1780" s="186" t="s">
        <v>568</v>
      </c>
      <c r="D1780" s="278" t="s">
        <v>3650</v>
      </c>
      <c r="E1780" s="362" t="s">
        <v>142</v>
      </c>
      <c r="F1780" s="362"/>
      <c r="G1780" s="186" t="s">
        <v>45</v>
      </c>
      <c r="H1780" s="187">
        <v>1</v>
      </c>
      <c r="I1780" s="188">
        <v>144.19</v>
      </c>
      <c r="J1780" s="200">
        <v>144.19</v>
      </c>
    </row>
    <row r="1781" spans="1:10" s="110" customFormat="1" ht="25.5">
      <c r="A1781" s="201"/>
      <c r="B1781" s="293"/>
      <c r="C1781" s="293"/>
      <c r="D1781" s="279"/>
      <c r="E1781" s="279" t="s">
        <v>143</v>
      </c>
      <c r="F1781" s="203">
        <v>18.98</v>
      </c>
      <c r="G1781" s="279" t="s">
        <v>144</v>
      </c>
      <c r="H1781" s="203">
        <v>0</v>
      </c>
      <c r="I1781" s="279" t="s">
        <v>145</v>
      </c>
      <c r="J1781" s="204">
        <v>18.98</v>
      </c>
    </row>
    <row r="1782" spans="1:10" s="110" customFormat="1" ht="15" customHeight="1" thickBot="1">
      <c r="A1782" s="201"/>
      <c r="B1782" s="293"/>
      <c r="C1782" s="293"/>
      <c r="D1782" s="279"/>
      <c r="E1782" s="279" t="s">
        <v>663</v>
      </c>
      <c r="F1782" s="203">
        <v>25.74</v>
      </c>
      <c r="G1782" s="279"/>
      <c r="H1782" s="363" t="s">
        <v>664</v>
      </c>
      <c r="I1782" s="363"/>
      <c r="J1782" s="204">
        <v>194.25</v>
      </c>
    </row>
    <row r="1783" spans="1:10" s="110" customFormat="1" ht="15" thickTop="1">
      <c r="A1783" s="205"/>
      <c r="B1783" s="190"/>
      <c r="C1783" s="190"/>
      <c r="D1783" s="189"/>
      <c r="E1783" s="189"/>
      <c r="F1783" s="189"/>
      <c r="G1783" s="189"/>
      <c r="H1783" s="189"/>
      <c r="I1783" s="189"/>
      <c r="J1783" s="206"/>
    </row>
    <row r="1784" spans="1:10" s="110" customFormat="1">
      <c r="A1784" s="290" t="s">
        <v>531</v>
      </c>
      <c r="B1784" s="289" t="s">
        <v>8</v>
      </c>
      <c r="C1784" s="289" t="s">
        <v>9</v>
      </c>
      <c r="D1784" s="284" t="s">
        <v>10</v>
      </c>
      <c r="E1784" s="367" t="s">
        <v>136</v>
      </c>
      <c r="F1784" s="367"/>
      <c r="G1784" s="289" t="s">
        <v>11</v>
      </c>
      <c r="H1784" s="288" t="s">
        <v>12</v>
      </c>
      <c r="I1784" s="288" t="s">
        <v>13</v>
      </c>
      <c r="J1784" s="287" t="s">
        <v>14</v>
      </c>
    </row>
    <row r="1785" spans="1:10" s="110" customFormat="1" ht="14.25" customHeight="1">
      <c r="A1785" s="94" t="s">
        <v>137</v>
      </c>
      <c r="B1785" s="95" t="s">
        <v>3651</v>
      </c>
      <c r="C1785" s="95" t="s">
        <v>44</v>
      </c>
      <c r="D1785" s="277" t="s">
        <v>2608</v>
      </c>
      <c r="E1785" s="368" t="s">
        <v>148</v>
      </c>
      <c r="F1785" s="368"/>
      <c r="G1785" s="95" t="s">
        <v>1</v>
      </c>
      <c r="H1785" s="182">
        <v>1</v>
      </c>
      <c r="I1785" s="96">
        <v>4242.42</v>
      </c>
      <c r="J1785" s="196">
        <v>4242.42</v>
      </c>
    </row>
    <row r="1786" spans="1:10" s="110" customFormat="1" ht="25.5" customHeight="1">
      <c r="A1786" s="197" t="s">
        <v>146</v>
      </c>
      <c r="B1786" s="183" t="s">
        <v>1439</v>
      </c>
      <c r="C1786" s="183" t="s">
        <v>21</v>
      </c>
      <c r="D1786" s="285" t="s">
        <v>508</v>
      </c>
      <c r="E1786" s="365" t="s">
        <v>148</v>
      </c>
      <c r="F1786" s="365"/>
      <c r="G1786" s="183" t="s">
        <v>26</v>
      </c>
      <c r="H1786" s="184">
        <v>2</v>
      </c>
      <c r="I1786" s="185">
        <v>21.21</v>
      </c>
      <c r="J1786" s="198">
        <v>42.42</v>
      </c>
    </row>
    <row r="1787" spans="1:10" s="110" customFormat="1">
      <c r="A1787" s="199" t="s">
        <v>139</v>
      </c>
      <c r="B1787" s="186" t="s">
        <v>3652</v>
      </c>
      <c r="C1787" s="186" t="s">
        <v>268</v>
      </c>
      <c r="D1787" s="278" t="s">
        <v>3653</v>
      </c>
      <c r="E1787" s="362" t="s">
        <v>142</v>
      </c>
      <c r="F1787" s="362"/>
      <c r="G1787" s="186" t="s">
        <v>45</v>
      </c>
      <c r="H1787" s="187">
        <v>1</v>
      </c>
      <c r="I1787" s="188">
        <v>4200</v>
      </c>
      <c r="J1787" s="200">
        <v>4200</v>
      </c>
    </row>
    <row r="1788" spans="1:10" s="110" customFormat="1" ht="25.5">
      <c r="A1788" s="201"/>
      <c r="B1788" s="293"/>
      <c r="C1788" s="293"/>
      <c r="D1788" s="279"/>
      <c r="E1788" s="279" t="s">
        <v>143</v>
      </c>
      <c r="F1788" s="203">
        <v>31.96</v>
      </c>
      <c r="G1788" s="279" t="s">
        <v>144</v>
      </c>
      <c r="H1788" s="203">
        <v>0</v>
      </c>
      <c r="I1788" s="279" t="s">
        <v>145</v>
      </c>
      <c r="J1788" s="204">
        <v>31.96</v>
      </c>
    </row>
    <row r="1789" spans="1:10" s="110" customFormat="1" ht="15" customHeight="1" thickBot="1">
      <c r="A1789" s="201"/>
      <c r="B1789" s="293"/>
      <c r="C1789" s="293"/>
      <c r="D1789" s="279"/>
      <c r="E1789" s="279" t="s">
        <v>663</v>
      </c>
      <c r="F1789" s="203">
        <v>648.24</v>
      </c>
      <c r="G1789" s="279"/>
      <c r="H1789" s="363" t="s">
        <v>664</v>
      </c>
      <c r="I1789" s="363"/>
      <c r="J1789" s="204">
        <v>4890.66</v>
      </c>
    </row>
    <row r="1790" spans="1:10" s="110" customFormat="1" ht="15" thickTop="1">
      <c r="A1790" s="205"/>
      <c r="B1790" s="190"/>
      <c r="C1790" s="190"/>
      <c r="D1790" s="189"/>
      <c r="E1790" s="189"/>
      <c r="F1790" s="189"/>
      <c r="G1790" s="189"/>
      <c r="H1790" s="189"/>
      <c r="I1790" s="189"/>
      <c r="J1790" s="206"/>
    </row>
    <row r="1791" spans="1:10" s="110" customFormat="1">
      <c r="A1791" s="290" t="s">
        <v>3654</v>
      </c>
      <c r="B1791" s="289" t="s">
        <v>8</v>
      </c>
      <c r="C1791" s="289" t="s">
        <v>9</v>
      </c>
      <c r="D1791" s="284" t="s">
        <v>10</v>
      </c>
      <c r="E1791" s="367" t="s">
        <v>136</v>
      </c>
      <c r="F1791" s="367"/>
      <c r="G1791" s="289" t="s">
        <v>11</v>
      </c>
      <c r="H1791" s="288" t="s">
        <v>12</v>
      </c>
      <c r="I1791" s="288" t="s">
        <v>13</v>
      </c>
      <c r="J1791" s="287" t="s">
        <v>14</v>
      </c>
    </row>
    <row r="1792" spans="1:10" s="110" customFormat="1" ht="14.25" customHeight="1">
      <c r="A1792" s="94" t="s">
        <v>137</v>
      </c>
      <c r="B1792" s="95" t="s">
        <v>3655</v>
      </c>
      <c r="C1792" s="95" t="s">
        <v>44</v>
      </c>
      <c r="D1792" s="277" t="s">
        <v>2611</v>
      </c>
      <c r="E1792" s="368" t="s">
        <v>148</v>
      </c>
      <c r="F1792" s="368"/>
      <c r="G1792" s="95" t="s">
        <v>1</v>
      </c>
      <c r="H1792" s="182">
        <v>1</v>
      </c>
      <c r="I1792" s="96">
        <v>3106.19</v>
      </c>
      <c r="J1792" s="196">
        <v>3106.19</v>
      </c>
    </row>
    <row r="1793" spans="1:10" s="110" customFormat="1" ht="25.5" customHeight="1">
      <c r="A1793" s="197" t="s">
        <v>146</v>
      </c>
      <c r="B1793" s="183" t="s">
        <v>1439</v>
      </c>
      <c r="C1793" s="183" t="s">
        <v>21</v>
      </c>
      <c r="D1793" s="285" t="s">
        <v>508</v>
      </c>
      <c r="E1793" s="365" t="s">
        <v>148</v>
      </c>
      <c r="F1793" s="365"/>
      <c r="G1793" s="183" t="s">
        <v>26</v>
      </c>
      <c r="H1793" s="184">
        <v>0.5</v>
      </c>
      <c r="I1793" s="185">
        <v>21.21</v>
      </c>
      <c r="J1793" s="198">
        <v>10.6</v>
      </c>
    </row>
    <row r="1794" spans="1:10" s="110" customFormat="1" ht="25.5">
      <c r="A1794" s="199" t="s">
        <v>139</v>
      </c>
      <c r="B1794" s="186" t="s">
        <v>3656</v>
      </c>
      <c r="C1794" s="186" t="s">
        <v>3629</v>
      </c>
      <c r="D1794" s="278" t="s">
        <v>3657</v>
      </c>
      <c r="E1794" s="362" t="s">
        <v>142</v>
      </c>
      <c r="F1794" s="362"/>
      <c r="G1794" s="186" t="s">
        <v>45</v>
      </c>
      <c r="H1794" s="187">
        <v>1</v>
      </c>
      <c r="I1794" s="188">
        <v>3095.59</v>
      </c>
      <c r="J1794" s="200">
        <v>3095.59</v>
      </c>
    </row>
    <row r="1795" spans="1:10" s="110" customFormat="1" ht="25.5">
      <c r="A1795" s="201"/>
      <c r="B1795" s="293"/>
      <c r="C1795" s="293"/>
      <c r="D1795" s="279"/>
      <c r="E1795" s="279" t="s">
        <v>143</v>
      </c>
      <c r="F1795" s="203">
        <v>7.99</v>
      </c>
      <c r="G1795" s="279" t="s">
        <v>144</v>
      </c>
      <c r="H1795" s="203">
        <v>0</v>
      </c>
      <c r="I1795" s="279" t="s">
        <v>145</v>
      </c>
      <c r="J1795" s="204">
        <v>7.99</v>
      </c>
    </row>
    <row r="1796" spans="1:10" s="110" customFormat="1" ht="15" customHeight="1" thickBot="1">
      <c r="A1796" s="201"/>
      <c r="B1796" s="293"/>
      <c r="C1796" s="293"/>
      <c r="D1796" s="279"/>
      <c r="E1796" s="279" t="s">
        <v>663</v>
      </c>
      <c r="F1796" s="203">
        <v>474.62</v>
      </c>
      <c r="G1796" s="279"/>
      <c r="H1796" s="363" t="s">
        <v>664</v>
      </c>
      <c r="I1796" s="363"/>
      <c r="J1796" s="204">
        <v>3580.81</v>
      </c>
    </row>
    <row r="1797" spans="1:10" s="110" customFormat="1" ht="15" thickTop="1">
      <c r="A1797" s="205"/>
      <c r="B1797" s="190"/>
      <c r="C1797" s="190"/>
      <c r="D1797" s="189"/>
      <c r="E1797" s="189"/>
      <c r="F1797" s="189"/>
      <c r="G1797" s="189"/>
      <c r="H1797" s="189"/>
      <c r="I1797" s="189"/>
      <c r="J1797" s="206"/>
    </row>
    <row r="1798" spans="1:10" s="110" customFormat="1">
      <c r="A1798" s="290" t="s">
        <v>3658</v>
      </c>
      <c r="B1798" s="289" t="s">
        <v>8</v>
      </c>
      <c r="C1798" s="289" t="s">
        <v>9</v>
      </c>
      <c r="D1798" s="284" t="s">
        <v>10</v>
      </c>
      <c r="E1798" s="367" t="s">
        <v>136</v>
      </c>
      <c r="F1798" s="367"/>
      <c r="G1798" s="289" t="s">
        <v>11</v>
      </c>
      <c r="H1798" s="288" t="s">
        <v>12</v>
      </c>
      <c r="I1798" s="288" t="s">
        <v>13</v>
      </c>
      <c r="J1798" s="287" t="s">
        <v>14</v>
      </c>
    </row>
    <row r="1799" spans="1:10" s="110" customFormat="1" ht="25.5" customHeight="1">
      <c r="A1799" s="94" t="s">
        <v>137</v>
      </c>
      <c r="B1799" s="95" t="s">
        <v>3659</v>
      </c>
      <c r="C1799" s="95" t="s">
        <v>44</v>
      </c>
      <c r="D1799" s="277" t="s">
        <v>2614</v>
      </c>
      <c r="E1799" s="368" t="s">
        <v>148</v>
      </c>
      <c r="F1799" s="368"/>
      <c r="G1799" s="95" t="s">
        <v>1</v>
      </c>
      <c r="H1799" s="182">
        <v>1</v>
      </c>
      <c r="I1799" s="96">
        <v>188.6</v>
      </c>
      <c r="J1799" s="196">
        <v>188.6</v>
      </c>
    </row>
    <row r="1800" spans="1:10" s="110" customFormat="1" ht="25.5" customHeight="1">
      <c r="A1800" s="197" t="s">
        <v>146</v>
      </c>
      <c r="B1800" s="183" t="s">
        <v>1439</v>
      </c>
      <c r="C1800" s="183" t="s">
        <v>21</v>
      </c>
      <c r="D1800" s="285" t="s">
        <v>508</v>
      </c>
      <c r="E1800" s="365" t="s">
        <v>148</v>
      </c>
      <c r="F1800" s="365"/>
      <c r="G1800" s="183" t="s">
        <v>26</v>
      </c>
      <c r="H1800" s="184">
        <v>0.5</v>
      </c>
      <c r="I1800" s="185">
        <v>21.21</v>
      </c>
      <c r="J1800" s="198">
        <v>10.6</v>
      </c>
    </row>
    <row r="1801" spans="1:10" s="110" customFormat="1">
      <c r="A1801" s="199" t="s">
        <v>139</v>
      </c>
      <c r="B1801" s="186" t="s">
        <v>3660</v>
      </c>
      <c r="C1801" s="186" t="s">
        <v>487</v>
      </c>
      <c r="D1801" s="278" t="s">
        <v>3661</v>
      </c>
      <c r="E1801" s="362" t="s">
        <v>142</v>
      </c>
      <c r="F1801" s="362"/>
      <c r="G1801" s="186" t="s">
        <v>17</v>
      </c>
      <c r="H1801" s="187">
        <v>1</v>
      </c>
      <c r="I1801" s="188">
        <v>178</v>
      </c>
      <c r="J1801" s="200">
        <v>178</v>
      </c>
    </row>
    <row r="1802" spans="1:10" s="110" customFormat="1" ht="25.5">
      <c r="A1802" s="201"/>
      <c r="B1802" s="293"/>
      <c r="C1802" s="293"/>
      <c r="D1802" s="279"/>
      <c r="E1802" s="279" t="s">
        <v>143</v>
      </c>
      <c r="F1802" s="203">
        <v>7.99</v>
      </c>
      <c r="G1802" s="279" t="s">
        <v>144</v>
      </c>
      <c r="H1802" s="203">
        <v>0</v>
      </c>
      <c r="I1802" s="279" t="s">
        <v>145</v>
      </c>
      <c r="J1802" s="204">
        <v>7.99</v>
      </c>
    </row>
    <row r="1803" spans="1:10" s="110" customFormat="1" ht="15" customHeight="1" thickBot="1">
      <c r="A1803" s="201"/>
      <c r="B1803" s="293"/>
      <c r="C1803" s="293"/>
      <c r="D1803" s="279"/>
      <c r="E1803" s="279" t="s">
        <v>663</v>
      </c>
      <c r="F1803" s="203">
        <v>28.81</v>
      </c>
      <c r="G1803" s="279"/>
      <c r="H1803" s="363" t="s">
        <v>664</v>
      </c>
      <c r="I1803" s="363"/>
      <c r="J1803" s="204">
        <v>217.41</v>
      </c>
    </row>
    <row r="1804" spans="1:10" s="110" customFormat="1" ht="15" thickTop="1">
      <c r="A1804" s="205"/>
      <c r="B1804" s="190"/>
      <c r="C1804" s="190"/>
      <c r="D1804" s="189"/>
      <c r="E1804" s="189"/>
      <c r="F1804" s="189"/>
      <c r="G1804" s="189"/>
      <c r="H1804" s="189"/>
      <c r="I1804" s="189"/>
      <c r="J1804" s="206"/>
    </row>
    <row r="1805" spans="1:10" s="110" customFormat="1">
      <c r="A1805" s="290" t="s">
        <v>3662</v>
      </c>
      <c r="B1805" s="289" t="s">
        <v>8</v>
      </c>
      <c r="C1805" s="289" t="s">
        <v>9</v>
      </c>
      <c r="D1805" s="284" t="s">
        <v>10</v>
      </c>
      <c r="E1805" s="367" t="s">
        <v>136</v>
      </c>
      <c r="F1805" s="367"/>
      <c r="G1805" s="289" t="s">
        <v>11</v>
      </c>
      <c r="H1805" s="288" t="s">
        <v>12</v>
      </c>
      <c r="I1805" s="288" t="s">
        <v>13</v>
      </c>
      <c r="J1805" s="287" t="s">
        <v>14</v>
      </c>
    </row>
    <row r="1806" spans="1:10" s="110" customFormat="1" ht="14.25" customHeight="1">
      <c r="A1806" s="94" t="s">
        <v>137</v>
      </c>
      <c r="B1806" s="95" t="s">
        <v>3663</v>
      </c>
      <c r="C1806" s="95" t="s">
        <v>44</v>
      </c>
      <c r="D1806" s="277" t="s">
        <v>2617</v>
      </c>
      <c r="E1806" s="368" t="s">
        <v>148</v>
      </c>
      <c r="F1806" s="368"/>
      <c r="G1806" s="95" t="s">
        <v>1</v>
      </c>
      <c r="H1806" s="182">
        <v>1</v>
      </c>
      <c r="I1806" s="96">
        <v>1371.76</v>
      </c>
      <c r="J1806" s="196">
        <v>1371.76</v>
      </c>
    </row>
    <row r="1807" spans="1:10" s="110" customFormat="1" ht="25.5" customHeight="1">
      <c r="A1807" s="197" t="s">
        <v>146</v>
      </c>
      <c r="B1807" s="183" t="s">
        <v>1439</v>
      </c>
      <c r="C1807" s="183" t="s">
        <v>21</v>
      </c>
      <c r="D1807" s="285" t="s">
        <v>508</v>
      </c>
      <c r="E1807" s="365" t="s">
        <v>148</v>
      </c>
      <c r="F1807" s="365"/>
      <c r="G1807" s="183" t="s">
        <v>26</v>
      </c>
      <c r="H1807" s="184">
        <v>0.5</v>
      </c>
      <c r="I1807" s="185">
        <v>21.21</v>
      </c>
      <c r="J1807" s="198">
        <v>10.6</v>
      </c>
    </row>
    <row r="1808" spans="1:10" s="110" customFormat="1" ht="25.5">
      <c r="A1808" s="199" t="s">
        <v>139</v>
      </c>
      <c r="B1808" s="186" t="s">
        <v>3664</v>
      </c>
      <c r="C1808" s="186" t="s">
        <v>487</v>
      </c>
      <c r="D1808" s="278" t="s">
        <v>3665</v>
      </c>
      <c r="E1808" s="362" t="s">
        <v>142</v>
      </c>
      <c r="F1808" s="362"/>
      <c r="G1808" s="186" t="s">
        <v>17</v>
      </c>
      <c r="H1808" s="187">
        <v>1</v>
      </c>
      <c r="I1808" s="188">
        <v>1361.16</v>
      </c>
      <c r="J1808" s="200">
        <v>1361.16</v>
      </c>
    </row>
    <row r="1809" spans="1:10" s="110" customFormat="1" ht="25.5">
      <c r="A1809" s="201"/>
      <c r="B1809" s="293"/>
      <c r="C1809" s="293"/>
      <c r="D1809" s="279"/>
      <c r="E1809" s="279" t="s">
        <v>143</v>
      </c>
      <c r="F1809" s="203">
        <v>7.99</v>
      </c>
      <c r="G1809" s="279" t="s">
        <v>144</v>
      </c>
      <c r="H1809" s="203">
        <v>0</v>
      </c>
      <c r="I1809" s="279" t="s">
        <v>145</v>
      </c>
      <c r="J1809" s="204">
        <v>7.99</v>
      </c>
    </row>
    <row r="1810" spans="1:10" s="110" customFormat="1" ht="15" customHeight="1" thickBot="1">
      <c r="A1810" s="201"/>
      <c r="B1810" s="293"/>
      <c r="C1810" s="293"/>
      <c r="D1810" s="279"/>
      <c r="E1810" s="279" t="s">
        <v>663</v>
      </c>
      <c r="F1810" s="203">
        <v>209.6</v>
      </c>
      <c r="G1810" s="279"/>
      <c r="H1810" s="363" t="s">
        <v>664</v>
      </c>
      <c r="I1810" s="363"/>
      <c r="J1810" s="204">
        <v>1581.36</v>
      </c>
    </row>
    <row r="1811" spans="1:10" s="110" customFormat="1" ht="15" thickTop="1">
      <c r="A1811" s="205"/>
      <c r="B1811" s="190"/>
      <c r="C1811" s="190"/>
      <c r="D1811" s="189"/>
      <c r="E1811" s="189"/>
      <c r="F1811" s="189"/>
      <c r="G1811" s="189"/>
      <c r="H1811" s="189"/>
      <c r="I1811" s="189"/>
      <c r="J1811" s="206"/>
    </row>
    <row r="1812" spans="1:10" s="110" customFormat="1">
      <c r="A1812" s="290" t="s">
        <v>946</v>
      </c>
      <c r="B1812" s="289" t="s">
        <v>8</v>
      </c>
      <c r="C1812" s="289" t="s">
        <v>9</v>
      </c>
      <c r="D1812" s="284" t="s">
        <v>10</v>
      </c>
      <c r="E1812" s="367" t="s">
        <v>136</v>
      </c>
      <c r="F1812" s="367"/>
      <c r="G1812" s="289" t="s">
        <v>11</v>
      </c>
      <c r="H1812" s="288" t="s">
        <v>12</v>
      </c>
      <c r="I1812" s="288" t="s">
        <v>13</v>
      </c>
      <c r="J1812" s="287" t="s">
        <v>14</v>
      </c>
    </row>
    <row r="1813" spans="1:10" s="110" customFormat="1" ht="25.5" customHeight="1">
      <c r="A1813" s="94" t="s">
        <v>137</v>
      </c>
      <c r="B1813" s="95" t="s">
        <v>1217</v>
      </c>
      <c r="C1813" s="95" t="s">
        <v>21</v>
      </c>
      <c r="D1813" s="277" t="s">
        <v>2619</v>
      </c>
      <c r="E1813" s="368" t="s">
        <v>152</v>
      </c>
      <c r="F1813" s="368"/>
      <c r="G1813" s="95" t="s">
        <v>34</v>
      </c>
      <c r="H1813" s="182">
        <v>1</v>
      </c>
      <c r="I1813" s="96">
        <v>21.96</v>
      </c>
      <c r="J1813" s="196">
        <v>21.96</v>
      </c>
    </row>
    <row r="1814" spans="1:10" s="110" customFormat="1" ht="25.5" customHeight="1">
      <c r="A1814" s="197" t="s">
        <v>146</v>
      </c>
      <c r="B1814" s="183" t="s">
        <v>1559</v>
      </c>
      <c r="C1814" s="183" t="s">
        <v>21</v>
      </c>
      <c r="D1814" s="285" t="s">
        <v>153</v>
      </c>
      <c r="E1814" s="365" t="s">
        <v>148</v>
      </c>
      <c r="F1814" s="365"/>
      <c r="G1814" s="183" t="s">
        <v>26</v>
      </c>
      <c r="H1814" s="184">
        <v>0.38</v>
      </c>
      <c r="I1814" s="185">
        <v>20.92</v>
      </c>
      <c r="J1814" s="198">
        <v>7.94</v>
      </c>
    </row>
    <row r="1815" spans="1:10" s="110" customFormat="1" ht="25.5" customHeight="1">
      <c r="A1815" s="197" t="s">
        <v>146</v>
      </c>
      <c r="B1815" s="183" t="s">
        <v>1560</v>
      </c>
      <c r="C1815" s="183" t="s">
        <v>21</v>
      </c>
      <c r="D1815" s="285" t="s">
        <v>154</v>
      </c>
      <c r="E1815" s="365" t="s">
        <v>148</v>
      </c>
      <c r="F1815" s="365"/>
      <c r="G1815" s="183" t="s">
        <v>26</v>
      </c>
      <c r="H1815" s="184">
        <v>0.38</v>
      </c>
      <c r="I1815" s="185">
        <v>25.55</v>
      </c>
      <c r="J1815" s="198">
        <v>9.6999999999999993</v>
      </c>
    </row>
    <row r="1816" spans="1:10" s="110" customFormat="1">
      <c r="A1816" s="199" t="s">
        <v>139</v>
      </c>
      <c r="B1816" s="186" t="s">
        <v>1563</v>
      </c>
      <c r="C1816" s="186" t="s">
        <v>21</v>
      </c>
      <c r="D1816" s="278" t="s">
        <v>927</v>
      </c>
      <c r="E1816" s="362" t="s">
        <v>142</v>
      </c>
      <c r="F1816" s="362"/>
      <c r="G1816" s="186" t="s">
        <v>34</v>
      </c>
      <c r="H1816" s="187">
        <v>1.0492999999999999</v>
      </c>
      <c r="I1816" s="188">
        <v>3.9</v>
      </c>
      <c r="J1816" s="200">
        <v>4.09</v>
      </c>
    </row>
    <row r="1817" spans="1:10" s="110" customFormat="1">
      <c r="A1817" s="199" t="s">
        <v>139</v>
      </c>
      <c r="B1817" s="186" t="s">
        <v>1564</v>
      </c>
      <c r="C1817" s="186" t="s">
        <v>21</v>
      </c>
      <c r="D1817" s="278" t="s">
        <v>165</v>
      </c>
      <c r="E1817" s="362" t="s">
        <v>142</v>
      </c>
      <c r="F1817" s="362"/>
      <c r="G1817" s="186" t="s">
        <v>45</v>
      </c>
      <c r="H1817" s="187">
        <v>8.8599999999999998E-2</v>
      </c>
      <c r="I1817" s="188">
        <v>2.62</v>
      </c>
      <c r="J1817" s="200">
        <v>0.23</v>
      </c>
    </row>
    <row r="1818" spans="1:10" s="110" customFormat="1" ht="25.5">
      <c r="A1818" s="201"/>
      <c r="B1818" s="293"/>
      <c r="C1818" s="293"/>
      <c r="D1818" s="279"/>
      <c r="E1818" s="279" t="s">
        <v>143</v>
      </c>
      <c r="F1818" s="203">
        <v>14.1</v>
      </c>
      <c r="G1818" s="279" t="s">
        <v>144</v>
      </c>
      <c r="H1818" s="203">
        <v>0</v>
      </c>
      <c r="I1818" s="279" t="s">
        <v>145</v>
      </c>
      <c r="J1818" s="204">
        <v>14.1</v>
      </c>
    </row>
    <row r="1819" spans="1:10" s="110" customFormat="1" ht="15" customHeight="1" thickBot="1">
      <c r="A1819" s="201"/>
      <c r="B1819" s="293"/>
      <c r="C1819" s="293"/>
      <c r="D1819" s="279"/>
      <c r="E1819" s="279" t="s">
        <v>663</v>
      </c>
      <c r="F1819" s="203">
        <v>4.93</v>
      </c>
      <c r="G1819" s="279"/>
      <c r="H1819" s="363" t="s">
        <v>664</v>
      </c>
      <c r="I1819" s="363"/>
      <c r="J1819" s="204">
        <v>26.89</v>
      </c>
    </row>
    <row r="1820" spans="1:10" s="110" customFormat="1" ht="15" thickTop="1">
      <c r="A1820" s="205"/>
      <c r="B1820" s="190"/>
      <c r="C1820" s="190"/>
      <c r="D1820" s="189"/>
      <c r="E1820" s="189"/>
      <c r="F1820" s="189"/>
      <c r="G1820" s="189"/>
      <c r="H1820" s="189"/>
      <c r="I1820" s="189"/>
      <c r="J1820" s="206"/>
    </row>
    <row r="1821" spans="1:10" s="110" customFormat="1">
      <c r="A1821" s="290" t="s">
        <v>947</v>
      </c>
      <c r="B1821" s="289" t="s">
        <v>8</v>
      </c>
      <c r="C1821" s="289" t="s">
        <v>9</v>
      </c>
      <c r="D1821" s="284" t="s">
        <v>10</v>
      </c>
      <c r="E1821" s="367" t="s">
        <v>136</v>
      </c>
      <c r="F1821" s="367"/>
      <c r="G1821" s="289" t="s">
        <v>11</v>
      </c>
      <c r="H1821" s="288" t="s">
        <v>12</v>
      </c>
      <c r="I1821" s="288" t="s">
        <v>13</v>
      </c>
      <c r="J1821" s="287" t="s">
        <v>14</v>
      </c>
    </row>
    <row r="1822" spans="1:10" s="110" customFormat="1" ht="25.5" customHeight="1">
      <c r="A1822" s="94" t="s">
        <v>137</v>
      </c>
      <c r="B1822" s="95" t="s">
        <v>1247</v>
      </c>
      <c r="C1822" s="95" t="s">
        <v>21</v>
      </c>
      <c r="D1822" s="277" t="s">
        <v>2620</v>
      </c>
      <c r="E1822" s="368" t="s">
        <v>152</v>
      </c>
      <c r="F1822" s="368"/>
      <c r="G1822" s="95" t="s">
        <v>34</v>
      </c>
      <c r="H1822" s="182">
        <v>1</v>
      </c>
      <c r="I1822" s="96">
        <v>30.14</v>
      </c>
      <c r="J1822" s="196">
        <v>30.14</v>
      </c>
    </row>
    <row r="1823" spans="1:10" s="110" customFormat="1" ht="25.5" customHeight="1">
      <c r="A1823" s="197" t="s">
        <v>146</v>
      </c>
      <c r="B1823" s="183" t="s">
        <v>1559</v>
      </c>
      <c r="C1823" s="183" t="s">
        <v>21</v>
      </c>
      <c r="D1823" s="285" t="s">
        <v>153</v>
      </c>
      <c r="E1823" s="365" t="s">
        <v>148</v>
      </c>
      <c r="F1823" s="365"/>
      <c r="G1823" s="183" t="s">
        <v>26</v>
      </c>
      <c r="H1823" s="184">
        <v>0.45300000000000001</v>
      </c>
      <c r="I1823" s="185">
        <v>20.92</v>
      </c>
      <c r="J1823" s="198">
        <v>9.4700000000000006</v>
      </c>
    </row>
    <row r="1824" spans="1:10" s="110" customFormat="1" ht="25.5" customHeight="1">
      <c r="A1824" s="197" t="s">
        <v>146</v>
      </c>
      <c r="B1824" s="183" t="s">
        <v>1560</v>
      </c>
      <c r="C1824" s="183" t="s">
        <v>21</v>
      </c>
      <c r="D1824" s="285" t="s">
        <v>154</v>
      </c>
      <c r="E1824" s="365" t="s">
        <v>148</v>
      </c>
      <c r="F1824" s="365"/>
      <c r="G1824" s="183" t="s">
        <v>26</v>
      </c>
      <c r="H1824" s="184">
        <v>0.45300000000000001</v>
      </c>
      <c r="I1824" s="185">
        <v>25.55</v>
      </c>
      <c r="J1824" s="198">
        <v>11.57</v>
      </c>
    </row>
    <row r="1825" spans="1:10" s="110" customFormat="1">
      <c r="A1825" s="199" t="s">
        <v>139</v>
      </c>
      <c r="B1825" s="186" t="s">
        <v>1590</v>
      </c>
      <c r="C1825" s="186" t="s">
        <v>21</v>
      </c>
      <c r="D1825" s="278" t="s">
        <v>948</v>
      </c>
      <c r="E1825" s="362" t="s">
        <v>142</v>
      </c>
      <c r="F1825" s="362"/>
      <c r="G1825" s="186" t="s">
        <v>34</v>
      </c>
      <c r="H1825" s="187">
        <v>1.0492999999999999</v>
      </c>
      <c r="I1825" s="188">
        <v>8.42</v>
      </c>
      <c r="J1825" s="200">
        <v>8.83</v>
      </c>
    </row>
    <row r="1826" spans="1:10" s="110" customFormat="1">
      <c r="A1826" s="199" t="s">
        <v>139</v>
      </c>
      <c r="B1826" s="186" t="s">
        <v>1564</v>
      </c>
      <c r="C1826" s="186" t="s">
        <v>21</v>
      </c>
      <c r="D1826" s="278" t="s">
        <v>165</v>
      </c>
      <c r="E1826" s="362" t="s">
        <v>142</v>
      </c>
      <c r="F1826" s="362"/>
      <c r="G1826" s="186" t="s">
        <v>45</v>
      </c>
      <c r="H1826" s="187">
        <v>0.1056</v>
      </c>
      <c r="I1826" s="188">
        <v>2.62</v>
      </c>
      <c r="J1826" s="200">
        <v>0.27</v>
      </c>
    </row>
    <row r="1827" spans="1:10" s="110" customFormat="1" ht="25.5">
      <c r="A1827" s="201"/>
      <c r="B1827" s="293"/>
      <c r="C1827" s="293"/>
      <c r="D1827" s="279"/>
      <c r="E1827" s="279" t="s">
        <v>143</v>
      </c>
      <c r="F1827" s="203">
        <v>16.82</v>
      </c>
      <c r="G1827" s="279" t="s">
        <v>144</v>
      </c>
      <c r="H1827" s="203">
        <v>0</v>
      </c>
      <c r="I1827" s="279" t="s">
        <v>145</v>
      </c>
      <c r="J1827" s="204">
        <v>16.82</v>
      </c>
    </row>
    <row r="1828" spans="1:10" s="110" customFormat="1" ht="15" customHeight="1" thickBot="1">
      <c r="A1828" s="201"/>
      <c r="B1828" s="293"/>
      <c r="C1828" s="293"/>
      <c r="D1828" s="279"/>
      <c r="E1828" s="279" t="s">
        <v>663</v>
      </c>
      <c r="F1828" s="203">
        <v>6.77</v>
      </c>
      <c r="G1828" s="279"/>
      <c r="H1828" s="363" t="s">
        <v>664</v>
      </c>
      <c r="I1828" s="363"/>
      <c r="J1828" s="204">
        <v>36.909999999999997</v>
      </c>
    </row>
    <row r="1829" spans="1:10" s="110" customFormat="1" ht="15" thickTop="1">
      <c r="A1829" s="205"/>
      <c r="B1829" s="190"/>
      <c r="C1829" s="190"/>
      <c r="D1829" s="189"/>
      <c r="E1829" s="189"/>
      <c r="F1829" s="189"/>
      <c r="G1829" s="189"/>
      <c r="H1829" s="189"/>
      <c r="I1829" s="189"/>
      <c r="J1829" s="206"/>
    </row>
    <row r="1830" spans="1:10" s="110" customFormat="1">
      <c r="A1830" s="290" t="s">
        <v>949</v>
      </c>
      <c r="B1830" s="289" t="s">
        <v>8</v>
      </c>
      <c r="C1830" s="289" t="s">
        <v>9</v>
      </c>
      <c r="D1830" s="284" t="s">
        <v>10</v>
      </c>
      <c r="E1830" s="367" t="s">
        <v>136</v>
      </c>
      <c r="F1830" s="367"/>
      <c r="G1830" s="289" t="s">
        <v>11</v>
      </c>
      <c r="H1830" s="288" t="s">
        <v>12</v>
      </c>
      <c r="I1830" s="288" t="s">
        <v>13</v>
      </c>
      <c r="J1830" s="287" t="s">
        <v>14</v>
      </c>
    </row>
    <row r="1831" spans="1:10" s="110" customFormat="1" ht="25.5" customHeight="1">
      <c r="A1831" s="94" t="s">
        <v>137</v>
      </c>
      <c r="B1831" s="95" t="s">
        <v>1275</v>
      </c>
      <c r="C1831" s="95" t="s">
        <v>21</v>
      </c>
      <c r="D1831" s="277" t="s">
        <v>2621</v>
      </c>
      <c r="E1831" s="368" t="s">
        <v>152</v>
      </c>
      <c r="F1831" s="368"/>
      <c r="G1831" s="95" t="s">
        <v>34</v>
      </c>
      <c r="H1831" s="182">
        <v>1</v>
      </c>
      <c r="I1831" s="96">
        <v>16.8</v>
      </c>
      <c r="J1831" s="196">
        <v>16.8</v>
      </c>
    </row>
    <row r="1832" spans="1:10" s="110" customFormat="1" ht="25.5" customHeight="1">
      <c r="A1832" s="197" t="s">
        <v>146</v>
      </c>
      <c r="B1832" s="183" t="s">
        <v>1559</v>
      </c>
      <c r="C1832" s="183" t="s">
        <v>21</v>
      </c>
      <c r="D1832" s="285" t="s">
        <v>153</v>
      </c>
      <c r="E1832" s="365" t="s">
        <v>148</v>
      </c>
      <c r="F1832" s="365"/>
      <c r="G1832" s="183" t="s">
        <v>26</v>
      </c>
      <c r="H1832" s="184">
        <v>3.4099999999999998E-2</v>
      </c>
      <c r="I1832" s="185">
        <v>20.92</v>
      </c>
      <c r="J1832" s="198">
        <v>0.71</v>
      </c>
    </row>
    <row r="1833" spans="1:10" s="110" customFormat="1" ht="25.5" customHeight="1">
      <c r="A1833" s="197" t="s">
        <v>146</v>
      </c>
      <c r="B1833" s="183" t="s">
        <v>1560</v>
      </c>
      <c r="C1833" s="183" t="s">
        <v>21</v>
      </c>
      <c r="D1833" s="285" t="s">
        <v>154</v>
      </c>
      <c r="E1833" s="365" t="s">
        <v>148</v>
      </c>
      <c r="F1833" s="365"/>
      <c r="G1833" s="183" t="s">
        <v>26</v>
      </c>
      <c r="H1833" s="184">
        <v>3.4099999999999998E-2</v>
      </c>
      <c r="I1833" s="185">
        <v>25.55</v>
      </c>
      <c r="J1833" s="198">
        <v>0.87</v>
      </c>
    </row>
    <row r="1834" spans="1:10" s="110" customFormat="1">
      <c r="A1834" s="199" t="s">
        <v>139</v>
      </c>
      <c r="B1834" s="186" t="s">
        <v>1591</v>
      </c>
      <c r="C1834" s="186" t="s">
        <v>21</v>
      </c>
      <c r="D1834" s="278" t="s">
        <v>950</v>
      </c>
      <c r="E1834" s="362" t="s">
        <v>142</v>
      </c>
      <c r="F1834" s="362"/>
      <c r="G1834" s="186" t="s">
        <v>34</v>
      </c>
      <c r="H1834" s="187">
        <v>1.0492999999999999</v>
      </c>
      <c r="I1834" s="188">
        <v>14.49</v>
      </c>
      <c r="J1834" s="200">
        <v>15.2</v>
      </c>
    </row>
    <row r="1835" spans="1:10" s="110" customFormat="1">
      <c r="A1835" s="199" t="s">
        <v>139</v>
      </c>
      <c r="B1835" s="186" t="s">
        <v>1564</v>
      </c>
      <c r="C1835" s="186" t="s">
        <v>21</v>
      </c>
      <c r="D1835" s="278" t="s">
        <v>165</v>
      </c>
      <c r="E1835" s="362" t="s">
        <v>142</v>
      </c>
      <c r="F1835" s="362"/>
      <c r="G1835" s="186" t="s">
        <v>45</v>
      </c>
      <c r="H1835" s="187">
        <v>8.0000000000000002E-3</v>
      </c>
      <c r="I1835" s="188">
        <v>2.62</v>
      </c>
      <c r="J1835" s="200">
        <v>0.02</v>
      </c>
    </row>
    <row r="1836" spans="1:10" s="110" customFormat="1" ht="25.5">
      <c r="A1836" s="201"/>
      <c r="B1836" s="293"/>
      <c r="C1836" s="293"/>
      <c r="D1836" s="279"/>
      <c r="E1836" s="279" t="s">
        <v>143</v>
      </c>
      <c r="F1836" s="203">
        <v>1.26</v>
      </c>
      <c r="G1836" s="279" t="s">
        <v>144</v>
      </c>
      <c r="H1836" s="203">
        <v>0</v>
      </c>
      <c r="I1836" s="279" t="s">
        <v>145</v>
      </c>
      <c r="J1836" s="204">
        <v>1.26</v>
      </c>
    </row>
    <row r="1837" spans="1:10" s="110" customFormat="1" ht="15" customHeight="1" thickBot="1">
      <c r="A1837" s="201"/>
      <c r="B1837" s="293"/>
      <c r="C1837" s="293"/>
      <c r="D1837" s="279"/>
      <c r="E1837" s="279" t="s">
        <v>663</v>
      </c>
      <c r="F1837" s="203">
        <v>3.77</v>
      </c>
      <c r="G1837" s="279"/>
      <c r="H1837" s="363" t="s">
        <v>664</v>
      </c>
      <c r="I1837" s="363"/>
      <c r="J1837" s="204">
        <v>20.57</v>
      </c>
    </row>
    <row r="1838" spans="1:10" s="110" customFormat="1" ht="15" thickTop="1">
      <c r="A1838" s="205"/>
      <c r="B1838" s="190"/>
      <c r="C1838" s="190"/>
      <c r="D1838" s="189"/>
      <c r="E1838" s="189"/>
      <c r="F1838" s="189"/>
      <c r="G1838" s="189"/>
      <c r="H1838" s="189"/>
      <c r="I1838" s="189"/>
      <c r="J1838" s="206"/>
    </row>
    <row r="1839" spans="1:10" s="110" customFormat="1">
      <c r="A1839" s="290" t="s">
        <v>951</v>
      </c>
      <c r="B1839" s="289" t="s">
        <v>8</v>
      </c>
      <c r="C1839" s="289" t="s">
        <v>9</v>
      </c>
      <c r="D1839" s="284" t="s">
        <v>10</v>
      </c>
      <c r="E1839" s="367" t="s">
        <v>136</v>
      </c>
      <c r="F1839" s="367"/>
      <c r="G1839" s="289" t="s">
        <v>11</v>
      </c>
      <c r="H1839" s="288" t="s">
        <v>12</v>
      </c>
      <c r="I1839" s="288" t="s">
        <v>13</v>
      </c>
      <c r="J1839" s="287" t="s">
        <v>14</v>
      </c>
    </row>
    <row r="1840" spans="1:10" s="110" customFormat="1" ht="25.5" customHeight="1">
      <c r="A1840" s="94" t="s">
        <v>137</v>
      </c>
      <c r="B1840" s="95" t="s">
        <v>1254</v>
      </c>
      <c r="C1840" s="95" t="s">
        <v>21</v>
      </c>
      <c r="D1840" s="277" t="s">
        <v>2622</v>
      </c>
      <c r="E1840" s="368" t="s">
        <v>152</v>
      </c>
      <c r="F1840" s="368"/>
      <c r="G1840" s="95" t="s">
        <v>34</v>
      </c>
      <c r="H1840" s="182">
        <v>1</v>
      </c>
      <c r="I1840" s="96">
        <v>26.89</v>
      </c>
      <c r="J1840" s="196">
        <v>26.89</v>
      </c>
    </row>
    <row r="1841" spans="1:10" s="110" customFormat="1" ht="25.5" customHeight="1">
      <c r="A1841" s="197" t="s">
        <v>146</v>
      </c>
      <c r="B1841" s="183" t="s">
        <v>1559</v>
      </c>
      <c r="C1841" s="183" t="s">
        <v>21</v>
      </c>
      <c r="D1841" s="285" t="s">
        <v>153</v>
      </c>
      <c r="E1841" s="365" t="s">
        <v>148</v>
      </c>
      <c r="F1841" s="365"/>
      <c r="G1841" s="183" t="s">
        <v>26</v>
      </c>
      <c r="H1841" s="184">
        <v>0.04</v>
      </c>
      <c r="I1841" s="185">
        <v>20.92</v>
      </c>
      <c r="J1841" s="198">
        <v>0.83</v>
      </c>
    </row>
    <row r="1842" spans="1:10" s="110" customFormat="1" ht="25.5" customHeight="1">
      <c r="A1842" s="197" t="s">
        <v>146</v>
      </c>
      <c r="B1842" s="183" t="s">
        <v>1560</v>
      </c>
      <c r="C1842" s="183" t="s">
        <v>21</v>
      </c>
      <c r="D1842" s="285" t="s">
        <v>154</v>
      </c>
      <c r="E1842" s="365" t="s">
        <v>148</v>
      </c>
      <c r="F1842" s="365"/>
      <c r="G1842" s="183" t="s">
        <v>26</v>
      </c>
      <c r="H1842" s="184">
        <v>0.04</v>
      </c>
      <c r="I1842" s="185">
        <v>25.55</v>
      </c>
      <c r="J1842" s="198">
        <v>1.02</v>
      </c>
    </row>
    <row r="1843" spans="1:10" s="110" customFormat="1">
      <c r="A1843" s="199" t="s">
        <v>139</v>
      </c>
      <c r="B1843" s="186" t="s">
        <v>1592</v>
      </c>
      <c r="C1843" s="186" t="s">
        <v>21</v>
      </c>
      <c r="D1843" s="278" t="s">
        <v>952</v>
      </c>
      <c r="E1843" s="362" t="s">
        <v>142</v>
      </c>
      <c r="F1843" s="362"/>
      <c r="G1843" s="186" t="s">
        <v>34</v>
      </c>
      <c r="H1843" s="187">
        <v>1.0492999999999999</v>
      </c>
      <c r="I1843" s="188">
        <v>23.85</v>
      </c>
      <c r="J1843" s="200">
        <v>25.02</v>
      </c>
    </row>
    <row r="1844" spans="1:10" s="110" customFormat="1">
      <c r="A1844" s="199" t="s">
        <v>139</v>
      </c>
      <c r="B1844" s="186" t="s">
        <v>1564</v>
      </c>
      <c r="C1844" s="186" t="s">
        <v>21</v>
      </c>
      <c r="D1844" s="278" t="s">
        <v>165</v>
      </c>
      <c r="E1844" s="362" t="s">
        <v>142</v>
      </c>
      <c r="F1844" s="362"/>
      <c r="G1844" s="186" t="s">
        <v>45</v>
      </c>
      <c r="H1844" s="187">
        <v>9.2999999999999992E-3</v>
      </c>
      <c r="I1844" s="188">
        <v>2.62</v>
      </c>
      <c r="J1844" s="200">
        <v>0.02</v>
      </c>
    </row>
    <row r="1845" spans="1:10" s="110" customFormat="1" ht="25.5">
      <c r="A1845" s="201"/>
      <c r="B1845" s="293"/>
      <c r="C1845" s="293"/>
      <c r="D1845" s="279"/>
      <c r="E1845" s="279" t="s">
        <v>143</v>
      </c>
      <c r="F1845" s="203">
        <v>1.48</v>
      </c>
      <c r="G1845" s="279" t="s">
        <v>144</v>
      </c>
      <c r="H1845" s="203">
        <v>0</v>
      </c>
      <c r="I1845" s="279" t="s">
        <v>145</v>
      </c>
      <c r="J1845" s="204">
        <v>1.48</v>
      </c>
    </row>
    <row r="1846" spans="1:10" s="110" customFormat="1" ht="15" customHeight="1" thickBot="1">
      <c r="A1846" s="201"/>
      <c r="B1846" s="293"/>
      <c r="C1846" s="293"/>
      <c r="D1846" s="279"/>
      <c r="E1846" s="279" t="s">
        <v>663</v>
      </c>
      <c r="F1846" s="203">
        <v>6.04</v>
      </c>
      <c r="G1846" s="279"/>
      <c r="H1846" s="363" t="s">
        <v>664</v>
      </c>
      <c r="I1846" s="363"/>
      <c r="J1846" s="204">
        <v>32.93</v>
      </c>
    </row>
    <row r="1847" spans="1:10" s="110" customFormat="1" ht="15" thickTop="1">
      <c r="A1847" s="205"/>
      <c r="B1847" s="190"/>
      <c r="C1847" s="190"/>
      <c r="D1847" s="189"/>
      <c r="E1847" s="189"/>
      <c r="F1847" s="189"/>
      <c r="G1847" s="189"/>
      <c r="H1847" s="189"/>
      <c r="I1847" s="189"/>
      <c r="J1847" s="206"/>
    </row>
    <row r="1848" spans="1:10" s="110" customFormat="1">
      <c r="A1848" s="290" t="s">
        <v>953</v>
      </c>
      <c r="B1848" s="289" t="s">
        <v>8</v>
      </c>
      <c r="C1848" s="289" t="s">
        <v>9</v>
      </c>
      <c r="D1848" s="284" t="s">
        <v>10</v>
      </c>
      <c r="E1848" s="367" t="s">
        <v>136</v>
      </c>
      <c r="F1848" s="367"/>
      <c r="G1848" s="289" t="s">
        <v>11</v>
      </c>
      <c r="H1848" s="288" t="s">
        <v>12</v>
      </c>
      <c r="I1848" s="288" t="s">
        <v>13</v>
      </c>
      <c r="J1848" s="287" t="s">
        <v>14</v>
      </c>
    </row>
    <row r="1849" spans="1:10" s="110" customFormat="1" ht="25.5" customHeight="1">
      <c r="A1849" s="94" t="s">
        <v>137</v>
      </c>
      <c r="B1849" s="95" t="s">
        <v>1301</v>
      </c>
      <c r="C1849" s="95" t="s">
        <v>21</v>
      </c>
      <c r="D1849" s="277" t="s">
        <v>348</v>
      </c>
      <c r="E1849" s="368" t="s">
        <v>152</v>
      </c>
      <c r="F1849" s="368"/>
      <c r="G1849" s="95" t="s">
        <v>45</v>
      </c>
      <c r="H1849" s="182">
        <v>1</v>
      </c>
      <c r="I1849" s="96">
        <v>7.38</v>
      </c>
      <c r="J1849" s="196">
        <v>7.38</v>
      </c>
    </row>
    <row r="1850" spans="1:10" s="110" customFormat="1" ht="25.5" customHeight="1">
      <c r="A1850" s="197" t="s">
        <v>146</v>
      </c>
      <c r="B1850" s="183" t="s">
        <v>1559</v>
      </c>
      <c r="C1850" s="183" t="s">
        <v>21</v>
      </c>
      <c r="D1850" s="285" t="s">
        <v>153</v>
      </c>
      <c r="E1850" s="365" t="s">
        <v>148</v>
      </c>
      <c r="F1850" s="365"/>
      <c r="G1850" s="183" t="s">
        <v>26</v>
      </c>
      <c r="H1850" s="184">
        <v>9.4100000000000003E-2</v>
      </c>
      <c r="I1850" s="185">
        <v>20.92</v>
      </c>
      <c r="J1850" s="198">
        <v>1.96</v>
      </c>
    </row>
    <row r="1851" spans="1:10" s="110" customFormat="1" ht="25.5" customHeight="1">
      <c r="A1851" s="197" t="s">
        <v>146</v>
      </c>
      <c r="B1851" s="183" t="s">
        <v>1560</v>
      </c>
      <c r="C1851" s="183" t="s">
        <v>21</v>
      </c>
      <c r="D1851" s="285" t="s">
        <v>154</v>
      </c>
      <c r="E1851" s="365" t="s">
        <v>148</v>
      </c>
      <c r="F1851" s="365"/>
      <c r="G1851" s="183" t="s">
        <v>26</v>
      </c>
      <c r="H1851" s="184">
        <v>9.4100000000000003E-2</v>
      </c>
      <c r="I1851" s="185">
        <v>25.55</v>
      </c>
      <c r="J1851" s="198">
        <v>2.4</v>
      </c>
    </row>
    <row r="1852" spans="1:10" s="110" customFormat="1">
      <c r="A1852" s="199" t="s">
        <v>139</v>
      </c>
      <c r="B1852" s="186" t="s">
        <v>1565</v>
      </c>
      <c r="C1852" s="186" t="s">
        <v>21</v>
      </c>
      <c r="D1852" s="278" t="s">
        <v>164</v>
      </c>
      <c r="E1852" s="362" t="s">
        <v>142</v>
      </c>
      <c r="F1852" s="362"/>
      <c r="G1852" s="186" t="s">
        <v>45</v>
      </c>
      <c r="H1852" s="187">
        <v>1.06E-2</v>
      </c>
      <c r="I1852" s="188">
        <v>76.94</v>
      </c>
      <c r="J1852" s="200">
        <v>0.81</v>
      </c>
    </row>
    <row r="1853" spans="1:10" s="110" customFormat="1" ht="25.5">
      <c r="A1853" s="199" t="s">
        <v>139</v>
      </c>
      <c r="B1853" s="186" t="s">
        <v>1593</v>
      </c>
      <c r="C1853" s="186" t="s">
        <v>21</v>
      </c>
      <c r="D1853" s="278" t="s">
        <v>954</v>
      </c>
      <c r="E1853" s="362" t="s">
        <v>142</v>
      </c>
      <c r="F1853" s="362"/>
      <c r="G1853" s="186" t="s">
        <v>45</v>
      </c>
      <c r="H1853" s="187">
        <v>1</v>
      </c>
      <c r="I1853" s="188">
        <v>1.1299999999999999</v>
      </c>
      <c r="J1853" s="200">
        <v>1.1299999999999999</v>
      </c>
    </row>
    <row r="1854" spans="1:10" s="110" customFormat="1" ht="25.5">
      <c r="A1854" s="199" t="s">
        <v>139</v>
      </c>
      <c r="B1854" s="186" t="s">
        <v>1567</v>
      </c>
      <c r="C1854" s="186" t="s">
        <v>21</v>
      </c>
      <c r="D1854" s="278" t="s">
        <v>166</v>
      </c>
      <c r="E1854" s="362" t="s">
        <v>142</v>
      </c>
      <c r="F1854" s="362"/>
      <c r="G1854" s="186" t="s">
        <v>45</v>
      </c>
      <c r="H1854" s="187">
        <v>1.2E-2</v>
      </c>
      <c r="I1854" s="188">
        <v>87.17</v>
      </c>
      <c r="J1854" s="200">
        <v>1.04</v>
      </c>
    </row>
    <row r="1855" spans="1:10" s="110" customFormat="1">
      <c r="A1855" s="199" t="s">
        <v>139</v>
      </c>
      <c r="B1855" s="186" t="s">
        <v>1564</v>
      </c>
      <c r="C1855" s="186" t="s">
        <v>21</v>
      </c>
      <c r="D1855" s="278" t="s">
        <v>165</v>
      </c>
      <c r="E1855" s="362" t="s">
        <v>142</v>
      </c>
      <c r="F1855" s="362"/>
      <c r="G1855" s="186" t="s">
        <v>45</v>
      </c>
      <c r="H1855" s="187">
        <v>1.6199999999999999E-2</v>
      </c>
      <c r="I1855" s="188">
        <v>2.62</v>
      </c>
      <c r="J1855" s="200">
        <v>0.04</v>
      </c>
    </row>
    <row r="1856" spans="1:10" s="110" customFormat="1" ht="25.5">
      <c r="A1856" s="201"/>
      <c r="B1856" s="293"/>
      <c r="C1856" s="293"/>
      <c r="D1856" s="279"/>
      <c r="E1856" s="279" t="s">
        <v>143</v>
      </c>
      <c r="F1856" s="203">
        <v>3.49</v>
      </c>
      <c r="G1856" s="279" t="s">
        <v>144</v>
      </c>
      <c r="H1856" s="203">
        <v>0</v>
      </c>
      <c r="I1856" s="279" t="s">
        <v>145</v>
      </c>
      <c r="J1856" s="204">
        <v>3.49</v>
      </c>
    </row>
    <row r="1857" spans="1:10" s="110" customFormat="1" ht="15" customHeight="1" thickBot="1">
      <c r="A1857" s="201"/>
      <c r="B1857" s="293"/>
      <c r="C1857" s="293"/>
      <c r="D1857" s="279"/>
      <c r="E1857" s="279" t="s">
        <v>663</v>
      </c>
      <c r="F1857" s="203">
        <v>1.65</v>
      </c>
      <c r="G1857" s="279"/>
      <c r="H1857" s="363" t="s">
        <v>664</v>
      </c>
      <c r="I1857" s="363"/>
      <c r="J1857" s="204">
        <v>9.0299999999999994</v>
      </c>
    </row>
    <row r="1858" spans="1:10" s="110" customFormat="1" ht="15" thickTop="1">
      <c r="A1858" s="205"/>
      <c r="B1858" s="190"/>
      <c r="C1858" s="190"/>
      <c r="D1858" s="189"/>
      <c r="E1858" s="189"/>
      <c r="F1858" s="189"/>
      <c r="G1858" s="189"/>
      <c r="H1858" s="189"/>
      <c r="I1858" s="189"/>
      <c r="J1858" s="206"/>
    </row>
    <row r="1859" spans="1:10" s="110" customFormat="1">
      <c r="A1859" s="290" t="s">
        <v>955</v>
      </c>
      <c r="B1859" s="289" t="s">
        <v>8</v>
      </c>
      <c r="C1859" s="289" t="s">
        <v>9</v>
      </c>
      <c r="D1859" s="284" t="s">
        <v>10</v>
      </c>
      <c r="E1859" s="367" t="s">
        <v>136</v>
      </c>
      <c r="F1859" s="367"/>
      <c r="G1859" s="289" t="s">
        <v>11</v>
      </c>
      <c r="H1859" s="288" t="s">
        <v>12</v>
      </c>
      <c r="I1859" s="288" t="s">
        <v>13</v>
      </c>
      <c r="J1859" s="287" t="s">
        <v>14</v>
      </c>
    </row>
    <row r="1860" spans="1:10" s="110" customFormat="1" ht="25.5" customHeight="1">
      <c r="A1860" s="94" t="s">
        <v>137</v>
      </c>
      <c r="B1860" s="95" t="s">
        <v>1303</v>
      </c>
      <c r="C1860" s="95" t="s">
        <v>21</v>
      </c>
      <c r="D1860" s="277" t="s">
        <v>351</v>
      </c>
      <c r="E1860" s="368" t="s">
        <v>152</v>
      </c>
      <c r="F1860" s="368"/>
      <c r="G1860" s="95" t="s">
        <v>45</v>
      </c>
      <c r="H1860" s="182">
        <v>1</v>
      </c>
      <c r="I1860" s="96">
        <v>21.75</v>
      </c>
      <c r="J1860" s="196">
        <v>21.75</v>
      </c>
    </row>
    <row r="1861" spans="1:10" s="110" customFormat="1" ht="25.5" customHeight="1">
      <c r="A1861" s="197" t="s">
        <v>146</v>
      </c>
      <c r="B1861" s="183" t="s">
        <v>1559</v>
      </c>
      <c r="C1861" s="183" t="s">
        <v>21</v>
      </c>
      <c r="D1861" s="285" t="s">
        <v>153</v>
      </c>
      <c r="E1861" s="365" t="s">
        <v>148</v>
      </c>
      <c r="F1861" s="365"/>
      <c r="G1861" s="183" t="s">
        <v>26</v>
      </c>
      <c r="H1861" s="184">
        <v>0.1694</v>
      </c>
      <c r="I1861" s="185">
        <v>20.92</v>
      </c>
      <c r="J1861" s="198">
        <v>3.54</v>
      </c>
    </row>
    <row r="1862" spans="1:10" s="110" customFormat="1" ht="25.5" customHeight="1">
      <c r="A1862" s="197" t="s">
        <v>146</v>
      </c>
      <c r="B1862" s="183" t="s">
        <v>1560</v>
      </c>
      <c r="C1862" s="183" t="s">
        <v>21</v>
      </c>
      <c r="D1862" s="285" t="s">
        <v>154</v>
      </c>
      <c r="E1862" s="365" t="s">
        <v>148</v>
      </c>
      <c r="F1862" s="365"/>
      <c r="G1862" s="183" t="s">
        <v>26</v>
      </c>
      <c r="H1862" s="184">
        <v>0.1694</v>
      </c>
      <c r="I1862" s="185">
        <v>25.55</v>
      </c>
      <c r="J1862" s="198">
        <v>4.32</v>
      </c>
    </row>
    <row r="1863" spans="1:10" s="110" customFormat="1">
      <c r="A1863" s="199" t="s">
        <v>139</v>
      </c>
      <c r="B1863" s="186" t="s">
        <v>1565</v>
      </c>
      <c r="C1863" s="186" t="s">
        <v>21</v>
      </c>
      <c r="D1863" s="278" t="s">
        <v>164</v>
      </c>
      <c r="E1863" s="362" t="s">
        <v>142</v>
      </c>
      <c r="F1863" s="362"/>
      <c r="G1863" s="186" t="s">
        <v>45</v>
      </c>
      <c r="H1863" s="187">
        <v>2.47E-2</v>
      </c>
      <c r="I1863" s="188">
        <v>76.94</v>
      </c>
      <c r="J1863" s="200">
        <v>1.9</v>
      </c>
    </row>
    <row r="1864" spans="1:10" s="110" customFormat="1" ht="25.5">
      <c r="A1864" s="199" t="s">
        <v>139</v>
      </c>
      <c r="B1864" s="186" t="s">
        <v>1594</v>
      </c>
      <c r="C1864" s="186" t="s">
        <v>21</v>
      </c>
      <c r="D1864" s="278" t="s">
        <v>957</v>
      </c>
      <c r="E1864" s="362" t="s">
        <v>142</v>
      </c>
      <c r="F1864" s="362"/>
      <c r="G1864" s="186" t="s">
        <v>45</v>
      </c>
      <c r="H1864" s="187">
        <v>1</v>
      </c>
      <c r="I1864" s="188">
        <v>9.0500000000000007</v>
      </c>
      <c r="J1864" s="200">
        <v>9.0500000000000007</v>
      </c>
    </row>
    <row r="1865" spans="1:10" s="110" customFormat="1" ht="25.5">
      <c r="A1865" s="199" t="s">
        <v>139</v>
      </c>
      <c r="B1865" s="186" t="s">
        <v>1567</v>
      </c>
      <c r="C1865" s="186" t="s">
        <v>21</v>
      </c>
      <c r="D1865" s="278" t="s">
        <v>166</v>
      </c>
      <c r="E1865" s="362" t="s">
        <v>142</v>
      </c>
      <c r="F1865" s="362"/>
      <c r="G1865" s="186" t="s">
        <v>45</v>
      </c>
      <c r="H1865" s="187">
        <v>3.3000000000000002E-2</v>
      </c>
      <c r="I1865" s="188">
        <v>87.17</v>
      </c>
      <c r="J1865" s="200">
        <v>2.87</v>
      </c>
    </row>
    <row r="1866" spans="1:10" s="110" customFormat="1">
      <c r="A1866" s="199" t="s">
        <v>139</v>
      </c>
      <c r="B1866" s="186" t="s">
        <v>1564</v>
      </c>
      <c r="C1866" s="186" t="s">
        <v>21</v>
      </c>
      <c r="D1866" s="278" t="s">
        <v>165</v>
      </c>
      <c r="E1866" s="362" t="s">
        <v>142</v>
      </c>
      <c r="F1866" s="362"/>
      <c r="G1866" s="186" t="s">
        <v>45</v>
      </c>
      <c r="H1866" s="187">
        <v>2.8500000000000001E-2</v>
      </c>
      <c r="I1866" s="188">
        <v>2.62</v>
      </c>
      <c r="J1866" s="200">
        <v>7.0000000000000007E-2</v>
      </c>
    </row>
    <row r="1867" spans="1:10" s="110" customFormat="1" ht="25.5">
      <c r="A1867" s="201"/>
      <c r="B1867" s="293"/>
      <c r="C1867" s="293"/>
      <c r="D1867" s="279"/>
      <c r="E1867" s="279" t="s">
        <v>143</v>
      </c>
      <c r="F1867" s="203">
        <v>6.28</v>
      </c>
      <c r="G1867" s="279" t="s">
        <v>144</v>
      </c>
      <c r="H1867" s="203">
        <v>0</v>
      </c>
      <c r="I1867" s="279" t="s">
        <v>145</v>
      </c>
      <c r="J1867" s="204">
        <v>6.28</v>
      </c>
    </row>
    <row r="1868" spans="1:10" s="110" customFormat="1" ht="15" customHeight="1" thickBot="1">
      <c r="A1868" s="201"/>
      <c r="B1868" s="293"/>
      <c r="C1868" s="293"/>
      <c r="D1868" s="279"/>
      <c r="E1868" s="279" t="s">
        <v>663</v>
      </c>
      <c r="F1868" s="203">
        <v>4.88</v>
      </c>
      <c r="G1868" s="279"/>
      <c r="H1868" s="363" t="s">
        <v>664</v>
      </c>
      <c r="I1868" s="363"/>
      <c r="J1868" s="204">
        <v>26.63</v>
      </c>
    </row>
    <row r="1869" spans="1:10" s="110" customFormat="1" ht="15" thickTop="1">
      <c r="A1869" s="205"/>
      <c r="B1869" s="190"/>
      <c r="C1869" s="190"/>
      <c r="D1869" s="189"/>
      <c r="E1869" s="189"/>
      <c r="F1869" s="189"/>
      <c r="G1869" s="189"/>
      <c r="H1869" s="189"/>
      <c r="I1869" s="189"/>
      <c r="J1869" s="206"/>
    </row>
    <row r="1870" spans="1:10" s="110" customFormat="1">
      <c r="A1870" s="290" t="s">
        <v>956</v>
      </c>
      <c r="B1870" s="289" t="s">
        <v>8</v>
      </c>
      <c r="C1870" s="289" t="s">
        <v>9</v>
      </c>
      <c r="D1870" s="284" t="s">
        <v>10</v>
      </c>
      <c r="E1870" s="367" t="s">
        <v>136</v>
      </c>
      <c r="F1870" s="367"/>
      <c r="G1870" s="289" t="s">
        <v>11</v>
      </c>
      <c r="H1870" s="288" t="s">
        <v>12</v>
      </c>
      <c r="I1870" s="288" t="s">
        <v>13</v>
      </c>
      <c r="J1870" s="287" t="s">
        <v>14</v>
      </c>
    </row>
    <row r="1871" spans="1:10" s="110" customFormat="1" ht="25.5" customHeight="1">
      <c r="A1871" s="94" t="s">
        <v>137</v>
      </c>
      <c r="B1871" s="95" t="s">
        <v>1289</v>
      </c>
      <c r="C1871" s="95" t="s">
        <v>21</v>
      </c>
      <c r="D1871" s="277" t="s">
        <v>353</v>
      </c>
      <c r="E1871" s="368" t="s">
        <v>152</v>
      </c>
      <c r="F1871" s="368"/>
      <c r="G1871" s="95" t="s">
        <v>45</v>
      </c>
      <c r="H1871" s="182">
        <v>1</v>
      </c>
      <c r="I1871" s="96">
        <v>44.8</v>
      </c>
      <c r="J1871" s="196">
        <v>44.8</v>
      </c>
    </row>
    <row r="1872" spans="1:10" s="110" customFormat="1" ht="25.5" customHeight="1">
      <c r="A1872" s="197" t="s">
        <v>146</v>
      </c>
      <c r="B1872" s="183" t="s">
        <v>1559</v>
      </c>
      <c r="C1872" s="183" t="s">
        <v>21</v>
      </c>
      <c r="D1872" s="285" t="s">
        <v>153</v>
      </c>
      <c r="E1872" s="365" t="s">
        <v>148</v>
      </c>
      <c r="F1872" s="365"/>
      <c r="G1872" s="183" t="s">
        <v>26</v>
      </c>
      <c r="H1872" s="184">
        <v>0.2</v>
      </c>
      <c r="I1872" s="185">
        <v>20.92</v>
      </c>
      <c r="J1872" s="198">
        <v>4.18</v>
      </c>
    </row>
    <row r="1873" spans="1:10" s="110" customFormat="1" ht="25.5" customHeight="1">
      <c r="A1873" s="197" t="s">
        <v>146</v>
      </c>
      <c r="B1873" s="183" t="s">
        <v>1560</v>
      </c>
      <c r="C1873" s="183" t="s">
        <v>21</v>
      </c>
      <c r="D1873" s="285" t="s">
        <v>154</v>
      </c>
      <c r="E1873" s="365" t="s">
        <v>148</v>
      </c>
      <c r="F1873" s="365"/>
      <c r="G1873" s="183" t="s">
        <v>26</v>
      </c>
      <c r="H1873" s="184">
        <v>0.2</v>
      </c>
      <c r="I1873" s="185">
        <v>25.55</v>
      </c>
      <c r="J1873" s="198">
        <v>5.1100000000000003</v>
      </c>
    </row>
    <row r="1874" spans="1:10" s="110" customFormat="1">
      <c r="A1874" s="199" t="s">
        <v>139</v>
      </c>
      <c r="B1874" s="186" t="s">
        <v>1565</v>
      </c>
      <c r="C1874" s="186" t="s">
        <v>21</v>
      </c>
      <c r="D1874" s="278" t="s">
        <v>164</v>
      </c>
      <c r="E1874" s="362" t="s">
        <v>142</v>
      </c>
      <c r="F1874" s="362"/>
      <c r="G1874" s="186" t="s">
        <v>45</v>
      </c>
      <c r="H1874" s="187">
        <v>3.1800000000000002E-2</v>
      </c>
      <c r="I1874" s="188">
        <v>76.94</v>
      </c>
      <c r="J1874" s="200">
        <v>2.44</v>
      </c>
    </row>
    <row r="1875" spans="1:10" s="110" customFormat="1" ht="25.5">
      <c r="A1875" s="199" t="s">
        <v>139</v>
      </c>
      <c r="B1875" s="186" t="s">
        <v>1595</v>
      </c>
      <c r="C1875" s="186" t="s">
        <v>21</v>
      </c>
      <c r="D1875" s="278" t="s">
        <v>959</v>
      </c>
      <c r="E1875" s="362" t="s">
        <v>142</v>
      </c>
      <c r="F1875" s="362"/>
      <c r="G1875" s="186" t="s">
        <v>45</v>
      </c>
      <c r="H1875" s="187">
        <v>1</v>
      </c>
      <c r="I1875" s="188">
        <v>29.07</v>
      </c>
      <c r="J1875" s="200">
        <v>29.07</v>
      </c>
    </row>
    <row r="1876" spans="1:10" s="110" customFormat="1" ht="25.5">
      <c r="A1876" s="199" t="s">
        <v>139</v>
      </c>
      <c r="B1876" s="186" t="s">
        <v>1567</v>
      </c>
      <c r="C1876" s="186" t="s">
        <v>21</v>
      </c>
      <c r="D1876" s="278" t="s">
        <v>166</v>
      </c>
      <c r="E1876" s="362" t="s">
        <v>142</v>
      </c>
      <c r="F1876" s="362"/>
      <c r="G1876" s="186" t="s">
        <v>45</v>
      </c>
      <c r="H1876" s="187">
        <v>4.4999999999999998E-2</v>
      </c>
      <c r="I1876" s="188">
        <v>87.17</v>
      </c>
      <c r="J1876" s="200">
        <v>3.92</v>
      </c>
    </row>
    <row r="1877" spans="1:10" s="110" customFormat="1">
      <c r="A1877" s="199" t="s">
        <v>139</v>
      </c>
      <c r="B1877" s="186" t="s">
        <v>1564</v>
      </c>
      <c r="C1877" s="186" t="s">
        <v>21</v>
      </c>
      <c r="D1877" s="278" t="s">
        <v>165</v>
      </c>
      <c r="E1877" s="362" t="s">
        <v>142</v>
      </c>
      <c r="F1877" s="362"/>
      <c r="G1877" s="186" t="s">
        <v>45</v>
      </c>
      <c r="H1877" s="187">
        <v>3.3300000000000003E-2</v>
      </c>
      <c r="I1877" s="188">
        <v>2.62</v>
      </c>
      <c r="J1877" s="200">
        <v>0.08</v>
      </c>
    </row>
    <row r="1878" spans="1:10" s="110" customFormat="1" ht="25.5">
      <c r="A1878" s="201"/>
      <c r="B1878" s="293"/>
      <c r="C1878" s="293"/>
      <c r="D1878" s="279"/>
      <c r="E1878" s="279" t="s">
        <v>143</v>
      </c>
      <c r="F1878" s="203">
        <v>7.42</v>
      </c>
      <c r="G1878" s="279" t="s">
        <v>144</v>
      </c>
      <c r="H1878" s="203">
        <v>0</v>
      </c>
      <c r="I1878" s="279" t="s">
        <v>145</v>
      </c>
      <c r="J1878" s="204">
        <v>7.42</v>
      </c>
    </row>
    <row r="1879" spans="1:10" s="110" customFormat="1" ht="15" customHeight="1" thickBot="1">
      <c r="A1879" s="201"/>
      <c r="B1879" s="293"/>
      <c r="C1879" s="293"/>
      <c r="D1879" s="279"/>
      <c r="E1879" s="279" t="s">
        <v>663</v>
      </c>
      <c r="F1879" s="203">
        <v>10.06</v>
      </c>
      <c r="G1879" s="279"/>
      <c r="H1879" s="363" t="s">
        <v>664</v>
      </c>
      <c r="I1879" s="363"/>
      <c r="J1879" s="204">
        <v>54.86</v>
      </c>
    </row>
    <row r="1880" spans="1:10" s="110" customFormat="1" ht="15" thickTop="1">
      <c r="A1880" s="205"/>
      <c r="B1880" s="190"/>
      <c r="C1880" s="190"/>
      <c r="D1880" s="189"/>
      <c r="E1880" s="189"/>
      <c r="F1880" s="189"/>
      <c r="G1880" s="189"/>
      <c r="H1880" s="189"/>
      <c r="I1880" s="189"/>
      <c r="J1880" s="206"/>
    </row>
    <row r="1881" spans="1:10" s="110" customFormat="1">
      <c r="A1881" s="290" t="s">
        <v>958</v>
      </c>
      <c r="B1881" s="289" t="s">
        <v>8</v>
      </c>
      <c r="C1881" s="289" t="s">
        <v>9</v>
      </c>
      <c r="D1881" s="284" t="s">
        <v>10</v>
      </c>
      <c r="E1881" s="367" t="s">
        <v>136</v>
      </c>
      <c r="F1881" s="367"/>
      <c r="G1881" s="289" t="s">
        <v>11</v>
      </c>
      <c r="H1881" s="288" t="s">
        <v>12</v>
      </c>
      <c r="I1881" s="288" t="s">
        <v>13</v>
      </c>
      <c r="J1881" s="287" t="s">
        <v>14</v>
      </c>
    </row>
    <row r="1882" spans="1:10" s="110" customFormat="1" ht="25.5" customHeight="1">
      <c r="A1882" s="94" t="s">
        <v>137</v>
      </c>
      <c r="B1882" s="95" t="s">
        <v>1316</v>
      </c>
      <c r="C1882" s="95" t="s">
        <v>21</v>
      </c>
      <c r="D1882" s="277" t="s">
        <v>356</v>
      </c>
      <c r="E1882" s="368" t="s">
        <v>152</v>
      </c>
      <c r="F1882" s="368"/>
      <c r="G1882" s="95" t="s">
        <v>45</v>
      </c>
      <c r="H1882" s="182">
        <v>1</v>
      </c>
      <c r="I1882" s="96">
        <v>19.04</v>
      </c>
      <c r="J1882" s="196">
        <v>19.04</v>
      </c>
    </row>
    <row r="1883" spans="1:10" s="110" customFormat="1" ht="25.5" customHeight="1">
      <c r="A1883" s="197" t="s">
        <v>146</v>
      </c>
      <c r="B1883" s="183" t="s">
        <v>1559</v>
      </c>
      <c r="C1883" s="183" t="s">
        <v>21</v>
      </c>
      <c r="D1883" s="285" t="s">
        <v>153</v>
      </c>
      <c r="E1883" s="365" t="s">
        <v>148</v>
      </c>
      <c r="F1883" s="365"/>
      <c r="G1883" s="183" t="s">
        <v>26</v>
      </c>
      <c r="H1883" s="184">
        <v>0.1318</v>
      </c>
      <c r="I1883" s="185">
        <v>20.92</v>
      </c>
      <c r="J1883" s="198">
        <v>2.75</v>
      </c>
    </row>
    <row r="1884" spans="1:10" s="110" customFormat="1" ht="25.5" customHeight="1">
      <c r="A1884" s="197" t="s">
        <v>146</v>
      </c>
      <c r="B1884" s="183" t="s">
        <v>1560</v>
      </c>
      <c r="C1884" s="183" t="s">
        <v>21</v>
      </c>
      <c r="D1884" s="285" t="s">
        <v>154</v>
      </c>
      <c r="E1884" s="365" t="s">
        <v>148</v>
      </c>
      <c r="F1884" s="365"/>
      <c r="G1884" s="183" t="s">
        <v>26</v>
      </c>
      <c r="H1884" s="184">
        <v>0.1318</v>
      </c>
      <c r="I1884" s="185">
        <v>25.55</v>
      </c>
      <c r="J1884" s="198">
        <v>3.36</v>
      </c>
    </row>
    <row r="1885" spans="1:10" s="110" customFormat="1">
      <c r="A1885" s="199" t="s">
        <v>139</v>
      </c>
      <c r="B1885" s="186" t="s">
        <v>1565</v>
      </c>
      <c r="C1885" s="186" t="s">
        <v>21</v>
      </c>
      <c r="D1885" s="278" t="s">
        <v>164</v>
      </c>
      <c r="E1885" s="362" t="s">
        <v>142</v>
      </c>
      <c r="F1885" s="362"/>
      <c r="G1885" s="186" t="s">
        <v>45</v>
      </c>
      <c r="H1885" s="187">
        <v>1.7600000000000001E-2</v>
      </c>
      <c r="I1885" s="188">
        <v>76.94</v>
      </c>
      <c r="J1885" s="200">
        <v>1.35</v>
      </c>
    </row>
    <row r="1886" spans="1:10" s="110" customFormat="1" ht="25.5">
      <c r="A1886" s="199" t="s">
        <v>139</v>
      </c>
      <c r="B1886" s="186" t="s">
        <v>1596</v>
      </c>
      <c r="C1886" s="186" t="s">
        <v>21</v>
      </c>
      <c r="D1886" s="278" t="s">
        <v>962</v>
      </c>
      <c r="E1886" s="362" t="s">
        <v>142</v>
      </c>
      <c r="F1886" s="362"/>
      <c r="G1886" s="186" t="s">
        <v>45</v>
      </c>
      <c r="H1886" s="187">
        <v>1</v>
      </c>
      <c r="I1886" s="188">
        <v>9.56</v>
      </c>
      <c r="J1886" s="200">
        <v>9.56</v>
      </c>
    </row>
    <row r="1887" spans="1:10" s="110" customFormat="1" ht="25.5">
      <c r="A1887" s="199" t="s">
        <v>139</v>
      </c>
      <c r="B1887" s="186" t="s">
        <v>1567</v>
      </c>
      <c r="C1887" s="186" t="s">
        <v>21</v>
      </c>
      <c r="D1887" s="278" t="s">
        <v>166</v>
      </c>
      <c r="E1887" s="362" t="s">
        <v>142</v>
      </c>
      <c r="F1887" s="362"/>
      <c r="G1887" s="186" t="s">
        <v>45</v>
      </c>
      <c r="H1887" s="187">
        <v>2.2499999999999999E-2</v>
      </c>
      <c r="I1887" s="188">
        <v>87.17</v>
      </c>
      <c r="J1887" s="200">
        <v>1.96</v>
      </c>
    </row>
    <row r="1888" spans="1:10" s="110" customFormat="1">
      <c r="A1888" s="199" t="s">
        <v>139</v>
      </c>
      <c r="B1888" s="186" t="s">
        <v>1564</v>
      </c>
      <c r="C1888" s="186" t="s">
        <v>21</v>
      </c>
      <c r="D1888" s="278" t="s">
        <v>165</v>
      </c>
      <c r="E1888" s="362" t="s">
        <v>142</v>
      </c>
      <c r="F1888" s="362"/>
      <c r="G1888" s="186" t="s">
        <v>45</v>
      </c>
      <c r="H1888" s="187">
        <v>2.4400000000000002E-2</v>
      </c>
      <c r="I1888" s="188">
        <v>2.62</v>
      </c>
      <c r="J1888" s="200">
        <v>0.06</v>
      </c>
    </row>
    <row r="1889" spans="1:10" s="110" customFormat="1" ht="25.5">
      <c r="A1889" s="201"/>
      <c r="B1889" s="293"/>
      <c r="C1889" s="293"/>
      <c r="D1889" s="279"/>
      <c r="E1889" s="279" t="s">
        <v>143</v>
      </c>
      <c r="F1889" s="203">
        <v>4.8899999999999997</v>
      </c>
      <c r="G1889" s="279" t="s">
        <v>144</v>
      </c>
      <c r="H1889" s="203">
        <v>0</v>
      </c>
      <c r="I1889" s="279" t="s">
        <v>145</v>
      </c>
      <c r="J1889" s="204">
        <v>4.8899999999999997</v>
      </c>
    </row>
    <row r="1890" spans="1:10" s="110" customFormat="1" ht="15" customHeight="1" thickBot="1">
      <c r="A1890" s="201"/>
      <c r="B1890" s="293"/>
      <c r="C1890" s="293"/>
      <c r="D1890" s="279"/>
      <c r="E1890" s="279" t="s">
        <v>663</v>
      </c>
      <c r="F1890" s="203">
        <v>4.2699999999999996</v>
      </c>
      <c r="G1890" s="279"/>
      <c r="H1890" s="363" t="s">
        <v>664</v>
      </c>
      <c r="I1890" s="363"/>
      <c r="J1890" s="204">
        <v>23.31</v>
      </c>
    </row>
    <row r="1891" spans="1:10" s="110" customFormat="1" ht="15" thickTop="1">
      <c r="A1891" s="205"/>
      <c r="B1891" s="190"/>
      <c r="C1891" s="190"/>
      <c r="D1891" s="189"/>
      <c r="E1891" s="189"/>
      <c r="F1891" s="189"/>
      <c r="G1891" s="189"/>
      <c r="H1891" s="189"/>
      <c r="I1891" s="189"/>
      <c r="J1891" s="206"/>
    </row>
    <row r="1892" spans="1:10" s="110" customFormat="1">
      <c r="A1892" s="290" t="s">
        <v>960</v>
      </c>
      <c r="B1892" s="289" t="s">
        <v>8</v>
      </c>
      <c r="C1892" s="289" t="s">
        <v>9</v>
      </c>
      <c r="D1892" s="284" t="s">
        <v>10</v>
      </c>
      <c r="E1892" s="367" t="s">
        <v>136</v>
      </c>
      <c r="F1892" s="367"/>
      <c r="G1892" s="289" t="s">
        <v>11</v>
      </c>
      <c r="H1892" s="288" t="s">
        <v>12</v>
      </c>
      <c r="I1892" s="288" t="s">
        <v>13</v>
      </c>
      <c r="J1892" s="287" t="s">
        <v>14</v>
      </c>
    </row>
    <row r="1893" spans="1:10" s="110" customFormat="1" ht="25.5" customHeight="1">
      <c r="A1893" s="94" t="s">
        <v>137</v>
      </c>
      <c r="B1893" s="95" t="s">
        <v>3666</v>
      </c>
      <c r="C1893" s="95" t="s">
        <v>21</v>
      </c>
      <c r="D1893" s="277" t="s">
        <v>2623</v>
      </c>
      <c r="E1893" s="368" t="s">
        <v>152</v>
      </c>
      <c r="F1893" s="368"/>
      <c r="G1893" s="95" t="s">
        <v>45</v>
      </c>
      <c r="H1893" s="182">
        <v>1</v>
      </c>
      <c r="I1893" s="96">
        <v>9.0399999999999991</v>
      </c>
      <c r="J1893" s="196">
        <v>9.0399999999999991</v>
      </c>
    </row>
    <row r="1894" spans="1:10" s="110" customFormat="1" ht="25.5" customHeight="1">
      <c r="A1894" s="197" t="s">
        <v>146</v>
      </c>
      <c r="B1894" s="183" t="s">
        <v>1559</v>
      </c>
      <c r="C1894" s="183" t="s">
        <v>21</v>
      </c>
      <c r="D1894" s="285" t="s">
        <v>153</v>
      </c>
      <c r="E1894" s="365" t="s">
        <v>148</v>
      </c>
      <c r="F1894" s="365"/>
      <c r="G1894" s="183" t="s">
        <v>26</v>
      </c>
      <c r="H1894" s="184">
        <v>0.152</v>
      </c>
      <c r="I1894" s="185">
        <v>20.92</v>
      </c>
      <c r="J1894" s="198">
        <v>3.17</v>
      </c>
    </row>
    <row r="1895" spans="1:10" s="110" customFormat="1" ht="25.5" customHeight="1">
      <c r="A1895" s="197" t="s">
        <v>146</v>
      </c>
      <c r="B1895" s="183" t="s">
        <v>1560</v>
      </c>
      <c r="C1895" s="183" t="s">
        <v>21</v>
      </c>
      <c r="D1895" s="285" t="s">
        <v>154</v>
      </c>
      <c r="E1895" s="365" t="s">
        <v>148</v>
      </c>
      <c r="F1895" s="365"/>
      <c r="G1895" s="183" t="s">
        <v>26</v>
      </c>
      <c r="H1895" s="184">
        <v>0.152</v>
      </c>
      <c r="I1895" s="185">
        <v>25.55</v>
      </c>
      <c r="J1895" s="198">
        <v>3.88</v>
      </c>
    </row>
    <row r="1896" spans="1:10" s="110" customFormat="1">
      <c r="A1896" s="199" t="s">
        <v>139</v>
      </c>
      <c r="B1896" s="186" t="s">
        <v>1565</v>
      </c>
      <c r="C1896" s="186" t="s">
        <v>21</v>
      </c>
      <c r="D1896" s="278" t="s">
        <v>164</v>
      </c>
      <c r="E1896" s="362" t="s">
        <v>142</v>
      </c>
      <c r="F1896" s="362"/>
      <c r="G1896" s="186" t="s">
        <v>45</v>
      </c>
      <c r="H1896" s="187">
        <v>7.1000000000000004E-3</v>
      </c>
      <c r="I1896" s="188">
        <v>76.94</v>
      </c>
      <c r="J1896" s="200">
        <v>0.54</v>
      </c>
    </row>
    <row r="1897" spans="1:10" s="110" customFormat="1" ht="25.5">
      <c r="A1897" s="199" t="s">
        <v>139</v>
      </c>
      <c r="B1897" s="186" t="s">
        <v>1566</v>
      </c>
      <c r="C1897" s="186" t="s">
        <v>21</v>
      </c>
      <c r="D1897" s="278" t="s">
        <v>928</v>
      </c>
      <c r="E1897" s="362" t="s">
        <v>142</v>
      </c>
      <c r="F1897" s="362"/>
      <c r="G1897" s="186" t="s">
        <v>45</v>
      </c>
      <c r="H1897" s="187">
        <v>1</v>
      </c>
      <c r="I1897" s="188">
        <v>0.68</v>
      </c>
      <c r="J1897" s="200">
        <v>0.68</v>
      </c>
    </row>
    <row r="1898" spans="1:10" s="110" customFormat="1" ht="25.5">
      <c r="A1898" s="199" t="s">
        <v>139</v>
      </c>
      <c r="B1898" s="186" t="s">
        <v>1567</v>
      </c>
      <c r="C1898" s="186" t="s">
        <v>21</v>
      </c>
      <c r="D1898" s="278" t="s">
        <v>166</v>
      </c>
      <c r="E1898" s="362" t="s">
        <v>142</v>
      </c>
      <c r="F1898" s="362"/>
      <c r="G1898" s="186" t="s">
        <v>45</v>
      </c>
      <c r="H1898" s="187">
        <v>8.0000000000000002E-3</v>
      </c>
      <c r="I1898" s="188">
        <v>87.17</v>
      </c>
      <c r="J1898" s="200">
        <v>0.69</v>
      </c>
    </row>
    <row r="1899" spans="1:10" s="110" customFormat="1">
      <c r="A1899" s="199" t="s">
        <v>139</v>
      </c>
      <c r="B1899" s="186" t="s">
        <v>1564</v>
      </c>
      <c r="C1899" s="186" t="s">
        <v>21</v>
      </c>
      <c r="D1899" s="278" t="s">
        <v>165</v>
      </c>
      <c r="E1899" s="362" t="s">
        <v>142</v>
      </c>
      <c r="F1899" s="362"/>
      <c r="G1899" s="186" t="s">
        <v>45</v>
      </c>
      <c r="H1899" s="187">
        <v>3.3799999999999997E-2</v>
      </c>
      <c r="I1899" s="188">
        <v>2.62</v>
      </c>
      <c r="J1899" s="200">
        <v>0.08</v>
      </c>
    </row>
    <row r="1900" spans="1:10" s="110" customFormat="1" ht="25.5">
      <c r="A1900" s="201"/>
      <c r="B1900" s="293"/>
      <c r="C1900" s="293"/>
      <c r="D1900" s="279"/>
      <c r="E1900" s="279" t="s">
        <v>143</v>
      </c>
      <c r="F1900" s="203">
        <v>5.64</v>
      </c>
      <c r="G1900" s="279" t="s">
        <v>144</v>
      </c>
      <c r="H1900" s="203">
        <v>0</v>
      </c>
      <c r="I1900" s="279" t="s">
        <v>145</v>
      </c>
      <c r="J1900" s="204">
        <v>5.64</v>
      </c>
    </row>
    <row r="1901" spans="1:10" s="110" customFormat="1" ht="15" customHeight="1" thickBot="1">
      <c r="A1901" s="201"/>
      <c r="B1901" s="293"/>
      <c r="C1901" s="293"/>
      <c r="D1901" s="279"/>
      <c r="E1901" s="279" t="s">
        <v>663</v>
      </c>
      <c r="F1901" s="203">
        <v>2.0299999999999998</v>
      </c>
      <c r="G1901" s="279"/>
      <c r="H1901" s="363" t="s">
        <v>664</v>
      </c>
      <c r="I1901" s="363"/>
      <c r="J1901" s="204">
        <v>11.07</v>
      </c>
    </row>
    <row r="1902" spans="1:10" s="110" customFormat="1" ht="15" thickTop="1">
      <c r="A1902" s="205"/>
      <c r="B1902" s="190"/>
      <c r="C1902" s="190"/>
      <c r="D1902" s="189"/>
      <c r="E1902" s="189"/>
      <c r="F1902" s="189"/>
      <c r="G1902" s="189"/>
      <c r="H1902" s="189"/>
      <c r="I1902" s="189"/>
      <c r="J1902" s="206"/>
    </row>
    <row r="1903" spans="1:10" s="110" customFormat="1">
      <c r="A1903" s="290" t="s">
        <v>961</v>
      </c>
      <c r="B1903" s="289" t="s">
        <v>8</v>
      </c>
      <c r="C1903" s="289" t="s">
        <v>9</v>
      </c>
      <c r="D1903" s="284" t="s">
        <v>10</v>
      </c>
      <c r="E1903" s="367" t="s">
        <v>136</v>
      </c>
      <c r="F1903" s="367"/>
      <c r="G1903" s="289" t="s">
        <v>11</v>
      </c>
      <c r="H1903" s="288" t="s">
        <v>12</v>
      </c>
      <c r="I1903" s="288" t="s">
        <v>13</v>
      </c>
      <c r="J1903" s="287" t="s">
        <v>14</v>
      </c>
    </row>
    <row r="1904" spans="1:10" s="110" customFormat="1" ht="25.5" customHeight="1">
      <c r="A1904" s="94" t="s">
        <v>137</v>
      </c>
      <c r="B1904" s="95" t="s">
        <v>3667</v>
      </c>
      <c r="C1904" s="95" t="s">
        <v>21</v>
      </c>
      <c r="D1904" s="277" t="s">
        <v>2624</v>
      </c>
      <c r="E1904" s="368" t="s">
        <v>152</v>
      </c>
      <c r="F1904" s="368"/>
      <c r="G1904" s="95" t="s">
        <v>45</v>
      </c>
      <c r="H1904" s="182">
        <v>1</v>
      </c>
      <c r="I1904" s="96">
        <v>7.96</v>
      </c>
      <c r="J1904" s="196">
        <v>7.96</v>
      </c>
    </row>
    <row r="1905" spans="1:10" s="110" customFormat="1" ht="25.5" customHeight="1">
      <c r="A1905" s="197" t="s">
        <v>146</v>
      </c>
      <c r="B1905" s="183" t="s">
        <v>1559</v>
      </c>
      <c r="C1905" s="183" t="s">
        <v>21</v>
      </c>
      <c r="D1905" s="285" t="s">
        <v>153</v>
      </c>
      <c r="E1905" s="365" t="s">
        <v>148</v>
      </c>
      <c r="F1905" s="365"/>
      <c r="G1905" s="183" t="s">
        <v>26</v>
      </c>
      <c r="H1905" s="184">
        <v>8.5900000000000004E-2</v>
      </c>
      <c r="I1905" s="185">
        <v>20.92</v>
      </c>
      <c r="J1905" s="198">
        <v>1.79</v>
      </c>
    </row>
    <row r="1906" spans="1:10" s="110" customFormat="1" ht="25.5" customHeight="1">
      <c r="A1906" s="197" t="s">
        <v>146</v>
      </c>
      <c r="B1906" s="183" t="s">
        <v>1560</v>
      </c>
      <c r="C1906" s="183" t="s">
        <v>21</v>
      </c>
      <c r="D1906" s="285" t="s">
        <v>154</v>
      </c>
      <c r="E1906" s="365" t="s">
        <v>148</v>
      </c>
      <c r="F1906" s="365"/>
      <c r="G1906" s="183" t="s">
        <v>26</v>
      </c>
      <c r="H1906" s="184">
        <v>8.5900000000000004E-2</v>
      </c>
      <c r="I1906" s="185">
        <v>25.55</v>
      </c>
      <c r="J1906" s="198">
        <v>2.19</v>
      </c>
    </row>
    <row r="1907" spans="1:10" s="110" customFormat="1">
      <c r="A1907" s="199" t="s">
        <v>139</v>
      </c>
      <c r="B1907" s="186" t="s">
        <v>1565</v>
      </c>
      <c r="C1907" s="186" t="s">
        <v>21</v>
      </c>
      <c r="D1907" s="278" t="s">
        <v>164</v>
      </c>
      <c r="E1907" s="362" t="s">
        <v>142</v>
      </c>
      <c r="F1907" s="362"/>
      <c r="G1907" s="186" t="s">
        <v>45</v>
      </c>
      <c r="H1907" s="187">
        <v>9.4000000000000004E-3</v>
      </c>
      <c r="I1907" s="188">
        <v>76.94</v>
      </c>
      <c r="J1907" s="200">
        <v>0.72</v>
      </c>
    </row>
    <row r="1908" spans="1:10" s="110" customFormat="1" ht="25.5">
      <c r="A1908" s="199" t="s">
        <v>139</v>
      </c>
      <c r="B1908" s="186" t="s">
        <v>3668</v>
      </c>
      <c r="C1908" s="186" t="s">
        <v>21</v>
      </c>
      <c r="D1908" s="278" t="s">
        <v>3669</v>
      </c>
      <c r="E1908" s="362" t="s">
        <v>142</v>
      </c>
      <c r="F1908" s="362"/>
      <c r="G1908" s="186" t="s">
        <v>45</v>
      </c>
      <c r="H1908" s="187">
        <v>1</v>
      </c>
      <c r="I1908" s="188">
        <v>2.2799999999999998</v>
      </c>
      <c r="J1908" s="200">
        <v>2.2799999999999998</v>
      </c>
    </row>
    <row r="1909" spans="1:10" s="110" customFormat="1" ht="25.5">
      <c r="A1909" s="199" t="s">
        <v>139</v>
      </c>
      <c r="B1909" s="186" t="s">
        <v>1567</v>
      </c>
      <c r="C1909" s="186" t="s">
        <v>21</v>
      </c>
      <c r="D1909" s="278" t="s">
        <v>166</v>
      </c>
      <c r="E1909" s="362" t="s">
        <v>142</v>
      </c>
      <c r="F1909" s="362"/>
      <c r="G1909" s="186" t="s">
        <v>45</v>
      </c>
      <c r="H1909" s="187">
        <v>1.0999999999999999E-2</v>
      </c>
      <c r="I1909" s="188">
        <v>87.17</v>
      </c>
      <c r="J1909" s="200">
        <v>0.95</v>
      </c>
    </row>
    <row r="1910" spans="1:10" s="110" customFormat="1">
      <c r="A1910" s="199" t="s">
        <v>139</v>
      </c>
      <c r="B1910" s="186" t="s">
        <v>1564</v>
      </c>
      <c r="C1910" s="186" t="s">
        <v>21</v>
      </c>
      <c r="D1910" s="278" t="s">
        <v>165</v>
      </c>
      <c r="E1910" s="362" t="s">
        <v>142</v>
      </c>
      <c r="F1910" s="362"/>
      <c r="G1910" s="186" t="s">
        <v>45</v>
      </c>
      <c r="H1910" s="187">
        <v>1.3100000000000001E-2</v>
      </c>
      <c r="I1910" s="188">
        <v>2.62</v>
      </c>
      <c r="J1910" s="200">
        <v>0.03</v>
      </c>
    </row>
    <row r="1911" spans="1:10" s="110" customFormat="1" ht="25.5">
      <c r="A1911" s="201"/>
      <c r="B1911" s="293"/>
      <c r="C1911" s="293"/>
      <c r="D1911" s="279"/>
      <c r="E1911" s="279" t="s">
        <v>143</v>
      </c>
      <c r="F1911" s="203">
        <v>3.18</v>
      </c>
      <c r="G1911" s="279" t="s">
        <v>144</v>
      </c>
      <c r="H1911" s="203">
        <v>0</v>
      </c>
      <c r="I1911" s="279" t="s">
        <v>145</v>
      </c>
      <c r="J1911" s="204">
        <v>3.18</v>
      </c>
    </row>
    <row r="1912" spans="1:10" s="110" customFormat="1" ht="15" customHeight="1" thickBot="1">
      <c r="A1912" s="201"/>
      <c r="B1912" s="293"/>
      <c r="C1912" s="293"/>
      <c r="D1912" s="279"/>
      <c r="E1912" s="279" t="s">
        <v>663</v>
      </c>
      <c r="F1912" s="203">
        <v>1.78</v>
      </c>
      <c r="G1912" s="279"/>
      <c r="H1912" s="363" t="s">
        <v>664</v>
      </c>
      <c r="I1912" s="363"/>
      <c r="J1912" s="204">
        <v>9.74</v>
      </c>
    </row>
    <row r="1913" spans="1:10" s="110" customFormat="1" ht="15" thickTop="1">
      <c r="A1913" s="205"/>
      <c r="B1913" s="190"/>
      <c r="C1913" s="190"/>
      <c r="D1913" s="189"/>
      <c r="E1913" s="189"/>
      <c r="F1913" s="189"/>
      <c r="G1913" s="189"/>
      <c r="H1913" s="189"/>
      <c r="I1913" s="189"/>
      <c r="J1913" s="206"/>
    </row>
    <row r="1914" spans="1:10" s="110" customFormat="1">
      <c r="A1914" s="290" t="s">
        <v>963</v>
      </c>
      <c r="B1914" s="289" t="s">
        <v>8</v>
      </c>
      <c r="C1914" s="289" t="s">
        <v>9</v>
      </c>
      <c r="D1914" s="284" t="s">
        <v>10</v>
      </c>
      <c r="E1914" s="367" t="s">
        <v>136</v>
      </c>
      <c r="F1914" s="367"/>
      <c r="G1914" s="289" t="s">
        <v>11</v>
      </c>
      <c r="H1914" s="288" t="s">
        <v>12</v>
      </c>
      <c r="I1914" s="288" t="s">
        <v>13</v>
      </c>
      <c r="J1914" s="287" t="s">
        <v>14</v>
      </c>
    </row>
    <row r="1915" spans="1:10" s="110" customFormat="1" ht="25.5" customHeight="1">
      <c r="A1915" s="94" t="s">
        <v>137</v>
      </c>
      <c r="B1915" s="95" t="s">
        <v>1318</v>
      </c>
      <c r="C1915" s="95" t="s">
        <v>21</v>
      </c>
      <c r="D1915" s="277" t="s">
        <v>367</v>
      </c>
      <c r="E1915" s="368" t="s">
        <v>152</v>
      </c>
      <c r="F1915" s="368"/>
      <c r="G1915" s="95" t="s">
        <v>45</v>
      </c>
      <c r="H1915" s="182">
        <v>1</v>
      </c>
      <c r="I1915" s="96">
        <v>13.79</v>
      </c>
      <c r="J1915" s="196">
        <v>13.79</v>
      </c>
    </row>
    <row r="1916" spans="1:10" s="110" customFormat="1" ht="25.5" customHeight="1">
      <c r="A1916" s="197" t="s">
        <v>146</v>
      </c>
      <c r="B1916" s="183" t="s">
        <v>1559</v>
      </c>
      <c r="C1916" s="183" t="s">
        <v>21</v>
      </c>
      <c r="D1916" s="285" t="s">
        <v>153</v>
      </c>
      <c r="E1916" s="365" t="s">
        <v>148</v>
      </c>
      <c r="F1916" s="365"/>
      <c r="G1916" s="183" t="s">
        <v>26</v>
      </c>
      <c r="H1916" s="184">
        <v>0.12709999999999999</v>
      </c>
      <c r="I1916" s="185">
        <v>20.92</v>
      </c>
      <c r="J1916" s="198">
        <v>2.65</v>
      </c>
    </row>
    <row r="1917" spans="1:10" s="110" customFormat="1" ht="25.5" customHeight="1">
      <c r="A1917" s="197" t="s">
        <v>146</v>
      </c>
      <c r="B1917" s="183" t="s">
        <v>1560</v>
      </c>
      <c r="C1917" s="183" t="s">
        <v>21</v>
      </c>
      <c r="D1917" s="285" t="s">
        <v>154</v>
      </c>
      <c r="E1917" s="365" t="s">
        <v>148</v>
      </c>
      <c r="F1917" s="365"/>
      <c r="G1917" s="183" t="s">
        <v>26</v>
      </c>
      <c r="H1917" s="184">
        <v>0.12709999999999999</v>
      </c>
      <c r="I1917" s="185">
        <v>25.55</v>
      </c>
      <c r="J1917" s="198">
        <v>3.24</v>
      </c>
    </row>
    <row r="1918" spans="1:10" s="110" customFormat="1">
      <c r="A1918" s="199" t="s">
        <v>139</v>
      </c>
      <c r="B1918" s="186" t="s">
        <v>1565</v>
      </c>
      <c r="C1918" s="186" t="s">
        <v>21</v>
      </c>
      <c r="D1918" s="278" t="s">
        <v>164</v>
      </c>
      <c r="E1918" s="362" t="s">
        <v>142</v>
      </c>
      <c r="F1918" s="362"/>
      <c r="G1918" s="186" t="s">
        <v>45</v>
      </c>
      <c r="H1918" s="187">
        <v>1.6500000000000001E-2</v>
      </c>
      <c r="I1918" s="188">
        <v>76.94</v>
      </c>
      <c r="J1918" s="200">
        <v>1.26</v>
      </c>
    </row>
    <row r="1919" spans="1:10" s="110" customFormat="1" ht="25.5">
      <c r="A1919" s="199" t="s">
        <v>139</v>
      </c>
      <c r="B1919" s="186" t="s">
        <v>1598</v>
      </c>
      <c r="C1919" s="186" t="s">
        <v>21</v>
      </c>
      <c r="D1919" s="278" t="s">
        <v>973</v>
      </c>
      <c r="E1919" s="362" t="s">
        <v>142</v>
      </c>
      <c r="F1919" s="362"/>
      <c r="G1919" s="186" t="s">
        <v>45</v>
      </c>
      <c r="H1919" s="187">
        <v>1</v>
      </c>
      <c r="I1919" s="188">
        <v>4.6900000000000004</v>
      </c>
      <c r="J1919" s="200">
        <v>4.6900000000000004</v>
      </c>
    </row>
    <row r="1920" spans="1:10" s="110" customFormat="1" ht="25.5">
      <c r="A1920" s="199" t="s">
        <v>139</v>
      </c>
      <c r="B1920" s="186" t="s">
        <v>1567</v>
      </c>
      <c r="C1920" s="186" t="s">
        <v>21</v>
      </c>
      <c r="D1920" s="278" t="s">
        <v>166</v>
      </c>
      <c r="E1920" s="362" t="s">
        <v>142</v>
      </c>
      <c r="F1920" s="362"/>
      <c r="G1920" s="186" t="s">
        <v>45</v>
      </c>
      <c r="H1920" s="187">
        <v>2.1999999999999999E-2</v>
      </c>
      <c r="I1920" s="188">
        <v>87.17</v>
      </c>
      <c r="J1920" s="200">
        <v>1.91</v>
      </c>
    </row>
    <row r="1921" spans="1:10" s="110" customFormat="1">
      <c r="A1921" s="199" t="s">
        <v>139</v>
      </c>
      <c r="B1921" s="186" t="s">
        <v>1564</v>
      </c>
      <c r="C1921" s="186" t="s">
        <v>21</v>
      </c>
      <c r="D1921" s="278" t="s">
        <v>165</v>
      </c>
      <c r="E1921" s="362" t="s">
        <v>142</v>
      </c>
      <c r="F1921" s="362"/>
      <c r="G1921" s="186" t="s">
        <v>45</v>
      </c>
      <c r="H1921" s="187">
        <v>1.9E-2</v>
      </c>
      <c r="I1921" s="188">
        <v>2.62</v>
      </c>
      <c r="J1921" s="200">
        <v>0.04</v>
      </c>
    </row>
    <row r="1922" spans="1:10" s="110" customFormat="1" ht="25.5">
      <c r="A1922" s="201"/>
      <c r="B1922" s="293"/>
      <c r="C1922" s="293"/>
      <c r="D1922" s="279"/>
      <c r="E1922" s="279" t="s">
        <v>143</v>
      </c>
      <c r="F1922" s="203">
        <v>4.71</v>
      </c>
      <c r="G1922" s="279" t="s">
        <v>144</v>
      </c>
      <c r="H1922" s="203">
        <v>0</v>
      </c>
      <c r="I1922" s="279" t="s">
        <v>145</v>
      </c>
      <c r="J1922" s="204">
        <v>4.71</v>
      </c>
    </row>
    <row r="1923" spans="1:10" s="110" customFormat="1" ht="15" customHeight="1" thickBot="1">
      <c r="A1923" s="201"/>
      <c r="B1923" s="293"/>
      <c r="C1923" s="293"/>
      <c r="D1923" s="279"/>
      <c r="E1923" s="279" t="s">
        <v>663</v>
      </c>
      <c r="F1923" s="203">
        <v>3.09</v>
      </c>
      <c r="G1923" s="279"/>
      <c r="H1923" s="363" t="s">
        <v>664</v>
      </c>
      <c r="I1923" s="363"/>
      <c r="J1923" s="204">
        <v>16.88</v>
      </c>
    </row>
    <row r="1924" spans="1:10" s="110" customFormat="1" ht="15" thickTop="1">
      <c r="A1924" s="205"/>
      <c r="B1924" s="190"/>
      <c r="C1924" s="190"/>
      <c r="D1924" s="189"/>
      <c r="E1924" s="189"/>
      <c r="F1924" s="189"/>
      <c r="G1924" s="189"/>
      <c r="H1924" s="189"/>
      <c r="I1924" s="189"/>
      <c r="J1924" s="206"/>
    </row>
    <row r="1925" spans="1:10" s="110" customFormat="1">
      <c r="A1925" s="290" t="s">
        <v>964</v>
      </c>
      <c r="B1925" s="289" t="s">
        <v>8</v>
      </c>
      <c r="C1925" s="289" t="s">
        <v>9</v>
      </c>
      <c r="D1925" s="284" t="s">
        <v>10</v>
      </c>
      <c r="E1925" s="367" t="s">
        <v>136</v>
      </c>
      <c r="F1925" s="367"/>
      <c r="G1925" s="289" t="s">
        <v>11</v>
      </c>
      <c r="H1925" s="288" t="s">
        <v>12</v>
      </c>
      <c r="I1925" s="288" t="s">
        <v>13</v>
      </c>
      <c r="J1925" s="287" t="s">
        <v>14</v>
      </c>
    </row>
    <row r="1926" spans="1:10" s="110" customFormat="1" ht="25.5" customHeight="1">
      <c r="A1926" s="94" t="s">
        <v>137</v>
      </c>
      <c r="B1926" s="95" t="s">
        <v>1319</v>
      </c>
      <c r="C1926" s="95" t="s">
        <v>21</v>
      </c>
      <c r="D1926" s="277" t="s">
        <v>369</v>
      </c>
      <c r="E1926" s="368" t="s">
        <v>152</v>
      </c>
      <c r="F1926" s="368"/>
      <c r="G1926" s="95" t="s">
        <v>45</v>
      </c>
      <c r="H1926" s="182">
        <v>1</v>
      </c>
      <c r="I1926" s="96">
        <v>38.46</v>
      </c>
      <c r="J1926" s="196">
        <v>38.46</v>
      </c>
    </row>
    <row r="1927" spans="1:10" s="110" customFormat="1" ht="25.5" customHeight="1">
      <c r="A1927" s="197" t="s">
        <v>146</v>
      </c>
      <c r="B1927" s="183" t="s">
        <v>1559</v>
      </c>
      <c r="C1927" s="183" t="s">
        <v>21</v>
      </c>
      <c r="D1927" s="285" t="s">
        <v>153</v>
      </c>
      <c r="E1927" s="365" t="s">
        <v>148</v>
      </c>
      <c r="F1927" s="365"/>
      <c r="G1927" s="183" t="s">
        <v>26</v>
      </c>
      <c r="H1927" s="184">
        <v>0.15060000000000001</v>
      </c>
      <c r="I1927" s="185">
        <v>20.92</v>
      </c>
      <c r="J1927" s="198">
        <v>3.15</v>
      </c>
    </row>
    <row r="1928" spans="1:10" s="110" customFormat="1" ht="25.5" customHeight="1">
      <c r="A1928" s="197" t="s">
        <v>146</v>
      </c>
      <c r="B1928" s="183" t="s">
        <v>1560</v>
      </c>
      <c r="C1928" s="183" t="s">
        <v>21</v>
      </c>
      <c r="D1928" s="285" t="s">
        <v>154</v>
      </c>
      <c r="E1928" s="365" t="s">
        <v>148</v>
      </c>
      <c r="F1928" s="365"/>
      <c r="G1928" s="183" t="s">
        <v>26</v>
      </c>
      <c r="H1928" s="184">
        <v>0.15060000000000001</v>
      </c>
      <c r="I1928" s="185">
        <v>25.55</v>
      </c>
      <c r="J1928" s="198">
        <v>3.84</v>
      </c>
    </row>
    <row r="1929" spans="1:10" s="110" customFormat="1">
      <c r="A1929" s="199" t="s">
        <v>139</v>
      </c>
      <c r="B1929" s="186" t="s">
        <v>1565</v>
      </c>
      <c r="C1929" s="186" t="s">
        <v>21</v>
      </c>
      <c r="D1929" s="278" t="s">
        <v>164</v>
      </c>
      <c r="E1929" s="362" t="s">
        <v>142</v>
      </c>
      <c r="F1929" s="362"/>
      <c r="G1929" s="186" t="s">
        <v>45</v>
      </c>
      <c r="H1929" s="187">
        <v>2.12E-2</v>
      </c>
      <c r="I1929" s="188">
        <v>76.94</v>
      </c>
      <c r="J1929" s="200">
        <v>1.63</v>
      </c>
    </row>
    <row r="1930" spans="1:10" s="110" customFormat="1" ht="25.5">
      <c r="A1930" s="199" t="s">
        <v>139</v>
      </c>
      <c r="B1930" s="186" t="s">
        <v>1599</v>
      </c>
      <c r="C1930" s="186" t="s">
        <v>21</v>
      </c>
      <c r="D1930" s="278" t="s">
        <v>975</v>
      </c>
      <c r="E1930" s="362" t="s">
        <v>142</v>
      </c>
      <c r="F1930" s="362"/>
      <c r="G1930" s="186" t="s">
        <v>45</v>
      </c>
      <c r="H1930" s="187">
        <v>1</v>
      </c>
      <c r="I1930" s="188">
        <v>27.18</v>
      </c>
      <c r="J1930" s="200">
        <v>27.18</v>
      </c>
    </row>
    <row r="1931" spans="1:10" s="110" customFormat="1" ht="25.5">
      <c r="A1931" s="199" t="s">
        <v>139</v>
      </c>
      <c r="B1931" s="186" t="s">
        <v>1567</v>
      </c>
      <c r="C1931" s="186" t="s">
        <v>21</v>
      </c>
      <c r="D1931" s="278" t="s">
        <v>166</v>
      </c>
      <c r="E1931" s="362" t="s">
        <v>142</v>
      </c>
      <c r="F1931" s="362"/>
      <c r="G1931" s="186" t="s">
        <v>45</v>
      </c>
      <c r="H1931" s="187">
        <v>0.03</v>
      </c>
      <c r="I1931" s="188">
        <v>87.17</v>
      </c>
      <c r="J1931" s="200">
        <v>2.61</v>
      </c>
    </row>
    <row r="1932" spans="1:10" s="110" customFormat="1">
      <c r="A1932" s="199" t="s">
        <v>139</v>
      </c>
      <c r="B1932" s="186" t="s">
        <v>1564</v>
      </c>
      <c r="C1932" s="186" t="s">
        <v>21</v>
      </c>
      <c r="D1932" s="278" t="s">
        <v>165</v>
      </c>
      <c r="E1932" s="362" t="s">
        <v>142</v>
      </c>
      <c r="F1932" s="362"/>
      <c r="G1932" s="186" t="s">
        <v>45</v>
      </c>
      <c r="H1932" s="187">
        <v>2.2200000000000001E-2</v>
      </c>
      <c r="I1932" s="188">
        <v>2.62</v>
      </c>
      <c r="J1932" s="200">
        <v>0.05</v>
      </c>
    </row>
    <row r="1933" spans="1:10" s="110" customFormat="1" ht="25.5">
      <c r="A1933" s="201"/>
      <c r="B1933" s="293"/>
      <c r="C1933" s="293"/>
      <c r="D1933" s="279"/>
      <c r="E1933" s="279" t="s">
        <v>143</v>
      </c>
      <c r="F1933" s="203">
        <v>5.58</v>
      </c>
      <c r="G1933" s="279" t="s">
        <v>144</v>
      </c>
      <c r="H1933" s="203">
        <v>0</v>
      </c>
      <c r="I1933" s="279" t="s">
        <v>145</v>
      </c>
      <c r="J1933" s="204">
        <v>5.58</v>
      </c>
    </row>
    <row r="1934" spans="1:10" s="110" customFormat="1" ht="15" customHeight="1" thickBot="1">
      <c r="A1934" s="201"/>
      <c r="B1934" s="293"/>
      <c r="C1934" s="293"/>
      <c r="D1934" s="279"/>
      <c r="E1934" s="279" t="s">
        <v>663</v>
      </c>
      <c r="F1934" s="203">
        <v>8.64</v>
      </c>
      <c r="G1934" s="279"/>
      <c r="H1934" s="363" t="s">
        <v>664</v>
      </c>
      <c r="I1934" s="363"/>
      <c r="J1934" s="204">
        <v>47.1</v>
      </c>
    </row>
    <row r="1935" spans="1:10" s="110" customFormat="1" ht="15" thickTop="1">
      <c r="A1935" s="205"/>
      <c r="B1935" s="190"/>
      <c r="C1935" s="190"/>
      <c r="D1935" s="189"/>
      <c r="E1935" s="189"/>
      <c r="F1935" s="189"/>
      <c r="G1935" s="189"/>
      <c r="H1935" s="189"/>
      <c r="I1935" s="189"/>
      <c r="J1935" s="206"/>
    </row>
    <row r="1936" spans="1:10" s="110" customFormat="1">
      <c r="A1936" s="290" t="s">
        <v>965</v>
      </c>
      <c r="B1936" s="289" t="s">
        <v>8</v>
      </c>
      <c r="C1936" s="289" t="s">
        <v>9</v>
      </c>
      <c r="D1936" s="284" t="s">
        <v>10</v>
      </c>
      <c r="E1936" s="367" t="s">
        <v>136</v>
      </c>
      <c r="F1936" s="367"/>
      <c r="G1936" s="289" t="s">
        <v>11</v>
      </c>
      <c r="H1936" s="288" t="s">
        <v>12</v>
      </c>
      <c r="I1936" s="288" t="s">
        <v>13</v>
      </c>
      <c r="J1936" s="287" t="s">
        <v>14</v>
      </c>
    </row>
    <row r="1937" spans="1:10" s="110" customFormat="1" ht="25.5" customHeight="1">
      <c r="A1937" s="94" t="s">
        <v>137</v>
      </c>
      <c r="B1937" s="95" t="s">
        <v>1307</v>
      </c>
      <c r="C1937" s="95" t="s">
        <v>21</v>
      </c>
      <c r="D1937" s="277" t="s">
        <v>361</v>
      </c>
      <c r="E1937" s="368" t="s">
        <v>152</v>
      </c>
      <c r="F1937" s="368"/>
      <c r="G1937" s="95" t="s">
        <v>45</v>
      </c>
      <c r="H1937" s="182">
        <v>1</v>
      </c>
      <c r="I1937" s="96">
        <v>21.35</v>
      </c>
      <c r="J1937" s="196">
        <v>21.35</v>
      </c>
    </row>
    <row r="1938" spans="1:10" s="110" customFormat="1" ht="25.5" customHeight="1">
      <c r="A1938" s="197" t="s">
        <v>146</v>
      </c>
      <c r="B1938" s="183" t="s">
        <v>1559</v>
      </c>
      <c r="C1938" s="183" t="s">
        <v>21</v>
      </c>
      <c r="D1938" s="285" t="s">
        <v>153</v>
      </c>
      <c r="E1938" s="365" t="s">
        <v>148</v>
      </c>
      <c r="F1938" s="365"/>
      <c r="G1938" s="183" t="s">
        <v>26</v>
      </c>
      <c r="H1938" s="184">
        <v>0.12709999999999999</v>
      </c>
      <c r="I1938" s="185">
        <v>20.92</v>
      </c>
      <c r="J1938" s="198">
        <v>2.65</v>
      </c>
    </row>
    <row r="1939" spans="1:10" s="110" customFormat="1" ht="25.5" customHeight="1">
      <c r="A1939" s="197" t="s">
        <v>146</v>
      </c>
      <c r="B1939" s="183" t="s">
        <v>1560</v>
      </c>
      <c r="C1939" s="183" t="s">
        <v>21</v>
      </c>
      <c r="D1939" s="285" t="s">
        <v>154</v>
      </c>
      <c r="E1939" s="365" t="s">
        <v>148</v>
      </c>
      <c r="F1939" s="365"/>
      <c r="G1939" s="183" t="s">
        <v>26</v>
      </c>
      <c r="H1939" s="184">
        <v>0.12709999999999999</v>
      </c>
      <c r="I1939" s="185">
        <v>25.55</v>
      </c>
      <c r="J1939" s="198">
        <v>3.24</v>
      </c>
    </row>
    <row r="1940" spans="1:10" s="110" customFormat="1">
      <c r="A1940" s="199" t="s">
        <v>139</v>
      </c>
      <c r="B1940" s="186" t="s">
        <v>1565</v>
      </c>
      <c r="C1940" s="186" t="s">
        <v>21</v>
      </c>
      <c r="D1940" s="278" t="s">
        <v>164</v>
      </c>
      <c r="E1940" s="362" t="s">
        <v>142</v>
      </c>
      <c r="F1940" s="362"/>
      <c r="G1940" s="186" t="s">
        <v>45</v>
      </c>
      <c r="H1940" s="187">
        <v>1.6500000000000001E-2</v>
      </c>
      <c r="I1940" s="188">
        <v>76.94</v>
      </c>
      <c r="J1940" s="200">
        <v>1.26</v>
      </c>
    </row>
    <row r="1941" spans="1:10" s="110" customFormat="1" ht="25.5">
      <c r="A1941" s="199" t="s">
        <v>139</v>
      </c>
      <c r="B1941" s="186" t="s">
        <v>1597</v>
      </c>
      <c r="C1941" s="186" t="s">
        <v>21</v>
      </c>
      <c r="D1941" s="278" t="s">
        <v>967</v>
      </c>
      <c r="E1941" s="362" t="s">
        <v>142</v>
      </c>
      <c r="F1941" s="362"/>
      <c r="G1941" s="186" t="s">
        <v>45</v>
      </c>
      <c r="H1941" s="187">
        <v>1</v>
      </c>
      <c r="I1941" s="188">
        <v>12.25</v>
      </c>
      <c r="J1941" s="200">
        <v>12.25</v>
      </c>
    </row>
    <row r="1942" spans="1:10" s="110" customFormat="1" ht="25.5">
      <c r="A1942" s="199" t="s">
        <v>139</v>
      </c>
      <c r="B1942" s="186" t="s">
        <v>1567</v>
      </c>
      <c r="C1942" s="186" t="s">
        <v>21</v>
      </c>
      <c r="D1942" s="278" t="s">
        <v>166</v>
      </c>
      <c r="E1942" s="362" t="s">
        <v>142</v>
      </c>
      <c r="F1942" s="362"/>
      <c r="G1942" s="186" t="s">
        <v>45</v>
      </c>
      <c r="H1942" s="187">
        <v>2.1999999999999999E-2</v>
      </c>
      <c r="I1942" s="188">
        <v>87.17</v>
      </c>
      <c r="J1942" s="200">
        <v>1.91</v>
      </c>
    </row>
    <row r="1943" spans="1:10" s="110" customFormat="1">
      <c r="A1943" s="199" t="s">
        <v>139</v>
      </c>
      <c r="B1943" s="186" t="s">
        <v>1564</v>
      </c>
      <c r="C1943" s="186" t="s">
        <v>21</v>
      </c>
      <c r="D1943" s="278" t="s">
        <v>165</v>
      </c>
      <c r="E1943" s="362" t="s">
        <v>142</v>
      </c>
      <c r="F1943" s="362"/>
      <c r="G1943" s="186" t="s">
        <v>45</v>
      </c>
      <c r="H1943" s="187">
        <v>1.9E-2</v>
      </c>
      <c r="I1943" s="188">
        <v>2.62</v>
      </c>
      <c r="J1943" s="200">
        <v>0.04</v>
      </c>
    </row>
    <row r="1944" spans="1:10" s="110" customFormat="1" ht="25.5">
      <c r="A1944" s="201"/>
      <c r="B1944" s="293"/>
      <c r="C1944" s="293"/>
      <c r="D1944" s="279"/>
      <c r="E1944" s="279" t="s">
        <v>143</v>
      </c>
      <c r="F1944" s="203">
        <v>4.71</v>
      </c>
      <c r="G1944" s="279" t="s">
        <v>144</v>
      </c>
      <c r="H1944" s="203">
        <v>0</v>
      </c>
      <c r="I1944" s="279" t="s">
        <v>145</v>
      </c>
      <c r="J1944" s="204">
        <v>4.71</v>
      </c>
    </row>
    <row r="1945" spans="1:10" s="110" customFormat="1" ht="15" customHeight="1" thickBot="1">
      <c r="A1945" s="201"/>
      <c r="B1945" s="293"/>
      <c r="C1945" s="293"/>
      <c r="D1945" s="279"/>
      <c r="E1945" s="279" t="s">
        <v>663</v>
      </c>
      <c r="F1945" s="203">
        <v>4.79</v>
      </c>
      <c r="G1945" s="279"/>
      <c r="H1945" s="363" t="s">
        <v>664</v>
      </c>
      <c r="I1945" s="363"/>
      <c r="J1945" s="204">
        <v>26.14</v>
      </c>
    </row>
    <row r="1946" spans="1:10" s="110" customFormat="1" ht="15" thickTop="1">
      <c r="A1946" s="205"/>
      <c r="B1946" s="190"/>
      <c r="C1946" s="190"/>
      <c r="D1946" s="189"/>
      <c r="E1946" s="189"/>
      <c r="F1946" s="189"/>
      <c r="G1946" s="189"/>
      <c r="H1946" s="189"/>
      <c r="I1946" s="189"/>
      <c r="J1946" s="206"/>
    </row>
    <row r="1947" spans="1:10" s="110" customFormat="1">
      <c r="A1947" s="290" t="s">
        <v>966</v>
      </c>
      <c r="B1947" s="289" t="s">
        <v>8</v>
      </c>
      <c r="C1947" s="289" t="s">
        <v>9</v>
      </c>
      <c r="D1947" s="284" t="s">
        <v>10</v>
      </c>
      <c r="E1947" s="367" t="s">
        <v>136</v>
      </c>
      <c r="F1947" s="367"/>
      <c r="G1947" s="289" t="s">
        <v>11</v>
      </c>
      <c r="H1947" s="288" t="s">
        <v>12</v>
      </c>
      <c r="I1947" s="288" t="s">
        <v>13</v>
      </c>
      <c r="J1947" s="287" t="s">
        <v>14</v>
      </c>
    </row>
    <row r="1948" spans="1:10" s="110" customFormat="1" ht="25.5" customHeight="1">
      <c r="A1948" s="94" t="s">
        <v>137</v>
      </c>
      <c r="B1948" s="95" t="s">
        <v>3670</v>
      </c>
      <c r="C1948" s="95" t="s">
        <v>21</v>
      </c>
      <c r="D1948" s="277" t="s">
        <v>2625</v>
      </c>
      <c r="E1948" s="368" t="s">
        <v>152</v>
      </c>
      <c r="F1948" s="368"/>
      <c r="G1948" s="95" t="s">
        <v>45</v>
      </c>
      <c r="H1948" s="182">
        <v>1</v>
      </c>
      <c r="I1948" s="96">
        <v>9.77</v>
      </c>
      <c r="J1948" s="196">
        <v>9.77</v>
      </c>
    </row>
    <row r="1949" spans="1:10" s="110" customFormat="1" ht="25.5" customHeight="1">
      <c r="A1949" s="197" t="s">
        <v>146</v>
      </c>
      <c r="B1949" s="183" t="s">
        <v>1559</v>
      </c>
      <c r="C1949" s="183" t="s">
        <v>21</v>
      </c>
      <c r="D1949" s="285" t="s">
        <v>153</v>
      </c>
      <c r="E1949" s="365" t="s">
        <v>148</v>
      </c>
      <c r="F1949" s="365"/>
      <c r="G1949" s="183" t="s">
        <v>26</v>
      </c>
      <c r="H1949" s="184">
        <v>0.152</v>
      </c>
      <c r="I1949" s="185">
        <v>20.92</v>
      </c>
      <c r="J1949" s="198">
        <v>3.17</v>
      </c>
    </row>
    <row r="1950" spans="1:10" s="110" customFormat="1" ht="25.5" customHeight="1">
      <c r="A1950" s="197" t="s">
        <v>146</v>
      </c>
      <c r="B1950" s="183" t="s">
        <v>1560</v>
      </c>
      <c r="C1950" s="183" t="s">
        <v>21</v>
      </c>
      <c r="D1950" s="285" t="s">
        <v>154</v>
      </c>
      <c r="E1950" s="365" t="s">
        <v>148</v>
      </c>
      <c r="F1950" s="365"/>
      <c r="G1950" s="183" t="s">
        <v>26</v>
      </c>
      <c r="H1950" s="184">
        <v>0.152</v>
      </c>
      <c r="I1950" s="185">
        <v>25.55</v>
      </c>
      <c r="J1950" s="198">
        <v>3.88</v>
      </c>
    </row>
    <row r="1951" spans="1:10" s="110" customFormat="1">
      <c r="A1951" s="199" t="s">
        <v>139</v>
      </c>
      <c r="B1951" s="186" t="s">
        <v>1565</v>
      </c>
      <c r="C1951" s="186" t="s">
        <v>21</v>
      </c>
      <c r="D1951" s="278" t="s">
        <v>164</v>
      </c>
      <c r="E1951" s="362" t="s">
        <v>142</v>
      </c>
      <c r="F1951" s="362"/>
      <c r="G1951" s="186" t="s">
        <v>45</v>
      </c>
      <c r="H1951" s="187">
        <v>7.1000000000000004E-3</v>
      </c>
      <c r="I1951" s="188">
        <v>76.94</v>
      </c>
      <c r="J1951" s="200">
        <v>0.54</v>
      </c>
    </row>
    <row r="1952" spans="1:10" s="110" customFormat="1" ht="25.5">
      <c r="A1952" s="199" t="s">
        <v>139</v>
      </c>
      <c r="B1952" s="186" t="s">
        <v>1568</v>
      </c>
      <c r="C1952" s="186" t="s">
        <v>21</v>
      </c>
      <c r="D1952" s="278" t="s">
        <v>929</v>
      </c>
      <c r="E1952" s="362" t="s">
        <v>142</v>
      </c>
      <c r="F1952" s="362"/>
      <c r="G1952" s="186" t="s">
        <v>45</v>
      </c>
      <c r="H1952" s="187">
        <v>1</v>
      </c>
      <c r="I1952" s="188">
        <v>1.41</v>
      </c>
      <c r="J1952" s="200">
        <v>1.41</v>
      </c>
    </row>
    <row r="1953" spans="1:10" s="110" customFormat="1" ht="25.5">
      <c r="A1953" s="199" t="s">
        <v>139</v>
      </c>
      <c r="B1953" s="186" t="s">
        <v>1567</v>
      </c>
      <c r="C1953" s="186" t="s">
        <v>21</v>
      </c>
      <c r="D1953" s="278" t="s">
        <v>166</v>
      </c>
      <c r="E1953" s="362" t="s">
        <v>142</v>
      </c>
      <c r="F1953" s="362"/>
      <c r="G1953" s="186" t="s">
        <v>45</v>
      </c>
      <c r="H1953" s="187">
        <v>8.0000000000000002E-3</v>
      </c>
      <c r="I1953" s="188">
        <v>87.17</v>
      </c>
      <c r="J1953" s="200">
        <v>0.69</v>
      </c>
    </row>
    <row r="1954" spans="1:10" s="110" customFormat="1">
      <c r="A1954" s="199" t="s">
        <v>139</v>
      </c>
      <c r="B1954" s="186" t="s">
        <v>1564</v>
      </c>
      <c r="C1954" s="186" t="s">
        <v>21</v>
      </c>
      <c r="D1954" s="278" t="s">
        <v>165</v>
      </c>
      <c r="E1954" s="362" t="s">
        <v>142</v>
      </c>
      <c r="F1954" s="362"/>
      <c r="G1954" s="186" t="s">
        <v>45</v>
      </c>
      <c r="H1954" s="187">
        <v>3.3799999999999997E-2</v>
      </c>
      <c r="I1954" s="188">
        <v>2.62</v>
      </c>
      <c r="J1954" s="200">
        <v>0.08</v>
      </c>
    </row>
    <row r="1955" spans="1:10" s="110" customFormat="1" ht="25.5">
      <c r="A1955" s="201"/>
      <c r="B1955" s="293"/>
      <c r="C1955" s="293"/>
      <c r="D1955" s="279"/>
      <c r="E1955" s="279" t="s">
        <v>143</v>
      </c>
      <c r="F1955" s="203">
        <v>5.64</v>
      </c>
      <c r="G1955" s="279" t="s">
        <v>144</v>
      </c>
      <c r="H1955" s="203">
        <v>0</v>
      </c>
      <c r="I1955" s="279" t="s">
        <v>145</v>
      </c>
      <c r="J1955" s="204">
        <v>5.64</v>
      </c>
    </row>
    <row r="1956" spans="1:10" s="110" customFormat="1" ht="15" customHeight="1" thickBot="1">
      <c r="A1956" s="201"/>
      <c r="B1956" s="293"/>
      <c r="C1956" s="293"/>
      <c r="D1956" s="279"/>
      <c r="E1956" s="279" t="s">
        <v>663</v>
      </c>
      <c r="F1956" s="203">
        <v>2.19</v>
      </c>
      <c r="G1956" s="279"/>
      <c r="H1956" s="363" t="s">
        <v>664</v>
      </c>
      <c r="I1956" s="363"/>
      <c r="J1956" s="204">
        <v>11.96</v>
      </c>
    </row>
    <row r="1957" spans="1:10" s="110" customFormat="1" ht="15" thickTop="1">
      <c r="A1957" s="205"/>
      <c r="B1957" s="190"/>
      <c r="C1957" s="190"/>
      <c r="D1957" s="189"/>
      <c r="E1957" s="189"/>
      <c r="F1957" s="189"/>
      <c r="G1957" s="189"/>
      <c r="H1957" s="189"/>
      <c r="I1957" s="189"/>
      <c r="J1957" s="206"/>
    </row>
    <row r="1958" spans="1:10" s="110" customFormat="1">
      <c r="A1958" s="290" t="s">
        <v>968</v>
      </c>
      <c r="B1958" s="289" t="s">
        <v>8</v>
      </c>
      <c r="C1958" s="289" t="s">
        <v>9</v>
      </c>
      <c r="D1958" s="284" t="s">
        <v>10</v>
      </c>
      <c r="E1958" s="367" t="s">
        <v>136</v>
      </c>
      <c r="F1958" s="367"/>
      <c r="G1958" s="289" t="s">
        <v>11</v>
      </c>
      <c r="H1958" s="288" t="s">
        <v>12</v>
      </c>
      <c r="I1958" s="288" t="s">
        <v>13</v>
      </c>
      <c r="J1958" s="287" t="s">
        <v>14</v>
      </c>
    </row>
    <row r="1959" spans="1:10" s="110" customFormat="1" ht="38.25" customHeight="1">
      <c r="A1959" s="94" t="s">
        <v>137</v>
      </c>
      <c r="B1959" s="95" t="s">
        <v>1230</v>
      </c>
      <c r="C1959" s="95" t="s">
        <v>21</v>
      </c>
      <c r="D1959" s="277" t="s">
        <v>372</v>
      </c>
      <c r="E1959" s="368" t="s">
        <v>152</v>
      </c>
      <c r="F1959" s="368"/>
      <c r="G1959" s="95" t="s">
        <v>45</v>
      </c>
      <c r="H1959" s="182">
        <v>1</v>
      </c>
      <c r="I1959" s="96">
        <v>83.41</v>
      </c>
      <c r="J1959" s="196">
        <v>83.41</v>
      </c>
    </row>
    <row r="1960" spans="1:10" s="110" customFormat="1" ht="25.5" customHeight="1">
      <c r="A1960" s="197" t="s">
        <v>146</v>
      </c>
      <c r="B1960" s="183" t="s">
        <v>1559</v>
      </c>
      <c r="C1960" s="183" t="s">
        <v>21</v>
      </c>
      <c r="D1960" s="285" t="s">
        <v>153</v>
      </c>
      <c r="E1960" s="365" t="s">
        <v>148</v>
      </c>
      <c r="F1960" s="365"/>
      <c r="G1960" s="183" t="s">
        <v>26</v>
      </c>
      <c r="H1960" s="184">
        <v>0.22120000000000001</v>
      </c>
      <c r="I1960" s="185">
        <v>20.92</v>
      </c>
      <c r="J1960" s="198">
        <v>4.62</v>
      </c>
    </row>
    <row r="1961" spans="1:10" s="110" customFormat="1" ht="25.5" customHeight="1">
      <c r="A1961" s="197" t="s">
        <v>146</v>
      </c>
      <c r="B1961" s="183" t="s">
        <v>1560</v>
      </c>
      <c r="C1961" s="183" t="s">
        <v>21</v>
      </c>
      <c r="D1961" s="285" t="s">
        <v>154</v>
      </c>
      <c r="E1961" s="365" t="s">
        <v>148</v>
      </c>
      <c r="F1961" s="365"/>
      <c r="G1961" s="183" t="s">
        <v>26</v>
      </c>
      <c r="H1961" s="184">
        <v>0.22120000000000001</v>
      </c>
      <c r="I1961" s="185">
        <v>25.55</v>
      </c>
      <c r="J1961" s="198">
        <v>5.65</v>
      </c>
    </row>
    <row r="1962" spans="1:10" s="110" customFormat="1">
      <c r="A1962" s="199" t="s">
        <v>139</v>
      </c>
      <c r="B1962" s="186" t="s">
        <v>1572</v>
      </c>
      <c r="C1962" s="186" t="s">
        <v>21</v>
      </c>
      <c r="D1962" s="278" t="s">
        <v>184</v>
      </c>
      <c r="E1962" s="362" t="s">
        <v>142</v>
      </c>
      <c r="F1962" s="362"/>
      <c r="G1962" s="186" t="s">
        <v>45</v>
      </c>
      <c r="H1962" s="187">
        <v>1.06E-2</v>
      </c>
      <c r="I1962" s="188">
        <v>14.56</v>
      </c>
      <c r="J1962" s="200">
        <v>0.15</v>
      </c>
    </row>
    <row r="1963" spans="1:10" s="110" customFormat="1" ht="25.5">
      <c r="A1963" s="199" t="s">
        <v>139</v>
      </c>
      <c r="B1963" s="186" t="s">
        <v>1600</v>
      </c>
      <c r="C1963" s="186" t="s">
        <v>21</v>
      </c>
      <c r="D1963" s="278" t="s">
        <v>978</v>
      </c>
      <c r="E1963" s="362" t="s">
        <v>142</v>
      </c>
      <c r="F1963" s="362"/>
      <c r="G1963" s="186" t="s">
        <v>45</v>
      </c>
      <c r="H1963" s="187">
        <v>1</v>
      </c>
      <c r="I1963" s="188">
        <v>72.989999999999995</v>
      </c>
      <c r="J1963" s="200">
        <v>72.989999999999995</v>
      </c>
    </row>
    <row r="1964" spans="1:10" s="110" customFormat="1" ht="25.5">
      <c r="A1964" s="201"/>
      <c r="B1964" s="293"/>
      <c r="C1964" s="293"/>
      <c r="D1964" s="279"/>
      <c r="E1964" s="279" t="s">
        <v>143</v>
      </c>
      <c r="F1964" s="203">
        <v>8.2100000000000009</v>
      </c>
      <c r="G1964" s="279" t="s">
        <v>144</v>
      </c>
      <c r="H1964" s="203">
        <v>0</v>
      </c>
      <c r="I1964" s="279" t="s">
        <v>145</v>
      </c>
      <c r="J1964" s="204">
        <v>8.2100000000000009</v>
      </c>
    </row>
    <row r="1965" spans="1:10" s="110" customFormat="1" ht="15" customHeight="1" thickBot="1">
      <c r="A1965" s="201"/>
      <c r="B1965" s="293"/>
      <c r="C1965" s="293"/>
      <c r="D1965" s="279"/>
      <c r="E1965" s="279" t="s">
        <v>663</v>
      </c>
      <c r="F1965" s="203">
        <v>18.739999999999998</v>
      </c>
      <c r="G1965" s="279"/>
      <c r="H1965" s="363" t="s">
        <v>664</v>
      </c>
      <c r="I1965" s="363"/>
      <c r="J1965" s="204">
        <v>102.15</v>
      </c>
    </row>
    <row r="1966" spans="1:10" s="110" customFormat="1" ht="15" thickTop="1">
      <c r="A1966" s="205"/>
      <c r="B1966" s="190"/>
      <c r="C1966" s="190"/>
      <c r="D1966" s="189"/>
      <c r="E1966" s="189"/>
      <c r="F1966" s="189"/>
      <c r="G1966" s="189"/>
      <c r="H1966" s="189"/>
      <c r="I1966" s="189"/>
      <c r="J1966" s="206"/>
    </row>
    <row r="1967" spans="1:10" s="110" customFormat="1">
      <c r="A1967" s="290" t="s">
        <v>969</v>
      </c>
      <c r="B1967" s="289" t="s">
        <v>8</v>
      </c>
      <c r="C1967" s="289" t="s">
        <v>9</v>
      </c>
      <c r="D1967" s="284" t="s">
        <v>10</v>
      </c>
      <c r="E1967" s="367" t="s">
        <v>136</v>
      </c>
      <c r="F1967" s="367"/>
      <c r="G1967" s="289" t="s">
        <v>11</v>
      </c>
      <c r="H1967" s="288" t="s">
        <v>12</v>
      </c>
      <c r="I1967" s="288" t="s">
        <v>13</v>
      </c>
      <c r="J1967" s="287" t="s">
        <v>14</v>
      </c>
    </row>
    <row r="1968" spans="1:10" s="110" customFormat="1" ht="25.5" customHeight="1">
      <c r="A1968" s="94" t="s">
        <v>137</v>
      </c>
      <c r="B1968" s="95" t="s">
        <v>1293</v>
      </c>
      <c r="C1968" s="95" t="s">
        <v>21</v>
      </c>
      <c r="D1968" s="277" t="s">
        <v>374</v>
      </c>
      <c r="E1968" s="368" t="s">
        <v>152</v>
      </c>
      <c r="F1968" s="368"/>
      <c r="G1968" s="95" t="s">
        <v>45</v>
      </c>
      <c r="H1968" s="182">
        <v>1</v>
      </c>
      <c r="I1968" s="96">
        <v>56.48</v>
      </c>
      <c r="J1968" s="196">
        <v>56.48</v>
      </c>
    </row>
    <row r="1969" spans="1:10" s="110" customFormat="1" ht="25.5" customHeight="1">
      <c r="A1969" s="197" t="s">
        <v>146</v>
      </c>
      <c r="B1969" s="183" t="s">
        <v>1559</v>
      </c>
      <c r="C1969" s="183" t="s">
        <v>21</v>
      </c>
      <c r="D1969" s="285" t="s">
        <v>153</v>
      </c>
      <c r="E1969" s="365" t="s">
        <v>148</v>
      </c>
      <c r="F1969" s="365"/>
      <c r="G1969" s="183" t="s">
        <v>26</v>
      </c>
      <c r="H1969" s="184">
        <v>0.1133</v>
      </c>
      <c r="I1969" s="185">
        <v>20.92</v>
      </c>
      <c r="J1969" s="198">
        <v>2.37</v>
      </c>
    </row>
    <row r="1970" spans="1:10" s="110" customFormat="1" ht="25.5" customHeight="1">
      <c r="A1970" s="197" t="s">
        <v>146</v>
      </c>
      <c r="B1970" s="183" t="s">
        <v>1560</v>
      </c>
      <c r="C1970" s="183" t="s">
        <v>21</v>
      </c>
      <c r="D1970" s="285" t="s">
        <v>154</v>
      </c>
      <c r="E1970" s="365" t="s">
        <v>148</v>
      </c>
      <c r="F1970" s="365"/>
      <c r="G1970" s="183" t="s">
        <v>26</v>
      </c>
      <c r="H1970" s="184">
        <v>0.1133</v>
      </c>
      <c r="I1970" s="185">
        <v>25.55</v>
      </c>
      <c r="J1970" s="198">
        <v>2.89</v>
      </c>
    </row>
    <row r="1971" spans="1:10" s="110" customFormat="1" ht="25.5">
      <c r="A1971" s="199" t="s">
        <v>139</v>
      </c>
      <c r="B1971" s="186" t="s">
        <v>1603</v>
      </c>
      <c r="C1971" s="186" t="s">
        <v>21</v>
      </c>
      <c r="D1971" s="278" t="s">
        <v>981</v>
      </c>
      <c r="E1971" s="362" t="s">
        <v>142</v>
      </c>
      <c r="F1971" s="362"/>
      <c r="G1971" s="186" t="s">
        <v>45</v>
      </c>
      <c r="H1971" s="187">
        <v>1</v>
      </c>
      <c r="I1971" s="188">
        <v>47.85</v>
      </c>
      <c r="J1971" s="200">
        <v>47.85</v>
      </c>
    </row>
    <row r="1972" spans="1:10" s="110" customFormat="1">
      <c r="A1972" s="199" t="s">
        <v>139</v>
      </c>
      <c r="B1972" s="186" t="s">
        <v>1602</v>
      </c>
      <c r="C1972" s="186" t="s">
        <v>21</v>
      </c>
      <c r="D1972" s="278" t="s">
        <v>980</v>
      </c>
      <c r="E1972" s="362" t="s">
        <v>142</v>
      </c>
      <c r="F1972" s="362"/>
      <c r="G1972" s="186" t="s">
        <v>45</v>
      </c>
      <c r="H1972" s="187">
        <v>7.1400000000000005E-2</v>
      </c>
      <c r="I1972" s="188">
        <v>25.11</v>
      </c>
      <c r="J1972" s="200">
        <v>1.79</v>
      </c>
    </row>
    <row r="1973" spans="1:10" s="110" customFormat="1" ht="25.5">
      <c r="A1973" s="199" t="s">
        <v>139</v>
      </c>
      <c r="B1973" s="186" t="s">
        <v>1567</v>
      </c>
      <c r="C1973" s="186" t="s">
        <v>21</v>
      </c>
      <c r="D1973" s="278" t="s">
        <v>166</v>
      </c>
      <c r="E1973" s="362" t="s">
        <v>142</v>
      </c>
      <c r="F1973" s="362"/>
      <c r="G1973" s="186" t="s">
        <v>45</v>
      </c>
      <c r="H1973" s="187">
        <v>1.7999999999999999E-2</v>
      </c>
      <c r="I1973" s="188">
        <v>87.17</v>
      </c>
      <c r="J1973" s="200">
        <v>1.56</v>
      </c>
    </row>
    <row r="1974" spans="1:10" s="110" customFormat="1">
      <c r="A1974" s="199" t="s">
        <v>139</v>
      </c>
      <c r="B1974" s="186" t="s">
        <v>1564</v>
      </c>
      <c r="C1974" s="186" t="s">
        <v>21</v>
      </c>
      <c r="D1974" s="278" t="s">
        <v>165</v>
      </c>
      <c r="E1974" s="362" t="s">
        <v>142</v>
      </c>
      <c r="F1974" s="362"/>
      <c r="G1974" s="186" t="s">
        <v>45</v>
      </c>
      <c r="H1974" s="187">
        <v>1.14E-2</v>
      </c>
      <c r="I1974" s="188">
        <v>2.62</v>
      </c>
      <c r="J1974" s="200">
        <v>0.02</v>
      </c>
    </row>
    <row r="1975" spans="1:10" s="110" customFormat="1" ht="25.5">
      <c r="A1975" s="201"/>
      <c r="B1975" s="293"/>
      <c r="C1975" s="293"/>
      <c r="D1975" s="279"/>
      <c r="E1975" s="279" t="s">
        <v>143</v>
      </c>
      <c r="F1975" s="203">
        <v>4.2</v>
      </c>
      <c r="G1975" s="279" t="s">
        <v>144</v>
      </c>
      <c r="H1975" s="203">
        <v>0</v>
      </c>
      <c r="I1975" s="279" t="s">
        <v>145</v>
      </c>
      <c r="J1975" s="204">
        <v>4.2</v>
      </c>
    </row>
    <row r="1976" spans="1:10" s="110" customFormat="1" ht="15" customHeight="1" thickBot="1">
      <c r="A1976" s="201"/>
      <c r="B1976" s="293"/>
      <c r="C1976" s="293"/>
      <c r="D1976" s="279"/>
      <c r="E1976" s="279" t="s">
        <v>663</v>
      </c>
      <c r="F1976" s="203">
        <v>12.69</v>
      </c>
      <c r="G1976" s="279"/>
      <c r="H1976" s="363" t="s">
        <v>664</v>
      </c>
      <c r="I1976" s="363"/>
      <c r="J1976" s="204">
        <v>69.17</v>
      </c>
    </row>
    <row r="1977" spans="1:10" s="110" customFormat="1" ht="15" thickTop="1">
      <c r="A1977" s="205"/>
      <c r="B1977" s="190"/>
      <c r="C1977" s="190"/>
      <c r="D1977" s="189"/>
      <c r="E1977" s="189"/>
      <c r="F1977" s="189"/>
      <c r="G1977" s="189"/>
      <c r="H1977" s="189"/>
      <c r="I1977" s="189"/>
      <c r="J1977" s="206"/>
    </row>
    <row r="1978" spans="1:10" s="110" customFormat="1">
      <c r="A1978" s="290" t="s">
        <v>970</v>
      </c>
      <c r="B1978" s="289" t="s">
        <v>8</v>
      </c>
      <c r="C1978" s="289" t="s">
        <v>9</v>
      </c>
      <c r="D1978" s="284" t="s">
        <v>10</v>
      </c>
      <c r="E1978" s="367" t="s">
        <v>136</v>
      </c>
      <c r="F1978" s="367"/>
      <c r="G1978" s="289" t="s">
        <v>11</v>
      </c>
      <c r="H1978" s="288" t="s">
        <v>12</v>
      </c>
      <c r="I1978" s="288" t="s">
        <v>13</v>
      </c>
      <c r="J1978" s="287" t="s">
        <v>14</v>
      </c>
    </row>
    <row r="1979" spans="1:10" s="110" customFormat="1" ht="25.5" customHeight="1">
      <c r="A1979" s="94" t="s">
        <v>137</v>
      </c>
      <c r="B1979" s="95" t="s">
        <v>1312</v>
      </c>
      <c r="C1979" s="95" t="s">
        <v>21</v>
      </c>
      <c r="D1979" s="277" t="s">
        <v>375</v>
      </c>
      <c r="E1979" s="368" t="s">
        <v>152</v>
      </c>
      <c r="F1979" s="368"/>
      <c r="G1979" s="95" t="s">
        <v>45</v>
      </c>
      <c r="H1979" s="182">
        <v>1</v>
      </c>
      <c r="I1979" s="96">
        <v>103.65</v>
      </c>
      <c r="J1979" s="196">
        <v>103.65</v>
      </c>
    </row>
    <row r="1980" spans="1:10" s="110" customFormat="1" ht="25.5" customHeight="1">
      <c r="A1980" s="197" t="s">
        <v>146</v>
      </c>
      <c r="B1980" s="183" t="s">
        <v>1559</v>
      </c>
      <c r="C1980" s="183" t="s">
        <v>21</v>
      </c>
      <c r="D1980" s="285" t="s">
        <v>153</v>
      </c>
      <c r="E1980" s="365" t="s">
        <v>148</v>
      </c>
      <c r="F1980" s="365"/>
      <c r="G1980" s="183" t="s">
        <v>26</v>
      </c>
      <c r="H1980" s="184">
        <v>0.18379999999999999</v>
      </c>
      <c r="I1980" s="185">
        <v>20.92</v>
      </c>
      <c r="J1980" s="198">
        <v>3.84</v>
      </c>
    </row>
    <row r="1981" spans="1:10" s="110" customFormat="1" ht="25.5" customHeight="1">
      <c r="A1981" s="197" t="s">
        <v>146</v>
      </c>
      <c r="B1981" s="183" t="s">
        <v>1560</v>
      </c>
      <c r="C1981" s="183" t="s">
        <v>21</v>
      </c>
      <c r="D1981" s="285" t="s">
        <v>154</v>
      </c>
      <c r="E1981" s="365" t="s">
        <v>148</v>
      </c>
      <c r="F1981" s="365"/>
      <c r="G1981" s="183" t="s">
        <v>26</v>
      </c>
      <c r="H1981" s="184">
        <v>0.18379999999999999</v>
      </c>
      <c r="I1981" s="185">
        <v>25.55</v>
      </c>
      <c r="J1981" s="198">
        <v>4.6900000000000004</v>
      </c>
    </row>
    <row r="1982" spans="1:10" s="110" customFormat="1" ht="25.5">
      <c r="A1982" s="199" t="s">
        <v>139</v>
      </c>
      <c r="B1982" s="186" t="s">
        <v>1604</v>
      </c>
      <c r="C1982" s="186" t="s">
        <v>21</v>
      </c>
      <c r="D1982" s="278" t="s">
        <v>982</v>
      </c>
      <c r="E1982" s="362" t="s">
        <v>142</v>
      </c>
      <c r="F1982" s="362"/>
      <c r="G1982" s="186" t="s">
        <v>45</v>
      </c>
      <c r="H1982" s="187">
        <v>1</v>
      </c>
      <c r="I1982" s="188">
        <v>87.64</v>
      </c>
      <c r="J1982" s="200">
        <v>87.64</v>
      </c>
    </row>
    <row r="1983" spans="1:10" s="110" customFormat="1">
      <c r="A1983" s="199" t="s">
        <v>139</v>
      </c>
      <c r="B1983" s="186" t="s">
        <v>1602</v>
      </c>
      <c r="C1983" s="186" t="s">
        <v>21</v>
      </c>
      <c r="D1983" s="278" t="s">
        <v>980</v>
      </c>
      <c r="E1983" s="362" t="s">
        <v>142</v>
      </c>
      <c r="F1983" s="362"/>
      <c r="G1983" s="186" t="s">
        <v>45</v>
      </c>
      <c r="H1983" s="187">
        <v>0.15429999999999999</v>
      </c>
      <c r="I1983" s="188">
        <v>25.11</v>
      </c>
      <c r="J1983" s="200">
        <v>3.87</v>
      </c>
    </row>
    <row r="1984" spans="1:10" s="110" customFormat="1" ht="25.5">
      <c r="A1984" s="199" t="s">
        <v>139</v>
      </c>
      <c r="B1984" s="186" t="s">
        <v>1567</v>
      </c>
      <c r="C1984" s="186" t="s">
        <v>21</v>
      </c>
      <c r="D1984" s="278" t="s">
        <v>166</v>
      </c>
      <c r="E1984" s="362" t="s">
        <v>142</v>
      </c>
      <c r="F1984" s="362"/>
      <c r="G1984" s="186" t="s">
        <v>45</v>
      </c>
      <c r="H1984" s="187">
        <v>4.1000000000000002E-2</v>
      </c>
      <c r="I1984" s="188">
        <v>87.17</v>
      </c>
      <c r="J1984" s="200">
        <v>3.57</v>
      </c>
    </row>
    <row r="1985" spans="1:10" s="110" customFormat="1">
      <c r="A1985" s="199" t="s">
        <v>139</v>
      </c>
      <c r="B1985" s="186" t="s">
        <v>1564</v>
      </c>
      <c r="C1985" s="186" t="s">
        <v>21</v>
      </c>
      <c r="D1985" s="278" t="s">
        <v>165</v>
      </c>
      <c r="E1985" s="362" t="s">
        <v>142</v>
      </c>
      <c r="F1985" s="362"/>
      <c r="G1985" s="186" t="s">
        <v>45</v>
      </c>
      <c r="H1985" s="187">
        <v>1.84E-2</v>
      </c>
      <c r="I1985" s="188">
        <v>2.62</v>
      </c>
      <c r="J1985" s="200">
        <v>0.04</v>
      </c>
    </row>
    <row r="1986" spans="1:10" s="110" customFormat="1" ht="25.5">
      <c r="A1986" s="201"/>
      <c r="B1986" s="293"/>
      <c r="C1986" s="293"/>
      <c r="D1986" s="279"/>
      <c r="E1986" s="279" t="s">
        <v>143</v>
      </c>
      <c r="F1986" s="203">
        <v>6.81</v>
      </c>
      <c r="G1986" s="279" t="s">
        <v>144</v>
      </c>
      <c r="H1986" s="203">
        <v>0</v>
      </c>
      <c r="I1986" s="279" t="s">
        <v>145</v>
      </c>
      <c r="J1986" s="204">
        <v>6.81</v>
      </c>
    </row>
    <row r="1987" spans="1:10" s="110" customFormat="1" ht="15" customHeight="1" thickBot="1">
      <c r="A1987" s="201"/>
      <c r="B1987" s="293"/>
      <c r="C1987" s="293"/>
      <c r="D1987" s="279"/>
      <c r="E1987" s="279" t="s">
        <v>663</v>
      </c>
      <c r="F1987" s="203">
        <v>23.29</v>
      </c>
      <c r="G1987" s="279"/>
      <c r="H1987" s="363" t="s">
        <v>664</v>
      </c>
      <c r="I1987" s="363"/>
      <c r="J1987" s="204">
        <v>126.94</v>
      </c>
    </row>
    <row r="1988" spans="1:10" s="110" customFormat="1" ht="15" thickTop="1">
      <c r="A1988" s="205"/>
      <c r="B1988" s="190"/>
      <c r="C1988" s="190"/>
      <c r="D1988" s="189"/>
      <c r="E1988" s="189"/>
      <c r="F1988" s="189"/>
      <c r="G1988" s="189"/>
      <c r="H1988" s="189"/>
      <c r="I1988" s="189"/>
      <c r="J1988" s="206"/>
    </row>
    <row r="1989" spans="1:10" s="110" customFormat="1">
      <c r="A1989" s="290" t="s">
        <v>971</v>
      </c>
      <c r="B1989" s="289" t="s">
        <v>8</v>
      </c>
      <c r="C1989" s="289" t="s">
        <v>9</v>
      </c>
      <c r="D1989" s="284" t="s">
        <v>10</v>
      </c>
      <c r="E1989" s="367" t="s">
        <v>136</v>
      </c>
      <c r="F1989" s="367"/>
      <c r="G1989" s="289" t="s">
        <v>11</v>
      </c>
      <c r="H1989" s="288" t="s">
        <v>12</v>
      </c>
      <c r="I1989" s="288" t="s">
        <v>13</v>
      </c>
      <c r="J1989" s="287" t="s">
        <v>14</v>
      </c>
    </row>
    <row r="1990" spans="1:10" s="110" customFormat="1" ht="25.5" customHeight="1">
      <c r="A1990" s="94" t="s">
        <v>137</v>
      </c>
      <c r="B1990" s="95" t="s">
        <v>3671</v>
      </c>
      <c r="C1990" s="95" t="s">
        <v>21</v>
      </c>
      <c r="D1990" s="277" t="s">
        <v>2626</v>
      </c>
      <c r="E1990" s="368" t="s">
        <v>152</v>
      </c>
      <c r="F1990" s="368"/>
      <c r="G1990" s="95" t="s">
        <v>45</v>
      </c>
      <c r="H1990" s="182">
        <v>1</v>
      </c>
      <c r="I1990" s="96">
        <v>3592.92</v>
      </c>
      <c r="J1990" s="196">
        <v>3592.92</v>
      </c>
    </row>
    <row r="1991" spans="1:10" s="110" customFormat="1" ht="25.5" customHeight="1">
      <c r="A1991" s="197" t="s">
        <v>146</v>
      </c>
      <c r="B1991" s="183" t="s">
        <v>1559</v>
      </c>
      <c r="C1991" s="183" t="s">
        <v>21</v>
      </c>
      <c r="D1991" s="285" t="s">
        <v>153</v>
      </c>
      <c r="E1991" s="365" t="s">
        <v>148</v>
      </c>
      <c r="F1991" s="365"/>
      <c r="G1991" s="183" t="s">
        <v>26</v>
      </c>
      <c r="H1991" s="184">
        <v>1.4821</v>
      </c>
      <c r="I1991" s="185">
        <v>20.92</v>
      </c>
      <c r="J1991" s="198">
        <v>31</v>
      </c>
    </row>
    <row r="1992" spans="1:10" s="110" customFormat="1" ht="25.5" customHeight="1">
      <c r="A1992" s="197" t="s">
        <v>146</v>
      </c>
      <c r="B1992" s="183" t="s">
        <v>1560</v>
      </c>
      <c r="C1992" s="183" t="s">
        <v>21</v>
      </c>
      <c r="D1992" s="285" t="s">
        <v>154</v>
      </c>
      <c r="E1992" s="365" t="s">
        <v>148</v>
      </c>
      <c r="F1992" s="365"/>
      <c r="G1992" s="183" t="s">
        <v>26</v>
      </c>
      <c r="H1992" s="184">
        <v>1.4821</v>
      </c>
      <c r="I1992" s="185">
        <v>25.55</v>
      </c>
      <c r="J1992" s="198">
        <v>37.86</v>
      </c>
    </row>
    <row r="1993" spans="1:10" s="110" customFormat="1" ht="38.25" customHeight="1">
      <c r="A1993" s="197" t="s">
        <v>146</v>
      </c>
      <c r="B1993" s="183" t="s">
        <v>1605</v>
      </c>
      <c r="C1993" s="183" t="s">
        <v>21</v>
      </c>
      <c r="D1993" s="285" t="s">
        <v>983</v>
      </c>
      <c r="E1993" s="365" t="s">
        <v>155</v>
      </c>
      <c r="F1993" s="365"/>
      <c r="G1993" s="183" t="s">
        <v>156</v>
      </c>
      <c r="H1993" s="184">
        <v>0.26340000000000002</v>
      </c>
      <c r="I1993" s="185">
        <v>350.51</v>
      </c>
      <c r="J1993" s="198">
        <v>92.32</v>
      </c>
    </row>
    <row r="1994" spans="1:10" s="110" customFormat="1" ht="38.25" customHeight="1">
      <c r="A1994" s="197" t="s">
        <v>146</v>
      </c>
      <c r="B1994" s="183" t="s">
        <v>1606</v>
      </c>
      <c r="C1994" s="183" t="s">
        <v>21</v>
      </c>
      <c r="D1994" s="285" t="s">
        <v>984</v>
      </c>
      <c r="E1994" s="365" t="s">
        <v>155</v>
      </c>
      <c r="F1994" s="365"/>
      <c r="G1994" s="183" t="s">
        <v>249</v>
      </c>
      <c r="H1994" s="184">
        <v>2.3611</v>
      </c>
      <c r="I1994" s="185">
        <v>175.18</v>
      </c>
      <c r="J1994" s="198">
        <v>413.61</v>
      </c>
    </row>
    <row r="1995" spans="1:10" s="110" customFormat="1" ht="25.5">
      <c r="A1995" s="199" t="s">
        <v>139</v>
      </c>
      <c r="B1995" s="186" t="s">
        <v>3672</v>
      </c>
      <c r="C1995" s="186" t="s">
        <v>21</v>
      </c>
      <c r="D1995" s="278" t="s">
        <v>3673</v>
      </c>
      <c r="E1995" s="362" t="s">
        <v>142</v>
      </c>
      <c r="F1995" s="362"/>
      <c r="G1995" s="186" t="s">
        <v>45</v>
      </c>
      <c r="H1995" s="187">
        <v>1</v>
      </c>
      <c r="I1995" s="188">
        <v>3018.13</v>
      </c>
      <c r="J1995" s="200">
        <v>3018.13</v>
      </c>
    </row>
    <row r="1996" spans="1:10" s="110" customFormat="1" ht="25.5">
      <c r="A1996" s="201"/>
      <c r="B1996" s="293"/>
      <c r="C1996" s="293"/>
      <c r="D1996" s="279"/>
      <c r="E1996" s="279" t="s">
        <v>143</v>
      </c>
      <c r="F1996" s="203">
        <v>109.92</v>
      </c>
      <c r="G1996" s="279" t="s">
        <v>144</v>
      </c>
      <c r="H1996" s="203">
        <v>0</v>
      </c>
      <c r="I1996" s="279" t="s">
        <v>145</v>
      </c>
      <c r="J1996" s="204">
        <v>109.92</v>
      </c>
    </row>
    <row r="1997" spans="1:10" s="110" customFormat="1" ht="15" customHeight="1" thickBot="1">
      <c r="A1997" s="201"/>
      <c r="B1997" s="293"/>
      <c r="C1997" s="293"/>
      <c r="D1997" s="279"/>
      <c r="E1997" s="279" t="s">
        <v>663</v>
      </c>
      <c r="F1997" s="203">
        <v>807.32</v>
      </c>
      <c r="G1997" s="279"/>
      <c r="H1997" s="363" t="s">
        <v>664</v>
      </c>
      <c r="I1997" s="363"/>
      <c r="J1997" s="204">
        <v>4400.24</v>
      </c>
    </row>
    <row r="1998" spans="1:10" s="110" customFormat="1" ht="15" thickTop="1">
      <c r="A1998" s="205"/>
      <c r="B1998" s="190"/>
      <c r="C1998" s="190"/>
      <c r="D1998" s="189"/>
      <c r="E1998" s="189"/>
      <c r="F1998" s="189"/>
      <c r="G1998" s="189"/>
      <c r="H1998" s="189"/>
      <c r="I1998" s="189"/>
      <c r="J1998" s="206"/>
    </row>
    <row r="1999" spans="1:10" s="110" customFormat="1">
      <c r="A1999" s="290" t="s">
        <v>972</v>
      </c>
      <c r="B1999" s="289" t="s">
        <v>8</v>
      </c>
      <c r="C1999" s="289" t="s">
        <v>9</v>
      </c>
      <c r="D1999" s="284" t="s">
        <v>10</v>
      </c>
      <c r="E1999" s="367" t="s">
        <v>136</v>
      </c>
      <c r="F1999" s="367"/>
      <c r="G1999" s="289" t="s">
        <v>11</v>
      </c>
      <c r="H1999" s="288" t="s">
        <v>12</v>
      </c>
      <c r="I1999" s="288" t="s">
        <v>13</v>
      </c>
      <c r="J1999" s="287" t="s">
        <v>14</v>
      </c>
    </row>
    <row r="2000" spans="1:10" s="110" customFormat="1" ht="25.5" customHeight="1">
      <c r="A2000" s="94" t="s">
        <v>137</v>
      </c>
      <c r="B2000" s="95" t="s">
        <v>3674</v>
      </c>
      <c r="C2000" s="95" t="s">
        <v>21</v>
      </c>
      <c r="D2000" s="277" t="s">
        <v>2627</v>
      </c>
      <c r="E2000" s="368" t="s">
        <v>152</v>
      </c>
      <c r="F2000" s="368"/>
      <c r="G2000" s="95" t="s">
        <v>45</v>
      </c>
      <c r="H2000" s="182">
        <v>1</v>
      </c>
      <c r="I2000" s="96">
        <v>34.86</v>
      </c>
      <c r="J2000" s="196">
        <v>34.86</v>
      </c>
    </row>
    <row r="2001" spans="1:10" s="110" customFormat="1" ht="25.5" customHeight="1">
      <c r="A2001" s="197" t="s">
        <v>146</v>
      </c>
      <c r="B2001" s="183" t="s">
        <v>1559</v>
      </c>
      <c r="C2001" s="183" t="s">
        <v>21</v>
      </c>
      <c r="D2001" s="285" t="s">
        <v>153</v>
      </c>
      <c r="E2001" s="365" t="s">
        <v>148</v>
      </c>
      <c r="F2001" s="365"/>
      <c r="G2001" s="183" t="s">
        <v>26</v>
      </c>
      <c r="H2001" s="184">
        <v>0.1242</v>
      </c>
      <c r="I2001" s="185">
        <v>20.92</v>
      </c>
      <c r="J2001" s="198">
        <v>2.59</v>
      </c>
    </row>
    <row r="2002" spans="1:10" s="110" customFormat="1" ht="25.5" customHeight="1">
      <c r="A2002" s="197" t="s">
        <v>146</v>
      </c>
      <c r="B2002" s="183" t="s">
        <v>1560</v>
      </c>
      <c r="C2002" s="183" t="s">
        <v>21</v>
      </c>
      <c r="D2002" s="285" t="s">
        <v>154</v>
      </c>
      <c r="E2002" s="365" t="s">
        <v>148</v>
      </c>
      <c r="F2002" s="365"/>
      <c r="G2002" s="183" t="s">
        <v>26</v>
      </c>
      <c r="H2002" s="184">
        <v>0.1242</v>
      </c>
      <c r="I2002" s="185">
        <v>25.55</v>
      </c>
      <c r="J2002" s="198">
        <v>3.17</v>
      </c>
    </row>
    <row r="2003" spans="1:10" s="110" customFormat="1">
      <c r="A2003" s="199" t="s">
        <v>139</v>
      </c>
      <c r="B2003" s="186" t="s">
        <v>1572</v>
      </c>
      <c r="C2003" s="186" t="s">
        <v>21</v>
      </c>
      <c r="D2003" s="278" t="s">
        <v>184</v>
      </c>
      <c r="E2003" s="362" t="s">
        <v>142</v>
      </c>
      <c r="F2003" s="362"/>
      <c r="G2003" s="186" t="s">
        <v>45</v>
      </c>
      <c r="H2003" s="187">
        <v>4.1999999999999997E-3</v>
      </c>
      <c r="I2003" s="188">
        <v>14.56</v>
      </c>
      <c r="J2003" s="200">
        <v>0.06</v>
      </c>
    </row>
    <row r="2004" spans="1:10" s="110" customFormat="1" ht="25.5">
      <c r="A2004" s="199" t="s">
        <v>139</v>
      </c>
      <c r="B2004" s="186" t="s">
        <v>3675</v>
      </c>
      <c r="C2004" s="186" t="s">
        <v>21</v>
      </c>
      <c r="D2004" s="278" t="s">
        <v>3676</v>
      </c>
      <c r="E2004" s="362" t="s">
        <v>142</v>
      </c>
      <c r="F2004" s="362"/>
      <c r="G2004" s="186" t="s">
        <v>45</v>
      </c>
      <c r="H2004" s="187">
        <v>1</v>
      </c>
      <c r="I2004" s="188">
        <v>29.04</v>
      </c>
      <c r="J2004" s="200">
        <v>29.04</v>
      </c>
    </row>
    <row r="2005" spans="1:10" s="110" customFormat="1" ht="25.5">
      <c r="A2005" s="201"/>
      <c r="B2005" s="293"/>
      <c r="C2005" s="293"/>
      <c r="D2005" s="279"/>
      <c r="E2005" s="279" t="s">
        <v>143</v>
      </c>
      <c r="F2005" s="203">
        <v>4.5999999999999996</v>
      </c>
      <c r="G2005" s="279" t="s">
        <v>144</v>
      </c>
      <c r="H2005" s="203">
        <v>0</v>
      </c>
      <c r="I2005" s="279" t="s">
        <v>145</v>
      </c>
      <c r="J2005" s="204">
        <v>4.5999999999999996</v>
      </c>
    </row>
    <row r="2006" spans="1:10" s="110" customFormat="1" ht="15" customHeight="1" thickBot="1">
      <c r="A2006" s="201"/>
      <c r="B2006" s="293"/>
      <c r="C2006" s="293"/>
      <c r="D2006" s="279"/>
      <c r="E2006" s="279" t="s">
        <v>663</v>
      </c>
      <c r="F2006" s="203">
        <v>7.83</v>
      </c>
      <c r="G2006" s="279"/>
      <c r="H2006" s="363" t="s">
        <v>664</v>
      </c>
      <c r="I2006" s="363"/>
      <c r="J2006" s="204">
        <v>42.69</v>
      </c>
    </row>
    <row r="2007" spans="1:10" s="110" customFormat="1" ht="15" thickTop="1">
      <c r="A2007" s="205"/>
      <c r="B2007" s="190"/>
      <c r="C2007" s="190"/>
      <c r="D2007" s="189"/>
      <c r="E2007" s="189"/>
      <c r="F2007" s="189"/>
      <c r="G2007" s="189"/>
      <c r="H2007" s="189"/>
      <c r="I2007" s="189"/>
      <c r="J2007" s="206"/>
    </row>
    <row r="2008" spans="1:10" s="110" customFormat="1">
      <c r="A2008" s="290" t="s">
        <v>974</v>
      </c>
      <c r="B2008" s="289" t="s">
        <v>8</v>
      </c>
      <c r="C2008" s="289" t="s">
        <v>9</v>
      </c>
      <c r="D2008" s="284" t="s">
        <v>10</v>
      </c>
      <c r="E2008" s="367" t="s">
        <v>136</v>
      </c>
      <c r="F2008" s="367"/>
      <c r="G2008" s="289" t="s">
        <v>11</v>
      </c>
      <c r="H2008" s="288" t="s">
        <v>12</v>
      </c>
      <c r="I2008" s="288" t="s">
        <v>13</v>
      </c>
      <c r="J2008" s="287" t="s">
        <v>14</v>
      </c>
    </row>
    <row r="2009" spans="1:10" s="110" customFormat="1" ht="14.25" customHeight="1">
      <c r="A2009" s="94" t="s">
        <v>137</v>
      </c>
      <c r="B2009" s="95" t="s">
        <v>3677</v>
      </c>
      <c r="C2009" s="95" t="s">
        <v>487</v>
      </c>
      <c r="D2009" s="277" t="s">
        <v>2628</v>
      </c>
      <c r="E2009" s="368" t="s">
        <v>3678</v>
      </c>
      <c r="F2009" s="368"/>
      <c r="G2009" s="95" t="s">
        <v>17</v>
      </c>
      <c r="H2009" s="182">
        <v>1</v>
      </c>
      <c r="I2009" s="96">
        <v>30.01</v>
      </c>
      <c r="J2009" s="196">
        <v>30.01</v>
      </c>
    </row>
    <row r="2010" spans="1:10" s="110" customFormat="1" ht="25.5">
      <c r="A2010" s="197" t="s">
        <v>146</v>
      </c>
      <c r="B2010" s="183" t="s">
        <v>1706</v>
      </c>
      <c r="C2010" s="183" t="s">
        <v>487</v>
      </c>
      <c r="D2010" s="285" t="s">
        <v>1119</v>
      </c>
      <c r="E2010" s="365" t="s">
        <v>1120</v>
      </c>
      <c r="F2010" s="365"/>
      <c r="G2010" s="183" t="s">
        <v>1121</v>
      </c>
      <c r="H2010" s="184">
        <v>0.26</v>
      </c>
      <c r="I2010" s="185">
        <v>3.8</v>
      </c>
      <c r="J2010" s="198">
        <v>0.98</v>
      </c>
    </row>
    <row r="2011" spans="1:10" s="110" customFormat="1" ht="25.5">
      <c r="A2011" s="197" t="s">
        <v>146</v>
      </c>
      <c r="B2011" s="183" t="s">
        <v>3679</v>
      </c>
      <c r="C2011" s="183" t="s">
        <v>487</v>
      </c>
      <c r="D2011" s="285" t="s">
        <v>3680</v>
      </c>
      <c r="E2011" s="365" t="s">
        <v>1120</v>
      </c>
      <c r="F2011" s="365"/>
      <c r="G2011" s="183" t="s">
        <v>1121</v>
      </c>
      <c r="H2011" s="184">
        <v>0.26</v>
      </c>
      <c r="I2011" s="185">
        <v>3.73</v>
      </c>
      <c r="J2011" s="198">
        <v>0.96</v>
      </c>
    </row>
    <row r="2012" spans="1:10" s="110" customFormat="1">
      <c r="A2012" s="199" t="s">
        <v>139</v>
      </c>
      <c r="B2012" s="186" t="s">
        <v>3681</v>
      </c>
      <c r="C2012" s="186" t="s">
        <v>487</v>
      </c>
      <c r="D2012" s="278" t="s">
        <v>3682</v>
      </c>
      <c r="E2012" s="362" t="s">
        <v>141</v>
      </c>
      <c r="F2012" s="362"/>
      <c r="G2012" s="186" t="s">
        <v>1121</v>
      </c>
      <c r="H2012" s="187">
        <v>0.26</v>
      </c>
      <c r="I2012" s="188">
        <v>19.13</v>
      </c>
      <c r="J2012" s="200">
        <v>4.97</v>
      </c>
    </row>
    <row r="2013" spans="1:10" s="110" customFormat="1">
      <c r="A2013" s="199" t="s">
        <v>139</v>
      </c>
      <c r="B2013" s="186" t="s">
        <v>1707</v>
      </c>
      <c r="C2013" s="186" t="s">
        <v>487</v>
      </c>
      <c r="D2013" s="278" t="s">
        <v>1122</v>
      </c>
      <c r="E2013" s="362" t="s">
        <v>141</v>
      </c>
      <c r="F2013" s="362"/>
      <c r="G2013" s="186" t="s">
        <v>1121</v>
      </c>
      <c r="H2013" s="187">
        <v>0.26</v>
      </c>
      <c r="I2013" s="188">
        <v>13.65</v>
      </c>
      <c r="J2013" s="200">
        <v>3.54</v>
      </c>
    </row>
    <row r="2014" spans="1:10" s="110" customFormat="1">
      <c r="A2014" s="199" t="s">
        <v>139</v>
      </c>
      <c r="B2014" s="186" t="s">
        <v>3683</v>
      </c>
      <c r="C2014" s="186" t="s">
        <v>487</v>
      </c>
      <c r="D2014" s="278" t="s">
        <v>3684</v>
      </c>
      <c r="E2014" s="362" t="s">
        <v>142</v>
      </c>
      <c r="F2014" s="362"/>
      <c r="G2014" s="186" t="s">
        <v>1820</v>
      </c>
      <c r="H2014" s="187">
        <v>0.01</v>
      </c>
      <c r="I2014" s="188">
        <v>71.510000000000005</v>
      </c>
      <c r="J2014" s="200">
        <v>0.71</v>
      </c>
    </row>
    <row r="2015" spans="1:10" s="110" customFormat="1">
      <c r="A2015" s="199" t="s">
        <v>139</v>
      </c>
      <c r="B2015" s="186" t="s">
        <v>3685</v>
      </c>
      <c r="C2015" s="186" t="s">
        <v>487</v>
      </c>
      <c r="D2015" s="278" t="s">
        <v>3686</v>
      </c>
      <c r="E2015" s="362" t="s">
        <v>142</v>
      </c>
      <c r="F2015" s="362"/>
      <c r="G2015" s="186" t="s">
        <v>3211</v>
      </c>
      <c r="H2015" s="187">
        <v>1.6E-2</v>
      </c>
      <c r="I2015" s="188">
        <v>68.86</v>
      </c>
      <c r="J2015" s="200">
        <v>1.1000000000000001</v>
      </c>
    </row>
    <row r="2016" spans="1:10" s="110" customFormat="1">
      <c r="A2016" s="199" t="s">
        <v>139</v>
      </c>
      <c r="B2016" s="186" t="s">
        <v>3687</v>
      </c>
      <c r="C2016" s="186" t="s">
        <v>487</v>
      </c>
      <c r="D2016" s="278" t="s">
        <v>3688</v>
      </c>
      <c r="E2016" s="362" t="s">
        <v>142</v>
      </c>
      <c r="F2016" s="362"/>
      <c r="G2016" s="186" t="s">
        <v>17</v>
      </c>
      <c r="H2016" s="187">
        <v>1</v>
      </c>
      <c r="I2016" s="188">
        <v>17.75</v>
      </c>
      <c r="J2016" s="200">
        <v>17.75</v>
      </c>
    </row>
    <row r="2017" spans="1:10" s="110" customFormat="1" ht="25.5">
      <c r="A2017" s="201"/>
      <c r="B2017" s="293"/>
      <c r="C2017" s="293"/>
      <c r="D2017" s="279"/>
      <c r="E2017" s="279" t="s">
        <v>143</v>
      </c>
      <c r="F2017" s="203">
        <v>8.51</v>
      </c>
      <c r="G2017" s="279" t="s">
        <v>144</v>
      </c>
      <c r="H2017" s="203">
        <v>0</v>
      </c>
      <c r="I2017" s="279" t="s">
        <v>145</v>
      </c>
      <c r="J2017" s="204">
        <v>8.51</v>
      </c>
    </row>
    <row r="2018" spans="1:10" s="110" customFormat="1" ht="15" customHeight="1" thickBot="1">
      <c r="A2018" s="201"/>
      <c r="B2018" s="293"/>
      <c r="C2018" s="293"/>
      <c r="D2018" s="279"/>
      <c r="E2018" s="279" t="s">
        <v>663</v>
      </c>
      <c r="F2018" s="203">
        <v>6.74</v>
      </c>
      <c r="G2018" s="279"/>
      <c r="H2018" s="363" t="s">
        <v>664</v>
      </c>
      <c r="I2018" s="363"/>
      <c r="J2018" s="204">
        <v>36.75</v>
      </c>
    </row>
    <row r="2019" spans="1:10" s="110" customFormat="1" ht="15" thickTop="1">
      <c r="A2019" s="205"/>
      <c r="B2019" s="190"/>
      <c r="C2019" s="190"/>
      <c r="D2019" s="189"/>
      <c r="E2019" s="189"/>
      <c r="F2019" s="189"/>
      <c r="G2019" s="189"/>
      <c r="H2019" s="189"/>
      <c r="I2019" s="189"/>
      <c r="J2019" s="206"/>
    </row>
    <row r="2020" spans="1:10" s="110" customFormat="1">
      <c r="A2020" s="290" t="s">
        <v>976</v>
      </c>
      <c r="B2020" s="289" t="s">
        <v>8</v>
      </c>
      <c r="C2020" s="289" t="s">
        <v>9</v>
      </c>
      <c r="D2020" s="284" t="s">
        <v>10</v>
      </c>
      <c r="E2020" s="367" t="s">
        <v>136</v>
      </c>
      <c r="F2020" s="367"/>
      <c r="G2020" s="289" t="s">
        <v>11</v>
      </c>
      <c r="H2020" s="288" t="s">
        <v>12</v>
      </c>
      <c r="I2020" s="288" t="s">
        <v>13</v>
      </c>
      <c r="J2020" s="287" t="s">
        <v>14</v>
      </c>
    </row>
    <row r="2021" spans="1:10" s="110" customFormat="1" ht="25.5" customHeight="1">
      <c r="A2021" s="94" t="s">
        <v>137</v>
      </c>
      <c r="B2021" s="95" t="s">
        <v>1315</v>
      </c>
      <c r="C2021" s="95" t="s">
        <v>21</v>
      </c>
      <c r="D2021" s="277" t="s">
        <v>373</v>
      </c>
      <c r="E2021" s="368" t="s">
        <v>152</v>
      </c>
      <c r="F2021" s="368"/>
      <c r="G2021" s="95" t="s">
        <v>45</v>
      </c>
      <c r="H2021" s="182">
        <v>1</v>
      </c>
      <c r="I2021" s="96">
        <v>27.35</v>
      </c>
      <c r="J2021" s="196">
        <v>27.35</v>
      </c>
    </row>
    <row r="2022" spans="1:10" s="110" customFormat="1" ht="25.5" customHeight="1">
      <c r="A2022" s="197" t="s">
        <v>146</v>
      </c>
      <c r="B2022" s="183" t="s">
        <v>1559</v>
      </c>
      <c r="C2022" s="183" t="s">
        <v>21</v>
      </c>
      <c r="D2022" s="285" t="s">
        <v>153</v>
      </c>
      <c r="E2022" s="365" t="s">
        <v>148</v>
      </c>
      <c r="F2022" s="365"/>
      <c r="G2022" s="183" t="s">
        <v>26</v>
      </c>
      <c r="H2022" s="184">
        <v>7.9500000000000001E-2</v>
      </c>
      <c r="I2022" s="185">
        <v>20.92</v>
      </c>
      <c r="J2022" s="198">
        <v>1.66</v>
      </c>
    </row>
    <row r="2023" spans="1:10" s="110" customFormat="1" ht="25.5" customHeight="1">
      <c r="A2023" s="197" t="s">
        <v>146</v>
      </c>
      <c r="B2023" s="183" t="s">
        <v>1560</v>
      </c>
      <c r="C2023" s="183" t="s">
        <v>21</v>
      </c>
      <c r="D2023" s="285" t="s">
        <v>154</v>
      </c>
      <c r="E2023" s="365" t="s">
        <v>148</v>
      </c>
      <c r="F2023" s="365"/>
      <c r="G2023" s="183" t="s">
        <v>26</v>
      </c>
      <c r="H2023" s="184">
        <v>7.9500000000000001E-2</v>
      </c>
      <c r="I2023" s="185">
        <v>25.55</v>
      </c>
      <c r="J2023" s="198">
        <v>2.0299999999999998</v>
      </c>
    </row>
    <row r="2024" spans="1:10" s="110" customFormat="1" ht="25.5">
      <c r="A2024" s="199" t="s">
        <v>139</v>
      </c>
      <c r="B2024" s="186" t="s">
        <v>1601</v>
      </c>
      <c r="C2024" s="186" t="s">
        <v>21</v>
      </c>
      <c r="D2024" s="278" t="s">
        <v>979</v>
      </c>
      <c r="E2024" s="362" t="s">
        <v>142</v>
      </c>
      <c r="F2024" s="362"/>
      <c r="G2024" s="186" t="s">
        <v>45</v>
      </c>
      <c r="H2024" s="187">
        <v>1</v>
      </c>
      <c r="I2024" s="188">
        <v>21.82</v>
      </c>
      <c r="J2024" s="200">
        <v>21.82</v>
      </c>
    </row>
    <row r="2025" spans="1:10" s="110" customFormat="1">
      <c r="A2025" s="199" t="s">
        <v>139</v>
      </c>
      <c r="B2025" s="186" t="s">
        <v>1602</v>
      </c>
      <c r="C2025" s="186" t="s">
        <v>21</v>
      </c>
      <c r="D2025" s="278" t="s">
        <v>980</v>
      </c>
      <c r="E2025" s="362" t="s">
        <v>142</v>
      </c>
      <c r="F2025" s="362"/>
      <c r="G2025" s="186" t="s">
        <v>45</v>
      </c>
      <c r="H2025" s="187">
        <v>0.04</v>
      </c>
      <c r="I2025" s="188">
        <v>25.11</v>
      </c>
      <c r="J2025" s="200">
        <v>1</v>
      </c>
    </row>
    <row r="2026" spans="1:10" s="110" customFormat="1" ht="25.5">
      <c r="A2026" s="199" t="s">
        <v>139</v>
      </c>
      <c r="B2026" s="186" t="s">
        <v>1567</v>
      </c>
      <c r="C2026" s="186" t="s">
        <v>21</v>
      </c>
      <c r="D2026" s="278" t="s">
        <v>166</v>
      </c>
      <c r="E2026" s="362" t="s">
        <v>142</v>
      </c>
      <c r="F2026" s="362"/>
      <c r="G2026" s="186" t="s">
        <v>45</v>
      </c>
      <c r="H2026" s="187">
        <v>9.4999999999999998E-3</v>
      </c>
      <c r="I2026" s="188">
        <v>87.17</v>
      </c>
      <c r="J2026" s="200">
        <v>0.82</v>
      </c>
    </row>
    <row r="2027" spans="1:10" s="110" customFormat="1">
      <c r="A2027" s="199" t="s">
        <v>139</v>
      </c>
      <c r="B2027" s="186" t="s">
        <v>1564</v>
      </c>
      <c r="C2027" s="186" t="s">
        <v>21</v>
      </c>
      <c r="D2027" s="278" t="s">
        <v>165</v>
      </c>
      <c r="E2027" s="362" t="s">
        <v>142</v>
      </c>
      <c r="F2027" s="362"/>
      <c r="G2027" s="186" t="s">
        <v>45</v>
      </c>
      <c r="H2027" s="187">
        <v>8.0000000000000002E-3</v>
      </c>
      <c r="I2027" s="188">
        <v>2.62</v>
      </c>
      <c r="J2027" s="200">
        <v>0.02</v>
      </c>
    </row>
    <row r="2028" spans="1:10" s="110" customFormat="1" ht="25.5">
      <c r="A2028" s="201"/>
      <c r="B2028" s="293"/>
      <c r="C2028" s="293"/>
      <c r="D2028" s="279"/>
      <c r="E2028" s="279" t="s">
        <v>143</v>
      </c>
      <c r="F2028" s="203">
        <v>2.95</v>
      </c>
      <c r="G2028" s="279" t="s">
        <v>144</v>
      </c>
      <c r="H2028" s="203">
        <v>0</v>
      </c>
      <c r="I2028" s="279" t="s">
        <v>145</v>
      </c>
      <c r="J2028" s="204">
        <v>2.95</v>
      </c>
    </row>
    <row r="2029" spans="1:10" s="110" customFormat="1" ht="15" customHeight="1" thickBot="1">
      <c r="A2029" s="201"/>
      <c r="B2029" s="293"/>
      <c r="C2029" s="293"/>
      <c r="D2029" s="279"/>
      <c r="E2029" s="279" t="s">
        <v>663</v>
      </c>
      <c r="F2029" s="203">
        <v>6.14</v>
      </c>
      <c r="G2029" s="279"/>
      <c r="H2029" s="363" t="s">
        <v>664</v>
      </c>
      <c r="I2029" s="363"/>
      <c r="J2029" s="204">
        <v>33.49</v>
      </c>
    </row>
    <row r="2030" spans="1:10" s="110" customFormat="1" ht="15" thickTop="1">
      <c r="A2030" s="205"/>
      <c r="B2030" s="190"/>
      <c r="C2030" s="190"/>
      <c r="D2030" s="189"/>
      <c r="E2030" s="189"/>
      <c r="F2030" s="189"/>
      <c r="G2030" s="189"/>
      <c r="H2030" s="189"/>
      <c r="I2030" s="189"/>
      <c r="J2030" s="206"/>
    </row>
    <row r="2031" spans="1:10" s="110" customFormat="1">
      <c r="A2031" s="290" t="s">
        <v>977</v>
      </c>
      <c r="B2031" s="289" t="s">
        <v>8</v>
      </c>
      <c r="C2031" s="289" t="s">
        <v>9</v>
      </c>
      <c r="D2031" s="284" t="s">
        <v>10</v>
      </c>
      <c r="E2031" s="367" t="s">
        <v>136</v>
      </c>
      <c r="F2031" s="367"/>
      <c r="G2031" s="289" t="s">
        <v>11</v>
      </c>
      <c r="H2031" s="288" t="s">
        <v>12</v>
      </c>
      <c r="I2031" s="288" t="s">
        <v>13</v>
      </c>
      <c r="J2031" s="287" t="s">
        <v>14</v>
      </c>
    </row>
    <row r="2032" spans="1:10" s="110" customFormat="1" ht="25.5">
      <c r="A2032" s="94" t="s">
        <v>137</v>
      </c>
      <c r="B2032" s="95" t="s">
        <v>3689</v>
      </c>
      <c r="C2032" s="95" t="s">
        <v>16</v>
      </c>
      <c r="D2032" s="277" t="s">
        <v>2629</v>
      </c>
      <c r="E2032" s="368">
        <v>815</v>
      </c>
      <c r="F2032" s="368"/>
      <c r="G2032" s="95" t="s">
        <v>2070</v>
      </c>
      <c r="H2032" s="182">
        <v>1</v>
      </c>
      <c r="I2032" s="96">
        <v>20.7</v>
      </c>
      <c r="J2032" s="196">
        <v>20.7</v>
      </c>
    </row>
    <row r="2033" spans="1:10" s="110" customFormat="1" ht="25.5">
      <c r="A2033" s="199" t="s">
        <v>139</v>
      </c>
      <c r="B2033" s="186" t="s">
        <v>3690</v>
      </c>
      <c r="C2033" s="186" t="s">
        <v>16</v>
      </c>
      <c r="D2033" s="278" t="s">
        <v>3691</v>
      </c>
      <c r="E2033" s="362" t="s">
        <v>142</v>
      </c>
      <c r="F2033" s="362"/>
      <c r="G2033" s="186" t="s">
        <v>17</v>
      </c>
      <c r="H2033" s="187">
        <v>1</v>
      </c>
      <c r="I2033" s="188">
        <v>10.45</v>
      </c>
      <c r="J2033" s="200">
        <v>10.45</v>
      </c>
    </row>
    <row r="2034" spans="1:10" s="110" customFormat="1" ht="25.5">
      <c r="A2034" s="199" t="s">
        <v>139</v>
      </c>
      <c r="B2034" s="186" t="s">
        <v>3692</v>
      </c>
      <c r="C2034" s="186" t="s">
        <v>16</v>
      </c>
      <c r="D2034" s="278" t="s">
        <v>3693</v>
      </c>
      <c r="E2034" s="362" t="s">
        <v>141</v>
      </c>
      <c r="F2034" s="362"/>
      <c r="G2034" s="186" t="s">
        <v>26</v>
      </c>
      <c r="H2034" s="187">
        <v>0.26</v>
      </c>
      <c r="I2034" s="188">
        <v>23.41</v>
      </c>
      <c r="J2034" s="200">
        <v>6.08</v>
      </c>
    </row>
    <row r="2035" spans="1:10" s="110" customFormat="1" ht="25.5">
      <c r="A2035" s="199" t="s">
        <v>139</v>
      </c>
      <c r="B2035" s="186" t="s">
        <v>3437</v>
      </c>
      <c r="C2035" s="186" t="s">
        <v>16</v>
      </c>
      <c r="D2035" s="278" t="s">
        <v>3438</v>
      </c>
      <c r="E2035" s="362" t="s">
        <v>141</v>
      </c>
      <c r="F2035" s="362"/>
      <c r="G2035" s="186" t="s">
        <v>26</v>
      </c>
      <c r="H2035" s="187">
        <v>0.26</v>
      </c>
      <c r="I2035" s="188">
        <v>16.04</v>
      </c>
      <c r="J2035" s="200">
        <v>4.17</v>
      </c>
    </row>
    <row r="2036" spans="1:10" s="110" customFormat="1" ht="25.5">
      <c r="A2036" s="201"/>
      <c r="B2036" s="293"/>
      <c r="C2036" s="293"/>
      <c r="D2036" s="279"/>
      <c r="E2036" s="279" t="s">
        <v>143</v>
      </c>
      <c r="F2036" s="203">
        <v>10.25</v>
      </c>
      <c r="G2036" s="279" t="s">
        <v>144</v>
      </c>
      <c r="H2036" s="203">
        <v>0</v>
      </c>
      <c r="I2036" s="279" t="s">
        <v>145</v>
      </c>
      <c r="J2036" s="204">
        <v>10.25</v>
      </c>
    </row>
    <row r="2037" spans="1:10" s="110" customFormat="1" ht="15" customHeight="1" thickBot="1">
      <c r="A2037" s="201"/>
      <c r="B2037" s="293"/>
      <c r="C2037" s="293"/>
      <c r="D2037" s="279"/>
      <c r="E2037" s="279" t="s">
        <v>663</v>
      </c>
      <c r="F2037" s="203">
        <v>4.6500000000000004</v>
      </c>
      <c r="G2037" s="279"/>
      <c r="H2037" s="363" t="s">
        <v>664</v>
      </c>
      <c r="I2037" s="363"/>
      <c r="J2037" s="204">
        <v>25.35</v>
      </c>
    </row>
    <row r="2038" spans="1:10" s="110" customFormat="1" ht="15" thickTop="1">
      <c r="A2038" s="205"/>
      <c r="B2038" s="190"/>
      <c r="C2038" s="190"/>
      <c r="D2038" s="189"/>
      <c r="E2038" s="189"/>
      <c r="F2038" s="189"/>
      <c r="G2038" s="189"/>
      <c r="H2038" s="189"/>
      <c r="I2038" s="189"/>
      <c r="J2038" s="206"/>
    </row>
    <row r="2039" spans="1:10" s="110" customFormat="1">
      <c r="A2039" s="290" t="s">
        <v>985</v>
      </c>
      <c r="B2039" s="289" t="s">
        <v>8</v>
      </c>
      <c r="C2039" s="289" t="s">
        <v>9</v>
      </c>
      <c r="D2039" s="284" t="s">
        <v>10</v>
      </c>
      <c r="E2039" s="367" t="s">
        <v>136</v>
      </c>
      <c r="F2039" s="367"/>
      <c r="G2039" s="289" t="s">
        <v>11</v>
      </c>
      <c r="H2039" s="288" t="s">
        <v>12</v>
      </c>
      <c r="I2039" s="288" t="s">
        <v>13</v>
      </c>
      <c r="J2039" s="287" t="s">
        <v>14</v>
      </c>
    </row>
    <row r="2040" spans="1:10" s="110" customFormat="1" ht="38.25" customHeight="1">
      <c r="A2040" s="94" t="s">
        <v>137</v>
      </c>
      <c r="B2040" s="95" t="s">
        <v>1252</v>
      </c>
      <c r="C2040" s="95" t="s">
        <v>21</v>
      </c>
      <c r="D2040" s="277" t="s">
        <v>376</v>
      </c>
      <c r="E2040" s="368" t="s">
        <v>152</v>
      </c>
      <c r="F2040" s="368"/>
      <c r="G2040" s="95" t="s">
        <v>34</v>
      </c>
      <c r="H2040" s="182">
        <v>1</v>
      </c>
      <c r="I2040" s="96">
        <v>20.54</v>
      </c>
      <c r="J2040" s="196">
        <v>20.54</v>
      </c>
    </row>
    <row r="2041" spans="1:10" s="110" customFormat="1" ht="25.5" customHeight="1">
      <c r="A2041" s="197" t="s">
        <v>146</v>
      </c>
      <c r="B2041" s="183" t="s">
        <v>1559</v>
      </c>
      <c r="C2041" s="183" t="s">
        <v>21</v>
      </c>
      <c r="D2041" s="285" t="s">
        <v>153</v>
      </c>
      <c r="E2041" s="365" t="s">
        <v>148</v>
      </c>
      <c r="F2041" s="365"/>
      <c r="G2041" s="183" t="s">
        <v>26</v>
      </c>
      <c r="H2041" s="184">
        <v>0.29299999999999998</v>
      </c>
      <c r="I2041" s="185">
        <v>20.92</v>
      </c>
      <c r="J2041" s="198">
        <v>6.12</v>
      </c>
    </row>
    <row r="2042" spans="1:10" s="110" customFormat="1" ht="25.5" customHeight="1">
      <c r="A2042" s="197" t="s">
        <v>146</v>
      </c>
      <c r="B2042" s="183" t="s">
        <v>1560</v>
      </c>
      <c r="C2042" s="183" t="s">
        <v>21</v>
      </c>
      <c r="D2042" s="285" t="s">
        <v>154</v>
      </c>
      <c r="E2042" s="365" t="s">
        <v>148</v>
      </c>
      <c r="F2042" s="365"/>
      <c r="G2042" s="183" t="s">
        <v>26</v>
      </c>
      <c r="H2042" s="184">
        <v>0.29299999999999998</v>
      </c>
      <c r="I2042" s="185">
        <v>25.55</v>
      </c>
      <c r="J2042" s="198">
        <v>7.48</v>
      </c>
    </row>
    <row r="2043" spans="1:10" s="110" customFormat="1" ht="25.5">
      <c r="A2043" s="199" t="s">
        <v>139</v>
      </c>
      <c r="B2043" s="186" t="s">
        <v>1607</v>
      </c>
      <c r="C2043" s="186" t="s">
        <v>21</v>
      </c>
      <c r="D2043" s="278" t="s">
        <v>986</v>
      </c>
      <c r="E2043" s="362" t="s">
        <v>142</v>
      </c>
      <c r="F2043" s="362"/>
      <c r="G2043" s="186" t="s">
        <v>34</v>
      </c>
      <c r="H2043" s="187">
        <v>1.0548999999999999</v>
      </c>
      <c r="I2043" s="188">
        <v>6.55</v>
      </c>
      <c r="J2043" s="200">
        <v>6.9</v>
      </c>
    </row>
    <row r="2044" spans="1:10" s="110" customFormat="1">
      <c r="A2044" s="199" t="s">
        <v>139</v>
      </c>
      <c r="B2044" s="186" t="s">
        <v>1564</v>
      </c>
      <c r="C2044" s="186" t="s">
        <v>21</v>
      </c>
      <c r="D2044" s="278" t="s">
        <v>165</v>
      </c>
      <c r="E2044" s="362" t="s">
        <v>142</v>
      </c>
      <c r="F2044" s="362"/>
      <c r="G2044" s="186" t="s">
        <v>45</v>
      </c>
      <c r="H2044" s="187">
        <v>1.6299999999999999E-2</v>
      </c>
      <c r="I2044" s="188">
        <v>2.62</v>
      </c>
      <c r="J2044" s="200">
        <v>0.04</v>
      </c>
    </row>
    <row r="2045" spans="1:10" s="110" customFormat="1" ht="25.5">
      <c r="A2045" s="201"/>
      <c r="B2045" s="293"/>
      <c r="C2045" s="293"/>
      <c r="D2045" s="279"/>
      <c r="E2045" s="279" t="s">
        <v>143</v>
      </c>
      <c r="F2045" s="203">
        <v>10.88</v>
      </c>
      <c r="G2045" s="279" t="s">
        <v>144</v>
      </c>
      <c r="H2045" s="203">
        <v>0</v>
      </c>
      <c r="I2045" s="279" t="s">
        <v>145</v>
      </c>
      <c r="J2045" s="204">
        <v>10.88</v>
      </c>
    </row>
    <row r="2046" spans="1:10" s="110" customFormat="1" ht="15" customHeight="1" thickBot="1">
      <c r="A2046" s="201"/>
      <c r="B2046" s="293"/>
      <c r="C2046" s="293"/>
      <c r="D2046" s="279"/>
      <c r="E2046" s="279" t="s">
        <v>663</v>
      </c>
      <c r="F2046" s="203">
        <v>4.6100000000000003</v>
      </c>
      <c r="G2046" s="279"/>
      <c r="H2046" s="363" t="s">
        <v>664</v>
      </c>
      <c r="I2046" s="363"/>
      <c r="J2046" s="204">
        <v>25.15</v>
      </c>
    </row>
    <row r="2047" spans="1:10" s="110" customFormat="1" ht="15" thickTop="1">
      <c r="A2047" s="205"/>
      <c r="B2047" s="190"/>
      <c r="C2047" s="190"/>
      <c r="D2047" s="189"/>
      <c r="E2047" s="189"/>
      <c r="F2047" s="189"/>
      <c r="G2047" s="189"/>
      <c r="H2047" s="189"/>
      <c r="I2047" s="189"/>
      <c r="J2047" s="206"/>
    </row>
    <row r="2048" spans="1:10" s="110" customFormat="1">
      <c r="A2048" s="290" t="s">
        <v>987</v>
      </c>
      <c r="B2048" s="289" t="s">
        <v>8</v>
      </c>
      <c r="C2048" s="289" t="s">
        <v>9</v>
      </c>
      <c r="D2048" s="284" t="s">
        <v>10</v>
      </c>
      <c r="E2048" s="367" t="s">
        <v>136</v>
      </c>
      <c r="F2048" s="367"/>
      <c r="G2048" s="289" t="s">
        <v>11</v>
      </c>
      <c r="H2048" s="288" t="s">
        <v>12</v>
      </c>
      <c r="I2048" s="288" t="s">
        <v>13</v>
      </c>
      <c r="J2048" s="287" t="s">
        <v>14</v>
      </c>
    </row>
    <row r="2049" spans="1:10" s="110" customFormat="1" ht="38.25" customHeight="1">
      <c r="A2049" s="94" t="s">
        <v>137</v>
      </c>
      <c r="B2049" s="95" t="s">
        <v>1221</v>
      </c>
      <c r="C2049" s="95" t="s">
        <v>21</v>
      </c>
      <c r="D2049" s="277" t="s">
        <v>378</v>
      </c>
      <c r="E2049" s="368" t="s">
        <v>152</v>
      </c>
      <c r="F2049" s="368"/>
      <c r="G2049" s="95" t="s">
        <v>34</v>
      </c>
      <c r="H2049" s="182">
        <v>1</v>
      </c>
      <c r="I2049" s="96">
        <v>26.22</v>
      </c>
      <c r="J2049" s="196">
        <v>26.22</v>
      </c>
    </row>
    <row r="2050" spans="1:10" s="110" customFormat="1" ht="25.5" customHeight="1">
      <c r="A2050" s="197" t="s">
        <v>146</v>
      </c>
      <c r="B2050" s="183" t="s">
        <v>1559</v>
      </c>
      <c r="C2050" s="183" t="s">
        <v>21</v>
      </c>
      <c r="D2050" s="285" t="s">
        <v>153</v>
      </c>
      <c r="E2050" s="365" t="s">
        <v>148</v>
      </c>
      <c r="F2050" s="365"/>
      <c r="G2050" s="183" t="s">
        <v>26</v>
      </c>
      <c r="H2050" s="184">
        <v>0.31819999999999998</v>
      </c>
      <c r="I2050" s="185">
        <v>20.92</v>
      </c>
      <c r="J2050" s="198">
        <v>6.65</v>
      </c>
    </row>
    <row r="2051" spans="1:10" s="110" customFormat="1" ht="25.5" customHeight="1">
      <c r="A2051" s="197" t="s">
        <v>146</v>
      </c>
      <c r="B2051" s="183" t="s">
        <v>1560</v>
      </c>
      <c r="C2051" s="183" t="s">
        <v>21</v>
      </c>
      <c r="D2051" s="285" t="s">
        <v>154</v>
      </c>
      <c r="E2051" s="365" t="s">
        <v>148</v>
      </c>
      <c r="F2051" s="365"/>
      <c r="G2051" s="183" t="s">
        <v>26</v>
      </c>
      <c r="H2051" s="184">
        <v>0.31819999999999998</v>
      </c>
      <c r="I2051" s="185">
        <v>25.55</v>
      </c>
      <c r="J2051" s="198">
        <v>8.1300000000000008</v>
      </c>
    </row>
    <row r="2052" spans="1:10" s="110" customFormat="1" ht="25.5">
      <c r="A2052" s="199" t="s">
        <v>139</v>
      </c>
      <c r="B2052" s="186" t="s">
        <v>1608</v>
      </c>
      <c r="C2052" s="186" t="s">
        <v>21</v>
      </c>
      <c r="D2052" s="278" t="s">
        <v>988</v>
      </c>
      <c r="E2052" s="362" t="s">
        <v>142</v>
      </c>
      <c r="F2052" s="362"/>
      <c r="G2052" s="186" t="s">
        <v>34</v>
      </c>
      <c r="H2052" s="187">
        <v>1.0548999999999999</v>
      </c>
      <c r="I2052" s="188">
        <v>10.81</v>
      </c>
      <c r="J2052" s="200">
        <v>11.4</v>
      </c>
    </row>
    <row r="2053" spans="1:10" s="110" customFormat="1">
      <c r="A2053" s="199" t="s">
        <v>139</v>
      </c>
      <c r="B2053" s="186" t="s">
        <v>1564</v>
      </c>
      <c r="C2053" s="186" t="s">
        <v>21</v>
      </c>
      <c r="D2053" s="278" t="s">
        <v>165</v>
      </c>
      <c r="E2053" s="362" t="s">
        <v>142</v>
      </c>
      <c r="F2053" s="362"/>
      <c r="G2053" s="186" t="s">
        <v>45</v>
      </c>
      <c r="H2053" s="187">
        <v>1.77E-2</v>
      </c>
      <c r="I2053" s="188">
        <v>2.62</v>
      </c>
      <c r="J2053" s="200">
        <v>0.04</v>
      </c>
    </row>
    <row r="2054" spans="1:10" s="110" customFormat="1" ht="25.5">
      <c r="A2054" s="201"/>
      <c r="B2054" s="293"/>
      <c r="C2054" s="293"/>
      <c r="D2054" s="279"/>
      <c r="E2054" s="279" t="s">
        <v>143</v>
      </c>
      <c r="F2054" s="203">
        <v>11.81</v>
      </c>
      <c r="G2054" s="279" t="s">
        <v>144</v>
      </c>
      <c r="H2054" s="203">
        <v>0</v>
      </c>
      <c r="I2054" s="279" t="s">
        <v>145</v>
      </c>
      <c r="J2054" s="204">
        <v>11.81</v>
      </c>
    </row>
    <row r="2055" spans="1:10" s="110" customFormat="1" ht="15" customHeight="1" thickBot="1">
      <c r="A2055" s="201"/>
      <c r="B2055" s="293"/>
      <c r="C2055" s="293"/>
      <c r="D2055" s="279"/>
      <c r="E2055" s="279" t="s">
        <v>663</v>
      </c>
      <c r="F2055" s="203">
        <v>5.89</v>
      </c>
      <c r="G2055" s="279"/>
      <c r="H2055" s="363" t="s">
        <v>664</v>
      </c>
      <c r="I2055" s="363"/>
      <c r="J2055" s="204">
        <v>32.11</v>
      </c>
    </row>
    <row r="2056" spans="1:10" s="110" customFormat="1" ht="15" thickTop="1">
      <c r="A2056" s="205"/>
      <c r="B2056" s="190"/>
      <c r="C2056" s="190"/>
      <c r="D2056" s="189"/>
      <c r="E2056" s="189"/>
      <c r="F2056" s="189"/>
      <c r="G2056" s="189"/>
      <c r="H2056" s="189"/>
      <c r="I2056" s="189"/>
      <c r="J2056" s="206"/>
    </row>
    <row r="2057" spans="1:10" s="110" customFormat="1">
      <c r="A2057" s="290" t="s">
        <v>989</v>
      </c>
      <c r="B2057" s="289" t="s">
        <v>8</v>
      </c>
      <c r="C2057" s="289" t="s">
        <v>9</v>
      </c>
      <c r="D2057" s="284" t="s">
        <v>10</v>
      </c>
      <c r="E2057" s="367" t="s">
        <v>136</v>
      </c>
      <c r="F2057" s="367"/>
      <c r="G2057" s="289" t="s">
        <v>11</v>
      </c>
      <c r="H2057" s="288" t="s">
        <v>12</v>
      </c>
      <c r="I2057" s="288" t="s">
        <v>13</v>
      </c>
      <c r="J2057" s="287" t="s">
        <v>14</v>
      </c>
    </row>
    <row r="2058" spans="1:10" s="110" customFormat="1" ht="38.25" customHeight="1">
      <c r="A2058" s="94" t="s">
        <v>137</v>
      </c>
      <c r="B2058" s="95" t="s">
        <v>1281</v>
      </c>
      <c r="C2058" s="95" t="s">
        <v>21</v>
      </c>
      <c r="D2058" s="277" t="s">
        <v>380</v>
      </c>
      <c r="E2058" s="368" t="s">
        <v>152</v>
      </c>
      <c r="F2058" s="368"/>
      <c r="G2058" s="95" t="s">
        <v>34</v>
      </c>
      <c r="H2058" s="182">
        <v>1</v>
      </c>
      <c r="I2058" s="96">
        <v>32.72</v>
      </c>
      <c r="J2058" s="196">
        <v>32.72</v>
      </c>
    </row>
    <row r="2059" spans="1:10" s="110" customFormat="1" ht="25.5" customHeight="1">
      <c r="A2059" s="197" t="s">
        <v>146</v>
      </c>
      <c r="B2059" s="183" t="s">
        <v>1559</v>
      </c>
      <c r="C2059" s="183" t="s">
        <v>21</v>
      </c>
      <c r="D2059" s="285" t="s">
        <v>153</v>
      </c>
      <c r="E2059" s="365" t="s">
        <v>148</v>
      </c>
      <c r="F2059" s="365"/>
      <c r="G2059" s="183" t="s">
        <v>26</v>
      </c>
      <c r="H2059" s="184">
        <v>0.38129999999999997</v>
      </c>
      <c r="I2059" s="185">
        <v>20.92</v>
      </c>
      <c r="J2059" s="198">
        <v>7.97</v>
      </c>
    </row>
    <row r="2060" spans="1:10" s="110" customFormat="1" ht="25.5" customHeight="1">
      <c r="A2060" s="197" t="s">
        <v>146</v>
      </c>
      <c r="B2060" s="183" t="s">
        <v>1560</v>
      </c>
      <c r="C2060" s="183" t="s">
        <v>21</v>
      </c>
      <c r="D2060" s="285" t="s">
        <v>154</v>
      </c>
      <c r="E2060" s="365" t="s">
        <v>148</v>
      </c>
      <c r="F2060" s="365"/>
      <c r="G2060" s="183" t="s">
        <v>26</v>
      </c>
      <c r="H2060" s="184">
        <v>0.38129999999999997</v>
      </c>
      <c r="I2060" s="185">
        <v>25.55</v>
      </c>
      <c r="J2060" s="198">
        <v>9.74</v>
      </c>
    </row>
    <row r="2061" spans="1:10" s="110" customFormat="1" ht="25.5">
      <c r="A2061" s="199" t="s">
        <v>139</v>
      </c>
      <c r="B2061" s="186" t="s">
        <v>1609</v>
      </c>
      <c r="C2061" s="186" t="s">
        <v>21</v>
      </c>
      <c r="D2061" s="278" t="s">
        <v>990</v>
      </c>
      <c r="E2061" s="362" t="s">
        <v>142</v>
      </c>
      <c r="F2061" s="362"/>
      <c r="G2061" s="186" t="s">
        <v>34</v>
      </c>
      <c r="H2061" s="187">
        <v>1.0548999999999999</v>
      </c>
      <c r="I2061" s="188">
        <v>14.19</v>
      </c>
      <c r="J2061" s="200">
        <v>14.96</v>
      </c>
    </row>
    <row r="2062" spans="1:10" s="110" customFormat="1">
      <c r="A2062" s="199" t="s">
        <v>139</v>
      </c>
      <c r="B2062" s="186" t="s">
        <v>1564</v>
      </c>
      <c r="C2062" s="186" t="s">
        <v>21</v>
      </c>
      <c r="D2062" s="278" t="s">
        <v>165</v>
      </c>
      <c r="E2062" s="362" t="s">
        <v>142</v>
      </c>
      <c r="F2062" s="362"/>
      <c r="G2062" s="186" t="s">
        <v>45</v>
      </c>
      <c r="H2062" s="187">
        <v>2.12E-2</v>
      </c>
      <c r="I2062" s="188">
        <v>2.62</v>
      </c>
      <c r="J2062" s="200">
        <v>0.05</v>
      </c>
    </row>
    <row r="2063" spans="1:10" s="110" customFormat="1" ht="25.5">
      <c r="A2063" s="201"/>
      <c r="B2063" s="293"/>
      <c r="C2063" s="293"/>
      <c r="D2063" s="279"/>
      <c r="E2063" s="279" t="s">
        <v>143</v>
      </c>
      <c r="F2063" s="203">
        <v>14.15</v>
      </c>
      <c r="G2063" s="279" t="s">
        <v>144</v>
      </c>
      <c r="H2063" s="203">
        <v>0</v>
      </c>
      <c r="I2063" s="279" t="s">
        <v>145</v>
      </c>
      <c r="J2063" s="204">
        <v>14.15</v>
      </c>
    </row>
    <row r="2064" spans="1:10" s="110" customFormat="1" ht="15" customHeight="1" thickBot="1">
      <c r="A2064" s="201"/>
      <c r="B2064" s="293"/>
      <c r="C2064" s="293"/>
      <c r="D2064" s="279"/>
      <c r="E2064" s="279" t="s">
        <v>663</v>
      </c>
      <c r="F2064" s="203">
        <v>7.35</v>
      </c>
      <c r="G2064" s="279"/>
      <c r="H2064" s="363" t="s">
        <v>664</v>
      </c>
      <c r="I2064" s="363"/>
      <c r="J2064" s="204">
        <v>40.07</v>
      </c>
    </row>
    <row r="2065" spans="1:10" s="110" customFormat="1" ht="15" thickTop="1">
      <c r="A2065" s="205"/>
      <c r="B2065" s="190"/>
      <c r="C2065" s="190"/>
      <c r="D2065" s="189"/>
      <c r="E2065" s="189"/>
      <c r="F2065" s="189"/>
      <c r="G2065" s="189"/>
      <c r="H2065" s="189"/>
      <c r="I2065" s="189"/>
      <c r="J2065" s="206"/>
    </row>
    <row r="2066" spans="1:10" s="110" customFormat="1">
      <c r="A2066" s="290" t="s">
        <v>991</v>
      </c>
      <c r="B2066" s="289" t="s">
        <v>8</v>
      </c>
      <c r="C2066" s="289" t="s">
        <v>9</v>
      </c>
      <c r="D2066" s="284" t="s">
        <v>10</v>
      </c>
      <c r="E2066" s="367" t="s">
        <v>136</v>
      </c>
      <c r="F2066" s="367"/>
      <c r="G2066" s="289" t="s">
        <v>11</v>
      </c>
      <c r="H2066" s="288" t="s">
        <v>12</v>
      </c>
      <c r="I2066" s="288" t="s">
        <v>13</v>
      </c>
      <c r="J2066" s="287" t="s">
        <v>14</v>
      </c>
    </row>
    <row r="2067" spans="1:10" s="110" customFormat="1" ht="38.25" customHeight="1">
      <c r="A2067" s="94" t="s">
        <v>137</v>
      </c>
      <c r="B2067" s="95" t="s">
        <v>1219</v>
      </c>
      <c r="C2067" s="95" t="s">
        <v>21</v>
      </c>
      <c r="D2067" s="277" t="s">
        <v>382</v>
      </c>
      <c r="E2067" s="368" t="s">
        <v>152</v>
      </c>
      <c r="F2067" s="368"/>
      <c r="G2067" s="95" t="s">
        <v>34</v>
      </c>
      <c r="H2067" s="182">
        <v>1</v>
      </c>
      <c r="I2067" s="96">
        <v>36.51</v>
      </c>
      <c r="J2067" s="196">
        <v>36.51</v>
      </c>
    </row>
    <row r="2068" spans="1:10" s="110" customFormat="1" ht="25.5" customHeight="1">
      <c r="A2068" s="197" t="s">
        <v>146</v>
      </c>
      <c r="B2068" s="183" t="s">
        <v>1559</v>
      </c>
      <c r="C2068" s="183" t="s">
        <v>21</v>
      </c>
      <c r="D2068" s="285" t="s">
        <v>153</v>
      </c>
      <c r="E2068" s="365" t="s">
        <v>148</v>
      </c>
      <c r="F2068" s="365"/>
      <c r="G2068" s="183" t="s">
        <v>26</v>
      </c>
      <c r="H2068" s="184">
        <v>0.44440000000000002</v>
      </c>
      <c r="I2068" s="185">
        <v>20.92</v>
      </c>
      <c r="J2068" s="198">
        <v>9.2899999999999991</v>
      </c>
    </row>
    <row r="2069" spans="1:10" s="110" customFormat="1" ht="25.5" customHeight="1">
      <c r="A2069" s="197" t="s">
        <v>146</v>
      </c>
      <c r="B2069" s="183" t="s">
        <v>1560</v>
      </c>
      <c r="C2069" s="183" t="s">
        <v>21</v>
      </c>
      <c r="D2069" s="285" t="s">
        <v>154</v>
      </c>
      <c r="E2069" s="365" t="s">
        <v>148</v>
      </c>
      <c r="F2069" s="365"/>
      <c r="G2069" s="183" t="s">
        <v>26</v>
      </c>
      <c r="H2069" s="184">
        <v>0.44440000000000002</v>
      </c>
      <c r="I2069" s="185">
        <v>25.55</v>
      </c>
      <c r="J2069" s="198">
        <v>11.35</v>
      </c>
    </row>
    <row r="2070" spans="1:10" s="110" customFormat="1" ht="25.5">
      <c r="A2070" s="199" t="s">
        <v>139</v>
      </c>
      <c r="B2070" s="186" t="s">
        <v>1610</v>
      </c>
      <c r="C2070" s="186" t="s">
        <v>21</v>
      </c>
      <c r="D2070" s="278" t="s">
        <v>992</v>
      </c>
      <c r="E2070" s="362" t="s">
        <v>142</v>
      </c>
      <c r="F2070" s="362"/>
      <c r="G2070" s="186" t="s">
        <v>34</v>
      </c>
      <c r="H2070" s="187">
        <v>1.0548999999999999</v>
      </c>
      <c r="I2070" s="188">
        <v>14.99</v>
      </c>
      <c r="J2070" s="200">
        <v>15.81</v>
      </c>
    </row>
    <row r="2071" spans="1:10" s="110" customFormat="1">
      <c r="A2071" s="199" t="s">
        <v>139</v>
      </c>
      <c r="B2071" s="186" t="s">
        <v>1564</v>
      </c>
      <c r="C2071" s="186" t="s">
        <v>21</v>
      </c>
      <c r="D2071" s="278" t="s">
        <v>165</v>
      </c>
      <c r="E2071" s="362" t="s">
        <v>142</v>
      </c>
      <c r="F2071" s="362"/>
      <c r="G2071" s="186" t="s">
        <v>45</v>
      </c>
      <c r="H2071" s="187">
        <v>2.47E-2</v>
      </c>
      <c r="I2071" s="188">
        <v>2.62</v>
      </c>
      <c r="J2071" s="200">
        <v>0.06</v>
      </c>
    </row>
    <row r="2072" spans="1:10" s="110" customFormat="1" ht="25.5">
      <c r="A2072" s="201"/>
      <c r="B2072" s="293"/>
      <c r="C2072" s="293"/>
      <c r="D2072" s="279"/>
      <c r="E2072" s="279" t="s">
        <v>143</v>
      </c>
      <c r="F2072" s="203">
        <v>16.5</v>
      </c>
      <c r="G2072" s="279" t="s">
        <v>144</v>
      </c>
      <c r="H2072" s="203">
        <v>0</v>
      </c>
      <c r="I2072" s="279" t="s">
        <v>145</v>
      </c>
      <c r="J2072" s="204">
        <v>16.5</v>
      </c>
    </row>
    <row r="2073" spans="1:10" s="110" customFormat="1" ht="15" customHeight="1" thickBot="1">
      <c r="A2073" s="201"/>
      <c r="B2073" s="293"/>
      <c r="C2073" s="293"/>
      <c r="D2073" s="279"/>
      <c r="E2073" s="279" t="s">
        <v>663</v>
      </c>
      <c r="F2073" s="203">
        <v>8.1999999999999993</v>
      </c>
      <c r="G2073" s="279"/>
      <c r="H2073" s="363" t="s">
        <v>664</v>
      </c>
      <c r="I2073" s="363"/>
      <c r="J2073" s="204">
        <v>44.71</v>
      </c>
    </row>
    <row r="2074" spans="1:10" s="110" customFormat="1" ht="15" thickTop="1">
      <c r="A2074" s="205"/>
      <c r="B2074" s="190"/>
      <c r="C2074" s="190"/>
      <c r="D2074" s="189"/>
      <c r="E2074" s="189"/>
      <c r="F2074" s="189"/>
      <c r="G2074" s="189"/>
      <c r="H2074" s="189"/>
      <c r="I2074" s="189"/>
      <c r="J2074" s="206"/>
    </row>
    <row r="2075" spans="1:10" s="110" customFormat="1">
      <c r="A2075" s="290" t="s">
        <v>993</v>
      </c>
      <c r="B2075" s="289" t="s">
        <v>8</v>
      </c>
      <c r="C2075" s="289" t="s">
        <v>9</v>
      </c>
      <c r="D2075" s="284" t="s">
        <v>10</v>
      </c>
      <c r="E2075" s="367" t="s">
        <v>136</v>
      </c>
      <c r="F2075" s="367"/>
      <c r="G2075" s="289" t="s">
        <v>11</v>
      </c>
      <c r="H2075" s="288" t="s">
        <v>12</v>
      </c>
      <c r="I2075" s="288" t="s">
        <v>13</v>
      </c>
      <c r="J2075" s="287" t="s">
        <v>14</v>
      </c>
    </row>
    <row r="2076" spans="1:10" s="110" customFormat="1" ht="38.25" customHeight="1">
      <c r="A2076" s="94" t="s">
        <v>137</v>
      </c>
      <c r="B2076" s="95" t="s">
        <v>1298</v>
      </c>
      <c r="C2076" s="95" t="s">
        <v>21</v>
      </c>
      <c r="D2076" s="277" t="s">
        <v>384</v>
      </c>
      <c r="E2076" s="368" t="s">
        <v>152</v>
      </c>
      <c r="F2076" s="368"/>
      <c r="G2076" s="95" t="s">
        <v>34</v>
      </c>
      <c r="H2076" s="182">
        <v>1</v>
      </c>
      <c r="I2076" s="96">
        <v>55.83</v>
      </c>
      <c r="J2076" s="196">
        <v>55.83</v>
      </c>
    </row>
    <row r="2077" spans="1:10" s="110" customFormat="1" ht="25.5" customHeight="1">
      <c r="A2077" s="197" t="s">
        <v>146</v>
      </c>
      <c r="B2077" s="183" t="s">
        <v>1559</v>
      </c>
      <c r="C2077" s="183" t="s">
        <v>21</v>
      </c>
      <c r="D2077" s="285" t="s">
        <v>153</v>
      </c>
      <c r="E2077" s="365" t="s">
        <v>148</v>
      </c>
      <c r="F2077" s="365"/>
      <c r="G2077" s="183" t="s">
        <v>26</v>
      </c>
      <c r="H2077" s="184">
        <v>0.31140000000000001</v>
      </c>
      <c r="I2077" s="185">
        <v>20.92</v>
      </c>
      <c r="J2077" s="198">
        <v>6.51</v>
      </c>
    </row>
    <row r="2078" spans="1:10" s="110" customFormat="1" ht="25.5" customHeight="1">
      <c r="A2078" s="197" t="s">
        <v>146</v>
      </c>
      <c r="B2078" s="183" t="s">
        <v>1560</v>
      </c>
      <c r="C2078" s="183" t="s">
        <v>21</v>
      </c>
      <c r="D2078" s="285" t="s">
        <v>154</v>
      </c>
      <c r="E2078" s="365" t="s">
        <v>148</v>
      </c>
      <c r="F2078" s="365"/>
      <c r="G2078" s="183" t="s">
        <v>26</v>
      </c>
      <c r="H2078" s="184">
        <v>0.31140000000000001</v>
      </c>
      <c r="I2078" s="185">
        <v>25.55</v>
      </c>
      <c r="J2078" s="198">
        <v>7.95</v>
      </c>
    </row>
    <row r="2079" spans="1:10" s="110" customFormat="1" ht="25.5">
      <c r="A2079" s="199" t="s">
        <v>139</v>
      </c>
      <c r="B2079" s="186" t="s">
        <v>1611</v>
      </c>
      <c r="C2079" s="186" t="s">
        <v>21</v>
      </c>
      <c r="D2079" s="278" t="s">
        <v>994</v>
      </c>
      <c r="E2079" s="362" t="s">
        <v>142</v>
      </c>
      <c r="F2079" s="362"/>
      <c r="G2079" s="186" t="s">
        <v>34</v>
      </c>
      <c r="H2079" s="187">
        <v>1.0548999999999999</v>
      </c>
      <c r="I2079" s="188">
        <v>39.18</v>
      </c>
      <c r="J2079" s="200">
        <v>41.33</v>
      </c>
    </row>
    <row r="2080" spans="1:10" s="110" customFormat="1">
      <c r="A2080" s="199" t="s">
        <v>139</v>
      </c>
      <c r="B2080" s="186" t="s">
        <v>1564</v>
      </c>
      <c r="C2080" s="186" t="s">
        <v>21</v>
      </c>
      <c r="D2080" s="278" t="s">
        <v>165</v>
      </c>
      <c r="E2080" s="362" t="s">
        <v>142</v>
      </c>
      <c r="F2080" s="362"/>
      <c r="G2080" s="186" t="s">
        <v>45</v>
      </c>
      <c r="H2080" s="187">
        <v>1.7299999999999999E-2</v>
      </c>
      <c r="I2080" s="188">
        <v>2.62</v>
      </c>
      <c r="J2080" s="200">
        <v>0.04</v>
      </c>
    </row>
    <row r="2081" spans="1:10" s="110" customFormat="1" ht="25.5">
      <c r="A2081" s="201"/>
      <c r="B2081" s="293"/>
      <c r="C2081" s="293"/>
      <c r="D2081" s="279"/>
      <c r="E2081" s="279" t="s">
        <v>143</v>
      </c>
      <c r="F2081" s="203">
        <v>11.56</v>
      </c>
      <c r="G2081" s="279" t="s">
        <v>144</v>
      </c>
      <c r="H2081" s="203">
        <v>0</v>
      </c>
      <c r="I2081" s="279" t="s">
        <v>145</v>
      </c>
      <c r="J2081" s="204">
        <v>11.56</v>
      </c>
    </row>
    <row r="2082" spans="1:10" s="110" customFormat="1" ht="15" customHeight="1" thickBot="1">
      <c r="A2082" s="201"/>
      <c r="B2082" s="293"/>
      <c r="C2082" s="293"/>
      <c r="D2082" s="279"/>
      <c r="E2082" s="279" t="s">
        <v>663</v>
      </c>
      <c r="F2082" s="203">
        <v>12.54</v>
      </c>
      <c r="G2082" s="279"/>
      <c r="H2082" s="363" t="s">
        <v>664</v>
      </c>
      <c r="I2082" s="363"/>
      <c r="J2082" s="204">
        <v>68.37</v>
      </c>
    </row>
    <row r="2083" spans="1:10" s="110" customFormat="1" ht="15" thickTop="1">
      <c r="A2083" s="205"/>
      <c r="B2083" s="190"/>
      <c r="C2083" s="190"/>
      <c r="D2083" s="189"/>
      <c r="E2083" s="189"/>
      <c r="F2083" s="189"/>
      <c r="G2083" s="189"/>
      <c r="H2083" s="189"/>
      <c r="I2083" s="189"/>
      <c r="J2083" s="206"/>
    </row>
    <row r="2084" spans="1:10" s="110" customFormat="1">
      <c r="A2084" s="290" t="s">
        <v>995</v>
      </c>
      <c r="B2084" s="289" t="s">
        <v>8</v>
      </c>
      <c r="C2084" s="289" t="s">
        <v>9</v>
      </c>
      <c r="D2084" s="284" t="s">
        <v>10</v>
      </c>
      <c r="E2084" s="367" t="s">
        <v>136</v>
      </c>
      <c r="F2084" s="367"/>
      <c r="G2084" s="289" t="s">
        <v>11</v>
      </c>
      <c r="H2084" s="288" t="s">
        <v>12</v>
      </c>
      <c r="I2084" s="288" t="s">
        <v>13</v>
      </c>
      <c r="J2084" s="287" t="s">
        <v>14</v>
      </c>
    </row>
    <row r="2085" spans="1:10" s="110" customFormat="1" ht="38.25" customHeight="1">
      <c r="A2085" s="94" t="s">
        <v>137</v>
      </c>
      <c r="B2085" s="95" t="s">
        <v>1306</v>
      </c>
      <c r="C2085" s="95" t="s">
        <v>21</v>
      </c>
      <c r="D2085" s="277" t="s">
        <v>387</v>
      </c>
      <c r="E2085" s="368" t="s">
        <v>152</v>
      </c>
      <c r="F2085" s="368"/>
      <c r="G2085" s="95" t="s">
        <v>45</v>
      </c>
      <c r="H2085" s="182">
        <v>1</v>
      </c>
      <c r="I2085" s="96">
        <v>14.77</v>
      </c>
      <c r="J2085" s="196">
        <v>14.77</v>
      </c>
    </row>
    <row r="2086" spans="1:10" s="110" customFormat="1" ht="25.5" customHeight="1">
      <c r="A2086" s="197" t="s">
        <v>146</v>
      </c>
      <c r="B2086" s="183" t="s">
        <v>1559</v>
      </c>
      <c r="C2086" s="183" t="s">
        <v>21</v>
      </c>
      <c r="D2086" s="285" t="s">
        <v>153</v>
      </c>
      <c r="E2086" s="365" t="s">
        <v>148</v>
      </c>
      <c r="F2086" s="365"/>
      <c r="G2086" s="183" t="s">
        <v>26</v>
      </c>
      <c r="H2086" s="184">
        <v>0.16930000000000001</v>
      </c>
      <c r="I2086" s="185">
        <v>20.92</v>
      </c>
      <c r="J2086" s="198">
        <v>3.54</v>
      </c>
    </row>
    <row r="2087" spans="1:10" s="110" customFormat="1" ht="25.5" customHeight="1">
      <c r="A2087" s="197" t="s">
        <v>146</v>
      </c>
      <c r="B2087" s="183" t="s">
        <v>1560</v>
      </c>
      <c r="C2087" s="183" t="s">
        <v>21</v>
      </c>
      <c r="D2087" s="285" t="s">
        <v>154</v>
      </c>
      <c r="E2087" s="365" t="s">
        <v>148</v>
      </c>
      <c r="F2087" s="365"/>
      <c r="G2087" s="183" t="s">
        <v>26</v>
      </c>
      <c r="H2087" s="184">
        <v>0.16930000000000001</v>
      </c>
      <c r="I2087" s="185">
        <v>25.55</v>
      </c>
      <c r="J2087" s="198">
        <v>4.32</v>
      </c>
    </row>
    <row r="2088" spans="1:10" s="110" customFormat="1">
      <c r="A2088" s="199" t="s">
        <v>139</v>
      </c>
      <c r="B2088" s="186" t="s">
        <v>1565</v>
      </c>
      <c r="C2088" s="186" t="s">
        <v>21</v>
      </c>
      <c r="D2088" s="278" t="s">
        <v>164</v>
      </c>
      <c r="E2088" s="362" t="s">
        <v>142</v>
      </c>
      <c r="F2088" s="362"/>
      <c r="G2088" s="186" t="s">
        <v>45</v>
      </c>
      <c r="H2088" s="187">
        <v>1.4800000000000001E-2</v>
      </c>
      <c r="I2088" s="188">
        <v>76.94</v>
      </c>
      <c r="J2088" s="200">
        <v>1.1299999999999999</v>
      </c>
    </row>
    <row r="2089" spans="1:10" s="110" customFormat="1" ht="25.5">
      <c r="A2089" s="199" t="s">
        <v>139</v>
      </c>
      <c r="B2089" s="186" t="s">
        <v>1613</v>
      </c>
      <c r="C2089" s="186" t="s">
        <v>21</v>
      </c>
      <c r="D2089" s="278" t="s">
        <v>999</v>
      </c>
      <c r="E2089" s="362" t="s">
        <v>142</v>
      </c>
      <c r="F2089" s="362"/>
      <c r="G2089" s="186" t="s">
        <v>45</v>
      </c>
      <c r="H2089" s="187">
        <v>1</v>
      </c>
      <c r="I2089" s="188">
        <v>3.8</v>
      </c>
      <c r="J2089" s="200">
        <v>3.8</v>
      </c>
    </row>
    <row r="2090" spans="1:10" s="110" customFormat="1" ht="25.5">
      <c r="A2090" s="199" t="s">
        <v>139</v>
      </c>
      <c r="B2090" s="186" t="s">
        <v>1567</v>
      </c>
      <c r="C2090" s="186" t="s">
        <v>21</v>
      </c>
      <c r="D2090" s="278" t="s">
        <v>166</v>
      </c>
      <c r="E2090" s="362" t="s">
        <v>142</v>
      </c>
      <c r="F2090" s="362"/>
      <c r="G2090" s="186" t="s">
        <v>45</v>
      </c>
      <c r="H2090" s="187">
        <v>2.2499999999999999E-2</v>
      </c>
      <c r="I2090" s="188">
        <v>87.17</v>
      </c>
      <c r="J2090" s="200">
        <v>1.96</v>
      </c>
    </row>
    <row r="2091" spans="1:10" s="110" customFormat="1">
      <c r="A2091" s="199" t="s">
        <v>139</v>
      </c>
      <c r="B2091" s="186" t="s">
        <v>1564</v>
      </c>
      <c r="C2091" s="186" t="s">
        <v>21</v>
      </c>
      <c r="D2091" s="278" t="s">
        <v>165</v>
      </c>
      <c r="E2091" s="362" t="s">
        <v>142</v>
      </c>
      <c r="F2091" s="362"/>
      <c r="G2091" s="186" t="s">
        <v>45</v>
      </c>
      <c r="H2091" s="187">
        <v>1.0699999999999999E-2</v>
      </c>
      <c r="I2091" s="188">
        <v>2.62</v>
      </c>
      <c r="J2091" s="200">
        <v>0.02</v>
      </c>
    </row>
    <row r="2092" spans="1:10" s="110" customFormat="1" ht="25.5">
      <c r="A2092" s="201"/>
      <c r="B2092" s="293"/>
      <c r="C2092" s="293"/>
      <c r="D2092" s="279"/>
      <c r="E2092" s="279" t="s">
        <v>143</v>
      </c>
      <c r="F2092" s="203">
        <v>6.28</v>
      </c>
      <c r="G2092" s="279" t="s">
        <v>144</v>
      </c>
      <c r="H2092" s="203">
        <v>0</v>
      </c>
      <c r="I2092" s="279" t="s">
        <v>145</v>
      </c>
      <c r="J2092" s="204">
        <v>6.28</v>
      </c>
    </row>
    <row r="2093" spans="1:10" s="110" customFormat="1" ht="15" customHeight="1" thickBot="1">
      <c r="A2093" s="201"/>
      <c r="B2093" s="293"/>
      <c r="C2093" s="293"/>
      <c r="D2093" s="279"/>
      <c r="E2093" s="279" t="s">
        <v>663</v>
      </c>
      <c r="F2093" s="203">
        <v>3.31</v>
      </c>
      <c r="G2093" s="279"/>
      <c r="H2093" s="363" t="s">
        <v>664</v>
      </c>
      <c r="I2093" s="363"/>
      <c r="J2093" s="204">
        <v>18.079999999999998</v>
      </c>
    </row>
    <row r="2094" spans="1:10" s="110" customFormat="1" ht="15" thickTop="1">
      <c r="A2094" s="205"/>
      <c r="B2094" s="190"/>
      <c r="C2094" s="190"/>
      <c r="D2094" s="189"/>
      <c r="E2094" s="189"/>
      <c r="F2094" s="189"/>
      <c r="G2094" s="189"/>
      <c r="H2094" s="189"/>
      <c r="I2094" s="189"/>
      <c r="J2094" s="206"/>
    </row>
    <row r="2095" spans="1:10" s="110" customFormat="1">
      <c r="A2095" s="290" t="s">
        <v>998</v>
      </c>
      <c r="B2095" s="289" t="s">
        <v>8</v>
      </c>
      <c r="C2095" s="289" t="s">
        <v>9</v>
      </c>
      <c r="D2095" s="284" t="s">
        <v>10</v>
      </c>
      <c r="E2095" s="367" t="s">
        <v>136</v>
      </c>
      <c r="F2095" s="367"/>
      <c r="G2095" s="289" t="s">
        <v>11</v>
      </c>
      <c r="H2095" s="288" t="s">
        <v>12</v>
      </c>
      <c r="I2095" s="288" t="s">
        <v>13</v>
      </c>
      <c r="J2095" s="287" t="s">
        <v>14</v>
      </c>
    </row>
    <row r="2096" spans="1:10" s="110" customFormat="1" ht="38.25" customHeight="1">
      <c r="A2096" s="94" t="s">
        <v>137</v>
      </c>
      <c r="B2096" s="95" t="s">
        <v>1283</v>
      </c>
      <c r="C2096" s="95" t="s">
        <v>21</v>
      </c>
      <c r="D2096" s="277" t="s">
        <v>389</v>
      </c>
      <c r="E2096" s="368" t="s">
        <v>152</v>
      </c>
      <c r="F2096" s="368"/>
      <c r="G2096" s="95" t="s">
        <v>45</v>
      </c>
      <c r="H2096" s="182">
        <v>1</v>
      </c>
      <c r="I2096" s="96">
        <v>26.31</v>
      </c>
      <c r="J2096" s="196">
        <v>26.31</v>
      </c>
    </row>
    <row r="2097" spans="1:10" s="110" customFormat="1" ht="25.5" customHeight="1">
      <c r="A2097" s="197" t="s">
        <v>146</v>
      </c>
      <c r="B2097" s="183" t="s">
        <v>1559</v>
      </c>
      <c r="C2097" s="183" t="s">
        <v>21</v>
      </c>
      <c r="D2097" s="285" t="s">
        <v>153</v>
      </c>
      <c r="E2097" s="365" t="s">
        <v>148</v>
      </c>
      <c r="F2097" s="365"/>
      <c r="G2097" s="183" t="s">
        <v>26</v>
      </c>
      <c r="H2097" s="184">
        <v>0.18390000000000001</v>
      </c>
      <c r="I2097" s="185">
        <v>20.92</v>
      </c>
      <c r="J2097" s="198">
        <v>3.84</v>
      </c>
    </row>
    <row r="2098" spans="1:10" s="110" customFormat="1" ht="25.5" customHeight="1">
      <c r="A2098" s="197" t="s">
        <v>146</v>
      </c>
      <c r="B2098" s="183" t="s">
        <v>1560</v>
      </c>
      <c r="C2098" s="183" t="s">
        <v>21</v>
      </c>
      <c r="D2098" s="285" t="s">
        <v>154</v>
      </c>
      <c r="E2098" s="365" t="s">
        <v>148</v>
      </c>
      <c r="F2098" s="365"/>
      <c r="G2098" s="183" t="s">
        <v>26</v>
      </c>
      <c r="H2098" s="184">
        <v>0.18390000000000001</v>
      </c>
      <c r="I2098" s="185">
        <v>25.55</v>
      </c>
      <c r="J2098" s="198">
        <v>4.6900000000000004</v>
      </c>
    </row>
    <row r="2099" spans="1:10" s="110" customFormat="1">
      <c r="A2099" s="199" t="s">
        <v>139</v>
      </c>
      <c r="B2099" s="186" t="s">
        <v>1614</v>
      </c>
      <c r="C2099" s="186" t="s">
        <v>21</v>
      </c>
      <c r="D2099" s="278" t="s">
        <v>157</v>
      </c>
      <c r="E2099" s="362" t="s">
        <v>142</v>
      </c>
      <c r="F2099" s="362"/>
      <c r="G2099" s="186" t="s">
        <v>45</v>
      </c>
      <c r="H2099" s="187">
        <v>3</v>
      </c>
      <c r="I2099" s="188">
        <v>1.83</v>
      </c>
      <c r="J2099" s="200">
        <v>5.49</v>
      </c>
    </row>
    <row r="2100" spans="1:10" s="110" customFormat="1" ht="25.5">
      <c r="A2100" s="199" t="s">
        <v>139</v>
      </c>
      <c r="B2100" s="186" t="s">
        <v>1615</v>
      </c>
      <c r="C2100" s="186" t="s">
        <v>21</v>
      </c>
      <c r="D2100" s="278" t="s">
        <v>1001</v>
      </c>
      <c r="E2100" s="362" t="s">
        <v>142</v>
      </c>
      <c r="F2100" s="362"/>
      <c r="G2100" s="186" t="s">
        <v>45</v>
      </c>
      <c r="H2100" s="187">
        <v>1</v>
      </c>
      <c r="I2100" s="188">
        <v>9.91</v>
      </c>
      <c r="J2100" s="200">
        <v>9.91</v>
      </c>
    </row>
    <row r="2101" spans="1:10" s="110" customFormat="1" ht="38.25">
      <c r="A2101" s="199" t="s">
        <v>139</v>
      </c>
      <c r="B2101" s="186" t="s">
        <v>1616</v>
      </c>
      <c r="C2101" s="186" t="s">
        <v>21</v>
      </c>
      <c r="D2101" s="278" t="s">
        <v>158</v>
      </c>
      <c r="E2101" s="362" t="s">
        <v>142</v>
      </c>
      <c r="F2101" s="362"/>
      <c r="G2101" s="186" t="s">
        <v>45</v>
      </c>
      <c r="H2101" s="187">
        <v>7.4999999999999997E-2</v>
      </c>
      <c r="I2101" s="188">
        <v>31.75</v>
      </c>
      <c r="J2101" s="200">
        <v>2.38</v>
      </c>
    </row>
    <row r="2102" spans="1:10" s="110" customFormat="1" ht="25.5">
      <c r="A2102" s="201"/>
      <c r="B2102" s="293"/>
      <c r="C2102" s="293"/>
      <c r="D2102" s="279"/>
      <c r="E2102" s="279" t="s">
        <v>143</v>
      </c>
      <c r="F2102" s="203">
        <v>6.83</v>
      </c>
      <c r="G2102" s="279" t="s">
        <v>144</v>
      </c>
      <c r="H2102" s="203">
        <v>0</v>
      </c>
      <c r="I2102" s="279" t="s">
        <v>145</v>
      </c>
      <c r="J2102" s="204">
        <v>6.83</v>
      </c>
    </row>
    <row r="2103" spans="1:10" s="110" customFormat="1" ht="15" customHeight="1" thickBot="1">
      <c r="A2103" s="201"/>
      <c r="B2103" s="293"/>
      <c r="C2103" s="293"/>
      <c r="D2103" s="279"/>
      <c r="E2103" s="279" t="s">
        <v>663</v>
      </c>
      <c r="F2103" s="203">
        <v>5.91</v>
      </c>
      <c r="G2103" s="279"/>
      <c r="H2103" s="363" t="s">
        <v>664</v>
      </c>
      <c r="I2103" s="363"/>
      <c r="J2103" s="204">
        <v>32.22</v>
      </c>
    </row>
    <row r="2104" spans="1:10" s="110" customFormat="1" ht="15" thickTop="1">
      <c r="A2104" s="205"/>
      <c r="B2104" s="190"/>
      <c r="C2104" s="190"/>
      <c r="D2104" s="189"/>
      <c r="E2104" s="189"/>
      <c r="F2104" s="189"/>
      <c r="G2104" s="189"/>
      <c r="H2104" s="189"/>
      <c r="I2104" s="189"/>
      <c r="J2104" s="206"/>
    </row>
    <row r="2105" spans="1:10" s="110" customFormat="1">
      <c r="A2105" s="290" t="s">
        <v>1000</v>
      </c>
      <c r="B2105" s="289" t="s">
        <v>8</v>
      </c>
      <c r="C2105" s="289" t="s">
        <v>9</v>
      </c>
      <c r="D2105" s="284" t="s">
        <v>10</v>
      </c>
      <c r="E2105" s="367" t="s">
        <v>136</v>
      </c>
      <c r="F2105" s="367"/>
      <c r="G2105" s="289" t="s">
        <v>11</v>
      </c>
      <c r="H2105" s="288" t="s">
        <v>12</v>
      </c>
      <c r="I2105" s="288" t="s">
        <v>13</v>
      </c>
      <c r="J2105" s="287" t="s">
        <v>14</v>
      </c>
    </row>
    <row r="2106" spans="1:10" s="110" customFormat="1" ht="38.25" customHeight="1">
      <c r="A2106" s="94" t="s">
        <v>137</v>
      </c>
      <c r="B2106" s="95" t="s">
        <v>3694</v>
      </c>
      <c r="C2106" s="95" t="s">
        <v>21</v>
      </c>
      <c r="D2106" s="277" t="s">
        <v>2630</v>
      </c>
      <c r="E2106" s="368" t="s">
        <v>152</v>
      </c>
      <c r="F2106" s="368"/>
      <c r="G2106" s="95" t="s">
        <v>45</v>
      </c>
      <c r="H2106" s="182">
        <v>1</v>
      </c>
      <c r="I2106" s="96">
        <v>40.67</v>
      </c>
      <c r="J2106" s="196">
        <v>40.67</v>
      </c>
    </row>
    <row r="2107" spans="1:10" s="110" customFormat="1" ht="25.5" customHeight="1">
      <c r="A2107" s="197" t="s">
        <v>146</v>
      </c>
      <c r="B2107" s="183" t="s">
        <v>1559</v>
      </c>
      <c r="C2107" s="183" t="s">
        <v>21</v>
      </c>
      <c r="D2107" s="285" t="s">
        <v>153</v>
      </c>
      <c r="E2107" s="365" t="s">
        <v>148</v>
      </c>
      <c r="F2107" s="365"/>
      <c r="G2107" s="183" t="s">
        <v>26</v>
      </c>
      <c r="H2107" s="184">
        <v>0.2203</v>
      </c>
      <c r="I2107" s="185">
        <v>20.92</v>
      </c>
      <c r="J2107" s="198">
        <v>4.5999999999999996</v>
      </c>
    </row>
    <row r="2108" spans="1:10" s="110" customFormat="1" ht="25.5" customHeight="1">
      <c r="A2108" s="197" t="s">
        <v>146</v>
      </c>
      <c r="B2108" s="183" t="s">
        <v>1560</v>
      </c>
      <c r="C2108" s="183" t="s">
        <v>21</v>
      </c>
      <c r="D2108" s="285" t="s">
        <v>154</v>
      </c>
      <c r="E2108" s="365" t="s">
        <v>148</v>
      </c>
      <c r="F2108" s="365"/>
      <c r="G2108" s="183" t="s">
        <v>26</v>
      </c>
      <c r="H2108" s="184">
        <v>0.2203</v>
      </c>
      <c r="I2108" s="185">
        <v>25.55</v>
      </c>
      <c r="J2108" s="198">
        <v>5.62</v>
      </c>
    </row>
    <row r="2109" spans="1:10" s="110" customFormat="1">
      <c r="A2109" s="199" t="s">
        <v>139</v>
      </c>
      <c r="B2109" s="186" t="s">
        <v>3695</v>
      </c>
      <c r="C2109" s="186" t="s">
        <v>21</v>
      </c>
      <c r="D2109" s="278" t="s">
        <v>3696</v>
      </c>
      <c r="E2109" s="362" t="s">
        <v>142</v>
      </c>
      <c r="F2109" s="362"/>
      <c r="G2109" s="186" t="s">
        <v>45</v>
      </c>
      <c r="H2109" s="187">
        <v>3</v>
      </c>
      <c r="I2109" s="188">
        <v>2.7</v>
      </c>
      <c r="J2109" s="200">
        <v>8.1</v>
      </c>
    </row>
    <row r="2110" spans="1:10" s="110" customFormat="1" ht="25.5">
      <c r="A2110" s="199" t="s">
        <v>139</v>
      </c>
      <c r="B2110" s="186" t="s">
        <v>3697</v>
      </c>
      <c r="C2110" s="186" t="s">
        <v>21</v>
      </c>
      <c r="D2110" s="278" t="s">
        <v>3698</v>
      </c>
      <c r="E2110" s="362" t="s">
        <v>142</v>
      </c>
      <c r="F2110" s="362"/>
      <c r="G2110" s="186" t="s">
        <v>45</v>
      </c>
      <c r="H2110" s="187">
        <v>1</v>
      </c>
      <c r="I2110" s="188">
        <v>18.78</v>
      </c>
      <c r="J2110" s="200">
        <v>18.78</v>
      </c>
    </row>
    <row r="2111" spans="1:10" s="110" customFormat="1" ht="38.25">
      <c r="A2111" s="199" t="s">
        <v>139</v>
      </c>
      <c r="B2111" s="186" t="s">
        <v>1616</v>
      </c>
      <c r="C2111" s="186" t="s">
        <v>21</v>
      </c>
      <c r="D2111" s="278" t="s">
        <v>158</v>
      </c>
      <c r="E2111" s="362" t="s">
        <v>142</v>
      </c>
      <c r="F2111" s="362"/>
      <c r="G2111" s="186" t="s">
        <v>45</v>
      </c>
      <c r="H2111" s="187">
        <v>0.1125</v>
      </c>
      <c r="I2111" s="188">
        <v>31.75</v>
      </c>
      <c r="J2111" s="200">
        <v>3.57</v>
      </c>
    </row>
    <row r="2112" spans="1:10" s="110" customFormat="1" ht="25.5">
      <c r="A2112" s="201"/>
      <c r="B2112" s="293"/>
      <c r="C2112" s="293"/>
      <c r="D2112" s="279"/>
      <c r="E2112" s="279" t="s">
        <v>143</v>
      </c>
      <c r="F2112" s="203">
        <v>8.18</v>
      </c>
      <c r="G2112" s="279" t="s">
        <v>144</v>
      </c>
      <c r="H2112" s="203">
        <v>0</v>
      </c>
      <c r="I2112" s="279" t="s">
        <v>145</v>
      </c>
      <c r="J2112" s="204">
        <v>8.18</v>
      </c>
    </row>
    <row r="2113" spans="1:10" s="110" customFormat="1" ht="15" customHeight="1" thickBot="1">
      <c r="A2113" s="201"/>
      <c r="B2113" s="293"/>
      <c r="C2113" s="293"/>
      <c r="D2113" s="279"/>
      <c r="E2113" s="279" t="s">
        <v>663</v>
      </c>
      <c r="F2113" s="203">
        <v>9.1300000000000008</v>
      </c>
      <c r="G2113" s="279"/>
      <c r="H2113" s="363" t="s">
        <v>664</v>
      </c>
      <c r="I2113" s="363"/>
      <c r="J2113" s="204">
        <v>49.8</v>
      </c>
    </row>
    <row r="2114" spans="1:10" s="110" customFormat="1" ht="15" thickTop="1">
      <c r="A2114" s="205"/>
      <c r="B2114" s="190"/>
      <c r="C2114" s="190"/>
      <c r="D2114" s="189"/>
      <c r="E2114" s="189"/>
      <c r="F2114" s="189"/>
      <c r="G2114" s="189"/>
      <c r="H2114" s="189"/>
      <c r="I2114" s="189"/>
      <c r="J2114" s="206"/>
    </row>
    <row r="2115" spans="1:10" s="110" customFormat="1">
      <c r="A2115" s="290" t="s">
        <v>1002</v>
      </c>
      <c r="B2115" s="289" t="s">
        <v>8</v>
      </c>
      <c r="C2115" s="289" t="s">
        <v>9</v>
      </c>
      <c r="D2115" s="284" t="s">
        <v>10</v>
      </c>
      <c r="E2115" s="367" t="s">
        <v>136</v>
      </c>
      <c r="F2115" s="367"/>
      <c r="G2115" s="289" t="s">
        <v>11</v>
      </c>
      <c r="H2115" s="288" t="s">
        <v>12</v>
      </c>
      <c r="I2115" s="288" t="s">
        <v>13</v>
      </c>
      <c r="J2115" s="287" t="s">
        <v>14</v>
      </c>
    </row>
    <row r="2116" spans="1:10" s="110" customFormat="1" ht="38.25" customHeight="1">
      <c r="A2116" s="94" t="s">
        <v>137</v>
      </c>
      <c r="B2116" s="95" t="s">
        <v>1280</v>
      </c>
      <c r="C2116" s="95" t="s">
        <v>21</v>
      </c>
      <c r="D2116" s="277" t="s">
        <v>391</v>
      </c>
      <c r="E2116" s="368" t="s">
        <v>152</v>
      </c>
      <c r="F2116" s="368"/>
      <c r="G2116" s="95" t="s">
        <v>45</v>
      </c>
      <c r="H2116" s="182">
        <v>1</v>
      </c>
      <c r="I2116" s="96">
        <v>52.82</v>
      </c>
      <c r="J2116" s="196">
        <v>52.82</v>
      </c>
    </row>
    <row r="2117" spans="1:10" s="110" customFormat="1" ht="25.5" customHeight="1">
      <c r="A2117" s="197" t="s">
        <v>146</v>
      </c>
      <c r="B2117" s="183" t="s">
        <v>1559</v>
      </c>
      <c r="C2117" s="183" t="s">
        <v>21</v>
      </c>
      <c r="D2117" s="285" t="s">
        <v>153</v>
      </c>
      <c r="E2117" s="365" t="s">
        <v>148</v>
      </c>
      <c r="F2117" s="365"/>
      <c r="G2117" s="183" t="s">
        <v>26</v>
      </c>
      <c r="H2117" s="184">
        <v>0.28960000000000002</v>
      </c>
      <c r="I2117" s="185">
        <v>20.92</v>
      </c>
      <c r="J2117" s="198">
        <v>6.05</v>
      </c>
    </row>
    <row r="2118" spans="1:10" s="110" customFormat="1" ht="25.5" customHeight="1">
      <c r="A2118" s="197" t="s">
        <v>146</v>
      </c>
      <c r="B2118" s="183" t="s">
        <v>1560</v>
      </c>
      <c r="C2118" s="183" t="s">
        <v>21</v>
      </c>
      <c r="D2118" s="285" t="s">
        <v>154</v>
      </c>
      <c r="E2118" s="365" t="s">
        <v>148</v>
      </c>
      <c r="F2118" s="365"/>
      <c r="G2118" s="183" t="s">
        <v>26</v>
      </c>
      <c r="H2118" s="184">
        <v>0.28960000000000002</v>
      </c>
      <c r="I2118" s="185">
        <v>25.55</v>
      </c>
      <c r="J2118" s="198">
        <v>7.39</v>
      </c>
    </row>
    <row r="2119" spans="1:10" s="110" customFormat="1">
      <c r="A2119" s="199" t="s">
        <v>139</v>
      </c>
      <c r="B2119" s="186" t="s">
        <v>1617</v>
      </c>
      <c r="C2119" s="186" t="s">
        <v>21</v>
      </c>
      <c r="D2119" s="278" t="s">
        <v>1003</v>
      </c>
      <c r="E2119" s="362" t="s">
        <v>142</v>
      </c>
      <c r="F2119" s="362"/>
      <c r="G2119" s="186" t="s">
        <v>45</v>
      </c>
      <c r="H2119" s="187">
        <v>3</v>
      </c>
      <c r="I2119" s="188">
        <v>3.25</v>
      </c>
      <c r="J2119" s="200">
        <v>9.75</v>
      </c>
    </row>
    <row r="2120" spans="1:10" s="110" customFormat="1" ht="25.5">
      <c r="A2120" s="199" t="s">
        <v>139</v>
      </c>
      <c r="B2120" s="186" t="s">
        <v>1618</v>
      </c>
      <c r="C2120" s="186" t="s">
        <v>21</v>
      </c>
      <c r="D2120" s="278" t="s">
        <v>1004</v>
      </c>
      <c r="E2120" s="362" t="s">
        <v>142</v>
      </c>
      <c r="F2120" s="362"/>
      <c r="G2120" s="186" t="s">
        <v>45</v>
      </c>
      <c r="H2120" s="187">
        <v>1</v>
      </c>
      <c r="I2120" s="188">
        <v>24.16</v>
      </c>
      <c r="J2120" s="200">
        <v>24.16</v>
      </c>
    </row>
    <row r="2121" spans="1:10" s="110" customFormat="1" ht="38.25">
      <c r="A2121" s="199" t="s">
        <v>139</v>
      </c>
      <c r="B2121" s="186" t="s">
        <v>1616</v>
      </c>
      <c r="C2121" s="186" t="s">
        <v>21</v>
      </c>
      <c r="D2121" s="278" t="s">
        <v>158</v>
      </c>
      <c r="E2121" s="362" t="s">
        <v>142</v>
      </c>
      <c r="F2121" s="362"/>
      <c r="G2121" s="186" t="s">
        <v>45</v>
      </c>
      <c r="H2121" s="187">
        <v>0.17249999999999999</v>
      </c>
      <c r="I2121" s="188">
        <v>31.75</v>
      </c>
      <c r="J2121" s="200">
        <v>5.47</v>
      </c>
    </row>
    <row r="2122" spans="1:10" s="110" customFormat="1" ht="25.5">
      <c r="A2122" s="201"/>
      <c r="B2122" s="293"/>
      <c r="C2122" s="293"/>
      <c r="D2122" s="279"/>
      <c r="E2122" s="279" t="s">
        <v>143</v>
      </c>
      <c r="F2122" s="203">
        <v>10.74</v>
      </c>
      <c r="G2122" s="279" t="s">
        <v>144</v>
      </c>
      <c r="H2122" s="203">
        <v>0</v>
      </c>
      <c r="I2122" s="279" t="s">
        <v>145</v>
      </c>
      <c r="J2122" s="204">
        <v>10.74</v>
      </c>
    </row>
    <row r="2123" spans="1:10" s="110" customFormat="1" ht="15" customHeight="1" thickBot="1">
      <c r="A2123" s="201"/>
      <c r="B2123" s="293"/>
      <c r="C2123" s="293"/>
      <c r="D2123" s="279"/>
      <c r="E2123" s="279" t="s">
        <v>663</v>
      </c>
      <c r="F2123" s="203">
        <v>11.86</v>
      </c>
      <c r="G2123" s="279"/>
      <c r="H2123" s="363" t="s">
        <v>664</v>
      </c>
      <c r="I2123" s="363"/>
      <c r="J2123" s="204">
        <v>64.680000000000007</v>
      </c>
    </row>
    <row r="2124" spans="1:10" s="110" customFormat="1" ht="15" thickTop="1">
      <c r="A2124" s="205"/>
      <c r="B2124" s="190"/>
      <c r="C2124" s="190"/>
      <c r="D2124" s="189"/>
      <c r="E2124" s="189"/>
      <c r="F2124" s="189"/>
      <c r="G2124" s="189"/>
      <c r="H2124" s="189"/>
      <c r="I2124" s="189"/>
      <c r="J2124" s="206"/>
    </row>
    <row r="2125" spans="1:10" s="110" customFormat="1">
      <c r="A2125" s="290" t="s">
        <v>1005</v>
      </c>
      <c r="B2125" s="289" t="s">
        <v>8</v>
      </c>
      <c r="C2125" s="289" t="s">
        <v>9</v>
      </c>
      <c r="D2125" s="284" t="s">
        <v>10</v>
      </c>
      <c r="E2125" s="367" t="s">
        <v>136</v>
      </c>
      <c r="F2125" s="367"/>
      <c r="G2125" s="289" t="s">
        <v>11</v>
      </c>
      <c r="H2125" s="288" t="s">
        <v>12</v>
      </c>
      <c r="I2125" s="288" t="s">
        <v>13</v>
      </c>
      <c r="J2125" s="287" t="s">
        <v>14</v>
      </c>
    </row>
    <row r="2126" spans="1:10" s="110" customFormat="1" ht="51">
      <c r="A2126" s="94" t="s">
        <v>137</v>
      </c>
      <c r="B2126" s="95" t="s">
        <v>3699</v>
      </c>
      <c r="C2126" s="95" t="s">
        <v>21</v>
      </c>
      <c r="D2126" s="277" t="s">
        <v>2631</v>
      </c>
      <c r="E2126" s="368" t="s">
        <v>152</v>
      </c>
      <c r="F2126" s="368"/>
      <c r="G2126" s="95" t="s">
        <v>45</v>
      </c>
      <c r="H2126" s="182">
        <v>1</v>
      </c>
      <c r="I2126" s="96">
        <v>33.770000000000003</v>
      </c>
      <c r="J2126" s="196">
        <v>33.770000000000003</v>
      </c>
    </row>
    <row r="2127" spans="1:10" s="110" customFormat="1" ht="25.5" customHeight="1">
      <c r="A2127" s="197" t="s">
        <v>146</v>
      </c>
      <c r="B2127" s="183" t="s">
        <v>1559</v>
      </c>
      <c r="C2127" s="183" t="s">
        <v>21</v>
      </c>
      <c r="D2127" s="285" t="s">
        <v>153</v>
      </c>
      <c r="E2127" s="365" t="s">
        <v>148</v>
      </c>
      <c r="F2127" s="365"/>
      <c r="G2127" s="183" t="s">
        <v>26</v>
      </c>
      <c r="H2127" s="184">
        <v>0.2082</v>
      </c>
      <c r="I2127" s="185">
        <v>20.92</v>
      </c>
      <c r="J2127" s="198">
        <v>4.3499999999999996</v>
      </c>
    </row>
    <row r="2128" spans="1:10" s="110" customFormat="1" ht="25.5" customHeight="1">
      <c r="A2128" s="197" t="s">
        <v>146</v>
      </c>
      <c r="B2128" s="183" t="s">
        <v>1560</v>
      </c>
      <c r="C2128" s="183" t="s">
        <v>21</v>
      </c>
      <c r="D2128" s="285" t="s">
        <v>154</v>
      </c>
      <c r="E2128" s="365" t="s">
        <v>148</v>
      </c>
      <c r="F2128" s="365"/>
      <c r="G2128" s="183" t="s">
        <v>26</v>
      </c>
      <c r="H2128" s="184">
        <v>0.2082</v>
      </c>
      <c r="I2128" s="185">
        <v>25.55</v>
      </c>
      <c r="J2128" s="198">
        <v>5.31</v>
      </c>
    </row>
    <row r="2129" spans="1:10" s="110" customFormat="1">
      <c r="A2129" s="199" t="s">
        <v>139</v>
      </c>
      <c r="B2129" s="186" t="s">
        <v>1614</v>
      </c>
      <c r="C2129" s="186" t="s">
        <v>21</v>
      </c>
      <c r="D2129" s="278" t="s">
        <v>157</v>
      </c>
      <c r="E2129" s="362" t="s">
        <v>142</v>
      </c>
      <c r="F2129" s="362"/>
      <c r="G2129" s="186" t="s">
        <v>45</v>
      </c>
      <c r="H2129" s="187">
        <v>1</v>
      </c>
      <c r="I2129" s="188">
        <v>1.83</v>
      </c>
      <c r="J2129" s="200">
        <v>1.83</v>
      </c>
    </row>
    <row r="2130" spans="1:10" s="110" customFormat="1">
      <c r="A2130" s="199" t="s">
        <v>139</v>
      </c>
      <c r="B2130" s="186" t="s">
        <v>3695</v>
      </c>
      <c r="C2130" s="186" t="s">
        <v>21</v>
      </c>
      <c r="D2130" s="278" t="s">
        <v>3696</v>
      </c>
      <c r="E2130" s="362" t="s">
        <v>142</v>
      </c>
      <c r="F2130" s="362"/>
      <c r="G2130" s="186" t="s">
        <v>45</v>
      </c>
      <c r="H2130" s="187">
        <v>2</v>
      </c>
      <c r="I2130" s="188">
        <v>2.7</v>
      </c>
      <c r="J2130" s="200">
        <v>5.4</v>
      </c>
    </row>
    <row r="2131" spans="1:10" s="110" customFormat="1" ht="25.5">
      <c r="A2131" s="199" t="s">
        <v>139</v>
      </c>
      <c r="B2131" s="186" t="s">
        <v>3700</v>
      </c>
      <c r="C2131" s="186" t="s">
        <v>21</v>
      </c>
      <c r="D2131" s="278" t="s">
        <v>3701</v>
      </c>
      <c r="E2131" s="362" t="s">
        <v>142</v>
      </c>
      <c r="F2131" s="362"/>
      <c r="G2131" s="186" t="s">
        <v>45</v>
      </c>
      <c r="H2131" s="187">
        <v>1</v>
      </c>
      <c r="I2131" s="188">
        <v>13.71</v>
      </c>
      <c r="J2131" s="200">
        <v>13.71</v>
      </c>
    </row>
    <row r="2132" spans="1:10" s="110" customFormat="1" ht="38.25">
      <c r="A2132" s="199" t="s">
        <v>139</v>
      </c>
      <c r="B2132" s="186" t="s">
        <v>1616</v>
      </c>
      <c r="C2132" s="186" t="s">
        <v>21</v>
      </c>
      <c r="D2132" s="278" t="s">
        <v>158</v>
      </c>
      <c r="E2132" s="362" t="s">
        <v>142</v>
      </c>
      <c r="F2132" s="362"/>
      <c r="G2132" s="186" t="s">
        <v>45</v>
      </c>
      <c r="H2132" s="187">
        <v>0.1</v>
      </c>
      <c r="I2132" s="188">
        <v>31.75</v>
      </c>
      <c r="J2132" s="200">
        <v>3.17</v>
      </c>
    </row>
    <row r="2133" spans="1:10" s="110" customFormat="1" ht="25.5">
      <c r="A2133" s="201"/>
      <c r="B2133" s="293"/>
      <c r="C2133" s="293"/>
      <c r="D2133" s="279"/>
      <c r="E2133" s="279" t="s">
        <v>143</v>
      </c>
      <c r="F2133" s="203">
        <v>7.72</v>
      </c>
      <c r="G2133" s="279" t="s">
        <v>144</v>
      </c>
      <c r="H2133" s="203">
        <v>0</v>
      </c>
      <c r="I2133" s="279" t="s">
        <v>145</v>
      </c>
      <c r="J2133" s="204">
        <v>7.72</v>
      </c>
    </row>
    <row r="2134" spans="1:10" s="110" customFormat="1" ht="15" customHeight="1" thickBot="1">
      <c r="A2134" s="201"/>
      <c r="B2134" s="293"/>
      <c r="C2134" s="293"/>
      <c r="D2134" s="279"/>
      <c r="E2134" s="279" t="s">
        <v>663</v>
      </c>
      <c r="F2134" s="203">
        <v>7.58</v>
      </c>
      <c r="G2134" s="279"/>
      <c r="H2134" s="363" t="s">
        <v>664</v>
      </c>
      <c r="I2134" s="363"/>
      <c r="J2134" s="204">
        <v>41.35</v>
      </c>
    </row>
    <row r="2135" spans="1:10" s="110" customFormat="1" ht="15" thickTop="1">
      <c r="A2135" s="205"/>
      <c r="B2135" s="190"/>
      <c r="C2135" s="190"/>
      <c r="D2135" s="189"/>
      <c r="E2135" s="189"/>
      <c r="F2135" s="189"/>
      <c r="G2135" s="189"/>
      <c r="H2135" s="189"/>
      <c r="I2135" s="189"/>
      <c r="J2135" s="206"/>
    </row>
    <row r="2136" spans="1:10" s="110" customFormat="1">
      <c r="A2136" s="290" t="s">
        <v>1007</v>
      </c>
      <c r="B2136" s="289" t="s">
        <v>8</v>
      </c>
      <c r="C2136" s="289" t="s">
        <v>9</v>
      </c>
      <c r="D2136" s="284" t="s">
        <v>10</v>
      </c>
      <c r="E2136" s="367" t="s">
        <v>136</v>
      </c>
      <c r="F2136" s="367"/>
      <c r="G2136" s="289" t="s">
        <v>11</v>
      </c>
      <c r="H2136" s="288" t="s">
        <v>12</v>
      </c>
      <c r="I2136" s="288" t="s">
        <v>13</v>
      </c>
      <c r="J2136" s="287" t="s">
        <v>14</v>
      </c>
    </row>
    <row r="2137" spans="1:10" s="110" customFormat="1" ht="51">
      <c r="A2137" s="94" t="s">
        <v>137</v>
      </c>
      <c r="B2137" s="95" t="s">
        <v>3702</v>
      </c>
      <c r="C2137" s="95" t="s">
        <v>21</v>
      </c>
      <c r="D2137" s="277" t="s">
        <v>2632</v>
      </c>
      <c r="E2137" s="368" t="s">
        <v>152</v>
      </c>
      <c r="F2137" s="368"/>
      <c r="G2137" s="95" t="s">
        <v>45</v>
      </c>
      <c r="H2137" s="182">
        <v>1</v>
      </c>
      <c r="I2137" s="96">
        <v>42.76</v>
      </c>
      <c r="J2137" s="196">
        <v>42.76</v>
      </c>
    </row>
    <row r="2138" spans="1:10" s="110" customFormat="1" ht="25.5" customHeight="1">
      <c r="A2138" s="197" t="s">
        <v>146</v>
      </c>
      <c r="B2138" s="183" t="s">
        <v>1559</v>
      </c>
      <c r="C2138" s="183" t="s">
        <v>21</v>
      </c>
      <c r="D2138" s="285" t="s">
        <v>153</v>
      </c>
      <c r="E2138" s="365" t="s">
        <v>148</v>
      </c>
      <c r="F2138" s="365"/>
      <c r="G2138" s="183" t="s">
        <v>26</v>
      </c>
      <c r="H2138" s="184">
        <v>0.23250000000000001</v>
      </c>
      <c r="I2138" s="185">
        <v>20.92</v>
      </c>
      <c r="J2138" s="198">
        <v>4.8600000000000003</v>
      </c>
    </row>
    <row r="2139" spans="1:10" s="110" customFormat="1" ht="25.5" customHeight="1">
      <c r="A2139" s="197" t="s">
        <v>146</v>
      </c>
      <c r="B2139" s="183" t="s">
        <v>1560</v>
      </c>
      <c r="C2139" s="183" t="s">
        <v>21</v>
      </c>
      <c r="D2139" s="285" t="s">
        <v>154</v>
      </c>
      <c r="E2139" s="365" t="s">
        <v>148</v>
      </c>
      <c r="F2139" s="365"/>
      <c r="G2139" s="183" t="s">
        <v>26</v>
      </c>
      <c r="H2139" s="184">
        <v>0.23250000000000001</v>
      </c>
      <c r="I2139" s="185">
        <v>25.55</v>
      </c>
      <c r="J2139" s="198">
        <v>5.94</v>
      </c>
    </row>
    <row r="2140" spans="1:10" s="110" customFormat="1">
      <c r="A2140" s="199" t="s">
        <v>139</v>
      </c>
      <c r="B2140" s="186" t="s">
        <v>1614</v>
      </c>
      <c r="C2140" s="186" t="s">
        <v>21</v>
      </c>
      <c r="D2140" s="278" t="s">
        <v>157</v>
      </c>
      <c r="E2140" s="362" t="s">
        <v>142</v>
      </c>
      <c r="F2140" s="362"/>
      <c r="G2140" s="186" t="s">
        <v>45</v>
      </c>
      <c r="H2140" s="187">
        <v>1</v>
      </c>
      <c r="I2140" s="188">
        <v>1.83</v>
      </c>
      <c r="J2140" s="200">
        <v>1.83</v>
      </c>
    </row>
    <row r="2141" spans="1:10" s="110" customFormat="1">
      <c r="A2141" s="199" t="s">
        <v>139</v>
      </c>
      <c r="B2141" s="186" t="s">
        <v>1617</v>
      </c>
      <c r="C2141" s="186" t="s">
        <v>21</v>
      </c>
      <c r="D2141" s="278" t="s">
        <v>1003</v>
      </c>
      <c r="E2141" s="362" t="s">
        <v>142</v>
      </c>
      <c r="F2141" s="362"/>
      <c r="G2141" s="186" t="s">
        <v>45</v>
      </c>
      <c r="H2141" s="187">
        <v>2</v>
      </c>
      <c r="I2141" s="188">
        <v>3.25</v>
      </c>
      <c r="J2141" s="200">
        <v>6.5</v>
      </c>
    </row>
    <row r="2142" spans="1:10" s="110" customFormat="1" ht="25.5">
      <c r="A2142" s="199" t="s">
        <v>139</v>
      </c>
      <c r="B2142" s="186" t="s">
        <v>3703</v>
      </c>
      <c r="C2142" s="186" t="s">
        <v>21</v>
      </c>
      <c r="D2142" s="278" t="s">
        <v>3704</v>
      </c>
      <c r="E2142" s="362" t="s">
        <v>142</v>
      </c>
      <c r="F2142" s="362"/>
      <c r="G2142" s="186" t="s">
        <v>45</v>
      </c>
      <c r="H2142" s="187">
        <v>1</v>
      </c>
      <c r="I2142" s="188">
        <v>19.190000000000001</v>
      </c>
      <c r="J2142" s="200">
        <v>19.190000000000001</v>
      </c>
    </row>
    <row r="2143" spans="1:10" s="110" customFormat="1" ht="38.25">
      <c r="A2143" s="199" t="s">
        <v>139</v>
      </c>
      <c r="B2143" s="186" t="s">
        <v>1616</v>
      </c>
      <c r="C2143" s="186" t="s">
        <v>21</v>
      </c>
      <c r="D2143" s="278" t="s">
        <v>158</v>
      </c>
      <c r="E2143" s="362" t="s">
        <v>142</v>
      </c>
      <c r="F2143" s="362"/>
      <c r="G2143" s="186" t="s">
        <v>45</v>
      </c>
      <c r="H2143" s="187">
        <v>0.14000000000000001</v>
      </c>
      <c r="I2143" s="188">
        <v>31.75</v>
      </c>
      <c r="J2143" s="200">
        <v>4.4400000000000004</v>
      </c>
    </row>
    <row r="2144" spans="1:10" s="110" customFormat="1" ht="25.5">
      <c r="A2144" s="201"/>
      <c r="B2144" s="293"/>
      <c r="C2144" s="293"/>
      <c r="D2144" s="279"/>
      <c r="E2144" s="279" t="s">
        <v>143</v>
      </c>
      <c r="F2144" s="203">
        <v>8.6300000000000008</v>
      </c>
      <c r="G2144" s="279" t="s">
        <v>144</v>
      </c>
      <c r="H2144" s="203">
        <v>0</v>
      </c>
      <c r="I2144" s="279" t="s">
        <v>145</v>
      </c>
      <c r="J2144" s="204">
        <v>8.6300000000000008</v>
      </c>
    </row>
    <row r="2145" spans="1:10" s="110" customFormat="1" ht="15" customHeight="1" thickBot="1">
      <c r="A2145" s="201"/>
      <c r="B2145" s="293"/>
      <c r="C2145" s="293"/>
      <c r="D2145" s="279"/>
      <c r="E2145" s="279" t="s">
        <v>663</v>
      </c>
      <c r="F2145" s="203">
        <v>9.6</v>
      </c>
      <c r="G2145" s="279"/>
      <c r="H2145" s="363" t="s">
        <v>664</v>
      </c>
      <c r="I2145" s="363"/>
      <c r="J2145" s="204">
        <v>52.36</v>
      </c>
    </row>
    <row r="2146" spans="1:10" s="110" customFormat="1" ht="15" thickTop="1">
      <c r="A2146" s="205"/>
      <c r="B2146" s="190"/>
      <c r="C2146" s="190"/>
      <c r="D2146" s="189"/>
      <c r="E2146" s="189"/>
      <c r="F2146" s="189"/>
      <c r="G2146" s="189"/>
      <c r="H2146" s="189"/>
      <c r="I2146" s="189"/>
      <c r="J2146" s="206"/>
    </row>
    <row r="2147" spans="1:10" s="110" customFormat="1">
      <c r="A2147" s="290" t="s">
        <v>1008</v>
      </c>
      <c r="B2147" s="289" t="s">
        <v>8</v>
      </c>
      <c r="C2147" s="289" t="s">
        <v>9</v>
      </c>
      <c r="D2147" s="284" t="s">
        <v>10</v>
      </c>
      <c r="E2147" s="367" t="s">
        <v>136</v>
      </c>
      <c r="F2147" s="367"/>
      <c r="G2147" s="289" t="s">
        <v>11</v>
      </c>
      <c r="H2147" s="288" t="s">
        <v>12</v>
      </c>
      <c r="I2147" s="288" t="s">
        <v>13</v>
      </c>
      <c r="J2147" s="287" t="s">
        <v>14</v>
      </c>
    </row>
    <row r="2148" spans="1:10" s="110" customFormat="1" ht="38.25" customHeight="1">
      <c r="A2148" s="94" t="s">
        <v>137</v>
      </c>
      <c r="B2148" s="95" t="s">
        <v>1267</v>
      </c>
      <c r="C2148" s="95" t="s">
        <v>21</v>
      </c>
      <c r="D2148" s="277" t="s">
        <v>400</v>
      </c>
      <c r="E2148" s="368" t="s">
        <v>152</v>
      </c>
      <c r="F2148" s="368"/>
      <c r="G2148" s="95" t="s">
        <v>45</v>
      </c>
      <c r="H2148" s="182">
        <v>1</v>
      </c>
      <c r="I2148" s="96">
        <v>10.31</v>
      </c>
      <c r="J2148" s="196">
        <v>10.31</v>
      </c>
    </row>
    <row r="2149" spans="1:10" s="110" customFormat="1" ht="25.5" customHeight="1">
      <c r="A2149" s="197" t="s">
        <v>146</v>
      </c>
      <c r="B2149" s="183" t="s">
        <v>1559</v>
      </c>
      <c r="C2149" s="183" t="s">
        <v>21</v>
      </c>
      <c r="D2149" s="285" t="s">
        <v>153</v>
      </c>
      <c r="E2149" s="365" t="s">
        <v>148</v>
      </c>
      <c r="F2149" s="365"/>
      <c r="G2149" s="183" t="s">
        <v>26</v>
      </c>
      <c r="H2149" s="184">
        <v>0.127</v>
      </c>
      <c r="I2149" s="185">
        <v>20.92</v>
      </c>
      <c r="J2149" s="198">
        <v>2.65</v>
      </c>
    </row>
    <row r="2150" spans="1:10" s="110" customFormat="1" ht="25.5" customHeight="1">
      <c r="A2150" s="197" t="s">
        <v>146</v>
      </c>
      <c r="B2150" s="183" t="s">
        <v>1560</v>
      </c>
      <c r="C2150" s="183" t="s">
        <v>21</v>
      </c>
      <c r="D2150" s="285" t="s">
        <v>154</v>
      </c>
      <c r="E2150" s="365" t="s">
        <v>148</v>
      </c>
      <c r="F2150" s="365"/>
      <c r="G2150" s="183" t="s">
        <v>26</v>
      </c>
      <c r="H2150" s="184">
        <v>0.127</v>
      </c>
      <c r="I2150" s="185">
        <v>25.55</v>
      </c>
      <c r="J2150" s="198">
        <v>3.24</v>
      </c>
    </row>
    <row r="2151" spans="1:10" s="110" customFormat="1">
      <c r="A2151" s="199" t="s">
        <v>139</v>
      </c>
      <c r="B2151" s="186" t="s">
        <v>1565</v>
      </c>
      <c r="C2151" s="186" t="s">
        <v>21</v>
      </c>
      <c r="D2151" s="278" t="s">
        <v>164</v>
      </c>
      <c r="E2151" s="362" t="s">
        <v>142</v>
      </c>
      <c r="F2151" s="362"/>
      <c r="G2151" s="186" t="s">
        <v>45</v>
      </c>
      <c r="H2151" s="187">
        <v>9.9000000000000008E-3</v>
      </c>
      <c r="I2151" s="188">
        <v>76.94</v>
      </c>
      <c r="J2151" s="200">
        <v>0.76</v>
      </c>
    </row>
    <row r="2152" spans="1:10" s="110" customFormat="1" ht="25.5">
      <c r="A2152" s="199" t="s">
        <v>139</v>
      </c>
      <c r="B2152" s="186" t="s">
        <v>1622</v>
      </c>
      <c r="C2152" s="186" t="s">
        <v>21</v>
      </c>
      <c r="D2152" s="278" t="s">
        <v>1014</v>
      </c>
      <c r="E2152" s="362" t="s">
        <v>142</v>
      </c>
      <c r="F2152" s="362"/>
      <c r="G2152" s="186" t="s">
        <v>45</v>
      </c>
      <c r="H2152" s="187">
        <v>1</v>
      </c>
      <c r="I2152" s="188">
        <v>2.35</v>
      </c>
      <c r="J2152" s="200">
        <v>2.35</v>
      </c>
    </row>
    <row r="2153" spans="1:10" s="110" customFormat="1" ht="25.5">
      <c r="A2153" s="199" t="s">
        <v>139</v>
      </c>
      <c r="B2153" s="186" t="s">
        <v>1567</v>
      </c>
      <c r="C2153" s="186" t="s">
        <v>21</v>
      </c>
      <c r="D2153" s="278" t="s">
        <v>166</v>
      </c>
      <c r="E2153" s="362" t="s">
        <v>142</v>
      </c>
      <c r="F2153" s="362"/>
      <c r="G2153" s="186" t="s">
        <v>45</v>
      </c>
      <c r="H2153" s="187">
        <v>1.4999999999999999E-2</v>
      </c>
      <c r="I2153" s="188">
        <v>87.17</v>
      </c>
      <c r="J2153" s="200">
        <v>1.3</v>
      </c>
    </row>
    <row r="2154" spans="1:10" s="110" customFormat="1">
      <c r="A2154" s="199" t="s">
        <v>139</v>
      </c>
      <c r="B2154" s="186" t="s">
        <v>1564</v>
      </c>
      <c r="C2154" s="186" t="s">
        <v>21</v>
      </c>
      <c r="D2154" s="278" t="s">
        <v>165</v>
      </c>
      <c r="E2154" s="362" t="s">
        <v>142</v>
      </c>
      <c r="F2154" s="362"/>
      <c r="G2154" s="186" t="s">
        <v>45</v>
      </c>
      <c r="H2154" s="187">
        <v>7.1000000000000004E-3</v>
      </c>
      <c r="I2154" s="188">
        <v>2.62</v>
      </c>
      <c r="J2154" s="200">
        <v>0.01</v>
      </c>
    </row>
    <row r="2155" spans="1:10" s="110" customFormat="1" ht="25.5">
      <c r="A2155" s="201"/>
      <c r="B2155" s="293"/>
      <c r="C2155" s="293"/>
      <c r="D2155" s="279"/>
      <c r="E2155" s="279" t="s">
        <v>143</v>
      </c>
      <c r="F2155" s="203">
        <v>4.71</v>
      </c>
      <c r="G2155" s="279" t="s">
        <v>144</v>
      </c>
      <c r="H2155" s="203">
        <v>0</v>
      </c>
      <c r="I2155" s="279" t="s">
        <v>145</v>
      </c>
      <c r="J2155" s="204">
        <v>4.71</v>
      </c>
    </row>
    <row r="2156" spans="1:10" s="110" customFormat="1" ht="15" customHeight="1" thickBot="1">
      <c r="A2156" s="201"/>
      <c r="B2156" s="293"/>
      <c r="C2156" s="293"/>
      <c r="D2156" s="279"/>
      <c r="E2156" s="279" t="s">
        <v>663</v>
      </c>
      <c r="F2156" s="203">
        <v>2.31</v>
      </c>
      <c r="G2156" s="279"/>
      <c r="H2156" s="363" t="s">
        <v>664</v>
      </c>
      <c r="I2156" s="363"/>
      <c r="J2156" s="204">
        <v>12.62</v>
      </c>
    </row>
    <row r="2157" spans="1:10" s="110" customFormat="1" ht="15" thickTop="1">
      <c r="A2157" s="205"/>
      <c r="B2157" s="190"/>
      <c r="C2157" s="190"/>
      <c r="D2157" s="189"/>
      <c r="E2157" s="189"/>
      <c r="F2157" s="189"/>
      <c r="G2157" s="189"/>
      <c r="H2157" s="189"/>
      <c r="I2157" s="189"/>
      <c r="J2157" s="206"/>
    </row>
    <row r="2158" spans="1:10" s="110" customFormat="1">
      <c r="A2158" s="290" t="s">
        <v>1009</v>
      </c>
      <c r="B2158" s="289" t="s">
        <v>8</v>
      </c>
      <c r="C2158" s="289" t="s">
        <v>9</v>
      </c>
      <c r="D2158" s="284" t="s">
        <v>10</v>
      </c>
      <c r="E2158" s="367" t="s">
        <v>136</v>
      </c>
      <c r="F2158" s="367"/>
      <c r="G2158" s="289" t="s">
        <v>11</v>
      </c>
      <c r="H2158" s="288" t="s">
        <v>12</v>
      </c>
      <c r="I2158" s="288" t="s">
        <v>13</v>
      </c>
      <c r="J2158" s="287" t="s">
        <v>14</v>
      </c>
    </row>
    <row r="2159" spans="1:10" s="110" customFormat="1" ht="38.25" customHeight="1">
      <c r="A2159" s="94" t="s">
        <v>137</v>
      </c>
      <c r="B2159" s="95" t="s">
        <v>1271</v>
      </c>
      <c r="C2159" s="95" t="s">
        <v>21</v>
      </c>
      <c r="D2159" s="277" t="s">
        <v>402</v>
      </c>
      <c r="E2159" s="368" t="s">
        <v>152</v>
      </c>
      <c r="F2159" s="368"/>
      <c r="G2159" s="95" t="s">
        <v>45</v>
      </c>
      <c r="H2159" s="182">
        <v>1</v>
      </c>
      <c r="I2159" s="96">
        <v>15.45</v>
      </c>
      <c r="J2159" s="196">
        <v>15.45</v>
      </c>
    </row>
    <row r="2160" spans="1:10" s="110" customFormat="1" ht="25.5" customHeight="1">
      <c r="A2160" s="197" t="s">
        <v>146</v>
      </c>
      <c r="B2160" s="183" t="s">
        <v>1559</v>
      </c>
      <c r="C2160" s="183" t="s">
        <v>21</v>
      </c>
      <c r="D2160" s="285" t="s">
        <v>153</v>
      </c>
      <c r="E2160" s="365" t="s">
        <v>148</v>
      </c>
      <c r="F2160" s="365"/>
      <c r="G2160" s="183" t="s">
        <v>26</v>
      </c>
      <c r="H2160" s="184">
        <v>0.13789999999999999</v>
      </c>
      <c r="I2160" s="185">
        <v>20.92</v>
      </c>
      <c r="J2160" s="198">
        <v>2.88</v>
      </c>
    </row>
    <row r="2161" spans="1:10" s="110" customFormat="1" ht="25.5" customHeight="1">
      <c r="A2161" s="197" t="s">
        <v>146</v>
      </c>
      <c r="B2161" s="183" t="s">
        <v>1560</v>
      </c>
      <c r="C2161" s="183" t="s">
        <v>21</v>
      </c>
      <c r="D2161" s="285" t="s">
        <v>154</v>
      </c>
      <c r="E2161" s="365" t="s">
        <v>148</v>
      </c>
      <c r="F2161" s="365"/>
      <c r="G2161" s="183" t="s">
        <v>26</v>
      </c>
      <c r="H2161" s="184">
        <v>0.13789999999999999</v>
      </c>
      <c r="I2161" s="185">
        <v>25.55</v>
      </c>
      <c r="J2161" s="198">
        <v>3.52</v>
      </c>
    </row>
    <row r="2162" spans="1:10" s="110" customFormat="1">
      <c r="A2162" s="199" t="s">
        <v>139</v>
      </c>
      <c r="B2162" s="186" t="s">
        <v>1614</v>
      </c>
      <c r="C2162" s="186" t="s">
        <v>21</v>
      </c>
      <c r="D2162" s="278" t="s">
        <v>157</v>
      </c>
      <c r="E2162" s="362" t="s">
        <v>142</v>
      </c>
      <c r="F2162" s="362"/>
      <c r="G2162" s="186" t="s">
        <v>45</v>
      </c>
      <c r="H2162" s="187">
        <v>2</v>
      </c>
      <c r="I2162" s="188">
        <v>1.83</v>
      </c>
      <c r="J2162" s="200">
        <v>3.66</v>
      </c>
    </row>
    <row r="2163" spans="1:10" s="110" customFormat="1" ht="25.5">
      <c r="A2163" s="199" t="s">
        <v>139</v>
      </c>
      <c r="B2163" s="186" t="s">
        <v>1623</v>
      </c>
      <c r="C2163" s="186" t="s">
        <v>21</v>
      </c>
      <c r="D2163" s="278" t="s">
        <v>1016</v>
      </c>
      <c r="E2163" s="362" t="s">
        <v>142</v>
      </c>
      <c r="F2163" s="362"/>
      <c r="G2163" s="186" t="s">
        <v>45</v>
      </c>
      <c r="H2163" s="187">
        <v>1</v>
      </c>
      <c r="I2163" s="188">
        <v>3.81</v>
      </c>
      <c r="J2163" s="200">
        <v>3.81</v>
      </c>
    </row>
    <row r="2164" spans="1:10" s="110" customFormat="1" ht="38.25">
      <c r="A2164" s="199" t="s">
        <v>139</v>
      </c>
      <c r="B2164" s="186" t="s">
        <v>1616</v>
      </c>
      <c r="C2164" s="186" t="s">
        <v>21</v>
      </c>
      <c r="D2164" s="278" t="s">
        <v>158</v>
      </c>
      <c r="E2164" s="362" t="s">
        <v>142</v>
      </c>
      <c r="F2164" s="362"/>
      <c r="G2164" s="186" t="s">
        <v>45</v>
      </c>
      <c r="H2164" s="187">
        <v>0.05</v>
      </c>
      <c r="I2164" s="188">
        <v>31.75</v>
      </c>
      <c r="J2164" s="200">
        <v>1.58</v>
      </c>
    </row>
    <row r="2165" spans="1:10" s="110" customFormat="1" ht="25.5">
      <c r="A2165" s="201"/>
      <c r="B2165" s="293"/>
      <c r="C2165" s="293"/>
      <c r="D2165" s="279"/>
      <c r="E2165" s="279" t="s">
        <v>143</v>
      </c>
      <c r="F2165" s="203">
        <v>5.12</v>
      </c>
      <c r="G2165" s="279" t="s">
        <v>144</v>
      </c>
      <c r="H2165" s="203">
        <v>0</v>
      </c>
      <c r="I2165" s="279" t="s">
        <v>145</v>
      </c>
      <c r="J2165" s="204">
        <v>5.12</v>
      </c>
    </row>
    <row r="2166" spans="1:10" s="110" customFormat="1" ht="15" customHeight="1" thickBot="1">
      <c r="A2166" s="201"/>
      <c r="B2166" s="293"/>
      <c r="C2166" s="293"/>
      <c r="D2166" s="279"/>
      <c r="E2166" s="279" t="s">
        <v>663</v>
      </c>
      <c r="F2166" s="203">
        <v>3.47</v>
      </c>
      <c r="G2166" s="279"/>
      <c r="H2166" s="363" t="s">
        <v>664</v>
      </c>
      <c r="I2166" s="363"/>
      <c r="J2166" s="204">
        <v>18.920000000000002</v>
      </c>
    </row>
    <row r="2167" spans="1:10" s="110" customFormat="1" ht="15" thickTop="1">
      <c r="A2167" s="205"/>
      <c r="B2167" s="190"/>
      <c r="C2167" s="190"/>
      <c r="D2167" s="189"/>
      <c r="E2167" s="189"/>
      <c r="F2167" s="189"/>
      <c r="G2167" s="189"/>
      <c r="H2167" s="189"/>
      <c r="I2167" s="189"/>
      <c r="J2167" s="206"/>
    </row>
    <row r="2168" spans="1:10" s="110" customFormat="1">
      <c r="A2168" s="290" t="s">
        <v>1010</v>
      </c>
      <c r="B2168" s="289" t="s">
        <v>8</v>
      </c>
      <c r="C2168" s="289" t="s">
        <v>9</v>
      </c>
      <c r="D2168" s="284" t="s">
        <v>10</v>
      </c>
      <c r="E2168" s="367" t="s">
        <v>136</v>
      </c>
      <c r="F2168" s="367"/>
      <c r="G2168" s="289" t="s">
        <v>11</v>
      </c>
      <c r="H2168" s="288" t="s">
        <v>12</v>
      </c>
      <c r="I2168" s="288" t="s">
        <v>13</v>
      </c>
      <c r="J2168" s="287" t="s">
        <v>14</v>
      </c>
    </row>
    <row r="2169" spans="1:10" s="110" customFormat="1" ht="38.25" customHeight="1">
      <c r="A2169" s="94" t="s">
        <v>137</v>
      </c>
      <c r="B2169" s="95" t="s">
        <v>3705</v>
      </c>
      <c r="C2169" s="95" t="s">
        <v>21</v>
      </c>
      <c r="D2169" s="277" t="s">
        <v>2633</v>
      </c>
      <c r="E2169" s="368" t="s">
        <v>152</v>
      </c>
      <c r="F2169" s="368"/>
      <c r="G2169" s="95" t="s">
        <v>45</v>
      </c>
      <c r="H2169" s="182">
        <v>1</v>
      </c>
      <c r="I2169" s="96">
        <v>23.42</v>
      </c>
      <c r="J2169" s="196">
        <v>23.42</v>
      </c>
    </row>
    <row r="2170" spans="1:10" s="110" customFormat="1" ht="25.5" customHeight="1">
      <c r="A2170" s="197" t="s">
        <v>146</v>
      </c>
      <c r="B2170" s="183" t="s">
        <v>1559</v>
      </c>
      <c r="C2170" s="183" t="s">
        <v>21</v>
      </c>
      <c r="D2170" s="285" t="s">
        <v>153</v>
      </c>
      <c r="E2170" s="365" t="s">
        <v>148</v>
      </c>
      <c r="F2170" s="365"/>
      <c r="G2170" s="183" t="s">
        <v>26</v>
      </c>
      <c r="H2170" s="184">
        <v>0.16520000000000001</v>
      </c>
      <c r="I2170" s="185">
        <v>20.92</v>
      </c>
      <c r="J2170" s="198">
        <v>3.45</v>
      </c>
    </row>
    <row r="2171" spans="1:10" s="110" customFormat="1" ht="25.5" customHeight="1">
      <c r="A2171" s="197" t="s">
        <v>146</v>
      </c>
      <c r="B2171" s="183" t="s">
        <v>1560</v>
      </c>
      <c r="C2171" s="183" t="s">
        <v>21</v>
      </c>
      <c r="D2171" s="285" t="s">
        <v>154</v>
      </c>
      <c r="E2171" s="365" t="s">
        <v>148</v>
      </c>
      <c r="F2171" s="365"/>
      <c r="G2171" s="183" t="s">
        <v>26</v>
      </c>
      <c r="H2171" s="184">
        <v>0.16520000000000001</v>
      </c>
      <c r="I2171" s="185">
        <v>25.55</v>
      </c>
      <c r="J2171" s="198">
        <v>4.22</v>
      </c>
    </row>
    <row r="2172" spans="1:10" s="110" customFormat="1">
      <c r="A2172" s="199" t="s">
        <v>139</v>
      </c>
      <c r="B2172" s="186" t="s">
        <v>3695</v>
      </c>
      <c r="C2172" s="186" t="s">
        <v>21</v>
      </c>
      <c r="D2172" s="278" t="s">
        <v>3696</v>
      </c>
      <c r="E2172" s="362" t="s">
        <v>142</v>
      </c>
      <c r="F2172" s="362"/>
      <c r="G2172" s="186" t="s">
        <v>45</v>
      </c>
      <c r="H2172" s="187">
        <v>2</v>
      </c>
      <c r="I2172" s="188">
        <v>2.7</v>
      </c>
      <c r="J2172" s="200">
        <v>5.4</v>
      </c>
    </row>
    <row r="2173" spans="1:10" s="110" customFormat="1" ht="25.5">
      <c r="A2173" s="199" t="s">
        <v>139</v>
      </c>
      <c r="B2173" s="186" t="s">
        <v>3706</v>
      </c>
      <c r="C2173" s="186" t="s">
        <v>21</v>
      </c>
      <c r="D2173" s="278" t="s">
        <v>3707</v>
      </c>
      <c r="E2173" s="362" t="s">
        <v>142</v>
      </c>
      <c r="F2173" s="362"/>
      <c r="G2173" s="186" t="s">
        <v>45</v>
      </c>
      <c r="H2173" s="187">
        <v>1</v>
      </c>
      <c r="I2173" s="188">
        <v>7.97</v>
      </c>
      <c r="J2173" s="200">
        <v>7.97</v>
      </c>
    </row>
    <row r="2174" spans="1:10" s="110" customFormat="1" ht="38.25">
      <c r="A2174" s="199" t="s">
        <v>139</v>
      </c>
      <c r="B2174" s="186" t="s">
        <v>1616</v>
      </c>
      <c r="C2174" s="186" t="s">
        <v>21</v>
      </c>
      <c r="D2174" s="278" t="s">
        <v>158</v>
      </c>
      <c r="E2174" s="362" t="s">
        <v>142</v>
      </c>
      <c r="F2174" s="362"/>
      <c r="G2174" s="186" t="s">
        <v>45</v>
      </c>
      <c r="H2174" s="187">
        <v>7.4999999999999997E-2</v>
      </c>
      <c r="I2174" s="188">
        <v>31.75</v>
      </c>
      <c r="J2174" s="200">
        <v>2.38</v>
      </c>
    </row>
    <row r="2175" spans="1:10" s="110" customFormat="1" ht="25.5">
      <c r="A2175" s="201"/>
      <c r="B2175" s="293"/>
      <c r="C2175" s="293"/>
      <c r="D2175" s="279"/>
      <c r="E2175" s="279" t="s">
        <v>143</v>
      </c>
      <c r="F2175" s="203">
        <v>6.13</v>
      </c>
      <c r="G2175" s="279" t="s">
        <v>144</v>
      </c>
      <c r="H2175" s="203">
        <v>0</v>
      </c>
      <c r="I2175" s="279" t="s">
        <v>145</v>
      </c>
      <c r="J2175" s="204">
        <v>6.13</v>
      </c>
    </row>
    <row r="2176" spans="1:10" s="110" customFormat="1" ht="15" customHeight="1" thickBot="1">
      <c r="A2176" s="201"/>
      <c r="B2176" s="293"/>
      <c r="C2176" s="293"/>
      <c r="D2176" s="279"/>
      <c r="E2176" s="279" t="s">
        <v>663</v>
      </c>
      <c r="F2176" s="203">
        <v>5.26</v>
      </c>
      <c r="G2176" s="279"/>
      <c r="H2176" s="363" t="s">
        <v>664</v>
      </c>
      <c r="I2176" s="363"/>
      <c r="J2176" s="204">
        <v>28.68</v>
      </c>
    </row>
    <row r="2177" spans="1:10" s="110" customFormat="1" ht="15" thickTop="1">
      <c r="A2177" s="205"/>
      <c r="B2177" s="190"/>
      <c r="C2177" s="190"/>
      <c r="D2177" s="189"/>
      <c r="E2177" s="189"/>
      <c r="F2177" s="189"/>
      <c r="G2177" s="189"/>
      <c r="H2177" s="189"/>
      <c r="I2177" s="189"/>
      <c r="J2177" s="206"/>
    </row>
    <row r="2178" spans="1:10" s="110" customFormat="1">
      <c r="A2178" s="290" t="s">
        <v>1012</v>
      </c>
      <c r="B2178" s="289" t="s">
        <v>8</v>
      </c>
      <c r="C2178" s="289" t="s">
        <v>9</v>
      </c>
      <c r="D2178" s="284" t="s">
        <v>10</v>
      </c>
      <c r="E2178" s="367" t="s">
        <v>136</v>
      </c>
      <c r="F2178" s="367"/>
      <c r="G2178" s="289" t="s">
        <v>11</v>
      </c>
      <c r="H2178" s="288" t="s">
        <v>12</v>
      </c>
      <c r="I2178" s="288" t="s">
        <v>13</v>
      </c>
      <c r="J2178" s="287" t="s">
        <v>14</v>
      </c>
    </row>
    <row r="2179" spans="1:10" s="110" customFormat="1" ht="38.25" customHeight="1">
      <c r="A2179" s="94" t="s">
        <v>137</v>
      </c>
      <c r="B2179" s="95" t="s">
        <v>1309</v>
      </c>
      <c r="C2179" s="95" t="s">
        <v>21</v>
      </c>
      <c r="D2179" s="277" t="s">
        <v>404</v>
      </c>
      <c r="E2179" s="368" t="s">
        <v>152</v>
      </c>
      <c r="F2179" s="368"/>
      <c r="G2179" s="95" t="s">
        <v>45</v>
      </c>
      <c r="H2179" s="182">
        <v>1</v>
      </c>
      <c r="I2179" s="96">
        <v>28.29</v>
      </c>
      <c r="J2179" s="196">
        <v>28.29</v>
      </c>
    </row>
    <row r="2180" spans="1:10" s="110" customFormat="1" ht="25.5" customHeight="1">
      <c r="A2180" s="197" t="s">
        <v>146</v>
      </c>
      <c r="B2180" s="183" t="s">
        <v>1559</v>
      </c>
      <c r="C2180" s="183" t="s">
        <v>21</v>
      </c>
      <c r="D2180" s="285" t="s">
        <v>153</v>
      </c>
      <c r="E2180" s="365" t="s">
        <v>148</v>
      </c>
      <c r="F2180" s="365"/>
      <c r="G2180" s="183" t="s">
        <v>26</v>
      </c>
      <c r="H2180" s="184">
        <v>0.19259999999999999</v>
      </c>
      <c r="I2180" s="185">
        <v>20.92</v>
      </c>
      <c r="J2180" s="198">
        <v>4.0199999999999996</v>
      </c>
    </row>
    <row r="2181" spans="1:10" s="110" customFormat="1" ht="25.5" customHeight="1">
      <c r="A2181" s="197" t="s">
        <v>146</v>
      </c>
      <c r="B2181" s="183" t="s">
        <v>1560</v>
      </c>
      <c r="C2181" s="183" t="s">
        <v>21</v>
      </c>
      <c r="D2181" s="285" t="s">
        <v>154</v>
      </c>
      <c r="E2181" s="365" t="s">
        <v>148</v>
      </c>
      <c r="F2181" s="365"/>
      <c r="G2181" s="183" t="s">
        <v>26</v>
      </c>
      <c r="H2181" s="184">
        <v>0.19259999999999999</v>
      </c>
      <c r="I2181" s="185">
        <v>25.55</v>
      </c>
      <c r="J2181" s="198">
        <v>4.92</v>
      </c>
    </row>
    <row r="2182" spans="1:10" s="110" customFormat="1">
      <c r="A2182" s="199" t="s">
        <v>139</v>
      </c>
      <c r="B2182" s="186" t="s">
        <v>1617</v>
      </c>
      <c r="C2182" s="186" t="s">
        <v>21</v>
      </c>
      <c r="D2182" s="278" t="s">
        <v>1003</v>
      </c>
      <c r="E2182" s="362" t="s">
        <v>142</v>
      </c>
      <c r="F2182" s="362"/>
      <c r="G2182" s="186" t="s">
        <v>45</v>
      </c>
      <c r="H2182" s="187">
        <v>2</v>
      </c>
      <c r="I2182" s="188">
        <v>3.25</v>
      </c>
      <c r="J2182" s="200">
        <v>6.5</v>
      </c>
    </row>
    <row r="2183" spans="1:10" s="110" customFormat="1" ht="25.5">
      <c r="A2183" s="199" t="s">
        <v>139</v>
      </c>
      <c r="B2183" s="186" t="s">
        <v>1624</v>
      </c>
      <c r="C2183" s="186" t="s">
        <v>21</v>
      </c>
      <c r="D2183" s="278" t="s">
        <v>1018</v>
      </c>
      <c r="E2183" s="362" t="s">
        <v>142</v>
      </c>
      <c r="F2183" s="362"/>
      <c r="G2183" s="186" t="s">
        <v>45</v>
      </c>
      <c r="H2183" s="187">
        <v>1</v>
      </c>
      <c r="I2183" s="188">
        <v>9.1999999999999993</v>
      </c>
      <c r="J2183" s="200">
        <v>9.1999999999999993</v>
      </c>
    </row>
    <row r="2184" spans="1:10" s="110" customFormat="1" ht="38.25">
      <c r="A2184" s="199" t="s">
        <v>139</v>
      </c>
      <c r="B2184" s="186" t="s">
        <v>1616</v>
      </c>
      <c r="C2184" s="186" t="s">
        <v>21</v>
      </c>
      <c r="D2184" s="278" t="s">
        <v>158</v>
      </c>
      <c r="E2184" s="362" t="s">
        <v>142</v>
      </c>
      <c r="F2184" s="362"/>
      <c r="G2184" s="186" t="s">
        <v>45</v>
      </c>
      <c r="H2184" s="187">
        <v>0.115</v>
      </c>
      <c r="I2184" s="188">
        <v>31.75</v>
      </c>
      <c r="J2184" s="200">
        <v>3.65</v>
      </c>
    </row>
    <row r="2185" spans="1:10" s="110" customFormat="1" ht="25.5">
      <c r="A2185" s="201"/>
      <c r="B2185" s="293"/>
      <c r="C2185" s="293"/>
      <c r="D2185" s="279"/>
      <c r="E2185" s="279" t="s">
        <v>143</v>
      </c>
      <c r="F2185" s="203">
        <v>7.15</v>
      </c>
      <c r="G2185" s="279" t="s">
        <v>144</v>
      </c>
      <c r="H2185" s="203">
        <v>0</v>
      </c>
      <c r="I2185" s="279" t="s">
        <v>145</v>
      </c>
      <c r="J2185" s="204">
        <v>7.15</v>
      </c>
    </row>
    <row r="2186" spans="1:10" s="110" customFormat="1" ht="15" customHeight="1" thickBot="1">
      <c r="A2186" s="201"/>
      <c r="B2186" s="293"/>
      <c r="C2186" s="293"/>
      <c r="D2186" s="279"/>
      <c r="E2186" s="279" t="s">
        <v>663</v>
      </c>
      <c r="F2186" s="203">
        <v>6.35</v>
      </c>
      <c r="G2186" s="279"/>
      <c r="H2186" s="363" t="s">
        <v>664</v>
      </c>
      <c r="I2186" s="363"/>
      <c r="J2186" s="204">
        <v>34.64</v>
      </c>
    </row>
    <row r="2187" spans="1:10" s="110" customFormat="1" ht="15" thickTop="1">
      <c r="A2187" s="205"/>
      <c r="B2187" s="190"/>
      <c r="C2187" s="190"/>
      <c r="D2187" s="189"/>
      <c r="E2187" s="189"/>
      <c r="F2187" s="189"/>
      <c r="G2187" s="189"/>
      <c r="H2187" s="189"/>
      <c r="I2187" s="189"/>
      <c r="J2187" s="206"/>
    </row>
    <row r="2188" spans="1:10" s="110" customFormat="1">
      <c r="A2188" s="290" t="s">
        <v>1013</v>
      </c>
      <c r="B2188" s="289" t="s">
        <v>8</v>
      </c>
      <c r="C2188" s="289" t="s">
        <v>9</v>
      </c>
      <c r="D2188" s="284" t="s">
        <v>10</v>
      </c>
      <c r="E2188" s="367" t="s">
        <v>136</v>
      </c>
      <c r="F2188" s="367"/>
      <c r="G2188" s="289" t="s">
        <v>11</v>
      </c>
      <c r="H2188" s="288" t="s">
        <v>12</v>
      </c>
      <c r="I2188" s="288" t="s">
        <v>13</v>
      </c>
      <c r="J2188" s="287" t="s">
        <v>14</v>
      </c>
    </row>
    <row r="2189" spans="1:10" s="110" customFormat="1" ht="38.25" customHeight="1">
      <c r="A2189" s="94" t="s">
        <v>137</v>
      </c>
      <c r="B2189" s="95" t="s">
        <v>1284</v>
      </c>
      <c r="C2189" s="95" t="s">
        <v>21</v>
      </c>
      <c r="D2189" s="277" t="s">
        <v>406</v>
      </c>
      <c r="E2189" s="368" t="s">
        <v>152</v>
      </c>
      <c r="F2189" s="368"/>
      <c r="G2189" s="95" t="s">
        <v>45</v>
      </c>
      <c r="H2189" s="182">
        <v>1</v>
      </c>
      <c r="I2189" s="96">
        <v>10.08</v>
      </c>
      <c r="J2189" s="196">
        <v>10.08</v>
      </c>
    </row>
    <row r="2190" spans="1:10" s="110" customFormat="1" ht="25.5" customHeight="1">
      <c r="A2190" s="197" t="s">
        <v>146</v>
      </c>
      <c r="B2190" s="183" t="s">
        <v>1559</v>
      </c>
      <c r="C2190" s="183" t="s">
        <v>21</v>
      </c>
      <c r="D2190" s="285" t="s">
        <v>153</v>
      </c>
      <c r="E2190" s="365" t="s">
        <v>148</v>
      </c>
      <c r="F2190" s="365"/>
      <c r="G2190" s="183" t="s">
        <v>26</v>
      </c>
      <c r="H2190" s="184">
        <v>0.127</v>
      </c>
      <c r="I2190" s="185">
        <v>20.92</v>
      </c>
      <c r="J2190" s="198">
        <v>2.65</v>
      </c>
    </row>
    <row r="2191" spans="1:10" s="110" customFormat="1" ht="25.5" customHeight="1">
      <c r="A2191" s="197" t="s">
        <v>146</v>
      </c>
      <c r="B2191" s="183" t="s">
        <v>1560</v>
      </c>
      <c r="C2191" s="183" t="s">
        <v>21</v>
      </c>
      <c r="D2191" s="285" t="s">
        <v>154</v>
      </c>
      <c r="E2191" s="365" t="s">
        <v>148</v>
      </c>
      <c r="F2191" s="365"/>
      <c r="G2191" s="183" t="s">
        <v>26</v>
      </c>
      <c r="H2191" s="184">
        <v>0.127</v>
      </c>
      <c r="I2191" s="185">
        <v>25.55</v>
      </c>
      <c r="J2191" s="198">
        <v>3.24</v>
      </c>
    </row>
    <row r="2192" spans="1:10" s="110" customFormat="1">
      <c r="A2192" s="199" t="s">
        <v>139</v>
      </c>
      <c r="B2192" s="186" t="s">
        <v>1565</v>
      </c>
      <c r="C2192" s="186" t="s">
        <v>21</v>
      </c>
      <c r="D2192" s="278" t="s">
        <v>164</v>
      </c>
      <c r="E2192" s="362" t="s">
        <v>142</v>
      </c>
      <c r="F2192" s="362"/>
      <c r="G2192" s="186" t="s">
        <v>45</v>
      </c>
      <c r="H2192" s="187">
        <v>9.9000000000000008E-3</v>
      </c>
      <c r="I2192" s="188">
        <v>76.94</v>
      </c>
      <c r="J2192" s="200">
        <v>0.76</v>
      </c>
    </row>
    <row r="2193" spans="1:10" s="110" customFormat="1" ht="25.5">
      <c r="A2193" s="199" t="s">
        <v>139</v>
      </c>
      <c r="B2193" s="186" t="s">
        <v>1625</v>
      </c>
      <c r="C2193" s="186" t="s">
        <v>21</v>
      </c>
      <c r="D2193" s="278" t="s">
        <v>1020</v>
      </c>
      <c r="E2193" s="362" t="s">
        <v>142</v>
      </c>
      <c r="F2193" s="362"/>
      <c r="G2193" s="186" t="s">
        <v>45</v>
      </c>
      <c r="H2193" s="187">
        <v>1</v>
      </c>
      <c r="I2193" s="188">
        <v>2.12</v>
      </c>
      <c r="J2193" s="200">
        <v>2.12</v>
      </c>
    </row>
    <row r="2194" spans="1:10" s="110" customFormat="1" ht="25.5">
      <c r="A2194" s="199" t="s">
        <v>139</v>
      </c>
      <c r="B2194" s="186" t="s">
        <v>1567</v>
      </c>
      <c r="C2194" s="186" t="s">
        <v>21</v>
      </c>
      <c r="D2194" s="278" t="s">
        <v>166</v>
      </c>
      <c r="E2194" s="362" t="s">
        <v>142</v>
      </c>
      <c r="F2194" s="362"/>
      <c r="G2194" s="186" t="s">
        <v>45</v>
      </c>
      <c r="H2194" s="187">
        <v>1.4999999999999999E-2</v>
      </c>
      <c r="I2194" s="188">
        <v>87.17</v>
      </c>
      <c r="J2194" s="200">
        <v>1.3</v>
      </c>
    </row>
    <row r="2195" spans="1:10" s="110" customFormat="1">
      <c r="A2195" s="199" t="s">
        <v>139</v>
      </c>
      <c r="B2195" s="186" t="s">
        <v>1564</v>
      </c>
      <c r="C2195" s="186" t="s">
        <v>21</v>
      </c>
      <c r="D2195" s="278" t="s">
        <v>165</v>
      </c>
      <c r="E2195" s="362" t="s">
        <v>142</v>
      </c>
      <c r="F2195" s="362"/>
      <c r="G2195" s="186" t="s">
        <v>45</v>
      </c>
      <c r="H2195" s="187">
        <v>7.1000000000000004E-3</v>
      </c>
      <c r="I2195" s="188">
        <v>2.62</v>
      </c>
      <c r="J2195" s="200">
        <v>0.01</v>
      </c>
    </row>
    <row r="2196" spans="1:10" s="110" customFormat="1" ht="25.5">
      <c r="A2196" s="201"/>
      <c r="B2196" s="293"/>
      <c r="C2196" s="293"/>
      <c r="D2196" s="279"/>
      <c r="E2196" s="279" t="s">
        <v>143</v>
      </c>
      <c r="F2196" s="203">
        <v>4.71</v>
      </c>
      <c r="G2196" s="279" t="s">
        <v>144</v>
      </c>
      <c r="H2196" s="203">
        <v>0</v>
      </c>
      <c r="I2196" s="279" t="s">
        <v>145</v>
      </c>
      <c r="J2196" s="204">
        <v>4.71</v>
      </c>
    </row>
    <row r="2197" spans="1:10" s="110" customFormat="1" ht="15" customHeight="1" thickBot="1">
      <c r="A2197" s="201"/>
      <c r="B2197" s="293"/>
      <c r="C2197" s="293"/>
      <c r="D2197" s="279"/>
      <c r="E2197" s="279" t="s">
        <v>663</v>
      </c>
      <c r="F2197" s="203">
        <v>2.2599999999999998</v>
      </c>
      <c r="G2197" s="279"/>
      <c r="H2197" s="363" t="s">
        <v>664</v>
      </c>
      <c r="I2197" s="363"/>
      <c r="J2197" s="204">
        <v>12.34</v>
      </c>
    </row>
    <row r="2198" spans="1:10" s="110" customFormat="1" ht="15" thickTop="1">
      <c r="A2198" s="205"/>
      <c r="B2198" s="190"/>
      <c r="C2198" s="190"/>
      <c r="D2198" s="189"/>
      <c r="E2198" s="189"/>
      <c r="F2198" s="189"/>
      <c r="G2198" s="189"/>
      <c r="H2198" s="189"/>
      <c r="I2198" s="189"/>
      <c r="J2198" s="206"/>
    </row>
    <row r="2199" spans="1:10" s="110" customFormat="1">
      <c r="A2199" s="290" t="s">
        <v>1015</v>
      </c>
      <c r="B2199" s="289" t="s">
        <v>8</v>
      </c>
      <c r="C2199" s="289" t="s">
        <v>9</v>
      </c>
      <c r="D2199" s="284" t="s">
        <v>10</v>
      </c>
      <c r="E2199" s="367" t="s">
        <v>136</v>
      </c>
      <c r="F2199" s="367"/>
      <c r="G2199" s="289" t="s">
        <v>11</v>
      </c>
      <c r="H2199" s="288" t="s">
        <v>12</v>
      </c>
      <c r="I2199" s="288" t="s">
        <v>13</v>
      </c>
      <c r="J2199" s="287" t="s">
        <v>14</v>
      </c>
    </row>
    <row r="2200" spans="1:10" s="110" customFormat="1" ht="38.25" customHeight="1">
      <c r="A2200" s="94" t="s">
        <v>137</v>
      </c>
      <c r="B2200" s="95" t="s">
        <v>1257</v>
      </c>
      <c r="C2200" s="95" t="s">
        <v>21</v>
      </c>
      <c r="D2200" s="277" t="s">
        <v>408</v>
      </c>
      <c r="E2200" s="368" t="s">
        <v>152</v>
      </c>
      <c r="F2200" s="368"/>
      <c r="G2200" s="95" t="s">
        <v>45</v>
      </c>
      <c r="H2200" s="182">
        <v>1</v>
      </c>
      <c r="I2200" s="96">
        <v>14.72</v>
      </c>
      <c r="J2200" s="196">
        <v>14.72</v>
      </c>
    </row>
    <row r="2201" spans="1:10" s="110" customFormat="1" ht="25.5" customHeight="1">
      <c r="A2201" s="197" t="s">
        <v>146</v>
      </c>
      <c r="B2201" s="183" t="s">
        <v>1559</v>
      </c>
      <c r="C2201" s="183" t="s">
        <v>21</v>
      </c>
      <c r="D2201" s="285" t="s">
        <v>153</v>
      </c>
      <c r="E2201" s="365" t="s">
        <v>148</v>
      </c>
      <c r="F2201" s="365"/>
      <c r="G2201" s="183" t="s">
        <v>26</v>
      </c>
      <c r="H2201" s="184">
        <v>0.13789999999999999</v>
      </c>
      <c r="I2201" s="185">
        <v>20.92</v>
      </c>
      <c r="J2201" s="198">
        <v>2.88</v>
      </c>
    </row>
    <row r="2202" spans="1:10" s="110" customFormat="1" ht="25.5" customHeight="1">
      <c r="A2202" s="197" t="s">
        <v>146</v>
      </c>
      <c r="B2202" s="183" t="s">
        <v>1560</v>
      </c>
      <c r="C2202" s="183" t="s">
        <v>21</v>
      </c>
      <c r="D2202" s="285" t="s">
        <v>154</v>
      </c>
      <c r="E2202" s="365" t="s">
        <v>148</v>
      </c>
      <c r="F2202" s="365"/>
      <c r="G2202" s="183" t="s">
        <v>26</v>
      </c>
      <c r="H2202" s="184">
        <v>0.13789999999999999</v>
      </c>
      <c r="I2202" s="185">
        <v>25.55</v>
      </c>
      <c r="J2202" s="198">
        <v>3.52</v>
      </c>
    </row>
    <row r="2203" spans="1:10" s="110" customFormat="1">
      <c r="A2203" s="199" t="s">
        <v>139</v>
      </c>
      <c r="B2203" s="186" t="s">
        <v>1614</v>
      </c>
      <c r="C2203" s="186" t="s">
        <v>21</v>
      </c>
      <c r="D2203" s="278" t="s">
        <v>157</v>
      </c>
      <c r="E2203" s="362" t="s">
        <v>142</v>
      </c>
      <c r="F2203" s="362"/>
      <c r="G2203" s="186" t="s">
        <v>45</v>
      </c>
      <c r="H2203" s="187">
        <v>2</v>
      </c>
      <c r="I2203" s="188">
        <v>1.83</v>
      </c>
      <c r="J2203" s="200">
        <v>3.66</v>
      </c>
    </row>
    <row r="2204" spans="1:10" s="110" customFormat="1" ht="25.5">
      <c r="A2204" s="199" t="s">
        <v>139</v>
      </c>
      <c r="B2204" s="186" t="s">
        <v>1626</v>
      </c>
      <c r="C2204" s="186" t="s">
        <v>21</v>
      </c>
      <c r="D2204" s="278" t="s">
        <v>1022</v>
      </c>
      <c r="E2204" s="362" t="s">
        <v>142</v>
      </c>
      <c r="F2204" s="362"/>
      <c r="G2204" s="186" t="s">
        <v>45</v>
      </c>
      <c r="H2204" s="187">
        <v>1</v>
      </c>
      <c r="I2204" s="188">
        <v>3.08</v>
      </c>
      <c r="J2204" s="200">
        <v>3.08</v>
      </c>
    </row>
    <row r="2205" spans="1:10" s="110" customFormat="1" ht="38.25">
      <c r="A2205" s="199" t="s">
        <v>139</v>
      </c>
      <c r="B2205" s="186" t="s">
        <v>1616</v>
      </c>
      <c r="C2205" s="186" t="s">
        <v>21</v>
      </c>
      <c r="D2205" s="278" t="s">
        <v>158</v>
      </c>
      <c r="E2205" s="362" t="s">
        <v>142</v>
      </c>
      <c r="F2205" s="362"/>
      <c r="G2205" s="186" t="s">
        <v>45</v>
      </c>
      <c r="H2205" s="187">
        <v>0.05</v>
      </c>
      <c r="I2205" s="188">
        <v>31.75</v>
      </c>
      <c r="J2205" s="200">
        <v>1.58</v>
      </c>
    </row>
    <row r="2206" spans="1:10" s="110" customFormat="1" ht="25.5">
      <c r="A2206" s="201"/>
      <c r="B2206" s="293"/>
      <c r="C2206" s="293"/>
      <c r="D2206" s="279"/>
      <c r="E2206" s="279" t="s">
        <v>143</v>
      </c>
      <c r="F2206" s="203">
        <v>5.12</v>
      </c>
      <c r="G2206" s="279" t="s">
        <v>144</v>
      </c>
      <c r="H2206" s="203">
        <v>0</v>
      </c>
      <c r="I2206" s="279" t="s">
        <v>145</v>
      </c>
      <c r="J2206" s="204">
        <v>5.12</v>
      </c>
    </row>
    <row r="2207" spans="1:10" s="110" customFormat="1" ht="15" customHeight="1" thickBot="1">
      <c r="A2207" s="201"/>
      <c r="B2207" s="293"/>
      <c r="C2207" s="293"/>
      <c r="D2207" s="279"/>
      <c r="E2207" s="279" t="s">
        <v>663</v>
      </c>
      <c r="F2207" s="203">
        <v>3.3</v>
      </c>
      <c r="G2207" s="279"/>
      <c r="H2207" s="363" t="s">
        <v>664</v>
      </c>
      <c r="I2207" s="363"/>
      <c r="J2207" s="204">
        <v>18.02</v>
      </c>
    </row>
    <row r="2208" spans="1:10" s="110" customFormat="1" ht="15" thickTop="1">
      <c r="A2208" s="205"/>
      <c r="B2208" s="190"/>
      <c r="C2208" s="190"/>
      <c r="D2208" s="189"/>
      <c r="E2208" s="189"/>
      <c r="F2208" s="189"/>
      <c r="G2208" s="189"/>
      <c r="H2208" s="189"/>
      <c r="I2208" s="189"/>
      <c r="J2208" s="206"/>
    </row>
    <row r="2209" spans="1:10" s="110" customFormat="1">
      <c r="A2209" s="290" t="s">
        <v>1017</v>
      </c>
      <c r="B2209" s="289" t="s">
        <v>8</v>
      </c>
      <c r="C2209" s="289" t="s">
        <v>9</v>
      </c>
      <c r="D2209" s="284" t="s">
        <v>10</v>
      </c>
      <c r="E2209" s="367" t="s">
        <v>136</v>
      </c>
      <c r="F2209" s="367"/>
      <c r="G2209" s="289" t="s">
        <v>11</v>
      </c>
      <c r="H2209" s="288" t="s">
        <v>12</v>
      </c>
      <c r="I2209" s="288" t="s">
        <v>13</v>
      </c>
      <c r="J2209" s="287" t="s">
        <v>14</v>
      </c>
    </row>
    <row r="2210" spans="1:10" s="110" customFormat="1" ht="38.25" customHeight="1">
      <c r="A2210" s="94" t="s">
        <v>137</v>
      </c>
      <c r="B2210" s="95" t="s">
        <v>3708</v>
      </c>
      <c r="C2210" s="95" t="s">
        <v>21</v>
      </c>
      <c r="D2210" s="277" t="s">
        <v>2634</v>
      </c>
      <c r="E2210" s="368" t="s">
        <v>152</v>
      </c>
      <c r="F2210" s="368"/>
      <c r="G2210" s="95" t="s">
        <v>45</v>
      </c>
      <c r="H2210" s="182">
        <v>1</v>
      </c>
      <c r="I2210" s="96">
        <v>22.44</v>
      </c>
      <c r="J2210" s="196">
        <v>22.44</v>
      </c>
    </row>
    <row r="2211" spans="1:10" s="110" customFormat="1" ht="25.5" customHeight="1">
      <c r="A2211" s="197" t="s">
        <v>146</v>
      </c>
      <c r="B2211" s="183" t="s">
        <v>1559</v>
      </c>
      <c r="C2211" s="183" t="s">
        <v>21</v>
      </c>
      <c r="D2211" s="285" t="s">
        <v>153</v>
      </c>
      <c r="E2211" s="365" t="s">
        <v>148</v>
      </c>
      <c r="F2211" s="365"/>
      <c r="G2211" s="183" t="s">
        <v>26</v>
      </c>
      <c r="H2211" s="184">
        <v>0.16520000000000001</v>
      </c>
      <c r="I2211" s="185">
        <v>20.92</v>
      </c>
      <c r="J2211" s="198">
        <v>3.45</v>
      </c>
    </row>
    <row r="2212" spans="1:10" s="110" customFormat="1" ht="25.5" customHeight="1">
      <c r="A2212" s="197" t="s">
        <v>146</v>
      </c>
      <c r="B2212" s="183" t="s">
        <v>1560</v>
      </c>
      <c r="C2212" s="183" t="s">
        <v>21</v>
      </c>
      <c r="D2212" s="285" t="s">
        <v>154</v>
      </c>
      <c r="E2212" s="365" t="s">
        <v>148</v>
      </c>
      <c r="F2212" s="365"/>
      <c r="G2212" s="183" t="s">
        <v>26</v>
      </c>
      <c r="H2212" s="184">
        <v>0.16520000000000001</v>
      </c>
      <c r="I2212" s="185">
        <v>25.55</v>
      </c>
      <c r="J2212" s="198">
        <v>4.22</v>
      </c>
    </row>
    <row r="2213" spans="1:10" s="110" customFormat="1">
      <c r="A2213" s="199" t="s">
        <v>139</v>
      </c>
      <c r="B2213" s="186" t="s">
        <v>3695</v>
      </c>
      <c r="C2213" s="186" t="s">
        <v>21</v>
      </c>
      <c r="D2213" s="278" t="s">
        <v>3696</v>
      </c>
      <c r="E2213" s="362" t="s">
        <v>142</v>
      </c>
      <c r="F2213" s="362"/>
      <c r="G2213" s="186" t="s">
        <v>45</v>
      </c>
      <c r="H2213" s="187">
        <v>2</v>
      </c>
      <c r="I2213" s="188">
        <v>2.7</v>
      </c>
      <c r="J2213" s="200">
        <v>5.4</v>
      </c>
    </row>
    <row r="2214" spans="1:10" s="110" customFormat="1" ht="25.5">
      <c r="A2214" s="199" t="s">
        <v>139</v>
      </c>
      <c r="B2214" s="186" t="s">
        <v>3709</v>
      </c>
      <c r="C2214" s="186" t="s">
        <v>21</v>
      </c>
      <c r="D2214" s="278" t="s">
        <v>3710</v>
      </c>
      <c r="E2214" s="362" t="s">
        <v>142</v>
      </c>
      <c r="F2214" s="362"/>
      <c r="G2214" s="186" t="s">
        <v>45</v>
      </c>
      <c r="H2214" s="187">
        <v>1</v>
      </c>
      <c r="I2214" s="188">
        <v>6.99</v>
      </c>
      <c r="J2214" s="200">
        <v>6.99</v>
      </c>
    </row>
    <row r="2215" spans="1:10" s="110" customFormat="1" ht="38.25">
      <c r="A2215" s="199" t="s">
        <v>139</v>
      </c>
      <c r="B2215" s="186" t="s">
        <v>1616</v>
      </c>
      <c r="C2215" s="186" t="s">
        <v>21</v>
      </c>
      <c r="D2215" s="278" t="s">
        <v>158</v>
      </c>
      <c r="E2215" s="362" t="s">
        <v>142</v>
      </c>
      <c r="F2215" s="362"/>
      <c r="G2215" s="186" t="s">
        <v>45</v>
      </c>
      <c r="H2215" s="187">
        <v>7.4999999999999997E-2</v>
      </c>
      <c r="I2215" s="188">
        <v>31.75</v>
      </c>
      <c r="J2215" s="200">
        <v>2.38</v>
      </c>
    </row>
    <row r="2216" spans="1:10" s="110" customFormat="1" ht="25.5">
      <c r="A2216" s="201"/>
      <c r="B2216" s="293"/>
      <c r="C2216" s="293"/>
      <c r="D2216" s="279"/>
      <c r="E2216" s="279" t="s">
        <v>143</v>
      </c>
      <c r="F2216" s="203">
        <v>6.13</v>
      </c>
      <c r="G2216" s="279" t="s">
        <v>144</v>
      </c>
      <c r="H2216" s="203">
        <v>0</v>
      </c>
      <c r="I2216" s="279" t="s">
        <v>145</v>
      </c>
      <c r="J2216" s="204">
        <v>6.13</v>
      </c>
    </row>
    <row r="2217" spans="1:10" s="110" customFormat="1" ht="15" customHeight="1" thickBot="1">
      <c r="A2217" s="201"/>
      <c r="B2217" s="293"/>
      <c r="C2217" s="293"/>
      <c r="D2217" s="279"/>
      <c r="E2217" s="279" t="s">
        <v>663</v>
      </c>
      <c r="F2217" s="203">
        <v>5.04</v>
      </c>
      <c r="G2217" s="279"/>
      <c r="H2217" s="363" t="s">
        <v>664</v>
      </c>
      <c r="I2217" s="363"/>
      <c r="J2217" s="204">
        <v>27.48</v>
      </c>
    </row>
    <row r="2218" spans="1:10" s="110" customFormat="1" ht="15" thickTop="1">
      <c r="A2218" s="205"/>
      <c r="B2218" s="190"/>
      <c r="C2218" s="190"/>
      <c r="D2218" s="189"/>
      <c r="E2218" s="189"/>
      <c r="F2218" s="189"/>
      <c r="G2218" s="189"/>
      <c r="H2218" s="189"/>
      <c r="I2218" s="189"/>
      <c r="J2218" s="206"/>
    </row>
    <row r="2219" spans="1:10" s="110" customFormat="1">
      <c r="A2219" s="290" t="s">
        <v>1019</v>
      </c>
      <c r="B2219" s="289" t="s">
        <v>8</v>
      </c>
      <c r="C2219" s="289" t="s">
        <v>9</v>
      </c>
      <c r="D2219" s="284" t="s">
        <v>10</v>
      </c>
      <c r="E2219" s="367" t="s">
        <v>136</v>
      </c>
      <c r="F2219" s="367"/>
      <c r="G2219" s="289" t="s">
        <v>11</v>
      </c>
      <c r="H2219" s="288" t="s">
        <v>12</v>
      </c>
      <c r="I2219" s="288" t="s">
        <v>13</v>
      </c>
      <c r="J2219" s="287" t="s">
        <v>14</v>
      </c>
    </row>
    <row r="2220" spans="1:10" s="110" customFormat="1" ht="38.25" customHeight="1">
      <c r="A2220" s="94" t="s">
        <v>137</v>
      </c>
      <c r="B2220" s="95" t="s">
        <v>1285</v>
      </c>
      <c r="C2220" s="95" t="s">
        <v>21</v>
      </c>
      <c r="D2220" s="277" t="s">
        <v>410</v>
      </c>
      <c r="E2220" s="368" t="s">
        <v>152</v>
      </c>
      <c r="F2220" s="368"/>
      <c r="G2220" s="95" t="s">
        <v>45</v>
      </c>
      <c r="H2220" s="182">
        <v>1</v>
      </c>
      <c r="I2220" s="96">
        <v>27.45</v>
      </c>
      <c r="J2220" s="196">
        <v>27.45</v>
      </c>
    </row>
    <row r="2221" spans="1:10" s="110" customFormat="1" ht="25.5" customHeight="1">
      <c r="A2221" s="197" t="s">
        <v>146</v>
      </c>
      <c r="B2221" s="183" t="s">
        <v>1559</v>
      </c>
      <c r="C2221" s="183" t="s">
        <v>21</v>
      </c>
      <c r="D2221" s="285" t="s">
        <v>153</v>
      </c>
      <c r="E2221" s="365" t="s">
        <v>148</v>
      </c>
      <c r="F2221" s="365"/>
      <c r="G2221" s="183" t="s">
        <v>26</v>
      </c>
      <c r="H2221" s="184">
        <v>0.19259999999999999</v>
      </c>
      <c r="I2221" s="185">
        <v>20.92</v>
      </c>
      <c r="J2221" s="198">
        <v>4.0199999999999996</v>
      </c>
    </row>
    <row r="2222" spans="1:10" s="110" customFormat="1" ht="25.5" customHeight="1">
      <c r="A2222" s="197" t="s">
        <v>146</v>
      </c>
      <c r="B2222" s="183" t="s">
        <v>1560</v>
      </c>
      <c r="C2222" s="183" t="s">
        <v>21</v>
      </c>
      <c r="D2222" s="285" t="s">
        <v>154</v>
      </c>
      <c r="E2222" s="365" t="s">
        <v>148</v>
      </c>
      <c r="F2222" s="365"/>
      <c r="G2222" s="183" t="s">
        <v>26</v>
      </c>
      <c r="H2222" s="184">
        <v>0.19259999999999999</v>
      </c>
      <c r="I2222" s="185">
        <v>25.55</v>
      </c>
      <c r="J2222" s="198">
        <v>4.92</v>
      </c>
    </row>
    <row r="2223" spans="1:10" s="110" customFormat="1">
      <c r="A2223" s="199" t="s">
        <v>139</v>
      </c>
      <c r="B2223" s="186" t="s">
        <v>1617</v>
      </c>
      <c r="C2223" s="186" t="s">
        <v>21</v>
      </c>
      <c r="D2223" s="278" t="s">
        <v>1003</v>
      </c>
      <c r="E2223" s="362" t="s">
        <v>142</v>
      </c>
      <c r="F2223" s="362"/>
      <c r="G2223" s="186" t="s">
        <v>45</v>
      </c>
      <c r="H2223" s="187">
        <v>2</v>
      </c>
      <c r="I2223" s="188">
        <v>3.25</v>
      </c>
      <c r="J2223" s="200">
        <v>6.5</v>
      </c>
    </row>
    <row r="2224" spans="1:10" s="110" customFormat="1" ht="25.5">
      <c r="A2224" s="199" t="s">
        <v>139</v>
      </c>
      <c r="B2224" s="186" t="s">
        <v>1627</v>
      </c>
      <c r="C2224" s="186" t="s">
        <v>21</v>
      </c>
      <c r="D2224" s="278" t="s">
        <v>1024</v>
      </c>
      <c r="E2224" s="362" t="s">
        <v>142</v>
      </c>
      <c r="F2224" s="362"/>
      <c r="G2224" s="186" t="s">
        <v>45</v>
      </c>
      <c r="H2224" s="187">
        <v>1</v>
      </c>
      <c r="I2224" s="188">
        <v>8.36</v>
      </c>
      <c r="J2224" s="200">
        <v>8.36</v>
      </c>
    </row>
    <row r="2225" spans="1:10" s="110" customFormat="1" ht="38.25">
      <c r="A2225" s="199" t="s">
        <v>139</v>
      </c>
      <c r="B2225" s="186" t="s">
        <v>1616</v>
      </c>
      <c r="C2225" s="186" t="s">
        <v>21</v>
      </c>
      <c r="D2225" s="278" t="s">
        <v>158</v>
      </c>
      <c r="E2225" s="362" t="s">
        <v>142</v>
      </c>
      <c r="F2225" s="362"/>
      <c r="G2225" s="186" t="s">
        <v>45</v>
      </c>
      <c r="H2225" s="187">
        <v>0.115</v>
      </c>
      <c r="I2225" s="188">
        <v>31.75</v>
      </c>
      <c r="J2225" s="200">
        <v>3.65</v>
      </c>
    </row>
    <row r="2226" spans="1:10" s="110" customFormat="1" ht="25.5">
      <c r="A2226" s="201"/>
      <c r="B2226" s="293"/>
      <c r="C2226" s="293"/>
      <c r="D2226" s="279"/>
      <c r="E2226" s="279" t="s">
        <v>143</v>
      </c>
      <c r="F2226" s="203">
        <v>7.15</v>
      </c>
      <c r="G2226" s="279" t="s">
        <v>144</v>
      </c>
      <c r="H2226" s="203">
        <v>0</v>
      </c>
      <c r="I2226" s="279" t="s">
        <v>145</v>
      </c>
      <c r="J2226" s="204">
        <v>7.15</v>
      </c>
    </row>
    <row r="2227" spans="1:10" s="110" customFormat="1" ht="15" customHeight="1" thickBot="1">
      <c r="A2227" s="201"/>
      <c r="B2227" s="293"/>
      <c r="C2227" s="293"/>
      <c r="D2227" s="279"/>
      <c r="E2227" s="279" t="s">
        <v>663</v>
      </c>
      <c r="F2227" s="203">
        <v>6.16</v>
      </c>
      <c r="G2227" s="279"/>
      <c r="H2227" s="363" t="s">
        <v>664</v>
      </c>
      <c r="I2227" s="363"/>
      <c r="J2227" s="204">
        <v>33.61</v>
      </c>
    </row>
    <row r="2228" spans="1:10" s="110" customFormat="1" ht="15" thickTop="1">
      <c r="A2228" s="205"/>
      <c r="B2228" s="190"/>
      <c r="C2228" s="190"/>
      <c r="D2228" s="189"/>
      <c r="E2228" s="189"/>
      <c r="F2228" s="189"/>
      <c r="G2228" s="189"/>
      <c r="H2228" s="189"/>
      <c r="I2228" s="189"/>
      <c r="J2228" s="206"/>
    </row>
    <row r="2229" spans="1:10" s="110" customFormat="1">
      <c r="A2229" s="290" t="s">
        <v>1021</v>
      </c>
      <c r="B2229" s="289" t="s">
        <v>8</v>
      </c>
      <c r="C2229" s="289" t="s">
        <v>9</v>
      </c>
      <c r="D2229" s="284" t="s">
        <v>10</v>
      </c>
      <c r="E2229" s="367" t="s">
        <v>136</v>
      </c>
      <c r="F2229" s="367"/>
      <c r="G2229" s="289" t="s">
        <v>11</v>
      </c>
      <c r="H2229" s="288" t="s">
        <v>12</v>
      </c>
      <c r="I2229" s="288" t="s">
        <v>13</v>
      </c>
      <c r="J2229" s="287" t="s">
        <v>14</v>
      </c>
    </row>
    <row r="2230" spans="1:10" s="110" customFormat="1" ht="38.25" customHeight="1">
      <c r="A2230" s="94" t="s">
        <v>137</v>
      </c>
      <c r="B2230" s="95" t="s">
        <v>3711</v>
      </c>
      <c r="C2230" s="95" t="s">
        <v>21</v>
      </c>
      <c r="D2230" s="277" t="s">
        <v>2635</v>
      </c>
      <c r="E2230" s="368" t="s">
        <v>152</v>
      </c>
      <c r="F2230" s="368"/>
      <c r="G2230" s="95" t="s">
        <v>45</v>
      </c>
      <c r="H2230" s="182">
        <v>1</v>
      </c>
      <c r="I2230" s="96">
        <v>5.9</v>
      </c>
      <c r="J2230" s="196">
        <v>5.9</v>
      </c>
    </row>
    <row r="2231" spans="1:10" s="110" customFormat="1" ht="25.5" customHeight="1">
      <c r="A2231" s="197" t="s">
        <v>146</v>
      </c>
      <c r="B2231" s="183" t="s">
        <v>1559</v>
      </c>
      <c r="C2231" s="183" t="s">
        <v>21</v>
      </c>
      <c r="D2231" s="285" t="s">
        <v>153</v>
      </c>
      <c r="E2231" s="365" t="s">
        <v>148</v>
      </c>
      <c r="F2231" s="365"/>
      <c r="G2231" s="183" t="s">
        <v>26</v>
      </c>
      <c r="H2231" s="184">
        <v>2.2800000000000001E-2</v>
      </c>
      <c r="I2231" s="185">
        <v>20.92</v>
      </c>
      <c r="J2231" s="198">
        <v>0.47</v>
      </c>
    </row>
    <row r="2232" spans="1:10" s="110" customFormat="1" ht="25.5" customHeight="1">
      <c r="A2232" s="197" t="s">
        <v>146</v>
      </c>
      <c r="B2232" s="183" t="s">
        <v>1560</v>
      </c>
      <c r="C2232" s="183" t="s">
        <v>21</v>
      </c>
      <c r="D2232" s="285" t="s">
        <v>154</v>
      </c>
      <c r="E2232" s="365" t="s">
        <v>148</v>
      </c>
      <c r="F2232" s="365"/>
      <c r="G2232" s="183" t="s">
        <v>26</v>
      </c>
      <c r="H2232" s="184">
        <v>2.2800000000000001E-2</v>
      </c>
      <c r="I2232" s="185">
        <v>25.55</v>
      </c>
      <c r="J2232" s="198">
        <v>0.57999999999999996</v>
      </c>
    </row>
    <row r="2233" spans="1:10" s="110" customFormat="1">
      <c r="A2233" s="199" t="s">
        <v>139</v>
      </c>
      <c r="B2233" s="186" t="s">
        <v>1565</v>
      </c>
      <c r="C2233" s="186" t="s">
        <v>21</v>
      </c>
      <c r="D2233" s="278" t="s">
        <v>164</v>
      </c>
      <c r="E2233" s="362" t="s">
        <v>142</v>
      </c>
      <c r="F2233" s="362"/>
      <c r="G2233" s="186" t="s">
        <v>45</v>
      </c>
      <c r="H2233" s="187">
        <v>7.3000000000000001E-3</v>
      </c>
      <c r="I2233" s="188">
        <v>76.94</v>
      </c>
      <c r="J2233" s="200">
        <v>0.56000000000000005</v>
      </c>
    </row>
    <row r="2234" spans="1:10" s="110" customFormat="1" ht="25.5">
      <c r="A2234" s="199" t="s">
        <v>139</v>
      </c>
      <c r="B2234" s="186" t="s">
        <v>1628</v>
      </c>
      <c r="C2234" s="186" t="s">
        <v>21</v>
      </c>
      <c r="D2234" s="278" t="s">
        <v>1026</v>
      </c>
      <c r="E2234" s="362" t="s">
        <v>142</v>
      </c>
      <c r="F2234" s="362"/>
      <c r="G2234" s="186" t="s">
        <v>45</v>
      </c>
      <c r="H2234" s="187">
        <v>1</v>
      </c>
      <c r="I2234" s="188">
        <v>3.32</v>
      </c>
      <c r="J2234" s="200">
        <v>3.32</v>
      </c>
    </row>
    <row r="2235" spans="1:10" s="110" customFormat="1" ht="25.5">
      <c r="A2235" s="199" t="s">
        <v>139</v>
      </c>
      <c r="B2235" s="186" t="s">
        <v>1567</v>
      </c>
      <c r="C2235" s="186" t="s">
        <v>21</v>
      </c>
      <c r="D2235" s="278" t="s">
        <v>166</v>
      </c>
      <c r="E2235" s="362" t="s">
        <v>142</v>
      </c>
      <c r="F2235" s="362"/>
      <c r="G2235" s="186" t="s">
        <v>45</v>
      </c>
      <c r="H2235" s="187">
        <v>1.0999999999999999E-2</v>
      </c>
      <c r="I2235" s="188">
        <v>87.17</v>
      </c>
      <c r="J2235" s="200">
        <v>0.95</v>
      </c>
    </row>
    <row r="2236" spans="1:10" s="110" customFormat="1">
      <c r="A2236" s="199" t="s">
        <v>139</v>
      </c>
      <c r="B2236" s="186" t="s">
        <v>1564</v>
      </c>
      <c r="C2236" s="186" t="s">
        <v>21</v>
      </c>
      <c r="D2236" s="278" t="s">
        <v>165</v>
      </c>
      <c r="E2236" s="362" t="s">
        <v>142</v>
      </c>
      <c r="F2236" s="362"/>
      <c r="G2236" s="186" t="s">
        <v>45</v>
      </c>
      <c r="H2236" s="187">
        <v>8.0000000000000002E-3</v>
      </c>
      <c r="I2236" s="188">
        <v>2.62</v>
      </c>
      <c r="J2236" s="200">
        <v>0.02</v>
      </c>
    </row>
    <row r="2237" spans="1:10" s="110" customFormat="1" ht="25.5">
      <c r="A2237" s="201"/>
      <c r="B2237" s="293"/>
      <c r="C2237" s="293"/>
      <c r="D2237" s="279"/>
      <c r="E2237" s="279" t="s">
        <v>143</v>
      </c>
      <c r="F2237" s="203">
        <v>0.84</v>
      </c>
      <c r="G2237" s="279" t="s">
        <v>144</v>
      </c>
      <c r="H2237" s="203">
        <v>0</v>
      </c>
      <c r="I2237" s="279" t="s">
        <v>145</v>
      </c>
      <c r="J2237" s="204">
        <v>0.84</v>
      </c>
    </row>
    <row r="2238" spans="1:10" s="110" customFormat="1" ht="15" customHeight="1" thickBot="1">
      <c r="A2238" s="201"/>
      <c r="B2238" s="293"/>
      <c r="C2238" s="293"/>
      <c r="D2238" s="279"/>
      <c r="E2238" s="279" t="s">
        <v>663</v>
      </c>
      <c r="F2238" s="203">
        <v>1.32</v>
      </c>
      <c r="G2238" s="279"/>
      <c r="H2238" s="363" t="s">
        <v>664</v>
      </c>
      <c r="I2238" s="363"/>
      <c r="J2238" s="204">
        <v>7.22</v>
      </c>
    </row>
    <row r="2239" spans="1:10" s="110" customFormat="1" ht="15" thickTop="1">
      <c r="A2239" s="205"/>
      <c r="B2239" s="190"/>
      <c r="C2239" s="190"/>
      <c r="D2239" s="189"/>
      <c r="E2239" s="189"/>
      <c r="F2239" s="189"/>
      <c r="G2239" s="189"/>
      <c r="H2239" s="189"/>
      <c r="I2239" s="189"/>
      <c r="J2239" s="206"/>
    </row>
    <row r="2240" spans="1:10" s="110" customFormat="1">
      <c r="A2240" s="290" t="s">
        <v>1023</v>
      </c>
      <c r="B2240" s="289" t="s">
        <v>8</v>
      </c>
      <c r="C2240" s="289" t="s">
        <v>9</v>
      </c>
      <c r="D2240" s="284" t="s">
        <v>10</v>
      </c>
      <c r="E2240" s="367" t="s">
        <v>136</v>
      </c>
      <c r="F2240" s="367"/>
      <c r="G2240" s="289" t="s">
        <v>11</v>
      </c>
      <c r="H2240" s="288" t="s">
        <v>12</v>
      </c>
      <c r="I2240" s="288" t="s">
        <v>13</v>
      </c>
      <c r="J2240" s="287" t="s">
        <v>14</v>
      </c>
    </row>
    <row r="2241" spans="1:10" s="110" customFormat="1" ht="38.25" customHeight="1">
      <c r="A2241" s="94" t="s">
        <v>137</v>
      </c>
      <c r="B2241" s="95" t="s">
        <v>3712</v>
      </c>
      <c r="C2241" s="95" t="s">
        <v>21</v>
      </c>
      <c r="D2241" s="277" t="s">
        <v>2636</v>
      </c>
      <c r="E2241" s="368" t="s">
        <v>152</v>
      </c>
      <c r="F2241" s="368"/>
      <c r="G2241" s="95" t="s">
        <v>45</v>
      </c>
      <c r="H2241" s="182">
        <v>1</v>
      </c>
      <c r="I2241" s="96">
        <v>14.26</v>
      </c>
      <c r="J2241" s="196">
        <v>14.26</v>
      </c>
    </row>
    <row r="2242" spans="1:10" s="110" customFormat="1" ht="25.5" customHeight="1">
      <c r="A2242" s="197" t="s">
        <v>146</v>
      </c>
      <c r="B2242" s="183" t="s">
        <v>1559</v>
      </c>
      <c r="C2242" s="183" t="s">
        <v>21</v>
      </c>
      <c r="D2242" s="285" t="s">
        <v>153</v>
      </c>
      <c r="E2242" s="365" t="s">
        <v>148</v>
      </c>
      <c r="F2242" s="365"/>
      <c r="G2242" s="183" t="s">
        <v>26</v>
      </c>
      <c r="H2242" s="184">
        <v>8.3799999999999999E-2</v>
      </c>
      <c r="I2242" s="185">
        <v>20.92</v>
      </c>
      <c r="J2242" s="198">
        <v>1.75</v>
      </c>
    </row>
    <row r="2243" spans="1:10" s="110" customFormat="1" ht="25.5" customHeight="1">
      <c r="A2243" s="197" t="s">
        <v>146</v>
      </c>
      <c r="B2243" s="183" t="s">
        <v>1560</v>
      </c>
      <c r="C2243" s="183" t="s">
        <v>21</v>
      </c>
      <c r="D2243" s="285" t="s">
        <v>154</v>
      </c>
      <c r="E2243" s="365" t="s">
        <v>148</v>
      </c>
      <c r="F2243" s="365"/>
      <c r="G2243" s="183" t="s">
        <v>26</v>
      </c>
      <c r="H2243" s="184">
        <v>8.3799999999999999E-2</v>
      </c>
      <c r="I2243" s="185">
        <v>25.55</v>
      </c>
      <c r="J2243" s="198">
        <v>2.14</v>
      </c>
    </row>
    <row r="2244" spans="1:10" s="110" customFormat="1">
      <c r="A2244" s="199" t="s">
        <v>139</v>
      </c>
      <c r="B2244" s="186" t="s">
        <v>1565</v>
      </c>
      <c r="C2244" s="186" t="s">
        <v>21</v>
      </c>
      <c r="D2244" s="278" t="s">
        <v>164</v>
      </c>
      <c r="E2244" s="362" t="s">
        <v>142</v>
      </c>
      <c r="F2244" s="362"/>
      <c r="G2244" s="186" t="s">
        <v>45</v>
      </c>
      <c r="H2244" s="187">
        <v>1.67E-2</v>
      </c>
      <c r="I2244" s="188">
        <v>76.94</v>
      </c>
      <c r="J2244" s="200">
        <v>1.28</v>
      </c>
    </row>
    <row r="2245" spans="1:10" s="110" customFormat="1" ht="25.5">
      <c r="A2245" s="199" t="s">
        <v>139</v>
      </c>
      <c r="B2245" s="186" t="s">
        <v>1629</v>
      </c>
      <c r="C2245" s="186" t="s">
        <v>21</v>
      </c>
      <c r="D2245" s="278" t="s">
        <v>1028</v>
      </c>
      <c r="E2245" s="362" t="s">
        <v>142</v>
      </c>
      <c r="F2245" s="362"/>
      <c r="G2245" s="186" t="s">
        <v>45</v>
      </c>
      <c r="H2245" s="187">
        <v>1</v>
      </c>
      <c r="I2245" s="188">
        <v>6.75</v>
      </c>
      <c r="J2245" s="200">
        <v>6.75</v>
      </c>
    </row>
    <row r="2246" spans="1:10" s="110" customFormat="1" ht="25.5">
      <c r="A2246" s="199" t="s">
        <v>139</v>
      </c>
      <c r="B2246" s="186" t="s">
        <v>1567</v>
      </c>
      <c r="C2246" s="186" t="s">
        <v>21</v>
      </c>
      <c r="D2246" s="278" t="s">
        <v>166</v>
      </c>
      <c r="E2246" s="362" t="s">
        <v>142</v>
      </c>
      <c r="F2246" s="362"/>
      <c r="G2246" s="186" t="s">
        <v>45</v>
      </c>
      <c r="H2246" s="187">
        <v>2.5999999999999999E-2</v>
      </c>
      <c r="I2246" s="188">
        <v>87.17</v>
      </c>
      <c r="J2246" s="200">
        <v>2.2599999999999998</v>
      </c>
    </row>
    <row r="2247" spans="1:10" s="110" customFormat="1">
      <c r="A2247" s="199" t="s">
        <v>139</v>
      </c>
      <c r="B2247" s="186" t="s">
        <v>1564</v>
      </c>
      <c r="C2247" s="186" t="s">
        <v>21</v>
      </c>
      <c r="D2247" s="278" t="s">
        <v>165</v>
      </c>
      <c r="E2247" s="362" t="s">
        <v>142</v>
      </c>
      <c r="F2247" s="362"/>
      <c r="G2247" s="186" t="s">
        <v>45</v>
      </c>
      <c r="H2247" s="187">
        <v>3.1E-2</v>
      </c>
      <c r="I2247" s="188">
        <v>2.62</v>
      </c>
      <c r="J2247" s="200">
        <v>0.08</v>
      </c>
    </row>
    <row r="2248" spans="1:10" s="110" customFormat="1" ht="25.5">
      <c r="A2248" s="201"/>
      <c r="B2248" s="293"/>
      <c r="C2248" s="293"/>
      <c r="D2248" s="279"/>
      <c r="E2248" s="279" t="s">
        <v>143</v>
      </c>
      <c r="F2248" s="203">
        <v>3.11</v>
      </c>
      <c r="G2248" s="279" t="s">
        <v>144</v>
      </c>
      <c r="H2248" s="203">
        <v>0</v>
      </c>
      <c r="I2248" s="279" t="s">
        <v>145</v>
      </c>
      <c r="J2248" s="204">
        <v>3.11</v>
      </c>
    </row>
    <row r="2249" spans="1:10" s="110" customFormat="1" ht="15" customHeight="1" thickBot="1">
      <c r="A2249" s="201"/>
      <c r="B2249" s="293"/>
      <c r="C2249" s="293"/>
      <c r="D2249" s="279"/>
      <c r="E2249" s="279" t="s">
        <v>663</v>
      </c>
      <c r="F2249" s="203">
        <v>3.2</v>
      </c>
      <c r="G2249" s="279"/>
      <c r="H2249" s="363" t="s">
        <v>664</v>
      </c>
      <c r="I2249" s="363"/>
      <c r="J2249" s="204">
        <v>17.46</v>
      </c>
    </row>
    <row r="2250" spans="1:10" s="110" customFormat="1" ht="15" thickTop="1">
      <c r="A2250" s="205"/>
      <c r="B2250" s="190"/>
      <c r="C2250" s="190"/>
      <c r="D2250" s="189"/>
      <c r="E2250" s="189"/>
      <c r="F2250" s="189"/>
      <c r="G2250" s="189"/>
      <c r="H2250" s="189"/>
      <c r="I2250" s="189"/>
      <c r="J2250" s="206"/>
    </row>
    <row r="2251" spans="1:10" s="110" customFormat="1">
      <c r="A2251" s="290" t="s">
        <v>533</v>
      </c>
      <c r="B2251" s="289" t="s">
        <v>8</v>
      </c>
      <c r="C2251" s="289" t="s">
        <v>9</v>
      </c>
      <c r="D2251" s="284" t="s">
        <v>10</v>
      </c>
      <c r="E2251" s="367" t="s">
        <v>136</v>
      </c>
      <c r="F2251" s="367"/>
      <c r="G2251" s="289" t="s">
        <v>11</v>
      </c>
      <c r="H2251" s="288" t="s">
        <v>12</v>
      </c>
      <c r="I2251" s="288" t="s">
        <v>13</v>
      </c>
      <c r="J2251" s="287" t="s">
        <v>14</v>
      </c>
    </row>
    <row r="2252" spans="1:10" s="110" customFormat="1" ht="38.25" customHeight="1">
      <c r="A2252" s="94" t="s">
        <v>137</v>
      </c>
      <c r="B2252" s="95" t="s">
        <v>3713</v>
      </c>
      <c r="C2252" s="95" t="s">
        <v>21</v>
      </c>
      <c r="D2252" s="277" t="s">
        <v>2637</v>
      </c>
      <c r="E2252" s="368" t="s">
        <v>152</v>
      </c>
      <c r="F2252" s="368"/>
      <c r="G2252" s="95" t="s">
        <v>45</v>
      </c>
      <c r="H2252" s="182">
        <v>1</v>
      </c>
      <c r="I2252" s="96">
        <v>18.670000000000002</v>
      </c>
      <c r="J2252" s="196">
        <v>18.670000000000002</v>
      </c>
    </row>
    <row r="2253" spans="1:10" s="110" customFormat="1" ht="25.5" customHeight="1">
      <c r="A2253" s="197" t="s">
        <v>146</v>
      </c>
      <c r="B2253" s="183" t="s">
        <v>1559</v>
      </c>
      <c r="C2253" s="183" t="s">
        <v>21</v>
      </c>
      <c r="D2253" s="285" t="s">
        <v>153</v>
      </c>
      <c r="E2253" s="365" t="s">
        <v>148</v>
      </c>
      <c r="F2253" s="365"/>
      <c r="G2253" s="183" t="s">
        <v>26</v>
      </c>
      <c r="H2253" s="184">
        <v>0.14480000000000001</v>
      </c>
      <c r="I2253" s="185">
        <v>20.92</v>
      </c>
      <c r="J2253" s="198">
        <v>3.02</v>
      </c>
    </row>
    <row r="2254" spans="1:10" s="110" customFormat="1" ht="25.5" customHeight="1">
      <c r="A2254" s="197" t="s">
        <v>146</v>
      </c>
      <c r="B2254" s="183" t="s">
        <v>1560</v>
      </c>
      <c r="C2254" s="183" t="s">
        <v>21</v>
      </c>
      <c r="D2254" s="285" t="s">
        <v>154</v>
      </c>
      <c r="E2254" s="365" t="s">
        <v>148</v>
      </c>
      <c r="F2254" s="365"/>
      <c r="G2254" s="183" t="s">
        <v>26</v>
      </c>
      <c r="H2254" s="184">
        <v>0.14480000000000001</v>
      </c>
      <c r="I2254" s="185">
        <v>25.55</v>
      </c>
      <c r="J2254" s="198">
        <v>3.69</v>
      </c>
    </row>
    <row r="2255" spans="1:10" s="110" customFormat="1">
      <c r="A2255" s="199" t="s">
        <v>139</v>
      </c>
      <c r="B2255" s="186" t="s">
        <v>1565</v>
      </c>
      <c r="C2255" s="186" t="s">
        <v>21</v>
      </c>
      <c r="D2255" s="278" t="s">
        <v>164</v>
      </c>
      <c r="E2255" s="362" t="s">
        <v>142</v>
      </c>
      <c r="F2255" s="362"/>
      <c r="G2255" s="186" t="s">
        <v>45</v>
      </c>
      <c r="H2255" s="187">
        <v>2.4500000000000001E-2</v>
      </c>
      <c r="I2255" s="188">
        <v>76.94</v>
      </c>
      <c r="J2255" s="200">
        <v>1.88</v>
      </c>
    </row>
    <row r="2256" spans="1:10" s="110" customFormat="1" ht="25.5">
      <c r="A2256" s="199" t="s">
        <v>139</v>
      </c>
      <c r="B2256" s="186" t="s">
        <v>1630</v>
      </c>
      <c r="C2256" s="186" t="s">
        <v>21</v>
      </c>
      <c r="D2256" s="278" t="s">
        <v>1030</v>
      </c>
      <c r="E2256" s="362" t="s">
        <v>142</v>
      </c>
      <c r="F2256" s="362"/>
      <c r="G2256" s="186" t="s">
        <v>45</v>
      </c>
      <c r="H2256" s="187">
        <v>1</v>
      </c>
      <c r="I2256" s="188">
        <v>6.59</v>
      </c>
      <c r="J2256" s="200">
        <v>6.59</v>
      </c>
    </row>
    <row r="2257" spans="1:10" s="110" customFormat="1" ht="25.5">
      <c r="A2257" s="199" t="s">
        <v>139</v>
      </c>
      <c r="B2257" s="186" t="s">
        <v>1567</v>
      </c>
      <c r="C2257" s="186" t="s">
        <v>21</v>
      </c>
      <c r="D2257" s="278" t="s">
        <v>166</v>
      </c>
      <c r="E2257" s="362" t="s">
        <v>142</v>
      </c>
      <c r="F2257" s="362"/>
      <c r="G2257" s="186" t="s">
        <v>45</v>
      </c>
      <c r="H2257" s="187">
        <v>0.04</v>
      </c>
      <c r="I2257" s="188">
        <v>87.17</v>
      </c>
      <c r="J2257" s="200">
        <v>3.48</v>
      </c>
    </row>
    <row r="2258" spans="1:10" s="110" customFormat="1">
      <c r="A2258" s="199" t="s">
        <v>139</v>
      </c>
      <c r="B2258" s="186" t="s">
        <v>1564</v>
      </c>
      <c r="C2258" s="186" t="s">
        <v>21</v>
      </c>
      <c r="D2258" s="278" t="s">
        <v>165</v>
      </c>
      <c r="E2258" s="362" t="s">
        <v>142</v>
      </c>
      <c r="F2258" s="362"/>
      <c r="G2258" s="186" t="s">
        <v>45</v>
      </c>
      <c r="H2258" s="187">
        <v>5.4000000000000003E-3</v>
      </c>
      <c r="I2258" s="188">
        <v>2.62</v>
      </c>
      <c r="J2258" s="200">
        <v>0.01</v>
      </c>
    </row>
    <row r="2259" spans="1:10" s="110" customFormat="1" ht="25.5">
      <c r="A2259" s="201"/>
      <c r="B2259" s="293"/>
      <c r="C2259" s="293"/>
      <c r="D2259" s="279"/>
      <c r="E2259" s="279" t="s">
        <v>143</v>
      </c>
      <c r="F2259" s="203">
        <v>5.37</v>
      </c>
      <c r="G2259" s="279" t="s">
        <v>144</v>
      </c>
      <c r="H2259" s="203">
        <v>0</v>
      </c>
      <c r="I2259" s="279" t="s">
        <v>145</v>
      </c>
      <c r="J2259" s="204">
        <v>5.37</v>
      </c>
    </row>
    <row r="2260" spans="1:10" s="110" customFormat="1" ht="15" customHeight="1" thickBot="1">
      <c r="A2260" s="201"/>
      <c r="B2260" s="293"/>
      <c r="C2260" s="293"/>
      <c r="D2260" s="279"/>
      <c r="E2260" s="279" t="s">
        <v>663</v>
      </c>
      <c r="F2260" s="203">
        <v>4.1900000000000004</v>
      </c>
      <c r="G2260" s="279"/>
      <c r="H2260" s="363" t="s">
        <v>664</v>
      </c>
      <c r="I2260" s="363"/>
      <c r="J2260" s="204">
        <v>22.86</v>
      </c>
    </row>
    <row r="2261" spans="1:10" s="110" customFormat="1" ht="15" thickTop="1">
      <c r="A2261" s="205"/>
      <c r="B2261" s="190"/>
      <c r="C2261" s="190"/>
      <c r="D2261" s="189"/>
      <c r="E2261" s="189"/>
      <c r="F2261" s="189"/>
      <c r="G2261" s="189"/>
      <c r="H2261" s="189"/>
      <c r="I2261" s="189"/>
      <c r="J2261" s="206"/>
    </row>
    <row r="2262" spans="1:10" s="110" customFormat="1">
      <c r="A2262" s="290" t="s">
        <v>1025</v>
      </c>
      <c r="B2262" s="289" t="s">
        <v>8</v>
      </c>
      <c r="C2262" s="289" t="s">
        <v>9</v>
      </c>
      <c r="D2262" s="284" t="s">
        <v>10</v>
      </c>
      <c r="E2262" s="367" t="s">
        <v>136</v>
      </c>
      <c r="F2262" s="367"/>
      <c r="G2262" s="289" t="s">
        <v>11</v>
      </c>
      <c r="H2262" s="288" t="s">
        <v>12</v>
      </c>
      <c r="I2262" s="288" t="s">
        <v>13</v>
      </c>
      <c r="J2262" s="287" t="s">
        <v>14</v>
      </c>
    </row>
    <row r="2263" spans="1:10" s="110" customFormat="1" ht="38.25" customHeight="1">
      <c r="A2263" s="94" t="s">
        <v>137</v>
      </c>
      <c r="B2263" s="95" t="s">
        <v>3714</v>
      </c>
      <c r="C2263" s="95" t="s">
        <v>21</v>
      </c>
      <c r="D2263" s="277" t="s">
        <v>2638</v>
      </c>
      <c r="E2263" s="368" t="s">
        <v>152</v>
      </c>
      <c r="F2263" s="368"/>
      <c r="G2263" s="95" t="s">
        <v>45</v>
      </c>
      <c r="H2263" s="182">
        <v>1</v>
      </c>
      <c r="I2263" s="96">
        <v>50.86</v>
      </c>
      <c r="J2263" s="196">
        <v>50.86</v>
      </c>
    </row>
    <row r="2264" spans="1:10" s="110" customFormat="1" ht="25.5" customHeight="1">
      <c r="A2264" s="197" t="s">
        <v>146</v>
      </c>
      <c r="B2264" s="183" t="s">
        <v>1559</v>
      </c>
      <c r="C2264" s="183" t="s">
        <v>21</v>
      </c>
      <c r="D2264" s="285" t="s">
        <v>153</v>
      </c>
      <c r="E2264" s="365" t="s">
        <v>148</v>
      </c>
      <c r="F2264" s="365"/>
      <c r="G2264" s="183" t="s">
        <v>26</v>
      </c>
      <c r="H2264" s="184">
        <v>0.24030000000000001</v>
      </c>
      <c r="I2264" s="185">
        <v>20.92</v>
      </c>
      <c r="J2264" s="198">
        <v>5.0199999999999996</v>
      </c>
    </row>
    <row r="2265" spans="1:10" s="110" customFormat="1" ht="25.5" customHeight="1">
      <c r="A2265" s="197" t="s">
        <v>146</v>
      </c>
      <c r="B2265" s="183" t="s">
        <v>1560</v>
      </c>
      <c r="C2265" s="183" t="s">
        <v>21</v>
      </c>
      <c r="D2265" s="285" t="s">
        <v>154</v>
      </c>
      <c r="E2265" s="365" t="s">
        <v>148</v>
      </c>
      <c r="F2265" s="365"/>
      <c r="G2265" s="183" t="s">
        <v>26</v>
      </c>
      <c r="H2265" s="184">
        <v>0.24030000000000001</v>
      </c>
      <c r="I2265" s="185">
        <v>25.55</v>
      </c>
      <c r="J2265" s="198">
        <v>6.13</v>
      </c>
    </row>
    <row r="2266" spans="1:10" s="110" customFormat="1">
      <c r="A2266" s="199" t="s">
        <v>139</v>
      </c>
      <c r="B2266" s="186" t="s">
        <v>1565</v>
      </c>
      <c r="C2266" s="186" t="s">
        <v>21</v>
      </c>
      <c r="D2266" s="278" t="s">
        <v>164</v>
      </c>
      <c r="E2266" s="362" t="s">
        <v>142</v>
      </c>
      <c r="F2266" s="362"/>
      <c r="G2266" s="186" t="s">
        <v>45</v>
      </c>
      <c r="H2266" s="187">
        <v>3.0599999999999999E-2</v>
      </c>
      <c r="I2266" s="188">
        <v>76.94</v>
      </c>
      <c r="J2266" s="200">
        <v>2.35</v>
      </c>
    </row>
    <row r="2267" spans="1:10" s="110" customFormat="1" ht="25.5">
      <c r="A2267" s="199" t="s">
        <v>139</v>
      </c>
      <c r="B2267" s="186" t="s">
        <v>1567</v>
      </c>
      <c r="C2267" s="186" t="s">
        <v>21</v>
      </c>
      <c r="D2267" s="278" t="s">
        <v>166</v>
      </c>
      <c r="E2267" s="362" t="s">
        <v>142</v>
      </c>
      <c r="F2267" s="362"/>
      <c r="G2267" s="186" t="s">
        <v>45</v>
      </c>
      <c r="H2267" s="187">
        <v>0.05</v>
      </c>
      <c r="I2267" s="188">
        <v>87.17</v>
      </c>
      <c r="J2267" s="200">
        <v>4.3499999999999996</v>
      </c>
    </row>
    <row r="2268" spans="1:10" s="110" customFormat="1">
      <c r="A2268" s="199" t="s">
        <v>139</v>
      </c>
      <c r="B2268" s="186" t="s">
        <v>1564</v>
      </c>
      <c r="C2268" s="186" t="s">
        <v>21</v>
      </c>
      <c r="D2268" s="278" t="s">
        <v>165</v>
      </c>
      <c r="E2268" s="362" t="s">
        <v>142</v>
      </c>
      <c r="F2268" s="362"/>
      <c r="G2268" s="186" t="s">
        <v>45</v>
      </c>
      <c r="H2268" s="187">
        <v>0.01</v>
      </c>
      <c r="I2268" s="188">
        <v>2.62</v>
      </c>
      <c r="J2268" s="200">
        <v>0.02</v>
      </c>
    </row>
    <row r="2269" spans="1:10" s="110" customFormat="1" ht="25.5">
      <c r="A2269" s="199" t="s">
        <v>139</v>
      </c>
      <c r="B2269" s="186" t="s">
        <v>3715</v>
      </c>
      <c r="C2269" s="186" t="s">
        <v>21</v>
      </c>
      <c r="D2269" s="278" t="s">
        <v>3716</v>
      </c>
      <c r="E2269" s="362" t="s">
        <v>142</v>
      </c>
      <c r="F2269" s="362"/>
      <c r="G2269" s="186" t="s">
        <v>45</v>
      </c>
      <c r="H2269" s="187">
        <v>1</v>
      </c>
      <c r="I2269" s="188">
        <v>32.99</v>
      </c>
      <c r="J2269" s="200">
        <v>32.99</v>
      </c>
    </row>
    <row r="2270" spans="1:10" s="110" customFormat="1" ht="25.5">
      <c r="A2270" s="201"/>
      <c r="B2270" s="293"/>
      <c r="C2270" s="293"/>
      <c r="D2270" s="279"/>
      <c r="E2270" s="279" t="s">
        <v>143</v>
      </c>
      <c r="F2270" s="203">
        <v>8.91</v>
      </c>
      <c r="G2270" s="279" t="s">
        <v>144</v>
      </c>
      <c r="H2270" s="203">
        <v>0</v>
      </c>
      <c r="I2270" s="279" t="s">
        <v>145</v>
      </c>
      <c r="J2270" s="204">
        <v>8.91</v>
      </c>
    </row>
    <row r="2271" spans="1:10" s="110" customFormat="1" ht="15" customHeight="1" thickBot="1">
      <c r="A2271" s="201"/>
      <c r="B2271" s="293"/>
      <c r="C2271" s="293"/>
      <c r="D2271" s="279"/>
      <c r="E2271" s="279" t="s">
        <v>663</v>
      </c>
      <c r="F2271" s="203">
        <v>11.42</v>
      </c>
      <c r="G2271" s="279"/>
      <c r="H2271" s="363" t="s">
        <v>664</v>
      </c>
      <c r="I2271" s="363"/>
      <c r="J2271" s="204">
        <v>62.28</v>
      </c>
    </row>
    <row r="2272" spans="1:10" s="110" customFormat="1" ht="15" thickTop="1">
      <c r="A2272" s="205"/>
      <c r="B2272" s="190"/>
      <c r="C2272" s="190"/>
      <c r="D2272" s="189"/>
      <c r="E2272" s="189"/>
      <c r="F2272" s="189"/>
      <c r="G2272" s="189"/>
      <c r="H2272" s="189"/>
      <c r="I2272" s="189"/>
      <c r="J2272" s="206"/>
    </row>
    <row r="2273" spans="1:10" s="110" customFormat="1">
      <c r="A2273" s="290" t="s">
        <v>1027</v>
      </c>
      <c r="B2273" s="289" t="s">
        <v>8</v>
      </c>
      <c r="C2273" s="289" t="s">
        <v>9</v>
      </c>
      <c r="D2273" s="284" t="s">
        <v>10</v>
      </c>
      <c r="E2273" s="367" t="s">
        <v>136</v>
      </c>
      <c r="F2273" s="367"/>
      <c r="G2273" s="289" t="s">
        <v>11</v>
      </c>
      <c r="H2273" s="288" t="s">
        <v>12</v>
      </c>
      <c r="I2273" s="288" t="s">
        <v>13</v>
      </c>
      <c r="J2273" s="287" t="s">
        <v>14</v>
      </c>
    </row>
    <row r="2274" spans="1:10" s="110" customFormat="1" ht="38.25" customHeight="1">
      <c r="A2274" s="94" t="s">
        <v>137</v>
      </c>
      <c r="B2274" s="95" t="s">
        <v>3717</v>
      </c>
      <c r="C2274" s="95" t="s">
        <v>21</v>
      </c>
      <c r="D2274" s="277" t="s">
        <v>2639</v>
      </c>
      <c r="E2274" s="368" t="s">
        <v>152</v>
      </c>
      <c r="F2274" s="368"/>
      <c r="G2274" s="95" t="s">
        <v>45</v>
      </c>
      <c r="H2274" s="182">
        <v>1</v>
      </c>
      <c r="I2274" s="96">
        <v>67.98</v>
      </c>
      <c r="J2274" s="196">
        <v>67.98</v>
      </c>
    </row>
    <row r="2275" spans="1:10" s="110" customFormat="1" ht="25.5" customHeight="1">
      <c r="A2275" s="197" t="s">
        <v>146</v>
      </c>
      <c r="B2275" s="183" t="s">
        <v>1559</v>
      </c>
      <c r="C2275" s="183" t="s">
        <v>21</v>
      </c>
      <c r="D2275" s="285" t="s">
        <v>153</v>
      </c>
      <c r="E2275" s="365" t="s">
        <v>148</v>
      </c>
      <c r="F2275" s="365"/>
      <c r="G2275" s="183" t="s">
        <v>26</v>
      </c>
      <c r="H2275" s="184">
        <v>0.2172</v>
      </c>
      <c r="I2275" s="185">
        <v>20.92</v>
      </c>
      <c r="J2275" s="198">
        <v>4.54</v>
      </c>
    </row>
    <row r="2276" spans="1:10" s="110" customFormat="1" ht="25.5" customHeight="1">
      <c r="A2276" s="197" t="s">
        <v>146</v>
      </c>
      <c r="B2276" s="183" t="s">
        <v>1560</v>
      </c>
      <c r="C2276" s="183" t="s">
        <v>21</v>
      </c>
      <c r="D2276" s="285" t="s">
        <v>154</v>
      </c>
      <c r="E2276" s="365" t="s">
        <v>148</v>
      </c>
      <c r="F2276" s="365"/>
      <c r="G2276" s="183" t="s">
        <v>26</v>
      </c>
      <c r="H2276" s="184">
        <v>0.2172</v>
      </c>
      <c r="I2276" s="185">
        <v>25.55</v>
      </c>
      <c r="J2276" s="198">
        <v>5.54</v>
      </c>
    </row>
    <row r="2277" spans="1:10" s="110" customFormat="1">
      <c r="A2277" s="199" t="s">
        <v>139</v>
      </c>
      <c r="B2277" s="186" t="s">
        <v>1617</v>
      </c>
      <c r="C2277" s="186" t="s">
        <v>21</v>
      </c>
      <c r="D2277" s="278" t="s">
        <v>1003</v>
      </c>
      <c r="E2277" s="362" t="s">
        <v>142</v>
      </c>
      <c r="F2277" s="362"/>
      <c r="G2277" s="186" t="s">
        <v>45</v>
      </c>
      <c r="H2277" s="187">
        <v>2</v>
      </c>
      <c r="I2277" s="188">
        <v>3.25</v>
      </c>
      <c r="J2277" s="200">
        <v>6.5</v>
      </c>
    </row>
    <row r="2278" spans="1:10" s="110" customFormat="1" ht="38.25">
      <c r="A2278" s="199" t="s">
        <v>139</v>
      </c>
      <c r="B2278" s="186" t="s">
        <v>1616</v>
      </c>
      <c r="C2278" s="186" t="s">
        <v>21</v>
      </c>
      <c r="D2278" s="278" t="s">
        <v>158</v>
      </c>
      <c r="E2278" s="362" t="s">
        <v>142</v>
      </c>
      <c r="F2278" s="362"/>
      <c r="G2278" s="186" t="s">
        <v>45</v>
      </c>
      <c r="H2278" s="187">
        <v>0.115</v>
      </c>
      <c r="I2278" s="188">
        <v>31.75</v>
      </c>
      <c r="J2278" s="200">
        <v>3.65</v>
      </c>
    </row>
    <row r="2279" spans="1:10" s="110" customFormat="1">
      <c r="A2279" s="199" t="s">
        <v>139</v>
      </c>
      <c r="B2279" s="186" t="s">
        <v>3718</v>
      </c>
      <c r="C2279" s="186" t="s">
        <v>21</v>
      </c>
      <c r="D2279" s="278" t="s">
        <v>3719</v>
      </c>
      <c r="E2279" s="362" t="s">
        <v>142</v>
      </c>
      <c r="F2279" s="362"/>
      <c r="G2279" s="186" t="s">
        <v>45</v>
      </c>
      <c r="H2279" s="187">
        <v>1</v>
      </c>
      <c r="I2279" s="188">
        <v>47.75</v>
      </c>
      <c r="J2279" s="200">
        <v>47.75</v>
      </c>
    </row>
    <row r="2280" spans="1:10" s="110" customFormat="1" ht="25.5">
      <c r="A2280" s="201"/>
      <c r="B2280" s="293"/>
      <c r="C2280" s="293"/>
      <c r="D2280" s="279"/>
      <c r="E2280" s="279" t="s">
        <v>143</v>
      </c>
      <c r="F2280" s="203">
        <v>8.06</v>
      </c>
      <c r="G2280" s="279" t="s">
        <v>144</v>
      </c>
      <c r="H2280" s="203">
        <v>0</v>
      </c>
      <c r="I2280" s="279" t="s">
        <v>145</v>
      </c>
      <c r="J2280" s="204">
        <v>8.06</v>
      </c>
    </row>
    <row r="2281" spans="1:10" s="110" customFormat="1" ht="15" customHeight="1" thickBot="1">
      <c r="A2281" s="201"/>
      <c r="B2281" s="293"/>
      <c r="C2281" s="293"/>
      <c r="D2281" s="279"/>
      <c r="E2281" s="279" t="s">
        <v>663</v>
      </c>
      <c r="F2281" s="203">
        <v>15.27</v>
      </c>
      <c r="G2281" s="279"/>
      <c r="H2281" s="363" t="s">
        <v>664</v>
      </c>
      <c r="I2281" s="363"/>
      <c r="J2281" s="204">
        <v>83.25</v>
      </c>
    </row>
    <row r="2282" spans="1:10" s="110" customFormat="1" ht="15" thickTop="1">
      <c r="A2282" s="205"/>
      <c r="B2282" s="190"/>
      <c r="C2282" s="190"/>
      <c r="D2282" s="189"/>
      <c r="E2282" s="189"/>
      <c r="F2282" s="189"/>
      <c r="G2282" s="189"/>
      <c r="H2282" s="189"/>
      <c r="I2282" s="189"/>
      <c r="J2282" s="206"/>
    </row>
    <row r="2283" spans="1:10" s="110" customFormat="1">
      <c r="A2283" s="290" t="s">
        <v>1029</v>
      </c>
      <c r="B2283" s="289" t="s">
        <v>8</v>
      </c>
      <c r="C2283" s="289" t="s">
        <v>9</v>
      </c>
      <c r="D2283" s="284" t="s">
        <v>10</v>
      </c>
      <c r="E2283" s="367" t="s">
        <v>136</v>
      </c>
      <c r="F2283" s="367"/>
      <c r="G2283" s="289" t="s">
        <v>11</v>
      </c>
      <c r="H2283" s="288" t="s">
        <v>12</v>
      </c>
      <c r="I2283" s="288" t="s">
        <v>13</v>
      </c>
      <c r="J2283" s="287" t="s">
        <v>14</v>
      </c>
    </row>
    <row r="2284" spans="1:10" s="110" customFormat="1" ht="38.25" customHeight="1">
      <c r="A2284" s="94" t="s">
        <v>137</v>
      </c>
      <c r="B2284" s="95" t="s">
        <v>3720</v>
      </c>
      <c r="C2284" s="95" t="s">
        <v>21</v>
      </c>
      <c r="D2284" s="277" t="s">
        <v>2640</v>
      </c>
      <c r="E2284" s="368" t="s">
        <v>152</v>
      </c>
      <c r="F2284" s="368"/>
      <c r="G2284" s="95" t="s">
        <v>45</v>
      </c>
      <c r="H2284" s="182">
        <v>1</v>
      </c>
      <c r="I2284" s="96">
        <v>13.01</v>
      </c>
      <c r="J2284" s="196">
        <v>13.01</v>
      </c>
    </row>
    <row r="2285" spans="1:10" s="110" customFormat="1" ht="25.5" customHeight="1">
      <c r="A2285" s="197" t="s">
        <v>146</v>
      </c>
      <c r="B2285" s="183" t="s">
        <v>1559</v>
      </c>
      <c r="C2285" s="183" t="s">
        <v>21</v>
      </c>
      <c r="D2285" s="285" t="s">
        <v>153</v>
      </c>
      <c r="E2285" s="365" t="s">
        <v>148</v>
      </c>
      <c r="F2285" s="365"/>
      <c r="G2285" s="183" t="s">
        <v>26</v>
      </c>
      <c r="H2285" s="184">
        <v>0.127</v>
      </c>
      <c r="I2285" s="185">
        <v>20.92</v>
      </c>
      <c r="J2285" s="198">
        <v>2.65</v>
      </c>
    </row>
    <row r="2286" spans="1:10" s="110" customFormat="1" ht="25.5" customHeight="1">
      <c r="A2286" s="197" t="s">
        <v>146</v>
      </c>
      <c r="B2286" s="183" t="s">
        <v>1560</v>
      </c>
      <c r="C2286" s="183" t="s">
        <v>21</v>
      </c>
      <c r="D2286" s="285" t="s">
        <v>154</v>
      </c>
      <c r="E2286" s="365" t="s">
        <v>148</v>
      </c>
      <c r="F2286" s="365"/>
      <c r="G2286" s="183" t="s">
        <v>26</v>
      </c>
      <c r="H2286" s="184">
        <v>0.127</v>
      </c>
      <c r="I2286" s="185">
        <v>25.55</v>
      </c>
      <c r="J2286" s="198">
        <v>3.24</v>
      </c>
    </row>
    <row r="2287" spans="1:10" s="110" customFormat="1">
      <c r="A2287" s="199" t="s">
        <v>139</v>
      </c>
      <c r="B2287" s="186" t="s">
        <v>1565</v>
      </c>
      <c r="C2287" s="186" t="s">
        <v>21</v>
      </c>
      <c r="D2287" s="278" t="s">
        <v>164</v>
      </c>
      <c r="E2287" s="362" t="s">
        <v>142</v>
      </c>
      <c r="F2287" s="362"/>
      <c r="G2287" s="186" t="s">
        <v>45</v>
      </c>
      <c r="H2287" s="187">
        <v>9.9000000000000008E-3</v>
      </c>
      <c r="I2287" s="188">
        <v>76.94</v>
      </c>
      <c r="J2287" s="200">
        <v>0.76</v>
      </c>
    </row>
    <row r="2288" spans="1:10" s="110" customFormat="1">
      <c r="A2288" s="199" t="s">
        <v>139</v>
      </c>
      <c r="B2288" s="186" t="s">
        <v>3721</v>
      </c>
      <c r="C2288" s="186" t="s">
        <v>21</v>
      </c>
      <c r="D2288" s="278" t="s">
        <v>3722</v>
      </c>
      <c r="E2288" s="362" t="s">
        <v>142</v>
      </c>
      <c r="F2288" s="362"/>
      <c r="G2288" s="186" t="s">
        <v>45</v>
      </c>
      <c r="H2288" s="187">
        <v>1</v>
      </c>
      <c r="I2288" s="188">
        <v>5.05</v>
      </c>
      <c r="J2288" s="200">
        <v>5.05</v>
      </c>
    </row>
    <row r="2289" spans="1:10" s="110" customFormat="1" ht="25.5">
      <c r="A2289" s="199" t="s">
        <v>139</v>
      </c>
      <c r="B2289" s="186" t="s">
        <v>1567</v>
      </c>
      <c r="C2289" s="186" t="s">
        <v>21</v>
      </c>
      <c r="D2289" s="278" t="s">
        <v>166</v>
      </c>
      <c r="E2289" s="362" t="s">
        <v>142</v>
      </c>
      <c r="F2289" s="362"/>
      <c r="G2289" s="186" t="s">
        <v>45</v>
      </c>
      <c r="H2289" s="187">
        <v>1.4999999999999999E-2</v>
      </c>
      <c r="I2289" s="188">
        <v>87.17</v>
      </c>
      <c r="J2289" s="200">
        <v>1.3</v>
      </c>
    </row>
    <row r="2290" spans="1:10" s="110" customFormat="1">
      <c r="A2290" s="199" t="s">
        <v>139</v>
      </c>
      <c r="B2290" s="186" t="s">
        <v>1564</v>
      </c>
      <c r="C2290" s="186" t="s">
        <v>21</v>
      </c>
      <c r="D2290" s="278" t="s">
        <v>165</v>
      </c>
      <c r="E2290" s="362" t="s">
        <v>142</v>
      </c>
      <c r="F2290" s="362"/>
      <c r="G2290" s="186" t="s">
        <v>45</v>
      </c>
      <c r="H2290" s="187">
        <v>7.1000000000000004E-3</v>
      </c>
      <c r="I2290" s="188">
        <v>2.62</v>
      </c>
      <c r="J2290" s="200">
        <v>0.01</v>
      </c>
    </row>
    <row r="2291" spans="1:10" s="110" customFormat="1" ht="25.5">
      <c r="A2291" s="201"/>
      <c r="B2291" s="293"/>
      <c r="C2291" s="293"/>
      <c r="D2291" s="279"/>
      <c r="E2291" s="279" t="s">
        <v>143</v>
      </c>
      <c r="F2291" s="203">
        <v>4.71</v>
      </c>
      <c r="G2291" s="279" t="s">
        <v>144</v>
      </c>
      <c r="H2291" s="203">
        <v>0</v>
      </c>
      <c r="I2291" s="279" t="s">
        <v>145</v>
      </c>
      <c r="J2291" s="204">
        <v>4.71</v>
      </c>
    </row>
    <row r="2292" spans="1:10" s="110" customFormat="1" ht="15" customHeight="1" thickBot="1">
      <c r="A2292" s="201"/>
      <c r="B2292" s="293"/>
      <c r="C2292" s="293"/>
      <c r="D2292" s="279"/>
      <c r="E2292" s="279" t="s">
        <v>663</v>
      </c>
      <c r="F2292" s="203">
        <v>2.92</v>
      </c>
      <c r="G2292" s="279"/>
      <c r="H2292" s="363" t="s">
        <v>664</v>
      </c>
      <c r="I2292" s="363"/>
      <c r="J2292" s="204">
        <v>15.93</v>
      </c>
    </row>
    <row r="2293" spans="1:10" s="110" customFormat="1" ht="15" thickTop="1">
      <c r="A2293" s="205"/>
      <c r="B2293" s="190"/>
      <c r="C2293" s="190"/>
      <c r="D2293" s="189"/>
      <c r="E2293" s="189"/>
      <c r="F2293" s="189"/>
      <c r="G2293" s="189"/>
      <c r="H2293" s="189"/>
      <c r="I2293" s="189"/>
      <c r="J2293" s="206"/>
    </row>
    <row r="2294" spans="1:10" s="110" customFormat="1">
      <c r="A2294" s="290" t="s">
        <v>534</v>
      </c>
      <c r="B2294" s="289" t="s">
        <v>8</v>
      </c>
      <c r="C2294" s="289" t="s">
        <v>9</v>
      </c>
      <c r="D2294" s="284" t="s">
        <v>10</v>
      </c>
      <c r="E2294" s="367" t="s">
        <v>136</v>
      </c>
      <c r="F2294" s="367"/>
      <c r="G2294" s="289" t="s">
        <v>11</v>
      </c>
      <c r="H2294" s="288" t="s">
        <v>12</v>
      </c>
      <c r="I2294" s="288" t="s">
        <v>13</v>
      </c>
      <c r="J2294" s="287" t="s">
        <v>14</v>
      </c>
    </row>
    <row r="2295" spans="1:10" s="110" customFormat="1" ht="38.25" customHeight="1">
      <c r="A2295" s="94" t="s">
        <v>137</v>
      </c>
      <c r="B2295" s="95" t="s">
        <v>3723</v>
      </c>
      <c r="C2295" s="95" t="s">
        <v>21</v>
      </c>
      <c r="D2295" s="277" t="s">
        <v>2641</v>
      </c>
      <c r="E2295" s="368" t="s">
        <v>152</v>
      </c>
      <c r="F2295" s="368"/>
      <c r="G2295" s="95" t="s">
        <v>45</v>
      </c>
      <c r="H2295" s="182">
        <v>1</v>
      </c>
      <c r="I2295" s="96">
        <v>42.54</v>
      </c>
      <c r="J2295" s="196">
        <v>42.54</v>
      </c>
    </row>
    <row r="2296" spans="1:10" s="110" customFormat="1" ht="25.5" customHeight="1">
      <c r="A2296" s="197" t="s">
        <v>146</v>
      </c>
      <c r="B2296" s="183" t="s">
        <v>1559</v>
      </c>
      <c r="C2296" s="183" t="s">
        <v>21</v>
      </c>
      <c r="D2296" s="285" t="s">
        <v>153</v>
      </c>
      <c r="E2296" s="365" t="s">
        <v>148</v>
      </c>
      <c r="F2296" s="365"/>
      <c r="G2296" s="183" t="s">
        <v>26</v>
      </c>
      <c r="H2296" s="184">
        <v>0.19259999999999999</v>
      </c>
      <c r="I2296" s="185">
        <v>20.92</v>
      </c>
      <c r="J2296" s="198">
        <v>4.0199999999999996</v>
      </c>
    </row>
    <row r="2297" spans="1:10" s="110" customFormat="1" ht="25.5" customHeight="1">
      <c r="A2297" s="197" t="s">
        <v>146</v>
      </c>
      <c r="B2297" s="183" t="s">
        <v>1560</v>
      </c>
      <c r="C2297" s="183" t="s">
        <v>21</v>
      </c>
      <c r="D2297" s="285" t="s">
        <v>154</v>
      </c>
      <c r="E2297" s="365" t="s">
        <v>148</v>
      </c>
      <c r="F2297" s="365"/>
      <c r="G2297" s="183" t="s">
        <v>26</v>
      </c>
      <c r="H2297" s="184">
        <v>0.19259999999999999</v>
      </c>
      <c r="I2297" s="185">
        <v>25.55</v>
      </c>
      <c r="J2297" s="198">
        <v>4.92</v>
      </c>
    </row>
    <row r="2298" spans="1:10" s="110" customFormat="1">
      <c r="A2298" s="199" t="s">
        <v>139</v>
      </c>
      <c r="B2298" s="186" t="s">
        <v>1617</v>
      </c>
      <c r="C2298" s="186" t="s">
        <v>21</v>
      </c>
      <c r="D2298" s="278" t="s">
        <v>1003</v>
      </c>
      <c r="E2298" s="362" t="s">
        <v>142</v>
      </c>
      <c r="F2298" s="362"/>
      <c r="G2298" s="186" t="s">
        <v>45</v>
      </c>
      <c r="H2298" s="187">
        <v>2</v>
      </c>
      <c r="I2298" s="188">
        <v>3.25</v>
      </c>
      <c r="J2298" s="200">
        <v>6.5</v>
      </c>
    </row>
    <row r="2299" spans="1:10" s="110" customFormat="1">
      <c r="A2299" s="199" t="s">
        <v>139</v>
      </c>
      <c r="B2299" s="186" t="s">
        <v>1684</v>
      </c>
      <c r="C2299" s="186" t="s">
        <v>21</v>
      </c>
      <c r="D2299" s="278" t="s">
        <v>1098</v>
      </c>
      <c r="E2299" s="362" t="s">
        <v>142</v>
      </c>
      <c r="F2299" s="362"/>
      <c r="G2299" s="186" t="s">
        <v>45</v>
      </c>
      <c r="H2299" s="187">
        <v>1</v>
      </c>
      <c r="I2299" s="188">
        <v>23.45</v>
      </c>
      <c r="J2299" s="200">
        <v>23.45</v>
      </c>
    </row>
    <row r="2300" spans="1:10" s="110" customFormat="1" ht="38.25">
      <c r="A2300" s="199" t="s">
        <v>139</v>
      </c>
      <c r="B2300" s="186" t="s">
        <v>1616</v>
      </c>
      <c r="C2300" s="186" t="s">
        <v>21</v>
      </c>
      <c r="D2300" s="278" t="s">
        <v>158</v>
      </c>
      <c r="E2300" s="362" t="s">
        <v>142</v>
      </c>
      <c r="F2300" s="362"/>
      <c r="G2300" s="186" t="s">
        <v>45</v>
      </c>
      <c r="H2300" s="187">
        <v>0.115</v>
      </c>
      <c r="I2300" s="188">
        <v>31.75</v>
      </c>
      <c r="J2300" s="200">
        <v>3.65</v>
      </c>
    </row>
    <row r="2301" spans="1:10" s="110" customFormat="1" ht="25.5">
      <c r="A2301" s="201"/>
      <c r="B2301" s="293"/>
      <c r="C2301" s="293"/>
      <c r="D2301" s="279"/>
      <c r="E2301" s="279" t="s">
        <v>143</v>
      </c>
      <c r="F2301" s="203">
        <v>7.15</v>
      </c>
      <c r="G2301" s="279" t="s">
        <v>144</v>
      </c>
      <c r="H2301" s="203">
        <v>0</v>
      </c>
      <c r="I2301" s="279" t="s">
        <v>145</v>
      </c>
      <c r="J2301" s="204">
        <v>7.15</v>
      </c>
    </row>
    <row r="2302" spans="1:10" s="110" customFormat="1" ht="15" customHeight="1" thickBot="1">
      <c r="A2302" s="201"/>
      <c r="B2302" s="293"/>
      <c r="C2302" s="293"/>
      <c r="D2302" s="279"/>
      <c r="E2302" s="279" t="s">
        <v>663</v>
      </c>
      <c r="F2302" s="203">
        <v>9.5500000000000007</v>
      </c>
      <c r="G2302" s="279"/>
      <c r="H2302" s="363" t="s">
        <v>664</v>
      </c>
      <c r="I2302" s="363"/>
      <c r="J2302" s="204">
        <v>52.09</v>
      </c>
    </row>
    <row r="2303" spans="1:10" s="110" customFormat="1" ht="15" thickTop="1">
      <c r="A2303" s="205"/>
      <c r="B2303" s="190"/>
      <c r="C2303" s="190"/>
      <c r="D2303" s="189"/>
      <c r="E2303" s="189"/>
      <c r="F2303" s="189"/>
      <c r="G2303" s="189"/>
      <c r="H2303" s="189"/>
      <c r="I2303" s="189"/>
      <c r="J2303" s="206"/>
    </row>
    <row r="2304" spans="1:10" s="110" customFormat="1">
      <c r="A2304" s="290" t="s">
        <v>1031</v>
      </c>
      <c r="B2304" s="289" t="s">
        <v>8</v>
      </c>
      <c r="C2304" s="289" t="s">
        <v>9</v>
      </c>
      <c r="D2304" s="284" t="s">
        <v>10</v>
      </c>
      <c r="E2304" s="367" t="s">
        <v>136</v>
      </c>
      <c r="F2304" s="367"/>
      <c r="G2304" s="289" t="s">
        <v>11</v>
      </c>
      <c r="H2304" s="288" t="s">
        <v>12</v>
      </c>
      <c r="I2304" s="288" t="s">
        <v>13</v>
      </c>
      <c r="J2304" s="287" t="s">
        <v>14</v>
      </c>
    </row>
    <row r="2305" spans="1:10" s="110" customFormat="1" ht="38.25" customHeight="1">
      <c r="A2305" s="94" t="s">
        <v>137</v>
      </c>
      <c r="B2305" s="95" t="s">
        <v>3724</v>
      </c>
      <c r="C2305" s="95" t="s">
        <v>21</v>
      </c>
      <c r="D2305" s="277" t="s">
        <v>2642</v>
      </c>
      <c r="E2305" s="368" t="s">
        <v>152</v>
      </c>
      <c r="F2305" s="368"/>
      <c r="G2305" s="95" t="s">
        <v>45</v>
      </c>
      <c r="H2305" s="182">
        <v>1</v>
      </c>
      <c r="I2305" s="96">
        <v>78.86</v>
      </c>
      <c r="J2305" s="196">
        <v>78.86</v>
      </c>
    </row>
    <row r="2306" spans="1:10" s="110" customFormat="1" ht="25.5" customHeight="1">
      <c r="A2306" s="197" t="s">
        <v>146</v>
      </c>
      <c r="B2306" s="183" t="s">
        <v>1559</v>
      </c>
      <c r="C2306" s="183" t="s">
        <v>21</v>
      </c>
      <c r="D2306" s="285" t="s">
        <v>153</v>
      </c>
      <c r="E2306" s="365" t="s">
        <v>148</v>
      </c>
      <c r="F2306" s="365"/>
      <c r="G2306" s="183" t="s">
        <v>26</v>
      </c>
      <c r="H2306" s="184">
        <v>0.2172</v>
      </c>
      <c r="I2306" s="185">
        <v>20.92</v>
      </c>
      <c r="J2306" s="198">
        <v>4.54</v>
      </c>
    </row>
    <row r="2307" spans="1:10" s="110" customFormat="1" ht="25.5" customHeight="1">
      <c r="A2307" s="197" t="s">
        <v>146</v>
      </c>
      <c r="B2307" s="183" t="s">
        <v>1560</v>
      </c>
      <c r="C2307" s="183" t="s">
        <v>21</v>
      </c>
      <c r="D2307" s="285" t="s">
        <v>154</v>
      </c>
      <c r="E2307" s="365" t="s">
        <v>148</v>
      </c>
      <c r="F2307" s="365"/>
      <c r="G2307" s="183" t="s">
        <v>26</v>
      </c>
      <c r="H2307" s="184">
        <v>0.2172</v>
      </c>
      <c r="I2307" s="185">
        <v>25.55</v>
      </c>
      <c r="J2307" s="198">
        <v>5.54</v>
      </c>
    </row>
    <row r="2308" spans="1:10" s="110" customFormat="1">
      <c r="A2308" s="199" t="s">
        <v>139</v>
      </c>
      <c r="B2308" s="186" t="s">
        <v>1617</v>
      </c>
      <c r="C2308" s="186" t="s">
        <v>21</v>
      </c>
      <c r="D2308" s="278" t="s">
        <v>1003</v>
      </c>
      <c r="E2308" s="362" t="s">
        <v>142</v>
      </c>
      <c r="F2308" s="362"/>
      <c r="G2308" s="186" t="s">
        <v>45</v>
      </c>
      <c r="H2308" s="187">
        <v>2</v>
      </c>
      <c r="I2308" s="188">
        <v>3.25</v>
      </c>
      <c r="J2308" s="200">
        <v>6.5</v>
      </c>
    </row>
    <row r="2309" spans="1:10" s="110" customFormat="1">
      <c r="A2309" s="199" t="s">
        <v>139</v>
      </c>
      <c r="B2309" s="186" t="s">
        <v>3725</v>
      </c>
      <c r="C2309" s="186" t="s">
        <v>21</v>
      </c>
      <c r="D2309" s="278" t="s">
        <v>3726</v>
      </c>
      <c r="E2309" s="362" t="s">
        <v>142</v>
      </c>
      <c r="F2309" s="362"/>
      <c r="G2309" s="186" t="s">
        <v>45</v>
      </c>
      <c r="H2309" s="187">
        <v>1</v>
      </c>
      <c r="I2309" s="188">
        <v>58.63</v>
      </c>
      <c r="J2309" s="200">
        <v>58.63</v>
      </c>
    </row>
    <row r="2310" spans="1:10" s="110" customFormat="1" ht="38.25">
      <c r="A2310" s="199" t="s">
        <v>139</v>
      </c>
      <c r="B2310" s="186" t="s">
        <v>1616</v>
      </c>
      <c r="C2310" s="186" t="s">
        <v>21</v>
      </c>
      <c r="D2310" s="278" t="s">
        <v>158</v>
      </c>
      <c r="E2310" s="362" t="s">
        <v>142</v>
      </c>
      <c r="F2310" s="362"/>
      <c r="G2310" s="186" t="s">
        <v>45</v>
      </c>
      <c r="H2310" s="187">
        <v>0.115</v>
      </c>
      <c r="I2310" s="188">
        <v>31.75</v>
      </c>
      <c r="J2310" s="200">
        <v>3.65</v>
      </c>
    </row>
    <row r="2311" spans="1:10" s="110" customFormat="1" ht="25.5">
      <c r="A2311" s="201"/>
      <c r="B2311" s="293"/>
      <c r="C2311" s="293"/>
      <c r="D2311" s="279"/>
      <c r="E2311" s="279" t="s">
        <v>143</v>
      </c>
      <c r="F2311" s="203">
        <v>8.06</v>
      </c>
      <c r="G2311" s="279" t="s">
        <v>144</v>
      </c>
      <c r="H2311" s="203">
        <v>0</v>
      </c>
      <c r="I2311" s="279" t="s">
        <v>145</v>
      </c>
      <c r="J2311" s="204">
        <v>8.06</v>
      </c>
    </row>
    <row r="2312" spans="1:10" s="110" customFormat="1" ht="15" customHeight="1" thickBot="1">
      <c r="A2312" s="201"/>
      <c r="B2312" s="293"/>
      <c r="C2312" s="293"/>
      <c r="D2312" s="279"/>
      <c r="E2312" s="279" t="s">
        <v>663</v>
      </c>
      <c r="F2312" s="203">
        <v>17.71</v>
      </c>
      <c r="G2312" s="279"/>
      <c r="H2312" s="363" t="s">
        <v>664</v>
      </c>
      <c r="I2312" s="363"/>
      <c r="J2312" s="204">
        <v>96.57</v>
      </c>
    </row>
    <row r="2313" spans="1:10" s="110" customFormat="1" ht="15" thickTop="1">
      <c r="A2313" s="205"/>
      <c r="B2313" s="190"/>
      <c r="C2313" s="190"/>
      <c r="D2313" s="189"/>
      <c r="E2313" s="189"/>
      <c r="F2313" s="189"/>
      <c r="G2313" s="189"/>
      <c r="H2313" s="189"/>
      <c r="I2313" s="189"/>
      <c r="J2313" s="206"/>
    </row>
    <row r="2314" spans="1:10" s="110" customFormat="1">
      <c r="A2314" s="290" t="s">
        <v>1032</v>
      </c>
      <c r="B2314" s="289" t="s">
        <v>8</v>
      </c>
      <c r="C2314" s="289" t="s">
        <v>9</v>
      </c>
      <c r="D2314" s="284" t="s">
        <v>10</v>
      </c>
      <c r="E2314" s="367" t="s">
        <v>136</v>
      </c>
      <c r="F2314" s="367"/>
      <c r="G2314" s="289" t="s">
        <v>11</v>
      </c>
      <c r="H2314" s="288" t="s">
        <v>12</v>
      </c>
      <c r="I2314" s="288" t="s">
        <v>13</v>
      </c>
      <c r="J2314" s="287" t="s">
        <v>14</v>
      </c>
    </row>
    <row r="2315" spans="1:10" s="110" customFormat="1" ht="25.5" customHeight="1">
      <c r="A2315" s="94" t="s">
        <v>137</v>
      </c>
      <c r="B2315" s="95" t="s">
        <v>3727</v>
      </c>
      <c r="C2315" s="95" t="s">
        <v>21</v>
      </c>
      <c r="D2315" s="277" t="s">
        <v>2643</v>
      </c>
      <c r="E2315" s="368" t="s">
        <v>152</v>
      </c>
      <c r="F2315" s="368"/>
      <c r="G2315" s="95" t="s">
        <v>45</v>
      </c>
      <c r="H2315" s="182">
        <v>1</v>
      </c>
      <c r="I2315" s="96">
        <v>370.07</v>
      </c>
      <c r="J2315" s="196">
        <v>370.07</v>
      </c>
    </row>
    <row r="2316" spans="1:10" s="110" customFormat="1" ht="25.5" customHeight="1">
      <c r="A2316" s="197" t="s">
        <v>146</v>
      </c>
      <c r="B2316" s="183" t="s">
        <v>1652</v>
      </c>
      <c r="C2316" s="183" t="s">
        <v>21</v>
      </c>
      <c r="D2316" s="285" t="s">
        <v>1042</v>
      </c>
      <c r="E2316" s="365" t="s">
        <v>178</v>
      </c>
      <c r="F2316" s="365"/>
      <c r="G2316" s="183" t="s">
        <v>2</v>
      </c>
      <c r="H2316" s="184">
        <v>1.41E-2</v>
      </c>
      <c r="I2316" s="185">
        <v>262.83</v>
      </c>
      <c r="J2316" s="198">
        <v>3.7</v>
      </c>
    </row>
    <row r="2317" spans="1:10" s="110" customFormat="1" ht="25.5" customHeight="1">
      <c r="A2317" s="197" t="s">
        <v>146</v>
      </c>
      <c r="B2317" s="183" t="s">
        <v>1386</v>
      </c>
      <c r="C2317" s="183" t="s">
        <v>21</v>
      </c>
      <c r="D2317" s="285" t="s">
        <v>174</v>
      </c>
      <c r="E2317" s="365" t="s">
        <v>148</v>
      </c>
      <c r="F2317" s="365"/>
      <c r="G2317" s="183" t="s">
        <v>26</v>
      </c>
      <c r="H2317" s="184">
        <v>0.28399999999999997</v>
      </c>
      <c r="I2317" s="185">
        <v>25.62</v>
      </c>
      <c r="J2317" s="198">
        <v>7.27</v>
      </c>
    </row>
    <row r="2318" spans="1:10" s="110" customFormat="1" ht="25.5" customHeight="1">
      <c r="A2318" s="197" t="s">
        <v>146</v>
      </c>
      <c r="B2318" s="183" t="s">
        <v>1345</v>
      </c>
      <c r="C2318" s="183" t="s">
        <v>21</v>
      </c>
      <c r="D2318" s="285" t="s">
        <v>147</v>
      </c>
      <c r="E2318" s="365" t="s">
        <v>148</v>
      </c>
      <c r="F2318" s="365"/>
      <c r="G2318" s="183" t="s">
        <v>26</v>
      </c>
      <c r="H2318" s="184">
        <v>0.22309999999999999</v>
      </c>
      <c r="I2318" s="185">
        <v>20.32</v>
      </c>
      <c r="J2318" s="198">
        <v>4.53</v>
      </c>
    </row>
    <row r="2319" spans="1:10" s="110" customFormat="1" ht="38.25">
      <c r="A2319" s="199" t="s">
        <v>139</v>
      </c>
      <c r="B2319" s="186" t="s">
        <v>3728</v>
      </c>
      <c r="C2319" s="186" t="s">
        <v>21</v>
      </c>
      <c r="D2319" s="278" t="s">
        <v>3729</v>
      </c>
      <c r="E2319" s="362" t="s">
        <v>142</v>
      </c>
      <c r="F2319" s="362"/>
      <c r="G2319" s="186" t="s">
        <v>45</v>
      </c>
      <c r="H2319" s="187">
        <v>1</v>
      </c>
      <c r="I2319" s="188">
        <v>354.57</v>
      </c>
      <c r="J2319" s="200">
        <v>354.57</v>
      </c>
    </row>
    <row r="2320" spans="1:10" s="110" customFormat="1" ht="25.5">
      <c r="A2320" s="201"/>
      <c r="B2320" s="293"/>
      <c r="C2320" s="293"/>
      <c r="D2320" s="279"/>
      <c r="E2320" s="279" t="s">
        <v>143</v>
      </c>
      <c r="F2320" s="203">
        <v>10.36</v>
      </c>
      <c r="G2320" s="279" t="s">
        <v>144</v>
      </c>
      <c r="H2320" s="203">
        <v>0</v>
      </c>
      <c r="I2320" s="279" t="s">
        <v>145</v>
      </c>
      <c r="J2320" s="204">
        <v>10.36</v>
      </c>
    </row>
    <row r="2321" spans="1:10" s="110" customFormat="1" ht="15" customHeight="1" thickBot="1">
      <c r="A2321" s="201"/>
      <c r="B2321" s="293"/>
      <c r="C2321" s="293"/>
      <c r="D2321" s="279"/>
      <c r="E2321" s="279" t="s">
        <v>663</v>
      </c>
      <c r="F2321" s="203">
        <v>83.15</v>
      </c>
      <c r="G2321" s="279"/>
      <c r="H2321" s="363" t="s">
        <v>664</v>
      </c>
      <c r="I2321" s="363"/>
      <c r="J2321" s="204">
        <v>453.22</v>
      </c>
    </row>
    <row r="2322" spans="1:10" s="110" customFormat="1" ht="15" thickTop="1">
      <c r="A2322" s="205"/>
      <c r="B2322" s="190"/>
      <c r="C2322" s="190"/>
      <c r="D2322" s="189"/>
      <c r="E2322" s="189"/>
      <c r="F2322" s="189"/>
      <c r="G2322" s="189"/>
      <c r="H2322" s="189"/>
      <c r="I2322" s="189"/>
      <c r="J2322" s="206"/>
    </row>
    <row r="2323" spans="1:10" s="110" customFormat="1">
      <c r="A2323" s="290" t="s">
        <v>535</v>
      </c>
      <c r="B2323" s="289" t="s">
        <v>8</v>
      </c>
      <c r="C2323" s="289" t="s">
        <v>9</v>
      </c>
      <c r="D2323" s="284" t="s">
        <v>10</v>
      </c>
      <c r="E2323" s="367" t="s">
        <v>136</v>
      </c>
      <c r="F2323" s="367"/>
      <c r="G2323" s="289" t="s">
        <v>11</v>
      </c>
      <c r="H2323" s="288" t="s">
        <v>12</v>
      </c>
      <c r="I2323" s="288" t="s">
        <v>13</v>
      </c>
      <c r="J2323" s="287" t="s">
        <v>14</v>
      </c>
    </row>
    <row r="2324" spans="1:10" s="110" customFormat="1" ht="25.5" customHeight="1">
      <c r="A2324" s="94" t="s">
        <v>137</v>
      </c>
      <c r="B2324" s="95" t="s">
        <v>1206</v>
      </c>
      <c r="C2324" s="95" t="s">
        <v>21</v>
      </c>
      <c r="D2324" s="277" t="s">
        <v>425</v>
      </c>
      <c r="E2324" s="368" t="s">
        <v>152</v>
      </c>
      <c r="F2324" s="368"/>
      <c r="G2324" s="95" t="s">
        <v>45</v>
      </c>
      <c r="H2324" s="182">
        <v>1</v>
      </c>
      <c r="I2324" s="96">
        <v>467.94</v>
      </c>
      <c r="J2324" s="196">
        <v>467.94</v>
      </c>
    </row>
    <row r="2325" spans="1:10" s="110" customFormat="1" ht="25.5" customHeight="1">
      <c r="A2325" s="197" t="s">
        <v>146</v>
      </c>
      <c r="B2325" s="183" t="s">
        <v>1652</v>
      </c>
      <c r="C2325" s="183" t="s">
        <v>21</v>
      </c>
      <c r="D2325" s="285" t="s">
        <v>1042</v>
      </c>
      <c r="E2325" s="365" t="s">
        <v>178</v>
      </c>
      <c r="F2325" s="365"/>
      <c r="G2325" s="183" t="s">
        <v>2</v>
      </c>
      <c r="H2325" s="184">
        <v>4.0500000000000001E-2</v>
      </c>
      <c r="I2325" s="185">
        <v>262.83</v>
      </c>
      <c r="J2325" s="198">
        <v>10.64</v>
      </c>
    </row>
    <row r="2326" spans="1:10" s="110" customFormat="1" ht="51">
      <c r="A2326" s="197" t="s">
        <v>146</v>
      </c>
      <c r="B2326" s="183" t="s">
        <v>1382</v>
      </c>
      <c r="C2326" s="183" t="s">
        <v>21</v>
      </c>
      <c r="D2326" s="285" t="s">
        <v>756</v>
      </c>
      <c r="E2326" s="365" t="s">
        <v>155</v>
      </c>
      <c r="F2326" s="365"/>
      <c r="G2326" s="183" t="s">
        <v>156</v>
      </c>
      <c r="H2326" s="184">
        <v>4.36E-2</v>
      </c>
      <c r="I2326" s="185">
        <v>137.06</v>
      </c>
      <c r="J2326" s="198">
        <v>5.97</v>
      </c>
    </row>
    <row r="2327" spans="1:10" s="110" customFormat="1" ht="51">
      <c r="A2327" s="197" t="s">
        <v>146</v>
      </c>
      <c r="B2327" s="183" t="s">
        <v>1383</v>
      </c>
      <c r="C2327" s="183" t="s">
        <v>21</v>
      </c>
      <c r="D2327" s="285" t="s">
        <v>757</v>
      </c>
      <c r="E2327" s="365" t="s">
        <v>155</v>
      </c>
      <c r="F2327" s="365"/>
      <c r="G2327" s="183" t="s">
        <v>249</v>
      </c>
      <c r="H2327" s="184">
        <v>8.8800000000000004E-2</v>
      </c>
      <c r="I2327" s="185">
        <v>55.09</v>
      </c>
      <c r="J2327" s="198">
        <v>4.8899999999999997</v>
      </c>
    </row>
    <row r="2328" spans="1:10" s="110" customFormat="1" ht="25.5" customHeight="1">
      <c r="A2328" s="197" t="s">
        <v>146</v>
      </c>
      <c r="B2328" s="183" t="s">
        <v>1386</v>
      </c>
      <c r="C2328" s="183" t="s">
        <v>21</v>
      </c>
      <c r="D2328" s="285" t="s">
        <v>174</v>
      </c>
      <c r="E2328" s="365" t="s">
        <v>148</v>
      </c>
      <c r="F2328" s="365"/>
      <c r="G2328" s="183" t="s">
        <v>26</v>
      </c>
      <c r="H2328" s="184">
        <v>8.5800000000000001E-2</v>
      </c>
      <c r="I2328" s="185">
        <v>25.62</v>
      </c>
      <c r="J2328" s="198">
        <v>2.19</v>
      </c>
    </row>
    <row r="2329" spans="1:10" s="110" customFormat="1" ht="25.5" customHeight="1">
      <c r="A2329" s="197" t="s">
        <v>146</v>
      </c>
      <c r="B2329" s="183" t="s">
        <v>1345</v>
      </c>
      <c r="C2329" s="183" t="s">
        <v>21</v>
      </c>
      <c r="D2329" s="285" t="s">
        <v>147</v>
      </c>
      <c r="E2329" s="365" t="s">
        <v>148</v>
      </c>
      <c r="F2329" s="365"/>
      <c r="G2329" s="183" t="s">
        <v>26</v>
      </c>
      <c r="H2329" s="184">
        <v>6.7400000000000002E-2</v>
      </c>
      <c r="I2329" s="185">
        <v>20.32</v>
      </c>
      <c r="J2329" s="198">
        <v>1.36</v>
      </c>
    </row>
    <row r="2330" spans="1:10" s="110" customFormat="1" ht="25.5">
      <c r="A2330" s="199" t="s">
        <v>139</v>
      </c>
      <c r="B2330" s="186" t="s">
        <v>1653</v>
      </c>
      <c r="C2330" s="186" t="s">
        <v>21</v>
      </c>
      <c r="D2330" s="278" t="s">
        <v>1043</v>
      </c>
      <c r="E2330" s="362" t="s">
        <v>142</v>
      </c>
      <c r="F2330" s="362"/>
      <c r="G2330" s="186" t="s">
        <v>45</v>
      </c>
      <c r="H2330" s="187">
        <v>1</v>
      </c>
      <c r="I2330" s="188">
        <v>442.89</v>
      </c>
      <c r="J2330" s="200">
        <v>442.89</v>
      </c>
    </row>
    <row r="2331" spans="1:10" s="110" customFormat="1" ht="25.5">
      <c r="A2331" s="201"/>
      <c r="B2331" s="293"/>
      <c r="C2331" s="293"/>
      <c r="D2331" s="279"/>
      <c r="E2331" s="279" t="s">
        <v>143</v>
      </c>
      <c r="F2331" s="203">
        <v>9</v>
      </c>
      <c r="G2331" s="279" t="s">
        <v>144</v>
      </c>
      <c r="H2331" s="203">
        <v>0</v>
      </c>
      <c r="I2331" s="279" t="s">
        <v>145</v>
      </c>
      <c r="J2331" s="204">
        <v>9</v>
      </c>
    </row>
    <row r="2332" spans="1:10" s="110" customFormat="1" ht="15" customHeight="1" thickBot="1">
      <c r="A2332" s="201"/>
      <c r="B2332" s="293"/>
      <c r="C2332" s="293"/>
      <c r="D2332" s="279"/>
      <c r="E2332" s="279" t="s">
        <v>663</v>
      </c>
      <c r="F2332" s="203">
        <v>105.14</v>
      </c>
      <c r="G2332" s="279"/>
      <c r="H2332" s="363" t="s">
        <v>664</v>
      </c>
      <c r="I2332" s="363"/>
      <c r="J2332" s="204">
        <v>573.08000000000004</v>
      </c>
    </row>
    <row r="2333" spans="1:10" s="110" customFormat="1" ht="15" thickTop="1">
      <c r="A2333" s="205"/>
      <c r="B2333" s="190"/>
      <c r="C2333" s="190"/>
      <c r="D2333" s="189"/>
      <c r="E2333" s="189"/>
      <c r="F2333" s="189"/>
      <c r="G2333" s="189"/>
      <c r="H2333" s="189"/>
      <c r="I2333" s="189"/>
      <c r="J2333" s="206"/>
    </row>
    <row r="2334" spans="1:10" s="110" customFormat="1">
      <c r="A2334" s="290" t="s">
        <v>1034</v>
      </c>
      <c r="B2334" s="289" t="s">
        <v>8</v>
      </c>
      <c r="C2334" s="289" t="s">
        <v>9</v>
      </c>
      <c r="D2334" s="284" t="s">
        <v>10</v>
      </c>
      <c r="E2334" s="367" t="s">
        <v>136</v>
      </c>
      <c r="F2334" s="367"/>
      <c r="G2334" s="289" t="s">
        <v>11</v>
      </c>
      <c r="H2334" s="288" t="s">
        <v>12</v>
      </c>
      <c r="I2334" s="288" t="s">
        <v>13</v>
      </c>
      <c r="J2334" s="287" t="s">
        <v>14</v>
      </c>
    </row>
    <row r="2335" spans="1:10" s="110" customFormat="1" ht="25.5">
      <c r="A2335" s="94" t="s">
        <v>137</v>
      </c>
      <c r="B2335" s="95" t="s">
        <v>3730</v>
      </c>
      <c r="C2335" s="95" t="s">
        <v>16</v>
      </c>
      <c r="D2335" s="277" t="s">
        <v>2644</v>
      </c>
      <c r="E2335" s="368">
        <v>816</v>
      </c>
      <c r="F2335" s="368"/>
      <c r="G2335" s="95" t="s">
        <v>2070</v>
      </c>
      <c r="H2335" s="182">
        <v>1</v>
      </c>
      <c r="I2335" s="96">
        <v>30.46</v>
      </c>
      <c r="J2335" s="196">
        <v>30.46</v>
      </c>
    </row>
    <row r="2336" spans="1:10" s="110" customFormat="1" ht="25.5">
      <c r="A2336" s="199" t="s">
        <v>139</v>
      </c>
      <c r="B2336" s="186" t="s">
        <v>3731</v>
      </c>
      <c r="C2336" s="186" t="s">
        <v>16</v>
      </c>
      <c r="D2336" s="278" t="s">
        <v>3732</v>
      </c>
      <c r="E2336" s="362" t="s">
        <v>142</v>
      </c>
      <c r="F2336" s="362"/>
      <c r="G2336" s="186" t="s">
        <v>17</v>
      </c>
      <c r="H2336" s="187">
        <v>1</v>
      </c>
      <c r="I2336" s="188">
        <v>21.79</v>
      </c>
      <c r="J2336" s="200">
        <v>21.79</v>
      </c>
    </row>
    <row r="2337" spans="1:10" s="110" customFormat="1" ht="25.5">
      <c r="A2337" s="199" t="s">
        <v>139</v>
      </c>
      <c r="B2337" s="186" t="s">
        <v>3692</v>
      </c>
      <c r="C2337" s="186" t="s">
        <v>16</v>
      </c>
      <c r="D2337" s="278" t="s">
        <v>3693</v>
      </c>
      <c r="E2337" s="362" t="s">
        <v>141</v>
      </c>
      <c r="F2337" s="362"/>
      <c r="G2337" s="186" t="s">
        <v>26</v>
      </c>
      <c r="H2337" s="187">
        <v>0.22</v>
      </c>
      <c r="I2337" s="188">
        <v>23.41</v>
      </c>
      <c r="J2337" s="200">
        <v>5.15</v>
      </c>
    </row>
    <row r="2338" spans="1:10" s="110" customFormat="1" ht="25.5">
      <c r="A2338" s="199" t="s">
        <v>139</v>
      </c>
      <c r="B2338" s="186" t="s">
        <v>3437</v>
      </c>
      <c r="C2338" s="186" t="s">
        <v>16</v>
      </c>
      <c r="D2338" s="278" t="s">
        <v>3438</v>
      </c>
      <c r="E2338" s="362" t="s">
        <v>141</v>
      </c>
      <c r="F2338" s="362"/>
      <c r="G2338" s="186" t="s">
        <v>26</v>
      </c>
      <c r="H2338" s="187">
        <v>0.22</v>
      </c>
      <c r="I2338" s="188">
        <v>16.04</v>
      </c>
      <c r="J2338" s="200">
        <v>3.52</v>
      </c>
    </row>
    <row r="2339" spans="1:10" s="110" customFormat="1" ht="25.5">
      <c r="A2339" s="201"/>
      <c r="B2339" s="293"/>
      <c r="C2339" s="293"/>
      <c r="D2339" s="279"/>
      <c r="E2339" s="279" t="s">
        <v>143</v>
      </c>
      <c r="F2339" s="203">
        <v>8.67</v>
      </c>
      <c r="G2339" s="279" t="s">
        <v>144</v>
      </c>
      <c r="H2339" s="203">
        <v>0</v>
      </c>
      <c r="I2339" s="279" t="s">
        <v>145</v>
      </c>
      <c r="J2339" s="204">
        <v>8.67</v>
      </c>
    </row>
    <row r="2340" spans="1:10" s="110" customFormat="1" ht="15" customHeight="1" thickBot="1">
      <c r="A2340" s="201"/>
      <c r="B2340" s="293"/>
      <c r="C2340" s="293"/>
      <c r="D2340" s="279"/>
      <c r="E2340" s="279" t="s">
        <v>663</v>
      </c>
      <c r="F2340" s="203">
        <v>6.84</v>
      </c>
      <c r="G2340" s="279"/>
      <c r="H2340" s="363" t="s">
        <v>664</v>
      </c>
      <c r="I2340" s="363"/>
      <c r="J2340" s="204">
        <v>37.299999999999997</v>
      </c>
    </row>
    <row r="2341" spans="1:10" s="110" customFormat="1" ht="15" thickTop="1">
      <c r="A2341" s="205"/>
      <c r="B2341" s="190"/>
      <c r="C2341" s="190"/>
      <c r="D2341" s="189"/>
      <c r="E2341" s="189"/>
      <c r="F2341" s="189"/>
      <c r="G2341" s="189"/>
      <c r="H2341" s="189"/>
      <c r="I2341" s="189"/>
      <c r="J2341" s="206"/>
    </row>
    <row r="2342" spans="1:10" s="110" customFormat="1">
      <c r="A2342" s="290" t="s">
        <v>537</v>
      </c>
      <c r="B2342" s="289" t="s">
        <v>8</v>
      </c>
      <c r="C2342" s="289" t="s">
        <v>9</v>
      </c>
      <c r="D2342" s="284" t="s">
        <v>10</v>
      </c>
      <c r="E2342" s="367" t="s">
        <v>136</v>
      </c>
      <c r="F2342" s="367"/>
      <c r="G2342" s="289" t="s">
        <v>11</v>
      </c>
      <c r="H2342" s="288" t="s">
        <v>12</v>
      </c>
      <c r="I2342" s="288" t="s">
        <v>13</v>
      </c>
      <c r="J2342" s="287" t="s">
        <v>14</v>
      </c>
    </row>
    <row r="2343" spans="1:10" s="110" customFormat="1" ht="14.25" customHeight="1">
      <c r="A2343" s="94" t="s">
        <v>137</v>
      </c>
      <c r="B2343" s="95" t="s">
        <v>3733</v>
      </c>
      <c r="C2343" s="95" t="s">
        <v>268</v>
      </c>
      <c r="D2343" s="277" t="s">
        <v>2645</v>
      </c>
      <c r="E2343" s="368" t="s">
        <v>931</v>
      </c>
      <c r="F2343" s="368"/>
      <c r="G2343" s="95" t="s">
        <v>45</v>
      </c>
      <c r="H2343" s="182">
        <v>1</v>
      </c>
      <c r="I2343" s="96">
        <v>15.94</v>
      </c>
      <c r="J2343" s="196">
        <v>15.94</v>
      </c>
    </row>
    <row r="2344" spans="1:10" s="110" customFormat="1">
      <c r="A2344" s="199" t="s">
        <v>139</v>
      </c>
      <c r="B2344" s="186" t="s">
        <v>1620</v>
      </c>
      <c r="C2344" s="186" t="s">
        <v>268</v>
      </c>
      <c r="D2344" s="278" t="s">
        <v>3734</v>
      </c>
      <c r="E2344" s="362" t="s">
        <v>142</v>
      </c>
      <c r="F2344" s="362"/>
      <c r="G2344" s="186" t="s">
        <v>45</v>
      </c>
      <c r="H2344" s="187">
        <v>0.12</v>
      </c>
      <c r="I2344" s="188">
        <v>9.9</v>
      </c>
      <c r="J2344" s="200">
        <v>1.18</v>
      </c>
    </row>
    <row r="2345" spans="1:10" s="110" customFormat="1">
      <c r="A2345" s="199" t="s">
        <v>139</v>
      </c>
      <c r="B2345" s="186" t="s">
        <v>3735</v>
      </c>
      <c r="C2345" s="186" t="s">
        <v>268</v>
      </c>
      <c r="D2345" s="278" t="s">
        <v>3736</v>
      </c>
      <c r="E2345" s="362" t="s">
        <v>142</v>
      </c>
      <c r="F2345" s="362"/>
      <c r="G2345" s="186" t="s">
        <v>45</v>
      </c>
      <c r="H2345" s="187">
        <v>0.01</v>
      </c>
      <c r="I2345" s="188">
        <v>1.1200000000000001</v>
      </c>
      <c r="J2345" s="200">
        <v>0.01</v>
      </c>
    </row>
    <row r="2346" spans="1:10" s="110" customFormat="1">
      <c r="A2346" s="199" t="s">
        <v>139</v>
      </c>
      <c r="B2346" s="186" t="s">
        <v>3737</v>
      </c>
      <c r="C2346" s="186" t="s">
        <v>268</v>
      </c>
      <c r="D2346" s="278" t="s">
        <v>3738</v>
      </c>
      <c r="E2346" s="362" t="s">
        <v>142</v>
      </c>
      <c r="F2346" s="362"/>
      <c r="G2346" s="186" t="s">
        <v>45</v>
      </c>
      <c r="H2346" s="187">
        <v>1.4E-2</v>
      </c>
      <c r="I2346" s="188">
        <v>61.37</v>
      </c>
      <c r="J2346" s="200">
        <v>0.85</v>
      </c>
    </row>
    <row r="2347" spans="1:10" s="110" customFormat="1">
      <c r="A2347" s="199" t="s">
        <v>139</v>
      </c>
      <c r="B2347" s="186" t="s">
        <v>3739</v>
      </c>
      <c r="C2347" s="186" t="s">
        <v>268</v>
      </c>
      <c r="D2347" s="278" t="s">
        <v>3740</v>
      </c>
      <c r="E2347" s="362" t="s">
        <v>142</v>
      </c>
      <c r="F2347" s="362"/>
      <c r="G2347" s="186" t="s">
        <v>45</v>
      </c>
      <c r="H2347" s="187">
        <v>1</v>
      </c>
      <c r="I2347" s="188">
        <v>5.5</v>
      </c>
      <c r="J2347" s="200">
        <v>5.5</v>
      </c>
    </row>
    <row r="2348" spans="1:10" s="110" customFormat="1">
      <c r="A2348" s="199" t="s">
        <v>139</v>
      </c>
      <c r="B2348" s="186" t="s">
        <v>1570</v>
      </c>
      <c r="C2348" s="186" t="s">
        <v>268</v>
      </c>
      <c r="D2348" s="278" t="s">
        <v>933</v>
      </c>
      <c r="E2348" s="362" t="s">
        <v>141</v>
      </c>
      <c r="F2348" s="362"/>
      <c r="G2348" s="186" t="s">
        <v>26</v>
      </c>
      <c r="H2348" s="187">
        <v>0.24399999999999999</v>
      </c>
      <c r="I2348" s="188">
        <v>15.09</v>
      </c>
      <c r="J2348" s="200">
        <v>3.68</v>
      </c>
    </row>
    <row r="2349" spans="1:10" s="110" customFormat="1">
      <c r="A2349" s="199" t="s">
        <v>139</v>
      </c>
      <c r="B2349" s="186" t="s">
        <v>1571</v>
      </c>
      <c r="C2349" s="186" t="s">
        <v>268</v>
      </c>
      <c r="D2349" s="278" t="s">
        <v>934</v>
      </c>
      <c r="E2349" s="362" t="s">
        <v>141</v>
      </c>
      <c r="F2349" s="362"/>
      <c r="G2349" s="186" t="s">
        <v>26</v>
      </c>
      <c r="H2349" s="187">
        <v>0.24399999999999999</v>
      </c>
      <c r="I2349" s="188">
        <v>19.37</v>
      </c>
      <c r="J2349" s="200">
        <v>4.72</v>
      </c>
    </row>
    <row r="2350" spans="1:10" s="110" customFormat="1" ht="25.5">
      <c r="A2350" s="201"/>
      <c r="B2350" s="293"/>
      <c r="C2350" s="293"/>
      <c r="D2350" s="279"/>
      <c r="E2350" s="279" t="s">
        <v>143</v>
      </c>
      <c r="F2350" s="203">
        <v>8.4</v>
      </c>
      <c r="G2350" s="279" t="s">
        <v>144</v>
      </c>
      <c r="H2350" s="203">
        <v>0</v>
      </c>
      <c r="I2350" s="279" t="s">
        <v>145</v>
      </c>
      <c r="J2350" s="204">
        <v>8.4</v>
      </c>
    </row>
    <row r="2351" spans="1:10" s="110" customFormat="1" ht="15" customHeight="1" thickBot="1">
      <c r="A2351" s="201"/>
      <c r="B2351" s="293"/>
      <c r="C2351" s="293"/>
      <c r="D2351" s="279"/>
      <c r="E2351" s="279" t="s">
        <v>663</v>
      </c>
      <c r="F2351" s="203">
        <v>3.58</v>
      </c>
      <c r="G2351" s="279"/>
      <c r="H2351" s="363" t="s">
        <v>664</v>
      </c>
      <c r="I2351" s="363"/>
      <c r="J2351" s="204">
        <v>19.52</v>
      </c>
    </row>
    <row r="2352" spans="1:10" s="110" customFormat="1" ht="15" thickTop="1">
      <c r="A2352" s="205"/>
      <c r="B2352" s="190"/>
      <c r="C2352" s="190"/>
      <c r="D2352" s="189"/>
      <c r="E2352" s="189"/>
      <c r="F2352" s="189"/>
      <c r="G2352" s="189"/>
      <c r="H2352" s="189"/>
      <c r="I2352" s="189"/>
      <c r="J2352" s="206"/>
    </row>
    <row r="2353" spans="1:10" s="110" customFormat="1">
      <c r="A2353" s="290" t="s">
        <v>1035</v>
      </c>
      <c r="B2353" s="289" t="s">
        <v>8</v>
      </c>
      <c r="C2353" s="289" t="s">
        <v>9</v>
      </c>
      <c r="D2353" s="284" t="s">
        <v>10</v>
      </c>
      <c r="E2353" s="367" t="s">
        <v>136</v>
      </c>
      <c r="F2353" s="367"/>
      <c r="G2353" s="289" t="s">
        <v>11</v>
      </c>
      <c r="H2353" s="288" t="s">
        <v>12</v>
      </c>
      <c r="I2353" s="288" t="s">
        <v>13</v>
      </c>
      <c r="J2353" s="287" t="s">
        <v>14</v>
      </c>
    </row>
    <row r="2354" spans="1:10" s="110" customFormat="1" ht="14.25" customHeight="1">
      <c r="A2354" s="94" t="s">
        <v>137</v>
      </c>
      <c r="B2354" s="95" t="s">
        <v>3741</v>
      </c>
      <c r="C2354" s="95" t="s">
        <v>487</v>
      </c>
      <c r="D2354" s="277" t="s">
        <v>2646</v>
      </c>
      <c r="E2354" s="368" t="s">
        <v>3678</v>
      </c>
      <c r="F2354" s="368"/>
      <c r="G2354" s="95" t="s">
        <v>17</v>
      </c>
      <c r="H2354" s="182">
        <v>1</v>
      </c>
      <c r="I2354" s="96">
        <v>73.150000000000006</v>
      </c>
      <c r="J2354" s="196">
        <v>73.150000000000006</v>
      </c>
    </row>
    <row r="2355" spans="1:10" s="110" customFormat="1" ht="25.5">
      <c r="A2355" s="197" t="s">
        <v>146</v>
      </c>
      <c r="B2355" s="183" t="s">
        <v>1706</v>
      </c>
      <c r="C2355" s="183" t="s">
        <v>487</v>
      </c>
      <c r="D2355" s="285" t="s">
        <v>1119</v>
      </c>
      <c r="E2355" s="365" t="s">
        <v>1120</v>
      </c>
      <c r="F2355" s="365"/>
      <c r="G2355" s="183" t="s">
        <v>1121</v>
      </c>
      <c r="H2355" s="184">
        <v>0.22</v>
      </c>
      <c r="I2355" s="185">
        <v>3.8</v>
      </c>
      <c r="J2355" s="198">
        <v>0.83</v>
      </c>
    </row>
    <row r="2356" spans="1:10" s="110" customFormat="1" ht="25.5">
      <c r="A2356" s="197" t="s">
        <v>146</v>
      </c>
      <c r="B2356" s="183" t="s">
        <v>3679</v>
      </c>
      <c r="C2356" s="183" t="s">
        <v>487</v>
      </c>
      <c r="D2356" s="285" t="s">
        <v>3680</v>
      </c>
      <c r="E2356" s="365" t="s">
        <v>1120</v>
      </c>
      <c r="F2356" s="365"/>
      <c r="G2356" s="183" t="s">
        <v>1121</v>
      </c>
      <c r="H2356" s="184">
        <v>0.22</v>
      </c>
      <c r="I2356" s="185">
        <v>3.73</v>
      </c>
      <c r="J2356" s="198">
        <v>0.82</v>
      </c>
    </row>
    <row r="2357" spans="1:10" s="110" customFormat="1">
      <c r="A2357" s="199" t="s">
        <v>139</v>
      </c>
      <c r="B2357" s="186" t="s">
        <v>3681</v>
      </c>
      <c r="C2357" s="186" t="s">
        <v>487</v>
      </c>
      <c r="D2357" s="278" t="s">
        <v>3682</v>
      </c>
      <c r="E2357" s="362" t="s">
        <v>141</v>
      </c>
      <c r="F2357" s="362"/>
      <c r="G2357" s="186" t="s">
        <v>1121</v>
      </c>
      <c r="H2357" s="187">
        <v>0.22</v>
      </c>
      <c r="I2357" s="188">
        <v>19.13</v>
      </c>
      <c r="J2357" s="200">
        <v>4.2</v>
      </c>
    </row>
    <row r="2358" spans="1:10" s="110" customFormat="1">
      <c r="A2358" s="199" t="s">
        <v>139</v>
      </c>
      <c r="B2358" s="186" t="s">
        <v>1707</v>
      </c>
      <c r="C2358" s="186" t="s">
        <v>487</v>
      </c>
      <c r="D2358" s="278" t="s">
        <v>1122</v>
      </c>
      <c r="E2358" s="362" t="s">
        <v>141</v>
      </c>
      <c r="F2358" s="362"/>
      <c r="G2358" s="186" t="s">
        <v>1121</v>
      </c>
      <c r="H2358" s="187">
        <v>0.22</v>
      </c>
      <c r="I2358" s="188">
        <v>13.65</v>
      </c>
      <c r="J2358" s="200">
        <v>3</v>
      </c>
    </row>
    <row r="2359" spans="1:10" s="110" customFormat="1">
      <c r="A2359" s="199" t="s">
        <v>139</v>
      </c>
      <c r="B2359" s="186" t="s">
        <v>3683</v>
      </c>
      <c r="C2359" s="186" t="s">
        <v>487</v>
      </c>
      <c r="D2359" s="278" t="s">
        <v>3684</v>
      </c>
      <c r="E2359" s="362" t="s">
        <v>142</v>
      </c>
      <c r="F2359" s="362"/>
      <c r="G2359" s="186" t="s">
        <v>1820</v>
      </c>
      <c r="H2359" s="187">
        <v>5.8299999999999998E-2</v>
      </c>
      <c r="I2359" s="188">
        <v>71.510000000000005</v>
      </c>
      <c r="J2359" s="200">
        <v>4.16</v>
      </c>
    </row>
    <row r="2360" spans="1:10" s="110" customFormat="1">
      <c r="A2360" s="199" t="s">
        <v>139</v>
      </c>
      <c r="B2360" s="186" t="s">
        <v>3685</v>
      </c>
      <c r="C2360" s="186" t="s">
        <v>487</v>
      </c>
      <c r="D2360" s="278" t="s">
        <v>3686</v>
      </c>
      <c r="E2360" s="362" t="s">
        <v>142</v>
      </c>
      <c r="F2360" s="362"/>
      <c r="G2360" s="186" t="s">
        <v>3211</v>
      </c>
      <c r="H2360" s="187">
        <v>8.7999999999999995E-2</v>
      </c>
      <c r="I2360" s="188">
        <v>68.86</v>
      </c>
      <c r="J2360" s="200">
        <v>6.05</v>
      </c>
    </row>
    <row r="2361" spans="1:10" s="110" customFormat="1">
      <c r="A2361" s="199" t="s">
        <v>139</v>
      </c>
      <c r="B2361" s="186" t="s">
        <v>3742</v>
      </c>
      <c r="C2361" s="186" t="s">
        <v>487</v>
      </c>
      <c r="D2361" s="278" t="s">
        <v>3743</v>
      </c>
      <c r="E2361" s="362" t="s">
        <v>142</v>
      </c>
      <c r="F2361" s="362"/>
      <c r="G2361" s="186" t="s">
        <v>17</v>
      </c>
      <c r="H2361" s="187">
        <v>1</v>
      </c>
      <c r="I2361" s="188">
        <v>54.09</v>
      </c>
      <c r="J2361" s="200">
        <v>54.09</v>
      </c>
    </row>
    <row r="2362" spans="1:10" s="110" customFormat="1" ht="25.5">
      <c r="A2362" s="201"/>
      <c r="B2362" s="293"/>
      <c r="C2362" s="293"/>
      <c r="D2362" s="279"/>
      <c r="E2362" s="279" t="s">
        <v>143</v>
      </c>
      <c r="F2362" s="203">
        <v>7.2</v>
      </c>
      <c r="G2362" s="279" t="s">
        <v>144</v>
      </c>
      <c r="H2362" s="203">
        <v>0</v>
      </c>
      <c r="I2362" s="279" t="s">
        <v>145</v>
      </c>
      <c r="J2362" s="204">
        <v>7.2</v>
      </c>
    </row>
    <row r="2363" spans="1:10" s="110" customFormat="1" ht="15" customHeight="1" thickBot="1">
      <c r="A2363" s="201"/>
      <c r="B2363" s="293"/>
      <c r="C2363" s="293"/>
      <c r="D2363" s="279"/>
      <c r="E2363" s="279" t="s">
        <v>663</v>
      </c>
      <c r="F2363" s="203">
        <v>16.43</v>
      </c>
      <c r="G2363" s="279"/>
      <c r="H2363" s="363" t="s">
        <v>664</v>
      </c>
      <c r="I2363" s="363"/>
      <c r="J2363" s="204">
        <v>89.58</v>
      </c>
    </row>
    <row r="2364" spans="1:10" s="110" customFormat="1" ht="15" thickTop="1">
      <c r="A2364" s="205"/>
      <c r="B2364" s="190"/>
      <c r="C2364" s="190"/>
      <c r="D2364" s="189"/>
      <c r="E2364" s="189"/>
      <c r="F2364" s="189"/>
      <c r="G2364" s="189"/>
      <c r="H2364" s="189"/>
      <c r="I2364" s="189"/>
      <c r="J2364" s="206"/>
    </row>
    <row r="2365" spans="1:10" s="110" customFormat="1">
      <c r="A2365" s="290" t="s">
        <v>1040</v>
      </c>
      <c r="B2365" s="289" t="s">
        <v>8</v>
      </c>
      <c r="C2365" s="289" t="s">
        <v>9</v>
      </c>
      <c r="D2365" s="284" t="s">
        <v>10</v>
      </c>
      <c r="E2365" s="367" t="s">
        <v>136</v>
      </c>
      <c r="F2365" s="367"/>
      <c r="G2365" s="289" t="s">
        <v>11</v>
      </c>
      <c r="H2365" s="288" t="s">
        <v>12</v>
      </c>
      <c r="I2365" s="288" t="s">
        <v>13</v>
      </c>
      <c r="J2365" s="287" t="s">
        <v>14</v>
      </c>
    </row>
    <row r="2366" spans="1:10" s="110" customFormat="1" ht="38.25" customHeight="1">
      <c r="A2366" s="94" t="s">
        <v>137</v>
      </c>
      <c r="B2366" s="95" t="s">
        <v>3744</v>
      </c>
      <c r="C2366" s="95" t="s">
        <v>21</v>
      </c>
      <c r="D2366" s="277" t="s">
        <v>2647</v>
      </c>
      <c r="E2366" s="368" t="s">
        <v>152</v>
      </c>
      <c r="F2366" s="368"/>
      <c r="G2366" s="95" t="s">
        <v>45</v>
      </c>
      <c r="H2366" s="182">
        <v>1</v>
      </c>
      <c r="I2366" s="96">
        <v>19.07</v>
      </c>
      <c r="J2366" s="196">
        <v>19.07</v>
      </c>
    </row>
    <row r="2367" spans="1:10" s="110" customFormat="1" ht="25.5" customHeight="1">
      <c r="A2367" s="197" t="s">
        <v>146</v>
      </c>
      <c r="B2367" s="183" t="s">
        <v>1559</v>
      </c>
      <c r="C2367" s="183" t="s">
        <v>21</v>
      </c>
      <c r="D2367" s="285" t="s">
        <v>153</v>
      </c>
      <c r="E2367" s="365" t="s">
        <v>148</v>
      </c>
      <c r="F2367" s="365"/>
      <c r="G2367" s="183" t="s">
        <v>26</v>
      </c>
      <c r="H2367" s="184">
        <v>9.2499999999999999E-2</v>
      </c>
      <c r="I2367" s="185">
        <v>20.92</v>
      </c>
      <c r="J2367" s="198">
        <v>1.93</v>
      </c>
    </row>
    <row r="2368" spans="1:10" s="110" customFormat="1" ht="25.5" customHeight="1">
      <c r="A2368" s="197" t="s">
        <v>146</v>
      </c>
      <c r="B2368" s="183" t="s">
        <v>1560</v>
      </c>
      <c r="C2368" s="183" t="s">
        <v>21</v>
      </c>
      <c r="D2368" s="285" t="s">
        <v>154</v>
      </c>
      <c r="E2368" s="365" t="s">
        <v>148</v>
      </c>
      <c r="F2368" s="365"/>
      <c r="G2368" s="183" t="s">
        <v>26</v>
      </c>
      <c r="H2368" s="184">
        <v>9.2499999999999999E-2</v>
      </c>
      <c r="I2368" s="185">
        <v>25.55</v>
      </c>
      <c r="J2368" s="198">
        <v>2.36</v>
      </c>
    </row>
    <row r="2369" spans="1:10" s="110" customFormat="1">
      <c r="A2369" s="199" t="s">
        <v>139</v>
      </c>
      <c r="B2369" s="186" t="s">
        <v>1617</v>
      </c>
      <c r="C2369" s="186" t="s">
        <v>21</v>
      </c>
      <c r="D2369" s="278" t="s">
        <v>1003</v>
      </c>
      <c r="E2369" s="362" t="s">
        <v>142</v>
      </c>
      <c r="F2369" s="362"/>
      <c r="G2369" s="186" t="s">
        <v>45</v>
      </c>
      <c r="H2369" s="187">
        <v>1</v>
      </c>
      <c r="I2369" s="188">
        <v>3.25</v>
      </c>
      <c r="J2369" s="200">
        <v>3.25</v>
      </c>
    </row>
    <row r="2370" spans="1:10" s="110" customFormat="1" ht="25.5">
      <c r="A2370" s="199" t="s">
        <v>139</v>
      </c>
      <c r="B2370" s="186" t="s">
        <v>3745</v>
      </c>
      <c r="C2370" s="186" t="s">
        <v>21</v>
      </c>
      <c r="D2370" s="278" t="s">
        <v>3746</v>
      </c>
      <c r="E2370" s="362" t="s">
        <v>142</v>
      </c>
      <c r="F2370" s="362"/>
      <c r="G2370" s="186" t="s">
        <v>45</v>
      </c>
      <c r="H2370" s="187">
        <v>1</v>
      </c>
      <c r="I2370" s="188">
        <v>9.7100000000000009</v>
      </c>
      <c r="J2370" s="200">
        <v>9.7100000000000009</v>
      </c>
    </row>
    <row r="2371" spans="1:10" s="110" customFormat="1" ht="38.25">
      <c r="A2371" s="199" t="s">
        <v>139</v>
      </c>
      <c r="B2371" s="186" t="s">
        <v>1616</v>
      </c>
      <c r="C2371" s="186" t="s">
        <v>21</v>
      </c>
      <c r="D2371" s="278" t="s">
        <v>158</v>
      </c>
      <c r="E2371" s="362" t="s">
        <v>142</v>
      </c>
      <c r="F2371" s="362"/>
      <c r="G2371" s="186" t="s">
        <v>45</v>
      </c>
      <c r="H2371" s="187">
        <v>5.7500000000000002E-2</v>
      </c>
      <c r="I2371" s="188">
        <v>31.75</v>
      </c>
      <c r="J2371" s="200">
        <v>1.82</v>
      </c>
    </row>
    <row r="2372" spans="1:10" s="110" customFormat="1" ht="25.5">
      <c r="A2372" s="201"/>
      <c r="B2372" s="293"/>
      <c r="C2372" s="293"/>
      <c r="D2372" s="279"/>
      <c r="E2372" s="279" t="s">
        <v>143</v>
      </c>
      <c r="F2372" s="203">
        <v>3.43</v>
      </c>
      <c r="G2372" s="279" t="s">
        <v>144</v>
      </c>
      <c r="H2372" s="203">
        <v>0</v>
      </c>
      <c r="I2372" s="279" t="s">
        <v>145</v>
      </c>
      <c r="J2372" s="204">
        <v>3.43</v>
      </c>
    </row>
    <row r="2373" spans="1:10" s="110" customFormat="1" ht="15" customHeight="1" thickBot="1">
      <c r="A2373" s="201"/>
      <c r="B2373" s="293"/>
      <c r="C2373" s="293"/>
      <c r="D2373" s="279"/>
      <c r="E2373" s="279" t="s">
        <v>663</v>
      </c>
      <c r="F2373" s="203">
        <v>4.28</v>
      </c>
      <c r="G2373" s="279"/>
      <c r="H2373" s="363" t="s">
        <v>664</v>
      </c>
      <c r="I2373" s="363"/>
      <c r="J2373" s="204">
        <v>23.35</v>
      </c>
    </row>
    <row r="2374" spans="1:10" s="110" customFormat="1" ht="15" thickTop="1">
      <c r="A2374" s="205"/>
      <c r="B2374" s="190"/>
      <c r="C2374" s="190"/>
      <c r="D2374" s="189"/>
      <c r="E2374" s="189"/>
      <c r="F2374" s="189"/>
      <c r="G2374" s="189"/>
      <c r="H2374" s="189"/>
      <c r="I2374" s="189"/>
      <c r="J2374" s="206"/>
    </row>
    <row r="2375" spans="1:10" s="110" customFormat="1">
      <c r="A2375" s="290" t="s">
        <v>1041</v>
      </c>
      <c r="B2375" s="289" t="s">
        <v>8</v>
      </c>
      <c r="C2375" s="289" t="s">
        <v>9</v>
      </c>
      <c r="D2375" s="284" t="s">
        <v>10</v>
      </c>
      <c r="E2375" s="367" t="s">
        <v>136</v>
      </c>
      <c r="F2375" s="367"/>
      <c r="G2375" s="289" t="s">
        <v>11</v>
      </c>
      <c r="H2375" s="288" t="s">
        <v>12</v>
      </c>
      <c r="I2375" s="288" t="s">
        <v>13</v>
      </c>
      <c r="J2375" s="287" t="s">
        <v>14</v>
      </c>
    </row>
    <row r="2376" spans="1:10" s="110" customFormat="1" ht="25.5" customHeight="1">
      <c r="A2376" s="94" t="s">
        <v>137</v>
      </c>
      <c r="B2376" s="95" t="s">
        <v>3747</v>
      </c>
      <c r="C2376" s="95" t="s">
        <v>21</v>
      </c>
      <c r="D2376" s="277" t="s">
        <v>2648</v>
      </c>
      <c r="E2376" s="368" t="s">
        <v>1099</v>
      </c>
      <c r="F2376" s="368"/>
      <c r="G2376" s="95" t="s">
        <v>45</v>
      </c>
      <c r="H2376" s="182">
        <v>1</v>
      </c>
      <c r="I2376" s="96">
        <v>81.08</v>
      </c>
      <c r="J2376" s="196">
        <v>81.08</v>
      </c>
    </row>
    <row r="2377" spans="1:10" s="110" customFormat="1" ht="25.5" customHeight="1">
      <c r="A2377" s="197" t="s">
        <v>146</v>
      </c>
      <c r="B2377" s="183" t="s">
        <v>1682</v>
      </c>
      <c r="C2377" s="183" t="s">
        <v>21</v>
      </c>
      <c r="D2377" s="285" t="s">
        <v>1096</v>
      </c>
      <c r="E2377" s="365" t="s">
        <v>148</v>
      </c>
      <c r="F2377" s="365"/>
      <c r="G2377" s="183" t="s">
        <v>26</v>
      </c>
      <c r="H2377" s="184">
        <v>0.13159999999999999</v>
      </c>
      <c r="I2377" s="185">
        <v>14.31</v>
      </c>
      <c r="J2377" s="198">
        <v>1.88</v>
      </c>
    </row>
    <row r="2378" spans="1:10" s="110" customFormat="1" ht="25.5" customHeight="1">
      <c r="A2378" s="197" t="s">
        <v>146</v>
      </c>
      <c r="B2378" s="183" t="s">
        <v>1345</v>
      </c>
      <c r="C2378" s="183" t="s">
        <v>21</v>
      </c>
      <c r="D2378" s="285" t="s">
        <v>147</v>
      </c>
      <c r="E2378" s="365" t="s">
        <v>148</v>
      </c>
      <c r="F2378" s="365"/>
      <c r="G2378" s="183" t="s">
        <v>26</v>
      </c>
      <c r="H2378" s="184">
        <v>4.2099999999999999E-2</v>
      </c>
      <c r="I2378" s="185">
        <v>20.32</v>
      </c>
      <c r="J2378" s="198">
        <v>0.85</v>
      </c>
    </row>
    <row r="2379" spans="1:10" s="110" customFormat="1" ht="25.5">
      <c r="A2379" s="199" t="s">
        <v>139</v>
      </c>
      <c r="B2379" s="186" t="s">
        <v>3748</v>
      </c>
      <c r="C2379" s="186" t="s">
        <v>21</v>
      </c>
      <c r="D2379" s="278" t="s">
        <v>3749</v>
      </c>
      <c r="E2379" s="362" t="s">
        <v>142</v>
      </c>
      <c r="F2379" s="362"/>
      <c r="G2379" s="186" t="s">
        <v>45</v>
      </c>
      <c r="H2379" s="187">
        <v>1</v>
      </c>
      <c r="I2379" s="188">
        <v>11.32</v>
      </c>
      <c r="J2379" s="200">
        <v>11.32</v>
      </c>
    </row>
    <row r="2380" spans="1:10" s="110" customFormat="1" ht="38.25">
      <c r="A2380" s="199" t="s">
        <v>139</v>
      </c>
      <c r="B2380" s="186" t="s">
        <v>1616</v>
      </c>
      <c r="C2380" s="186" t="s">
        <v>21</v>
      </c>
      <c r="D2380" s="278" t="s">
        <v>158</v>
      </c>
      <c r="E2380" s="362" t="s">
        <v>142</v>
      </c>
      <c r="F2380" s="362"/>
      <c r="G2380" s="186" t="s">
        <v>45</v>
      </c>
      <c r="H2380" s="187">
        <v>4.3799999999999999E-2</v>
      </c>
      <c r="I2380" s="188">
        <v>31.75</v>
      </c>
      <c r="J2380" s="200">
        <v>1.39</v>
      </c>
    </row>
    <row r="2381" spans="1:10" s="110" customFormat="1" ht="25.5">
      <c r="A2381" s="199" t="s">
        <v>139</v>
      </c>
      <c r="B2381" s="186" t="s">
        <v>3750</v>
      </c>
      <c r="C2381" s="186" t="s">
        <v>21</v>
      </c>
      <c r="D2381" s="278" t="s">
        <v>3751</v>
      </c>
      <c r="E2381" s="362" t="s">
        <v>142</v>
      </c>
      <c r="F2381" s="362"/>
      <c r="G2381" s="186" t="s">
        <v>45</v>
      </c>
      <c r="H2381" s="187">
        <v>1</v>
      </c>
      <c r="I2381" s="188">
        <v>65.64</v>
      </c>
      <c r="J2381" s="200">
        <v>65.64</v>
      </c>
    </row>
    <row r="2382" spans="1:10" s="110" customFormat="1" ht="25.5">
      <c r="A2382" s="201"/>
      <c r="B2382" s="293"/>
      <c r="C2382" s="293"/>
      <c r="D2382" s="279"/>
      <c r="E2382" s="279" t="s">
        <v>143</v>
      </c>
      <c r="F2382" s="203">
        <v>1.96</v>
      </c>
      <c r="G2382" s="279" t="s">
        <v>144</v>
      </c>
      <c r="H2382" s="203">
        <v>0</v>
      </c>
      <c r="I2382" s="279" t="s">
        <v>145</v>
      </c>
      <c r="J2382" s="204">
        <v>1.96</v>
      </c>
    </row>
    <row r="2383" spans="1:10" s="110" customFormat="1" ht="15" customHeight="1" thickBot="1">
      <c r="A2383" s="201"/>
      <c r="B2383" s="293"/>
      <c r="C2383" s="293"/>
      <c r="D2383" s="279"/>
      <c r="E2383" s="279" t="s">
        <v>663</v>
      </c>
      <c r="F2383" s="203">
        <v>18.21</v>
      </c>
      <c r="G2383" s="279"/>
      <c r="H2383" s="363" t="s">
        <v>664</v>
      </c>
      <c r="I2383" s="363"/>
      <c r="J2383" s="204">
        <v>99.29</v>
      </c>
    </row>
    <row r="2384" spans="1:10" s="110" customFormat="1" ht="15" thickTop="1">
      <c r="A2384" s="205"/>
      <c r="B2384" s="190"/>
      <c r="C2384" s="190"/>
      <c r="D2384" s="189"/>
      <c r="E2384" s="189"/>
      <c r="F2384" s="189"/>
      <c r="G2384" s="189"/>
      <c r="H2384" s="189"/>
      <c r="I2384" s="189"/>
      <c r="J2384" s="206"/>
    </row>
    <row r="2385" spans="1:10" s="110" customFormat="1">
      <c r="A2385" s="290" t="s">
        <v>1044</v>
      </c>
      <c r="B2385" s="289" t="s">
        <v>8</v>
      </c>
      <c r="C2385" s="289" t="s">
        <v>9</v>
      </c>
      <c r="D2385" s="284" t="s">
        <v>10</v>
      </c>
      <c r="E2385" s="367" t="s">
        <v>136</v>
      </c>
      <c r="F2385" s="367"/>
      <c r="G2385" s="289" t="s">
        <v>11</v>
      </c>
      <c r="H2385" s="288" t="s">
        <v>12</v>
      </c>
      <c r="I2385" s="288" t="s">
        <v>13</v>
      </c>
      <c r="J2385" s="287" t="s">
        <v>14</v>
      </c>
    </row>
    <row r="2386" spans="1:10" s="110" customFormat="1" ht="14.25" customHeight="1">
      <c r="A2386" s="94" t="s">
        <v>137</v>
      </c>
      <c r="B2386" s="95" t="s">
        <v>3752</v>
      </c>
      <c r="C2386" s="95" t="s">
        <v>44</v>
      </c>
      <c r="D2386" s="277" t="s">
        <v>2650</v>
      </c>
      <c r="E2386" s="368" t="s">
        <v>152</v>
      </c>
      <c r="F2386" s="368"/>
      <c r="G2386" s="95" t="s">
        <v>45</v>
      </c>
      <c r="H2386" s="182">
        <v>1</v>
      </c>
      <c r="I2386" s="96">
        <v>23.25</v>
      </c>
      <c r="J2386" s="196">
        <v>23.25</v>
      </c>
    </row>
    <row r="2387" spans="1:10" s="110" customFormat="1" ht="25.5" customHeight="1">
      <c r="A2387" s="197" t="s">
        <v>146</v>
      </c>
      <c r="B2387" s="183" t="s">
        <v>1559</v>
      </c>
      <c r="C2387" s="183" t="s">
        <v>21</v>
      </c>
      <c r="D2387" s="285" t="s">
        <v>153</v>
      </c>
      <c r="E2387" s="365" t="s">
        <v>148</v>
      </c>
      <c r="F2387" s="365"/>
      <c r="G2387" s="183" t="s">
        <v>26</v>
      </c>
      <c r="H2387" s="184">
        <v>0.25</v>
      </c>
      <c r="I2387" s="185">
        <v>20.92</v>
      </c>
      <c r="J2387" s="198">
        <v>5.23</v>
      </c>
    </row>
    <row r="2388" spans="1:10" s="110" customFormat="1" ht="25.5" customHeight="1">
      <c r="A2388" s="197" t="s">
        <v>146</v>
      </c>
      <c r="B2388" s="183" t="s">
        <v>1560</v>
      </c>
      <c r="C2388" s="183" t="s">
        <v>21</v>
      </c>
      <c r="D2388" s="285" t="s">
        <v>154</v>
      </c>
      <c r="E2388" s="365" t="s">
        <v>148</v>
      </c>
      <c r="F2388" s="365"/>
      <c r="G2388" s="183" t="s">
        <v>26</v>
      </c>
      <c r="H2388" s="184">
        <v>0.25</v>
      </c>
      <c r="I2388" s="185">
        <v>25.55</v>
      </c>
      <c r="J2388" s="198">
        <v>6.38</v>
      </c>
    </row>
    <row r="2389" spans="1:10" s="110" customFormat="1">
      <c r="A2389" s="199" t="s">
        <v>139</v>
      </c>
      <c r="B2389" s="186" t="s">
        <v>1631</v>
      </c>
      <c r="C2389" s="186" t="s">
        <v>21</v>
      </c>
      <c r="D2389" s="278" t="s">
        <v>1033</v>
      </c>
      <c r="E2389" s="362" t="s">
        <v>142</v>
      </c>
      <c r="F2389" s="362"/>
      <c r="G2389" s="186" t="s">
        <v>45</v>
      </c>
      <c r="H2389" s="187">
        <v>1</v>
      </c>
      <c r="I2389" s="188">
        <v>9.18</v>
      </c>
      <c r="J2389" s="200">
        <v>9.18</v>
      </c>
    </row>
    <row r="2390" spans="1:10" s="110" customFormat="1">
      <c r="A2390" s="199" t="s">
        <v>139</v>
      </c>
      <c r="B2390" s="186" t="s">
        <v>1614</v>
      </c>
      <c r="C2390" s="186" t="s">
        <v>21</v>
      </c>
      <c r="D2390" s="278" t="s">
        <v>157</v>
      </c>
      <c r="E2390" s="362" t="s">
        <v>142</v>
      </c>
      <c r="F2390" s="362"/>
      <c r="G2390" s="186" t="s">
        <v>45</v>
      </c>
      <c r="H2390" s="187">
        <v>1</v>
      </c>
      <c r="I2390" s="188">
        <v>1.83</v>
      </c>
      <c r="J2390" s="200">
        <v>1.83</v>
      </c>
    </row>
    <row r="2391" spans="1:10" s="110" customFormat="1" ht="38.25">
      <c r="A2391" s="199" t="s">
        <v>139</v>
      </c>
      <c r="B2391" s="186" t="s">
        <v>1616</v>
      </c>
      <c r="C2391" s="186" t="s">
        <v>21</v>
      </c>
      <c r="D2391" s="278" t="s">
        <v>158</v>
      </c>
      <c r="E2391" s="362" t="s">
        <v>142</v>
      </c>
      <c r="F2391" s="362"/>
      <c r="G2391" s="186" t="s">
        <v>45</v>
      </c>
      <c r="H2391" s="187">
        <v>0.02</v>
      </c>
      <c r="I2391" s="188">
        <v>31.75</v>
      </c>
      <c r="J2391" s="200">
        <v>0.63</v>
      </c>
    </row>
    <row r="2392" spans="1:10" s="110" customFormat="1" ht="25.5">
      <c r="A2392" s="201"/>
      <c r="B2392" s="293"/>
      <c r="C2392" s="293"/>
      <c r="D2392" s="279"/>
      <c r="E2392" s="279" t="s">
        <v>143</v>
      </c>
      <c r="F2392" s="203">
        <v>9.2799999999999994</v>
      </c>
      <c r="G2392" s="279" t="s">
        <v>144</v>
      </c>
      <c r="H2392" s="203">
        <v>0</v>
      </c>
      <c r="I2392" s="279" t="s">
        <v>145</v>
      </c>
      <c r="J2392" s="204">
        <v>9.2799999999999994</v>
      </c>
    </row>
    <row r="2393" spans="1:10" s="110" customFormat="1" ht="15" customHeight="1" thickBot="1">
      <c r="A2393" s="201"/>
      <c r="B2393" s="293"/>
      <c r="C2393" s="293"/>
      <c r="D2393" s="279"/>
      <c r="E2393" s="279" t="s">
        <v>663</v>
      </c>
      <c r="F2393" s="203">
        <v>5.22</v>
      </c>
      <c r="G2393" s="279"/>
      <c r="H2393" s="363" t="s">
        <v>664</v>
      </c>
      <c r="I2393" s="363"/>
      <c r="J2393" s="204">
        <v>28.47</v>
      </c>
    </row>
    <row r="2394" spans="1:10" s="110" customFormat="1" ht="15" thickTop="1">
      <c r="A2394" s="205"/>
      <c r="B2394" s="190"/>
      <c r="C2394" s="190"/>
      <c r="D2394" s="189"/>
      <c r="E2394" s="189"/>
      <c r="F2394" s="189"/>
      <c r="G2394" s="189"/>
      <c r="H2394" s="189"/>
      <c r="I2394" s="189"/>
      <c r="J2394" s="206"/>
    </row>
    <row r="2395" spans="1:10" s="110" customFormat="1">
      <c r="A2395" s="290" t="s">
        <v>549</v>
      </c>
      <c r="B2395" s="289" t="s">
        <v>8</v>
      </c>
      <c r="C2395" s="289" t="s">
        <v>9</v>
      </c>
      <c r="D2395" s="284" t="s">
        <v>10</v>
      </c>
      <c r="E2395" s="367" t="s">
        <v>136</v>
      </c>
      <c r="F2395" s="367"/>
      <c r="G2395" s="289" t="s">
        <v>11</v>
      </c>
      <c r="H2395" s="288" t="s">
        <v>12</v>
      </c>
      <c r="I2395" s="288" t="s">
        <v>13</v>
      </c>
      <c r="J2395" s="287" t="s">
        <v>14</v>
      </c>
    </row>
    <row r="2396" spans="1:10" s="110" customFormat="1" ht="14.25" customHeight="1">
      <c r="A2396" s="94" t="s">
        <v>137</v>
      </c>
      <c r="B2396" s="95" t="s">
        <v>3753</v>
      </c>
      <c r="C2396" s="95" t="s">
        <v>44</v>
      </c>
      <c r="D2396" s="277" t="s">
        <v>2652</v>
      </c>
      <c r="E2396" s="368" t="s">
        <v>152</v>
      </c>
      <c r="F2396" s="368"/>
      <c r="G2396" s="95" t="s">
        <v>1</v>
      </c>
      <c r="H2396" s="182">
        <v>1</v>
      </c>
      <c r="I2396" s="96">
        <v>32.590000000000003</v>
      </c>
      <c r="J2396" s="196">
        <v>32.590000000000003</v>
      </c>
    </row>
    <row r="2397" spans="1:10" s="110" customFormat="1" ht="25.5" customHeight="1">
      <c r="A2397" s="197" t="s">
        <v>146</v>
      </c>
      <c r="B2397" s="183" t="s">
        <v>1559</v>
      </c>
      <c r="C2397" s="183" t="s">
        <v>21</v>
      </c>
      <c r="D2397" s="285" t="s">
        <v>153</v>
      </c>
      <c r="E2397" s="365" t="s">
        <v>148</v>
      </c>
      <c r="F2397" s="365"/>
      <c r="G2397" s="183" t="s">
        <v>26</v>
      </c>
      <c r="H2397" s="184">
        <v>0.25</v>
      </c>
      <c r="I2397" s="185">
        <v>20.92</v>
      </c>
      <c r="J2397" s="198">
        <v>5.23</v>
      </c>
    </row>
    <row r="2398" spans="1:10" s="110" customFormat="1" ht="25.5" customHeight="1">
      <c r="A2398" s="197" t="s">
        <v>146</v>
      </c>
      <c r="B2398" s="183" t="s">
        <v>1560</v>
      </c>
      <c r="C2398" s="183" t="s">
        <v>21</v>
      </c>
      <c r="D2398" s="285" t="s">
        <v>154</v>
      </c>
      <c r="E2398" s="365" t="s">
        <v>148</v>
      </c>
      <c r="F2398" s="365"/>
      <c r="G2398" s="183" t="s">
        <v>26</v>
      </c>
      <c r="H2398" s="184">
        <v>0.25</v>
      </c>
      <c r="I2398" s="185">
        <v>25.55</v>
      </c>
      <c r="J2398" s="198">
        <v>6.38</v>
      </c>
    </row>
    <row r="2399" spans="1:10" s="110" customFormat="1">
      <c r="A2399" s="199" t="s">
        <v>139</v>
      </c>
      <c r="B2399" s="186" t="s">
        <v>3754</v>
      </c>
      <c r="C2399" s="186" t="s">
        <v>21</v>
      </c>
      <c r="D2399" s="278" t="s">
        <v>3755</v>
      </c>
      <c r="E2399" s="362" t="s">
        <v>142</v>
      </c>
      <c r="F2399" s="362"/>
      <c r="G2399" s="186" t="s">
        <v>45</v>
      </c>
      <c r="H2399" s="187">
        <v>1</v>
      </c>
      <c r="I2399" s="188">
        <v>17.649999999999999</v>
      </c>
      <c r="J2399" s="200">
        <v>17.649999999999999</v>
      </c>
    </row>
    <row r="2400" spans="1:10" s="110" customFormat="1">
      <c r="A2400" s="199" t="s">
        <v>139</v>
      </c>
      <c r="B2400" s="186" t="s">
        <v>3695</v>
      </c>
      <c r="C2400" s="186" t="s">
        <v>21</v>
      </c>
      <c r="D2400" s="278" t="s">
        <v>3696</v>
      </c>
      <c r="E2400" s="362" t="s">
        <v>142</v>
      </c>
      <c r="F2400" s="362"/>
      <c r="G2400" s="186" t="s">
        <v>45</v>
      </c>
      <c r="H2400" s="187">
        <v>1</v>
      </c>
      <c r="I2400" s="188">
        <v>2.7</v>
      </c>
      <c r="J2400" s="200">
        <v>2.7</v>
      </c>
    </row>
    <row r="2401" spans="1:10" s="110" customFormat="1" ht="38.25">
      <c r="A2401" s="199" t="s">
        <v>139</v>
      </c>
      <c r="B2401" s="186" t="s">
        <v>1616</v>
      </c>
      <c r="C2401" s="186" t="s">
        <v>21</v>
      </c>
      <c r="D2401" s="278" t="s">
        <v>158</v>
      </c>
      <c r="E2401" s="362" t="s">
        <v>142</v>
      </c>
      <c r="F2401" s="362"/>
      <c r="G2401" s="186" t="s">
        <v>45</v>
      </c>
      <c r="H2401" s="187">
        <v>0.02</v>
      </c>
      <c r="I2401" s="188">
        <v>31.75</v>
      </c>
      <c r="J2401" s="200">
        <v>0.63</v>
      </c>
    </row>
    <row r="2402" spans="1:10" s="110" customFormat="1" ht="25.5">
      <c r="A2402" s="201"/>
      <c r="B2402" s="293"/>
      <c r="C2402" s="293"/>
      <c r="D2402" s="279"/>
      <c r="E2402" s="279" t="s">
        <v>143</v>
      </c>
      <c r="F2402" s="203">
        <v>9.2799999999999994</v>
      </c>
      <c r="G2402" s="279" t="s">
        <v>144</v>
      </c>
      <c r="H2402" s="203">
        <v>0</v>
      </c>
      <c r="I2402" s="279" t="s">
        <v>145</v>
      </c>
      <c r="J2402" s="204">
        <v>9.2799999999999994</v>
      </c>
    </row>
    <row r="2403" spans="1:10" s="110" customFormat="1" ht="15" customHeight="1" thickBot="1">
      <c r="A2403" s="201"/>
      <c r="B2403" s="293"/>
      <c r="C2403" s="293"/>
      <c r="D2403" s="279"/>
      <c r="E2403" s="279" t="s">
        <v>663</v>
      </c>
      <c r="F2403" s="203">
        <v>7.32</v>
      </c>
      <c r="G2403" s="279"/>
      <c r="H2403" s="363" t="s">
        <v>664</v>
      </c>
      <c r="I2403" s="363"/>
      <c r="J2403" s="204">
        <v>39.909999999999997</v>
      </c>
    </row>
    <row r="2404" spans="1:10" s="110" customFormat="1" ht="15" thickTop="1">
      <c r="A2404" s="205"/>
      <c r="B2404" s="190"/>
      <c r="C2404" s="190"/>
      <c r="D2404" s="189"/>
      <c r="E2404" s="189"/>
      <c r="F2404" s="189"/>
      <c r="G2404" s="189"/>
      <c r="H2404" s="189"/>
      <c r="I2404" s="189"/>
      <c r="J2404" s="206"/>
    </row>
    <row r="2405" spans="1:10" s="110" customFormat="1">
      <c r="A2405" s="290" t="s">
        <v>1045</v>
      </c>
      <c r="B2405" s="289" t="s">
        <v>8</v>
      </c>
      <c r="C2405" s="289" t="s">
        <v>9</v>
      </c>
      <c r="D2405" s="284" t="s">
        <v>10</v>
      </c>
      <c r="E2405" s="367" t="s">
        <v>136</v>
      </c>
      <c r="F2405" s="367"/>
      <c r="G2405" s="289" t="s">
        <v>11</v>
      </c>
      <c r="H2405" s="288" t="s">
        <v>12</v>
      </c>
      <c r="I2405" s="288" t="s">
        <v>13</v>
      </c>
      <c r="J2405" s="287" t="s">
        <v>14</v>
      </c>
    </row>
    <row r="2406" spans="1:10" s="110" customFormat="1" ht="38.25" customHeight="1">
      <c r="A2406" s="94" t="s">
        <v>137</v>
      </c>
      <c r="B2406" s="95" t="s">
        <v>1299</v>
      </c>
      <c r="C2406" s="95" t="s">
        <v>21</v>
      </c>
      <c r="D2406" s="277" t="s">
        <v>397</v>
      </c>
      <c r="E2406" s="368" t="s">
        <v>152</v>
      </c>
      <c r="F2406" s="368"/>
      <c r="G2406" s="95" t="s">
        <v>45</v>
      </c>
      <c r="H2406" s="182">
        <v>1</v>
      </c>
      <c r="I2406" s="96">
        <v>43.24</v>
      </c>
      <c r="J2406" s="196">
        <v>43.24</v>
      </c>
    </row>
    <row r="2407" spans="1:10" s="110" customFormat="1" ht="25.5" customHeight="1">
      <c r="A2407" s="197" t="s">
        <v>146</v>
      </c>
      <c r="B2407" s="183" t="s">
        <v>1559</v>
      </c>
      <c r="C2407" s="183" t="s">
        <v>21</v>
      </c>
      <c r="D2407" s="285" t="s">
        <v>153</v>
      </c>
      <c r="E2407" s="365" t="s">
        <v>148</v>
      </c>
      <c r="F2407" s="365"/>
      <c r="G2407" s="183" t="s">
        <v>26</v>
      </c>
      <c r="H2407" s="184">
        <v>0.25679999999999997</v>
      </c>
      <c r="I2407" s="185">
        <v>20.92</v>
      </c>
      <c r="J2407" s="198">
        <v>5.37</v>
      </c>
    </row>
    <row r="2408" spans="1:10" s="110" customFormat="1" ht="25.5" customHeight="1">
      <c r="A2408" s="197" t="s">
        <v>146</v>
      </c>
      <c r="B2408" s="183" t="s">
        <v>1560</v>
      </c>
      <c r="C2408" s="183" t="s">
        <v>21</v>
      </c>
      <c r="D2408" s="285" t="s">
        <v>154</v>
      </c>
      <c r="E2408" s="365" t="s">
        <v>148</v>
      </c>
      <c r="F2408" s="365"/>
      <c r="G2408" s="183" t="s">
        <v>26</v>
      </c>
      <c r="H2408" s="184">
        <v>0.25679999999999997</v>
      </c>
      <c r="I2408" s="185">
        <v>25.55</v>
      </c>
      <c r="J2408" s="198">
        <v>6.56</v>
      </c>
    </row>
    <row r="2409" spans="1:10" s="110" customFormat="1">
      <c r="A2409" s="199" t="s">
        <v>139</v>
      </c>
      <c r="B2409" s="186" t="s">
        <v>1617</v>
      </c>
      <c r="C2409" s="186" t="s">
        <v>21</v>
      </c>
      <c r="D2409" s="278" t="s">
        <v>1003</v>
      </c>
      <c r="E2409" s="362" t="s">
        <v>142</v>
      </c>
      <c r="F2409" s="362"/>
      <c r="G2409" s="186" t="s">
        <v>45</v>
      </c>
      <c r="H2409" s="187">
        <v>3</v>
      </c>
      <c r="I2409" s="188">
        <v>3.25</v>
      </c>
      <c r="J2409" s="200">
        <v>9.75</v>
      </c>
    </row>
    <row r="2410" spans="1:10" s="110" customFormat="1" ht="25.5">
      <c r="A2410" s="199" t="s">
        <v>139</v>
      </c>
      <c r="B2410" s="186" t="s">
        <v>1621</v>
      </c>
      <c r="C2410" s="186" t="s">
        <v>21</v>
      </c>
      <c r="D2410" s="278" t="s">
        <v>1011</v>
      </c>
      <c r="E2410" s="362" t="s">
        <v>142</v>
      </c>
      <c r="F2410" s="362"/>
      <c r="G2410" s="186" t="s">
        <v>45</v>
      </c>
      <c r="H2410" s="187">
        <v>1</v>
      </c>
      <c r="I2410" s="188">
        <v>16.09</v>
      </c>
      <c r="J2410" s="200">
        <v>16.09</v>
      </c>
    </row>
    <row r="2411" spans="1:10" s="110" customFormat="1" ht="38.25">
      <c r="A2411" s="199" t="s">
        <v>139</v>
      </c>
      <c r="B2411" s="186" t="s">
        <v>1616</v>
      </c>
      <c r="C2411" s="186" t="s">
        <v>21</v>
      </c>
      <c r="D2411" s="278" t="s">
        <v>158</v>
      </c>
      <c r="E2411" s="362" t="s">
        <v>142</v>
      </c>
      <c r="F2411" s="362"/>
      <c r="G2411" s="186" t="s">
        <v>45</v>
      </c>
      <c r="H2411" s="187">
        <v>0.17249999999999999</v>
      </c>
      <c r="I2411" s="188">
        <v>31.75</v>
      </c>
      <c r="J2411" s="200">
        <v>5.47</v>
      </c>
    </row>
    <row r="2412" spans="1:10" s="110" customFormat="1" ht="25.5">
      <c r="A2412" s="201"/>
      <c r="B2412" s="293"/>
      <c r="C2412" s="293"/>
      <c r="D2412" s="279"/>
      <c r="E2412" s="279" t="s">
        <v>143</v>
      </c>
      <c r="F2412" s="203">
        <v>9.5299999999999994</v>
      </c>
      <c r="G2412" s="279" t="s">
        <v>144</v>
      </c>
      <c r="H2412" s="203">
        <v>0</v>
      </c>
      <c r="I2412" s="279" t="s">
        <v>145</v>
      </c>
      <c r="J2412" s="204">
        <v>9.5299999999999994</v>
      </c>
    </row>
    <row r="2413" spans="1:10" s="110" customFormat="1" ht="15" customHeight="1" thickBot="1">
      <c r="A2413" s="201"/>
      <c r="B2413" s="293"/>
      <c r="C2413" s="293"/>
      <c r="D2413" s="279"/>
      <c r="E2413" s="279" t="s">
        <v>663</v>
      </c>
      <c r="F2413" s="203">
        <v>9.7100000000000009</v>
      </c>
      <c r="G2413" s="279"/>
      <c r="H2413" s="363" t="s">
        <v>664</v>
      </c>
      <c r="I2413" s="363"/>
      <c r="J2413" s="204">
        <v>52.95</v>
      </c>
    </row>
    <row r="2414" spans="1:10" s="110" customFormat="1" ht="15" thickTop="1">
      <c r="A2414" s="205"/>
      <c r="B2414" s="190"/>
      <c r="C2414" s="190"/>
      <c r="D2414" s="189"/>
      <c r="E2414" s="189"/>
      <c r="F2414" s="189"/>
      <c r="G2414" s="189"/>
      <c r="H2414" s="189"/>
      <c r="I2414" s="189"/>
      <c r="J2414" s="206"/>
    </row>
    <row r="2415" spans="1:10" s="110" customFormat="1">
      <c r="A2415" s="290" t="s">
        <v>1047</v>
      </c>
      <c r="B2415" s="289" t="s">
        <v>8</v>
      </c>
      <c r="C2415" s="289" t="s">
        <v>9</v>
      </c>
      <c r="D2415" s="284" t="s">
        <v>10</v>
      </c>
      <c r="E2415" s="367" t="s">
        <v>136</v>
      </c>
      <c r="F2415" s="367"/>
      <c r="G2415" s="289" t="s">
        <v>11</v>
      </c>
      <c r="H2415" s="288" t="s">
        <v>12</v>
      </c>
      <c r="I2415" s="288" t="s">
        <v>13</v>
      </c>
      <c r="J2415" s="287" t="s">
        <v>14</v>
      </c>
    </row>
    <row r="2416" spans="1:10" s="110" customFormat="1" ht="14.25" customHeight="1">
      <c r="A2416" s="94" t="s">
        <v>137</v>
      </c>
      <c r="B2416" s="95" t="s">
        <v>3756</v>
      </c>
      <c r="C2416" s="95" t="s">
        <v>268</v>
      </c>
      <c r="D2416" s="277" t="s">
        <v>2653</v>
      </c>
      <c r="E2416" s="368" t="s">
        <v>931</v>
      </c>
      <c r="F2416" s="368"/>
      <c r="G2416" s="95" t="s">
        <v>45</v>
      </c>
      <c r="H2416" s="182">
        <v>1</v>
      </c>
      <c r="I2416" s="96">
        <v>105.61</v>
      </c>
      <c r="J2416" s="196">
        <v>105.61</v>
      </c>
    </row>
    <row r="2417" spans="1:10" s="110" customFormat="1">
      <c r="A2417" s="199" t="s">
        <v>139</v>
      </c>
      <c r="B2417" s="186" t="s">
        <v>1620</v>
      </c>
      <c r="C2417" s="186" t="s">
        <v>268</v>
      </c>
      <c r="D2417" s="278" t="s">
        <v>3734</v>
      </c>
      <c r="E2417" s="362" t="s">
        <v>142</v>
      </c>
      <c r="F2417" s="362"/>
      <c r="G2417" s="186" t="s">
        <v>45</v>
      </c>
      <c r="H2417" s="187">
        <v>0.627</v>
      </c>
      <c r="I2417" s="188">
        <v>9.9</v>
      </c>
      <c r="J2417" s="200">
        <v>6.2</v>
      </c>
    </row>
    <row r="2418" spans="1:10" s="110" customFormat="1">
      <c r="A2418" s="199" t="s">
        <v>139</v>
      </c>
      <c r="B2418" s="186" t="s">
        <v>3735</v>
      </c>
      <c r="C2418" s="186" t="s">
        <v>268</v>
      </c>
      <c r="D2418" s="278" t="s">
        <v>3736</v>
      </c>
      <c r="E2418" s="362" t="s">
        <v>142</v>
      </c>
      <c r="F2418" s="362"/>
      <c r="G2418" s="186" t="s">
        <v>45</v>
      </c>
      <c r="H2418" s="187">
        <v>4.8000000000000001E-2</v>
      </c>
      <c r="I2418" s="188">
        <v>1.1200000000000001</v>
      </c>
      <c r="J2418" s="200">
        <v>0.05</v>
      </c>
    </row>
    <row r="2419" spans="1:10" s="110" customFormat="1">
      <c r="A2419" s="199" t="s">
        <v>139</v>
      </c>
      <c r="B2419" s="186" t="s">
        <v>3737</v>
      </c>
      <c r="C2419" s="186" t="s">
        <v>268</v>
      </c>
      <c r="D2419" s="278" t="s">
        <v>3738</v>
      </c>
      <c r="E2419" s="362" t="s">
        <v>142</v>
      </c>
      <c r="F2419" s="362"/>
      <c r="G2419" s="186" t="s">
        <v>45</v>
      </c>
      <c r="H2419" s="187">
        <v>7.1999999999999995E-2</v>
      </c>
      <c r="I2419" s="188">
        <v>61.37</v>
      </c>
      <c r="J2419" s="200">
        <v>4.41</v>
      </c>
    </row>
    <row r="2420" spans="1:10" s="110" customFormat="1">
      <c r="A2420" s="199" t="s">
        <v>139</v>
      </c>
      <c r="B2420" s="186" t="s">
        <v>3757</v>
      </c>
      <c r="C2420" s="186" t="s">
        <v>268</v>
      </c>
      <c r="D2420" s="278" t="s">
        <v>3758</v>
      </c>
      <c r="E2420" s="362" t="s">
        <v>142</v>
      </c>
      <c r="F2420" s="362"/>
      <c r="G2420" s="186" t="s">
        <v>45</v>
      </c>
      <c r="H2420" s="187">
        <v>1</v>
      </c>
      <c r="I2420" s="188">
        <v>82</v>
      </c>
      <c r="J2420" s="200">
        <v>82</v>
      </c>
    </row>
    <row r="2421" spans="1:10" s="110" customFormat="1">
      <c r="A2421" s="199" t="s">
        <v>139</v>
      </c>
      <c r="B2421" s="186" t="s">
        <v>1570</v>
      </c>
      <c r="C2421" s="186" t="s">
        <v>268</v>
      </c>
      <c r="D2421" s="278" t="s">
        <v>933</v>
      </c>
      <c r="E2421" s="362" t="s">
        <v>141</v>
      </c>
      <c r="F2421" s="362"/>
      <c r="G2421" s="186" t="s">
        <v>26</v>
      </c>
      <c r="H2421" s="187">
        <v>0.376</v>
      </c>
      <c r="I2421" s="188">
        <v>15.09</v>
      </c>
      <c r="J2421" s="200">
        <v>5.67</v>
      </c>
    </row>
    <row r="2422" spans="1:10" s="110" customFormat="1">
      <c r="A2422" s="199" t="s">
        <v>139</v>
      </c>
      <c r="B2422" s="186" t="s">
        <v>1571</v>
      </c>
      <c r="C2422" s="186" t="s">
        <v>268</v>
      </c>
      <c r="D2422" s="278" t="s">
        <v>934</v>
      </c>
      <c r="E2422" s="362" t="s">
        <v>141</v>
      </c>
      <c r="F2422" s="362"/>
      <c r="G2422" s="186" t="s">
        <v>26</v>
      </c>
      <c r="H2422" s="187">
        <v>0.376</v>
      </c>
      <c r="I2422" s="188">
        <v>19.37</v>
      </c>
      <c r="J2422" s="200">
        <v>7.28</v>
      </c>
    </row>
    <row r="2423" spans="1:10" s="110" customFormat="1" ht="25.5">
      <c r="A2423" s="201"/>
      <c r="B2423" s="293"/>
      <c r="C2423" s="293"/>
      <c r="D2423" s="279"/>
      <c r="E2423" s="279" t="s">
        <v>143</v>
      </c>
      <c r="F2423" s="203">
        <v>12.95</v>
      </c>
      <c r="G2423" s="279" t="s">
        <v>144</v>
      </c>
      <c r="H2423" s="203">
        <v>0</v>
      </c>
      <c r="I2423" s="279" t="s">
        <v>145</v>
      </c>
      <c r="J2423" s="204">
        <v>12.95</v>
      </c>
    </row>
    <row r="2424" spans="1:10" s="110" customFormat="1" ht="15" customHeight="1" thickBot="1">
      <c r="A2424" s="201"/>
      <c r="B2424" s="293"/>
      <c r="C2424" s="293"/>
      <c r="D2424" s="279"/>
      <c r="E2424" s="279" t="s">
        <v>663</v>
      </c>
      <c r="F2424" s="203">
        <v>23.73</v>
      </c>
      <c r="G2424" s="279"/>
      <c r="H2424" s="363" t="s">
        <v>664</v>
      </c>
      <c r="I2424" s="363"/>
      <c r="J2424" s="204">
        <v>129.34</v>
      </c>
    </row>
    <row r="2425" spans="1:10" s="110" customFormat="1" ht="15" thickTop="1">
      <c r="A2425" s="205"/>
      <c r="B2425" s="190"/>
      <c r="C2425" s="190"/>
      <c r="D2425" s="189"/>
      <c r="E2425" s="189"/>
      <c r="F2425" s="189"/>
      <c r="G2425" s="189"/>
      <c r="H2425" s="189"/>
      <c r="I2425" s="189"/>
      <c r="J2425" s="206"/>
    </row>
    <row r="2426" spans="1:10" s="110" customFormat="1">
      <c r="A2426" s="290" t="s">
        <v>3759</v>
      </c>
      <c r="B2426" s="289" t="s">
        <v>8</v>
      </c>
      <c r="C2426" s="289" t="s">
        <v>9</v>
      </c>
      <c r="D2426" s="284" t="s">
        <v>10</v>
      </c>
      <c r="E2426" s="367" t="s">
        <v>136</v>
      </c>
      <c r="F2426" s="367"/>
      <c r="G2426" s="289" t="s">
        <v>11</v>
      </c>
      <c r="H2426" s="288" t="s">
        <v>12</v>
      </c>
      <c r="I2426" s="288" t="s">
        <v>13</v>
      </c>
      <c r="J2426" s="287" t="s">
        <v>14</v>
      </c>
    </row>
    <row r="2427" spans="1:10" s="110" customFormat="1" ht="38.25" customHeight="1">
      <c r="A2427" s="94" t="s">
        <v>137</v>
      </c>
      <c r="B2427" s="95" t="s">
        <v>3760</v>
      </c>
      <c r="C2427" s="95" t="s">
        <v>21</v>
      </c>
      <c r="D2427" s="277" t="s">
        <v>2656</v>
      </c>
      <c r="E2427" s="368" t="s">
        <v>152</v>
      </c>
      <c r="F2427" s="368"/>
      <c r="G2427" s="95" t="s">
        <v>45</v>
      </c>
      <c r="H2427" s="182">
        <v>1</v>
      </c>
      <c r="I2427" s="96">
        <v>110.84</v>
      </c>
      <c r="J2427" s="196">
        <v>110.84</v>
      </c>
    </row>
    <row r="2428" spans="1:10" s="110" customFormat="1" ht="25.5" customHeight="1">
      <c r="A2428" s="197" t="s">
        <v>146</v>
      </c>
      <c r="B2428" s="183" t="s">
        <v>1559</v>
      </c>
      <c r="C2428" s="183" t="s">
        <v>21</v>
      </c>
      <c r="D2428" s="285" t="s">
        <v>153</v>
      </c>
      <c r="E2428" s="365" t="s">
        <v>148</v>
      </c>
      <c r="F2428" s="365"/>
      <c r="G2428" s="183" t="s">
        <v>26</v>
      </c>
      <c r="H2428" s="184">
        <v>0.36049999999999999</v>
      </c>
      <c r="I2428" s="185">
        <v>20.92</v>
      </c>
      <c r="J2428" s="198">
        <v>7.54</v>
      </c>
    </row>
    <row r="2429" spans="1:10" s="110" customFormat="1" ht="25.5" customHeight="1">
      <c r="A2429" s="197" t="s">
        <v>146</v>
      </c>
      <c r="B2429" s="183" t="s">
        <v>1560</v>
      </c>
      <c r="C2429" s="183" t="s">
        <v>21</v>
      </c>
      <c r="D2429" s="285" t="s">
        <v>154</v>
      </c>
      <c r="E2429" s="365" t="s">
        <v>148</v>
      </c>
      <c r="F2429" s="365"/>
      <c r="G2429" s="183" t="s">
        <v>26</v>
      </c>
      <c r="H2429" s="184">
        <v>0.36049999999999999</v>
      </c>
      <c r="I2429" s="185">
        <v>25.55</v>
      </c>
      <c r="J2429" s="198">
        <v>9.2100000000000009</v>
      </c>
    </row>
    <row r="2430" spans="1:10" s="110" customFormat="1" ht="25.5">
      <c r="A2430" s="199" t="s">
        <v>139</v>
      </c>
      <c r="B2430" s="186" t="s">
        <v>3748</v>
      </c>
      <c r="C2430" s="186" t="s">
        <v>21</v>
      </c>
      <c r="D2430" s="278" t="s">
        <v>3749</v>
      </c>
      <c r="E2430" s="362" t="s">
        <v>142</v>
      </c>
      <c r="F2430" s="362"/>
      <c r="G2430" s="186" t="s">
        <v>45</v>
      </c>
      <c r="H2430" s="187">
        <v>2</v>
      </c>
      <c r="I2430" s="188">
        <v>11.32</v>
      </c>
      <c r="J2430" s="200">
        <v>22.64</v>
      </c>
    </row>
    <row r="2431" spans="1:10" s="110" customFormat="1" ht="38.25">
      <c r="A2431" s="199" t="s">
        <v>139</v>
      </c>
      <c r="B2431" s="186" t="s">
        <v>1616</v>
      </c>
      <c r="C2431" s="186" t="s">
        <v>21</v>
      </c>
      <c r="D2431" s="278" t="s">
        <v>158</v>
      </c>
      <c r="E2431" s="362" t="s">
        <v>142</v>
      </c>
      <c r="F2431" s="362"/>
      <c r="G2431" s="186" t="s">
        <v>45</v>
      </c>
      <c r="H2431" s="187">
        <v>0.17499999999999999</v>
      </c>
      <c r="I2431" s="188">
        <v>31.75</v>
      </c>
      <c r="J2431" s="200">
        <v>5.55</v>
      </c>
    </row>
    <row r="2432" spans="1:10" s="110" customFormat="1" ht="25.5">
      <c r="A2432" s="199" t="s">
        <v>139</v>
      </c>
      <c r="B2432" s="186" t="s">
        <v>3761</v>
      </c>
      <c r="C2432" s="186" t="s">
        <v>21</v>
      </c>
      <c r="D2432" s="278" t="s">
        <v>3762</v>
      </c>
      <c r="E2432" s="362" t="s">
        <v>142</v>
      </c>
      <c r="F2432" s="362"/>
      <c r="G2432" s="186" t="s">
        <v>45</v>
      </c>
      <c r="H2432" s="187">
        <v>1</v>
      </c>
      <c r="I2432" s="188">
        <v>65.900000000000006</v>
      </c>
      <c r="J2432" s="200">
        <v>65.900000000000006</v>
      </c>
    </row>
    <row r="2433" spans="1:10" s="110" customFormat="1" ht="25.5">
      <c r="A2433" s="201"/>
      <c r="B2433" s="293"/>
      <c r="C2433" s="293"/>
      <c r="D2433" s="279"/>
      <c r="E2433" s="279" t="s">
        <v>143</v>
      </c>
      <c r="F2433" s="203">
        <v>13.39</v>
      </c>
      <c r="G2433" s="279" t="s">
        <v>144</v>
      </c>
      <c r="H2433" s="203">
        <v>0</v>
      </c>
      <c r="I2433" s="279" t="s">
        <v>145</v>
      </c>
      <c r="J2433" s="204">
        <v>13.39</v>
      </c>
    </row>
    <row r="2434" spans="1:10" s="110" customFormat="1" ht="15" customHeight="1" thickBot="1">
      <c r="A2434" s="201"/>
      <c r="B2434" s="293"/>
      <c r="C2434" s="293"/>
      <c r="D2434" s="279"/>
      <c r="E2434" s="279" t="s">
        <v>663</v>
      </c>
      <c r="F2434" s="203">
        <v>24.9</v>
      </c>
      <c r="G2434" s="279"/>
      <c r="H2434" s="363" t="s">
        <v>664</v>
      </c>
      <c r="I2434" s="363"/>
      <c r="J2434" s="204">
        <v>135.74</v>
      </c>
    </row>
    <row r="2435" spans="1:10" s="110" customFormat="1" ht="15" thickTop="1">
      <c r="A2435" s="205"/>
      <c r="B2435" s="190"/>
      <c r="C2435" s="190"/>
      <c r="D2435" s="189"/>
      <c r="E2435" s="189"/>
      <c r="F2435" s="189"/>
      <c r="G2435" s="189"/>
      <c r="H2435" s="189"/>
      <c r="I2435" s="189"/>
      <c r="J2435" s="206"/>
    </row>
    <row r="2436" spans="1:10" s="110" customFormat="1">
      <c r="A2436" s="290" t="s">
        <v>3763</v>
      </c>
      <c r="B2436" s="289" t="s">
        <v>8</v>
      </c>
      <c r="C2436" s="289" t="s">
        <v>9</v>
      </c>
      <c r="D2436" s="284" t="s">
        <v>10</v>
      </c>
      <c r="E2436" s="367" t="s">
        <v>136</v>
      </c>
      <c r="F2436" s="367"/>
      <c r="G2436" s="289" t="s">
        <v>11</v>
      </c>
      <c r="H2436" s="288" t="s">
        <v>12</v>
      </c>
      <c r="I2436" s="288" t="s">
        <v>13</v>
      </c>
      <c r="J2436" s="287" t="s">
        <v>14</v>
      </c>
    </row>
    <row r="2437" spans="1:10" s="110" customFormat="1" ht="38.25" customHeight="1">
      <c r="A2437" s="94" t="s">
        <v>137</v>
      </c>
      <c r="B2437" s="95" t="s">
        <v>3764</v>
      </c>
      <c r="C2437" s="95" t="s">
        <v>21</v>
      </c>
      <c r="D2437" s="277" t="s">
        <v>2658</v>
      </c>
      <c r="E2437" s="368" t="s">
        <v>152</v>
      </c>
      <c r="F2437" s="368"/>
      <c r="G2437" s="95" t="s">
        <v>45</v>
      </c>
      <c r="H2437" s="182">
        <v>1</v>
      </c>
      <c r="I2437" s="96">
        <v>105.61</v>
      </c>
      <c r="J2437" s="196">
        <v>105.61</v>
      </c>
    </row>
    <row r="2438" spans="1:10" s="110" customFormat="1" ht="25.5" customHeight="1">
      <c r="A2438" s="197" t="s">
        <v>146</v>
      </c>
      <c r="B2438" s="183" t="s">
        <v>1559</v>
      </c>
      <c r="C2438" s="183" t="s">
        <v>21</v>
      </c>
      <c r="D2438" s="285" t="s">
        <v>153</v>
      </c>
      <c r="E2438" s="365" t="s">
        <v>148</v>
      </c>
      <c r="F2438" s="365"/>
      <c r="G2438" s="183" t="s">
        <v>26</v>
      </c>
      <c r="H2438" s="184">
        <v>0.36049999999999999</v>
      </c>
      <c r="I2438" s="185">
        <v>20.92</v>
      </c>
      <c r="J2438" s="198">
        <v>7.54</v>
      </c>
    </row>
    <row r="2439" spans="1:10" s="110" customFormat="1" ht="25.5" customHeight="1">
      <c r="A2439" s="197" t="s">
        <v>146</v>
      </c>
      <c r="B2439" s="183" t="s">
        <v>1560</v>
      </c>
      <c r="C2439" s="183" t="s">
        <v>21</v>
      </c>
      <c r="D2439" s="285" t="s">
        <v>154</v>
      </c>
      <c r="E2439" s="365" t="s">
        <v>148</v>
      </c>
      <c r="F2439" s="365"/>
      <c r="G2439" s="183" t="s">
        <v>26</v>
      </c>
      <c r="H2439" s="184">
        <v>0.36049999999999999</v>
      </c>
      <c r="I2439" s="185">
        <v>25.55</v>
      </c>
      <c r="J2439" s="198">
        <v>9.2100000000000009</v>
      </c>
    </row>
    <row r="2440" spans="1:10" s="110" customFormat="1" ht="25.5">
      <c r="A2440" s="199" t="s">
        <v>139</v>
      </c>
      <c r="B2440" s="186" t="s">
        <v>3748</v>
      </c>
      <c r="C2440" s="186" t="s">
        <v>21</v>
      </c>
      <c r="D2440" s="278" t="s">
        <v>3749</v>
      </c>
      <c r="E2440" s="362" t="s">
        <v>142</v>
      </c>
      <c r="F2440" s="362"/>
      <c r="G2440" s="186" t="s">
        <v>45</v>
      </c>
      <c r="H2440" s="187">
        <v>2</v>
      </c>
      <c r="I2440" s="188">
        <v>11.32</v>
      </c>
      <c r="J2440" s="200">
        <v>22.64</v>
      </c>
    </row>
    <row r="2441" spans="1:10" s="110" customFormat="1" ht="38.25">
      <c r="A2441" s="199" t="s">
        <v>139</v>
      </c>
      <c r="B2441" s="186" t="s">
        <v>1616</v>
      </c>
      <c r="C2441" s="186" t="s">
        <v>21</v>
      </c>
      <c r="D2441" s="278" t="s">
        <v>158</v>
      </c>
      <c r="E2441" s="362" t="s">
        <v>142</v>
      </c>
      <c r="F2441" s="362"/>
      <c r="G2441" s="186" t="s">
        <v>45</v>
      </c>
      <c r="H2441" s="187">
        <v>0.17499999999999999</v>
      </c>
      <c r="I2441" s="188">
        <v>31.75</v>
      </c>
      <c r="J2441" s="200">
        <v>5.55</v>
      </c>
    </row>
    <row r="2442" spans="1:10" s="110" customFormat="1" ht="25.5">
      <c r="A2442" s="199" t="s">
        <v>139</v>
      </c>
      <c r="B2442" s="186" t="s">
        <v>3765</v>
      </c>
      <c r="C2442" s="186" t="s">
        <v>21</v>
      </c>
      <c r="D2442" s="278" t="s">
        <v>3766</v>
      </c>
      <c r="E2442" s="362" t="s">
        <v>142</v>
      </c>
      <c r="F2442" s="362"/>
      <c r="G2442" s="186" t="s">
        <v>45</v>
      </c>
      <c r="H2442" s="187">
        <v>1</v>
      </c>
      <c r="I2442" s="188">
        <v>60.67</v>
      </c>
      <c r="J2442" s="200">
        <v>60.67</v>
      </c>
    </row>
    <row r="2443" spans="1:10" s="110" customFormat="1" ht="25.5">
      <c r="A2443" s="201"/>
      <c r="B2443" s="293"/>
      <c r="C2443" s="293"/>
      <c r="D2443" s="279"/>
      <c r="E2443" s="279" t="s">
        <v>143</v>
      </c>
      <c r="F2443" s="203">
        <v>13.39</v>
      </c>
      <c r="G2443" s="279" t="s">
        <v>144</v>
      </c>
      <c r="H2443" s="203">
        <v>0</v>
      </c>
      <c r="I2443" s="279" t="s">
        <v>145</v>
      </c>
      <c r="J2443" s="204">
        <v>13.39</v>
      </c>
    </row>
    <row r="2444" spans="1:10" s="110" customFormat="1" ht="15" customHeight="1" thickBot="1">
      <c r="A2444" s="201"/>
      <c r="B2444" s="293"/>
      <c r="C2444" s="293"/>
      <c r="D2444" s="279"/>
      <c r="E2444" s="279" t="s">
        <v>663</v>
      </c>
      <c r="F2444" s="203">
        <v>23.73</v>
      </c>
      <c r="G2444" s="279"/>
      <c r="H2444" s="363" t="s">
        <v>664</v>
      </c>
      <c r="I2444" s="363"/>
      <c r="J2444" s="204">
        <v>129.34</v>
      </c>
    </row>
    <row r="2445" spans="1:10" s="110" customFormat="1" ht="15" thickTop="1">
      <c r="A2445" s="205"/>
      <c r="B2445" s="190"/>
      <c r="C2445" s="190"/>
      <c r="D2445" s="189"/>
      <c r="E2445" s="189"/>
      <c r="F2445" s="189"/>
      <c r="G2445" s="189"/>
      <c r="H2445" s="189"/>
      <c r="I2445" s="189"/>
      <c r="J2445" s="206"/>
    </row>
    <row r="2446" spans="1:10" s="110" customFormat="1">
      <c r="A2446" s="290" t="s">
        <v>3767</v>
      </c>
      <c r="B2446" s="289" t="s">
        <v>8</v>
      </c>
      <c r="C2446" s="289" t="s">
        <v>9</v>
      </c>
      <c r="D2446" s="284" t="s">
        <v>10</v>
      </c>
      <c r="E2446" s="367" t="s">
        <v>136</v>
      </c>
      <c r="F2446" s="367"/>
      <c r="G2446" s="289" t="s">
        <v>11</v>
      </c>
      <c r="H2446" s="288" t="s">
        <v>12</v>
      </c>
      <c r="I2446" s="288" t="s">
        <v>13</v>
      </c>
      <c r="J2446" s="287" t="s">
        <v>14</v>
      </c>
    </row>
    <row r="2447" spans="1:10" s="110" customFormat="1" ht="38.25" customHeight="1">
      <c r="A2447" s="94" t="s">
        <v>137</v>
      </c>
      <c r="B2447" s="95" t="s">
        <v>3768</v>
      </c>
      <c r="C2447" s="95" t="s">
        <v>21</v>
      </c>
      <c r="D2447" s="277" t="s">
        <v>2660</v>
      </c>
      <c r="E2447" s="368" t="s">
        <v>152</v>
      </c>
      <c r="F2447" s="368"/>
      <c r="G2447" s="95" t="s">
        <v>45</v>
      </c>
      <c r="H2447" s="182">
        <v>1</v>
      </c>
      <c r="I2447" s="96">
        <v>260.92</v>
      </c>
      <c r="J2447" s="196">
        <v>260.92</v>
      </c>
    </row>
    <row r="2448" spans="1:10" s="110" customFormat="1" ht="25.5" customHeight="1">
      <c r="A2448" s="197" t="s">
        <v>146</v>
      </c>
      <c r="B2448" s="183" t="s">
        <v>1559</v>
      </c>
      <c r="C2448" s="183" t="s">
        <v>21</v>
      </c>
      <c r="D2448" s="285" t="s">
        <v>153</v>
      </c>
      <c r="E2448" s="365" t="s">
        <v>148</v>
      </c>
      <c r="F2448" s="365"/>
      <c r="G2448" s="183" t="s">
        <v>26</v>
      </c>
      <c r="H2448" s="184">
        <v>0.62839999999999996</v>
      </c>
      <c r="I2448" s="185">
        <v>20.92</v>
      </c>
      <c r="J2448" s="198">
        <v>13.14</v>
      </c>
    </row>
    <row r="2449" spans="1:10" s="110" customFormat="1" ht="25.5" customHeight="1">
      <c r="A2449" s="197" t="s">
        <v>146</v>
      </c>
      <c r="B2449" s="183" t="s">
        <v>1560</v>
      </c>
      <c r="C2449" s="183" t="s">
        <v>21</v>
      </c>
      <c r="D2449" s="285" t="s">
        <v>154</v>
      </c>
      <c r="E2449" s="365" t="s">
        <v>148</v>
      </c>
      <c r="F2449" s="365"/>
      <c r="G2449" s="183" t="s">
        <v>26</v>
      </c>
      <c r="H2449" s="184">
        <v>0.62839999999999996</v>
      </c>
      <c r="I2449" s="185">
        <v>25.55</v>
      </c>
      <c r="J2449" s="198">
        <v>16.05</v>
      </c>
    </row>
    <row r="2450" spans="1:10" s="110" customFormat="1" ht="25.5">
      <c r="A2450" s="199" t="s">
        <v>139</v>
      </c>
      <c r="B2450" s="186" t="s">
        <v>1681</v>
      </c>
      <c r="C2450" s="186" t="s">
        <v>21</v>
      </c>
      <c r="D2450" s="278" t="s">
        <v>1094</v>
      </c>
      <c r="E2450" s="362" t="s">
        <v>142</v>
      </c>
      <c r="F2450" s="362"/>
      <c r="G2450" s="186" t="s">
        <v>45</v>
      </c>
      <c r="H2450" s="187">
        <v>3</v>
      </c>
      <c r="I2450" s="188">
        <v>13.19</v>
      </c>
      <c r="J2450" s="200">
        <v>39.57</v>
      </c>
    </row>
    <row r="2451" spans="1:10" s="110" customFormat="1" ht="38.25">
      <c r="A2451" s="199" t="s">
        <v>139</v>
      </c>
      <c r="B2451" s="186" t="s">
        <v>1616</v>
      </c>
      <c r="C2451" s="186" t="s">
        <v>21</v>
      </c>
      <c r="D2451" s="278" t="s">
        <v>158</v>
      </c>
      <c r="E2451" s="362" t="s">
        <v>142</v>
      </c>
      <c r="F2451" s="362"/>
      <c r="G2451" s="186" t="s">
        <v>45</v>
      </c>
      <c r="H2451" s="187">
        <v>0.26250000000000001</v>
      </c>
      <c r="I2451" s="188">
        <v>31.75</v>
      </c>
      <c r="J2451" s="200">
        <v>8.33</v>
      </c>
    </row>
    <row r="2452" spans="1:10" s="110" customFormat="1" ht="25.5">
      <c r="A2452" s="199" t="s">
        <v>139</v>
      </c>
      <c r="B2452" s="186" t="s">
        <v>3769</v>
      </c>
      <c r="C2452" s="186" t="s">
        <v>21</v>
      </c>
      <c r="D2452" s="278" t="s">
        <v>3770</v>
      </c>
      <c r="E2452" s="362" t="s">
        <v>142</v>
      </c>
      <c r="F2452" s="362"/>
      <c r="G2452" s="186" t="s">
        <v>45</v>
      </c>
      <c r="H2452" s="187">
        <v>1</v>
      </c>
      <c r="I2452" s="188">
        <v>183.83</v>
      </c>
      <c r="J2452" s="200">
        <v>183.83</v>
      </c>
    </row>
    <row r="2453" spans="1:10" s="110" customFormat="1" ht="25.5">
      <c r="A2453" s="201"/>
      <c r="B2453" s="293"/>
      <c r="C2453" s="293"/>
      <c r="D2453" s="279"/>
      <c r="E2453" s="279" t="s">
        <v>143</v>
      </c>
      <c r="F2453" s="203">
        <v>23.33</v>
      </c>
      <c r="G2453" s="279" t="s">
        <v>144</v>
      </c>
      <c r="H2453" s="203">
        <v>0</v>
      </c>
      <c r="I2453" s="279" t="s">
        <v>145</v>
      </c>
      <c r="J2453" s="204">
        <v>23.33</v>
      </c>
    </row>
    <row r="2454" spans="1:10" s="110" customFormat="1" ht="15" customHeight="1" thickBot="1">
      <c r="A2454" s="201"/>
      <c r="B2454" s="293"/>
      <c r="C2454" s="293"/>
      <c r="D2454" s="279"/>
      <c r="E2454" s="279" t="s">
        <v>663</v>
      </c>
      <c r="F2454" s="203">
        <v>58.62</v>
      </c>
      <c r="G2454" s="279"/>
      <c r="H2454" s="363" t="s">
        <v>664</v>
      </c>
      <c r="I2454" s="363"/>
      <c r="J2454" s="204">
        <v>319.54000000000002</v>
      </c>
    </row>
    <row r="2455" spans="1:10" s="110" customFormat="1" ht="15" thickTop="1">
      <c r="A2455" s="205"/>
      <c r="B2455" s="190"/>
      <c r="C2455" s="190"/>
      <c r="D2455" s="189"/>
      <c r="E2455" s="189"/>
      <c r="F2455" s="189"/>
      <c r="G2455" s="189"/>
      <c r="H2455" s="189"/>
      <c r="I2455" s="189"/>
      <c r="J2455" s="206"/>
    </row>
    <row r="2456" spans="1:10" s="110" customFormat="1">
      <c r="A2456" s="290" t="s">
        <v>3771</v>
      </c>
      <c r="B2456" s="289" t="s">
        <v>8</v>
      </c>
      <c r="C2456" s="289" t="s">
        <v>9</v>
      </c>
      <c r="D2456" s="284" t="s">
        <v>10</v>
      </c>
      <c r="E2456" s="367" t="s">
        <v>136</v>
      </c>
      <c r="F2456" s="367"/>
      <c r="G2456" s="289" t="s">
        <v>11</v>
      </c>
      <c r="H2456" s="288" t="s">
        <v>12</v>
      </c>
      <c r="I2456" s="288" t="s">
        <v>13</v>
      </c>
      <c r="J2456" s="287" t="s">
        <v>14</v>
      </c>
    </row>
    <row r="2457" spans="1:10" s="110" customFormat="1" ht="38.25" customHeight="1">
      <c r="A2457" s="94" t="s">
        <v>137</v>
      </c>
      <c r="B2457" s="95" t="s">
        <v>1305</v>
      </c>
      <c r="C2457" s="95" t="s">
        <v>21</v>
      </c>
      <c r="D2457" s="277" t="s">
        <v>418</v>
      </c>
      <c r="E2457" s="368" t="s">
        <v>152</v>
      </c>
      <c r="F2457" s="368"/>
      <c r="G2457" s="95" t="s">
        <v>45</v>
      </c>
      <c r="H2457" s="182">
        <v>1</v>
      </c>
      <c r="I2457" s="96">
        <v>11.23</v>
      </c>
      <c r="J2457" s="196">
        <v>11.23</v>
      </c>
    </row>
    <row r="2458" spans="1:10" s="110" customFormat="1" ht="25.5" customHeight="1">
      <c r="A2458" s="197" t="s">
        <v>146</v>
      </c>
      <c r="B2458" s="183" t="s">
        <v>1559</v>
      </c>
      <c r="C2458" s="183" t="s">
        <v>21</v>
      </c>
      <c r="D2458" s="285" t="s">
        <v>153</v>
      </c>
      <c r="E2458" s="365" t="s">
        <v>148</v>
      </c>
      <c r="F2458" s="365"/>
      <c r="G2458" s="183" t="s">
        <v>26</v>
      </c>
      <c r="H2458" s="184">
        <v>1.14E-2</v>
      </c>
      <c r="I2458" s="185">
        <v>20.92</v>
      </c>
      <c r="J2458" s="198">
        <v>0.23</v>
      </c>
    </row>
    <row r="2459" spans="1:10" s="110" customFormat="1" ht="25.5" customHeight="1">
      <c r="A2459" s="197" t="s">
        <v>146</v>
      </c>
      <c r="B2459" s="183" t="s">
        <v>1560</v>
      </c>
      <c r="C2459" s="183" t="s">
        <v>21</v>
      </c>
      <c r="D2459" s="285" t="s">
        <v>154</v>
      </c>
      <c r="E2459" s="365" t="s">
        <v>148</v>
      </c>
      <c r="F2459" s="365"/>
      <c r="G2459" s="183" t="s">
        <v>26</v>
      </c>
      <c r="H2459" s="184">
        <v>1.14E-2</v>
      </c>
      <c r="I2459" s="185">
        <v>25.55</v>
      </c>
      <c r="J2459" s="198">
        <v>0.28999999999999998</v>
      </c>
    </row>
    <row r="2460" spans="1:10" s="110" customFormat="1">
      <c r="A2460" s="199" t="s">
        <v>139</v>
      </c>
      <c r="B2460" s="186" t="s">
        <v>1565</v>
      </c>
      <c r="C2460" s="186" t="s">
        <v>21</v>
      </c>
      <c r="D2460" s="278" t="s">
        <v>164</v>
      </c>
      <c r="E2460" s="362" t="s">
        <v>142</v>
      </c>
      <c r="F2460" s="362"/>
      <c r="G2460" s="186" t="s">
        <v>45</v>
      </c>
      <c r="H2460" s="187">
        <v>7.3000000000000001E-3</v>
      </c>
      <c r="I2460" s="188">
        <v>76.94</v>
      </c>
      <c r="J2460" s="200">
        <v>0.56000000000000005</v>
      </c>
    </row>
    <row r="2461" spans="1:10" s="110" customFormat="1" ht="25.5">
      <c r="A2461" s="199" t="s">
        <v>139</v>
      </c>
      <c r="B2461" s="186" t="s">
        <v>1567</v>
      </c>
      <c r="C2461" s="186" t="s">
        <v>21</v>
      </c>
      <c r="D2461" s="278" t="s">
        <v>166</v>
      </c>
      <c r="E2461" s="362" t="s">
        <v>142</v>
      </c>
      <c r="F2461" s="362"/>
      <c r="G2461" s="186" t="s">
        <v>45</v>
      </c>
      <c r="H2461" s="187">
        <v>1.0999999999999999E-2</v>
      </c>
      <c r="I2461" s="188">
        <v>87.17</v>
      </c>
      <c r="J2461" s="200">
        <v>0.95</v>
      </c>
    </row>
    <row r="2462" spans="1:10" s="110" customFormat="1">
      <c r="A2462" s="199" t="s">
        <v>139</v>
      </c>
      <c r="B2462" s="186" t="s">
        <v>1564</v>
      </c>
      <c r="C2462" s="186" t="s">
        <v>21</v>
      </c>
      <c r="D2462" s="278" t="s">
        <v>165</v>
      </c>
      <c r="E2462" s="362" t="s">
        <v>142</v>
      </c>
      <c r="F2462" s="362"/>
      <c r="G2462" s="186" t="s">
        <v>45</v>
      </c>
      <c r="H2462" s="187">
        <v>8.0000000000000002E-3</v>
      </c>
      <c r="I2462" s="188">
        <v>2.62</v>
      </c>
      <c r="J2462" s="200">
        <v>0.02</v>
      </c>
    </row>
    <row r="2463" spans="1:10" s="110" customFormat="1">
      <c r="A2463" s="199" t="s">
        <v>139</v>
      </c>
      <c r="B2463" s="186" t="s">
        <v>1631</v>
      </c>
      <c r="C2463" s="186" t="s">
        <v>21</v>
      </c>
      <c r="D2463" s="278" t="s">
        <v>1033</v>
      </c>
      <c r="E2463" s="362" t="s">
        <v>142</v>
      </c>
      <c r="F2463" s="362"/>
      <c r="G2463" s="186" t="s">
        <v>45</v>
      </c>
      <c r="H2463" s="187">
        <v>1</v>
      </c>
      <c r="I2463" s="188">
        <v>9.18</v>
      </c>
      <c r="J2463" s="200">
        <v>9.18</v>
      </c>
    </row>
    <row r="2464" spans="1:10" s="110" customFormat="1" ht="25.5">
      <c r="A2464" s="201"/>
      <c r="B2464" s="293"/>
      <c r="C2464" s="293"/>
      <c r="D2464" s="279"/>
      <c r="E2464" s="279" t="s">
        <v>143</v>
      </c>
      <c r="F2464" s="203">
        <v>0.41</v>
      </c>
      <c r="G2464" s="279" t="s">
        <v>144</v>
      </c>
      <c r="H2464" s="203">
        <v>0</v>
      </c>
      <c r="I2464" s="279" t="s">
        <v>145</v>
      </c>
      <c r="J2464" s="204">
        <v>0.41</v>
      </c>
    </row>
    <row r="2465" spans="1:10" s="110" customFormat="1" ht="15" customHeight="1" thickBot="1">
      <c r="A2465" s="201"/>
      <c r="B2465" s="293"/>
      <c r="C2465" s="293"/>
      <c r="D2465" s="279"/>
      <c r="E2465" s="279" t="s">
        <v>663</v>
      </c>
      <c r="F2465" s="203">
        <v>2.52</v>
      </c>
      <c r="G2465" s="279"/>
      <c r="H2465" s="363" t="s">
        <v>664</v>
      </c>
      <c r="I2465" s="363"/>
      <c r="J2465" s="204">
        <v>13.75</v>
      </c>
    </row>
    <row r="2466" spans="1:10" s="110" customFormat="1" ht="15" thickTop="1">
      <c r="A2466" s="205"/>
      <c r="B2466" s="190"/>
      <c r="C2466" s="190"/>
      <c r="D2466" s="189"/>
      <c r="E2466" s="189"/>
      <c r="F2466" s="189"/>
      <c r="G2466" s="189"/>
      <c r="H2466" s="189"/>
      <c r="I2466" s="189"/>
      <c r="J2466" s="206"/>
    </row>
    <row r="2467" spans="1:10" s="110" customFormat="1">
      <c r="A2467" s="290" t="s">
        <v>3772</v>
      </c>
      <c r="B2467" s="289" t="s">
        <v>8</v>
      </c>
      <c r="C2467" s="289" t="s">
        <v>9</v>
      </c>
      <c r="D2467" s="284" t="s">
        <v>10</v>
      </c>
      <c r="E2467" s="367" t="s">
        <v>136</v>
      </c>
      <c r="F2467" s="367"/>
      <c r="G2467" s="289" t="s">
        <v>11</v>
      </c>
      <c r="H2467" s="288" t="s">
        <v>12</v>
      </c>
      <c r="I2467" s="288" t="s">
        <v>13</v>
      </c>
      <c r="J2467" s="287" t="s">
        <v>14</v>
      </c>
    </row>
    <row r="2468" spans="1:10" s="110" customFormat="1" ht="38.25" customHeight="1">
      <c r="A2468" s="94" t="s">
        <v>137</v>
      </c>
      <c r="B2468" s="95" t="s">
        <v>3773</v>
      </c>
      <c r="C2468" s="95" t="s">
        <v>21</v>
      </c>
      <c r="D2468" s="277" t="s">
        <v>2663</v>
      </c>
      <c r="E2468" s="368" t="s">
        <v>152</v>
      </c>
      <c r="F2468" s="368"/>
      <c r="G2468" s="95" t="s">
        <v>45</v>
      </c>
      <c r="H2468" s="182">
        <v>1</v>
      </c>
      <c r="I2468" s="96">
        <v>23.21</v>
      </c>
      <c r="J2468" s="196">
        <v>23.21</v>
      </c>
    </row>
    <row r="2469" spans="1:10" s="110" customFormat="1" ht="25.5" customHeight="1">
      <c r="A2469" s="197" t="s">
        <v>146</v>
      </c>
      <c r="B2469" s="183" t="s">
        <v>1559</v>
      </c>
      <c r="C2469" s="183" t="s">
        <v>21</v>
      </c>
      <c r="D2469" s="285" t="s">
        <v>153</v>
      </c>
      <c r="E2469" s="365" t="s">
        <v>148</v>
      </c>
      <c r="F2469" s="365"/>
      <c r="G2469" s="183" t="s">
        <v>26</v>
      </c>
      <c r="H2469" s="184">
        <v>4.19E-2</v>
      </c>
      <c r="I2469" s="185">
        <v>20.92</v>
      </c>
      <c r="J2469" s="198">
        <v>0.87</v>
      </c>
    </row>
    <row r="2470" spans="1:10" s="110" customFormat="1" ht="25.5" customHeight="1">
      <c r="A2470" s="197" t="s">
        <v>146</v>
      </c>
      <c r="B2470" s="183" t="s">
        <v>1560</v>
      </c>
      <c r="C2470" s="183" t="s">
        <v>21</v>
      </c>
      <c r="D2470" s="285" t="s">
        <v>154</v>
      </c>
      <c r="E2470" s="365" t="s">
        <v>148</v>
      </c>
      <c r="F2470" s="365"/>
      <c r="G2470" s="183" t="s">
        <v>26</v>
      </c>
      <c r="H2470" s="184">
        <v>4.19E-2</v>
      </c>
      <c r="I2470" s="185">
        <v>25.55</v>
      </c>
      <c r="J2470" s="198">
        <v>1.07</v>
      </c>
    </row>
    <row r="2471" spans="1:10" s="110" customFormat="1">
      <c r="A2471" s="199" t="s">
        <v>139</v>
      </c>
      <c r="B2471" s="186" t="s">
        <v>1565</v>
      </c>
      <c r="C2471" s="186" t="s">
        <v>21</v>
      </c>
      <c r="D2471" s="278" t="s">
        <v>164</v>
      </c>
      <c r="E2471" s="362" t="s">
        <v>142</v>
      </c>
      <c r="F2471" s="362"/>
      <c r="G2471" s="186" t="s">
        <v>45</v>
      </c>
      <c r="H2471" s="187">
        <v>1.67E-2</v>
      </c>
      <c r="I2471" s="188">
        <v>76.94</v>
      </c>
      <c r="J2471" s="200">
        <v>1.28</v>
      </c>
    </row>
    <row r="2472" spans="1:10" s="110" customFormat="1" ht="25.5">
      <c r="A2472" s="199" t="s">
        <v>139</v>
      </c>
      <c r="B2472" s="186" t="s">
        <v>1567</v>
      </c>
      <c r="C2472" s="186" t="s">
        <v>21</v>
      </c>
      <c r="D2472" s="278" t="s">
        <v>166</v>
      </c>
      <c r="E2472" s="362" t="s">
        <v>142</v>
      </c>
      <c r="F2472" s="362"/>
      <c r="G2472" s="186" t="s">
        <v>45</v>
      </c>
      <c r="H2472" s="187">
        <v>2.5999999999999999E-2</v>
      </c>
      <c r="I2472" s="188">
        <v>87.17</v>
      </c>
      <c r="J2472" s="200">
        <v>2.2599999999999998</v>
      </c>
    </row>
    <row r="2473" spans="1:10" s="110" customFormat="1">
      <c r="A2473" s="199" t="s">
        <v>139</v>
      </c>
      <c r="B2473" s="186" t="s">
        <v>1564</v>
      </c>
      <c r="C2473" s="186" t="s">
        <v>21</v>
      </c>
      <c r="D2473" s="278" t="s">
        <v>165</v>
      </c>
      <c r="E2473" s="362" t="s">
        <v>142</v>
      </c>
      <c r="F2473" s="362"/>
      <c r="G2473" s="186" t="s">
        <v>45</v>
      </c>
      <c r="H2473" s="187">
        <v>3.1E-2</v>
      </c>
      <c r="I2473" s="188">
        <v>2.62</v>
      </c>
      <c r="J2473" s="200">
        <v>0.08</v>
      </c>
    </row>
    <row r="2474" spans="1:10" s="110" customFormat="1">
      <c r="A2474" s="199" t="s">
        <v>139</v>
      </c>
      <c r="B2474" s="186" t="s">
        <v>3754</v>
      </c>
      <c r="C2474" s="186" t="s">
        <v>21</v>
      </c>
      <c r="D2474" s="278" t="s">
        <v>3755</v>
      </c>
      <c r="E2474" s="362" t="s">
        <v>142</v>
      </c>
      <c r="F2474" s="362"/>
      <c r="G2474" s="186" t="s">
        <v>45</v>
      </c>
      <c r="H2474" s="187">
        <v>1</v>
      </c>
      <c r="I2474" s="188">
        <v>17.649999999999999</v>
      </c>
      <c r="J2474" s="200">
        <v>17.649999999999999</v>
      </c>
    </row>
    <row r="2475" spans="1:10" s="110" customFormat="1" ht="25.5">
      <c r="A2475" s="201"/>
      <c r="B2475" s="293"/>
      <c r="C2475" s="293"/>
      <c r="D2475" s="279"/>
      <c r="E2475" s="279" t="s">
        <v>143</v>
      </c>
      <c r="F2475" s="203">
        <v>1.55</v>
      </c>
      <c r="G2475" s="279" t="s">
        <v>144</v>
      </c>
      <c r="H2475" s="203">
        <v>0</v>
      </c>
      <c r="I2475" s="279" t="s">
        <v>145</v>
      </c>
      <c r="J2475" s="204">
        <v>1.55</v>
      </c>
    </row>
    <row r="2476" spans="1:10" s="110" customFormat="1" ht="15" customHeight="1" thickBot="1">
      <c r="A2476" s="201"/>
      <c r="B2476" s="293"/>
      <c r="C2476" s="293"/>
      <c r="D2476" s="279"/>
      <c r="E2476" s="279" t="s">
        <v>663</v>
      </c>
      <c r="F2476" s="203">
        <v>5.21</v>
      </c>
      <c r="G2476" s="279"/>
      <c r="H2476" s="363" t="s">
        <v>664</v>
      </c>
      <c r="I2476" s="363"/>
      <c r="J2476" s="204">
        <v>28.42</v>
      </c>
    </row>
    <row r="2477" spans="1:10" s="110" customFormat="1" ht="15" thickTop="1">
      <c r="A2477" s="205"/>
      <c r="B2477" s="190"/>
      <c r="C2477" s="190"/>
      <c r="D2477" s="189"/>
      <c r="E2477" s="189"/>
      <c r="F2477" s="189"/>
      <c r="G2477" s="189"/>
      <c r="H2477" s="189"/>
      <c r="I2477" s="189"/>
      <c r="J2477" s="206"/>
    </row>
    <row r="2478" spans="1:10" s="110" customFormat="1">
      <c r="A2478" s="290" t="s">
        <v>3774</v>
      </c>
      <c r="B2478" s="289" t="s">
        <v>8</v>
      </c>
      <c r="C2478" s="289" t="s">
        <v>9</v>
      </c>
      <c r="D2478" s="284" t="s">
        <v>10</v>
      </c>
      <c r="E2478" s="367" t="s">
        <v>136</v>
      </c>
      <c r="F2478" s="367"/>
      <c r="G2478" s="289" t="s">
        <v>11</v>
      </c>
      <c r="H2478" s="288" t="s">
        <v>12</v>
      </c>
      <c r="I2478" s="288" t="s">
        <v>13</v>
      </c>
      <c r="J2478" s="287" t="s">
        <v>14</v>
      </c>
    </row>
    <row r="2479" spans="1:10" s="110" customFormat="1" ht="38.25" customHeight="1">
      <c r="A2479" s="94" t="s">
        <v>137</v>
      </c>
      <c r="B2479" s="95" t="s">
        <v>3775</v>
      </c>
      <c r="C2479" s="95" t="s">
        <v>21</v>
      </c>
      <c r="D2479" s="277" t="s">
        <v>2666</v>
      </c>
      <c r="E2479" s="368" t="s">
        <v>152</v>
      </c>
      <c r="F2479" s="368"/>
      <c r="G2479" s="95" t="s">
        <v>45</v>
      </c>
      <c r="H2479" s="182">
        <v>1</v>
      </c>
      <c r="I2479" s="96">
        <v>139.43</v>
      </c>
      <c r="J2479" s="196">
        <v>139.43</v>
      </c>
    </row>
    <row r="2480" spans="1:10" s="110" customFormat="1" ht="25.5" customHeight="1">
      <c r="A2480" s="197" t="s">
        <v>146</v>
      </c>
      <c r="B2480" s="183" t="s">
        <v>1559</v>
      </c>
      <c r="C2480" s="183" t="s">
        <v>21</v>
      </c>
      <c r="D2480" s="285" t="s">
        <v>153</v>
      </c>
      <c r="E2480" s="365" t="s">
        <v>148</v>
      </c>
      <c r="F2480" s="365"/>
      <c r="G2480" s="183" t="s">
        <v>26</v>
      </c>
      <c r="H2480" s="184">
        <v>0.31790000000000002</v>
      </c>
      <c r="I2480" s="185">
        <v>20.92</v>
      </c>
      <c r="J2480" s="198">
        <v>6.65</v>
      </c>
    </row>
    <row r="2481" spans="1:10" s="110" customFormat="1" ht="25.5" customHeight="1">
      <c r="A2481" s="197" t="s">
        <v>146</v>
      </c>
      <c r="B2481" s="183" t="s">
        <v>1560</v>
      </c>
      <c r="C2481" s="183" t="s">
        <v>21</v>
      </c>
      <c r="D2481" s="285" t="s">
        <v>154</v>
      </c>
      <c r="E2481" s="365" t="s">
        <v>148</v>
      </c>
      <c r="F2481" s="365"/>
      <c r="G2481" s="183" t="s">
        <v>26</v>
      </c>
      <c r="H2481" s="184">
        <v>0.31790000000000002</v>
      </c>
      <c r="I2481" s="185">
        <v>25.55</v>
      </c>
      <c r="J2481" s="198">
        <v>8.1199999999999992</v>
      </c>
    </row>
    <row r="2482" spans="1:10" s="110" customFormat="1" ht="25.5">
      <c r="A2482" s="199" t="s">
        <v>139</v>
      </c>
      <c r="B2482" s="186" t="s">
        <v>1680</v>
      </c>
      <c r="C2482" s="186" t="s">
        <v>21</v>
      </c>
      <c r="D2482" s="278" t="s">
        <v>1092</v>
      </c>
      <c r="E2482" s="362" t="s">
        <v>142</v>
      </c>
      <c r="F2482" s="362"/>
      <c r="G2482" s="186" t="s">
        <v>45</v>
      </c>
      <c r="H2482" s="187">
        <v>1</v>
      </c>
      <c r="I2482" s="188">
        <v>3.81</v>
      </c>
      <c r="J2482" s="200">
        <v>3.81</v>
      </c>
    </row>
    <row r="2483" spans="1:10" s="110" customFormat="1" ht="25.5">
      <c r="A2483" s="199" t="s">
        <v>139</v>
      </c>
      <c r="B2483" s="186" t="s">
        <v>1681</v>
      </c>
      <c r="C2483" s="186" t="s">
        <v>21</v>
      </c>
      <c r="D2483" s="278" t="s">
        <v>1094</v>
      </c>
      <c r="E2483" s="362" t="s">
        <v>142</v>
      </c>
      <c r="F2483" s="362"/>
      <c r="G2483" s="186" t="s">
        <v>45</v>
      </c>
      <c r="H2483" s="187">
        <v>2</v>
      </c>
      <c r="I2483" s="188">
        <v>13.19</v>
      </c>
      <c r="J2483" s="200">
        <v>26.38</v>
      </c>
    </row>
    <row r="2484" spans="1:10" s="110" customFormat="1" ht="38.25">
      <c r="A2484" s="199" t="s">
        <v>139</v>
      </c>
      <c r="B2484" s="186" t="s">
        <v>1616</v>
      </c>
      <c r="C2484" s="186" t="s">
        <v>21</v>
      </c>
      <c r="D2484" s="278" t="s">
        <v>158</v>
      </c>
      <c r="E2484" s="362" t="s">
        <v>142</v>
      </c>
      <c r="F2484" s="362"/>
      <c r="G2484" s="186" t="s">
        <v>45</v>
      </c>
      <c r="H2484" s="187">
        <v>0.23250000000000001</v>
      </c>
      <c r="I2484" s="188">
        <v>31.75</v>
      </c>
      <c r="J2484" s="200">
        <v>7.38</v>
      </c>
    </row>
    <row r="2485" spans="1:10" s="110" customFormat="1">
      <c r="A2485" s="199" t="s">
        <v>139</v>
      </c>
      <c r="B2485" s="186" t="s">
        <v>3776</v>
      </c>
      <c r="C2485" s="186" t="s">
        <v>21</v>
      </c>
      <c r="D2485" s="278" t="s">
        <v>3777</v>
      </c>
      <c r="E2485" s="362" t="s">
        <v>142</v>
      </c>
      <c r="F2485" s="362"/>
      <c r="G2485" s="186" t="s">
        <v>45</v>
      </c>
      <c r="H2485" s="187">
        <v>1</v>
      </c>
      <c r="I2485" s="188">
        <v>87.09</v>
      </c>
      <c r="J2485" s="200">
        <v>87.09</v>
      </c>
    </row>
    <row r="2486" spans="1:10" s="110" customFormat="1" ht="25.5">
      <c r="A2486" s="201"/>
      <c r="B2486" s="293"/>
      <c r="C2486" s="293"/>
      <c r="D2486" s="279"/>
      <c r="E2486" s="279" t="s">
        <v>143</v>
      </c>
      <c r="F2486" s="203">
        <v>11.8</v>
      </c>
      <c r="G2486" s="279" t="s">
        <v>144</v>
      </c>
      <c r="H2486" s="203">
        <v>0</v>
      </c>
      <c r="I2486" s="279" t="s">
        <v>145</v>
      </c>
      <c r="J2486" s="204">
        <v>11.8</v>
      </c>
    </row>
    <row r="2487" spans="1:10" s="110" customFormat="1" ht="15" customHeight="1" thickBot="1">
      <c r="A2487" s="201"/>
      <c r="B2487" s="293"/>
      <c r="C2487" s="293"/>
      <c r="D2487" s="279"/>
      <c r="E2487" s="279" t="s">
        <v>663</v>
      </c>
      <c r="F2487" s="203">
        <v>31.32</v>
      </c>
      <c r="G2487" s="279"/>
      <c r="H2487" s="363" t="s">
        <v>664</v>
      </c>
      <c r="I2487" s="363"/>
      <c r="J2487" s="204">
        <v>170.75</v>
      </c>
    </row>
    <row r="2488" spans="1:10" s="110" customFormat="1" ht="15" thickTop="1">
      <c r="A2488" s="205"/>
      <c r="B2488" s="190"/>
      <c r="C2488" s="190"/>
      <c r="D2488" s="189"/>
      <c r="E2488" s="189"/>
      <c r="F2488" s="189"/>
      <c r="G2488" s="189"/>
      <c r="H2488" s="189"/>
      <c r="I2488" s="189"/>
      <c r="J2488" s="206"/>
    </row>
    <row r="2489" spans="1:10" s="110" customFormat="1">
      <c r="A2489" s="290" t="s">
        <v>3778</v>
      </c>
      <c r="B2489" s="289" t="s">
        <v>8</v>
      </c>
      <c r="C2489" s="289" t="s">
        <v>9</v>
      </c>
      <c r="D2489" s="284" t="s">
        <v>10</v>
      </c>
      <c r="E2489" s="367" t="s">
        <v>136</v>
      </c>
      <c r="F2489" s="367"/>
      <c r="G2489" s="289" t="s">
        <v>11</v>
      </c>
      <c r="H2489" s="288" t="s">
        <v>12</v>
      </c>
      <c r="I2489" s="288" t="s">
        <v>13</v>
      </c>
      <c r="J2489" s="287" t="s">
        <v>14</v>
      </c>
    </row>
    <row r="2490" spans="1:10" s="110" customFormat="1" ht="14.25" customHeight="1">
      <c r="A2490" s="94" t="s">
        <v>137</v>
      </c>
      <c r="B2490" s="95" t="s">
        <v>3779</v>
      </c>
      <c r="C2490" s="95" t="s">
        <v>268</v>
      </c>
      <c r="D2490" s="277" t="s">
        <v>2668</v>
      </c>
      <c r="E2490" s="368" t="s">
        <v>3780</v>
      </c>
      <c r="F2490" s="368"/>
      <c r="G2490" s="95" t="s">
        <v>45</v>
      </c>
      <c r="H2490" s="182">
        <v>1</v>
      </c>
      <c r="I2490" s="96">
        <v>211.22</v>
      </c>
      <c r="J2490" s="196">
        <v>211.22</v>
      </c>
    </row>
    <row r="2491" spans="1:10" s="110" customFormat="1">
      <c r="A2491" s="199" t="s">
        <v>139</v>
      </c>
      <c r="B2491" s="186" t="s">
        <v>1619</v>
      </c>
      <c r="C2491" s="186" t="s">
        <v>268</v>
      </c>
      <c r="D2491" s="278" t="s">
        <v>1006</v>
      </c>
      <c r="E2491" s="362" t="s">
        <v>142</v>
      </c>
      <c r="F2491" s="362"/>
      <c r="G2491" s="186" t="s">
        <v>45</v>
      </c>
      <c r="H2491" s="187">
        <v>0.12</v>
      </c>
      <c r="I2491" s="188">
        <v>17.22</v>
      </c>
      <c r="J2491" s="200">
        <v>2.06</v>
      </c>
    </row>
    <row r="2492" spans="1:10" s="110" customFormat="1">
      <c r="A2492" s="199" t="s">
        <v>139</v>
      </c>
      <c r="B2492" s="186" t="s">
        <v>1620</v>
      </c>
      <c r="C2492" s="186" t="s">
        <v>268</v>
      </c>
      <c r="D2492" s="278" t="s">
        <v>3734</v>
      </c>
      <c r="E2492" s="362" t="s">
        <v>142</v>
      </c>
      <c r="F2492" s="362"/>
      <c r="G2492" s="186" t="s">
        <v>45</v>
      </c>
      <c r="H2492" s="187">
        <v>1</v>
      </c>
      <c r="I2492" s="188">
        <v>9.9</v>
      </c>
      <c r="J2492" s="200">
        <v>9.9</v>
      </c>
    </row>
    <row r="2493" spans="1:10" s="110" customFormat="1">
      <c r="A2493" s="199" t="s">
        <v>139</v>
      </c>
      <c r="B2493" s="186" t="s">
        <v>3781</v>
      </c>
      <c r="C2493" s="186" t="s">
        <v>268</v>
      </c>
      <c r="D2493" s="278" t="s">
        <v>3782</v>
      </c>
      <c r="E2493" s="362" t="s">
        <v>142</v>
      </c>
      <c r="F2493" s="362"/>
      <c r="G2493" s="186" t="s">
        <v>45</v>
      </c>
      <c r="H2493" s="187">
        <v>1</v>
      </c>
      <c r="I2493" s="188">
        <v>149.47999999999999</v>
      </c>
      <c r="J2493" s="200">
        <v>149.47999999999999</v>
      </c>
    </row>
    <row r="2494" spans="1:10" s="110" customFormat="1">
      <c r="A2494" s="199" t="s">
        <v>139</v>
      </c>
      <c r="B2494" s="186" t="s">
        <v>1570</v>
      </c>
      <c r="C2494" s="186" t="s">
        <v>268</v>
      </c>
      <c r="D2494" s="278" t="s">
        <v>933</v>
      </c>
      <c r="E2494" s="362" t="s">
        <v>141</v>
      </c>
      <c r="F2494" s="362"/>
      <c r="G2494" s="186" t="s">
        <v>26</v>
      </c>
      <c r="H2494" s="187">
        <v>1.4450000000000001</v>
      </c>
      <c r="I2494" s="188">
        <v>15.09</v>
      </c>
      <c r="J2494" s="200">
        <v>21.8</v>
      </c>
    </row>
    <row r="2495" spans="1:10" s="110" customFormat="1">
      <c r="A2495" s="199" t="s">
        <v>139</v>
      </c>
      <c r="B2495" s="186" t="s">
        <v>1571</v>
      </c>
      <c r="C2495" s="186" t="s">
        <v>268</v>
      </c>
      <c r="D2495" s="278" t="s">
        <v>934</v>
      </c>
      <c r="E2495" s="362" t="s">
        <v>141</v>
      </c>
      <c r="F2495" s="362"/>
      <c r="G2495" s="186" t="s">
        <v>26</v>
      </c>
      <c r="H2495" s="187">
        <v>1.4450000000000001</v>
      </c>
      <c r="I2495" s="188">
        <v>19.37</v>
      </c>
      <c r="J2495" s="200">
        <v>27.98</v>
      </c>
    </row>
    <row r="2496" spans="1:10" s="110" customFormat="1" ht="25.5">
      <c r="A2496" s="201"/>
      <c r="B2496" s="293"/>
      <c r="C2496" s="293"/>
      <c r="D2496" s="279"/>
      <c r="E2496" s="279" t="s">
        <v>143</v>
      </c>
      <c r="F2496" s="203">
        <v>49.78</v>
      </c>
      <c r="G2496" s="279" t="s">
        <v>144</v>
      </c>
      <c r="H2496" s="203">
        <v>0</v>
      </c>
      <c r="I2496" s="279" t="s">
        <v>145</v>
      </c>
      <c r="J2496" s="204">
        <v>49.78</v>
      </c>
    </row>
    <row r="2497" spans="1:10" s="110" customFormat="1" ht="15" customHeight="1" thickBot="1">
      <c r="A2497" s="201"/>
      <c r="B2497" s="293"/>
      <c r="C2497" s="293"/>
      <c r="D2497" s="279"/>
      <c r="E2497" s="279" t="s">
        <v>663</v>
      </c>
      <c r="F2497" s="203">
        <v>47.46</v>
      </c>
      <c r="G2497" s="279"/>
      <c r="H2497" s="363" t="s">
        <v>664</v>
      </c>
      <c r="I2497" s="363"/>
      <c r="J2497" s="204">
        <v>258.68</v>
      </c>
    </row>
    <row r="2498" spans="1:10" s="110" customFormat="1" ht="15" thickTop="1">
      <c r="A2498" s="205"/>
      <c r="B2498" s="190"/>
      <c r="C2498" s="190"/>
      <c r="D2498" s="189"/>
      <c r="E2498" s="189"/>
      <c r="F2498" s="189"/>
      <c r="G2498" s="189"/>
      <c r="H2498" s="189"/>
      <c r="I2498" s="189"/>
      <c r="J2498" s="206"/>
    </row>
    <row r="2499" spans="1:10" s="110" customFormat="1">
      <c r="A2499" s="290" t="s">
        <v>3783</v>
      </c>
      <c r="B2499" s="289" t="s">
        <v>8</v>
      </c>
      <c r="C2499" s="289" t="s">
        <v>9</v>
      </c>
      <c r="D2499" s="284" t="s">
        <v>10</v>
      </c>
      <c r="E2499" s="367" t="s">
        <v>136</v>
      </c>
      <c r="F2499" s="367"/>
      <c r="G2499" s="289" t="s">
        <v>11</v>
      </c>
      <c r="H2499" s="288" t="s">
        <v>12</v>
      </c>
      <c r="I2499" s="288" t="s">
        <v>13</v>
      </c>
      <c r="J2499" s="287" t="s">
        <v>14</v>
      </c>
    </row>
    <row r="2500" spans="1:10" s="110" customFormat="1" ht="38.25" customHeight="1">
      <c r="A2500" s="94" t="s">
        <v>137</v>
      </c>
      <c r="B2500" s="95" t="s">
        <v>3784</v>
      </c>
      <c r="C2500" s="95" t="s">
        <v>21</v>
      </c>
      <c r="D2500" s="277" t="s">
        <v>2670</v>
      </c>
      <c r="E2500" s="368" t="s">
        <v>152</v>
      </c>
      <c r="F2500" s="368"/>
      <c r="G2500" s="95" t="s">
        <v>45</v>
      </c>
      <c r="H2500" s="182">
        <v>1</v>
      </c>
      <c r="I2500" s="96">
        <v>7873.02</v>
      </c>
      <c r="J2500" s="196">
        <v>7873.02</v>
      </c>
    </row>
    <row r="2501" spans="1:10" s="110" customFormat="1" ht="38.25">
      <c r="A2501" s="197" t="s">
        <v>146</v>
      </c>
      <c r="B2501" s="183" t="s">
        <v>1644</v>
      </c>
      <c r="C2501" s="183" t="s">
        <v>21</v>
      </c>
      <c r="D2501" s="285" t="s">
        <v>1036</v>
      </c>
      <c r="E2501" s="365" t="s">
        <v>148</v>
      </c>
      <c r="F2501" s="365"/>
      <c r="G2501" s="183" t="s">
        <v>2</v>
      </c>
      <c r="H2501" s="184">
        <v>2.23E-2</v>
      </c>
      <c r="I2501" s="185">
        <v>814.05</v>
      </c>
      <c r="J2501" s="198">
        <v>18.149999999999999</v>
      </c>
    </row>
    <row r="2502" spans="1:10" s="110" customFormat="1" ht="38.25">
      <c r="A2502" s="197" t="s">
        <v>146</v>
      </c>
      <c r="B2502" s="183" t="s">
        <v>3785</v>
      </c>
      <c r="C2502" s="183" t="s">
        <v>21</v>
      </c>
      <c r="D2502" s="285" t="s">
        <v>3786</v>
      </c>
      <c r="E2502" s="365" t="s">
        <v>178</v>
      </c>
      <c r="F2502" s="365"/>
      <c r="G2502" s="183" t="s">
        <v>2</v>
      </c>
      <c r="H2502" s="184">
        <v>0.79420000000000002</v>
      </c>
      <c r="I2502" s="185">
        <v>268.61</v>
      </c>
      <c r="J2502" s="198">
        <v>213.33</v>
      </c>
    </row>
    <row r="2503" spans="1:10" s="110" customFormat="1" ht="51">
      <c r="A2503" s="197" t="s">
        <v>146</v>
      </c>
      <c r="B2503" s="183" t="s">
        <v>1382</v>
      </c>
      <c r="C2503" s="183" t="s">
        <v>21</v>
      </c>
      <c r="D2503" s="285" t="s">
        <v>756</v>
      </c>
      <c r="E2503" s="365" t="s">
        <v>155</v>
      </c>
      <c r="F2503" s="365"/>
      <c r="G2503" s="183" t="s">
        <v>156</v>
      </c>
      <c r="H2503" s="184">
        <v>0.83760000000000001</v>
      </c>
      <c r="I2503" s="185">
        <v>137.06</v>
      </c>
      <c r="J2503" s="198">
        <v>114.8</v>
      </c>
    </row>
    <row r="2504" spans="1:10" s="110" customFormat="1" ht="51">
      <c r="A2504" s="197" t="s">
        <v>146</v>
      </c>
      <c r="B2504" s="183" t="s">
        <v>1383</v>
      </c>
      <c r="C2504" s="183" t="s">
        <v>21</v>
      </c>
      <c r="D2504" s="285" t="s">
        <v>757</v>
      </c>
      <c r="E2504" s="365" t="s">
        <v>155</v>
      </c>
      <c r="F2504" s="365"/>
      <c r="G2504" s="183" t="s">
        <v>249</v>
      </c>
      <c r="H2504" s="184">
        <v>1.7069000000000001</v>
      </c>
      <c r="I2504" s="185">
        <v>55.09</v>
      </c>
      <c r="J2504" s="198">
        <v>94.03</v>
      </c>
    </row>
    <row r="2505" spans="1:10" s="110" customFormat="1" ht="25.5" customHeight="1">
      <c r="A2505" s="197" t="s">
        <v>146</v>
      </c>
      <c r="B2505" s="183" t="s">
        <v>1386</v>
      </c>
      <c r="C2505" s="183" t="s">
        <v>21</v>
      </c>
      <c r="D2505" s="285" t="s">
        <v>174</v>
      </c>
      <c r="E2505" s="365" t="s">
        <v>148</v>
      </c>
      <c r="F2505" s="365"/>
      <c r="G2505" s="183" t="s">
        <v>26</v>
      </c>
      <c r="H2505" s="184">
        <v>2.0312999999999999</v>
      </c>
      <c r="I2505" s="185">
        <v>25.62</v>
      </c>
      <c r="J2505" s="198">
        <v>52.04</v>
      </c>
    </row>
    <row r="2506" spans="1:10" s="110" customFormat="1" ht="25.5" customHeight="1">
      <c r="A2506" s="197" t="s">
        <v>146</v>
      </c>
      <c r="B2506" s="183" t="s">
        <v>1345</v>
      </c>
      <c r="C2506" s="183" t="s">
        <v>21</v>
      </c>
      <c r="D2506" s="285" t="s">
        <v>147</v>
      </c>
      <c r="E2506" s="365" t="s">
        <v>148</v>
      </c>
      <c r="F2506" s="365"/>
      <c r="G2506" s="183" t="s">
        <v>26</v>
      </c>
      <c r="H2506" s="184">
        <v>1.5960000000000001</v>
      </c>
      <c r="I2506" s="185">
        <v>20.32</v>
      </c>
      <c r="J2506" s="198">
        <v>32.43</v>
      </c>
    </row>
    <row r="2507" spans="1:10" s="110" customFormat="1" ht="38.25">
      <c r="A2507" s="197" t="s">
        <v>146</v>
      </c>
      <c r="B2507" s="183" t="s">
        <v>3787</v>
      </c>
      <c r="C2507" s="183" t="s">
        <v>21</v>
      </c>
      <c r="D2507" s="285" t="s">
        <v>3788</v>
      </c>
      <c r="E2507" s="365" t="s">
        <v>181</v>
      </c>
      <c r="F2507" s="365"/>
      <c r="G2507" s="183" t="s">
        <v>2</v>
      </c>
      <c r="H2507" s="184">
        <v>1.54E-2</v>
      </c>
      <c r="I2507" s="185">
        <v>4185.97</v>
      </c>
      <c r="J2507" s="198">
        <v>64.459999999999994</v>
      </c>
    </row>
    <row r="2508" spans="1:10" s="110" customFormat="1" ht="25.5" customHeight="1">
      <c r="A2508" s="197" t="s">
        <v>146</v>
      </c>
      <c r="B2508" s="183" t="s">
        <v>3789</v>
      </c>
      <c r="C2508" s="183" t="s">
        <v>21</v>
      </c>
      <c r="D2508" s="285" t="s">
        <v>3790</v>
      </c>
      <c r="E2508" s="365" t="s">
        <v>181</v>
      </c>
      <c r="F2508" s="365"/>
      <c r="G2508" s="183" t="s">
        <v>2</v>
      </c>
      <c r="H2508" s="184">
        <v>0.54800000000000004</v>
      </c>
      <c r="I2508" s="185">
        <v>2291.21</v>
      </c>
      <c r="J2508" s="198">
        <v>1255.58</v>
      </c>
    </row>
    <row r="2509" spans="1:10" s="110" customFormat="1" ht="38.25">
      <c r="A2509" s="199" t="s">
        <v>139</v>
      </c>
      <c r="B2509" s="186" t="s">
        <v>3791</v>
      </c>
      <c r="C2509" s="186" t="s">
        <v>21</v>
      </c>
      <c r="D2509" s="278" t="s">
        <v>3792</v>
      </c>
      <c r="E2509" s="362" t="s">
        <v>142</v>
      </c>
      <c r="F2509" s="362"/>
      <c r="G2509" s="186" t="s">
        <v>45</v>
      </c>
      <c r="H2509" s="187">
        <v>6</v>
      </c>
      <c r="I2509" s="188">
        <v>1004.7</v>
      </c>
      <c r="J2509" s="200">
        <v>6028.2</v>
      </c>
    </row>
    <row r="2510" spans="1:10" s="110" customFormat="1" ht="25.5">
      <c r="A2510" s="201"/>
      <c r="B2510" s="293"/>
      <c r="C2510" s="293"/>
      <c r="D2510" s="279"/>
      <c r="E2510" s="279" t="s">
        <v>143</v>
      </c>
      <c r="F2510" s="203">
        <v>462.4</v>
      </c>
      <c r="G2510" s="279" t="s">
        <v>144</v>
      </c>
      <c r="H2510" s="203">
        <v>0</v>
      </c>
      <c r="I2510" s="279" t="s">
        <v>145</v>
      </c>
      <c r="J2510" s="204">
        <v>462.4</v>
      </c>
    </row>
    <row r="2511" spans="1:10" s="110" customFormat="1" ht="15" customHeight="1" thickBot="1">
      <c r="A2511" s="201"/>
      <c r="B2511" s="293"/>
      <c r="C2511" s="293"/>
      <c r="D2511" s="279"/>
      <c r="E2511" s="279" t="s">
        <v>663</v>
      </c>
      <c r="F2511" s="203">
        <v>1769.06</v>
      </c>
      <c r="G2511" s="279"/>
      <c r="H2511" s="363" t="s">
        <v>664</v>
      </c>
      <c r="I2511" s="363"/>
      <c r="J2511" s="204">
        <v>9642.08</v>
      </c>
    </row>
    <row r="2512" spans="1:10" s="110" customFormat="1" ht="15" thickTop="1">
      <c r="A2512" s="205"/>
      <c r="B2512" s="190"/>
      <c r="C2512" s="190"/>
      <c r="D2512" s="189"/>
      <c r="E2512" s="189"/>
      <c r="F2512" s="189"/>
      <c r="G2512" s="189"/>
      <c r="H2512" s="189"/>
      <c r="I2512" s="189"/>
      <c r="J2512" s="206"/>
    </row>
    <row r="2513" spans="1:10" s="110" customFormat="1">
      <c r="A2513" s="290" t="s">
        <v>3793</v>
      </c>
      <c r="B2513" s="289" t="s">
        <v>8</v>
      </c>
      <c r="C2513" s="289" t="s">
        <v>9</v>
      </c>
      <c r="D2513" s="284" t="s">
        <v>10</v>
      </c>
      <c r="E2513" s="367" t="s">
        <v>136</v>
      </c>
      <c r="F2513" s="367"/>
      <c r="G2513" s="289" t="s">
        <v>11</v>
      </c>
      <c r="H2513" s="288" t="s">
        <v>12</v>
      </c>
      <c r="I2513" s="288" t="s">
        <v>13</v>
      </c>
      <c r="J2513" s="287" t="s">
        <v>14</v>
      </c>
    </row>
    <row r="2514" spans="1:10" s="110" customFormat="1" ht="38.25" customHeight="1">
      <c r="A2514" s="94" t="s">
        <v>137</v>
      </c>
      <c r="B2514" s="95" t="s">
        <v>3794</v>
      </c>
      <c r="C2514" s="95" t="s">
        <v>21</v>
      </c>
      <c r="D2514" s="277" t="s">
        <v>2672</v>
      </c>
      <c r="E2514" s="368" t="s">
        <v>152</v>
      </c>
      <c r="F2514" s="368"/>
      <c r="G2514" s="95" t="s">
        <v>45</v>
      </c>
      <c r="H2514" s="182">
        <v>1</v>
      </c>
      <c r="I2514" s="96">
        <v>9134.7999999999993</v>
      </c>
      <c r="J2514" s="196">
        <v>9134.7999999999993</v>
      </c>
    </row>
    <row r="2515" spans="1:10" s="110" customFormat="1" ht="38.25">
      <c r="A2515" s="197" t="s">
        <v>146</v>
      </c>
      <c r="B2515" s="183" t="s">
        <v>3785</v>
      </c>
      <c r="C2515" s="183" t="s">
        <v>21</v>
      </c>
      <c r="D2515" s="285" t="s">
        <v>3786</v>
      </c>
      <c r="E2515" s="365" t="s">
        <v>178</v>
      </c>
      <c r="F2515" s="365"/>
      <c r="G2515" s="183" t="s">
        <v>2</v>
      </c>
      <c r="H2515" s="184">
        <v>0.79420000000000002</v>
      </c>
      <c r="I2515" s="185">
        <v>268.61</v>
      </c>
      <c r="J2515" s="198">
        <v>213.33</v>
      </c>
    </row>
    <row r="2516" spans="1:10" s="110" customFormat="1" ht="51">
      <c r="A2516" s="197" t="s">
        <v>146</v>
      </c>
      <c r="B2516" s="183" t="s">
        <v>1382</v>
      </c>
      <c r="C2516" s="183" t="s">
        <v>21</v>
      </c>
      <c r="D2516" s="285" t="s">
        <v>756</v>
      </c>
      <c r="E2516" s="365" t="s">
        <v>155</v>
      </c>
      <c r="F2516" s="365"/>
      <c r="G2516" s="183" t="s">
        <v>156</v>
      </c>
      <c r="H2516" s="184">
        <v>0.70040000000000002</v>
      </c>
      <c r="I2516" s="185">
        <v>137.06</v>
      </c>
      <c r="J2516" s="198">
        <v>95.99</v>
      </c>
    </row>
    <row r="2517" spans="1:10" s="110" customFormat="1" ht="51">
      <c r="A2517" s="197" t="s">
        <v>146</v>
      </c>
      <c r="B2517" s="183" t="s">
        <v>1383</v>
      </c>
      <c r="C2517" s="183" t="s">
        <v>21</v>
      </c>
      <c r="D2517" s="285" t="s">
        <v>757</v>
      </c>
      <c r="E2517" s="365" t="s">
        <v>155</v>
      </c>
      <c r="F2517" s="365"/>
      <c r="G2517" s="183" t="s">
        <v>249</v>
      </c>
      <c r="H2517" s="184">
        <v>1.4273</v>
      </c>
      <c r="I2517" s="185">
        <v>55.09</v>
      </c>
      <c r="J2517" s="198">
        <v>78.62</v>
      </c>
    </row>
    <row r="2518" spans="1:10" s="110" customFormat="1" ht="25.5" customHeight="1">
      <c r="A2518" s="197" t="s">
        <v>146</v>
      </c>
      <c r="B2518" s="183" t="s">
        <v>1386</v>
      </c>
      <c r="C2518" s="183" t="s">
        <v>21</v>
      </c>
      <c r="D2518" s="285" t="s">
        <v>174</v>
      </c>
      <c r="E2518" s="365" t="s">
        <v>148</v>
      </c>
      <c r="F2518" s="365"/>
      <c r="G2518" s="183" t="s">
        <v>26</v>
      </c>
      <c r="H2518" s="184">
        <v>3.6057000000000001</v>
      </c>
      <c r="I2518" s="185">
        <v>25.62</v>
      </c>
      <c r="J2518" s="198">
        <v>92.37</v>
      </c>
    </row>
    <row r="2519" spans="1:10" s="110" customFormat="1" ht="25.5" customHeight="1">
      <c r="A2519" s="197" t="s">
        <v>146</v>
      </c>
      <c r="B2519" s="183" t="s">
        <v>1345</v>
      </c>
      <c r="C2519" s="183" t="s">
        <v>21</v>
      </c>
      <c r="D2519" s="285" t="s">
        <v>147</v>
      </c>
      <c r="E2519" s="365" t="s">
        <v>148</v>
      </c>
      <c r="F2519" s="365"/>
      <c r="G2519" s="183" t="s">
        <v>26</v>
      </c>
      <c r="H2519" s="184">
        <v>2.8331</v>
      </c>
      <c r="I2519" s="185">
        <v>20.32</v>
      </c>
      <c r="J2519" s="198">
        <v>57.56</v>
      </c>
    </row>
    <row r="2520" spans="1:10" s="110" customFormat="1" ht="25.5" customHeight="1">
      <c r="A2520" s="197" t="s">
        <v>146</v>
      </c>
      <c r="B2520" s="183" t="s">
        <v>3795</v>
      </c>
      <c r="C2520" s="183" t="s">
        <v>21</v>
      </c>
      <c r="D2520" s="285" t="s">
        <v>3796</v>
      </c>
      <c r="E2520" s="365" t="s">
        <v>148</v>
      </c>
      <c r="F2520" s="365"/>
      <c r="G2520" s="183" t="s">
        <v>2</v>
      </c>
      <c r="H2520" s="184">
        <v>0.13139999999999999</v>
      </c>
      <c r="I2520" s="185">
        <v>656.36</v>
      </c>
      <c r="J2520" s="198">
        <v>86.24</v>
      </c>
    </row>
    <row r="2521" spans="1:10" s="110" customFormat="1" ht="38.25">
      <c r="A2521" s="197" t="s">
        <v>146</v>
      </c>
      <c r="B2521" s="183" t="s">
        <v>3787</v>
      </c>
      <c r="C2521" s="183" t="s">
        <v>21</v>
      </c>
      <c r="D2521" s="285" t="s">
        <v>3788</v>
      </c>
      <c r="E2521" s="365" t="s">
        <v>181</v>
      </c>
      <c r="F2521" s="365"/>
      <c r="G2521" s="183" t="s">
        <v>2</v>
      </c>
      <c r="H2521" s="184">
        <v>1.54E-2</v>
      </c>
      <c r="I2521" s="185">
        <v>4185.97</v>
      </c>
      <c r="J2521" s="198">
        <v>64.459999999999994</v>
      </c>
    </row>
    <row r="2522" spans="1:10" s="110" customFormat="1" ht="25.5" customHeight="1">
      <c r="A2522" s="197" t="s">
        <v>146</v>
      </c>
      <c r="B2522" s="183" t="s">
        <v>3789</v>
      </c>
      <c r="C2522" s="183" t="s">
        <v>21</v>
      </c>
      <c r="D2522" s="285" t="s">
        <v>3790</v>
      </c>
      <c r="E2522" s="365" t="s">
        <v>181</v>
      </c>
      <c r="F2522" s="365"/>
      <c r="G2522" s="183" t="s">
        <v>2</v>
      </c>
      <c r="H2522" s="184">
        <v>0.55420000000000003</v>
      </c>
      <c r="I2522" s="185">
        <v>2291.21</v>
      </c>
      <c r="J2522" s="198">
        <v>1269.78</v>
      </c>
    </row>
    <row r="2523" spans="1:10" s="110" customFormat="1" ht="38.25">
      <c r="A2523" s="199" t="s">
        <v>139</v>
      </c>
      <c r="B2523" s="186" t="s">
        <v>3797</v>
      </c>
      <c r="C2523" s="186" t="s">
        <v>21</v>
      </c>
      <c r="D2523" s="278" t="s">
        <v>3798</v>
      </c>
      <c r="E2523" s="362" t="s">
        <v>142</v>
      </c>
      <c r="F2523" s="362"/>
      <c r="G2523" s="186" t="s">
        <v>45</v>
      </c>
      <c r="H2523" s="187">
        <v>5</v>
      </c>
      <c r="I2523" s="188">
        <v>1435.29</v>
      </c>
      <c r="J2523" s="200">
        <v>7176.45</v>
      </c>
    </row>
    <row r="2524" spans="1:10" s="110" customFormat="1" ht="25.5">
      <c r="A2524" s="201"/>
      <c r="B2524" s="293"/>
      <c r="C2524" s="293"/>
      <c r="D2524" s="279"/>
      <c r="E2524" s="279" t="s">
        <v>143</v>
      </c>
      <c r="F2524" s="203">
        <v>513.54999999999995</v>
      </c>
      <c r="G2524" s="279" t="s">
        <v>144</v>
      </c>
      <c r="H2524" s="203">
        <v>0</v>
      </c>
      <c r="I2524" s="279" t="s">
        <v>145</v>
      </c>
      <c r="J2524" s="204">
        <v>513.54999999999995</v>
      </c>
    </row>
    <row r="2525" spans="1:10" s="110" customFormat="1" ht="15" customHeight="1" thickBot="1">
      <c r="A2525" s="201"/>
      <c r="B2525" s="293"/>
      <c r="C2525" s="293"/>
      <c r="D2525" s="279"/>
      <c r="E2525" s="279" t="s">
        <v>663</v>
      </c>
      <c r="F2525" s="203">
        <v>2052.58</v>
      </c>
      <c r="G2525" s="279"/>
      <c r="H2525" s="363" t="s">
        <v>664</v>
      </c>
      <c r="I2525" s="363"/>
      <c r="J2525" s="204">
        <v>11187.38</v>
      </c>
    </row>
    <row r="2526" spans="1:10" s="110" customFormat="1" ht="15" thickTop="1">
      <c r="A2526" s="205"/>
      <c r="B2526" s="190"/>
      <c r="C2526" s="190"/>
      <c r="D2526" s="189"/>
      <c r="E2526" s="189"/>
      <c r="F2526" s="189"/>
      <c r="G2526" s="189"/>
      <c r="H2526" s="189"/>
      <c r="I2526" s="189"/>
      <c r="J2526" s="206"/>
    </row>
    <row r="2527" spans="1:10" s="110" customFormat="1">
      <c r="A2527" s="290" t="s">
        <v>3799</v>
      </c>
      <c r="B2527" s="289" t="s">
        <v>8</v>
      </c>
      <c r="C2527" s="289" t="s">
        <v>9</v>
      </c>
      <c r="D2527" s="284" t="s">
        <v>10</v>
      </c>
      <c r="E2527" s="367" t="s">
        <v>136</v>
      </c>
      <c r="F2527" s="367"/>
      <c r="G2527" s="289" t="s">
        <v>11</v>
      </c>
      <c r="H2527" s="288" t="s">
        <v>12</v>
      </c>
      <c r="I2527" s="288" t="s">
        <v>13</v>
      </c>
      <c r="J2527" s="287" t="s">
        <v>14</v>
      </c>
    </row>
    <row r="2528" spans="1:10" s="110" customFormat="1" ht="14.25" customHeight="1">
      <c r="A2528" s="94" t="s">
        <v>137</v>
      </c>
      <c r="B2528" s="95" t="s">
        <v>3800</v>
      </c>
      <c r="C2528" s="95" t="s">
        <v>268</v>
      </c>
      <c r="D2528" s="277" t="s">
        <v>2674</v>
      </c>
      <c r="E2528" s="368" t="s">
        <v>996</v>
      </c>
      <c r="F2528" s="368"/>
      <c r="G2528" s="95" t="s">
        <v>45</v>
      </c>
      <c r="H2528" s="182">
        <v>1</v>
      </c>
      <c r="I2528" s="96">
        <v>40.61</v>
      </c>
      <c r="J2528" s="196">
        <v>40.61</v>
      </c>
    </row>
    <row r="2529" spans="1:10" s="110" customFormat="1">
      <c r="A2529" s="199" t="s">
        <v>139</v>
      </c>
      <c r="B2529" s="186" t="s">
        <v>1619</v>
      </c>
      <c r="C2529" s="186" t="s">
        <v>268</v>
      </c>
      <c r="D2529" s="278" t="s">
        <v>1006</v>
      </c>
      <c r="E2529" s="362" t="s">
        <v>142</v>
      </c>
      <c r="F2529" s="362"/>
      <c r="G2529" s="186" t="s">
        <v>45</v>
      </c>
      <c r="H2529" s="187">
        <v>1.0999999999999999E-2</v>
      </c>
      <c r="I2529" s="188">
        <v>17.22</v>
      </c>
      <c r="J2529" s="200">
        <v>0.18</v>
      </c>
    </row>
    <row r="2530" spans="1:10" s="110" customFormat="1">
      <c r="A2530" s="199" t="s">
        <v>139</v>
      </c>
      <c r="B2530" s="186" t="s">
        <v>1620</v>
      </c>
      <c r="C2530" s="186" t="s">
        <v>268</v>
      </c>
      <c r="D2530" s="278" t="s">
        <v>3734</v>
      </c>
      <c r="E2530" s="362" t="s">
        <v>142</v>
      </c>
      <c r="F2530" s="362"/>
      <c r="G2530" s="186" t="s">
        <v>45</v>
      </c>
      <c r="H2530" s="187">
        <v>0.08</v>
      </c>
      <c r="I2530" s="188">
        <v>9.9</v>
      </c>
      <c r="J2530" s="200">
        <v>0.79</v>
      </c>
    </row>
    <row r="2531" spans="1:10" s="110" customFormat="1">
      <c r="A2531" s="199" t="s">
        <v>139</v>
      </c>
      <c r="B2531" s="186" t="s">
        <v>3801</v>
      </c>
      <c r="C2531" s="186" t="s">
        <v>268</v>
      </c>
      <c r="D2531" s="278" t="s">
        <v>3802</v>
      </c>
      <c r="E2531" s="362" t="s">
        <v>142</v>
      </c>
      <c r="F2531" s="362"/>
      <c r="G2531" s="186" t="s">
        <v>45</v>
      </c>
      <c r="H2531" s="187">
        <v>1</v>
      </c>
      <c r="I2531" s="188">
        <v>8.82</v>
      </c>
      <c r="J2531" s="200">
        <v>8.82</v>
      </c>
    </row>
    <row r="2532" spans="1:10" s="110" customFormat="1">
      <c r="A2532" s="199" t="s">
        <v>139</v>
      </c>
      <c r="B2532" s="186" t="s">
        <v>3803</v>
      </c>
      <c r="C2532" s="186" t="s">
        <v>268</v>
      </c>
      <c r="D2532" s="278" t="s">
        <v>3804</v>
      </c>
      <c r="E2532" s="362" t="s">
        <v>142</v>
      </c>
      <c r="F2532" s="362"/>
      <c r="G2532" s="186" t="s">
        <v>45</v>
      </c>
      <c r="H2532" s="187">
        <v>1</v>
      </c>
      <c r="I2532" s="188">
        <v>18.07</v>
      </c>
      <c r="J2532" s="200">
        <v>18.07</v>
      </c>
    </row>
    <row r="2533" spans="1:10" s="110" customFormat="1">
      <c r="A2533" s="199" t="s">
        <v>139</v>
      </c>
      <c r="B2533" s="186" t="s">
        <v>1570</v>
      </c>
      <c r="C2533" s="186" t="s">
        <v>268</v>
      </c>
      <c r="D2533" s="278" t="s">
        <v>933</v>
      </c>
      <c r="E2533" s="362" t="s">
        <v>141</v>
      </c>
      <c r="F2533" s="362"/>
      <c r="G2533" s="186" t="s">
        <v>26</v>
      </c>
      <c r="H2533" s="187">
        <v>0.84499999999999997</v>
      </c>
      <c r="I2533" s="188">
        <v>15.09</v>
      </c>
      <c r="J2533" s="200">
        <v>12.75</v>
      </c>
    </row>
    <row r="2534" spans="1:10" s="110" customFormat="1" ht="25.5">
      <c r="A2534" s="201"/>
      <c r="B2534" s="293"/>
      <c r="C2534" s="293"/>
      <c r="D2534" s="279"/>
      <c r="E2534" s="279" t="s">
        <v>143</v>
      </c>
      <c r="F2534" s="203">
        <v>12.75</v>
      </c>
      <c r="G2534" s="279" t="s">
        <v>144</v>
      </c>
      <c r="H2534" s="203">
        <v>0</v>
      </c>
      <c r="I2534" s="279" t="s">
        <v>145</v>
      </c>
      <c r="J2534" s="204">
        <v>12.75</v>
      </c>
    </row>
    <row r="2535" spans="1:10" s="110" customFormat="1" ht="15" customHeight="1" thickBot="1">
      <c r="A2535" s="201"/>
      <c r="B2535" s="293"/>
      <c r="C2535" s="293"/>
      <c r="D2535" s="279"/>
      <c r="E2535" s="279" t="s">
        <v>663</v>
      </c>
      <c r="F2535" s="203">
        <v>9.1199999999999992</v>
      </c>
      <c r="G2535" s="279"/>
      <c r="H2535" s="363" t="s">
        <v>664</v>
      </c>
      <c r="I2535" s="363"/>
      <c r="J2535" s="204">
        <v>49.73</v>
      </c>
    </row>
    <row r="2536" spans="1:10" s="110" customFormat="1" ht="15" thickTop="1">
      <c r="A2536" s="205"/>
      <c r="B2536" s="190"/>
      <c r="C2536" s="190"/>
      <c r="D2536" s="189"/>
      <c r="E2536" s="189"/>
      <c r="F2536" s="189"/>
      <c r="G2536" s="189"/>
      <c r="H2536" s="189"/>
      <c r="I2536" s="189"/>
      <c r="J2536" s="206"/>
    </row>
    <row r="2537" spans="1:10" s="110" customFormat="1">
      <c r="A2537" s="290" t="s">
        <v>3805</v>
      </c>
      <c r="B2537" s="289" t="s">
        <v>8</v>
      </c>
      <c r="C2537" s="289" t="s">
        <v>9</v>
      </c>
      <c r="D2537" s="284" t="s">
        <v>10</v>
      </c>
      <c r="E2537" s="367" t="s">
        <v>136</v>
      </c>
      <c r="F2537" s="367"/>
      <c r="G2537" s="289" t="s">
        <v>11</v>
      </c>
      <c r="H2537" s="288" t="s">
        <v>12</v>
      </c>
      <c r="I2537" s="288" t="s">
        <v>13</v>
      </c>
      <c r="J2537" s="287" t="s">
        <v>14</v>
      </c>
    </row>
    <row r="2538" spans="1:10" s="110" customFormat="1" ht="14.25" customHeight="1">
      <c r="A2538" s="94" t="s">
        <v>137</v>
      </c>
      <c r="B2538" s="95" t="s">
        <v>3806</v>
      </c>
      <c r="C2538" s="95" t="s">
        <v>44</v>
      </c>
      <c r="D2538" s="277" t="s">
        <v>2677</v>
      </c>
      <c r="E2538" s="368" t="s">
        <v>152</v>
      </c>
      <c r="F2538" s="368"/>
      <c r="G2538" s="95" t="s">
        <v>45</v>
      </c>
      <c r="H2538" s="182">
        <v>1</v>
      </c>
      <c r="I2538" s="96">
        <v>37.83</v>
      </c>
      <c r="J2538" s="196">
        <v>37.83</v>
      </c>
    </row>
    <row r="2539" spans="1:10" s="110" customFormat="1" ht="25.5">
      <c r="A2539" s="199" t="s">
        <v>139</v>
      </c>
      <c r="B2539" s="186" t="s">
        <v>3807</v>
      </c>
      <c r="C2539" s="186" t="s">
        <v>21</v>
      </c>
      <c r="D2539" s="278" t="s">
        <v>3808</v>
      </c>
      <c r="E2539" s="362" t="s">
        <v>142</v>
      </c>
      <c r="F2539" s="362"/>
      <c r="G2539" s="186" t="s">
        <v>45</v>
      </c>
      <c r="H2539" s="187">
        <v>1</v>
      </c>
      <c r="I2539" s="188">
        <v>8.83</v>
      </c>
      <c r="J2539" s="200">
        <v>8.83</v>
      </c>
    </row>
    <row r="2540" spans="1:10" s="110" customFormat="1">
      <c r="A2540" s="199" t="s">
        <v>139</v>
      </c>
      <c r="B2540" s="186" t="s">
        <v>1570</v>
      </c>
      <c r="C2540" s="186" t="s">
        <v>268</v>
      </c>
      <c r="D2540" s="278" t="s">
        <v>933</v>
      </c>
      <c r="E2540" s="362" t="s">
        <v>141</v>
      </c>
      <c r="F2540" s="362"/>
      <c r="G2540" s="186" t="s">
        <v>26</v>
      </c>
      <c r="H2540" s="187">
        <v>0.84199999999999997</v>
      </c>
      <c r="I2540" s="188">
        <v>15.09</v>
      </c>
      <c r="J2540" s="200">
        <v>12.7</v>
      </c>
    </row>
    <row r="2541" spans="1:10" s="110" customFormat="1">
      <c r="A2541" s="199" t="s">
        <v>139</v>
      </c>
      <c r="B2541" s="186" t="s">
        <v>1571</v>
      </c>
      <c r="C2541" s="186" t="s">
        <v>268</v>
      </c>
      <c r="D2541" s="278" t="s">
        <v>934</v>
      </c>
      <c r="E2541" s="362" t="s">
        <v>141</v>
      </c>
      <c r="F2541" s="362"/>
      <c r="G2541" s="186" t="s">
        <v>26</v>
      </c>
      <c r="H2541" s="187">
        <v>0.84199999999999997</v>
      </c>
      <c r="I2541" s="188">
        <v>19.37</v>
      </c>
      <c r="J2541" s="200">
        <v>16.3</v>
      </c>
    </row>
    <row r="2542" spans="1:10" s="110" customFormat="1" ht="25.5">
      <c r="A2542" s="201"/>
      <c r="B2542" s="293"/>
      <c r="C2542" s="293"/>
      <c r="D2542" s="279"/>
      <c r="E2542" s="279" t="s">
        <v>143</v>
      </c>
      <c r="F2542" s="203">
        <v>29</v>
      </c>
      <c r="G2542" s="279" t="s">
        <v>144</v>
      </c>
      <c r="H2542" s="203">
        <v>0</v>
      </c>
      <c r="I2542" s="279" t="s">
        <v>145</v>
      </c>
      <c r="J2542" s="204">
        <v>29</v>
      </c>
    </row>
    <row r="2543" spans="1:10" s="110" customFormat="1" ht="15" customHeight="1" thickBot="1">
      <c r="A2543" s="201"/>
      <c r="B2543" s="293"/>
      <c r="C2543" s="293"/>
      <c r="D2543" s="279"/>
      <c r="E2543" s="279" t="s">
        <v>663</v>
      </c>
      <c r="F2543" s="203">
        <v>8.5</v>
      </c>
      <c r="G2543" s="279"/>
      <c r="H2543" s="363" t="s">
        <v>664</v>
      </c>
      <c r="I2543" s="363"/>
      <c r="J2543" s="204">
        <v>46.33</v>
      </c>
    </row>
    <row r="2544" spans="1:10" s="110" customFormat="1" ht="15" thickTop="1">
      <c r="A2544" s="205"/>
      <c r="B2544" s="190"/>
      <c r="C2544" s="190"/>
      <c r="D2544" s="189"/>
      <c r="E2544" s="189"/>
      <c r="F2544" s="189"/>
      <c r="G2544" s="189"/>
      <c r="H2544" s="189"/>
      <c r="I2544" s="189"/>
      <c r="J2544" s="206"/>
    </row>
    <row r="2545" spans="1:10" s="110" customFormat="1">
      <c r="A2545" s="290" t="s">
        <v>3809</v>
      </c>
      <c r="B2545" s="289" t="s">
        <v>8</v>
      </c>
      <c r="C2545" s="289" t="s">
        <v>9</v>
      </c>
      <c r="D2545" s="284" t="s">
        <v>10</v>
      </c>
      <c r="E2545" s="367" t="s">
        <v>136</v>
      </c>
      <c r="F2545" s="367"/>
      <c r="G2545" s="289" t="s">
        <v>11</v>
      </c>
      <c r="H2545" s="288" t="s">
        <v>12</v>
      </c>
      <c r="I2545" s="288" t="s">
        <v>13</v>
      </c>
      <c r="J2545" s="287" t="s">
        <v>14</v>
      </c>
    </row>
    <row r="2546" spans="1:10" s="110" customFormat="1" ht="38.25" customHeight="1">
      <c r="A2546" s="94" t="s">
        <v>137</v>
      </c>
      <c r="B2546" s="95" t="s">
        <v>3810</v>
      </c>
      <c r="C2546" s="95" t="s">
        <v>21</v>
      </c>
      <c r="D2546" s="277" t="s">
        <v>2679</v>
      </c>
      <c r="E2546" s="368" t="s">
        <v>152</v>
      </c>
      <c r="F2546" s="368"/>
      <c r="G2546" s="95" t="s">
        <v>45</v>
      </c>
      <c r="H2546" s="182">
        <v>1</v>
      </c>
      <c r="I2546" s="96">
        <v>8066.77</v>
      </c>
      <c r="J2546" s="196">
        <v>8066.77</v>
      </c>
    </row>
    <row r="2547" spans="1:10" s="110" customFormat="1" ht="38.25">
      <c r="A2547" s="197" t="s">
        <v>146</v>
      </c>
      <c r="B2547" s="183" t="s">
        <v>3785</v>
      </c>
      <c r="C2547" s="183" t="s">
        <v>21</v>
      </c>
      <c r="D2547" s="285" t="s">
        <v>3786</v>
      </c>
      <c r="E2547" s="365" t="s">
        <v>178</v>
      </c>
      <c r="F2547" s="365"/>
      <c r="G2547" s="183" t="s">
        <v>2</v>
      </c>
      <c r="H2547" s="184">
        <v>0.79420000000000002</v>
      </c>
      <c r="I2547" s="185">
        <v>268.61</v>
      </c>
      <c r="J2547" s="198">
        <v>213.33</v>
      </c>
    </row>
    <row r="2548" spans="1:10" s="110" customFormat="1" ht="51">
      <c r="A2548" s="197" t="s">
        <v>146</v>
      </c>
      <c r="B2548" s="183" t="s">
        <v>1382</v>
      </c>
      <c r="C2548" s="183" t="s">
        <v>21</v>
      </c>
      <c r="D2548" s="285" t="s">
        <v>756</v>
      </c>
      <c r="E2548" s="365" t="s">
        <v>155</v>
      </c>
      <c r="F2548" s="365"/>
      <c r="G2548" s="183" t="s">
        <v>156</v>
      </c>
      <c r="H2548" s="184">
        <v>1.5450999999999999</v>
      </c>
      <c r="I2548" s="185">
        <v>137.06</v>
      </c>
      <c r="J2548" s="198">
        <v>211.77</v>
      </c>
    </row>
    <row r="2549" spans="1:10" s="110" customFormat="1" ht="51">
      <c r="A2549" s="197" t="s">
        <v>146</v>
      </c>
      <c r="B2549" s="183" t="s">
        <v>1383</v>
      </c>
      <c r="C2549" s="183" t="s">
        <v>21</v>
      </c>
      <c r="D2549" s="285" t="s">
        <v>757</v>
      </c>
      <c r="E2549" s="365" t="s">
        <v>155</v>
      </c>
      <c r="F2549" s="365"/>
      <c r="G2549" s="183" t="s">
        <v>249</v>
      </c>
      <c r="H2549" s="184">
        <v>3.1488</v>
      </c>
      <c r="I2549" s="185">
        <v>55.09</v>
      </c>
      <c r="J2549" s="198">
        <v>173.46</v>
      </c>
    </row>
    <row r="2550" spans="1:10" s="110" customFormat="1" ht="25.5" customHeight="1">
      <c r="A2550" s="197" t="s">
        <v>146</v>
      </c>
      <c r="B2550" s="183" t="s">
        <v>1386</v>
      </c>
      <c r="C2550" s="183" t="s">
        <v>21</v>
      </c>
      <c r="D2550" s="285" t="s">
        <v>174</v>
      </c>
      <c r="E2550" s="365" t="s">
        <v>148</v>
      </c>
      <c r="F2550" s="365"/>
      <c r="G2550" s="183" t="s">
        <v>26</v>
      </c>
      <c r="H2550" s="184">
        <v>3.1116000000000001</v>
      </c>
      <c r="I2550" s="185">
        <v>25.62</v>
      </c>
      <c r="J2550" s="198">
        <v>79.709999999999994</v>
      </c>
    </row>
    <row r="2551" spans="1:10" s="110" customFormat="1" ht="25.5" customHeight="1">
      <c r="A2551" s="197" t="s">
        <v>146</v>
      </c>
      <c r="B2551" s="183" t="s">
        <v>1345</v>
      </c>
      <c r="C2551" s="183" t="s">
        <v>21</v>
      </c>
      <c r="D2551" s="285" t="s">
        <v>147</v>
      </c>
      <c r="E2551" s="365" t="s">
        <v>148</v>
      </c>
      <c r="F2551" s="365"/>
      <c r="G2551" s="183" t="s">
        <v>26</v>
      </c>
      <c r="H2551" s="184">
        <v>2.4447999999999999</v>
      </c>
      <c r="I2551" s="185">
        <v>20.32</v>
      </c>
      <c r="J2551" s="198">
        <v>49.67</v>
      </c>
    </row>
    <row r="2552" spans="1:10" s="110" customFormat="1" ht="25.5" customHeight="1">
      <c r="A2552" s="197" t="s">
        <v>146</v>
      </c>
      <c r="B2552" s="183" t="s">
        <v>3795</v>
      </c>
      <c r="C2552" s="183" t="s">
        <v>21</v>
      </c>
      <c r="D2552" s="285" t="s">
        <v>3796</v>
      </c>
      <c r="E2552" s="365" t="s">
        <v>148</v>
      </c>
      <c r="F2552" s="365"/>
      <c r="G2552" s="183" t="s">
        <v>2</v>
      </c>
      <c r="H2552" s="184">
        <v>9.1700000000000004E-2</v>
      </c>
      <c r="I2552" s="185">
        <v>656.36</v>
      </c>
      <c r="J2552" s="198">
        <v>60.18</v>
      </c>
    </row>
    <row r="2553" spans="1:10" s="110" customFormat="1" ht="38.25">
      <c r="A2553" s="197" t="s">
        <v>146</v>
      </c>
      <c r="B2553" s="183" t="s">
        <v>3787</v>
      </c>
      <c r="C2553" s="183" t="s">
        <v>21</v>
      </c>
      <c r="D2553" s="285" t="s">
        <v>3788</v>
      </c>
      <c r="E2553" s="365" t="s">
        <v>181</v>
      </c>
      <c r="F2553" s="365"/>
      <c r="G2553" s="183" t="s">
        <v>2</v>
      </c>
      <c r="H2553" s="184">
        <v>1.54E-2</v>
      </c>
      <c r="I2553" s="185">
        <v>4185.97</v>
      </c>
      <c r="J2553" s="198">
        <v>64.459999999999994</v>
      </c>
    </row>
    <row r="2554" spans="1:10" s="110" customFormat="1" ht="25.5" customHeight="1">
      <c r="A2554" s="197" t="s">
        <v>146</v>
      </c>
      <c r="B2554" s="183" t="s">
        <v>3789</v>
      </c>
      <c r="C2554" s="183" t="s">
        <v>21</v>
      </c>
      <c r="D2554" s="285" t="s">
        <v>3790</v>
      </c>
      <c r="E2554" s="365" t="s">
        <v>181</v>
      </c>
      <c r="F2554" s="365"/>
      <c r="G2554" s="183" t="s">
        <v>2</v>
      </c>
      <c r="H2554" s="184">
        <v>0.80910000000000004</v>
      </c>
      <c r="I2554" s="185">
        <v>2291.21</v>
      </c>
      <c r="J2554" s="198">
        <v>1853.81</v>
      </c>
    </row>
    <row r="2555" spans="1:10" s="110" customFormat="1" ht="25.5">
      <c r="A2555" s="199" t="s">
        <v>139</v>
      </c>
      <c r="B2555" s="186" t="s">
        <v>1637</v>
      </c>
      <c r="C2555" s="186" t="s">
        <v>21</v>
      </c>
      <c r="D2555" s="278" t="s">
        <v>542</v>
      </c>
      <c r="E2555" s="362" t="s">
        <v>142</v>
      </c>
      <c r="F2555" s="362"/>
      <c r="G2555" s="186" t="s">
        <v>2</v>
      </c>
      <c r="H2555" s="187">
        <v>5.0160999999999998</v>
      </c>
      <c r="I2555" s="188">
        <v>183.75</v>
      </c>
      <c r="J2555" s="200">
        <v>921.7</v>
      </c>
    </row>
    <row r="2556" spans="1:10" s="110" customFormat="1" ht="25.5">
      <c r="A2556" s="199" t="s">
        <v>139</v>
      </c>
      <c r="B2556" s="186" t="s">
        <v>3811</v>
      </c>
      <c r="C2556" s="186" t="s">
        <v>21</v>
      </c>
      <c r="D2556" s="278" t="s">
        <v>3812</v>
      </c>
      <c r="E2556" s="362" t="s">
        <v>142</v>
      </c>
      <c r="F2556" s="362"/>
      <c r="G2556" s="186" t="s">
        <v>45</v>
      </c>
      <c r="H2556" s="187">
        <v>1</v>
      </c>
      <c r="I2556" s="188">
        <v>132.81</v>
      </c>
      <c r="J2556" s="200">
        <v>132.81</v>
      </c>
    </row>
    <row r="2557" spans="1:10" s="110" customFormat="1" ht="38.25">
      <c r="A2557" s="199" t="s">
        <v>139</v>
      </c>
      <c r="B2557" s="186" t="s">
        <v>3797</v>
      </c>
      <c r="C2557" s="186" t="s">
        <v>21</v>
      </c>
      <c r="D2557" s="278" t="s">
        <v>3798</v>
      </c>
      <c r="E2557" s="362" t="s">
        <v>142</v>
      </c>
      <c r="F2557" s="362"/>
      <c r="G2557" s="186" t="s">
        <v>45</v>
      </c>
      <c r="H2557" s="187">
        <v>3</v>
      </c>
      <c r="I2557" s="188">
        <v>1435.29</v>
      </c>
      <c r="J2557" s="200">
        <v>4305.87</v>
      </c>
    </row>
    <row r="2558" spans="1:10" s="110" customFormat="1" ht="25.5">
      <c r="A2558" s="201"/>
      <c r="B2558" s="293"/>
      <c r="C2558" s="293"/>
      <c r="D2558" s="279"/>
      <c r="E2558" s="279" t="s">
        <v>143</v>
      </c>
      <c r="F2558" s="203">
        <v>682.03</v>
      </c>
      <c r="G2558" s="279" t="s">
        <v>144</v>
      </c>
      <c r="H2558" s="203">
        <v>0</v>
      </c>
      <c r="I2558" s="279" t="s">
        <v>145</v>
      </c>
      <c r="J2558" s="204">
        <v>682.03</v>
      </c>
    </row>
    <row r="2559" spans="1:10" s="110" customFormat="1" ht="15" customHeight="1" thickBot="1">
      <c r="A2559" s="201"/>
      <c r="B2559" s="293"/>
      <c r="C2559" s="293"/>
      <c r="D2559" s="279"/>
      <c r="E2559" s="279" t="s">
        <v>663</v>
      </c>
      <c r="F2559" s="203">
        <v>1812.6</v>
      </c>
      <c r="G2559" s="279"/>
      <c r="H2559" s="363" t="s">
        <v>664</v>
      </c>
      <c r="I2559" s="363"/>
      <c r="J2559" s="204">
        <v>9879.3700000000008</v>
      </c>
    </row>
    <row r="2560" spans="1:10" s="110" customFormat="1" ht="15" thickTop="1">
      <c r="A2560" s="205"/>
      <c r="B2560" s="190"/>
      <c r="C2560" s="190"/>
      <c r="D2560" s="189"/>
      <c r="E2560" s="189"/>
      <c r="F2560" s="189"/>
      <c r="G2560" s="189"/>
      <c r="H2560" s="189"/>
      <c r="I2560" s="189"/>
      <c r="J2560" s="206"/>
    </row>
    <row r="2561" spans="1:10" s="110" customFormat="1">
      <c r="A2561" s="290" t="s">
        <v>1049</v>
      </c>
      <c r="B2561" s="289" t="s">
        <v>8</v>
      </c>
      <c r="C2561" s="289" t="s">
        <v>9</v>
      </c>
      <c r="D2561" s="284" t="s">
        <v>10</v>
      </c>
      <c r="E2561" s="367" t="s">
        <v>136</v>
      </c>
      <c r="F2561" s="367"/>
      <c r="G2561" s="289" t="s">
        <v>11</v>
      </c>
      <c r="H2561" s="288" t="s">
        <v>12</v>
      </c>
      <c r="I2561" s="288" t="s">
        <v>13</v>
      </c>
      <c r="J2561" s="287" t="s">
        <v>14</v>
      </c>
    </row>
    <row r="2562" spans="1:10" s="110" customFormat="1" ht="25.5" customHeight="1">
      <c r="A2562" s="94" t="s">
        <v>137</v>
      </c>
      <c r="B2562" s="95" t="s">
        <v>1274</v>
      </c>
      <c r="C2562" s="95" t="s">
        <v>21</v>
      </c>
      <c r="D2562" s="277" t="s">
        <v>104</v>
      </c>
      <c r="E2562" s="368" t="s">
        <v>152</v>
      </c>
      <c r="F2562" s="368"/>
      <c r="G2562" s="95" t="s">
        <v>45</v>
      </c>
      <c r="H2562" s="182">
        <v>1</v>
      </c>
      <c r="I2562" s="96">
        <v>58.08</v>
      </c>
      <c r="J2562" s="196">
        <v>58.08</v>
      </c>
    </row>
    <row r="2563" spans="1:10" s="110" customFormat="1" ht="25.5" customHeight="1">
      <c r="A2563" s="197" t="s">
        <v>146</v>
      </c>
      <c r="B2563" s="183" t="s">
        <v>1560</v>
      </c>
      <c r="C2563" s="183" t="s">
        <v>21</v>
      </c>
      <c r="D2563" s="285" t="s">
        <v>154</v>
      </c>
      <c r="E2563" s="365" t="s">
        <v>148</v>
      </c>
      <c r="F2563" s="365"/>
      <c r="G2563" s="183" t="s">
        <v>26</v>
      </c>
      <c r="H2563" s="184">
        <v>0.31619999999999998</v>
      </c>
      <c r="I2563" s="185">
        <v>25.55</v>
      </c>
      <c r="J2563" s="198">
        <v>8.07</v>
      </c>
    </row>
    <row r="2564" spans="1:10" s="110" customFormat="1" ht="25.5" customHeight="1">
      <c r="A2564" s="197" t="s">
        <v>146</v>
      </c>
      <c r="B2564" s="183" t="s">
        <v>1345</v>
      </c>
      <c r="C2564" s="183" t="s">
        <v>21</v>
      </c>
      <c r="D2564" s="285" t="s">
        <v>147</v>
      </c>
      <c r="E2564" s="365" t="s">
        <v>148</v>
      </c>
      <c r="F2564" s="365"/>
      <c r="G2564" s="183" t="s">
        <v>26</v>
      </c>
      <c r="H2564" s="184">
        <v>9.9599999999999994E-2</v>
      </c>
      <c r="I2564" s="185">
        <v>20.32</v>
      </c>
      <c r="J2564" s="198">
        <v>2.02</v>
      </c>
    </row>
    <row r="2565" spans="1:10" s="110" customFormat="1" ht="25.5">
      <c r="A2565" s="199" t="s">
        <v>139</v>
      </c>
      <c r="B2565" s="186" t="s">
        <v>1656</v>
      </c>
      <c r="C2565" s="186" t="s">
        <v>21</v>
      </c>
      <c r="D2565" s="278" t="s">
        <v>1050</v>
      </c>
      <c r="E2565" s="362" t="s">
        <v>142</v>
      </c>
      <c r="F2565" s="362"/>
      <c r="G2565" s="186" t="s">
        <v>45</v>
      </c>
      <c r="H2565" s="187">
        <v>1</v>
      </c>
      <c r="I2565" s="188">
        <v>47.99</v>
      </c>
      <c r="J2565" s="200">
        <v>47.99</v>
      </c>
    </row>
    <row r="2566" spans="1:10" s="110" customFormat="1" ht="25.5">
      <c r="A2566" s="201"/>
      <c r="B2566" s="293"/>
      <c r="C2566" s="293"/>
      <c r="D2566" s="279"/>
      <c r="E2566" s="279" t="s">
        <v>143</v>
      </c>
      <c r="F2566" s="203">
        <v>8.1</v>
      </c>
      <c r="G2566" s="279" t="s">
        <v>144</v>
      </c>
      <c r="H2566" s="203">
        <v>0</v>
      </c>
      <c r="I2566" s="279" t="s">
        <v>145</v>
      </c>
      <c r="J2566" s="204">
        <v>8.1</v>
      </c>
    </row>
    <row r="2567" spans="1:10" s="110" customFormat="1" ht="15" customHeight="1" thickBot="1">
      <c r="A2567" s="201"/>
      <c r="B2567" s="293"/>
      <c r="C2567" s="293"/>
      <c r="D2567" s="279"/>
      <c r="E2567" s="279" t="s">
        <v>663</v>
      </c>
      <c r="F2567" s="203">
        <v>13.05</v>
      </c>
      <c r="G2567" s="279"/>
      <c r="H2567" s="363" t="s">
        <v>664</v>
      </c>
      <c r="I2567" s="363"/>
      <c r="J2567" s="204">
        <v>71.13</v>
      </c>
    </row>
    <row r="2568" spans="1:10" s="110" customFormat="1" ht="15" thickTop="1">
      <c r="A2568" s="205"/>
      <c r="B2568" s="190"/>
      <c r="C2568" s="190"/>
      <c r="D2568" s="189"/>
      <c r="E2568" s="189"/>
      <c r="F2568" s="189"/>
      <c r="G2568" s="189"/>
      <c r="H2568" s="189"/>
      <c r="I2568" s="189"/>
      <c r="J2568" s="206"/>
    </row>
    <row r="2569" spans="1:10" s="110" customFormat="1">
      <c r="A2569" s="290" t="s">
        <v>550</v>
      </c>
      <c r="B2569" s="289" t="s">
        <v>8</v>
      </c>
      <c r="C2569" s="289" t="s">
        <v>9</v>
      </c>
      <c r="D2569" s="284" t="s">
        <v>10</v>
      </c>
      <c r="E2569" s="367" t="s">
        <v>136</v>
      </c>
      <c r="F2569" s="367"/>
      <c r="G2569" s="289" t="s">
        <v>11</v>
      </c>
      <c r="H2569" s="288" t="s">
        <v>12</v>
      </c>
      <c r="I2569" s="288" t="s">
        <v>13</v>
      </c>
      <c r="J2569" s="287" t="s">
        <v>14</v>
      </c>
    </row>
    <row r="2570" spans="1:10" s="110" customFormat="1" ht="25.5">
      <c r="A2570" s="94" t="s">
        <v>137</v>
      </c>
      <c r="B2570" s="95" t="s">
        <v>1203</v>
      </c>
      <c r="C2570" s="95" t="s">
        <v>44</v>
      </c>
      <c r="D2570" s="277" t="s">
        <v>621</v>
      </c>
      <c r="E2570" s="368">
        <v>135</v>
      </c>
      <c r="F2570" s="368"/>
      <c r="G2570" s="95" t="s">
        <v>17</v>
      </c>
      <c r="H2570" s="182">
        <v>1</v>
      </c>
      <c r="I2570" s="96">
        <v>956.13</v>
      </c>
      <c r="J2570" s="196">
        <v>956.13</v>
      </c>
    </row>
    <row r="2571" spans="1:10" s="110" customFormat="1" ht="25.5" customHeight="1">
      <c r="A2571" s="197" t="s">
        <v>146</v>
      </c>
      <c r="B2571" s="183" t="s">
        <v>1386</v>
      </c>
      <c r="C2571" s="183" t="s">
        <v>21</v>
      </c>
      <c r="D2571" s="285" t="s">
        <v>174</v>
      </c>
      <c r="E2571" s="365" t="s">
        <v>148</v>
      </c>
      <c r="F2571" s="365"/>
      <c r="G2571" s="183" t="s">
        <v>26</v>
      </c>
      <c r="H2571" s="184">
        <v>0.3</v>
      </c>
      <c r="I2571" s="185">
        <v>25.62</v>
      </c>
      <c r="J2571" s="198">
        <v>7.68</v>
      </c>
    </row>
    <row r="2572" spans="1:10" s="110" customFormat="1" ht="25.5" customHeight="1">
      <c r="A2572" s="197" t="s">
        <v>146</v>
      </c>
      <c r="B2572" s="183" t="s">
        <v>1345</v>
      </c>
      <c r="C2572" s="183" t="s">
        <v>21</v>
      </c>
      <c r="D2572" s="285" t="s">
        <v>147</v>
      </c>
      <c r="E2572" s="365" t="s">
        <v>148</v>
      </c>
      <c r="F2572" s="365"/>
      <c r="G2572" s="183" t="s">
        <v>26</v>
      </c>
      <c r="H2572" s="184">
        <v>0.3</v>
      </c>
      <c r="I2572" s="185">
        <v>20.32</v>
      </c>
      <c r="J2572" s="198">
        <v>6.09</v>
      </c>
    </row>
    <row r="2573" spans="1:10" s="110" customFormat="1" ht="25.5">
      <c r="A2573" s="199" t="s">
        <v>139</v>
      </c>
      <c r="B2573" s="186" t="s">
        <v>1657</v>
      </c>
      <c r="C2573" s="186" t="s">
        <v>487</v>
      </c>
      <c r="D2573" s="278" t="s">
        <v>1051</v>
      </c>
      <c r="E2573" s="362" t="s">
        <v>142</v>
      </c>
      <c r="F2573" s="362"/>
      <c r="G2573" s="186" t="s">
        <v>17</v>
      </c>
      <c r="H2573" s="187">
        <v>1</v>
      </c>
      <c r="I2573" s="188">
        <v>942.36</v>
      </c>
      <c r="J2573" s="200">
        <v>942.36</v>
      </c>
    </row>
    <row r="2574" spans="1:10" s="110" customFormat="1" ht="25.5">
      <c r="A2574" s="201"/>
      <c r="B2574" s="293"/>
      <c r="C2574" s="293"/>
      <c r="D2574" s="279"/>
      <c r="E2574" s="279" t="s">
        <v>143</v>
      </c>
      <c r="F2574" s="203">
        <v>10.6</v>
      </c>
      <c r="G2574" s="279" t="s">
        <v>144</v>
      </c>
      <c r="H2574" s="203">
        <v>0</v>
      </c>
      <c r="I2574" s="279" t="s">
        <v>145</v>
      </c>
      <c r="J2574" s="204">
        <v>10.6</v>
      </c>
    </row>
    <row r="2575" spans="1:10" s="110" customFormat="1" ht="15" customHeight="1" thickBot="1">
      <c r="A2575" s="201"/>
      <c r="B2575" s="293"/>
      <c r="C2575" s="293"/>
      <c r="D2575" s="279"/>
      <c r="E2575" s="279" t="s">
        <v>663</v>
      </c>
      <c r="F2575" s="203">
        <v>214.84</v>
      </c>
      <c r="G2575" s="279"/>
      <c r="H2575" s="363" t="s">
        <v>664</v>
      </c>
      <c r="I2575" s="363"/>
      <c r="J2575" s="204">
        <v>1170.97</v>
      </c>
    </row>
    <row r="2576" spans="1:10" s="110" customFormat="1" ht="15" thickTop="1">
      <c r="A2576" s="205"/>
      <c r="B2576" s="190"/>
      <c r="C2576" s="190"/>
      <c r="D2576" s="189"/>
      <c r="E2576" s="189"/>
      <c r="F2576" s="189"/>
      <c r="G2576" s="189"/>
      <c r="H2576" s="189"/>
      <c r="I2576" s="189"/>
      <c r="J2576" s="206"/>
    </row>
    <row r="2577" spans="1:10" s="110" customFormat="1">
      <c r="A2577" s="290" t="s">
        <v>552</v>
      </c>
      <c r="B2577" s="289" t="s">
        <v>8</v>
      </c>
      <c r="C2577" s="289" t="s">
        <v>9</v>
      </c>
      <c r="D2577" s="284" t="s">
        <v>10</v>
      </c>
      <c r="E2577" s="367" t="s">
        <v>136</v>
      </c>
      <c r="F2577" s="367"/>
      <c r="G2577" s="289" t="s">
        <v>11</v>
      </c>
      <c r="H2577" s="288" t="s">
        <v>12</v>
      </c>
      <c r="I2577" s="288" t="s">
        <v>13</v>
      </c>
      <c r="J2577" s="287" t="s">
        <v>14</v>
      </c>
    </row>
    <row r="2578" spans="1:10" s="110" customFormat="1" ht="25.5" customHeight="1">
      <c r="A2578" s="94" t="s">
        <v>137</v>
      </c>
      <c r="B2578" s="95" t="s">
        <v>1279</v>
      </c>
      <c r="C2578" s="95" t="s">
        <v>21</v>
      </c>
      <c r="D2578" s="277" t="s">
        <v>622</v>
      </c>
      <c r="E2578" s="368" t="s">
        <v>152</v>
      </c>
      <c r="F2578" s="368"/>
      <c r="G2578" s="95" t="s">
        <v>45</v>
      </c>
      <c r="H2578" s="182">
        <v>1</v>
      </c>
      <c r="I2578" s="96">
        <v>40.85</v>
      </c>
      <c r="J2578" s="196">
        <v>40.85</v>
      </c>
    </row>
    <row r="2579" spans="1:10" s="110" customFormat="1" ht="25.5" customHeight="1">
      <c r="A2579" s="197" t="s">
        <v>146</v>
      </c>
      <c r="B2579" s="183" t="s">
        <v>1560</v>
      </c>
      <c r="C2579" s="183" t="s">
        <v>21</v>
      </c>
      <c r="D2579" s="285" t="s">
        <v>154</v>
      </c>
      <c r="E2579" s="365" t="s">
        <v>148</v>
      </c>
      <c r="F2579" s="365"/>
      <c r="G2579" s="183" t="s">
        <v>26</v>
      </c>
      <c r="H2579" s="184">
        <v>0.31619999999999998</v>
      </c>
      <c r="I2579" s="185">
        <v>25.55</v>
      </c>
      <c r="J2579" s="198">
        <v>8.07</v>
      </c>
    </row>
    <row r="2580" spans="1:10" s="110" customFormat="1" ht="25.5" customHeight="1">
      <c r="A2580" s="197" t="s">
        <v>146</v>
      </c>
      <c r="B2580" s="183" t="s">
        <v>1345</v>
      </c>
      <c r="C2580" s="183" t="s">
        <v>21</v>
      </c>
      <c r="D2580" s="285" t="s">
        <v>147</v>
      </c>
      <c r="E2580" s="365" t="s">
        <v>148</v>
      </c>
      <c r="F2580" s="365"/>
      <c r="G2580" s="183" t="s">
        <v>26</v>
      </c>
      <c r="H2580" s="184">
        <v>9.9599999999999994E-2</v>
      </c>
      <c r="I2580" s="185">
        <v>20.32</v>
      </c>
      <c r="J2580" s="198">
        <v>2.02</v>
      </c>
    </row>
    <row r="2581" spans="1:10" s="110" customFormat="1">
      <c r="A2581" s="199" t="s">
        <v>139</v>
      </c>
      <c r="B2581" s="186" t="s">
        <v>1658</v>
      </c>
      <c r="C2581" s="186" t="s">
        <v>21</v>
      </c>
      <c r="D2581" s="278" t="s">
        <v>1052</v>
      </c>
      <c r="E2581" s="362" t="s">
        <v>142</v>
      </c>
      <c r="F2581" s="362"/>
      <c r="G2581" s="186" t="s">
        <v>45</v>
      </c>
      <c r="H2581" s="187">
        <v>1</v>
      </c>
      <c r="I2581" s="188">
        <v>30.76</v>
      </c>
      <c r="J2581" s="200">
        <v>30.76</v>
      </c>
    </row>
    <row r="2582" spans="1:10" s="110" customFormat="1" ht="25.5">
      <c r="A2582" s="201"/>
      <c r="B2582" s="293"/>
      <c r="C2582" s="293"/>
      <c r="D2582" s="279"/>
      <c r="E2582" s="279" t="s">
        <v>143</v>
      </c>
      <c r="F2582" s="203">
        <v>8.1</v>
      </c>
      <c r="G2582" s="279" t="s">
        <v>144</v>
      </c>
      <c r="H2582" s="203">
        <v>0</v>
      </c>
      <c r="I2582" s="279" t="s">
        <v>145</v>
      </c>
      <c r="J2582" s="204">
        <v>8.1</v>
      </c>
    </row>
    <row r="2583" spans="1:10" s="110" customFormat="1" ht="15" customHeight="1" thickBot="1">
      <c r="A2583" s="201"/>
      <c r="B2583" s="293"/>
      <c r="C2583" s="293"/>
      <c r="D2583" s="279"/>
      <c r="E2583" s="279" t="s">
        <v>663</v>
      </c>
      <c r="F2583" s="203">
        <v>9.17</v>
      </c>
      <c r="G2583" s="279"/>
      <c r="H2583" s="363" t="s">
        <v>664</v>
      </c>
      <c r="I2583" s="363"/>
      <c r="J2583" s="204">
        <v>50.02</v>
      </c>
    </row>
    <row r="2584" spans="1:10" s="110" customFormat="1" ht="15" thickTop="1">
      <c r="A2584" s="205"/>
      <c r="B2584" s="190"/>
      <c r="C2584" s="190"/>
      <c r="D2584" s="189"/>
      <c r="E2584" s="189"/>
      <c r="F2584" s="189"/>
      <c r="G2584" s="189"/>
      <c r="H2584" s="189"/>
      <c r="I2584" s="189"/>
      <c r="J2584" s="206"/>
    </row>
    <row r="2585" spans="1:10" s="110" customFormat="1">
      <c r="A2585" s="290" t="s">
        <v>1053</v>
      </c>
      <c r="B2585" s="289" t="s">
        <v>8</v>
      </c>
      <c r="C2585" s="289" t="s">
        <v>9</v>
      </c>
      <c r="D2585" s="284" t="s">
        <v>10</v>
      </c>
      <c r="E2585" s="367" t="s">
        <v>136</v>
      </c>
      <c r="F2585" s="367"/>
      <c r="G2585" s="289" t="s">
        <v>11</v>
      </c>
      <c r="H2585" s="288" t="s">
        <v>12</v>
      </c>
      <c r="I2585" s="288" t="s">
        <v>13</v>
      </c>
      <c r="J2585" s="287" t="s">
        <v>14</v>
      </c>
    </row>
    <row r="2586" spans="1:10" s="110" customFormat="1" ht="25.5" customHeight="1">
      <c r="A2586" s="94" t="s">
        <v>137</v>
      </c>
      <c r="B2586" s="95" t="s">
        <v>1273</v>
      </c>
      <c r="C2586" s="95" t="s">
        <v>21</v>
      </c>
      <c r="D2586" s="277" t="s">
        <v>435</v>
      </c>
      <c r="E2586" s="368" t="s">
        <v>152</v>
      </c>
      <c r="F2586" s="368"/>
      <c r="G2586" s="95" t="s">
        <v>45</v>
      </c>
      <c r="H2586" s="182">
        <v>1</v>
      </c>
      <c r="I2586" s="96">
        <v>144.53</v>
      </c>
      <c r="J2586" s="196">
        <v>144.53</v>
      </c>
    </row>
    <row r="2587" spans="1:10" s="110" customFormat="1" ht="25.5" customHeight="1">
      <c r="A2587" s="197" t="s">
        <v>146</v>
      </c>
      <c r="B2587" s="183" t="s">
        <v>1396</v>
      </c>
      <c r="C2587" s="183" t="s">
        <v>21</v>
      </c>
      <c r="D2587" s="285" t="s">
        <v>168</v>
      </c>
      <c r="E2587" s="365" t="s">
        <v>148</v>
      </c>
      <c r="F2587" s="365"/>
      <c r="G2587" s="183" t="s">
        <v>26</v>
      </c>
      <c r="H2587" s="184">
        <v>0.8458</v>
      </c>
      <c r="I2587" s="185">
        <v>25.47</v>
      </c>
      <c r="J2587" s="198">
        <v>21.54</v>
      </c>
    </row>
    <row r="2588" spans="1:10" s="110" customFormat="1" ht="25.5" customHeight="1">
      <c r="A2588" s="197" t="s">
        <v>146</v>
      </c>
      <c r="B2588" s="183" t="s">
        <v>1345</v>
      </c>
      <c r="C2588" s="183" t="s">
        <v>21</v>
      </c>
      <c r="D2588" s="285" t="s">
        <v>147</v>
      </c>
      <c r="E2588" s="365" t="s">
        <v>148</v>
      </c>
      <c r="F2588" s="365"/>
      <c r="G2588" s="183" t="s">
        <v>26</v>
      </c>
      <c r="H2588" s="184">
        <v>0.26650000000000001</v>
      </c>
      <c r="I2588" s="185">
        <v>20.32</v>
      </c>
      <c r="J2588" s="198">
        <v>5.41</v>
      </c>
    </row>
    <row r="2589" spans="1:10" s="110" customFormat="1">
      <c r="A2589" s="199" t="s">
        <v>139</v>
      </c>
      <c r="B2589" s="186" t="s">
        <v>1469</v>
      </c>
      <c r="C2589" s="186" t="s">
        <v>21</v>
      </c>
      <c r="D2589" s="278" t="s">
        <v>171</v>
      </c>
      <c r="E2589" s="362" t="s">
        <v>142</v>
      </c>
      <c r="F2589" s="362"/>
      <c r="G2589" s="186" t="s">
        <v>38</v>
      </c>
      <c r="H2589" s="187">
        <v>0.52710000000000001</v>
      </c>
      <c r="I2589" s="188">
        <v>44.57</v>
      </c>
      <c r="J2589" s="200">
        <v>23.49</v>
      </c>
    </row>
    <row r="2590" spans="1:10" s="110" customFormat="1" ht="25.5">
      <c r="A2590" s="199" t="s">
        <v>139</v>
      </c>
      <c r="B2590" s="186" t="s">
        <v>1659</v>
      </c>
      <c r="C2590" s="186" t="s">
        <v>21</v>
      </c>
      <c r="D2590" s="278" t="s">
        <v>1054</v>
      </c>
      <c r="E2590" s="362" t="s">
        <v>142</v>
      </c>
      <c r="F2590" s="362"/>
      <c r="G2590" s="186" t="s">
        <v>45</v>
      </c>
      <c r="H2590" s="187">
        <v>1</v>
      </c>
      <c r="I2590" s="188">
        <v>94.09</v>
      </c>
      <c r="J2590" s="200">
        <v>94.09</v>
      </c>
    </row>
    <row r="2591" spans="1:10" s="110" customFormat="1" ht="25.5">
      <c r="A2591" s="201"/>
      <c r="B2591" s="293"/>
      <c r="C2591" s="293"/>
      <c r="D2591" s="279"/>
      <c r="E2591" s="279" t="s">
        <v>143</v>
      </c>
      <c r="F2591" s="203">
        <v>21.03</v>
      </c>
      <c r="G2591" s="279" t="s">
        <v>144</v>
      </c>
      <c r="H2591" s="203">
        <v>0</v>
      </c>
      <c r="I2591" s="279" t="s">
        <v>145</v>
      </c>
      <c r="J2591" s="204">
        <v>21.03</v>
      </c>
    </row>
    <row r="2592" spans="1:10" s="110" customFormat="1" ht="15" customHeight="1" thickBot="1">
      <c r="A2592" s="201"/>
      <c r="B2592" s="293"/>
      <c r="C2592" s="293"/>
      <c r="D2592" s="279"/>
      <c r="E2592" s="279" t="s">
        <v>663</v>
      </c>
      <c r="F2592" s="203">
        <v>32.47</v>
      </c>
      <c r="G2592" s="279"/>
      <c r="H2592" s="363" t="s">
        <v>664</v>
      </c>
      <c r="I2592" s="363"/>
      <c r="J2592" s="204">
        <v>177</v>
      </c>
    </row>
    <row r="2593" spans="1:10" s="110" customFormat="1" ht="15" thickTop="1">
      <c r="A2593" s="205"/>
      <c r="B2593" s="190"/>
      <c r="C2593" s="190"/>
      <c r="D2593" s="189"/>
      <c r="E2593" s="189"/>
      <c r="F2593" s="189"/>
      <c r="G2593" s="189"/>
      <c r="H2593" s="189"/>
      <c r="I2593" s="189"/>
      <c r="J2593" s="206"/>
    </row>
    <row r="2594" spans="1:10" s="110" customFormat="1">
      <c r="A2594" s="290" t="s">
        <v>1055</v>
      </c>
      <c r="B2594" s="289" t="s">
        <v>8</v>
      </c>
      <c r="C2594" s="289" t="s">
        <v>9</v>
      </c>
      <c r="D2594" s="284" t="s">
        <v>10</v>
      </c>
      <c r="E2594" s="367" t="s">
        <v>136</v>
      </c>
      <c r="F2594" s="367"/>
      <c r="G2594" s="289" t="s">
        <v>11</v>
      </c>
      <c r="H2594" s="288" t="s">
        <v>12</v>
      </c>
      <c r="I2594" s="288" t="s">
        <v>13</v>
      </c>
      <c r="J2594" s="287" t="s">
        <v>14</v>
      </c>
    </row>
    <row r="2595" spans="1:10" s="110" customFormat="1" ht="38.25" customHeight="1">
      <c r="A2595" s="94" t="s">
        <v>137</v>
      </c>
      <c r="B2595" s="95" t="s">
        <v>1282</v>
      </c>
      <c r="C2595" s="95" t="s">
        <v>21</v>
      </c>
      <c r="D2595" s="277" t="s">
        <v>438</v>
      </c>
      <c r="E2595" s="368" t="s">
        <v>152</v>
      </c>
      <c r="F2595" s="368"/>
      <c r="G2595" s="95" t="s">
        <v>45</v>
      </c>
      <c r="H2595" s="182">
        <v>1</v>
      </c>
      <c r="I2595" s="96">
        <v>143.93</v>
      </c>
      <c r="J2595" s="196">
        <v>143.93</v>
      </c>
    </row>
    <row r="2596" spans="1:10" s="110" customFormat="1" ht="25.5" customHeight="1">
      <c r="A2596" s="197" t="s">
        <v>146</v>
      </c>
      <c r="B2596" s="183" t="s">
        <v>1560</v>
      </c>
      <c r="C2596" s="183" t="s">
        <v>21</v>
      </c>
      <c r="D2596" s="285" t="s">
        <v>154</v>
      </c>
      <c r="E2596" s="365" t="s">
        <v>148</v>
      </c>
      <c r="F2596" s="365"/>
      <c r="G2596" s="183" t="s">
        <v>26</v>
      </c>
      <c r="H2596" s="184">
        <v>0.38700000000000001</v>
      </c>
      <c r="I2596" s="185">
        <v>25.55</v>
      </c>
      <c r="J2596" s="198">
        <v>9.8800000000000008</v>
      </c>
    </row>
    <row r="2597" spans="1:10" s="110" customFormat="1" ht="25.5" customHeight="1">
      <c r="A2597" s="197" t="s">
        <v>146</v>
      </c>
      <c r="B2597" s="183" t="s">
        <v>1345</v>
      </c>
      <c r="C2597" s="183" t="s">
        <v>21</v>
      </c>
      <c r="D2597" s="285" t="s">
        <v>147</v>
      </c>
      <c r="E2597" s="365" t="s">
        <v>148</v>
      </c>
      <c r="F2597" s="365"/>
      <c r="G2597" s="183" t="s">
        <v>26</v>
      </c>
      <c r="H2597" s="184">
        <v>0.18859999999999999</v>
      </c>
      <c r="I2597" s="185">
        <v>20.32</v>
      </c>
      <c r="J2597" s="198">
        <v>3.83</v>
      </c>
    </row>
    <row r="2598" spans="1:10" s="110" customFormat="1" ht="38.25">
      <c r="A2598" s="199" t="s">
        <v>139</v>
      </c>
      <c r="B2598" s="186" t="s">
        <v>1660</v>
      </c>
      <c r="C2598" s="186" t="s">
        <v>21</v>
      </c>
      <c r="D2598" s="278" t="s">
        <v>1057</v>
      </c>
      <c r="E2598" s="362" t="s">
        <v>142</v>
      </c>
      <c r="F2598" s="362"/>
      <c r="G2598" s="186" t="s">
        <v>45</v>
      </c>
      <c r="H2598" s="187">
        <v>2</v>
      </c>
      <c r="I2598" s="188">
        <v>17.64</v>
      </c>
      <c r="J2598" s="200">
        <v>35.28</v>
      </c>
    </row>
    <row r="2599" spans="1:10" s="110" customFormat="1" ht="25.5">
      <c r="A2599" s="199" t="s">
        <v>139</v>
      </c>
      <c r="B2599" s="186" t="s">
        <v>1661</v>
      </c>
      <c r="C2599" s="186" t="s">
        <v>21</v>
      </c>
      <c r="D2599" s="278" t="s">
        <v>1058</v>
      </c>
      <c r="E2599" s="362" t="s">
        <v>142</v>
      </c>
      <c r="F2599" s="362"/>
      <c r="G2599" s="186" t="s">
        <v>45</v>
      </c>
      <c r="H2599" s="187">
        <v>1</v>
      </c>
      <c r="I2599" s="188">
        <v>90.55</v>
      </c>
      <c r="J2599" s="200">
        <v>90.55</v>
      </c>
    </row>
    <row r="2600" spans="1:10" s="110" customFormat="1">
      <c r="A2600" s="199" t="s">
        <v>139</v>
      </c>
      <c r="B2600" s="186" t="s">
        <v>1662</v>
      </c>
      <c r="C2600" s="186" t="s">
        <v>21</v>
      </c>
      <c r="D2600" s="278" t="s">
        <v>1059</v>
      </c>
      <c r="E2600" s="362" t="s">
        <v>142</v>
      </c>
      <c r="F2600" s="362"/>
      <c r="G2600" s="186" t="s">
        <v>38</v>
      </c>
      <c r="H2600" s="187">
        <v>3.04E-2</v>
      </c>
      <c r="I2600" s="188">
        <v>144.69</v>
      </c>
      <c r="J2600" s="200">
        <v>4.3899999999999997</v>
      </c>
    </row>
    <row r="2601" spans="1:10" s="110" customFormat="1" ht="25.5">
      <c r="A2601" s="201"/>
      <c r="B2601" s="293"/>
      <c r="C2601" s="293"/>
      <c r="D2601" s="279"/>
      <c r="E2601" s="279" t="s">
        <v>143</v>
      </c>
      <c r="F2601" s="203">
        <v>10.92</v>
      </c>
      <c r="G2601" s="279" t="s">
        <v>144</v>
      </c>
      <c r="H2601" s="203">
        <v>0</v>
      </c>
      <c r="I2601" s="279" t="s">
        <v>145</v>
      </c>
      <c r="J2601" s="204">
        <v>10.92</v>
      </c>
    </row>
    <row r="2602" spans="1:10" s="110" customFormat="1" ht="15" customHeight="1" thickBot="1">
      <c r="A2602" s="201"/>
      <c r="B2602" s="293"/>
      <c r="C2602" s="293"/>
      <c r="D2602" s="279"/>
      <c r="E2602" s="279" t="s">
        <v>663</v>
      </c>
      <c r="F2602" s="203">
        <v>32.340000000000003</v>
      </c>
      <c r="G2602" s="279"/>
      <c r="H2602" s="363" t="s">
        <v>664</v>
      </c>
      <c r="I2602" s="363"/>
      <c r="J2602" s="204">
        <v>176.27</v>
      </c>
    </row>
    <row r="2603" spans="1:10" s="110" customFormat="1" ht="15" thickTop="1">
      <c r="A2603" s="205"/>
      <c r="B2603" s="190"/>
      <c r="C2603" s="190"/>
      <c r="D2603" s="189"/>
      <c r="E2603" s="189"/>
      <c r="F2603" s="189"/>
      <c r="G2603" s="189"/>
      <c r="H2603" s="189"/>
      <c r="I2603" s="189"/>
      <c r="J2603" s="206"/>
    </row>
    <row r="2604" spans="1:10" s="110" customFormat="1">
      <c r="A2604" s="290" t="s">
        <v>1056</v>
      </c>
      <c r="B2604" s="289" t="s">
        <v>8</v>
      </c>
      <c r="C2604" s="289" t="s">
        <v>9</v>
      </c>
      <c r="D2604" s="284" t="s">
        <v>10</v>
      </c>
      <c r="E2604" s="367" t="s">
        <v>136</v>
      </c>
      <c r="F2604" s="367"/>
      <c r="G2604" s="289" t="s">
        <v>11</v>
      </c>
      <c r="H2604" s="288" t="s">
        <v>12</v>
      </c>
      <c r="I2604" s="288" t="s">
        <v>13</v>
      </c>
      <c r="J2604" s="287" t="s">
        <v>14</v>
      </c>
    </row>
    <row r="2605" spans="1:10" s="110" customFormat="1" ht="25.5" customHeight="1">
      <c r="A2605" s="94" t="s">
        <v>137</v>
      </c>
      <c r="B2605" s="95" t="s">
        <v>1291</v>
      </c>
      <c r="C2605" s="95" t="s">
        <v>21</v>
      </c>
      <c r="D2605" s="277" t="s">
        <v>169</v>
      </c>
      <c r="E2605" s="368" t="s">
        <v>152</v>
      </c>
      <c r="F2605" s="368"/>
      <c r="G2605" s="95" t="s">
        <v>45</v>
      </c>
      <c r="H2605" s="182">
        <v>1</v>
      </c>
      <c r="I2605" s="96">
        <v>14.32</v>
      </c>
      <c r="J2605" s="196">
        <v>14.32</v>
      </c>
    </row>
    <row r="2606" spans="1:10" s="110" customFormat="1" ht="25.5" customHeight="1">
      <c r="A2606" s="197" t="s">
        <v>146</v>
      </c>
      <c r="B2606" s="183" t="s">
        <v>1560</v>
      </c>
      <c r="C2606" s="183" t="s">
        <v>21</v>
      </c>
      <c r="D2606" s="285" t="s">
        <v>154</v>
      </c>
      <c r="E2606" s="365" t="s">
        <v>148</v>
      </c>
      <c r="F2606" s="365"/>
      <c r="G2606" s="183" t="s">
        <v>26</v>
      </c>
      <c r="H2606" s="184">
        <v>8.4500000000000006E-2</v>
      </c>
      <c r="I2606" s="185">
        <v>25.55</v>
      </c>
      <c r="J2606" s="198">
        <v>2.15</v>
      </c>
    </row>
    <row r="2607" spans="1:10" s="110" customFormat="1" ht="25.5" customHeight="1">
      <c r="A2607" s="197" t="s">
        <v>146</v>
      </c>
      <c r="B2607" s="183" t="s">
        <v>1345</v>
      </c>
      <c r="C2607" s="183" t="s">
        <v>21</v>
      </c>
      <c r="D2607" s="285" t="s">
        <v>147</v>
      </c>
      <c r="E2607" s="365" t="s">
        <v>148</v>
      </c>
      <c r="F2607" s="365"/>
      <c r="G2607" s="183" t="s">
        <v>26</v>
      </c>
      <c r="H2607" s="184">
        <v>2.6599999999999999E-2</v>
      </c>
      <c r="I2607" s="185">
        <v>20.32</v>
      </c>
      <c r="J2607" s="198">
        <v>0.54</v>
      </c>
    </row>
    <row r="2608" spans="1:10" s="110" customFormat="1">
      <c r="A2608" s="199" t="s">
        <v>139</v>
      </c>
      <c r="B2608" s="186" t="s">
        <v>1575</v>
      </c>
      <c r="C2608" s="186" t="s">
        <v>21</v>
      </c>
      <c r="D2608" s="278" t="s">
        <v>172</v>
      </c>
      <c r="E2608" s="362" t="s">
        <v>142</v>
      </c>
      <c r="F2608" s="362"/>
      <c r="G2608" s="186" t="s">
        <v>45</v>
      </c>
      <c r="H2608" s="187">
        <v>3.32E-2</v>
      </c>
      <c r="I2608" s="188">
        <v>3.95</v>
      </c>
      <c r="J2608" s="200">
        <v>0.13</v>
      </c>
    </row>
    <row r="2609" spans="1:10" s="110" customFormat="1" ht="25.5">
      <c r="A2609" s="199" t="s">
        <v>139</v>
      </c>
      <c r="B2609" s="186" t="s">
        <v>1663</v>
      </c>
      <c r="C2609" s="186" t="s">
        <v>21</v>
      </c>
      <c r="D2609" s="278" t="s">
        <v>1061</v>
      </c>
      <c r="E2609" s="362" t="s">
        <v>142</v>
      </c>
      <c r="F2609" s="362"/>
      <c r="G2609" s="186" t="s">
        <v>45</v>
      </c>
      <c r="H2609" s="187">
        <v>1</v>
      </c>
      <c r="I2609" s="188">
        <v>11.5</v>
      </c>
      <c r="J2609" s="200">
        <v>11.5</v>
      </c>
    </row>
    <row r="2610" spans="1:10" s="110" customFormat="1" ht="25.5">
      <c r="A2610" s="201"/>
      <c r="B2610" s="293"/>
      <c r="C2610" s="293"/>
      <c r="D2610" s="279"/>
      <c r="E2610" s="279" t="s">
        <v>143</v>
      </c>
      <c r="F2610" s="203">
        <v>2.16</v>
      </c>
      <c r="G2610" s="279" t="s">
        <v>144</v>
      </c>
      <c r="H2610" s="203">
        <v>0</v>
      </c>
      <c r="I2610" s="279" t="s">
        <v>145</v>
      </c>
      <c r="J2610" s="204">
        <v>2.16</v>
      </c>
    </row>
    <row r="2611" spans="1:10" s="110" customFormat="1" ht="15" customHeight="1" thickBot="1">
      <c r="A2611" s="201"/>
      <c r="B2611" s="293"/>
      <c r="C2611" s="293"/>
      <c r="D2611" s="279"/>
      <c r="E2611" s="279" t="s">
        <v>663</v>
      </c>
      <c r="F2611" s="203">
        <v>3.21</v>
      </c>
      <c r="G2611" s="279"/>
      <c r="H2611" s="363" t="s">
        <v>664</v>
      </c>
      <c r="I2611" s="363"/>
      <c r="J2611" s="204">
        <v>17.53</v>
      </c>
    </row>
    <row r="2612" spans="1:10" s="110" customFormat="1" ht="15" thickTop="1">
      <c r="A2612" s="205"/>
      <c r="B2612" s="190"/>
      <c r="C2612" s="190"/>
      <c r="D2612" s="189"/>
      <c r="E2612" s="189"/>
      <c r="F2612" s="189"/>
      <c r="G2612" s="189"/>
      <c r="H2612" s="189"/>
      <c r="I2612" s="189"/>
      <c r="J2612" s="206"/>
    </row>
    <row r="2613" spans="1:10" s="110" customFormat="1">
      <c r="A2613" s="290" t="s">
        <v>1060</v>
      </c>
      <c r="B2613" s="289" t="s">
        <v>8</v>
      </c>
      <c r="C2613" s="289" t="s">
        <v>9</v>
      </c>
      <c r="D2613" s="284" t="s">
        <v>10</v>
      </c>
      <c r="E2613" s="367" t="s">
        <v>136</v>
      </c>
      <c r="F2613" s="367"/>
      <c r="G2613" s="289" t="s">
        <v>11</v>
      </c>
      <c r="H2613" s="288" t="s">
        <v>12</v>
      </c>
      <c r="I2613" s="288" t="s">
        <v>13</v>
      </c>
      <c r="J2613" s="287" t="s">
        <v>14</v>
      </c>
    </row>
    <row r="2614" spans="1:10" s="110" customFormat="1" ht="38.25" customHeight="1">
      <c r="A2614" s="94" t="s">
        <v>137</v>
      </c>
      <c r="B2614" s="95" t="s">
        <v>1242</v>
      </c>
      <c r="C2614" s="95" t="s">
        <v>21</v>
      </c>
      <c r="D2614" s="277" t="s">
        <v>623</v>
      </c>
      <c r="E2614" s="368" t="s">
        <v>152</v>
      </c>
      <c r="F2614" s="368"/>
      <c r="G2614" s="95" t="s">
        <v>45</v>
      </c>
      <c r="H2614" s="182">
        <v>1</v>
      </c>
      <c r="I2614" s="96">
        <v>73.680000000000007</v>
      </c>
      <c r="J2614" s="196">
        <v>73.680000000000007</v>
      </c>
    </row>
    <row r="2615" spans="1:10" s="110" customFormat="1" ht="25.5" customHeight="1">
      <c r="A2615" s="197" t="s">
        <v>146</v>
      </c>
      <c r="B2615" s="183" t="s">
        <v>1560</v>
      </c>
      <c r="C2615" s="183" t="s">
        <v>21</v>
      </c>
      <c r="D2615" s="285" t="s">
        <v>154</v>
      </c>
      <c r="E2615" s="365" t="s">
        <v>148</v>
      </c>
      <c r="F2615" s="365"/>
      <c r="G2615" s="183" t="s">
        <v>26</v>
      </c>
      <c r="H2615" s="184">
        <v>0.17399999999999999</v>
      </c>
      <c r="I2615" s="185">
        <v>25.55</v>
      </c>
      <c r="J2615" s="198">
        <v>4.4400000000000004</v>
      </c>
    </row>
    <row r="2616" spans="1:10" s="110" customFormat="1" ht="25.5" customHeight="1">
      <c r="A2616" s="197" t="s">
        <v>146</v>
      </c>
      <c r="B2616" s="183" t="s">
        <v>1345</v>
      </c>
      <c r="C2616" s="183" t="s">
        <v>21</v>
      </c>
      <c r="D2616" s="285" t="s">
        <v>147</v>
      </c>
      <c r="E2616" s="365" t="s">
        <v>148</v>
      </c>
      <c r="F2616" s="365"/>
      <c r="G2616" s="183" t="s">
        <v>26</v>
      </c>
      <c r="H2616" s="184">
        <v>5.4800000000000001E-2</v>
      </c>
      <c r="I2616" s="185">
        <v>20.32</v>
      </c>
      <c r="J2616" s="198">
        <v>1.1100000000000001</v>
      </c>
    </row>
    <row r="2617" spans="1:10" s="110" customFormat="1">
      <c r="A2617" s="199" t="s">
        <v>139</v>
      </c>
      <c r="B2617" s="186" t="s">
        <v>1575</v>
      </c>
      <c r="C2617" s="186" t="s">
        <v>21</v>
      </c>
      <c r="D2617" s="278" t="s">
        <v>172</v>
      </c>
      <c r="E2617" s="362" t="s">
        <v>142</v>
      </c>
      <c r="F2617" s="362"/>
      <c r="G2617" s="186" t="s">
        <v>45</v>
      </c>
      <c r="H2617" s="187">
        <v>4.8000000000000001E-2</v>
      </c>
      <c r="I2617" s="188">
        <v>3.95</v>
      </c>
      <c r="J2617" s="200">
        <v>0.18</v>
      </c>
    </row>
    <row r="2618" spans="1:10" s="110" customFormat="1" ht="25.5">
      <c r="A2618" s="199" t="s">
        <v>139</v>
      </c>
      <c r="B2618" s="186" t="s">
        <v>1664</v>
      </c>
      <c r="C2618" s="186" t="s">
        <v>21</v>
      </c>
      <c r="D2618" s="278" t="s">
        <v>1063</v>
      </c>
      <c r="E2618" s="362" t="s">
        <v>142</v>
      </c>
      <c r="F2618" s="362"/>
      <c r="G2618" s="186" t="s">
        <v>45</v>
      </c>
      <c r="H2618" s="187">
        <v>1</v>
      </c>
      <c r="I2618" s="188">
        <v>67.95</v>
      </c>
      <c r="J2618" s="200">
        <v>67.95</v>
      </c>
    </row>
    <row r="2619" spans="1:10" s="110" customFormat="1" ht="25.5">
      <c r="A2619" s="201"/>
      <c r="B2619" s="293"/>
      <c r="C2619" s="293"/>
      <c r="D2619" s="279"/>
      <c r="E2619" s="279" t="s">
        <v>143</v>
      </c>
      <c r="F2619" s="203">
        <v>4.45</v>
      </c>
      <c r="G2619" s="279" t="s">
        <v>144</v>
      </c>
      <c r="H2619" s="203">
        <v>0</v>
      </c>
      <c r="I2619" s="279" t="s">
        <v>145</v>
      </c>
      <c r="J2619" s="204">
        <v>4.45</v>
      </c>
    </row>
    <row r="2620" spans="1:10" s="110" customFormat="1" ht="15" customHeight="1" thickBot="1">
      <c r="A2620" s="201"/>
      <c r="B2620" s="293"/>
      <c r="C2620" s="293"/>
      <c r="D2620" s="279"/>
      <c r="E2620" s="279" t="s">
        <v>663</v>
      </c>
      <c r="F2620" s="203">
        <v>16.55</v>
      </c>
      <c r="G2620" s="279"/>
      <c r="H2620" s="363" t="s">
        <v>664</v>
      </c>
      <c r="I2620" s="363"/>
      <c r="J2620" s="204">
        <v>90.23</v>
      </c>
    </row>
    <row r="2621" spans="1:10" s="110" customFormat="1" ht="15" thickTop="1">
      <c r="A2621" s="205"/>
      <c r="B2621" s="190"/>
      <c r="C2621" s="190"/>
      <c r="D2621" s="189"/>
      <c r="E2621" s="189"/>
      <c r="F2621" s="189"/>
      <c r="G2621" s="189"/>
      <c r="H2621" s="189"/>
      <c r="I2621" s="189"/>
      <c r="J2621" s="206"/>
    </row>
    <row r="2622" spans="1:10" s="110" customFormat="1">
      <c r="A2622" s="290" t="s">
        <v>1062</v>
      </c>
      <c r="B2622" s="289" t="s">
        <v>8</v>
      </c>
      <c r="C2622" s="289" t="s">
        <v>9</v>
      </c>
      <c r="D2622" s="284" t="s">
        <v>10</v>
      </c>
      <c r="E2622" s="367" t="s">
        <v>136</v>
      </c>
      <c r="F2622" s="367"/>
      <c r="G2622" s="289" t="s">
        <v>11</v>
      </c>
      <c r="H2622" s="288" t="s">
        <v>12</v>
      </c>
      <c r="I2622" s="288" t="s">
        <v>13</v>
      </c>
      <c r="J2622" s="287" t="s">
        <v>14</v>
      </c>
    </row>
    <row r="2623" spans="1:10" s="110" customFormat="1" ht="25.5" customHeight="1">
      <c r="A2623" s="94" t="s">
        <v>137</v>
      </c>
      <c r="B2623" s="95" t="s">
        <v>4933</v>
      </c>
      <c r="C2623" s="95" t="s">
        <v>21</v>
      </c>
      <c r="D2623" s="277" t="s">
        <v>4755</v>
      </c>
      <c r="E2623" s="368" t="s">
        <v>152</v>
      </c>
      <c r="F2623" s="368"/>
      <c r="G2623" s="95" t="s">
        <v>45</v>
      </c>
      <c r="H2623" s="182">
        <v>1</v>
      </c>
      <c r="I2623" s="96">
        <v>1959.32</v>
      </c>
      <c r="J2623" s="196">
        <v>1959.32</v>
      </c>
    </row>
    <row r="2624" spans="1:10" s="110" customFormat="1" ht="25.5" customHeight="1">
      <c r="A2624" s="197" t="s">
        <v>146</v>
      </c>
      <c r="B2624" s="183" t="s">
        <v>1560</v>
      </c>
      <c r="C2624" s="183" t="s">
        <v>21</v>
      </c>
      <c r="D2624" s="285" t="s">
        <v>154</v>
      </c>
      <c r="E2624" s="365" t="s">
        <v>148</v>
      </c>
      <c r="F2624" s="365"/>
      <c r="G2624" s="183" t="s">
        <v>26</v>
      </c>
      <c r="H2624" s="184">
        <v>0.64529999999999998</v>
      </c>
      <c r="I2624" s="185">
        <v>25.55</v>
      </c>
      <c r="J2624" s="198">
        <v>16.48</v>
      </c>
    </row>
    <row r="2625" spans="1:10" s="110" customFormat="1" ht="25.5" customHeight="1">
      <c r="A2625" s="197" t="s">
        <v>146</v>
      </c>
      <c r="B2625" s="183" t="s">
        <v>1345</v>
      </c>
      <c r="C2625" s="183" t="s">
        <v>21</v>
      </c>
      <c r="D2625" s="285" t="s">
        <v>147</v>
      </c>
      <c r="E2625" s="365" t="s">
        <v>148</v>
      </c>
      <c r="F2625" s="365"/>
      <c r="G2625" s="183" t="s">
        <v>26</v>
      </c>
      <c r="H2625" s="184">
        <v>0.20330000000000001</v>
      </c>
      <c r="I2625" s="185">
        <v>20.32</v>
      </c>
      <c r="J2625" s="198">
        <v>4.13</v>
      </c>
    </row>
    <row r="2626" spans="1:10" s="110" customFormat="1">
      <c r="A2626" s="199" t="s">
        <v>139</v>
      </c>
      <c r="B2626" s="186" t="s">
        <v>1575</v>
      </c>
      <c r="C2626" s="186" t="s">
        <v>21</v>
      </c>
      <c r="D2626" s="278" t="s">
        <v>172</v>
      </c>
      <c r="E2626" s="362" t="s">
        <v>142</v>
      </c>
      <c r="F2626" s="362"/>
      <c r="G2626" s="186" t="s">
        <v>45</v>
      </c>
      <c r="H2626" s="187">
        <v>2.1000000000000001E-2</v>
      </c>
      <c r="I2626" s="188">
        <v>3.95</v>
      </c>
      <c r="J2626" s="200">
        <v>0.08</v>
      </c>
    </row>
    <row r="2627" spans="1:10" s="110" customFormat="1" ht="25.5">
      <c r="A2627" s="199" t="s">
        <v>139</v>
      </c>
      <c r="B2627" s="186" t="s">
        <v>4934</v>
      </c>
      <c r="C2627" s="186" t="s">
        <v>21</v>
      </c>
      <c r="D2627" s="278" t="s">
        <v>4935</v>
      </c>
      <c r="E2627" s="362" t="s">
        <v>142</v>
      </c>
      <c r="F2627" s="362"/>
      <c r="G2627" s="186" t="s">
        <v>45</v>
      </c>
      <c r="H2627" s="187">
        <v>1</v>
      </c>
      <c r="I2627" s="188">
        <v>1938.63</v>
      </c>
      <c r="J2627" s="200">
        <v>1938.63</v>
      </c>
    </row>
    <row r="2628" spans="1:10" s="110" customFormat="1" ht="25.5">
      <c r="A2628" s="201"/>
      <c r="B2628" s="293"/>
      <c r="C2628" s="293"/>
      <c r="D2628" s="279"/>
      <c r="E2628" s="279" t="s">
        <v>143</v>
      </c>
      <c r="F2628" s="203">
        <v>16.54</v>
      </c>
      <c r="G2628" s="279" t="s">
        <v>144</v>
      </c>
      <c r="H2628" s="203">
        <v>0</v>
      </c>
      <c r="I2628" s="279" t="s">
        <v>145</v>
      </c>
      <c r="J2628" s="204">
        <v>16.54</v>
      </c>
    </row>
    <row r="2629" spans="1:10" s="110" customFormat="1" ht="15" customHeight="1" thickBot="1">
      <c r="A2629" s="201"/>
      <c r="B2629" s="293"/>
      <c r="C2629" s="293"/>
      <c r="D2629" s="279"/>
      <c r="E2629" s="279" t="s">
        <v>663</v>
      </c>
      <c r="F2629" s="203">
        <v>440.25</v>
      </c>
      <c r="G2629" s="279"/>
      <c r="H2629" s="363" t="s">
        <v>664</v>
      </c>
      <c r="I2629" s="363"/>
      <c r="J2629" s="204">
        <v>2399.5700000000002</v>
      </c>
    </row>
    <row r="2630" spans="1:10" s="110" customFormat="1" ht="15" thickTop="1">
      <c r="A2630" s="205"/>
      <c r="B2630" s="190"/>
      <c r="C2630" s="190"/>
      <c r="D2630" s="189"/>
      <c r="E2630" s="189"/>
      <c r="F2630" s="189"/>
      <c r="G2630" s="189"/>
      <c r="H2630" s="189"/>
      <c r="I2630" s="189"/>
      <c r="J2630" s="206"/>
    </row>
    <row r="2631" spans="1:10" s="110" customFormat="1">
      <c r="A2631" s="290" t="s">
        <v>1064</v>
      </c>
      <c r="B2631" s="289" t="s">
        <v>8</v>
      </c>
      <c r="C2631" s="289" t="s">
        <v>9</v>
      </c>
      <c r="D2631" s="284" t="s">
        <v>10</v>
      </c>
      <c r="E2631" s="367" t="s">
        <v>136</v>
      </c>
      <c r="F2631" s="367"/>
      <c r="G2631" s="289" t="s">
        <v>11</v>
      </c>
      <c r="H2631" s="288" t="s">
        <v>12</v>
      </c>
      <c r="I2631" s="288" t="s">
        <v>13</v>
      </c>
      <c r="J2631" s="287" t="s">
        <v>14</v>
      </c>
    </row>
    <row r="2632" spans="1:10" s="110" customFormat="1" ht="38.25" customHeight="1">
      <c r="A2632" s="94" t="s">
        <v>137</v>
      </c>
      <c r="B2632" s="95" t="s">
        <v>1211</v>
      </c>
      <c r="C2632" s="95" t="s">
        <v>21</v>
      </c>
      <c r="D2632" s="277" t="s">
        <v>445</v>
      </c>
      <c r="E2632" s="368" t="s">
        <v>152</v>
      </c>
      <c r="F2632" s="368"/>
      <c r="G2632" s="95" t="s">
        <v>45</v>
      </c>
      <c r="H2632" s="182">
        <v>1</v>
      </c>
      <c r="I2632" s="96">
        <v>532.91999999999996</v>
      </c>
      <c r="J2632" s="196">
        <v>532.91999999999996</v>
      </c>
    </row>
    <row r="2633" spans="1:10" s="110" customFormat="1" ht="25.5" customHeight="1">
      <c r="A2633" s="197" t="s">
        <v>146</v>
      </c>
      <c r="B2633" s="183" t="s">
        <v>1666</v>
      </c>
      <c r="C2633" s="183" t="s">
        <v>21</v>
      </c>
      <c r="D2633" s="285" t="s">
        <v>1068</v>
      </c>
      <c r="E2633" s="365" t="s">
        <v>152</v>
      </c>
      <c r="F2633" s="365"/>
      <c r="G2633" s="183" t="s">
        <v>45</v>
      </c>
      <c r="H2633" s="184">
        <v>1</v>
      </c>
      <c r="I2633" s="185">
        <v>59.16</v>
      </c>
      <c r="J2633" s="198">
        <v>59.16</v>
      </c>
    </row>
    <row r="2634" spans="1:10" s="110" customFormat="1" ht="25.5" customHeight="1">
      <c r="A2634" s="197" t="s">
        <v>146</v>
      </c>
      <c r="B2634" s="183" t="s">
        <v>1667</v>
      </c>
      <c r="C2634" s="183" t="s">
        <v>21</v>
      </c>
      <c r="D2634" s="285" t="s">
        <v>1069</v>
      </c>
      <c r="E2634" s="365" t="s">
        <v>152</v>
      </c>
      <c r="F2634" s="365"/>
      <c r="G2634" s="183" t="s">
        <v>45</v>
      </c>
      <c r="H2634" s="184">
        <v>1</v>
      </c>
      <c r="I2634" s="185">
        <v>473.76</v>
      </c>
      <c r="J2634" s="198">
        <v>473.76</v>
      </c>
    </row>
    <row r="2635" spans="1:10" s="110" customFormat="1" ht="25.5">
      <c r="A2635" s="201"/>
      <c r="B2635" s="293"/>
      <c r="C2635" s="293"/>
      <c r="D2635" s="279"/>
      <c r="E2635" s="279" t="s">
        <v>143</v>
      </c>
      <c r="F2635" s="203">
        <v>26.78</v>
      </c>
      <c r="G2635" s="279" t="s">
        <v>144</v>
      </c>
      <c r="H2635" s="203">
        <v>0</v>
      </c>
      <c r="I2635" s="279" t="s">
        <v>145</v>
      </c>
      <c r="J2635" s="204">
        <v>26.78</v>
      </c>
    </row>
    <row r="2636" spans="1:10" s="110" customFormat="1" ht="15" customHeight="1" thickBot="1">
      <c r="A2636" s="201"/>
      <c r="B2636" s="293"/>
      <c r="C2636" s="293"/>
      <c r="D2636" s="279"/>
      <c r="E2636" s="279" t="s">
        <v>663</v>
      </c>
      <c r="F2636" s="203">
        <v>119.74</v>
      </c>
      <c r="G2636" s="279"/>
      <c r="H2636" s="363" t="s">
        <v>664</v>
      </c>
      <c r="I2636" s="363"/>
      <c r="J2636" s="204">
        <v>652.66</v>
      </c>
    </row>
    <row r="2637" spans="1:10" s="110" customFormat="1" ht="15" thickTop="1">
      <c r="A2637" s="205"/>
      <c r="B2637" s="190"/>
      <c r="C2637" s="190"/>
      <c r="D2637" s="189"/>
      <c r="E2637" s="189"/>
      <c r="F2637" s="189"/>
      <c r="G2637" s="189"/>
      <c r="H2637" s="189"/>
      <c r="I2637" s="189"/>
      <c r="J2637" s="206"/>
    </row>
    <row r="2638" spans="1:10" s="110" customFormat="1">
      <c r="A2638" s="290" t="s">
        <v>1065</v>
      </c>
      <c r="B2638" s="289" t="s">
        <v>8</v>
      </c>
      <c r="C2638" s="289" t="s">
        <v>9</v>
      </c>
      <c r="D2638" s="284" t="s">
        <v>10</v>
      </c>
      <c r="E2638" s="367" t="s">
        <v>136</v>
      </c>
      <c r="F2638" s="367"/>
      <c r="G2638" s="289" t="s">
        <v>11</v>
      </c>
      <c r="H2638" s="288" t="s">
        <v>12</v>
      </c>
      <c r="I2638" s="288" t="s">
        <v>13</v>
      </c>
      <c r="J2638" s="287" t="s">
        <v>14</v>
      </c>
    </row>
    <row r="2639" spans="1:10" s="110" customFormat="1" ht="38.25" customHeight="1">
      <c r="A2639" s="94" t="s">
        <v>137</v>
      </c>
      <c r="B2639" s="95" t="s">
        <v>1244</v>
      </c>
      <c r="C2639" s="95" t="s">
        <v>21</v>
      </c>
      <c r="D2639" s="277" t="s">
        <v>443</v>
      </c>
      <c r="E2639" s="368" t="s">
        <v>152</v>
      </c>
      <c r="F2639" s="368"/>
      <c r="G2639" s="95" t="s">
        <v>45</v>
      </c>
      <c r="H2639" s="182">
        <v>1</v>
      </c>
      <c r="I2639" s="96">
        <v>141.66</v>
      </c>
      <c r="J2639" s="196">
        <v>141.66</v>
      </c>
    </row>
    <row r="2640" spans="1:10" s="110" customFormat="1" ht="25.5" customHeight="1">
      <c r="A2640" s="197" t="s">
        <v>146</v>
      </c>
      <c r="B2640" s="183" t="s">
        <v>1560</v>
      </c>
      <c r="C2640" s="183" t="s">
        <v>21</v>
      </c>
      <c r="D2640" s="285" t="s">
        <v>154</v>
      </c>
      <c r="E2640" s="365" t="s">
        <v>148</v>
      </c>
      <c r="F2640" s="365"/>
      <c r="G2640" s="183" t="s">
        <v>26</v>
      </c>
      <c r="H2640" s="184">
        <v>0.16669999999999999</v>
      </c>
      <c r="I2640" s="185">
        <v>25.55</v>
      </c>
      <c r="J2640" s="198">
        <v>4.25</v>
      </c>
    </row>
    <row r="2641" spans="1:10" s="110" customFormat="1" ht="25.5" customHeight="1">
      <c r="A2641" s="197" t="s">
        <v>146</v>
      </c>
      <c r="B2641" s="183" t="s">
        <v>1345</v>
      </c>
      <c r="C2641" s="183" t="s">
        <v>21</v>
      </c>
      <c r="D2641" s="285" t="s">
        <v>147</v>
      </c>
      <c r="E2641" s="365" t="s">
        <v>148</v>
      </c>
      <c r="F2641" s="365"/>
      <c r="G2641" s="183" t="s">
        <v>26</v>
      </c>
      <c r="H2641" s="184">
        <v>5.2499999999999998E-2</v>
      </c>
      <c r="I2641" s="185">
        <v>20.32</v>
      </c>
      <c r="J2641" s="198">
        <v>1.06</v>
      </c>
    </row>
    <row r="2642" spans="1:10" s="110" customFormat="1">
      <c r="A2642" s="199" t="s">
        <v>139</v>
      </c>
      <c r="B2642" s="186" t="s">
        <v>1575</v>
      </c>
      <c r="C2642" s="186" t="s">
        <v>21</v>
      </c>
      <c r="D2642" s="278" t="s">
        <v>172</v>
      </c>
      <c r="E2642" s="362" t="s">
        <v>142</v>
      </c>
      <c r="F2642" s="362"/>
      <c r="G2642" s="186" t="s">
        <v>45</v>
      </c>
      <c r="H2642" s="187">
        <v>2.1000000000000001E-2</v>
      </c>
      <c r="I2642" s="188">
        <v>3.95</v>
      </c>
      <c r="J2642" s="200">
        <v>0.08</v>
      </c>
    </row>
    <row r="2643" spans="1:10" s="110" customFormat="1" ht="25.5">
      <c r="A2643" s="199" t="s">
        <v>139</v>
      </c>
      <c r="B2643" s="186" t="s">
        <v>1665</v>
      </c>
      <c r="C2643" s="186" t="s">
        <v>21</v>
      </c>
      <c r="D2643" s="278" t="s">
        <v>1066</v>
      </c>
      <c r="E2643" s="362" t="s">
        <v>142</v>
      </c>
      <c r="F2643" s="362"/>
      <c r="G2643" s="186" t="s">
        <v>45</v>
      </c>
      <c r="H2643" s="187">
        <v>1</v>
      </c>
      <c r="I2643" s="188">
        <v>136.27000000000001</v>
      </c>
      <c r="J2643" s="200">
        <v>136.27000000000001</v>
      </c>
    </row>
    <row r="2644" spans="1:10" s="110" customFormat="1" ht="25.5">
      <c r="A2644" s="201"/>
      <c r="B2644" s="293"/>
      <c r="C2644" s="293"/>
      <c r="D2644" s="279"/>
      <c r="E2644" s="279" t="s">
        <v>143</v>
      </c>
      <c r="F2644" s="203">
        <v>4.2699999999999996</v>
      </c>
      <c r="G2644" s="279" t="s">
        <v>144</v>
      </c>
      <c r="H2644" s="203">
        <v>0</v>
      </c>
      <c r="I2644" s="279" t="s">
        <v>145</v>
      </c>
      <c r="J2644" s="204">
        <v>4.2699999999999996</v>
      </c>
    </row>
    <row r="2645" spans="1:10" s="110" customFormat="1" ht="15" customHeight="1" thickBot="1">
      <c r="A2645" s="201"/>
      <c r="B2645" s="293"/>
      <c r="C2645" s="293"/>
      <c r="D2645" s="279"/>
      <c r="E2645" s="279" t="s">
        <v>663</v>
      </c>
      <c r="F2645" s="203">
        <v>31.83</v>
      </c>
      <c r="G2645" s="279"/>
      <c r="H2645" s="363" t="s">
        <v>664</v>
      </c>
      <c r="I2645" s="363"/>
      <c r="J2645" s="204">
        <v>173.49</v>
      </c>
    </row>
    <row r="2646" spans="1:10" s="110" customFormat="1" ht="15" thickTop="1">
      <c r="A2646" s="205"/>
      <c r="B2646" s="190"/>
      <c r="C2646" s="190"/>
      <c r="D2646" s="189"/>
      <c r="E2646" s="189"/>
      <c r="F2646" s="189"/>
      <c r="G2646" s="189"/>
      <c r="H2646" s="189"/>
      <c r="I2646" s="189"/>
      <c r="J2646" s="206"/>
    </row>
    <row r="2647" spans="1:10" s="110" customFormat="1">
      <c r="A2647" s="290" t="s">
        <v>1067</v>
      </c>
      <c r="B2647" s="289" t="s">
        <v>8</v>
      </c>
      <c r="C2647" s="289" t="s">
        <v>9</v>
      </c>
      <c r="D2647" s="284" t="s">
        <v>10</v>
      </c>
      <c r="E2647" s="367" t="s">
        <v>136</v>
      </c>
      <c r="F2647" s="367"/>
      <c r="G2647" s="289" t="s">
        <v>11</v>
      </c>
      <c r="H2647" s="288" t="s">
        <v>12</v>
      </c>
      <c r="I2647" s="288" t="s">
        <v>13</v>
      </c>
      <c r="J2647" s="287" t="s">
        <v>14</v>
      </c>
    </row>
    <row r="2648" spans="1:10" s="110" customFormat="1" ht="38.25" customHeight="1">
      <c r="A2648" s="94" t="s">
        <v>137</v>
      </c>
      <c r="B2648" s="95" t="s">
        <v>1232</v>
      </c>
      <c r="C2648" s="95" t="s">
        <v>44</v>
      </c>
      <c r="D2648" s="277" t="s">
        <v>454</v>
      </c>
      <c r="E2648" s="368" t="s">
        <v>152</v>
      </c>
      <c r="F2648" s="368"/>
      <c r="G2648" s="95" t="s">
        <v>45</v>
      </c>
      <c r="H2648" s="182">
        <v>1</v>
      </c>
      <c r="I2648" s="96">
        <v>258.12</v>
      </c>
      <c r="J2648" s="196">
        <v>258.12</v>
      </c>
    </row>
    <row r="2649" spans="1:10" s="110" customFormat="1" ht="25.5" customHeight="1">
      <c r="A2649" s="197" t="s">
        <v>146</v>
      </c>
      <c r="B2649" s="183" t="s">
        <v>1396</v>
      </c>
      <c r="C2649" s="183" t="s">
        <v>21</v>
      </c>
      <c r="D2649" s="285" t="s">
        <v>168</v>
      </c>
      <c r="E2649" s="365" t="s">
        <v>148</v>
      </c>
      <c r="F2649" s="365"/>
      <c r="G2649" s="183" t="s">
        <v>26</v>
      </c>
      <c r="H2649" s="184">
        <v>0.48</v>
      </c>
      <c r="I2649" s="185">
        <v>25.47</v>
      </c>
      <c r="J2649" s="198">
        <v>12.22</v>
      </c>
    </row>
    <row r="2650" spans="1:10" s="110" customFormat="1" ht="25.5" customHeight="1">
      <c r="A2650" s="197" t="s">
        <v>146</v>
      </c>
      <c r="B2650" s="183" t="s">
        <v>1345</v>
      </c>
      <c r="C2650" s="183" t="s">
        <v>21</v>
      </c>
      <c r="D2650" s="285" t="s">
        <v>147</v>
      </c>
      <c r="E2650" s="365" t="s">
        <v>148</v>
      </c>
      <c r="F2650" s="365"/>
      <c r="G2650" s="183" t="s">
        <v>26</v>
      </c>
      <c r="H2650" s="184">
        <v>0.15</v>
      </c>
      <c r="I2650" s="185">
        <v>20.32</v>
      </c>
      <c r="J2650" s="198">
        <v>3.04</v>
      </c>
    </row>
    <row r="2651" spans="1:10" s="110" customFormat="1" ht="25.5" customHeight="1">
      <c r="A2651" s="197" t="s">
        <v>146</v>
      </c>
      <c r="B2651" s="183" t="s">
        <v>1291</v>
      </c>
      <c r="C2651" s="183" t="s">
        <v>21</v>
      </c>
      <c r="D2651" s="285" t="s">
        <v>169</v>
      </c>
      <c r="E2651" s="365" t="s">
        <v>152</v>
      </c>
      <c r="F2651" s="365"/>
      <c r="G2651" s="183" t="s">
        <v>45</v>
      </c>
      <c r="H2651" s="184">
        <v>1</v>
      </c>
      <c r="I2651" s="185">
        <v>14.32</v>
      </c>
      <c r="J2651" s="198">
        <v>14.32</v>
      </c>
    </row>
    <row r="2652" spans="1:10" s="110" customFormat="1" ht="25.5">
      <c r="A2652" s="199" t="s">
        <v>139</v>
      </c>
      <c r="B2652" s="186" t="s">
        <v>1673</v>
      </c>
      <c r="C2652" s="186" t="s">
        <v>21</v>
      </c>
      <c r="D2652" s="278" t="s">
        <v>170</v>
      </c>
      <c r="E2652" s="362" t="s">
        <v>142</v>
      </c>
      <c r="F2652" s="362"/>
      <c r="G2652" s="186" t="s">
        <v>45</v>
      </c>
      <c r="H2652" s="187">
        <v>1</v>
      </c>
      <c r="I2652" s="188">
        <v>215.29</v>
      </c>
      <c r="J2652" s="200">
        <v>215.29</v>
      </c>
    </row>
    <row r="2653" spans="1:10" s="110" customFormat="1">
      <c r="A2653" s="199" t="s">
        <v>139</v>
      </c>
      <c r="B2653" s="186" t="s">
        <v>1469</v>
      </c>
      <c r="C2653" s="186" t="s">
        <v>21</v>
      </c>
      <c r="D2653" s="278" t="s">
        <v>171</v>
      </c>
      <c r="E2653" s="362" t="s">
        <v>142</v>
      </c>
      <c r="F2653" s="362"/>
      <c r="G2653" s="186" t="s">
        <v>38</v>
      </c>
      <c r="H2653" s="187">
        <v>0.2974</v>
      </c>
      <c r="I2653" s="188">
        <v>44.57</v>
      </c>
      <c r="J2653" s="200">
        <v>13.25</v>
      </c>
    </row>
    <row r="2654" spans="1:10" s="110" customFormat="1" ht="25.5">
      <c r="A2654" s="201"/>
      <c r="B2654" s="293"/>
      <c r="C2654" s="293"/>
      <c r="D2654" s="279"/>
      <c r="E2654" s="279" t="s">
        <v>143</v>
      </c>
      <c r="F2654" s="203">
        <v>14.07</v>
      </c>
      <c r="G2654" s="279" t="s">
        <v>144</v>
      </c>
      <c r="H2654" s="203">
        <v>0</v>
      </c>
      <c r="I2654" s="279" t="s">
        <v>145</v>
      </c>
      <c r="J2654" s="204">
        <v>14.07</v>
      </c>
    </row>
    <row r="2655" spans="1:10" s="110" customFormat="1" ht="15" customHeight="1" thickBot="1">
      <c r="A2655" s="201"/>
      <c r="B2655" s="293"/>
      <c r="C2655" s="293"/>
      <c r="D2655" s="279"/>
      <c r="E2655" s="279" t="s">
        <v>663</v>
      </c>
      <c r="F2655" s="203">
        <v>57.99</v>
      </c>
      <c r="G2655" s="279"/>
      <c r="H2655" s="363" t="s">
        <v>664</v>
      </c>
      <c r="I2655" s="363"/>
      <c r="J2655" s="204">
        <v>316.11</v>
      </c>
    </row>
    <row r="2656" spans="1:10" s="110" customFormat="1" ht="15" thickTop="1">
      <c r="A2656" s="205"/>
      <c r="B2656" s="190"/>
      <c r="C2656" s="190"/>
      <c r="D2656" s="189"/>
      <c r="E2656" s="189"/>
      <c r="F2656" s="189"/>
      <c r="G2656" s="189"/>
      <c r="H2656" s="189"/>
      <c r="I2656" s="189"/>
      <c r="J2656" s="206"/>
    </row>
    <row r="2657" spans="1:10" s="110" customFormat="1">
      <c r="A2657" s="290" t="s">
        <v>1070</v>
      </c>
      <c r="B2657" s="289" t="s">
        <v>8</v>
      </c>
      <c r="C2657" s="289" t="s">
        <v>9</v>
      </c>
      <c r="D2657" s="284" t="s">
        <v>10</v>
      </c>
      <c r="E2657" s="367" t="s">
        <v>136</v>
      </c>
      <c r="F2657" s="367"/>
      <c r="G2657" s="289" t="s">
        <v>11</v>
      </c>
      <c r="H2657" s="288" t="s">
        <v>12</v>
      </c>
      <c r="I2657" s="288" t="s">
        <v>13</v>
      </c>
      <c r="J2657" s="287" t="s">
        <v>14</v>
      </c>
    </row>
    <row r="2658" spans="1:10" s="110" customFormat="1" ht="38.25" customHeight="1">
      <c r="A2658" s="94" t="s">
        <v>137</v>
      </c>
      <c r="B2658" s="95" t="s">
        <v>1223</v>
      </c>
      <c r="C2658" s="95" t="s">
        <v>21</v>
      </c>
      <c r="D2658" s="277" t="s">
        <v>459</v>
      </c>
      <c r="E2658" s="368" t="s">
        <v>152</v>
      </c>
      <c r="F2658" s="368"/>
      <c r="G2658" s="95" t="s">
        <v>45</v>
      </c>
      <c r="H2658" s="182">
        <v>1</v>
      </c>
      <c r="I2658" s="96">
        <v>969.5</v>
      </c>
      <c r="J2658" s="196">
        <v>969.5</v>
      </c>
    </row>
    <row r="2659" spans="1:10" s="110" customFormat="1" ht="25.5" customHeight="1">
      <c r="A2659" s="197" t="s">
        <v>146</v>
      </c>
      <c r="B2659" s="183" t="s">
        <v>1560</v>
      </c>
      <c r="C2659" s="183" t="s">
        <v>21</v>
      </c>
      <c r="D2659" s="285" t="s">
        <v>154</v>
      </c>
      <c r="E2659" s="365" t="s">
        <v>148</v>
      </c>
      <c r="F2659" s="365"/>
      <c r="G2659" s="183" t="s">
        <v>26</v>
      </c>
      <c r="H2659" s="184">
        <v>2.1153</v>
      </c>
      <c r="I2659" s="185">
        <v>25.55</v>
      </c>
      <c r="J2659" s="198">
        <v>54.04</v>
      </c>
    </row>
    <row r="2660" spans="1:10" s="110" customFormat="1" ht="25.5" customHeight="1">
      <c r="A2660" s="197" t="s">
        <v>146</v>
      </c>
      <c r="B2660" s="183" t="s">
        <v>1345</v>
      </c>
      <c r="C2660" s="183" t="s">
        <v>21</v>
      </c>
      <c r="D2660" s="285" t="s">
        <v>147</v>
      </c>
      <c r="E2660" s="365" t="s">
        <v>148</v>
      </c>
      <c r="F2660" s="365"/>
      <c r="G2660" s="183" t="s">
        <v>26</v>
      </c>
      <c r="H2660" s="184">
        <v>0.66639999999999999</v>
      </c>
      <c r="I2660" s="185">
        <v>20.32</v>
      </c>
      <c r="J2660" s="198">
        <v>13.54</v>
      </c>
    </row>
    <row r="2661" spans="1:10" s="110" customFormat="1" ht="38.25">
      <c r="A2661" s="199" t="s">
        <v>139</v>
      </c>
      <c r="B2661" s="186" t="s">
        <v>1660</v>
      </c>
      <c r="C2661" s="186" t="s">
        <v>21</v>
      </c>
      <c r="D2661" s="278" t="s">
        <v>1057</v>
      </c>
      <c r="E2661" s="362" t="s">
        <v>142</v>
      </c>
      <c r="F2661" s="362"/>
      <c r="G2661" s="186" t="s">
        <v>45</v>
      </c>
      <c r="H2661" s="187">
        <v>2</v>
      </c>
      <c r="I2661" s="188">
        <v>17.64</v>
      </c>
      <c r="J2661" s="200">
        <v>35.28</v>
      </c>
    </row>
    <row r="2662" spans="1:10" s="110" customFormat="1" ht="25.5">
      <c r="A2662" s="199" t="s">
        <v>139</v>
      </c>
      <c r="B2662" s="186" t="s">
        <v>1668</v>
      </c>
      <c r="C2662" s="186" t="s">
        <v>21</v>
      </c>
      <c r="D2662" s="278" t="s">
        <v>1071</v>
      </c>
      <c r="E2662" s="362" t="s">
        <v>142</v>
      </c>
      <c r="F2662" s="362"/>
      <c r="G2662" s="186" t="s">
        <v>45</v>
      </c>
      <c r="H2662" s="187">
        <v>1</v>
      </c>
      <c r="I2662" s="188">
        <v>7.55</v>
      </c>
      <c r="J2662" s="200">
        <v>7.55</v>
      </c>
    </row>
    <row r="2663" spans="1:10" s="110" customFormat="1" ht="25.5">
      <c r="A2663" s="199" t="s">
        <v>139</v>
      </c>
      <c r="B2663" s="186" t="s">
        <v>1676</v>
      </c>
      <c r="C2663" s="186" t="s">
        <v>21</v>
      </c>
      <c r="D2663" s="278" t="s">
        <v>1080</v>
      </c>
      <c r="E2663" s="362" t="s">
        <v>142</v>
      </c>
      <c r="F2663" s="362"/>
      <c r="G2663" s="186" t="s">
        <v>45</v>
      </c>
      <c r="H2663" s="187">
        <v>1</v>
      </c>
      <c r="I2663" s="188">
        <v>859.09</v>
      </c>
      <c r="J2663" s="200">
        <v>859.09</v>
      </c>
    </row>
    <row r="2664" spans="1:10" s="110" customFormat="1" ht="25.5">
      <c r="A2664" s="201"/>
      <c r="B2664" s="293"/>
      <c r="C2664" s="293"/>
      <c r="D2664" s="279"/>
      <c r="E2664" s="279" t="s">
        <v>143</v>
      </c>
      <c r="F2664" s="203">
        <v>54.23</v>
      </c>
      <c r="G2664" s="279" t="s">
        <v>144</v>
      </c>
      <c r="H2664" s="203">
        <v>0</v>
      </c>
      <c r="I2664" s="279" t="s">
        <v>145</v>
      </c>
      <c r="J2664" s="204">
        <v>54.23</v>
      </c>
    </row>
    <row r="2665" spans="1:10" s="110" customFormat="1" ht="15" customHeight="1" thickBot="1">
      <c r="A2665" s="201"/>
      <c r="B2665" s="293"/>
      <c r="C2665" s="293"/>
      <c r="D2665" s="279"/>
      <c r="E2665" s="279" t="s">
        <v>663</v>
      </c>
      <c r="F2665" s="203">
        <v>217.84</v>
      </c>
      <c r="G2665" s="279"/>
      <c r="H2665" s="363" t="s">
        <v>664</v>
      </c>
      <c r="I2665" s="363"/>
      <c r="J2665" s="204">
        <v>1187.3399999999999</v>
      </c>
    </row>
    <row r="2666" spans="1:10" s="110" customFormat="1" ht="15" thickTop="1">
      <c r="A2666" s="205"/>
      <c r="B2666" s="190"/>
      <c r="C2666" s="190"/>
      <c r="D2666" s="189"/>
      <c r="E2666" s="189"/>
      <c r="F2666" s="189"/>
      <c r="G2666" s="189"/>
      <c r="H2666" s="189"/>
      <c r="I2666" s="189"/>
      <c r="J2666" s="206"/>
    </row>
    <row r="2667" spans="1:10" s="110" customFormat="1">
      <c r="A2667" s="290" t="s">
        <v>1072</v>
      </c>
      <c r="B2667" s="289" t="s">
        <v>8</v>
      </c>
      <c r="C2667" s="289" t="s">
        <v>9</v>
      </c>
      <c r="D2667" s="284" t="s">
        <v>10</v>
      </c>
      <c r="E2667" s="367" t="s">
        <v>136</v>
      </c>
      <c r="F2667" s="367"/>
      <c r="G2667" s="289" t="s">
        <v>11</v>
      </c>
      <c r="H2667" s="288" t="s">
        <v>12</v>
      </c>
      <c r="I2667" s="288" t="s">
        <v>13</v>
      </c>
      <c r="J2667" s="287" t="s">
        <v>14</v>
      </c>
    </row>
    <row r="2668" spans="1:10" s="110" customFormat="1" ht="25.5" customHeight="1">
      <c r="A2668" s="94" t="s">
        <v>137</v>
      </c>
      <c r="B2668" s="95" t="s">
        <v>1296</v>
      </c>
      <c r="C2668" s="95" t="s">
        <v>21</v>
      </c>
      <c r="D2668" s="277" t="s">
        <v>448</v>
      </c>
      <c r="E2668" s="368" t="s">
        <v>152</v>
      </c>
      <c r="F2668" s="368"/>
      <c r="G2668" s="95" t="s">
        <v>45</v>
      </c>
      <c r="H2668" s="182">
        <v>1</v>
      </c>
      <c r="I2668" s="96">
        <v>113.64</v>
      </c>
      <c r="J2668" s="196">
        <v>113.64</v>
      </c>
    </row>
    <row r="2669" spans="1:10" s="110" customFormat="1" ht="25.5" customHeight="1">
      <c r="A2669" s="197" t="s">
        <v>146</v>
      </c>
      <c r="B2669" s="183" t="s">
        <v>1560</v>
      </c>
      <c r="C2669" s="183" t="s">
        <v>21</v>
      </c>
      <c r="D2669" s="285" t="s">
        <v>154</v>
      </c>
      <c r="E2669" s="365" t="s">
        <v>148</v>
      </c>
      <c r="F2669" s="365"/>
      <c r="G2669" s="183" t="s">
        <v>26</v>
      </c>
      <c r="H2669" s="184">
        <v>0.44669999999999999</v>
      </c>
      <c r="I2669" s="185">
        <v>25.55</v>
      </c>
      <c r="J2669" s="198">
        <v>11.41</v>
      </c>
    </row>
    <row r="2670" spans="1:10" s="110" customFormat="1" ht="25.5" customHeight="1">
      <c r="A2670" s="197" t="s">
        <v>146</v>
      </c>
      <c r="B2670" s="183" t="s">
        <v>1345</v>
      </c>
      <c r="C2670" s="183" t="s">
        <v>21</v>
      </c>
      <c r="D2670" s="285" t="s">
        <v>147</v>
      </c>
      <c r="E2670" s="365" t="s">
        <v>148</v>
      </c>
      <c r="F2670" s="365"/>
      <c r="G2670" s="183" t="s">
        <v>26</v>
      </c>
      <c r="H2670" s="184">
        <v>0.14069999999999999</v>
      </c>
      <c r="I2670" s="185">
        <v>20.32</v>
      </c>
      <c r="J2670" s="198">
        <v>2.85</v>
      </c>
    </row>
    <row r="2671" spans="1:10" s="110" customFormat="1" ht="25.5">
      <c r="A2671" s="199" t="s">
        <v>139</v>
      </c>
      <c r="B2671" s="186" t="s">
        <v>1669</v>
      </c>
      <c r="C2671" s="186" t="s">
        <v>21</v>
      </c>
      <c r="D2671" s="278" t="s">
        <v>1073</v>
      </c>
      <c r="E2671" s="362" t="s">
        <v>142</v>
      </c>
      <c r="F2671" s="362"/>
      <c r="G2671" s="186" t="s">
        <v>45</v>
      </c>
      <c r="H2671" s="187">
        <v>1</v>
      </c>
      <c r="I2671" s="188">
        <v>99.3</v>
      </c>
      <c r="J2671" s="200">
        <v>99.3</v>
      </c>
    </row>
    <row r="2672" spans="1:10" s="110" customFormat="1">
      <c r="A2672" s="199" t="s">
        <v>139</v>
      </c>
      <c r="B2672" s="186" t="s">
        <v>1575</v>
      </c>
      <c r="C2672" s="186" t="s">
        <v>21</v>
      </c>
      <c r="D2672" s="278" t="s">
        <v>172</v>
      </c>
      <c r="E2672" s="362" t="s">
        <v>142</v>
      </c>
      <c r="F2672" s="362"/>
      <c r="G2672" s="186" t="s">
        <v>45</v>
      </c>
      <c r="H2672" s="187">
        <v>2.1000000000000001E-2</v>
      </c>
      <c r="I2672" s="188">
        <v>3.95</v>
      </c>
      <c r="J2672" s="200">
        <v>0.08</v>
      </c>
    </row>
    <row r="2673" spans="1:10" s="110" customFormat="1" ht="25.5">
      <c r="A2673" s="201"/>
      <c r="B2673" s="293"/>
      <c r="C2673" s="293"/>
      <c r="D2673" s="279"/>
      <c r="E2673" s="279" t="s">
        <v>143</v>
      </c>
      <c r="F2673" s="203">
        <v>11.45</v>
      </c>
      <c r="G2673" s="279" t="s">
        <v>144</v>
      </c>
      <c r="H2673" s="203">
        <v>0</v>
      </c>
      <c r="I2673" s="279" t="s">
        <v>145</v>
      </c>
      <c r="J2673" s="204">
        <v>11.45</v>
      </c>
    </row>
    <row r="2674" spans="1:10" s="110" customFormat="1" ht="15" customHeight="1" thickBot="1">
      <c r="A2674" s="201"/>
      <c r="B2674" s="293"/>
      <c r="C2674" s="293"/>
      <c r="D2674" s="279"/>
      <c r="E2674" s="279" t="s">
        <v>663</v>
      </c>
      <c r="F2674" s="203">
        <v>25.53</v>
      </c>
      <c r="G2674" s="279"/>
      <c r="H2674" s="363" t="s">
        <v>664</v>
      </c>
      <c r="I2674" s="363"/>
      <c r="J2674" s="204">
        <v>139.16999999999999</v>
      </c>
    </row>
    <row r="2675" spans="1:10" s="110" customFormat="1" ht="15" thickTop="1">
      <c r="A2675" s="205"/>
      <c r="B2675" s="190"/>
      <c r="C2675" s="190"/>
      <c r="D2675" s="189"/>
      <c r="E2675" s="189"/>
      <c r="F2675" s="189"/>
      <c r="G2675" s="189"/>
      <c r="H2675" s="189"/>
      <c r="I2675" s="189"/>
      <c r="J2675" s="206"/>
    </row>
    <row r="2676" spans="1:10" s="110" customFormat="1">
      <c r="A2676" s="290" t="s">
        <v>553</v>
      </c>
      <c r="B2676" s="289" t="s">
        <v>8</v>
      </c>
      <c r="C2676" s="289" t="s">
        <v>9</v>
      </c>
      <c r="D2676" s="284" t="s">
        <v>10</v>
      </c>
      <c r="E2676" s="367" t="s">
        <v>136</v>
      </c>
      <c r="F2676" s="367"/>
      <c r="G2676" s="289" t="s">
        <v>11</v>
      </c>
      <c r="H2676" s="288" t="s">
        <v>12</v>
      </c>
      <c r="I2676" s="288" t="s">
        <v>13</v>
      </c>
      <c r="J2676" s="287" t="s">
        <v>14</v>
      </c>
    </row>
    <row r="2677" spans="1:10" s="110" customFormat="1" ht="25.5" customHeight="1">
      <c r="A2677" s="94" t="s">
        <v>137</v>
      </c>
      <c r="B2677" s="95" t="s">
        <v>1313</v>
      </c>
      <c r="C2677" s="95" t="s">
        <v>44</v>
      </c>
      <c r="D2677" s="277" t="s">
        <v>108</v>
      </c>
      <c r="E2677" s="368" t="s">
        <v>152</v>
      </c>
      <c r="F2677" s="368"/>
      <c r="G2677" s="95" t="s">
        <v>45</v>
      </c>
      <c r="H2677" s="182">
        <v>1</v>
      </c>
      <c r="I2677" s="96">
        <v>42.89</v>
      </c>
      <c r="J2677" s="196">
        <v>42.89</v>
      </c>
    </row>
    <row r="2678" spans="1:10" s="110" customFormat="1" ht="38.25" customHeight="1">
      <c r="A2678" s="197" t="s">
        <v>146</v>
      </c>
      <c r="B2678" s="183" t="s">
        <v>1670</v>
      </c>
      <c r="C2678" s="183" t="s">
        <v>21</v>
      </c>
      <c r="D2678" s="285" t="s">
        <v>551</v>
      </c>
      <c r="E2678" s="365" t="s">
        <v>152</v>
      </c>
      <c r="F2678" s="365"/>
      <c r="G2678" s="183" t="s">
        <v>45</v>
      </c>
      <c r="H2678" s="184">
        <v>1</v>
      </c>
      <c r="I2678" s="185">
        <v>22.52</v>
      </c>
      <c r="J2678" s="198">
        <v>22.52</v>
      </c>
    </row>
    <row r="2679" spans="1:10" s="110" customFormat="1">
      <c r="A2679" s="199" t="s">
        <v>139</v>
      </c>
      <c r="B2679" s="186" t="s">
        <v>1671</v>
      </c>
      <c r="C2679" s="186" t="s">
        <v>21</v>
      </c>
      <c r="D2679" s="278" t="s">
        <v>167</v>
      </c>
      <c r="E2679" s="362" t="s">
        <v>142</v>
      </c>
      <c r="F2679" s="362"/>
      <c r="G2679" s="186" t="s">
        <v>45</v>
      </c>
      <c r="H2679" s="187">
        <v>1</v>
      </c>
      <c r="I2679" s="188">
        <v>20.37</v>
      </c>
      <c r="J2679" s="200">
        <v>20.37</v>
      </c>
    </row>
    <row r="2680" spans="1:10" s="110" customFormat="1" ht="25.5">
      <c r="A2680" s="201"/>
      <c r="B2680" s="293"/>
      <c r="C2680" s="293"/>
      <c r="D2680" s="279"/>
      <c r="E2680" s="279" t="s">
        <v>143</v>
      </c>
      <c r="F2680" s="203">
        <v>18.010000000000002</v>
      </c>
      <c r="G2680" s="279" t="s">
        <v>144</v>
      </c>
      <c r="H2680" s="203">
        <v>0</v>
      </c>
      <c r="I2680" s="279" t="s">
        <v>145</v>
      </c>
      <c r="J2680" s="204">
        <v>18.010000000000002</v>
      </c>
    </row>
    <row r="2681" spans="1:10" s="110" customFormat="1" ht="15" customHeight="1" thickBot="1">
      <c r="A2681" s="201"/>
      <c r="B2681" s="293"/>
      <c r="C2681" s="293"/>
      <c r="D2681" s="279"/>
      <c r="E2681" s="279" t="s">
        <v>663</v>
      </c>
      <c r="F2681" s="203">
        <v>9.6300000000000008</v>
      </c>
      <c r="G2681" s="279"/>
      <c r="H2681" s="363" t="s">
        <v>664</v>
      </c>
      <c r="I2681" s="363"/>
      <c r="J2681" s="204">
        <v>52.52</v>
      </c>
    </row>
    <row r="2682" spans="1:10" s="110" customFormat="1" ht="15" thickTop="1">
      <c r="A2682" s="205"/>
      <c r="B2682" s="190"/>
      <c r="C2682" s="190"/>
      <c r="D2682" s="189"/>
      <c r="E2682" s="189"/>
      <c r="F2682" s="189"/>
      <c r="G2682" s="189"/>
      <c r="H2682" s="189"/>
      <c r="I2682" s="189"/>
      <c r="J2682" s="206"/>
    </row>
    <row r="2683" spans="1:10" s="110" customFormat="1">
      <c r="A2683" s="290" t="s">
        <v>1074</v>
      </c>
      <c r="B2683" s="289" t="s">
        <v>8</v>
      </c>
      <c r="C2683" s="289" t="s">
        <v>9</v>
      </c>
      <c r="D2683" s="284" t="s">
        <v>10</v>
      </c>
      <c r="E2683" s="367" t="s">
        <v>136</v>
      </c>
      <c r="F2683" s="367"/>
      <c r="G2683" s="289" t="s">
        <v>11</v>
      </c>
      <c r="H2683" s="288" t="s">
        <v>12</v>
      </c>
      <c r="I2683" s="288" t="s">
        <v>13</v>
      </c>
      <c r="J2683" s="287" t="s">
        <v>14</v>
      </c>
    </row>
    <row r="2684" spans="1:10" s="110" customFormat="1" ht="25.5" customHeight="1">
      <c r="A2684" s="94" t="s">
        <v>137</v>
      </c>
      <c r="B2684" s="95" t="s">
        <v>1246</v>
      </c>
      <c r="C2684" s="95" t="s">
        <v>21</v>
      </c>
      <c r="D2684" s="277" t="s">
        <v>110</v>
      </c>
      <c r="E2684" s="368" t="s">
        <v>152</v>
      </c>
      <c r="F2684" s="368"/>
      <c r="G2684" s="95" t="s">
        <v>45</v>
      </c>
      <c r="H2684" s="182">
        <v>1</v>
      </c>
      <c r="I2684" s="96">
        <v>356.14</v>
      </c>
      <c r="J2684" s="196">
        <v>356.14</v>
      </c>
    </row>
    <row r="2685" spans="1:10" s="110" customFormat="1" ht="25.5" customHeight="1">
      <c r="A2685" s="197" t="s">
        <v>146</v>
      </c>
      <c r="B2685" s="183" t="s">
        <v>1560</v>
      </c>
      <c r="C2685" s="183" t="s">
        <v>21</v>
      </c>
      <c r="D2685" s="285" t="s">
        <v>154</v>
      </c>
      <c r="E2685" s="365" t="s">
        <v>148</v>
      </c>
      <c r="F2685" s="365"/>
      <c r="G2685" s="183" t="s">
        <v>26</v>
      </c>
      <c r="H2685" s="184">
        <v>0.94850000000000001</v>
      </c>
      <c r="I2685" s="185">
        <v>25.55</v>
      </c>
      <c r="J2685" s="198">
        <v>24.23</v>
      </c>
    </row>
    <row r="2686" spans="1:10" s="110" customFormat="1" ht="25.5" customHeight="1">
      <c r="A2686" s="197" t="s">
        <v>146</v>
      </c>
      <c r="B2686" s="183" t="s">
        <v>1345</v>
      </c>
      <c r="C2686" s="183" t="s">
        <v>21</v>
      </c>
      <c r="D2686" s="285" t="s">
        <v>147</v>
      </c>
      <c r="E2686" s="365" t="s">
        <v>148</v>
      </c>
      <c r="F2686" s="365"/>
      <c r="G2686" s="183" t="s">
        <v>26</v>
      </c>
      <c r="H2686" s="184">
        <v>0.29880000000000001</v>
      </c>
      <c r="I2686" s="185">
        <v>20.32</v>
      </c>
      <c r="J2686" s="198">
        <v>6.07</v>
      </c>
    </row>
    <row r="2687" spans="1:10" s="110" customFormat="1" ht="38.25">
      <c r="A2687" s="199" t="s">
        <v>139</v>
      </c>
      <c r="B2687" s="186" t="s">
        <v>1660</v>
      </c>
      <c r="C2687" s="186" t="s">
        <v>21</v>
      </c>
      <c r="D2687" s="278" t="s">
        <v>1057</v>
      </c>
      <c r="E2687" s="362" t="s">
        <v>142</v>
      </c>
      <c r="F2687" s="362"/>
      <c r="G2687" s="186" t="s">
        <v>45</v>
      </c>
      <c r="H2687" s="187">
        <v>6</v>
      </c>
      <c r="I2687" s="188">
        <v>17.64</v>
      </c>
      <c r="J2687" s="200">
        <v>105.84</v>
      </c>
    </row>
    <row r="2688" spans="1:10" s="110" customFormat="1" ht="25.5">
      <c r="A2688" s="199" t="s">
        <v>139</v>
      </c>
      <c r="B2688" s="186" t="s">
        <v>1678</v>
      </c>
      <c r="C2688" s="186" t="s">
        <v>21</v>
      </c>
      <c r="D2688" s="278" t="s">
        <v>1082</v>
      </c>
      <c r="E2688" s="362" t="s">
        <v>142</v>
      </c>
      <c r="F2688" s="362"/>
      <c r="G2688" s="186" t="s">
        <v>45</v>
      </c>
      <c r="H2688" s="187">
        <v>1</v>
      </c>
      <c r="I2688" s="188">
        <v>220</v>
      </c>
      <c r="J2688" s="200">
        <v>220</v>
      </c>
    </row>
    <row r="2689" spans="1:10" s="110" customFormat="1" ht="25.5">
      <c r="A2689" s="201"/>
      <c r="B2689" s="293"/>
      <c r="C2689" s="293"/>
      <c r="D2689" s="279"/>
      <c r="E2689" s="279" t="s">
        <v>143</v>
      </c>
      <c r="F2689" s="203">
        <v>24.31</v>
      </c>
      <c r="G2689" s="279" t="s">
        <v>144</v>
      </c>
      <c r="H2689" s="203">
        <v>0</v>
      </c>
      <c r="I2689" s="279" t="s">
        <v>145</v>
      </c>
      <c r="J2689" s="204">
        <v>24.31</v>
      </c>
    </row>
    <row r="2690" spans="1:10" s="110" customFormat="1" ht="15" customHeight="1" thickBot="1">
      <c r="A2690" s="201"/>
      <c r="B2690" s="293"/>
      <c r="C2690" s="293"/>
      <c r="D2690" s="279"/>
      <c r="E2690" s="279" t="s">
        <v>663</v>
      </c>
      <c r="F2690" s="203">
        <v>80.02</v>
      </c>
      <c r="G2690" s="279"/>
      <c r="H2690" s="363" t="s">
        <v>664</v>
      </c>
      <c r="I2690" s="363"/>
      <c r="J2690" s="204">
        <v>436.16</v>
      </c>
    </row>
    <row r="2691" spans="1:10" s="110" customFormat="1" ht="15" thickTop="1">
      <c r="A2691" s="205"/>
      <c r="B2691" s="190"/>
      <c r="C2691" s="190"/>
      <c r="D2691" s="189"/>
      <c r="E2691" s="189"/>
      <c r="F2691" s="189"/>
      <c r="G2691" s="189"/>
      <c r="H2691" s="189"/>
      <c r="I2691" s="189"/>
      <c r="J2691" s="206"/>
    </row>
    <row r="2692" spans="1:10" s="110" customFormat="1">
      <c r="A2692" s="290" t="s">
        <v>554</v>
      </c>
      <c r="B2692" s="289" t="s">
        <v>8</v>
      </c>
      <c r="C2692" s="289" t="s">
        <v>9</v>
      </c>
      <c r="D2692" s="284" t="s">
        <v>10</v>
      </c>
      <c r="E2692" s="367" t="s">
        <v>136</v>
      </c>
      <c r="F2692" s="367"/>
      <c r="G2692" s="289" t="s">
        <v>11</v>
      </c>
      <c r="H2692" s="288" t="s">
        <v>12</v>
      </c>
      <c r="I2692" s="288" t="s">
        <v>13</v>
      </c>
      <c r="J2692" s="287" t="s">
        <v>14</v>
      </c>
    </row>
    <row r="2693" spans="1:10" s="110" customFormat="1" ht="25.5" customHeight="1">
      <c r="A2693" s="94" t="s">
        <v>137</v>
      </c>
      <c r="B2693" s="95" t="s">
        <v>1250</v>
      </c>
      <c r="C2693" s="95" t="s">
        <v>21</v>
      </c>
      <c r="D2693" s="277" t="s">
        <v>460</v>
      </c>
      <c r="E2693" s="368" t="s">
        <v>152</v>
      </c>
      <c r="F2693" s="368"/>
      <c r="G2693" s="95" t="s">
        <v>45</v>
      </c>
      <c r="H2693" s="182">
        <v>1</v>
      </c>
      <c r="I2693" s="96">
        <v>342.47</v>
      </c>
      <c r="J2693" s="196">
        <v>342.47</v>
      </c>
    </row>
    <row r="2694" spans="1:10" s="110" customFormat="1" ht="25.5" customHeight="1">
      <c r="A2694" s="197" t="s">
        <v>146</v>
      </c>
      <c r="B2694" s="183" t="s">
        <v>1560</v>
      </c>
      <c r="C2694" s="183" t="s">
        <v>21</v>
      </c>
      <c r="D2694" s="285" t="s">
        <v>154</v>
      </c>
      <c r="E2694" s="365" t="s">
        <v>148</v>
      </c>
      <c r="F2694" s="365"/>
      <c r="G2694" s="183" t="s">
        <v>26</v>
      </c>
      <c r="H2694" s="184">
        <v>0.94850000000000001</v>
      </c>
      <c r="I2694" s="185">
        <v>25.55</v>
      </c>
      <c r="J2694" s="198">
        <v>24.23</v>
      </c>
    </row>
    <row r="2695" spans="1:10" s="110" customFormat="1" ht="25.5" customHeight="1">
      <c r="A2695" s="197" t="s">
        <v>146</v>
      </c>
      <c r="B2695" s="183" t="s">
        <v>1345</v>
      </c>
      <c r="C2695" s="183" t="s">
        <v>21</v>
      </c>
      <c r="D2695" s="285" t="s">
        <v>147</v>
      </c>
      <c r="E2695" s="365" t="s">
        <v>148</v>
      </c>
      <c r="F2695" s="365"/>
      <c r="G2695" s="183" t="s">
        <v>26</v>
      </c>
      <c r="H2695" s="184">
        <v>0.29880000000000001</v>
      </c>
      <c r="I2695" s="185">
        <v>20.32</v>
      </c>
      <c r="J2695" s="198">
        <v>6.07</v>
      </c>
    </row>
    <row r="2696" spans="1:10" s="110" customFormat="1" ht="38.25">
      <c r="A2696" s="199" t="s">
        <v>139</v>
      </c>
      <c r="B2696" s="186" t="s">
        <v>1660</v>
      </c>
      <c r="C2696" s="186" t="s">
        <v>21</v>
      </c>
      <c r="D2696" s="278" t="s">
        <v>1057</v>
      </c>
      <c r="E2696" s="362" t="s">
        <v>142</v>
      </c>
      <c r="F2696" s="362"/>
      <c r="G2696" s="186" t="s">
        <v>45</v>
      </c>
      <c r="H2696" s="187">
        <v>6</v>
      </c>
      <c r="I2696" s="188">
        <v>17.64</v>
      </c>
      <c r="J2696" s="200">
        <v>105.84</v>
      </c>
    </row>
    <row r="2697" spans="1:10" s="110" customFormat="1" ht="25.5">
      <c r="A2697" s="199" t="s">
        <v>139</v>
      </c>
      <c r="B2697" s="186" t="s">
        <v>1677</v>
      </c>
      <c r="C2697" s="186" t="s">
        <v>21</v>
      </c>
      <c r="D2697" s="278" t="s">
        <v>1081</v>
      </c>
      <c r="E2697" s="362" t="s">
        <v>142</v>
      </c>
      <c r="F2697" s="362"/>
      <c r="G2697" s="186" t="s">
        <v>45</v>
      </c>
      <c r="H2697" s="187">
        <v>1</v>
      </c>
      <c r="I2697" s="188">
        <v>206.33</v>
      </c>
      <c r="J2697" s="200">
        <v>206.33</v>
      </c>
    </row>
    <row r="2698" spans="1:10" s="110" customFormat="1" ht="25.5">
      <c r="A2698" s="201"/>
      <c r="B2698" s="293"/>
      <c r="C2698" s="293"/>
      <c r="D2698" s="279"/>
      <c r="E2698" s="279" t="s">
        <v>143</v>
      </c>
      <c r="F2698" s="203">
        <v>24.31</v>
      </c>
      <c r="G2698" s="279" t="s">
        <v>144</v>
      </c>
      <c r="H2698" s="203">
        <v>0</v>
      </c>
      <c r="I2698" s="279" t="s">
        <v>145</v>
      </c>
      <c r="J2698" s="204">
        <v>24.31</v>
      </c>
    </row>
    <row r="2699" spans="1:10" s="110" customFormat="1" ht="15" customHeight="1" thickBot="1">
      <c r="A2699" s="201"/>
      <c r="B2699" s="293"/>
      <c r="C2699" s="293"/>
      <c r="D2699" s="279"/>
      <c r="E2699" s="279" t="s">
        <v>663</v>
      </c>
      <c r="F2699" s="203">
        <v>76.95</v>
      </c>
      <c r="G2699" s="279"/>
      <c r="H2699" s="363" t="s">
        <v>664</v>
      </c>
      <c r="I2699" s="363"/>
      <c r="J2699" s="204">
        <v>419.42</v>
      </c>
    </row>
    <row r="2700" spans="1:10" s="110" customFormat="1" ht="15" thickTop="1">
      <c r="A2700" s="205"/>
      <c r="B2700" s="190"/>
      <c r="C2700" s="190"/>
      <c r="D2700" s="189"/>
      <c r="E2700" s="189"/>
      <c r="F2700" s="189"/>
      <c r="G2700" s="189"/>
      <c r="H2700" s="189"/>
      <c r="I2700" s="189"/>
      <c r="J2700" s="206"/>
    </row>
    <row r="2701" spans="1:10" s="110" customFormat="1">
      <c r="A2701" s="290" t="s">
        <v>1076</v>
      </c>
      <c r="B2701" s="289" t="s">
        <v>8</v>
      </c>
      <c r="C2701" s="289" t="s">
        <v>9</v>
      </c>
      <c r="D2701" s="284" t="s">
        <v>10</v>
      </c>
      <c r="E2701" s="367" t="s">
        <v>136</v>
      </c>
      <c r="F2701" s="367"/>
      <c r="G2701" s="289" t="s">
        <v>11</v>
      </c>
      <c r="H2701" s="288" t="s">
        <v>12</v>
      </c>
      <c r="I2701" s="288" t="s">
        <v>13</v>
      </c>
      <c r="J2701" s="287" t="s">
        <v>14</v>
      </c>
    </row>
    <row r="2702" spans="1:10" s="110" customFormat="1" ht="38.25" customHeight="1">
      <c r="A2702" s="94" t="s">
        <v>137</v>
      </c>
      <c r="B2702" s="95" t="s">
        <v>3813</v>
      </c>
      <c r="C2702" s="95" t="s">
        <v>21</v>
      </c>
      <c r="D2702" s="277" t="s">
        <v>2680</v>
      </c>
      <c r="E2702" s="368" t="s">
        <v>152</v>
      </c>
      <c r="F2702" s="368"/>
      <c r="G2702" s="95" t="s">
        <v>45</v>
      </c>
      <c r="H2702" s="182">
        <v>1</v>
      </c>
      <c r="I2702" s="96">
        <v>614.73</v>
      </c>
      <c r="J2702" s="196">
        <v>614.73</v>
      </c>
    </row>
    <row r="2703" spans="1:10" s="110" customFormat="1" ht="25.5" customHeight="1">
      <c r="A2703" s="197" t="s">
        <v>146</v>
      </c>
      <c r="B2703" s="183" t="s">
        <v>1560</v>
      </c>
      <c r="C2703" s="183" t="s">
        <v>21</v>
      </c>
      <c r="D2703" s="285" t="s">
        <v>154</v>
      </c>
      <c r="E2703" s="365" t="s">
        <v>148</v>
      </c>
      <c r="F2703" s="365"/>
      <c r="G2703" s="183" t="s">
        <v>26</v>
      </c>
      <c r="H2703" s="184">
        <v>0.63229999999999997</v>
      </c>
      <c r="I2703" s="185">
        <v>25.55</v>
      </c>
      <c r="J2703" s="198">
        <v>16.149999999999999</v>
      </c>
    </row>
    <row r="2704" spans="1:10" s="110" customFormat="1" ht="25.5" customHeight="1">
      <c r="A2704" s="197" t="s">
        <v>146</v>
      </c>
      <c r="B2704" s="183" t="s">
        <v>1345</v>
      </c>
      <c r="C2704" s="183" t="s">
        <v>21</v>
      </c>
      <c r="D2704" s="285" t="s">
        <v>147</v>
      </c>
      <c r="E2704" s="365" t="s">
        <v>148</v>
      </c>
      <c r="F2704" s="365"/>
      <c r="G2704" s="183" t="s">
        <v>26</v>
      </c>
      <c r="H2704" s="184">
        <v>0.19919999999999999</v>
      </c>
      <c r="I2704" s="185">
        <v>20.32</v>
      </c>
      <c r="J2704" s="198">
        <v>4.04</v>
      </c>
    </row>
    <row r="2705" spans="1:10" s="110" customFormat="1" ht="38.25">
      <c r="A2705" s="199" t="s">
        <v>139</v>
      </c>
      <c r="B2705" s="186" t="s">
        <v>1660</v>
      </c>
      <c r="C2705" s="186" t="s">
        <v>21</v>
      </c>
      <c r="D2705" s="278" t="s">
        <v>1057</v>
      </c>
      <c r="E2705" s="362" t="s">
        <v>142</v>
      </c>
      <c r="F2705" s="362"/>
      <c r="G2705" s="186" t="s">
        <v>45</v>
      </c>
      <c r="H2705" s="187">
        <v>4</v>
      </c>
      <c r="I2705" s="188">
        <v>17.64</v>
      </c>
      <c r="J2705" s="200">
        <v>70.56</v>
      </c>
    </row>
    <row r="2706" spans="1:10" s="110" customFormat="1" ht="25.5">
      <c r="A2706" s="199" t="s">
        <v>139</v>
      </c>
      <c r="B2706" s="186" t="s">
        <v>3814</v>
      </c>
      <c r="C2706" s="186" t="s">
        <v>21</v>
      </c>
      <c r="D2706" s="278" t="s">
        <v>3815</v>
      </c>
      <c r="E2706" s="362" t="s">
        <v>142</v>
      </c>
      <c r="F2706" s="362"/>
      <c r="G2706" s="186" t="s">
        <v>45</v>
      </c>
      <c r="H2706" s="187">
        <v>1</v>
      </c>
      <c r="I2706" s="188">
        <v>523.98</v>
      </c>
      <c r="J2706" s="200">
        <v>523.98</v>
      </c>
    </row>
    <row r="2707" spans="1:10" s="110" customFormat="1" ht="25.5">
      <c r="A2707" s="201"/>
      <c r="B2707" s="293"/>
      <c r="C2707" s="293"/>
      <c r="D2707" s="279"/>
      <c r="E2707" s="279" t="s">
        <v>143</v>
      </c>
      <c r="F2707" s="203">
        <v>16.2</v>
      </c>
      <c r="G2707" s="279" t="s">
        <v>144</v>
      </c>
      <c r="H2707" s="203">
        <v>0</v>
      </c>
      <c r="I2707" s="279" t="s">
        <v>145</v>
      </c>
      <c r="J2707" s="204">
        <v>16.2</v>
      </c>
    </row>
    <row r="2708" spans="1:10" s="110" customFormat="1" ht="15" customHeight="1" thickBot="1">
      <c r="A2708" s="201"/>
      <c r="B2708" s="293"/>
      <c r="C2708" s="293"/>
      <c r="D2708" s="279"/>
      <c r="E2708" s="279" t="s">
        <v>663</v>
      </c>
      <c r="F2708" s="203">
        <v>138.12</v>
      </c>
      <c r="G2708" s="279"/>
      <c r="H2708" s="363" t="s">
        <v>664</v>
      </c>
      <c r="I2708" s="363"/>
      <c r="J2708" s="204">
        <v>752.85</v>
      </c>
    </row>
    <row r="2709" spans="1:10" s="110" customFormat="1" ht="15" thickTop="1">
      <c r="A2709" s="205"/>
      <c r="B2709" s="190"/>
      <c r="C2709" s="190"/>
      <c r="D2709" s="189"/>
      <c r="E2709" s="189"/>
      <c r="F2709" s="189"/>
      <c r="G2709" s="189"/>
      <c r="H2709" s="189"/>
      <c r="I2709" s="189"/>
      <c r="J2709" s="206"/>
    </row>
    <row r="2710" spans="1:10" s="110" customFormat="1">
      <c r="A2710" s="290" t="s">
        <v>555</v>
      </c>
      <c r="B2710" s="289" t="s">
        <v>8</v>
      </c>
      <c r="C2710" s="289" t="s">
        <v>9</v>
      </c>
      <c r="D2710" s="284" t="s">
        <v>10</v>
      </c>
      <c r="E2710" s="367" t="s">
        <v>136</v>
      </c>
      <c r="F2710" s="367"/>
      <c r="G2710" s="289" t="s">
        <v>11</v>
      </c>
      <c r="H2710" s="288" t="s">
        <v>12</v>
      </c>
      <c r="I2710" s="288" t="s">
        <v>13</v>
      </c>
      <c r="J2710" s="287" t="s">
        <v>14</v>
      </c>
    </row>
    <row r="2711" spans="1:10" s="110" customFormat="1" ht="25.5" customHeight="1">
      <c r="A2711" s="94" t="s">
        <v>137</v>
      </c>
      <c r="B2711" s="95" t="s">
        <v>1314</v>
      </c>
      <c r="C2711" s="95" t="s">
        <v>21</v>
      </c>
      <c r="D2711" s="277" t="s">
        <v>107</v>
      </c>
      <c r="E2711" s="368" t="s">
        <v>152</v>
      </c>
      <c r="F2711" s="368"/>
      <c r="G2711" s="95" t="s">
        <v>45</v>
      </c>
      <c r="H2711" s="182">
        <v>1</v>
      </c>
      <c r="I2711" s="96">
        <v>40.08</v>
      </c>
      <c r="J2711" s="196">
        <v>40.08</v>
      </c>
    </row>
    <row r="2712" spans="1:10" s="110" customFormat="1" ht="25.5" customHeight="1">
      <c r="A2712" s="197" t="s">
        <v>146</v>
      </c>
      <c r="B2712" s="183" t="s">
        <v>1560</v>
      </c>
      <c r="C2712" s="183" t="s">
        <v>21</v>
      </c>
      <c r="D2712" s="285" t="s">
        <v>154</v>
      </c>
      <c r="E2712" s="365" t="s">
        <v>148</v>
      </c>
      <c r="F2712" s="365"/>
      <c r="G2712" s="183" t="s">
        <v>26</v>
      </c>
      <c r="H2712" s="184">
        <v>0.31619999999999998</v>
      </c>
      <c r="I2712" s="185">
        <v>25.55</v>
      </c>
      <c r="J2712" s="198">
        <v>8.07</v>
      </c>
    </row>
    <row r="2713" spans="1:10" s="110" customFormat="1" ht="25.5" customHeight="1">
      <c r="A2713" s="197" t="s">
        <v>146</v>
      </c>
      <c r="B2713" s="183" t="s">
        <v>1345</v>
      </c>
      <c r="C2713" s="183" t="s">
        <v>21</v>
      </c>
      <c r="D2713" s="285" t="s">
        <v>147</v>
      </c>
      <c r="E2713" s="365" t="s">
        <v>148</v>
      </c>
      <c r="F2713" s="365"/>
      <c r="G2713" s="183" t="s">
        <v>26</v>
      </c>
      <c r="H2713" s="184">
        <v>9.9599999999999994E-2</v>
      </c>
      <c r="I2713" s="185">
        <v>20.32</v>
      </c>
      <c r="J2713" s="198">
        <v>2.02</v>
      </c>
    </row>
    <row r="2714" spans="1:10" s="110" customFormat="1">
      <c r="A2714" s="199" t="s">
        <v>139</v>
      </c>
      <c r="B2714" s="186" t="s">
        <v>1672</v>
      </c>
      <c r="C2714" s="186" t="s">
        <v>21</v>
      </c>
      <c r="D2714" s="278" t="s">
        <v>1075</v>
      </c>
      <c r="E2714" s="362" t="s">
        <v>142</v>
      </c>
      <c r="F2714" s="362"/>
      <c r="G2714" s="186" t="s">
        <v>45</v>
      </c>
      <c r="H2714" s="187">
        <v>1</v>
      </c>
      <c r="I2714" s="188">
        <v>29.99</v>
      </c>
      <c r="J2714" s="200">
        <v>29.99</v>
      </c>
    </row>
    <row r="2715" spans="1:10" s="110" customFormat="1" ht="25.5">
      <c r="A2715" s="201"/>
      <c r="B2715" s="293"/>
      <c r="C2715" s="293"/>
      <c r="D2715" s="279"/>
      <c r="E2715" s="279" t="s">
        <v>143</v>
      </c>
      <c r="F2715" s="203">
        <v>8.1</v>
      </c>
      <c r="G2715" s="279" t="s">
        <v>144</v>
      </c>
      <c r="H2715" s="203">
        <v>0</v>
      </c>
      <c r="I2715" s="279" t="s">
        <v>145</v>
      </c>
      <c r="J2715" s="204">
        <v>8.1</v>
      </c>
    </row>
    <row r="2716" spans="1:10" s="110" customFormat="1" ht="15" customHeight="1" thickBot="1">
      <c r="A2716" s="201"/>
      <c r="B2716" s="293"/>
      <c r="C2716" s="293"/>
      <c r="D2716" s="279"/>
      <c r="E2716" s="279" t="s">
        <v>663</v>
      </c>
      <c r="F2716" s="203">
        <v>9</v>
      </c>
      <c r="G2716" s="279"/>
      <c r="H2716" s="363" t="s">
        <v>664</v>
      </c>
      <c r="I2716" s="363"/>
      <c r="J2716" s="204">
        <v>49.08</v>
      </c>
    </row>
    <row r="2717" spans="1:10" s="110" customFormat="1" ht="15" thickTop="1">
      <c r="A2717" s="205"/>
      <c r="B2717" s="190"/>
      <c r="C2717" s="190"/>
      <c r="D2717" s="189"/>
      <c r="E2717" s="189"/>
      <c r="F2717" s="189"/>
      <c r="G2717" s="189"/>
      <c r="H2717" s="189"/>
      <c r="I2717" s="189"/>
      <c r="J2717" s="206"/>
    </row>
    <row r="2718" spans="1:10" s="110" customFormat="1">
      <c r="A2718" s="290" t="s">
        <v>556</v>
      </c>
      <c r="B2718" s="289" t="s">
        <v>8</v>
      </c>
      <c r="C2718" s="289" t="s">
        <v>9</v>
      </c>
      <c r="D2718" s="284" t="s">
        <v>10</v>
      </c>
      <c r="E2718" s="367" t="s">
        <v>136</v>
      </c>
      <c r="F2718" s="367"/>
      <c r="G2718" s="289" t="s">
        <v>11</v>
      </c>
      <c r="H2718" s="288" t="s">
        <v>12</v>
      </c>
      <c r="I2718" s="288" t="s">
        <v>13</v>
      </c>
      <c r="J2718" s="287" t="s">
        <v>14</v>
      </c>
    </row>
    <row r="2719" spans="1:10" s="110" customFormat="1" ht="25.5" customHeight="1">
      <c r="A2719" s="94" t="s">
        <v>137</v>
      </c>
      <c r="B2719" s="95" t="s">
        <v>1264</v>
      </c>
      <c r="C2719" s="95" t="s">
        <v>44</v>
      </c>
      <c r="D2719" s="277" t="s">
        <v>627</v>
      </c>
      <c r="E2719" s="368" t="s">
        <v>152</v>
      </c>
      <c r="F2719" s="368"/>
      <c r="G2719" s="95" t="s">
        <v>45</v>
      </c>
      <c r="H2719" s="182">
        <v>1</v>
      </c>
      <c r="I2719" s="96">
        <v>423.08</v>
      </c>
      <c r="J2719" s="196">
        <v>423.08</v>
      </c>
    </row>
    <row r="2720" spans="1:10" s="110" customFormat="1" ht="25.5" customHeight="1">
      <c r="A2720" s="197" t="s">
        <v>146</v>
      </c>
      <c r="B2720" s="183" t="s">
        <v>1559</v>
      </c>
      <c r="C2720" s="183" t="s">
        <v>21</v>
      </c>
      <c r="D2720" s="285" t="s">
        <v>153</v>
      </c>
      <c r="E2720" s="365" t="s">
        <v>148</v>
      </c>
      <c r="F2720" s="365"/>
      <c r="G2720" s="183" t="s">
        <v>26</v>
      </c>
      <c r="H2720" s="184">
        <v>0.5</v>
      </c>
      <c r="I2720" s="185">
        <v>20.92</v>
      </c>
      <c r="J2720" s="198">
        <v>10.46</v>
      </c>
    </row>
    <row r="2721" spans="1:10" s="110" customFormat="1" ht="25.5" customHeight="1">
      <c r="A2721" s="197" t="s">
        <v>146</v>
      </c>
      <c r="B2721" s="183" t="s">
        <v>1560</v>
      </c>
      <c r="C2721" s="183" t="s">
        <v>21</v>
      </c>
      <c r="D2721" s="285" t="s">
        <v>154</v>
      </c>
      <c r="E2721" s="365" t="s">
        <v>148</v>
      </c>
      <c r="F2721" s="365"/>
      <c r="G2721" s="183" t="s">
        <v>26</v>
      </c>
      <c r="H2721" s="184">
        <v>0.5</v>
      </c>
      <c r="I2721" s="185">
        <v>25.55</v>
      </c>
      <c r="J2721" s="198">
        <v>12.77</v>
      </c>
    </row>
    <row r="2722" spans="1:10" s="110" customFormat="1">
      <c r="A2722" s="199" t="s">
        <v>139</v>
      </c>
      <c r="B2722" s="186" t="s">
        <v>1575</v>
      </c>
      <c r="C2722" s="186" t="s">
        <v>21</v>
      </c>
      <c r="D2722" s="278" t="s">
        <v>172</v>
      </c>
      <c r="E2722" s="362" t="s">
        <v>142</v>
      </c>
      <c r="F2722" s="362"/>
      <c r="G2722" s="186" t="s">
        <v>45</v>
      </c>
      <c r="H2722" s="187">
        <v>0.28000000000000003</v>
      </c>
      <c r="I2722" s="188">
        <v>3.95</v>
      </c>
      <c r="J2722" s="200">
        <v>1.1000000000000001</v>
      </c>
    </row>
    <row r="2723" spans="1:10" s="110" customFormat="1">
      <c r="A2723" s="199" t="s">
        <v>139</v>
      </c>
      <c r="B2723" s="186" t="s">
        <v>1675</v>
      </c>
      <c r="C2723" s="186" t="s">
        <v>487</v>
      </c>
      <c r="D2723" s="278" t="s">
        <v>1078</v>
      </c>
      <c r="E2723" s="362" t="s">
        <v>142</v>
      </c>
      <c r="F2723" s="362"/>
      <c r="G2723" s="186" t="s">
        <v>17</v>
      </c>
      <c r="H2723" s="187">
        <v>1</v>
      </c>
      <c r="I2723" s="188">
        <v>398.75</v>
      </c>
      <c r="J2723" s="200">
        <v>398.75</v>
      </c>
    </row>
    <row r="2724" spans="1:10" s="110" customFormat="1" ht="25.5">
      <c r="A2724" s="201"/>
      <c r="B2724" s="293"/>
      <c r="C2724" s="293"/>
      <c r="D2724" s="279"/>
      <c r="E2724" s="279" t="s">
        <v>143</v>
      </c>
      <c r="F2724" s="203">
        <v>18.57</v>
      </c>
      <c r="G2724" s="279" t="s">
        <v>144</v>
      </c>
      <c r="H2724" s="203">
        <v>0</v>
      </c>
      <c r="I2724" s="279" t="s">
        <v>145</v>
      </c>
      <c r="J2724" s="204">
        <v>18.57</v>
      </c>
    </row>
    <row r="2725" spans="1:10" s="110" customFormat="1" ht="15" customHeight="1" thickBot="1">
      <c r="A2725" s="201"/>
      <c r="B2725" s="293"/>
      <c r="C2725" s="293"/>
      <c r="D2725" s="279"/>
      <c r="E2725" s="279" t="s">
        <v>663</v>
      </c>
      <c r="F2725" s="203">
        <v>95.06</v>
      </c>
      <c r="G2725" s="279"/>
      <c r="H2725" s="363" t="s">
        <v>664</v>
      </c>
      <c r="I2725" s="363"/>
      <c r="J2725" s="204">
        <v>518.14</v>
      </c>
    </row>
    <row r="2726" spans="1:10" s="110" customFormat="1" ht="15" thickTop="1">
      <c r="A2726" s="205"/>
      <c r="B2726" s="190"/>
      <c r="C2726" s="190"/>
      <c r="D2726" s="189"/>
      <c r="E2726" s="189"/>
      <c r="F2726" s="189"/>
      <c r="G2726" s="189"/>
      <c r="H2726" s="189"/>
      <c r="I2726" s="189"/>
      <c r="J2726" s="206"/>
    </row>
    <row r="2727" spans="1:10" s="110" customFormat="1">
      <c r="A2727" s="290" t="s">
        <v>1079</v>
      </c>
      <c r="B2727" s="289" t="s">
        <v>8</v>
      </c>
      <c r="C2727" s="289" t="s">
        <v>9</v>
      </c>
      <c r="D2727" s="284" t="s">
        <v>10</v>
      </c>
      <c r="E2727" s="367" t="s">
        <v>136</v>
      </c>
      <c r="F2727" s="367"/>
      <c r="G2727" s="289" t="s">
        <v>11</v>
      </c>
      <c r="H2727" s="288" t="s">
        <v>12</v>
      </c>
      <c r="I2727" s="288" t="s">
        <v>13</v>
      </c>
      <c r="J2727" s="287" t="s">
        <v>14</v>
      </c>
    </row>
    <row r="2728" spans="1:10" s="110" customFormat="1" ht="14.25" customHeight="1">
      <c r="A2728" s="94" t="s">
        <v>137</v>
      </c>
      <c r="B2728" s="95" t="s">
        <v>1210</v>
      </c>
      <c r="C2728" s="95" t="s">
        <v>44</v>
      </c>
      <c r="D2728" s="277" t="s">
        <v>625</v>
      </c>
      <c r="E2728" s="368" t="s">
        <v>152</v>
      </c>
      <c r="F2728" s="368"/>
      <c r="G2728" s="95" t="s">
        <v>45</v>
      </c>
      <c r="H2728" s="182">
        <v>1</v>
      </c>
      <c r="I2728" s="96">
        <v>473.28</v>
      </c>
      <c r="J2728" s="196">
        <v>473.28</v>
      </c>
    </row>
    <row r="2729" spans="1:10" s="110" customFormat="1" ht="25.5" customHeight="1">
      <c r="A2729" s="197" t="s">
        <v>146</v>
      </c>
      <c r="B2729" s="183" t="s">
        <v>1560</v>
      </c>
      <c r="C2729" s="183" t="s">
        <v>21</v>
      </c>
      <c r="D2729" s="285" t="s">
        <v>154</v>
      </c>
      <c r="E2729" s="365" t="s">
        <v>148</v>
      </c>
      <c r="F2729" s="365"/>
      <c r="G2729" s="183" t="s">
        <v>26</v>
      </c>
      <c r="H2729" s="184">
        <v>0.15359999999999999</v>
      </c>
      <c r="I2729" s="185">
        <v>25.55</v>
      </c>
      <c r="J2729" s="198">
        <v>3.92</v>
      </c>
    </row>
    <row r="2730" spans="1:10" s="110" customFormat="1" ht="25.5" customHeight="1">
      <c r="A2730" s="197" t="s">
        <v>146</v>
      </c>
      <c r="B2730" s="183" t="s">
        <v>1345</v>
      </c>
      <c r="C2730" s="183" t="s">
        <v>21</v>
      </c>
      <c r="D2730" s="285" t="s">
        <v>147</v>
      </c>
      <c r="E2730" s="365" t="s">
        <v>148</v>
      </c>
      <c r="F2730" s="365"/>
      <c r="G2730" s="183" t="s">
        <v>26</v>
      </c>
      <c r="H2730" s="184">
        <v>4.8399999999999999E-2</v>
      </c>
      <c r="I2730" s="185">
        <v>20.32</v>
      </c>
      <c r="J2730" s="198">
        <v>0.98</v>
      </c>
    </row>
    <row r="2731" spans="1:10" s="110" customFormat="1" ht="25.5">
      <c r="A2731" s="199" t="s">
        <v>139</v>
      </c>
      <c r="B2731" s="186" t="s">
        <v>1674</v>
      </c>
      <c r="C2731" s="186" t="s">
        <v>487</v>
      </c>
      <c r="D2731" s="278" t="s">
        <v>1077</v>
      </c>
      <c r="E2731" s="362" t="s">
        <v>142</v>
      </c>
      <c r="F2731" s="362"/>
      <c r="G2731" s="186" t="s">
        <v>17</v>
      </c>
      <c r="H2731" s="187">
        <v>1</v>
      </c>
      <c r="I2731" s="188">
        <v>468.38</v>
      </c>
      <c r="J2731" s="200">
        <v>468.38</v>
      </c>
    </row>
    <row r="2732" spans="1:10" s="110" customFormat="1" ht="25.5">
      <c r="A2732" s="201"/>
      <c r="B2732" s="293"/>
      <c r="C2732" s="293"/>
      <c r="D2732" s="279"/>
      <c r="E2732" s="279" t="s">
        <v>143</v>
      </c>
      <c r="F2732" s="203">
        <v>3.93</v>
      </c>
      <c r="G2732" s="279" t="s">
        <v>144</v>
      </c>
      <c r="H2732" s="203">
        <v>0</v>
      </c>
      <c r="I2732" s="279" t="s">
        <v>145</v>
      </c>
      <c r="J2732" s="204">
        <v>3.93</v>
      </c>
    </row>
    <row r="2733" spans="1:10" s="110" customFormat="1" ht="15" customHeight="1" thickBot="1">
      <c r="A2733" s="201"/>
      <c r="B2733" s="293"/>
      <c r="C2733" s="293"/>
      <c r="D2733" s="279"/>
      <c r="E2733" s="279" t="s">
        <v>663</v>
      </c>
      <c r="F2733" s="203">
        <v>106.34</v>
      </c>
      <c r="G2733" s="279"/>
      <c r="H2733" s="363" t="s">
        <v>664</v>
      </c>
      <c r="I2733" s="363"/>
      <c r="J2733" s="204">
        <v>579.62</v>
      </c>
    </row>
    <row r="2734" spans="1:10" s="110" customFormat="1" ht="15" thickTop="1">
      <c r="A2734" s="205"/>
      <c r="B2734" s="190"/>
      <c r="C2734" s="190"/>
      <c r="D2734" s="189"/>
      <c r="E2734" s="189"/>
      <c r="F2734" s="189"/>
      <c r="G2734" s="189"/>
      <c r="H2734" s="189"/>
      <c r="I2734" s="189"/>
      <c r="J2734" s="206"/>
    </row>
    <row r="2735" spans="1:10" s="110" customFormat="1">
      <c r="A2735" s="290" t="s">
        <v>3816</v>
      </c>
      <c r="B2735" s="289" t="s">
        <v>8</v>
      </c>
      <c r="C2735" s="289" t="s">
        <v>9</v>
      </c>
      <c r="D2735" s="284" t="s">
        <v>10</v>
      </c>
      <c r="E2735" s="367" t="s">
        <v>136</v>
      </c>
      <c r="F2735" s="367"/>
      <c r="G2735" s="289" t="s">
        <v>11</v>
      </c>
      <c r="H2735" s="288" t="s">
        <v>12</v>
      </c>
      <c r="I2735" s="288" t="s">
        <v>13</v>
      </c>
      <c r="J2735" s="287" t="s">
        <v>14</v>
      </c>
    </row>
    <row r="2736" spans="1:10" s="110" customFormat="1" ht="38.25" customHeight="1">
      <c r="A2736" s="94" t="s">
        <v>137</v>
      </c>
      <c r="B2736" s="95" t="s">
        <v>3817</v>
      </c>
      <c r="C2736" s="95" t="s">
        <v>21</v>
      </c>
      <c r="D2736" s="277" t="s">
        <v>2683</v>
      </c>
      <c r="E2736" s="368" t="s">
        <v>152</v>
      </c>
      <c r="F2736" s="368"/>
      <c r="G2736" s="95" t="s">
        <v>45</v>
      </c>
      <c r="H2736" s="182">
        <v>1</v>
      </c>
      <c r="I2736" s="96">
        <v>207.48</v>
      </c>
      <c r="J2736" s="196">
        <v>207.48</v>
      </c>
    </row>
    <row r="2737" spans="1:10" s="110" customFormat="1" ht="25.5" customHeight="1">
      <c r="A2737" s="197" t="s">
        <v>146</v>
      </c>
      <c r="B2737" s="183" t="s">
        <v>1559</v>
      </c>
      <c r="C2737" s="183" t="s">
        <v>21</v>
      </c>
      <c r="D2737" s="285" t="s">
        <v>153</v>
      </c>
      <c r="E2737" s="365" t="s">
        <v>148</v>
      </c>
      <c r="F2737" s="365"/>
      <c r="G2737" s="183" t="s">
        <v>26</v>
      </c>
      <c r="H2737" s="184">
        <v>0.48060000000000003</v>
      </c>
      <c r="I2737" s="185">
        <v>20.92</v>
      </c>
      <c r="J2737" s="198">
        <v>10.050000000000001</v>
      </c>
    </row>
    <row r="2738" spans="1:10" s="110" customFormat="1" ht="25.5" customHeight="1">
      <c r="A2738" s="197" t="s">
        <v>146</v>
      </c>
      <c r="B2738" s="183" t="s">
        <v>1560</v>
      </c>
      <c r="C2738" s="183" t="s">
        <v>21</v>
      </c>
      <c r="D2738" s="285" t="s">
        <v>154</v>
      </c>
      <c r="E2738" s="365" t="s">
        <v>148</v>
      </c>
      <c r="F2738" s="365"/>
      <c r="G2738" s="183" t="s">
        <v>26</v>
      </c>
      <c r="H2738" s="184">
        <v>0.48060000000000003</v>
      </c>
      <c r="I2738" s="185">
        <v>25.55</v>
      </c>
      <c r="J2738" s="198">
        <v>12.27</v>
      </c>
    </row>
    <row r="2739" spans="1:10" s="110" customFormat="1" ht="25.5">
      <c r="A2739" s="199" t="s">
        <v>139</v>
      </c>
      <c r="B2739" s="186" t="s">
        <v>3748</v>
      </c>
      <c r="C2739" s="186" t="s">
        <v>21</v>
      </c>
      <c r="D2739" s="278" t="s">
        <v>3749</v>
      </c>
      <c r="E2739" s="362" t="s">
        <v>142</v>
      </c>
      <c r="F2739" s="362"/>
      <c r="G2739" s="186" t="s">
        <v>45</v>
      </c>
      <c r="H2739" s="187">
        <v>3</v>
      </c>
      <c r="I2739" s="188">
        <v>11.32</v>
      </c>
      <c r="J2739" s="200">
        <v>33.96</v>
      </c>
    </row>
    <row r="2740" spans="1:10" s="110" customFormat="1" ht="38.25">
      <c r="A2740" s="199" t="s">
        <v>139</v>
      </c>
      <c r="B2740" s="186" t="s">
        <v>1616</v>
      </c>
      <c r="C2740" s="186" t="s">
        <v>21</v>
      </c>
      <c r="D2740" s="278" t="s">
        <v>158</v>
      </c>
      <c r="E2740" s="362" t="s">
        <v>142</v>
      </c>
      <c r="F2740" s="362"/>
      <c r="G2740" s="186" t="s">
        <v>45</v>
      </c>
      <c r="H2740" s="187">
        <v>0.26250000000000001</v>
      </c>
      <c r="I2740" s="188">
        <v>31.75</v>
      </c>
      <c r="J2740" s="200">
        <v>8.33</v>
      </c>
    </row>
    <row r="2741" spans="1:10" s="110" customFormat="1">
      <c r="A2741" s="199" t="s">
        <v>139</v>
      </c>
      <c r="B2741" s="186" t="s">
        <v>3818</v>
      </c>
      <c r="C2741" s="186" t="s">
        <v>21</v>
      </c>
      <c r="D2741" s="278" t="s">
        <v>3819</v>
      </c>
      <c r="E2741" s="362" t="s">
        <v>142</v>
      </c>
      <c r="F2741" s="362"/>
      <c r="G2741" s="186" t="s">
        <v>45</v>
      </c>
      <c r="H2741" s="187">
        <v>1</v>
      </c>
      <c r="I2741" s="188">
        <v>142.87</v>
      </c>
      <c r="J2741" s="200">
        <v>142.87</v>
      </c>
    </row>
    <row r="2742" spans="1:10" s="110" customFormat="1" ht="25.5">
      <c r="A2742" s="201"/>
      <c r="B2742" s="293"/>
      <c r="C2742" s="293"/>
      <c r="D2742" s="279"/>
      <c r="E2742" s="279" t="s">
        <v>143</v>
      </c>
      <c r="F2742" s="203">
        <v>17.84</v>
      </c>
      <c r="G2742" s="279" t="s">
        <v>144</v>
      </c>
      <c r="H2742" s="203">
        <v>0</v>
      </c>
      <c r="I2742" s="279" t="s">
        <v>145</v>
      </c>
      <c r="J2742" s="204">
        <v>17.84</v>
      </c>
    </row>
    <row r="2743" spans="1:10" s="110" customFormat="1" ht="15" customHeight="1" thickBot="1">
      <c r="A2743" s="201"/>
      <c r="B2743" s="293"/>
      <c r="C2743" s="293"/>
      <c r="D2743" s="279"/>
      <c r="E2743" s="279" t="s">
        <v>663</v>
      </c>
      <c r="F2743" s="203">
        <v>46.62</v>
      </c>
      <c r="G2743" s="279"/>
      <c r="H2743" s="363" t="s">
        <v>664</v>
      </c>
      <c r="I2743" s="363"/>
      <c r="J2743" s="204">
        <v>254.1</v>
      </c>
    </row>
    <row r="2744" spans="1:10" s="110" customFormat="1" ht="15" thickTop="1">
      <c r="A2744" s="205"/>
      <c r="B2744" s="190"/>
      <c r="C2744" s="190"/>
      <c r="D2744" s="189"/>
      <c r="E2744" s="189"/>
      <c r="F2744" s="189"/>
      <c r="G2744" s="189"/>
      <c r="H2744" s="189"/>
      <c r="I2744" s="189"/>
      <c r="J2744" s="206"/>
    </row>
    <row r="2745" spans="1:10" s="110" customFormat="1">
      <c r="A2745" s="290" t="s">
        <v>1089</v>
      </c>
      <c r="B2745" s="289" t="s">
        <v>8</v>
      </c>
      <c r="C2745" s="289" t="s">
        <v>9</v>
      </c>
      <c r="D2745" s="284" t="s">
        <v>10</v>
      </c>
      <c r="E2745" s="367" t="s">
        <v>136</v>
      </c>
      <c r="F2745" s="367"/>
      <c r="G2745" s="289" t="s">
        <v>11</v>
      </c>
      <c r="H2745" s="288" t="s">
        <v>12</v>
      </c>
      <c r="I2745" s="288" t="s">
        <v>13</v>
      </c>
      <c r="J2745" s="287" t="s">
        <v>14</v>
      </c>
    </row>
    <row r="2746" spans="1:10" s="110" customFormat="1" ht="14.25" customHeight="1">
      <c r="A2746" s="94" t="s">
        <v>137</v>
      </c>
      <c r="B2746" s="95" t="s">
        <v>3820</v>
      </c>
      <c r="C2746" s="95" t="s">
        <v>268</v>
      </c>
      <c r="D2746" s="277" t="s">
        <v>2684</v>
      </c>
      <c r="E2746" s="368" t="s">
        <v>996</v>
      </c>
      <c r="F2746" s="368"/>
      <c r="G2746" s="95" t="s">
        <v>45</v>
      </c>
      <c r="H2746" s="182">
        <v>1</v>
      </c>
      <c r="I2746" s="96">
        <v>182.31</v>
      </c>
      <c r="J2746" s="196">
        <v>182.31</v>
      </c>
    </row>
    <row r="2747" spans="1:10" s="110" customFormat="1">
      <c r="A2747" s="199" t="s">
        <v>139</v>
      </c>
      <c r="B2747" s="186" t="s">
        <v>1620</v>
      </c>
      <c r="C2747" s="186" t="s">
        <v>268</v>
      </c>
      <c r="D2747" s="278" t="s">
        <v>3734</v>
      </c>
      <c r="E2747" s="362" t="s">
        <v>142</v>
      </c>
      <c r="F2747" s="362"/>
      <c r="G2747" s="186" t="s">
        <v>45</v>
      </c>
      <c r="H2747" s="187">
        <v>0.83299999999999996</v>
      </c>
      <c r="I2747" s="188">
        <v>9.9</v>
      </c>
      <c r="J2747" s="200">
        <v>8.24</v>
      </c>
    </row>
    <row r="2748" spans="1:10" s="110" customFormat="1">
      <c r="A2748" s="199" t="s">
        <v>139</v>
      </c>
      <c r="B2748" s="186" t="s">
        <v>3735</v>
      </c>
      <c r="C2748" s="186" t="s">
        <v>268</v>
      </c>
      <c r="D2748" s="278" t="s">
        <v>3736</v>
      </c>
      <c r="E2748" s="362" t="s">
        <v>142</v>
      </c>
      <c r="F2748" s="362"/>
      <c r="G2748" s="186" t="s">
        <v>45</v>
      </c>
      <c r="H2748" s="187">
        <v>0.12</v>
      </c>
      <c r="I2748" s="188">
        <v>1.1200000000000001</v>
      </c>
      <c r="J2748" s="200">
        <v>0.13</v>
      </c>
    </row>
    <row r="2749" spans="1:10" s="110" customFormat="1">
      <c r="A2749" s="199" t="s">
        <v>139</v>
      </c>
      <c r="B2749" s="186" t="s">
        <v>3737</v>
      </c>
      <c r="C2749" s="186" t="s">
        <v>268</v>
      </c>
      <c r="D2749" s="278" t="s">
        <v>3738</v>
      </c>
      <c r="E2749" s="362" t="s">
        <v>142</v>
      </c>
      <c r="F2749" s="362"/>
      <c r="G2749" s="186" t="s">
        <v>45</v>
      </c>
      <c r="H2749" s="187">
        <v>0.1</v>
      </c>
      <c r="I2749" s="188">
        <v>61.37</v>
      </c>
      <c r="J2749" s="200">
        <v>6.13</v>
      </c>
    </row>
    <row r="2750" spans="1:10" s="110" customFormat="1">
      <c r="A2750" s="199" t="s">
        <v>139</v>
      </c>
      <c r="B2750" s="186" t="s">
        <v>1655</v>
      </c>
      <c r="C2750" s="186" t="s">
        <v>268</v>
      </c>
      <c r="D2750" s="278" t="s">
        <v>3821</v>
      </c>
      <c r="E2750" s="362" t="s">
        <v>142</v>
      </c>
      <c r="F2750" s="362"/>
      <c r="G2750" s="186" t="s">
        <v>45</v>
      </c>
      <c r="H2750" s="187">
        <v>1</v>
      </c>
      <c r="I2750" s="188">
        <v>2.92</v>
      </c>
      <c r="J2750" s="200">
        <v>2.92</v>
      </c>
    </row>
    <row r="2751" spans="1:10" s="110" customFormat="1">
      <c r="A2751" s="199" t="s">
        <v>139</v>
      </c>
      <c r="B2751" s="186" t="s">
        <v>1612</v>
      </c>
      <c r="C2751" s="186" t="s">
        <v>268</v>
      </c>
      <c r="D2751" s="278" t="s">
        <v>997</v>
      </c>
      <c r="E2751" s="362" t="s">
        <v>142</v>
      </c>
      <c r="F2751" s="362"/>
      <c r="G2751" s="186" t="s">
        <v>45</v>
      </c>
      <c r="H2751" s="187">
        <v>2.23</v>
      </c>
      <c r="I2751" s="188">
        <v>53.77</v>
      </c>
      <c r="J2751" s="200">
        <v>119.9</v>
      </c>
    </row>
    <row r="2752" spans="1:10" s="110" customFormat="1">
      <c r="A2752" s="199" t="s">
        <v>139</v>
      </c>
      <c r="B2752" s="186" t="s">
        <v>3822</v>
      </c>
      <c r="C2752" s="186" t="s">
        <v>268</v>
      </c>
      <c r="D2752" s="278" t="s">
        <v>3823</v>
      </c>
      <c r="E2752" s="362" t="s">
        <v>142</v>
      </c>
      <c r="F2752" s="362"/>
      <c r="G2752" s="186" t="s">
        <v>45</v>
      </c>
      <c r="H2752" s="187">
        <v>1</v>
      </c>
      <c r="I2752" s="188">
        <v>22.9</v>
      </c>
      <c r="J2752" s="200">
        <v>22.9</v>
      </c>
    </row>
    <row r="2753" spans="1:10" s="110" customFormat="1">
      <c r="A2753" s="199" t="s">
        <v>139</v>
      </c>
      <c r="B2753" s="186" t="s">
        <v>1570</v>
      </c>
      <c r="C2753" s="186" t="s">
        <v>268</v>
      </c>
      <c r="D2753" s="278" t="s">
        <v>933</v>
      </c>
      <c r="E2753" s="362" t="s">
        <v>141</v>
      </c>
      <c r="F2753" s="362"/>
      <c r="G2753" s="186" t="s">
        <v>26</v>
      </c>
      <c r="H2753" s="187">
        <v>1.464</v>
      </c>
      <c r="I2753" s="188">
        <v>15.09</v>
      </c>
      <c r="J2753" s="200">
        <v>22.09</v>
      </c>
    </row>
    <row r="2754" spans="1:10" s="110" customFormat="1" ht="25.5">
      <c r="A2754" s="201"/>
      <c r="B2754" s="293"/>
      <c r="C2754" s="293"/>
      <c r="D2754" s="279"/>
      <c r="E2754" s="279" t="s">
        <v>143</v>
      </c>
      <c r="F2754" s="203">
        <v>22.09</v>
      </c>
      <c r="G2754" s="279" t="s">
        <v>144</v>
      </c>
      <c r="H2754" s="203">
        <v>0</v>
      </c>
      <c r="I2754" s="279" t="s">
        <v>145</v>
      </c>
      <c r="J2754" s="204">
        <v>22.09</v>
      </c>
    </row>
    <row r="2755" spans="1:10" s="110" customFormat="1" ht="15" customHeight="1" thickBot="1">
      <c r="A2755" s="201"/>
      <c r="B2755" s="293"/>
      <c r="C2755" s="293"/>
      <c r="D2755" s="279"/>
      <c r="E2755" s="279" t="s">
        <v>663</v>
      </c>
      <c r="F2755" s="203">
        <v>40.96</v>
      </c>
      <c r="G2755" s="279"/>
      <c r="H2755" s="363" t="s">
        <v>664</v>
      </c>
      <c r="I2755" s="363"/>
      <c r="J2755" s="204">
        <v>223.27</v>
      </c>
    </row>
    <row r="2756" spans="1:10" s="110" customFormat="1" ht="15" thickTop="1">
      <c r="A2756" s="205"/>
      <c r="B2756" s="190"/>
      <c r="C2756" s="190"/>
      <c r="D2756" s="189"/>
      <c r="E2756" s="189"/>
      <c r="F2756" s="189"/>
      <c r="G2756" s="189"/>
      <c r="H2756" s="189"/>
      <c r="I2756" s="189"/>
      <c r="J2756" s="206"/>
    </row>
    <row r="2757" spans="1:10" s="110" customFormat="1">
      <c r="A2757" s="290" t="s">
        <v>1090</v>
      </c>
      <c r="B2757" s="289" t="s">
        <v>8</v>
      </c>
      <c r="C2757" s="289" t="s">
        <v>9</v>
      </c>
      <c r="D2757" s="284" t="s">
        <v>10</v>
      </c>
      <c r="E2757" s="367" t="s">
        <v>136</v>
      </c>
      <c r="F2757" s="367"/>
      <c r="G2757" s="289" t="s">
        <v>11</v>
      </c>
      <c r="H2757" s="288" t="s">
        <v>12</v>
      </c>
      <c r="I2757" s="288" t="s">
        <v>13</v>
      </c>
      <c r="J2757" s="287" t="s">
        <v>14</v>
      </c>
    </row>
    <row r="2758" spans="1:10" s="110" customFormat="1" ht="25.5" customHeight="1">
      <c r="A2758" s="94" t="s">
        <v>137</v>
      </c>
      <c r="B2758" s="95" t="s">
        <v>3824</v>
      </c>
      <c r="C2758" s="95" t="s">
        <v>21</v>
      </c>
      <c r="D2758" s="277" t="s">
        <v>2685</v>
      </c>
      <c r="E2758" s="368" t="s">
        <v>1099</v>
      </c>
      <c r="F2758" s="368"/>
      <c r="G2758" s="95" t="s">
        <v>45</v>
      </c>
      <c r="H2758" s="182">
        <v>1</v>
      </c>
      <c r="I2758" s="96">
        <v>146.13</v>
      </c>
      <c r="J2758" s="196">
        <v>146.13</v>
      </c>
    </row>
    <row r="2759" spans="1:10" s="110" customFormat="1" ht="25.5" customHeight="1">
      <c r="A2759" s="197" t="s">
        <v>146</v>
      </c>
      <c r="B2759" s="183" t="s">
        <v>1682</v>
      </c>
      <c r="C2759" s="183" t="s">
        <v>21</v>
      </c>
      <c r="D2759" s="285" t="s">
        <v>1096</v>
      </c>
      <c r="E2759" s="365" t="s">
        <v>148</v>
      </c>
      <c r="F2759" s="365"/>
      <c r="G2759" s="183" t="s">
        <v>26</v>
      </c>
      <c r="H2759" s="184">
        <v>0.2631</v>
      </c>
      <c r="I2759" s="185">
        <v>14.31</v>
      </c>
      <c r="J2759" s="198">
        <v>3.76</v>
      </c>
    </row>
    <row r="2760" spans="1:10" s="110" customFormat="1" ht="25.5" customHeight="1">
      <c r="A2760" s="197" t="s">
        <v>146</v>
      </c>
      <c r="B2760" s="183" t="s">
        <v>1345</v>
      </c>
      <c r="C2760" s="183" t="s">
        <v>21</v>
      </c>
      <c r="D2760" s="285" t="s">
        <v>147</v>
      </c>
      <c r="E2760" s="365" t="s">
        <v>148</v>
      </c>
      <c r="F2760" s="365"/>
      <c r="G2760" s="183" t="s">
        <v>26</v>
      </c>
      <c r="H2760" s="184">
        <v>8.4199999999999997E-2</v>
      </c>
      <c r="I2760" s="185">
        <v>20.32</v>
      </c>
      <c r="J2760" s="198">
        <v>1.71</v>
      </c>
    </row>
    <row r="2761" spans="1:10" s="110" customFormat="1" ht="25.5">
      <c r="A2761" s="199" t="s">
        <v>139</v>
      </c>
      <c r="B2761" s="186" t="s">
        <v>3748</v>
      </c>
      <c r="C2761" s="186" t="s">
        <v>21</v>
      </c>
      <c r="D2761" s="278" t="s">
        <v>3749</v>
      </c>
      <c r="E2761" s="362" t="s">
        <v>142</v>
      </c>
      <c r="F2761" s="362"/>
      <c r="G2761" s="186" t="s">
        <v>45</v>
      </c>
      <c r="H2761" s="187">
        <v>1</v>
      </c>
      <c r="I2761" s="188">
        <v>11.32</v>
      </c>
      <c r="J2761" s="200">
        <v>11.32</v>
      </c>
    </row>
    <row r="2762" spans="1:10" s="110" customFormat="1" ht="25.5">
      <c r="A2762" s="199" t="s">
        <v>139</v>
      </c>
      <c r="B2762" s="186" t="s">
        <v>3825</v>
      </c>
      <c r="C2762" s="186" t="s">
        <v>21</v>
      </c>
      <c r="D2762" s="278" t="s">
        <v>3826</v>
      </c>
      <c r="E2762" s="362" t="s">
        <v>142</v>
      </c>
      <c r="F2762" s="362"/>
      <c r="G2762" s="186" t="s">
        <v>45</v>
      </c>
      <c r="H2762" s="187">
        <v>1</v>
      </c>
      <c r="I2762" s="188">
        <v>126.57</v>
      </c>
      <c r="J2762" s="200">
        <v>126.57</v>
      </c>
    </row>
    <row r="2763" spans="1:10" s="110" customFormat="1" ht="38.25">
      <c r="A2763" s="199" t="s">
        <v>139</v>
      </c>
      <c r="B2763" s="186" t="s">
        <v>1616</v>
      </c>
      <c r="C2763" s="186" t="s">
        <v>21</v>
      </c>
      <c r="D2763" s="278" t="s">
        <v>158</v>
      </c>
      <c r="E2763" s="362" t="s">
        <v>142</v>
      </c>
      <c r="F2763" s="362"/>
      <c r="G2763" s="186" t="s">
        <v>45</v>
      </c>
      <c r="H2763" s="187">
        <v>8.7499999999999994E-2</v>
      </c>
      <c r="I2763" s="188">
        <v>31.75</v>
      </c>
      <c r="J2763" s="200">
        <v>2.77</v>
      </c>
    </row>
    <row r="2764" spans="1:10" s="110" customFormat="1" ht="25.5">
      <c r="A2764" s="201"/>
      <c r="B2764" s="293"/>
      <c r="C2764" s="293"/>
      <c r="D2764" s="279"/>
      <c r="E2764" s="279" t="s">
        <v>143</v>
      </c>
      <c r="F2764" s="203">
        <v>3.94</v>
      </c>
      <c r="G2764" s="279" t="s">
        <v>144</v>
      </c>
      <c r="H2764" s="203">
        <v>0</v>
      </c>
      <c r="I2764" s="279" t="s">
        <v>145</v>
      </c>
      <c r="J2764" s="204">
        <v>3.94</v>
      </c>
    </row>
    <row r="2765" spans="1:10" s="110" customFormat="1" ht="15" customHeight="1" thickBot="1">
      <c r="A2765" s="201"/>
      <c r="B2765" s="293"/>
      <c r="C2765" s="293"/>
      <c r="D2765" s="279"/>
      <c r="E2765" s="279" t="s">
        <v>663</v>
      </c>
      <c r="F2765" s="203">
        <v>32.83</v>
      </c>
      <c r="G2765" s="279"/>
      <c r="H2765" s="363" t="s">
        <v>664</v>
      </c>
      <c r="I2765" s="363"/>
      <c r="J2765" s="204">
        <v>178.96</v>
      </c>
    </row>
    <row r="2766" spans="1:10" s="110" customFormat="1" ht="15" thickTop="1">
      <c r="A2766" s="205"/>
      <c r="B2766" s="190"/>
      <c r="C2766" s="190"/>
      <c r="D2766" s="189"/>
      <c r="E2766" s="189"/>
      <c r="F2766" s="189"/>
      <c r="G2766" s="189"/>
      <c r="H2766" s="189"/>
      <c r="I2766" s="189"/>
      <c r="J2766" s="206"/>
    </row>
    <row r="2767" spans="1:10" s="110" customFormat="1">
      <c r="A2767" s="290" t="s">
        <v>1091</v>
      </c>
      <c r="B2767" s="289" t="s">
        <v>8</v>
      </c>
      <c r="C2767" s="289" t="s">
        <v>9</v>
      </c>
      <c r="D2767" s="284" t="s">
        <v>10</v>
      </c>
      <c r="E2767" s="367" t="s">
        <v>136</v>
      </c>
      <c r="F2767" s="367"/>
      <c r="G2767" s="289" t="s">
        <v>11</v>
      </c>
      <c r="H2767" s="288" t="s">
        <v>12</v>
      </c>
      <c r="I2767" s="288" t="s">
        <v>13</v>
      </c>
      <c r="J2767" s="287" t="s">
        <v>14</v>
      </c>
    </row>
    <row r="2768" spans="1:10" s="110" customFormat="1" ht="38.25" customHeight="1">
      <c r="A2768" s="94" t="s">
        <v>137</v>
      </c>
      <c r="B2768" s="95" t="s">
        <v>1190</v>
      </c>
      <c r="C2768" s="95" t="s">
        <v>44</v>
      </c>
      <c r="D2768" s="277" t="s">
        <v>462</v>
      </c>
      <c r="E2768" s="368" t="s">
        <v>490</v>
      </c>
      <c r="F2768" s="368"/>
      <c r="G2768" s="95" t="s">
        <v>1</v>
      </c>
      <c r="H2768" s="182">
        <v>1</v>
      </c>
      <c r="I2768" s="96">
        <v>966.15</v>
      </c>
      <c r="J2768" s="196">
        <v>966.15</v>
      </c>
    </row>
    <row r="2769" spans="1:10" s="110" customFormat="1" ht="25.5" customHeight="1">
      <c r="A2769" s="197" t="s">
        <v>146</v>
      </c>
      <c r="B2769" s="183" t="s">
        <v>1386</v>
      </c>
      <c r="C2769" s="183" t="s">
        <v>21</v>
      </c>
      <c r="D2769" s="285" t="s">
        <v>174</v>
      </c>
      <c r="E2769" s="365" t="s">
        <v>148</v>
      </c>
      <c r="F2769" s="365"/>
      <c r="G2769" s="183" t="s">
        <v>26</v>
      </c>
      <c r="H2769" s="184">
        <v>8.66</v>
      </c>
      <c r="I2769" s="185">
        <v>25.62</v>
      </c>
      <c r="J2769" s="198">
        <v>221.86</v>
      </c>
    </row>
    <row r="2770" spans="1:10" s="110" customFormat="1" ht="25.5" customHeight="1">
      <c r="A2770" s="197" t="s">
        <v>146</v>
      </c>
      <c r="B2770" s="183" t="s">
        <v>1345</v>
      </c>
      <c r="C2770" s="183" t="s">
        <v>21</v>
      </c>
      <c r="D2770" s="285" t="s">
        <v>147</v>
      </c>
      <c r="E2770" s="365" t="s">
        <v>148</v>
      </c>
      <c r="F2770" s="365"/>
      <c r="G2770" s="183" t="s">
        <v>26</v>
      </c>
      <c r="H2770" s="184">
        <v>5.84</v>
      </c>
      <c r="I2770" s="185">
        <v>20.32</v>
      </c>
      <c r="J2770" s="198">
        <v>118.66</v>
      </c>
    </row>
    <row r="2771" spans="1:10" s="110" customFormat="1" ht="38.25">
      <c r="A2771" s="197" t="s">
        <v>146</v>
      </c>
      <c r="B2771" s="183" t="s">
        <v>1685</v>
      </c>
      <c r="C2771" s="183" t="s">
        <v>21</v>
      </c>
      <c r="D2771" s="285" t="s">
        <v>175</v>
      </c>
      <c r="E2771" s="365" t="s">
        <v>176</v>
      </c>
      <c r="F2771" s="365"/>
      <c r="G2771" s="183" t="s">
        <v>3</v>
      </c>
      <c r="H2771" s="184">
        <v>2.1</v>
      </c>
      <c r="I2771" s="185">
        <v>67.900000000000006</v>
      </c>
      <c r="J2771" s="198">
        <v>142.59</v>
      </c>
    </row>
    <row r="2772" spans="1:10" s="110" customFormat="1" ht="38.25">
      <c r="A2772" s="197" t="s">
        <v>146</v>
      </c>
      <c r="B2772" s="183" t="s">
        <v>1647</v>
      </c>
      <c r="C2772" s="183" t="s">
        <v>21</v>
      </c>
      <c r="D2772" s="285" t="s">
        <v>559</v>
      </c>
      <c r="E2772" s="365" t="s">
        <v>181</v>
      </c>
      <c r="F2772" s="365"/>
      <c r="G2772" s="183" t="s">
        <v>2</v>
      </c>
      <c r="H2772" s="184">
        <v>0.1</v>
      </c>
      <c r="I2772" s="185">
        <v>564.86</v>
      </c>
      <c r="J2772" s="198">
        <v>56.48</v>
      </c>
    </row>
    <row r="2773" spans="1:10" s="110" customFormat="1" ht="25.5" customHeight="1">
      <c r="A2773" s="197" t="s">
        <v>146</v>
      </c>
      <c r="B2773" s="183" t="s">
        <v>1654</v>
      </c>
      <c r="C2773" s="183" t="s">
        <v>21</v>
      </c>
      <c r="D2773" s="285" t="s">
        <v>560</v>
      </c>
      <c r="E2773" s="365" t="s">
        <v>181</v>
      </c>
      <c r="F2773" s="365"/>
      <c r="G2773" s="183" t="s">
        <v>2</v>
      </c>
      <c r="H2773" s="184">
        <v>0.06</v>
      </c>
      <c r="I2773" s="185">
        <v>2495.89</v>
      </c>
      <c r="J2773" s="198">
        <v>149.75</v>
      </c>
    </row>
    <row r="2774" spans="1:10" s="110" customFormat="1" ht="25.5" customHeight="1">
      <c r="A2774" s="197" t="s">
        <v>146</v>
      </c>
      <c r="B2774" s="183" t="s">
        <v>1645</v>
      </c>
      <c r="C2774" s="183" t="s">
        <v>21</v>
      </c>
      <c r="D2774" s="285" t="s">
        <v>561</v>
      </c>
      <c r="E2774" s="365" t="s">
        <v>178</v>
      </c>
      <c r="F2774" s="365"/>
      <c r="G2774" s="183" t="s">
        <v>3</v>
      </c>
      <c r="H2774" s="184">
        <v>0.36</v>
      </c>
      <c r="I2774" s="185">
        <v>5.9</v>
      </c>
      <c r="J2774" s="198">
        <v>2.12</v>
      </c>
    </row>
    <row r="2775" spans="1:10" s="110" customFormat="1" ht="25.5" customHeight="1">
      <c r="A2775" s="197" t="s">
        <v>146</v>
      </c>
      <c r="B2775" s="183" t="s">
        <v>1175</v>
      </c>
      <c r="C2775" s="183" t="s">
        <v>21</v>
      </c>
      <c r="D2775" s="285" t="s">
        <v>2320</v>
      </c>
      <c r="E2775" s="365" t="s">
        <v>178</v>
      </c>
      <c r="F2775" s="365"/>
      <c r="G2775" s="183" t="s">
        <v>2</v>
      </c>
      <c r="H2775" s="184">
        <v>0.6</v>
      </c>
      <c r="I2775" s="185">
        <v>80.38</v>
      </c>
      <c r="J2775" s="198">
        <v>48.22</v>
      </c>
    </row>
    <row r="2776" spans="1:10" s="110" customFormat="1" ht="25.5">
      <c r="A2776" s="199" t="s">
        <v>139</v>
      </c>
      <c r="B2776" s="186" t="s">
        <v>1648</v>
      </c>
      <c r="C2776" s="186" t="s">
        <v>21</v>
      </c>
      <c r="D2776" s="278" t="s">
        <v>562</v>
      </c>
      <c r="E2776" s="362" t="s">
        <v>142</v>
      </c>
      <c r="F2776" s="362"/>
      <c r="G2776" s="186" t="s">
        <v>34</v>
      </c>
      <c r="H2776" s="187">
        <v>0.2</v>
      </c>
      <c r="I2776" s="188">
        <v>11.58</v>
      </c>
      <c r="J2776" s="200">
        <v>2.31</v>
      </c>
    </row>
    <row r="2777" spans="1:10" s="110" customFormat="1" ht="25.5">
      <c r="A2777" s="199" t="s">
        <v>139</v>
      </c>
      <c r="B2777" s="186" t="s">
        <v>1649</v>
      </c>
      <c r="C2777" s="186" t="s">
        <v>21</v>
      </c>
      <c r="D2777" s="278" t="s">
        <v>563</v>
      </c>
      <c r="E2777" s="362" t="s">
        <v>142</v>
      </c>
      <c r="F2777" s="362"/>
      <c r="G2777" s="186" t="s">
        <v>34</v>
      </c>
      <c r="H2777" s="187">
        <v>0.22</v>
      </c>
      <c r="I2777" s="188">
        <v>4.05</v>
      </c>
      <c r="J2777" s="200">
        <v>0.89</v>
      </c>
    </row>
    <row r="2778" spans="1:10" s="110" customFormat="1">
      <c r="A2778" s="199" t="s">
        <v>139</v>
      </c>
      <c r="B2778" s="186" t="s">
        <v>1349</v>
      </c>
      <c r="C2778" s="186" t="s">
        <v>21</v>
      </c>
      <c r="D2778" s="278" t="s">
        <v>564</v>
      </c>
      <c r="E2778" s="362" t="s">
        <v>142</v>
      </c>
      <c r="F2778" s="362"/>
      <c r="G2778" s="186" t="s">
        <v>38</v>
      </c>
      <c r="H2778" s="187">
        <v>0.12</v>
      </c>
      <c r="I2778" s="188">
        <v>18.87</v>
      </c>
      <c r="J2778" s="200">
        <v>2.2599999999999998</v>
      </c>
    </row>
    <row r="2779" spans="1:10" s="110" customFormat="1">
      <c r="A2779" s="199" t="s">
        <v>139</v>
      </c>
      <c r="B2779" s="186" t="s">
        <v>1687</v>
      </c>
      <c r="C2779" s="186" t="s">
        <v>21</v>
      </c>
      <c r="D2779" s="278" t="s">
        <v>565</v>
      </c>
      <c r="E2779" s="362" t="s">
        <v>142</v>
      </c>
      <c r="F2779" s="362"/>
      <c r="G2779" s="186" t="s">
        <v>45</v>
      </c>
      <c r="H2779" s="187">
        <v>1</v>
      </c>
      <c r="I2779" s="188">
        <v>220.94</v>
      </c>
      <c r="J2779" s="200">
        <v>220.94</v>
      </c>
    </row>
    <row r="2780" spans="1:10" s="110" customFormat="1" ht="25.5">
      <c r="A2780" s="199" t="s">
        <v>139</v>
      </c>
      <c r="B2780" s="186" t="s">
        <v>1641</v>
      </c>
      <c r="C2780" s="186" t="s">
        <v>21</v>
      </c>
      <c r="D2780" s="278" t="s">
        <v>546</v>
      </c>
      <c r="E2780" s="362" t="s">
        <v>142</v>
      </c>
      <c r="F2780" s="362"/>
      <c r="G2780" s="186" t="s">
        <v>547</v>
      </c>
      <c r="H2780" s="187">
        <v>0.01</v>
      </c>
      <c r="I2780" s="188">
        <v>7.29</v>
      </c>
      <c r="J2780" s="200">
        <v>7.0000000000000007E-2</v>
      </c>
    </row>
    <row r="2781" spans="1:10" s="110" customFormat="1" ht="25.5">
      <c r="A2781" s="201"/>
      <c r="B2781" s="293"/>
      <c r="C2781" s="293"/>
      <c r="D2781" s="279"/>
      <c r="E2781" s="279" t="s">
        <v>143</v>
      </c>
      <c r="F2781" s="203">
        <v>408.88</v>
      </c>
      <c r="G2781" s="279" t="s">
        <v>144</v>
      </c>
      <c r="H2781" s="203">
        <v>0</v>
      </c>
      <c r="I2781" s="279" t="s">
        <v>145</v>
      </c>
      <c r="J2781" s="204">
        <v>408.88</v>
      </c>
    </row>
    <row r="2782" spans="1:10" s="110" customFormat="1" ht="15" customHeight="1" thickBot="1">
      <c r="A2782" s="201"/>
      <c r="B2782" s="293"/>
      <c r="C2782" s="293"/>
      <c r="D2782" s="279"/>
      <c r="E2782" s="279" t="s">
        <v>663</v>
      </c>
      <c r="F2782" s="203">
        <v>217.09</v>
      </c>
      <c r="G2782" s="279"/>
      <c r="H2782" s="363" t="s">
        <v>664</v>
      </c>
      <c r="I2782" s="363"/>
      <c r="J2782" s="204">
        <v>1183.24</v>
      </c>
    </row>
    <row r="2783" spans="1:10" s="110" customFormat="1" ht="15" thickTop="1">
      <c r="A2783" s="205"/>
      <c r="B2783" s="190"/>
      <c r="C2783" s="190"/>
      <c r="D2783" s="189"/>
      <c r="E2783" s="189"/>
      <c r="F2783" s="189"/>
      <c r="G2783" s="189"/>
      <c r="H2783" s="189"/>
      <c r="I2783" s="189"/>
      <c r="J2783" s="206"/>
    </row>
    <row r="2784" spans="1:10" s="110" customFormat="1">
      <c r="A2784" s="290" t="s">
        <v>3827</v>
      </c>
      <c r="B2784" s="289" t="s">
        <v>8</v>
      </c>
      <c r="C2784" s="289" t="s">
        <v>9</v>
      </c>
      <c r="D2784" s="284" t="s">
        <v>10</v>
      </c>
      <c r="E2784" s="367" t="s">
        <v>136</v>
      </c>
      <c r="F2784" s="367"/>
      <c r="G2784" s="289" t="s">
        <v>11</v>
      </c>
      <c r="H2784" s="288" t="s">
        <v>12</v>
      </c>
      <c r="I2784" s="288" t="s">
        <v>13</v>
      </c>
      <c r="J2784" s="287" t="s">
        <v>14</v>
      </c>
    </row>
    <row r="2785" spans="1:10" s="110" customFormat="1" ht="38.25" customHeight="1">
      <c r="A2785" s="94" t="s">
        <v>137</v>
      </c>
      <c r="B2785" s="95" t="s">
        <v>3828</v>
      </c>
      <c r="C2785" s="95" t="s">
        <v>21</v>
      </c>
      <c r="D2785" s="277" t="s">
        <v>2686</v>
      </c>
      <c r="E2785" s="368" t="s">
        <v>152</v>
      </c>
      <c r="F2785" s="368"/>
      <c r="G2785" s="95" t="s">
        <v>45</v>
      </c>
      <c r="H2785" s="182">
        <v>1</v>
      </c>
      <c r="I2785" s="96">
        <v>193.7</v>
      </c>
      <c r="J2785" s="196">
        <v>193.7</v>
      </c>
    </row>
    <row r="2786" spans="1:10" s="110" customFormat="1" ht="25.5" customHeight="1">
      <c r="A2786" s="197" t="s">
        <v>146</v>
      </c>
      <c r="B2786" s="183" t="s">
        <v>1559</v>
      </c>
      <c r="C2786" s="183" t="s">
        <v>21</v>
      </c>
      <c r="D2786" s="285" t="s">
        <v>153</v>
      </c>
      <c r="E2786" s="365" t="s">
        <v>148</v>
      </c>
      <c r="F2786" s="365"/>
      <c r="G2786" s="183" t="s">
        <v>26</v>
      </c>
      <c r="H2786" s="184">
        <v>0.62839999999999996</v>
      </c>
      <c r="I2786" s="185">
        <v>20.92</v>
      </c>
      <c r="J2786" s="198">
        <v>13.14</v>
      </c>
    </row>
    <row r="2787" spans="1:10" s="110" customFormat="1" ht="25.5" customHeight="1">
      <c r="A2787" s="197" t="s">
        <v>146</v>
      </c>
      <c r="B2787" s="183" t="s">
        <v>1560</v>
      </c>
      <c r="C2787" s="183" t="s">
        <v>21</v>
      </c>
      <c r="D2787" s="285" t="s">
        <v>154</v>
      </c>
      <c r="E2787" s="365" t="s">
        <v>148</v>
      </c>
      <c r="F2787" s="365"/>
      <c r="G2787" s="183" t="s">
        <v>26</v>
      </c>
      <c r="H2787" s="184">
        <v>0.62839999999999996</v>
      </c>
      <c r="I2787" s="185">
        <v>25.55</v>
      </c>
      <c r="J2787" s="198">
        <v>16.05</v>
      </c>
    </row>
    <row r="2788" spans="1:10" s="110" customFormat="1" ht="25.5">
      <c r="A2788" s="199" t="s">
        <v>139</v>
      </c>
      <c r="B2788" s="186" t="s">
        <v>1681</v>
      </c>
      <c r="C2788" s="186" t="s">
        <v>21</v>
      </c>
      <c r="D2788" s="278" t="s">
        <v>1094</v>
      </c>
      <c r="E2788" s="362" t="s">
        <v>142</v>
      </c>
      <c r="F2788" s="362"/>
      <c r="G2788" s="186" t="s">
        <v>45</v>
      </c>
      <c r="H2788" s="187">
        <v>3</v>
      </c>
      <c r="I2788" s="188">
        <v>13.19</v>
      </c>
      <c r="J2788" s="200">
        <v>39.57</v>
      </c>
    </row>
    <row r="2789" spans="1:10" s="110" customFormat="1" ht="38.25">
      <c r="A2789" s="199" t="s">
        <v>139</v>
      </c>
      <c r="B2789" s="186" t="s">
        <v>1616</v>
      </c>
      <c r="C2789" s="186" t="s">
        <v>21</v>
      </c>
      <c r="D2789" s="278" t="s">
        <v>158</v>
      </c>
      <c r="E2789" s="362" t="s">
        <v>142</v>
      </c>
      <c r="F2789" s="362"/>
      <c r="G2789" s="186" t="s">
        <v>45</v>
      </c>
      <c r="H2789" s="187">
        <v>0.26250000000000001</v>
      </c>
      <c r="I2789" s="188">
        <v>31.75</v>
      </c>
      <c r="J2789" s="200">
        <v>8.33</v>
      </c>
    </row>
    <row r="2790" spans="1:10" s="110" customFormat="1">
      <c r="A2790" s="199" t="s">
        <v>139</v>
      </c>
      <c r="B2790" s="186" t="s">
        <v>3829</v>
      </c>
      <c r="C2790" s="186" t="s">
        <v>21</v>
      </c>
      <c r="D2790" s="278" t="s">
        <v>3830</v>
      </c>
      <c r="E2790" s="362" t="s">
        <v>142</v>
      </c>
      <c r="F2790" s="362"/>
      <c r="G2790" s="186" t="s">
        <v>45</v>
      </c>
      <c r="H2790" s="187">
        <v>1</v>
      </c>
      <c r="I2790" s="188">
        <v>116.61</v>
      </c>
      <c r="J2790" s="200">
        <v>116.61</v>
      </c>
    </row>
    <row r="2791" spans="1:10" s="110" customFormat="1" ht="25.5">
      <c r="A2791" s="201"/>
      <c r="B2791" s="293"/>
      <c r="C2791" s="293"/>
      <c r="D2791" s="279"/>
      <c r="E2791" s="279" t="s">
        <v>143</v>
      </c>
      <c r="F2791" s="203">
        <v>23.33</v>
      </c>
      <c r="G2791" s="279" t="s">
        <v>144</v>
      </c>
      <c r="H2791" s="203">
        <v>0</v>
      </c>
      <c r="I2791" s="279" t="s">
        <v>145</v>
      </c>
      <c r="J2791" s="204">
        <v>23.33</v>
      </c>
    </row>
    <row r="2792" spans="1:10" s="110" customFormat="1" ht="15" customHeight="1" thickBot="1">
      <c r="A2792" s="201"/>
      <c r="B2792" s="293"/>
      <c r="C2792" s="293"/>
      <c r="D2792" s="279"/>
      <c r="E2792" s="279" t="s">
        <v>663</v>
      </c>
      <c r="F2792" s="203">
        <v>43.52</v>
      </c>
      <c r="G2792" s="279"/>
      <c r="H2792" s="363" t="s">
        <v>664</v>
      </c>
      <c r="I2792" s="363"/>
      <c r="J2792" s="204">
        <v>237.22</v>
      </c>
    </row>
    <row r="2793" spans="1:10" s="110" customFormat="1" ht="15" thickTop="1">
      <c r="A2793" s="205"/>
      <c r="B2793" s="190"/>
      <c r="C2793" s="190"/>
      <c r="D2793" s="189"/>
      <c r="E2793" s="189"/>
      <c r="F2793" s="189"/>
      <c r="G2793" s="189"/>
      <c r="H2793" s="189"/>
      <c r="I2793" s="189"/>
      <c r="J2793" s="206"/>
    </row>
    <row r="2794" spans="1:10" s="110" customFormat="1">
      <c r="A2794" s="290" t="s">
        <v>1093</v>
      </c>
      <c r="B2794" s="289" t="s">
        <v>8</v>
      </c>
      <c r="C2794" s="289" t="s">
        <v>9</v>
      </c>
      <c r="D2794" s="284" t="s">
        <v>10</v>
      </c>
      <c r="E2794" s="367" t="s">
        <v>136</v>
      </c>
      <c r="F2794" s="367"/>
      <c r="G2794" s="289" t="s">
        <v>11</v>
      </c>
      <c r="H2794" s="288" t="s">
        <v>12</v>
      </c>
      <c r="I2794" s="288" t="s">
        <v>13</v>
      </c>
      <c r="J2794" s="287" t="s">
        <v>14</v>
      </c>
    </row>
    <row r="2795" spans="1:10" s="110" customFormat="1" ht="14.25" customHeight="1">
      <c r="A2795" s="94" t="s">
        <v>137</v>
      </c>
      <c r="B2795" s="95" t="s">
        <v>3831</v>
      </c>
      <c r="C2795" s="95" t="s">
        <v>268</v>
      </c>
      <c r="D2795" s="277" t="s">
        <v>2687</v>
      </c>
      <c r="E2795" s="368" t="s">
        <v>3780</v>
      </c>
      <c r="F2795" s="368"/>
      <c r="G2795" s="95" t="s">
        <v>45</v>
      </c>
      <c r="H2795" s="182">
        <v>1</v>
      </c>
      <c r="I2795" s="96">
        <v>73.150000000000006</v>
      </c>
      <c r="J2795" s="196">
        <v>73.150000000000006</v>
      </c>
    </row>
    <row r="2796" spans="1:10" s="110" customFormat="1">
      <c r="A2796" s="199" t="s">
        <v>139</v>
      </c>
      <c r="B2796" s="186" t="s">
        <v>3832</v>
      </c>
      <c r="C2796" s="186" t="s">
        <v>268</v>
      </c>
      <c r="D2796" s="278" t="s">
        <v>3833</v>
      </c>
      <c r="E2796" s="362" t="s">
        <v>142</v>
      </c>
      <c r="F2796" s="362"/>
      <c r="G2796" s="186" t="s">
        <v>45</v>
      </c>
      <c r="H2796" s="187">
        <v>1</v>
      </c>
      <c r="I2796" s="188">
        <v>36.75</v>
      </c>
      <c r="J2796" s="200">
        <v>36.75</v>
      </c>
    </row>
    <row r="2797" spans="1:10" s="110" customFormat="1">
      <c r="A2797" s="199" t="s">
        <v>139</v>
      </c>
      <c r="B2797" s="186" t="s">
        <v>1570</v>
      </c>
      <c r="C2797" s="186" t="s">
        <v>268</v>
      </c>
      <c r="D2797" s="278" t="s">
        <v>933</v>
      </c>
      <c r="E2797" s="362" t="s">
        <v>141</v>
      </c>
      <c r="F2797" s="362"/>
      <c r="G2797" s="186" t="s">
        <v>26</v>
      </c>
      <c r="H2797" s="187">
        <v>0.82499999999999996</v>
      </c>
      <c r="I2797" s="188">
        <v>15.09</v>
      </c>
      <c r="J2797" s="200">
        <v>12.44</v>
      </c>
    </row>
    <row r="2798" spans="1:10" s="110" customFormat="1">
      <c r="A2798" s="199" t="s">
        <v>139</v>
      </c>
      <c r="B2798" s="186" t="s">
        <v>1571</v>
      </c>
      <c r="C2798" s="186" t="s">
        <v>268</v>
      </c>
      <c r="D2798" s="278" t="s">
        <v>934</v>
      </c>
      <c r="E2798" s="362" t="s">
        <v>141</v>
      </c>
      <c r="F2798" s="362"/>
      <c r="G2798" s="186" t="s">
        <v>26</v>
      </c>
      <c r="H2798" s="187">
        <v>1.2370000000000001</v>
      </c>
      <c r="I2798" s="188">
        <v>19.37</v>
      </c>
      <c r="J2798" s="200">
        <v>23.96</v>
      </c>
    </row>
    <row r="2799" spans="1:10" s="110" customFormat="1" ht="25.5">
      <c r="A2799" s="201"/>
      <c r="B2799" s="293"/>
      <c r="C2799" s="293"/>
      <c r="D2799" s="279"/>
      <c r="E2799" s="279" t="s">
        <v>143</v>
      </c>
      <c r="F2799" s="203">
        <v>36.4</v>
      </c>
      <c r="G2799" s="279" t="s">
        <v>144</v>
      </c>
      <c r="H2799" s="203">
        <v>0</v>
      </c>
      <c r="I2799" s="279" t="s">
        <v>145</v>
      </c>
      <c r="J2799" s="204">
        <v>36.4</v>
      </c>
    </row>
    <row r="2800" spans="1:10" s="110" customFormat="1" ht="15" customHeight="1" thickBot="1">
      <c r="A2800" s="201"/>
      <c r="B2800" s="293"/>
      <c r="C2800" s="293"/>
      <c r="D2800" s="279"/>
      <c r="E2800" s="279" t="s">
        <v>663</v>
      </c>
      <c r="F2800" s="203">
        <v>16.43</v>
      </c>
      <c r="G2800" s="279"/>
      <c r="H2800" s="363" t="s">
        <v>664</v>
      </c>
      <c r="I2800" s="363"/>
      <c r="J2800" s="204">
        <v>89.58</v>
      </c>
    </row>
    <row r="2801" spans="1:10" s="110" customFormat="1" ht="15" thickTop="1">
      <c r="A2801" s="205"/>
      <c r="B2801" s="190"/>
      <c r="C2801" s="190"/>
      <c r="D2801" s="189"/>
      <c r="E2801" s="189"/>
      <c r="F2801" s="189"/>
      <c r="G2801" s="189"/>
      <c r="H2801" s="189"/>
      <c r="I2801" s="189"/>
      <c r="J2801" s="206"/>
    </row>
    <row r="2802" spans="1:10" s="110" customFormat="1">
      <c r="A2802" s="290" t="s">
        <v>3834</v>
      </c>
      <c r="B2802" s="289" t="s">
        <v>8</v>
      </c>
      <c r="C2802" s="289" t="s">
        <v>9</v>
      </c>
      <c r="D2802" s="284" t="s">
        <v>10</v>
      </c>
      <c r="E2802" s="367" t="s">
        <v>136</v>
      </c>
      <c r="F2802" s="367"/>
      <c r="G2802" s="289" t="s">
        <v>11</v>
      </c>
      <c r="H2802" s="288" t="s">
        <v>12</v>
      </c>
      <c r="I2802" s="288" t="s">
        <v>13</v>
      </c>
      <c r="J2802" s="287" t="s">
        <v>14</v>
      </c>
    </row>
    <row r="2803" spans="1:10" s="110" customFormat="1" ht="25.5" customHeight="1">
      <c r="A2803" s="94" t="s">
        <v>137</v>
      </c>
      <c r="B2803" s="95" t="s">
        <v>3835</v>
      </c>
      <c r="C2803" s="95" t="s">
        <v>21</v>
      </c>
      <c r="D2803" s="277" t="s">
        <v>2691</v>
      </c>
      <c r="E2803" s="368" t="s">
        <v>528</v>
      </c>
      <c r="F2803" s="368"/>
      <c r="G2803" s="95" t="s">
        <v>45</v>
      </c>
      <c r="H2803" s="182">
        <v>1</v>
      </c>
      <c r="I2803" s="96">
        <v>712.58</v>
      </c>
      <c r="J2803" s="196">
        <v>712.58</v>
      </c>
    </row>
    <row r="2804" spans="1:10" s="110" customFormat="1" ht="25.5" customHeight="1">
      <c r="A2804" s="197" t="s">
        <v>146</v>
      </c>
      <c r="B2804" s="183" t="s">
        <v>1559</v>
      </c>
      <c r="C2804" s="183" t="s">
        <v>21</v>
      </c>
      <c r="D2804" s="285" t="s">
        <v>153</v>
      </c>
      <c r="E2804" s="365" t="s">
        <v>148</v>
      </c>
      <c r="F2804" s="365"/>
      <c r="G2804" s="183" t="s">
        <v>26</v>
      </c>
      <c r="H2804" s="184">
        <v>0.45739999999999997</v>
      </c>
      <c r="I2804" s="185">
        <v>20.92</v>
      </c>
      <c r="J2804" s="198">
        <v>9.56</v>
      </c>
    </row>
    <row r="2805" spans="1:10" s="110" customFormat="1" ht="25.5" customHeight="1">
      <c r="A2805" s="197" t="s">
        <v>146</v>
      </c>
      <c r="B2805" s="183" t="s">
        <v>1560</v>
      </c>
      <c r="C2805" s="183" t="s">
        <v>21</v>
      </c>
      <c r="D2805" s="285" t="s">
        <v>154</v>
      </c>
      <c r="E2805" s="365" t="s">
        <v>148</v>
      </c>
      <c r="F2805" s="365"/>
      <c r="G2805" s="183" t="s">
        <v>26</v>
      </c>
      <c r="H2805" s="184">
        <v>0.45739999999999997</v>
      </c>
      <c r="I2805" s="185">
        <v>25.55</v>
      </c>
      <c r="J2805" s="198">
        <v>11.68</v>
      </c>
    </row>
    <row r="2806" spans="1:10" s="110" customFormat="1" ht="38.25">
      <c r="A2806" s="199" t="s">
        <v>139</v>
      </c>
      <c r="B2806" s="186" t="s">
        <v>1577</v>
      </c>
      <c r="C2806" s="186" t="s">
        <v>21</v>
      </c>
      <c r="D2806" s="278" t="s">
        <v>937</v>
      </c>
      <c r="E2806" s="362" t="s">
        <v>142</v>
      </c>
      <c r="F2806" s="362"/>
      <c r="G2806" s="186" t="s">
        <v>45</v>
      </c>
      <c r="H2806" s="187">
        <v>2</v>
      </c>
      <c r="I2806" s="188">
        <v>0.67</v>
      </c>
      <c r="J2806" s="200">
        <v>1.34</v>
      </c>
    </row>
    <row r="2807" spans="1:10" s="110" customFormat="1" ht="25.5">
      <c r="A2807" s="199" t="s">
        <v>139</v>
      </c>
      <c r="B2807" s="186" t="s">
        <v>3836</v>
      </c>
      <c r="C2807" s="186" t="s">
        <v>21</v>
      </c>
      <c r="D2807" s="278" t="s">
        <v>3837</v>
      </c>
      <c r="E2807" s="362" t="s">
        <v>142</v>
      </c>
      <c r="F2807" s="362"/>
      <c r="G2807" s="186" t="s">
        <v>45</v>
      </c>
      <c r="H2807" s="187">
        <v>1</v>
      </c>
      <c r="I2807" s="188">
        <v>690</v>
      </c>
      <c r="J2807" s="200">
        <v>690</v>
      </c>
    </row>
    <row r="2808" spans="1:10" s="110" customFormat="1" ht="25.5">
      <c r="A2808" s="201"/>
      <c r="B2808" s="293"/>
      <c r="C2808" s="293"/>
      <c r="D2808" s="279"/>
      <c r="E2808" s="279" t="s">
        <v>143</v>
      </c>
      <c r="F2808" s="203">
        <v>16.98</v>
      </c>
      <c r="G2808" s="279" t="s">
        <v>144</v>
      </c>
      <c r="H2808" s="203">
        <v>0</v>
      </c>
      <c r="I2808" s="279" t="s">
        <v>145</v>
      </c>
      <c r="J2808" s="204">
        <v>16.98</v>
      </c>
    </row>
    <row r="2809" spans="1:10" s="110" customFormat="1" ht="15" customHeight="1" thickBot="1">
      <c r="A2809" s="201"/>
      <c r="B2809" s="293"/>
      <c r="C2809" s="293"/>
      <c r="D2809" s="279"/>
      <c r="E2809" s="279" t="s">
        <v>663</v>
      </c>
      <c r="F2809" s="203">
        <v>160.11000000000001</v>
      </c>
      <c r="G2809" s="279"/>
      <c r="H2809" s="363" t="s">
        <v>664</v>
      </c>
      <c r="I2809" s="363"/>
      <c r="J2809" s="204">
        <v>872.69</v>
      </c>
    </row>
    <row r="2810" spans="1:10" s="110" customFormat="1" ht="15" thickTop="1">
      <c r="A2810" s="205"/>
      <c r="B2810" s="190"/>
      <c r="C2810" s="190"/>
      <c r="D2810" s="189"/>
      <c r="E2810" s="189"/>
      <c r="F2810" s="189"/>
      <c r="G2810" s="189"/>
      <c r="H2810" s="189"/>
      <c r="I2810" s="189"/>
      <c r="J2810" s="206"/>
    </row>
    <row r="2811" spans="1:10" s="110" customFormat="1">
      <c r="A2811" s="290" t="s">
        <v>3838</v>
      </c>
      <c r="B2811" s="289" t="s">
        <v>8</v>
      </c>
      <c r="C2811" s="289" t="s">
        <v>9</v>
      </c>
      <c r="D2811" s="284" t="s">
        <v>10</v>
      </c>
      <c r="E2811" s="367" t="s">
        <v>136</v>
      </c>
      <c r="F2811" s="367"/>
      <c r="G2811" s="289" t="s">
        <v>11</v>
      </c>
      <c r="H2811" s="288" t="s">
        <v>12</v>
      </c>
      <c r="I2811" s="288" t="s">
        <v>13</v>
      </c>
      <c r="J2811" s="287" t="s">
        <v>14</v>
      </c>
    </row>
    <row r="2812" spans="1:10" s="110" customFormat="1" ht="14.25" customHeight="1">
      <c r="A2812" s="94" t="s">
        <v>137</v>
      </c>
      <c r="B2812" s="95" t="s">
        <v>1260</v>
      </c>
      <c r="C2812" s="95" t="s">
        <v>268</v>
      </c>
      <c r="D2812" s="277" t="s">
        <v>331</v>
      </c>
      <c r="E2812" s="368" t="s">
        <v>939</v>
      </c>
      <c r="F2812" s="368"/>
      <c r="G2812" s="95" t="s">
        <v>45</v>
      </c>
      <c r="H2812" s="182">
        <v>1</v>
      </c>
      <c r="I2812" s="96">
        <v>261.74</v>
      </c>
      <c r="J2812" s="196">
        <v>261.74</v>
      </c>
    </row>
    <row r="2813" spans="1:10" s="110" customFormat="1">
      <c r="A2813" s="199" t="s">
        <v>139</v>
      </c>
      <c r="B2813" s="186" t="s">
        <v>1578</v>
      </c>
      <c r="C2813" s="186" t="s">
        <v>268</v>
      </c>
      <c r="D2813" s="278" t="s">
        <v>940</v>
      </c>
      <c r="E2813" s="362" t="s">
        <v>142</v>
      </c>
      <c r="F2813" s="362"/>
      <c r="G2813" s="186" t="s">
        <v>45</v>
      </c>
      <c r="H2813" s="187">
        <v>1</v>
      </c>
      <c r="I2813" s="188">
        <v>260.83999999999997</v>
      </c>
      <c r="J2813" s="200">
        <v>260.83999999999997</v>
      </c>
    </row>
    <row r="2814" spans="1:10" s="110" customFormat="1">
      <c r="A2814" s="199" t="s">
        <v>139</v>
      </c>
      <c r="B2814" s="186" t="s">
        <v>1570</v>
      </c>
      <c r="C2814" s="186" t="s">
        <v>268</v>
      </c>
      <c r="D2814" s="278" t="s">
        <v>933</v>
      </c>
      <c r="E2814" s="362" t="s">
        <v>141</v>
      </c>
      <c r="F2814" s="362"/>
      <c r="G2814" s="186" t="s">
        <v>26</v>
      </c>
      <c r="H2814" s="187">
        <v>0.06</v>
      </c>
      <c r="I2814" s="188">
        <v>15.09</v>
      </c>
      <c r="J2814" s="200">
        <v>0.9</v>
      </c>
    </row>
    <row r="2815" spans="1:10" s="110" customFormat="1" ht="25.5">
      <c r="A2815" s="201"/>
      <c r="B2815" s="293"/>
      <c r="C2815" s="293"/>
      <c r="D2815" s="279"/>
      <c r="E2815" s="279" t="s">
        <v>143</v>
      </c>
      <c r="F2815" s="203">
        <v>0.9</v>
      </c>
      <c r="G2815" s="279" t="s">
        <v>144</v>
      </c>
      <c r="H2815" s="203">
        <v>0</v>
      </c>
      <c r="I2815" s="279" t="s">
        <v>145</v>
      </c>
      <c r="J2815" s="204">
        <v>0.9</v>
      </c>
    </row>
    <row r="2816" spans="1:10" s="110" customFormat="1" ht="15" customHeight="1" thickBot="1">
      <c r="A2816" s="201"/>
      <c r="B2816" s="293"/>
      <c r="C2816" s="293"/>
      <c r="D2816" s="279"/>
      <c r="E2816" s="279" t="s">
        <v>663</v>
      </c>
      <c r="F2816" s="203">
        <v>58.81</v>
      </c>
      <c r="G2816" s="279"/>
      <c r="H2816" s="363" t="s">
        <v>664</v>
      </c>
      <c r="I2816" s="363"/>
      <c r="J2816" s="204">
        <v>320.55</v>
      </c>
    </row>
    <row r="2817" spans="1:10" s="110" customFormat="1" ht="15" thickTop="1">
      <c r="A2817" s="205"/>
      <c r="B2817" s="190"/>
      <c r="C2817" s="190"/>
      <c r="D2817" s="189"/>
      <c r="E2817" s="189"/>
      <c r="F2817" s="189"/>
      <c r="G2817" s="189"/>
      <c r="H2817" s="189"/>
      <c r="I2817" s="189"/>
      <c r="J2817" s="206"/>
    </row>
    <row r="2818" spans="1:10" s="110" customFormat="1">
      <c r="A2818" s="290" t="s">
        <v>3839</v>
      </c>
      <c r="B2818" s="289" t="s">
        <v>8</v>
      </c>
      <c r="C2818" s="289" t="s">
        <v>9</v>
      </c>
      <c r="D2818" s="284" t="s">
        <v>10</v>
      </c>
      <c r="E2818" s="367" t="s">
        <v>136</v>
      </c>
      <c r="F2818" s="367"/>
      <c r="G2818" s="289" t="s">
        <v>11</v>
      </c>
      <c r="H2818" s="288" t="s">
        <v>12</v>
      </c>
      <c r="I2818" s="288" t="s">
        <v>13</v>
      </c>
      <c r="J2818" s="287" t="s">
        <v>14</v>
      </c>
    </row>
    <row r="2819" spans="1:10" s="110" customFormat="1" ht="25.5" customHeight="1">
      <c r="A2819" s="94" t="s">
        <v>137</v>
      </c>
      <c r="B2819" s="95" t="s">
        <v>1295</v>
      </c>
      <c r="C2819" s="95" t="s">
        <v>21</v>
      </c>
      <c r="D2819" s="277" t="s">
        <v>2693</v>
      </c>
      <c r="E2819" s="368" t="s">
        <v>182</v>
      </c>
      <c r="F2819" s="368"/>
      <c r="G2819" s="95" t="s">
        <v>45</v>
      </c>
      <c r="H2819" s="182">
        <v>1</v>
      </c>
      <c r="I2819" s="96">
        <v>15.6</v>
      </c>
      <c r="J2819" s="196">
        <v>15.6</v>
      </c>
    </row>
    <row r="2820" spans="1:10" s="110" customFormat="1" ht="25.5" customHeight="1">
      <c r="A2820" s="197" t="s">
        <v>146</v>
      </c>
      <c r="B2820" s="183" t="s">
        <v>1508</v>
      </c>
      <c r="C2820" s="183" t="s">
        <v>21</v>
      </c>
      <c r="D2820" s="285" t="s">
        <v>150</v>
      </c>
      <c r="E2820" s="365" t="s">
        <v>148</v>
      </c>
      <c r="F2820" s="365"/>
      <c r="G2820" s="183" t="s">
        <v>26</v>
      </c>
      <c r="H2820" s="184">
        <v>5.5156200000000002E-2</v>
      </c>
      <c r="I2820" s="185">
        <v>21.96</v>
      </c>
      <c r="J2820" s="198">
        <v>1.21</v>
      </c>
    </row>
    <row r="2821" spans="1:10" s="110" customFormat="1" ht="25.5" customHeight="1">
      <c r="A2821" s="197" t="s">
        <v>146</v>
      </c>
      <c r="B2821" s="183" t="s">
        <v>1509</v>
      </c>
      <c r="C2821" s="183" t="s">
        <v>21</v>
      </c>
      <c r="D2821" s="285" t="s">
        <v>151</v>
      </c>
      <c r="E2821" s="365" t="s">
        <v>148</v>
      </c>
      <c r="F2821" s="365"/>
      <c r="G2821" s="183" t="s">
        <v>26</v>
      </c>
      <c r="H2821" s="184">
        <v>0.17649999999999999</v>
      </c>
      <c r="I2821" s="185">
        <v>26.68</v>
      </c>
      <c r="J2821" s="198">
        <v>4.7</v>
      </c>
    </row>
    <row r="2822" spans="1:10" s="110" customFormat="1" ht="25.5">
      <c r="A2822" s="199" t="s">
        <v>139</v>
      </c>
      <c r="B2822" s="186" t="s">
        <v>1579</v>
      </c>
      <c r="C2822" s="186" t="s">
        <v>21</v>
      </c>
      <c r="D2822" s="278" t="s">
        <v>942</v>
      </c>
      <c r="E2822" s="362" t="s">
        <v>142</v>
      </c>
      <c r="F2822" s="362"/>
      <c r="G2822" s="186" t="s">
        <v>45</v>
      </c>
      <c r="H2822" s="187">
        <v>1</v>
      </c>
      <c r="I2822" s="188">
        <v>9.69</v>
      </c>
      <c r="J2822" s="200">
        <v>9.69</v>
      </c>
    </row>
    <row r="2823" spans="1:10" s="110" customFormat="1" ht="25.5">
      <c r="A2823" s="201"/>
      <c r="B2823" s="293"/>
      <c r="C2823" s="293"/>
      <c r="D2823" s="279"/>
      <c r="E2823" s="279" t="s">
        <v>143</v>
      </c>
      <c r="F2823" s="203">
        <v>4.67</v>
      </c>
      <c r="G2823" s="279" t="s">
        <v>144</v>
      </c>
      <c r="H2823" s="203">
        <v>0</v>
      </c>
      <c r="I2823" s="279" t="s">
        <v>145</v>
      </c>
      <c r="J2823" s="204">
        <v>4.67</v>
      </c>
    </row>
    <row r="2824" spans="1:10" s="110" customFormat="1" ht="15" customHeight="1" thickBot="1">
      <c r="A2824" s="201"/>
      <c r="B2824" s="293"/>
      <c r="C2824" s="293"/>
      <c r="D2824" s="279"/>
      <c r="E2824" s="279" t="s">
        <v>663</v>
      </c>
      <c r="F2824" s="203">
        <v>3.5</v>
      </c>
      <c r="G2824" s="279"/>
      <c r="H2824" s="363" t="s">
        <v>664</v>
      </c>
      <c r="I2824" s="363"/>
      <c r="J2824" s="204">
        <v>19.100000000000001</v>
      </c>
    </row>
    <row r="2825" spans="1:10" s="110" customFormat="1" ht="15" thickTop="1">
      <c r="A2825" s="205"/>
      <c r="B2825" s="190"/>
      <c r="C2825" s="190"/>
      <c r="D2825" s="189"/>
      <c r="E2825" s="189"/>
      <c r="F2825" s="189"/>
      <c r="G2825" s="189"/>
      <c r="H2825" s="189"/>
      <c r="I2825" s="189"/>
      <c r="J2825" s="206"/>
    </row>
    <row r="2826" spans="1:10" s="110" customFormat="1">
      <c r="A2826" s="290" t="s">
        <v>3840</v>
      </c>
      <c r="B2826" s="289" t="s">
        <v>8</v>
      </c>
      <c r="C2826" s="289" t="s">
        <v>9</v>
      </c>
      <c r="D2826" s="284" t="s">
        <v>10</v>
      </c>
      <c r="E2826" s="367" t="s">
        <v>136</v>
      </c>
      <c r="F2826" s="367"/>
      <c r="G2826" s="289" t="s">
        <v>11</v>
      </c>
      <c r="H2826" s="288" t="s">
        <v>12</v>
      </c>
      <c r="I2826" s="288" t="s">
        <v>13</v>
      </c>
      <c r="J2826" s="287" t="s">
        <v>14</v>
      </c>
    </row>
    <row r="2827" spans="1:10" s="110" customFormat="1" ht="38.25" customHeight="1">
      <c r="A2827" s="94" t="s">
        <v>137</v>
      </c>
      <c r="B2827" s="95" t="s">
        <v>1317</v>
      </c>
      <c r="C2827" s="95" t="s">
        <v>44</v>
      </c>
      <c r="D2827" s="277" t="s">
        <v>123</v>
      </c>
      <c r="E2827" s="368" t="s">
        <v>182</v>
      </c>
      <c r="F2827" s="368"/>
      <c r="G2827" s="95" t="s">
        <v>45</v>
      </c>
      <c r="H2827" s="182">
        <v>1</v>
      </c>
      <c r="I2827" s="96">
        <v>27.19</v>
      </c>
      <c r="J2827" s="196">
        <v>27.19</v>
      </c>
    </row>
    <row r="2828" spans="1:10" s="110" customFormat="1" ht="25.5" customHeight="1">
      <c r="A2828" s="197" t="s">
        <v>146</v>
      </c>
      <c r="B2828" s="183" t="s">
        <v>1345</v>
      </c>
      <c r="C2828" s="183" t="s">
        <v>21</v>
      </c>
      <c r="D2828" s="285" t="s">
        <v>147</v>
      </c>
      <c r="E2828" s="365" t="s">
        <v>148</v>
      </c>
      <c r="F2828" s="365"/>
      <c r="G2828" s="183" t="s">
        <v>26</v>
      </c>
      <c r="H2828" s="184">
        <v>0.4</v>
      </c>
      <c r="I2828" s="185">
        <v>20.32</v>
      </c>
      <c r="J2828" s="198">
        <v>8.1199999999999992</v>
      </c>
    </row>
    <row r="2829" spans="1:10" s="110" customFormat="1" ht="38.25">
      <c r="A2829" s="199" t="s">
        <v>139</v>
      </c>
      <c r="B2829" s="186" t="s">
        <v>1581</v>
      </c>
      <c r="C2829" s="186" t="s">
        <v>21</v>
      </c>
      <c r="D2829" s="278" t="s">
        <v>123</v>
      </c>
      <c r="E2829" s="362" t="s">
        <v>142</v>
      </c>
      <c r="F2829" s="362"/>
      <c r="G2829" s="186" t="s">
        <v>45</v>
      </c>
      <c r="H2829" s="187">
        <v>1</v>
      </c>
      <c r="I2829" s="188">
        <v>18.27</v>
      </c>
      <c r="J2829" s="200">
        <v>18.27</v>
      </c>
    </row>
    <row r="2830" spans="1:10" s="110" customFormat="1" ht="38.25">
      <c r="A2830" s="199" t="s">
        <v>139</v>
      </c>
      <c r="B2830" s="186" t="s">
        <v>1520</v>
      </c>
      <c r="C2830" s="186" t="s">
        <v>21</v>
      </c>
      <c r="D2830" s="278" t="s">
        <v>129</v>
      </c>
      <c r="E2830" s="362" t="s">
        <v>142</v>
      </c>
      <c r="F2830" s="362"/>
      <c r="G2830" s="186" t="s">
        <v>45</v>
      </c>
      <c r="H2830" s="187">
        <v>4</v>
      </c>
      <c r="I2830" s="188">
        <v>0.2</v>
      </c>
      <c r="J2830" s="200">
        <v>0.8</v>
      </c>
    </row>
    <row r="2831" spans="1:10" s="110" customFormat="1" ht="25.5">
      <c r="A2831" s="201"/>
      <c r="B2831" s="293"/>
      <c r="C2831" s="293"/>
      <c r="D2831" s="279"/>
      <c r="E2831" s="279" t="s">
        <v>143</v>
      </c>
      <c r="F2831" s="203">
        <v>6.03</v>
      </c>
      <c r="G2831" s="279" t="s">
        <v>144</v>
      </c>
      <c r="H2831" s="203">
        <v>0</v>
      </c>
      <c r="I2831" s="279" t="s">
        <v>145</v>
      </c>
      <c r="J2831" s="204">
        <v>6.03</v>
      </c>
    </row>
    <row r="2832" spans="1:10" s="110" customFormat="1" ht="15" customHeight="1" thickBot="1">
      <c r="A2832" s="201"/>
      <c r="B2832" s="293"/>
      <c r="C2832" s="293"/>
      <c r="D2832" s="279"/>
      <c r="E2832" s="279" t="s">
        <v>663</v>
      </c>
      <c r="F2832" s="203">
        <v>6.1</v>
      </c>
      <c r="G2832" s="279"/>
      <c r="H2832" s="363" t="s">
        <v>664</v>
      </c>
      <c r="I2832" s="363"/>
      <c r="J2832" s="204">
        <v>33.29</v>
      </c>
    </row>
    <row r="2833" spans="1:10" s="110" customFormat="1" ht="15" thickTop="1">
      <c r="A2833" s="205"/>
      <c r="B2833" s="190"/>
      <c r="C2833" s="190"/>
      <c r="D2833" s="189"/>
      <c r="E2833" s="189"/>
      <c r="F2833" s="189"/>
      <c r="G2833" s="189"/>
      <c r="H2833" s="189"/>
      <c r="I2833" s="189"/>
      <c r="J2833" s="206"/>
    </row>
    <row r="2834" spans="1:10" s="110" customFormat="1">
      <c r="A2834" s="290" t="s">
        <v>3841</v>
      </c>
      <c r="B2834" s="289" t="s">
        <v>8</v>
      </c>
      <c r="C2834" s="289" t="s">
        <v>9</v>
      </c>
      <c r="D2834" s="284" t="s">
        <v>10</v>
      </c>
      <c r="E2834" s="367" t="s">
        <v>136</v>
      </c>
      <c r="F2834" s="367"/>
      <c r="G2834" s="289" t="s">
        <v>11</v>
      </c>
      <c r="H2834" s="288" t="s">
        <v>12</v>
      </c>
      <c r="I2834" s="288" t="s">
        <v>13</v>
      </c>
      <c r="J2834" s="287" t="s">
        <v>14</v>
      </c>
    </row>
    <row r="2835" spans="1:10" s="110" customFormat="1" ht="38.25" customHeight="1">
      <c r="A2835" s="94" t="s">
        <v>137</v>
      </c>
      <c r="B2835" s="95" t="s">
        <v>1300</v>
      </c>
      <c r="C2835" s="95" t="s">
        <v>44</v>
      </c>
      <c r="D2835" s="277" t="s">
        <v>124</v>
      </c>
      <c r="E2835" s="368" t="s">
        <v>182</v>
      </c>
      <c r="F2835" s="368"/>
      <c r="G2835" s="95" t="s">
        <v>45</v>
      </c>
      <c r="H2835" s="182">
        <v>1</v>
      </c>
      <c r="I2835" s="96">
        <v>20.25</v>
      </c>
      <c r="J2835" s="196">
        <v>20.25</v>
      </c>
    </row>
    <row r="2836" spans="1:10" s="110" customFormat="1" ht="25.5" customHeight="1">
      <c r="A2836" s="197" t="s">
        <v>146</v>
      </c>
      <c r="B2836" s="183" t="s">
        <v>1345</v>
      </c>
      <c r="C2836" s="183" t="s">
        <v>21</v>
      </c>
      <c r="D2836" s="285" t="s">
        <v>147</v>
      </c>
      <c r="E2836" s="365" t="s">
        <v>148</v>
      </c>
      <c r="F2836" s="365"/>
      <c r="G2836" s="183" t="s">
        <v>26</v>
      </c>
      <c r="H2836" s="184">
        <v>0.4</v>
      </c>
      <c r="I2836" s="185">
        <v>20.32</v>
      </c>
      <c r="J2836" s="198">
        <v>8.1199999999999992</v>
      </c>
    </row>
    <row r="2837" spans="1:10" s="110" customFormat="1" ht="38.25">
      <c r="A2837" s="199" t="s">
        <v>139</v>
      </c>
      <c r="B2837" s="186" t="s">
        <v>1520</v>
      </c>
      <c r="C2837" s="186" t="s">
        <v>21</v>
      </c>
      <c r="D2837" s="278" t="s">
        <v>129</v>
      </c>
      <c r="E2837" s="362" t="s">
        <v>142</v>
      </c>
      <c r="F2837" s="362"/>
      <c r="G2837" s="186" t="s">
        <v>45</v>
      </c>
      <c r="H2837" s="187">
        <v>4</v>
      </c>
      <c r="I2837" s="188">
        <v>0.2</v>
      </c>
      <c r="J2837" s="200">
        <v>0.8</v>
      </c>
    </row>
    <row r="2838" spans="1:10" s="110" customFormat="1" ht="38.25">
      <c r="A2838" s="199" t="s">
        <v>139</v>
      </c>
      <c r="B2838" s="186" t="s">
        <v>1582</v>
      </c>
      <c r="C2838" s="186" t="s">
        <v>21</v>
      </c>
      <c r="D2838" s="278" t="s">
        <v>124</v>
      </c>
      <c r="E2838" s="362" t="s">
        <v>142</v>
      </c>
      <c r="F2838" s="362"/>
      <c r="G2838" s="186" t="s">
        <v>45</v>
      </c>
      <c r="H2838" s="187">
        <v>1</v>
      </c>
      <c r="I2838" s="188">
        <v>11.33</v>
      </c>
      <c r="J2838" s="200">
        <v>11.33</v>
      </c>
    </row>
    <row r="2839" spans="1:10" s="110" customFormat="1" ht="25.5">
      <c r="A2839" s="201"/>
      <c r="B2839" s="293"/>
      <c r="C2839" s="293"/>
      <c r="D2839" s="279"/>
      <c r="E2839" s="279" t="s">
        <v>143</v>
      </c>
      <c r="F2839" s="203">
        <v>6.03</v>
      </c>
      <c r="G2839" s="279" t="s">
        <v>144</v>
      </c>
      <c r="H2839" s="203">
        <v>0</v>
      </c>
      <c r="I2839" s="279" t="s">
        <v>145</v>
      </c>
      <c r="J2839" s="204">
        <v>6.03</v>
      </c>
    </row>
    <row r="2840" spans="1:10" s="110" customFormat="1" ht="15" customHeight="1" thickBot="1">
      <c r="A2840" s="201"/>
      <c r="B2840" s="293"/>
      <c r="C2840" s="293"/>
      <c r="D2840" s="279"/>
      <c r="E2840" s="279" t="s">
        <v>663</v>
      </c>
      <c r="F2840" s="203">
        <v>4.55</v>
      </c>
      <c r="G2840" s="279"/>
      <c r="H2840" s="363" t="s">
        <v>664</v>
      </c>
      <c r="I2840" s="363"/>
      <c r="J2840" s="204">
        <v>24.8</v>
      </c>
    </row>
    <row r="2841" spans="1:10" s="110" customFormat="1" ht="15" thickTop="1">
      <c r="A2841" s="205"/>
      <c r="B2841" s="190"/>
      <c r="C2841" s="190"/>
      <c r="D2841" s="189"/>
      <c r="E2841" s="189"/>
      <c r="F2841" s="189"/>
      <c r="G2841" s="189"/>
      <c r="H2841" s="189"/>
      <c r="I2841" s="189"/>
      <c r="J2841" s="206"/>
    </row>
    <row r="2842" spans="1:10" s="110" customFormat="1">
      <c r="A2842" s="290" t="s">
        <v>3842</v>
      </c>
      <c r="B2842" s="289" t="s">
        <v>8</v>
      </c>
      <c r="C2842" s="289" t="s">
        <v>9</v>
      </c>
      <c r="D2842" s="284" t="s">
        <v>10</v>
      </c>
      <c r="E2842" s="367" t="s">
        <v>136</v>
      </c>
      <c r="F2842" s="367"/>
      <c r="G2842" s="289" t="s">
        <v>11</v>
      </c>
      <c r="H2842" s="288" t="s">
        <v>12</v>
      </c>
      <c r="I2842" s="288" t="s">
        <v>13</v>
      </c>
      <c r="J2842" s="287" t="s">
        <v>14</v>
      </c>
    </row>
    <row r="2843" spans="1:10" s="110" customFormat="1" ht="38.25" customHeight="1">
      <c r="A2843" s="94" t="s">
        <v>137</v>
      </c>
      <c r="B2843" s="95" t="s">
        <v>1294</v>
      </c>
      <c r="C2843" s="95" t="s">
        <v>44</v>
      </c>
      <c r="D2843" s="277" t="s">
        <v>122</v>
      </c>
      <c r="E2843" s="368" t="s">
        <v>182</v>
      </c>
      <c r="F2843" s="368"/>
      <c r="G2843" s="95" t="s">
        <v>45</v>
      </c>
      <c r="H2843" s="182">
        <v>1</v>
      </c>
      <c r="I2843" s="96">
        <v>18.72</v>
      </c>
      <c r="J2843" s="196">
        <v>18.72</v>
      </c>
    </row>
    <row r="2844" spans="1:10" s="110" customFormat="1" ht="25.5" customHeight="1">
      <c r="A2844" s="197" t="s">
        <v>146</v>
      </c>
      <c r="B2844" s="183" t="s">
        <v>1345</v>
      </c>
      <c r="C2844" s="183" t="s">
        <v>21</v>
      </c>
      <c r="D2844" s="285" t="s">
        <v>147</v>
      </c>
      <c r="E2844" s="365" t="s">
        <v>148</v>
      </c>
      <c r="F2844" s="365"/>
      <c r="G2844" s="183" t="s">
        <v>26</v>
      </c>
      <c r="H2844" s="184">
        <v>0.4</v>
      </c>
      <c r="I2844" s="185">
        <v>20.32</v>
      </c>
      <c r="J2844" s="198">
        <v>8.1199999999999992</v>
      </c>
    </row>
    <row r="2845" spans="1:10" s="110" customFormat="1" ht="38.25">
      <c r="A2845" s="199" t="s">
        <v>139</v>
      </c>
      <c r="B2845" s="186" t="s">
        <v>1580</v>
      </c>
      <c r="C2845" s="186" t="s">
        <v>21</v>
      </c>
      <c r="D2845" s="278" t="s">
        <v>122</v>
      </c>
      <c r="E2845" s="362" t="s">
        <v>142</v>
      </c>
      <c r="F2845" s="362"/>
      <c r="G2845" s="186" t="s">
        <v>45</v>
      </c>
      <c r="H2845" s="187">
        <v>1</v>
      </c>
      <c r="I2845" s="188">
        <v>9.8000000000000007</v>
      </c>
      <c r="J2845" s="200">
        <v>9.8000000000000007</v>
      </c>
    </row>
    <row r="2846" spans="1:10" s="110" customFormat="1" ht="38.25">
      <c r="A2846" s="199" t="s">
        <v>139</v>
      </c>
      <c r="B2846" s="186" t="s">
        <v>1520</v>
      </c>
      <c r="C2846" s="186" t="s">
        <v>21</v>
      </c>
      <c r="D2846" s="278" t="s">
        <v>129</v>
      </c>
      <c r="E2846" s="362" t="s">
        <v>142</v>
      </c>
      <c r="F2846" s="362"/>
      <c r="G2846" s="186" t="s">
        <v>45</v>
      </c>
      <c r="H2846" s="187">
        <v>4</v>
      </c>
      <c r="I2846" s="188">
        <v>0.2</v>
      </c>
      <c r="J2846" s="200">
        <v>0.8</v>
      </c>
    </row>
    <row r="2847" spans="1:10" s="110" customFormat="1" ht="25.5">
      <c r="A2847" s="201"/>
      <c r="B2847" s="293"/>
      <c r="C2847" s="293"/>
      <c r="D2847" s="279"/>
      <c r="E2847" s="279" t="s">
        <v>143</v>
      </c>
      <c r="F2847" s="203">
        <v>6.03</v>
      </c>
      <c r="G2847" s="279" t="s">
        <v>144</v>
      </c>
      <c r="H2847" s="203">
        <v>0</v>
      </c>
      <c r="I2847" s="279" t="s">
        <v>145</v>
      </c>
      <c r="J2847" s="204">
        <v>6.03</v>
      </c>
    </row>
    <row r="2848" spans="1:10" s="110" customFormat="1" ht="15" customHeight="1" thickBot="1">
      <c r="A2848" s="201"/>
      <c r="B2848" s="293"/>
      <c r="C2848" s="293"/>
      <c r="D2848" s="279"/>
      <c r="E2848" s="279" t="s">
        <v>663</v>
      </c>
      <c r="F2848" s="203">
        <v>4.2</v>
      </c>
      <c r="G2848" s="279"/>
      <c r="H2848" s="363" t="s">
        <v>664</v>
      </c>
      <c r="I2848" s="363"/>
      <c r="J2848" s="204">
        <v>22.92</v>
      </c>
    </row>
    <row r="2849" spans="1:10" s="110" customFormat="1" ht="15" thickTop="1">
      <c r="A2849" s="205"/>
      <c r="B2849" s="190"/>
      <c r="C2849" s="190"/>
      <c r="D2849" s="189"/>
      <c r="E2849" s="189"/>
      <c r="F2849" s="189"/>
      <c r="G2849" s="189"/>
      <c r="H2849" s="189"/>
      <c r="I2849" s="189"/>
      <c r="J2849" s="206"/>
    </row>
    <row r="2850" spans="1:10" s="110" customFormat="1">
      <c r="A2850" s="290" t="s">
        <v>3843</v>
      </c>
      <c r="B2850" s="289" t="s">
        <v>8</v>
      </c>
      <c r="C2850" s="289" t="s">
        <v>9</v>
      </c>
      <c r="D2850" s="284" t="s">
        <v>10</v>
      </c>
      <c r="E2850" s="367" t="s">
        <v>136</v>
      </c>
      <c r="F2850" s="367"/>
      <c r="G2850" s="289" t="s">
        <v>11</v>
      </c>
      <c r="H2850" s="288" t="s">
        <v>12</v>
      </c>
      <c r="I2850" s="288" t="s">
        <v>13</v>
      </c>
      <c r="J2850" s="287" t="s">
        <v>14</v>
      </c>
    </row>
    <row r="2851" spans="1:10" s="110" customFormat="1" ht="38.25" customHeight="1">
      <c r="A2851" s="94" t="s">
        <v>137</v>
      </c>
      <c r="B2851" s="95" t="s">
        <v>3844</v>
      </c>
      <c r="C2851" s="95" t="s">
        <v>21</v>
      </c>
      <c r="D2851" s="277" t="s">
        <v>2697</v>
      </c>
      <c r="E2851" s="368" t="s">
        <v>182</v>
      </c>
      <c r="F2851" s="368"/>
      <c r="G2851" s="95" t="s">
        <v>45</v>
      </c>
      <c r="H2851" s="182">
        <v>1</v>
      </c>
      <c r="I2851" s="96">
        <v>26.16</v>
      </c>
      <c r="J2851" s="196">
        <v>26.16</v>
      </c>
    </row>
    <row r="2852" spans="1:10" s="110" customFormat="1" ht="25.5" customHeight="1">
      <c r="A2852" s="197" t="s">
        <v>146</v>
      </c>
      <c r="B2852" s="183" t="s">
        <v>1508</v>
      </c>
      <c r="C2852" s="183" t="s">
        <v>21</v>
      </c>
      <c r="D2852" s="285" t="s">
        <v>150</v>
      </c>
      <c r="E2852" s="365" t="s">
        <v>148</v>
      </c>
      <c r="F2852" s="365"/>
      <c r="G2852" s="183" t="s">
        <v>26</v>
      </c>
      <c r="H2852" s="184">
        <v>0.31059999999999999</v>
      </c>
      <c r="I2852" s="185">
        <v>21.96</v>
      </c>
      <c r="J2852" s="198">
        <v>6.82</v>
      </c>
    </row>
    <row r="2853" spans="1:10" s="110" customFormat="1" ht="25.5" customHeight="1">
      <c r="A2853" s="197" t="s">
        <v>146</v>
      </c>
      <c r="B2853" s="183" t="s">
        <v>1509</v>
      </c>
      <c r="C2853" s="183" t="s">
        <v>21</v>
      </c>
      <c r="D2853" s="285" t="s">
        <v>151</v>
      </c>
      <c r="E2853" s="365" t="s">
        <v>148</v>
      </c>
      <c r="F2853" s="365"/>
      <c r="G2853" s="183" t="s">
        <v>26</v>
      </c>
      <c r="H2853" s="184">
        <v>0.31059999999999999</v>
      </c>
      <c r="I2853" s="185">
        <v>26.68</v>
      </c>
      <c r="J2853" s="198">
        <v>8.2799999999999994</v>
      </c>
    </row>
    <row r="2854" spans="1:10" s="110" customFormat="1" ht="38.25">
      <c r="A2854" s="199" t="s">
        <v>139</v>
      </c>
      <c r="B2854" s="186" t="s">
        <v>1459</v>
      </c>
      <c r="C2854" s="186" t="s">
        <v>21</v>
      </c>
      <c r="D2854" s="278" t="s">
        <v>824</v>
      </c>
      <c r="E2854" s="362" t="s">
        <v>142</v>
      </c>
      <c r="F2854" s="362"/>
      <c r="G2854" s="186" t="s">
        <v>45</v>
      </c>
      <c r="H2854" s="187">
        <v>1</v>
      </c>
      <c r="I2854" s="188">
        <v>0.61</v>
      </c>
      <c r="J2854" s="200">
        <v>0.61</v>
      </c>
    </row>
    <row r="2855" spans="1:10" s="110" customFormat="1" ht="25.5">
      <c r="A2855" s="199" t="s">
        <v>139</v>
      </c>
      <c r="B2855" s="186" t="s">
        <v>3845</v>
      </c>
      <c r="C2855" s="186" t="s">
        <v>21</v>
      </c>
      <c r="D2855" s="278" t="s">
        <v>3846</v>
      </c>
      <c r="E2855" s="362" t="s">
        <v>142</v>
      </c>
      <c r="F2855" s="362"/>
      <c r="G2855" s="186" t="s">
        <v>45</v>
      </c>
      <c r="H2855" s="187">
        <v>1</v>
      </c>
      <c r="I2855" s="188">
        <v>9.02</v>
      </c>
      <c r="J2855" s="200">
        <v>9.02</v>
      </c>
    </row>
    <row r="2856" spans="1:10" s="110" customFormat="1" ht="38.25">
      <c r="A2856" s="199" t="s">
        <v>139</v>
      </c>
      <c r="B2856" s="186" t="s">
        <v>3468</v>
      </c>
      <c r="C2856" s="186" t="s">
        <v>21</v>
      </c>
      <c r="D2856" s="278" t="s">
        <v>3469</v>
      </c>
      <c r="E2856" s="362" t="s">
        <v>142</v>
      </c>
      <c r="F2856" s="362"/>
      <c r="G2856" s="186" t="s">
        <v>45</v>
      </c>
      <c r="H2856" s="187">
        <v>1</v>
      </c>
      <c r="I2856" s="188">
        <v>1.43</v>
      </c>
      <c r="J2856" s="200">
        <v>1.43</v>
      </c>
    </row>
    <row r="2857" spans="1:10" s="110" customFormat="1" ht="25.5">
      <c r="A2857" s="201"/>
      <c r="B2857" s="293"/>
      <c r="C2857" s="293"/>
      <c r="D2857" s="279"/>
      <c r="E2857" s="279" t="s">
        <v>143</v>
      </c>
      <c r="F2857" s="203">
        <v>11.78</v>
      </c>
      <c r="G2857" s="279" t="s">
        <v>144</v>
      </c>
      <c r="H2857" s="203">
        <v>0</v>
      </c>
      <c r="I2857" s="279" t="s">
        <v>145</v>
      </c>
      <c r="J2857" s="204">
        <v>11.78</v>
      </c>
    </row>
    <row r="2858" spans="1:10" s="110" customFormat="1" ht="15" customHeight="1" thickBot="1">
      <c r="A2858" s="201"/>
      <c r="B2858" s="293"/>
      <c r="C2858" s="293"/>
      <c r="D2858" s="279"/>
      <c r="E2858" s="279" t="s">
        <v>663</v>
      </c>
      <c r="F2858" s="203">
        <v>5.87</v>
      </c>
      <c r="G2858" s="279"/>
      <c r="H2858" s="363" t="s">
        <v>664</v>
      </c>
      <c r="I2858" s="363"/>
      <c r="J2858" s="204">
        <v>32.03</v>
      </c>
    </row>
    <row r="2859" spans="1:10" s="110" customFormat="1" ht="15" thickTop="1">
      <c r="A2859" s="205"/>
      <c r="B2859" s="190"/>
      <c r="C2859" s="190"/>
      <c r="D2859" s="189"/>
      <c r="E2859" s="189"/>
      <c r="F2859" s="189"/>
      <c r="G2859" s="189"/>
      <c r="H2859" s="189"/>
      <c r="I2859" s="189"/>
      <c r="J2859" s="206"/>
    </row>
    <row r="2860" spans="1:10" s="110" customFormat="1">
      <c r="A2860" s="290" t="s">
        <v>3847</v>
      </c>
      <c r="B2860" s="289" t="s">
        <v>8</v>
      </c>
      <c r="C2860" s="289" t="s">
        <v>9</v>
      </c>
      <c r="D2860" s="284" t="s">
        <v>10</v>
      </c>
      <c r="E2860" s="367" t="s">
        <v>136</v>
      </c>
      <c r="F2860" s="367"/>
      <c r="G2860" s="289" t="s">
        <v>11</v>
      </c>
      <c r="H2860" s="288" t="s">
        <v>12</v>
      </c>
      <c r="I2860" s="288" t="s">
        <v>13</v>
      </c>
      <c r="J2860" s="287" t="s">
        <v>14</v>
      </c>
    </row>
    <row r="2861" spans="1:10" s="110" customFormat="1" ht="14.25" customHeight="1">
      <c r="A2861" s="94" t="s">
        <v>137</v>
      </c>
      <c r="B2861" s="95" t="s">
        <v>3848</v>
      </c>
      <c r="C2861" s="95" t="s">
        <v>268</v>
      </c>
      <c r="D2861" s="277" t="s">
        <v>2698</v>
      </c>
      <c r="E2861" s="368" t="s">
        <v>906</v>
      </c>
      <c r="F2861" s="368"/>
      <c r="G2861" s="95" t="s">
        <v>45</v>
      </c>
      <c r="H2861" s="182">
        <v>1</v>
      </c>
      <c r="I2861" s="96">
        <v>2.44</v>
      </c>
      <c r="J2861" s="196">
        <v>2.44</v>
      </c>
    </row>
    <row r="2862" spans="1:10" s="110" customFormat="1">
      <c r="A2862" s="199" t="s">
        <v>139</v>
      </c>
      <c r="B2862" s="186" t="s">
        <v>3849</v>
      </c>
      <c r="C2862" s="186" t="s">
        <v>268</v>
      </c>
      <c r="D2862" s="278" t="s">
        <v>3850</v>
      </c>
      <c r="E2862" s="362" t="s">
        <v>142</v>
      </c>
      <c r="F2862" s="362"/>
      <c r="G2862" s="186" t="s">
        <v>45</v>
      </c>
      <c r="H2862" s="187">
        <v>1</v>
      </c>
      <c r="I2862" s="188">
        <v>1.41</v>
      </c>
      <c r="J2862" s="200">
        <v>1.41</v>
      </c>
    </row>
    <row r="2863" spans="1:10" s="110" customFormat="1">
      <c r="A2863" s="199" t="s">
        <v>139</v>
      </c>
      <c r="B2863" s="186" t="s">
        <v>1528</v>
      </c>
      <c r="C2863" s="186" t="s">
        <v>268</v>
      </c>
      <c r="D2863" s="278" t="s">
        <v>874</v>
      </c>
      <c r="E2863" s="362" t="s">
        <v>141</v>
      </c>
      <c r="F2863" s="362"/>
      <c r="G2863" s="186" t="s">
        <v>26</v>
      </c>
      <c r="H2863" s="187">
        <v>0.03</v>
      </c>
      <c r="I2863" s="188">
        <v>19.37</v>
      </c>
      <c r="J2863" s="200">
        <v>0.57999999999999996</v>
      </c>
    </row>
    <row r="2864" spans="1:10" s="110" customFormat="1">
      <c r="A2864" s="199" t="s">
        <v>139</v>
      </c>
      <c r="B2864" s="186" t="s">
        <v>1529</v>
      </c>
      <c r="C2864" s="186" t="s">
        <v>268</v>
      </c>
      <c r="D2864" s="278" t="s">
        <v>875</v>
      </c>
      <c r="E2864" s="362" t="s">
        <v>141</v>
      </c>
      <c r="F2864" s="362"/>
      <c r="G2864" s="186" t="s">
        <v>26</v>
      </c>
      <c r="H2864" s="187">
        <v>0.03</v>
      </c>
      <c r="I2864" s="188">
        <v>15.09</v>
      </c>
      <c r="J2864" s="200">
        <v>0.45</v>
      </c>
    </row>
    <row r="2865" spans="1:10" s="110" customFormat="1" ht="25.5">
      <c r="A2865" s="201"/>
      <c r="B2865" s="293"/>
      <c r="C2865" s="293"/>
      <c r="D2865" s="279"/>
      <c r="E2865" s="279" t="s">
        <v>143</v>
      </c>
      <c r="F2865" s="203">
        <v>1.03</v>
      </c>
      <c r="G2865" s="279" t="s">
        <v>144</v>
      </c>
      <c r="H2865" s="203">
        <v>0</v>
      </c>
      <c r="I2865" s="279" t="s">
        <v>145</v>
      </c>
      <c r="J2865" s="204">
        <v>1.03</v>
      </c>
    </row>
    <row r="2866" spans="1:10" s="110" customFormat="1" ht="15" customHeight="1" thickBot="1">
      <c r="A2866" s="201"/>
      <c r="B2866" s="293"/>
      <c r="C2866" s="293"/>
      <c r="D2866" s="279"/>
      <c r="E2866" s="279" t="s">
        <v>663</v>
      </c>
      <c r="F2866" s="203">
        <v>0.54</v>
      </c>
      <c r="G2866" s="279"/>
      <c r="H2866" s="363" t="s">
        <v>664</v>
      </c>
      <c r="I2866" s="363"/>
      <c r="J2866" s="204">
        <v>2.98</v>
      </c>
    </row>
    <row r="2867" spans="1:10" s="110" customFormat="1" ht="15" thickTop="1">
      <c r="A2867" s="205"/>
      <c r="B2867" s="190"/>
      <c r="C2867" s="190"/>
      <c r="D2867" s="189"/>
      <c r="E2867" s="189"/>
      <c r="F2867" s="189"/>
      <c r="G2867" s="189"/>
      <c r="H2867" s="189"/>
      <c r="I2867" s="189"/>
      <c r="J2867" s="206"/>
    </row>
    <row r="2868" spans="1:10" s="110" customFormat="1">
      <c r="A2868" s="290" t="s">
        <v>3851</v>
      </c>
      <c r="B2868" s="289" t="s">
        <v>8</v>
      </c>
      <c r="C2868" s="289" t="s">
        <v>9</v>
      </c>
      <c r="D2868" s="284" t="s">
        <v>10</v>
      </c>
      <c r="E2868" s="367" t="s">
        <v>136</v>
      </c>
      <c r="F2868" s="367"/>
      <c r="G2868" s="289" t="s">
        <v>11</v>
      </c>
      <c r="H2868" s="288" t="s">
        <v>12</v>
      </c>
      <c r="I2868" s="288" t="s">
        <v>13</v>
      </c>
      <c r="J2868" s="287" t="s">
        <v>14</v>
      </c>
    </row>
    <row r="2869" spans="1:10" s="110" customFormat="1">
      <c r="A2869" s="94" t="s">
        <v>137</v>
      </c>
      <c r="B2869" s="95" t="s">
        <v>3852</v>
      </c>
      <c r="C2869" s="95" t="s">
        <v>268</v>
      </c>
      <c r="D2869" s="277" t="s">
        <v>2699</v>
      </c>
      <c r="E2869" s="368" t="s">
        <v>3853</v>
      </c>
      <c r="F2869" s="368"/>
      <c r="G2869" s="95" t="s">
        <v>45</v>
      </c>
      <c r="H2869" s="182">
        <v>1</v>
      </c>
      <c r="I2869" s="96">
        <v>27.04</v>
      </c>
      <c r="J2869" s="196">
        <v>27.04</v>
      </c>
    </row>
    <row r="2870" spans="1:10" s="110" customFormat="1">
      <c r="A2870" s="199" t="s">
        <v>139</v>
      </c>
      <c r="B2870" s="186" t="s">
        <v>3854</v>
      </c>
      <c r="C2870" s="186" t="s">
        <v>268</v>
      </c>
      <c r="D2870" s="278" t="s">
        <v>3855</v>
      </c>
      <c r="E2870" s="362" t="s">
        <v>142</v>
      </c>
      <c r="F2870" s="362"/>
      <c r="G2870" s="186" t="s">
        <v>45</v>
      </c>
      <c r="H2870" s="187">
        <v>1</v>
      </c>
      <c r="I2870" s="188">
        <v>10.58</v>
      </c>
      <c r="J2870" s="200">
        <v>10.58</v>
      </c>
    </row>
    <row r="2871" spans="1:10" s="110" customFormat="1">
      <c r="A2871" s="199" t="s">
        <v>139</v>
      </c>
      <c r="B2871" s="186" t="s">
        <v>1528</v>
      </c>
      <c r="C2871" s="186" t="s">
        <v>268</v>
      </c>
      <c r="D2871" s="278" t="s">
        <v>874</v>
      </c>
      <c r="E2871" s="362" t="s">
        <v>141</v>
      </c>
      <c r="F2871" s="362"/>
      <c r="G2871" s="186" t="s">
        <v>26</v>
      </c>
      <c r="H2871" s="187">
        <v>0.47799999999999998</v>
      </c>
      <c r="I2871" s="188">
        <v>19.37</v>
      </c>
      <c r="J2871" s="200">
        <v>9.25</v>
      </c>
    </row>
    <row r="2872" spans="1:10" s="110" customFormat="1">
      <c r="A2872" s="199" t="s">
        <v>139</v>
      </c>
      <c r="B2872" s="186" t="s">
        <v>1529</v>
      </c>
      <c r="C2872" s="186" t="s">
        <v>268</v>
      </c>
      <c r="D2872" s="278" t="s">
        <v>875</v>
      </c>
      <c r="E2872" s="362" t="s">
        <v>141</v>
      </c>
      <c r="F2872" s="362"/>
      <c r="G2872" s="186" t="s">
        <v>26</v>
      </c>
      <c r="H2872" s="187">
        <v>0.47799999999999998</v>
      </c>
      <c r="I2872" s="188">
        <v>15.09</v>
      </c>
      <c r="J2872" s="200">
        <v>7.21</v>
      </c>
    </row>
    <row r="2873" spans="1:10" s="110" customFormat="1" ht="25.5">
      <c r="A2873" s="201"/>
      <c r="B2873" s="293"/>
      <c r="C2873" s="293"/>
      <c r="D2873" s="279"/>
      <c r="E2873" s="279" t="s">
        <v>143</v>
      </c>
      <c r="F2873" s="203">
        <v>16.46</v>
      </c>
      <c r="G2873" s="279" t="s">
        <v>144</v>
      </c>
      <c r="H2873" s="203">
        <v>0</v>
      </c>
      <c r="I2873" s="279" t="s">
        <v>145</v>
      </c>
      <c r="J2873" s="204">
        <v>16.46</v>
      </c>
    </row>
    <row r="2874" spans="1:10" s="110" customFormat="1" ht="15" customHeight="1" thickBot="1">
      <c r="A2874" s="201"/>
      <c r="B2874" s="293"/>
      <c r="C2874" s="293"/>
      <c r="D2874" s="279"/>
      <c r="E2874" s="279" t="s">
        <v>663</v>
      </c>
      <c r="F2874" s="203">
        <v>6.07</v>
      </c>
      <c r="G2874" s="279"/>
      <c r="H2874" s="363" t="s">
        <v>664</v>
      </c>
      <c r="I2874" s="363"/>
      <c r="J2874" s="204">
        <v>33.11</v>
      </c>
    </row>
    <row r="2875" spans="1:10" s="110" customFormat="1" ht="15" thickTop="1">
      <c r="A2875" s="205"/>
      <c r="B2875" s="190"/>
      <c r="C2875" s="190"/>
      <c r="D2875" s="189"/>
      <c r="E2875" s="189"/>
      <c r="F2875" s="189"/>
      <c r="G2875" s="189"/>
      <c r="H2875" s="189"/>
      <c r="I2875" s="189"/>
      <c r="J2875" s="206"/>
    </row>
    <row r="2876" spans="1:10" s="110" customFormat="1">
      <c r="A2876" s="290" t="s">
        <v>3856</v>
      </c>
      <c r="B2876" s="289" t="s">
        <v>8</v>
      </c>
      <c r="C2876" s="289" t="s">
        <v>9</v>
      </c>
      <c r="D2876" s="284" t="s">
        <v>10</v>
      </c>
      <c r="E2876" s="367" t="s">
        <v>136</v>
      </c>
      <c r="F2876" s="367"/>
      <c r="G2876" s="289" t="s">
        <v>11</v>
      </c>
      <c r="H2876" s="288" t="s">
        <v>12</v>
      </c>
      <c r="I2876" s="288" t="s">
        <v>13</v>
      </c>
      <c r="J2876" s="287" t="s">
        <v>14</v>
      </c>
    </row>
    <row r="2877" spans="1:10" s="110" customFormat="1" ht="25.5" customHeight="1">
      <c r="A2877" s="94" t="s">
        <v>137</v>
      </c>
      <c r="B2877" s="95" t="s">
        <v>1269</v>
      </c>
      <c r="C2877" s="95" t="s">
        <v>44</v>
      </c>
      <c r="D2877" s="277" t="s">
        <v>127</v>
      </c>
      <c r="E2877" s="368" t="s">
        <v>182</v>
      </c>
      <c r="F2877" s="368"/>
      <c r="G2877" s="95" t="s">
        <v>45</v>
      </c>
      <c r="H2877" s="182">
        <v>1</v>
      </c>
      <c r="I2877" s="96">
        <v>7.86</v>
      </c>
      <c r="J2877" s="196">
        <v>7.86</v>
      </c>
    </row>
    <row r="2878" spans="1:10" s="110" customFormat="1" ht="25.5" customHeight="1">
      <c r="A2878" s="197" t="s">
        <v>146</v>
      </c>
      <c r="B2878" s="183" t="s">
        <v>1386</v>
      </c>
      <c r="C2878" s="183" t="s">
        <v>21</v>
      </c>
      <c r="D2878" s="285" t="s">
        <v>174</v>
      </c>
      <c r="E2878" s="365" t="s">
        <v>148</v>
      </c>
      <c r="F2878" s="365"/>
      <c r="G2878" s="183" t="s">
        <v>26</v>
      </c>
      <c r="H2878" s="184">
        <v>0.2</v>
      </c>
      <c r="I2878" s="185">
        <v>25.62</v>
      </c>
      <c r="J2878" s="198">
        <v>5.12</v>
      </c>
    </row>
    <row r="2879" spans="1:10" s="110" customFormat="1" ht="25.5">
      <c r="A2879" s="199" t="s">
        <v>139</v>
      </c>
      <c r="B2879" s="186" t="s">
        <v>1584</v>
      </c>
      <c r="C2879" s="186" t="s">
        <v>21</v>
      </c>
      <c r="D2879" s="278" t="s">
        <v>185</v>
      </c>
      <c r="E2879" s="362" t="s">
        <v>142</v>
      </c>
      <c r="F2879" s="362"/>
      <c r="G2879" s="186" t="s">
        <v>45</v>
      </c>
      <c r="H2879" s="187">
        <v>1</v>
      </c>
      <c r="I2879" s="188">
        <v>2.74</v>
      </c>
      <c r="J2879" s="200">
        <v>2.74</v>
      </c>
    </row>
    <row r="2880" spans="1:10" s="110" customFormat="1" ht="25.5">
      <c r="A2880" s="201"/>
      <c r="B2880" s="293"/>
      <c r="C2880" s="293"/>
      <c r="D2880" s="279"/>
      <c r="E2880" s="279" t="s">
        <v>143</v>
      </c>
      <c r="F2880" s="203">
        <v>4.05</v>
      </c>
      <c r="G2880" s="279" t="s">
        <v>144</v>
      </c>
      <c r="H2880" s="203">
        <v>0</v>
      </c>
      <c r="I2880" s="279" t="s">
        <v>145</v>
      </c>
      <c r="J2880" s="204">
        <v>4.05</v>
      </c>
    </row>
    <row r="2881" spans="1:10" s="110" customFormat="1" ht="15" customHeight="1" thickBot="1">
      <c r="A2881" s="201"/>
      <c r="B2881" s="293"/>
      <c r="C2881" s="293"/>
      <c r="D2881" s="279"/>
      <c r="E2881" s="279" t="s">
        <v>663</v>
      </c>
      <c r="F2881" s="203">
        <v>1.76</v>
      </c>
      <c r="G2881" s="279"/>
      <c r="H2881" s="363" t="s">
        <v>664</v>
      </c>
      <c r="I2881" s="363"/>
      <c r="J2881" s="204">
        <v>9.6199999999999992</v>
      </c>
    </row>
    <row r="2882" spans="1:10" s="110" customFormat="1" ht="15" thickTop="1">
      <c r="A2882" s="205"/>
      <c r="B2882" s="190"/>
      <c r="C2882" s="190"/>
      <c r="D2882" s="189"/>
      <c r="E2882" s="189"/>
      <c r="F2882" s="189"/>
      <c r="G2882" s="189"/>
      <c r="H2882" s="189"/>
      <c r="I2882" s="189"/>
      <c r="J2882" s="206"/>
    </row>
    <row r="2883" spans="1:10" s="110" customFormat="1">
      <c r="A2883" s="290" t="s">
        <v>3857</v>
      </c>
      <c r="B2883" s="289" t="s">
        <v>8</v>
      </c>
      <c r="C2883" s="289" t="s">
        <v>9</v>
      </c>
      <c r="D2883" s="284" t="s">
        <v>10</v>
      </c>
      <c r="E2883" s="367" t="s">
        <v>136</v>
      </c>
      <c r="F2883" s="367"/>
      <c r="G2883" s="289" t="s">
        <v>11</v>
      </c>
      <c r="H2883" s="288" t="s">
        <v>12</v>
      </c>
      <c r="I2883" s="288" t="s">
        <v>13</v>
      </c>
      <c r="J2883" s="287" t="s">
        <v>14</v>
      </c>
    </row>
    <row r="2884" spans="1:10" s="110" customFormat="1" ht="14.25" customHeight="1">
      <c r="A2884" s="94" t="s">
        <v>137</v>
      </c>
      <c r="B2884" s="95" t="s">
        <v>3858</v>
      </c>
      <c r="C2884" s="95" t="s">
        <v>21</v>
      </c>
      <c r="D2884" s="277" t="s">
        <v>2701</v>
      </c>
      <c r="E2884" s="368" t="s">
        <v>182</v>
      </c>
      <c r="F2884" s="368"/>
      <c r="G2884" s="95" t="s">
        <v>34</v>
      </c>
      <c r="H2884" s="182">
        <v>1</v>
      </c>
      <c r="I2884" s="96">
        <v>50.9</v>
      </c>
      <c r="J2884" s="196">
        <v>50.9</v>
      </c>
    </row>
    <row r="2885" spans="1:10" s="110" customFormat="1" ht="25.5" customHeight="1">
      <c r="A2885" s="197" t="s">
        <v>146</v>
      </c>
      <c r="B2885" s="183" t="s">
        <v>1508</v>
      </c>
      <c r="C2885" s="183" t="s">
        <v>21</v>
      </c>
      <c r="D2885" s="285" t="s">
        <v>150</v>
      </c>
      <c r="E2885" s="365" t="s">
        <v>148</v>
      </c>
      <c r="F2885" s="365"/>
      <c r="G2885" s="183" t="s">
        <v>26</v>
      </c>
      <c r="H2885" s="184">
        <v>0.21</v>
      </c>
      <c r="I2885" s="185">
        <v>21.96</v>
      </c>
      <c r="J2885" s="198">
        <v>4.6100000000000003</v>
      </c>
    </row>
    <row r="2886" spans="1:10" s="110" customFormat="1" ht="25.5" customHeight="1">
      <c r="A2886" s="197" t="s">
        <v>146</v>
      </c>
      <c r="B2886" s="183" t="s">
        <v>1509</v>
      </c>
      <c r="C2886" s="183" t="s">
        <v>21</v>
      </c>
      <c r="D2886" s="285" t="s">
        <v>151</v>
      </c>
      <c r="E2886" s="365" t="s">
        <v>148</v>
      </c>
      <c r="F2886" s="365"/>
      <c r="G2886" s="183" t="s">
        <v>26</v>
      </c>
      <c r="H2886" s="184">
        <v>0.21</v>
      </c>
      <c r="I2886" s="185">
        <v>26.68</v>
      </c>
      <c r="J2886" s="198">
        <v>5.6</v>
      </c>
    </row>
    <row r="2887" spans="1:10" s="110" customFormat="1">
      <c r="A2887" s="199" t="s">
        <v>139</v>
      </c>
      <c r="B2887" s="186" t="s">
        <v>3859</v>
      </c>
      <c r="C2887" s="186" t="s">
        <v>21</v>
      </c>
      <c r="D2887" s="278" t="s">
        <v>3860</v>
      </c>
      <c r="E2887" s="362" t="s">
        <v>142</v>
      </c>
      <c r="F2887" s="362"/>
      <c r="G2887" s="186" t="s">
        <v>34</v>
      </c>
      <c r="H2887" s="187">
        <v>1.02</v>
      </c>
      <c r="I2887" s="188">
        <v>39.9</v>
      </c>
      <c r="J2887" s="200">
        <v>40.69</v>
      </c>
    </row>
    <row r="2888" spans="1:10" s="110" customFormat="1" ht="25.5">
      <c r="A2888" s="201"/>
      <c r="B2888" s="293"/>
      <c r="C2888" s="293"/>
      <c r="D2888" s="279"/>
      <c r="E2888" s="279" t="s">
        <v>143</v>
      </c>
      <c r="F2888" s="203">
        <v>7.97</v>
      </c>
      <c r="G2888" s="279" t="s">
        <v>144</v>
      </c>
      <c r="H2888" s="203">
        <v>0</v>
      </c>
      <c r="I2888" s="279" t="s">
        <v>145</v>
      </c>
      <c r="J2888" s="204">
        <v>7.97</v>
      </c>
    </row>
    <row r="2889" spans="1:10" s="110" customFormat="1" ht="15" customHeight="1" thickBot="1">
      <c r="A2889" s="201"/>
      <c r="B2889" s="293"/>
      <c r="C2889" s="293"/>
      <c r="D2889" s="279"/>
      <c r="E2889" s="279" t="s">
        <v>663</v>
      </c>
      <c r="F2889" s="203">
        <v>11.43</v>
      </c>
      <c r="G2889" s="279"/>
      <c r="H2889" s="363" t="s">
        <v>664</v>
      </c>
      <c r="I2889" s="363"/>
      <c r="J2889" s="204">
        <v>62.33</v>
      </c>
    </row>
    <row r="2890" spans="1:10" s="110" customFormat="1" ht="15" thickTop="1">
      <c r="A2890" s="205"/>
      <c r="B2890" s="190"/>
      <c r="C2890" s="190"/>
      <c r="D2890" s="189"/>
      <c r="E2890" s="189"/>
      <c r="F2890" s="189"/>
      <c r="G2890" s="189"/>
      <c r="H2890" s="189"/>
      <c r="I2890" s="189"/>
      <c r="J2890" s="206"/>
    </row>
    <row r="2891" spans="1:10" s="110" customFormat="1">
      <c r="A2891" s="290" t="s">
        <v>3861</v>
      </c>
      <c r="B2891" s="289" t="s">
        <v>8</v>
      </c>
      <c r="C2891" s="289" t="s">
        <v>9</v>
      </c>
      <c r="D2891" s="284" t="s">
        <v>10</v>
      </c>
      <c r="E2891" s="367" t="s">
        <v>136</v>
      </c>
      <c r="F2891" s="367"/>
      <c r="G2891" s="289" t="s">
        <v>11</v>
      </c>
      <c r="H2891" s="288" t="s">
        <v>12</v>
      </c>
      <c r="I2891" s="288" t="s">
        <v>13</v>
      </c>
      <c r="J2891" s="287" t="s">
        <v>14</v>
      </c>
    </row>
    <row r="2892" spans="1:10" s="110" customFormat="1" ht="14.25" customHeight="1">
      <c r="A2892" s="94" t="s">
        <v>137</v>
      </c>
      <c r="B2892" s="95" t="s">
        <v>3862</v>
      </c>
      <c r="C2892" s="95" t="s">
        <v>21</v>
      </c>
      <c r="D2892" s="277" t="s">
        <v>2703</v>
      </c>
      <c r="E2892" s="368" t="s">
        <v>182</v>
      </c>
      <c r="F2892" s="368"/>
      <c r="G2892" s="95" t="s">
        <v>34</v>
      </c>
      <c r="H2892" s="182">
        <v>1</v>
      </c>
      <c r="I2892" s="96">
        <v>73.040000000000006</v>
      </c>
      <c r="J2892" s="196">
        <v>73.040000000000006</v>
      </c>
    </row>
    <row r="2893" spans="1:10" s="110" customFormat="1" ht="25.5" customHeight="1">
      <c r="A2893" s="197" t="s">
        <v>146</v>
      </c>
      <c r="B2893" s="183" t="s">
        <v>1508</v>
      </c>
      <c r="C2893" s="183" t="s">
        <v>21</v>
      </c>
      <c r="D2893" s="285" t="s">
        <v>150</v>
      </c>
      <c r="E2893" s="365" t="s">
        <v>148</v>
      </c>
      <c r="F2893" s="365"/>
      <c r="G2893" s="183" t="s">
        <v>26</v>
      </c>
      <c r="H2893" s="184">
        <v>0.31</v>
      </c>
      <c r="I2893" s="185">
        <v>21.96</v>
      </c>
      <c r="J2893" s="198">
        <v>6.8</v>
      </c>
    </row>
    <row r="2894" spans="1:10" s="110" customFormat="1" ht="25.5" customHeight="1">
      <c r="A2894" s="197" t="s">
        <v>146</v>
      </c>
      <c r="B2894" s="183" t="s">
        <v>1509</v>
      </c>
      <c r="C2894" s="183" t="s">
        <v>21</v>
      </c>
      <c r="D2894" s="285" t="s">
        <v>151</v>
      </c>
      <c r="E2894" s="365" t="s">
        <v>148</v>
      </c>
      <c r="F2894" s="365"/>
      <c r="G2894" s="183" t="s">
        <v>26</v>
      </c>
      <c r="H2894" s="184">
        <v>0.31</v>
      </c>
      <c r="I2894" s="185">
        <v>26.68</v>
      </c>
      <c r="J2894" s="198">
        <v>8.27</v>
      </c>
    </row>
    <row r="2895" spans="1:10" s="110" customFormat="1">
      <c r="A2895" s="199" t="s">
        <v>139</v>
      </c>
      <c r="B2895" s="186" t="s">
        <v>3863</v>
      </c>
      <c r="C2895" s="186" t="s">
        <v>21</v>
      </c>
      <c r="D2895" s="278" t="s">
        <v>3864</v>
      </c>
      <c r="E2895" s="362" t="s">
        <v>142</v>
      </c>
      <c r="F2895" s="362"/>
      <c r="G2895" s="186" t="s">
        <v>34</v>
      </c>
      <c r="H2895" s="187">
        <v>1.02</v>
      </c>
      <c r="I2895" s="188">
        <v>56.84</v>
      </c>
      <c r="J2895" s="200">
        <v>57.97</v>
      </c>
    </row>
    <row r="2896" spans="1:10" s="110" customFormat="1" ht="25.5">
      <c r="A2896" s="201"/>
      <c r="B2896" s="293"/>
      <c r="C2896" s="293"/>
      <c r="D2896" s="279"/>
      <c r="E2896" s="279" t="s">
        <v>143</v>
      </c>
      <c r="F2896" s="203">
        <v>11.76</v>
      </c>
      <c r="G2896" s="279" t="s">
        <v>144</v>
      </c>
      <c r="H2896" s="203">
        <v>0</v>
      </c>
      <c r="I2896" s="279" t="s">
        <v>145</v>
      </c>
      <c r="J2896" s="204">
        <v>11.76</v>
      </c>
    </row>
    <row r="2897" spans="1:10" s="110" customFormat="1" ht="15" customHeight="1" thickBot="1">
      <c r="A2897" s="201"/>
      <c r="B2897" s="293"/>
      <c r="C2897" s="293"/>
      <c r="D2897" s="279"/>
      <c r="E2897" s="279" t="s">
        <v>663</v>
      </c>
      <c r="F2897" s="203">
        <v>16.41</v>
      </c>
      <c r="G2897" s="279"/>
      <c r="H2897" s="363" t="s">
        <v>664</v>
      </c>
      <c r="I2897" s="363"/>
      <c r="J2897" s="204">
        <v>89.45</v>
      </c>
    </row>
    <row r="2898" spans="1:10" s="110" customFormat="1" ht="15" thickTop="1">
      <c r="A2898" s="205"/>
      <c r="B2898" s="190"/>
      <c r="C2898" s="190"/>
      <c r="D2898" s="189"/>
      <c r="E2898" s="189"/>
      <c r="F2898" s="189"/>
      <c r="G2898" s="189"/>
      <c r="H2898" s="189"/>
      <c r="I2898" s="189"/>
      <c r="J2898" s="206"/>
    </row>
    <row r="2899" spans="1:10" s="110" customFormat="1">
      <c r="A2899" s="290" t="s">
        <v>3865</v>
      </c>
      <c r="B2899" s="289" t="s">
        <v>8</v>
      </c>
      <c r="C2899" s="289" t="s">
        <v>9</v>
      </c>
      <c r="D2899" s="284" t="s">
        <v>10</v>
      </c>
      <c r="E2899" s="367" t="s">
        <v>136</v>
      </c>
      <c r="F2899" s="367"/>
      <c r="G2899" s="289" t="s">
        <v>11</v>
      </c>
      <c r="H2899" s="288" t="s">
        <v>12</v>
      </c>
      <c r="I2899" s="288" t="s">
        <v>13</v>
      </c>
      <c r="J2899" s="287" t="s">
        <v>14</v>
      </c>
    </row>
    <row r="2900" spans="1:10" s="110" customFormat="1" ht="38.25" customHeight="1">
      <c r="A2900" s="94" t="s">
        <v>137</v>
      </c>
      <c r="B2900" s="95" t="s">
        <v>1288</v>
      </c>
      <c r="C2900" s="95" t="s">
        <v>21</v>
      </c>
      <c r="D2900" s="277" t="s">
        <v>340</v>
      </c>
      <c r="E2900" s="368" t="s">
        <v>182</v>
      </c>
      <c r="F2900" s="368"/>
      <c r="G2900" s="95" t="s">
        <v>34</v>
      </c>
      <c r="H2900" s="182">
        <v>1</v>
      </c>
      <c r="I2900" s="96">
        <v>14.04</v>
      </c>
      <c r="J2900" s="196">
        <v>14.04</v>
      </c>
    </row>
    <row r="2901" spans="1:10" s="110" customFormat="1" ht="25.5" customHeight="1">
      <c r="A2901" s="197" t="s">
        <v>146</v>
      </c>
      <c r="B2901" s="183" t="s">
        <v>1508</v>
      </c>
      <c r="C2901" s="183" t="s">
        <v>21</v>
      </c>
      <c r="D2901" s="285" t="s">
        <v>150</v>
      </c>
      <c r="E2901" s="365" t="s">
        <v>148</v>
      </c>
      <c r="F2901" s="365"/>
      <c r="G2901" s="183" t="s">
        <v>26</v>
      </c>
      <c r="H2901" s="184">
        <v>0.17699999999999999</v>
      </c>
      <c r="I2901" s="185">
        <v>21.96</v>
      </c>
      <c r="J2901" s="198">
        <v>3.88</v>
      </c>
    </row>
    <row r="2902" spans="1:10" s="110" customFormat="1" ht="25.5" customHeight="1">
      <c r="A2902" s="197" t="s">
        <v>146</v>
      </c>
      <c r="B2902" s="183" t="s">
        <v>1509</v>
      </c>
      <c r="C2902" s="183" t="s">
        <v>21</v>
      </c>
      <c r="D2902" s="285" t="s">
        <v>151</v>
      </c>
      <c r="E2902" s="365" t="s">
        <v>148</v>
      </c>
      <c r="F2902" s="365"/>
      <c r="G2902" s="183" t="s">
        <v>26</v>
      </c>
      <c r="H2902" s="184">
        <v>0.17699999999999999</v>
      </c>
      <c r="I2902" s="185">
        <v>26.68</v>
      </c>
      <c r="J2902" s="198">
        <v>4.72</v>
      </c>
    </row>
    <row r="2903" spans="1:10" s="110" customFormat="1">
      <c r="A2903" s="199" t="s">
        <v>139</v>
      </c>
      <c r="B2903" s="186" t="s">
        <v>1585</v>
      </c>
      <c r="C2903" s="186" t="s">
        <v>21</v>
      </c>
      <c r="D2903" s="278" t="s">
        <v>943</v>
      </c>
      <c r="E2903" s="362" t="s">
        <v>142</v>
      </c>
      <c r="F2903" s="362"/>
      <c r="G2903" s="186" t="s">
        <v>34</v>
      </c>
      <c r="H2903" s="187">
        <v>1.0169999999999999</v>
      </c>
      <c r="I2903" s="188">
        <v>5.35</v>
      </c>
      <c r="J2903" s="200">
        <v>5.44</v>
      </c>
    </row>
    <row r="2904" spans="1:10" s="110" customFormat="1" ht="25.5">
      <c r="A2904" s="201"/>
      <c r="B2904" s="293"/>
      <c r="C2904" s="293"/>
      <c r="D2904" s="279"/>
      <c r="E2904" s="279" t="s">
        <v>143</v>
      </c>
      <c r="F2904" s="203">
        <v>6.71</v>
      </c>
      <c r="G2904" s="279" t="s">
        <v>144</v>
      </c>
      <c r="H2904" s="203">
        <v>0</v>
      </c>
      <c r="I2904" s="279" t="s">
        <v>145</v>
      </c>
      <c r="J2904" s="204">
        <v>6.71</v>
      </c>
    </row>
    <row r="2905" spans="1:10" s="110" customFormat="1" ht="15" customHeight="1" thickBot="1">
      <c r="A2905" s="201"/>
      <c r="B2905" s="293"/>
      <c r="C2905" s="293"/>
      <c r="D2905" s="279"/>
      <c r="E2905" s="279" t="s">
        <v>663</v>
      </c>
      <c r="F2905" s="203">
        <v>3.15</v>
      </c>
      <c r="G2905" s="279"/>
      <c r="H2905" s="363" t="s">
        <v>664</v>
      </c>
      <c r="I2905" s="363"/>
      <c r="J2905" s="204">
        <v>17.190000000000001</v>
      </c>
    </row>
    <row r="2906" spans="1:10" s="110" customFormat="1" ht="15" thickTop="1">
      <c r="A2906" s="205"/>
      <c r="B2906" s="190"/>
      <c r="C2906" s="190"/>
      <c r="D2906" s="189"/>
      <c r="E2906" s="189"/>
      <c r="F2906" s="189"/>
      <c r="G2906" s="189"/>
      <c r="H2906" s="189"/>
      <c r="I2906" s="189"/>
      <c r="J2906" s="206"/>
    </row>
    <row r="2907" spans="1:10" s="110" customFormat="1">
      <c r="A2907" s="290" t="s">
        <v>3866</v>
      </c>
      <c r="B2907" s="289" t="s">
        <v>8</v>
      </c>
      <c r="C2907" s="289" t="s">
        <v>9</v>
      </c>
      <c r="D2907" s="284" t="s">
        <v>10</v>
      </c>
      <c r="E2907" s="367" t="s">
        <v>136</v>
      </c>
      <c r="F2907" s="367"/>
      <c r="G2907" s="289" t="s">
        <v>11</v>
      </c>
      <c r="H2907" s="288" t="s">
        <v>12</v>
      </c>
      <c r="I2907" s="288" t="s">
        <v>13</v>
      </c>
      <c r="J2907" s="287" t="s">
        <v>14</v>
      </c>
    </row>
    <row r="2908" spans="1:10" s="110" customFormat="1" ht="38.25" customHeight="1">
      <c r="A2908" s="94" t="s">
        <v>137</v>
      </c>
      <c r="B2908" s="95" t="s">
        <v>1297</v>
      </c>
      <c r="C2908" s="95" t="s">
        <v>21</v>
      </c>
      <c r="D2908" s="277" t="s">
        <v>341</v>
      </c>
      <c r="E2908" s="368" t="s">
        <v>182</v>
      </c>
      <c r="F2908" s="368"/>
      <c r="G2908" s="95" t="s">
        <v>45</v>
      </c>
      <c r="H2908" s="182">
        <v>1</v>
      </c>
      <c r="I2908" s="96">
        <v>26.7</v>
      </c>
      <c r="J2908" s="196">
        <v>26.7</v>
      </c>
    </row>
    <row r="2909" spans="1:10" s="110" customFormat="1" ht="25.5" customHeight="1">
      <c r="A2909" s="197" t="s">
        <v>146</v>
      </c>
      <c r="B2909" s="183" t="s">
        <v>1508</v>
      </c>
      <c r="C2909" s="183" t="s">
        <v>21</v>
      </c>
      <c r="D2909" s="285" t="s">
        <v>150</v>
      </c>
      <c r="E2909" s="365" t="s">
        <v>148</v>
      </c>
      <c r="F2909" s="365"/>
      <c r="G2909" s="183" t="s">
        <v>26</v>
      </c>
      <c r="H2909" s="184">
        <v>0.2727</v>
      </c>
      <c r="I2909" s="185">
        <v>21.96</v>
      </c>
      <c r="J2909" s="198">
        <v>5.98</v>
      </c>
    </row>
    <row r="2910" spans="1:10" s="110" customFormat="1" ht="25.5" customHeight="1">
      <c r="A2910" s="197" t="s">
        <v>146</v>
      </c>
      <c r="B2910" s="183" t="s">
        <v>1509</v>
      </c>
      <c r="C2910" s="183" t="s">
        <v>21</v>
      </c>
      <c r="D2910" s="285" t="s">
        <v>151</v>
      </c>
      <c r="E2910" s="365" t="s">
        <v>148</v>
      </c>
      <c r="F2910" s="365"/>
      <c r="G2910" s="183" t="s">
        <v>26</v>
      </c>
      <c r="H2910" s="184">
        <v>0.2727</v>
      </c>
      <c r="I2910" s="185">
        <v>26.68</v>
      </c>
      <c r="J2910" s="198">
        <v>7.27</v>
      </c>
    </row>
    <row r="2911" spans="1:10" s="110" customFormat="1" ht="25.5">
      <c r="A2911" s="199" t="s">
        <v>139</v>
      </c>
      <c r="B2911" s="186" t="s">
        <v>1586</v>
      </c>
      <c r="C2911" s="186" t="s">
        <v>21</v>
      </c>
      <c r="D2911" s="278" t="s">
        <v>944</v>
      </c>
      <c r="E2911" s="362" t="s">
        <v>142</v>
      </c>
      <c r="F2911" s="362"/>
      <c r="G2911" s="186" t="s">
        <v>45</v>
      </c>
      <c r="H2911" s="187">
        <v>1</v>
      </c>
      <c r="I2911" s="188">
        <v>13.05</v>
      </c>
      <c r="J2911" s="200">
        <v>13.05</v>
      </c>
    </row>
    <row r="2912" spans="1:10" s="110" customFormat="1" ht="38.25">
      <c r="A2912" s="199" t="s">
        <v>139</v>
      </c>
      <c r="B2912" s="186" t="s">
        <v>1520</v>
      </c>
      <c r="C2912" s="186" t="s">
        <v>21</v>
      </c>
      <c r="D2912" s="278" t="s">
        <v>129</v>
      </c>
      <c r="E2912" s="362" t="s">
        <v>142</v>
      </c>
      <c r="F2912" s="362"/>
      <c r="G2912" s="186" t="s">
        <v>45</v>
      </c>
      <c r="H2912" s="187">
        <v>2</v>
      </c>
      <c r="I2912" s="188">
        <v>0.2</v>
      </c>
      <c r="J2912" s="200">
        <v>0.4</v>
      </c>
    </row>
    <row r="2913" spans="1:10" s="110" customFormat="1" ht="25.5">
      <c r="A2913" s="201"/>
      <c r="B2913" s="293"/>
      <c r="C2913" s="293"/>
      <c r="D2913" s="279"/>
      <c r="E2913" s="279" t="s">
        <v>143</v>
      </c>
      <c r="F2913" s="203">
        <v>10.34</v>
      </c>
      <c r="G2913" s="279" t="s">
        <v>144</v>
      </c>
      <c r="H2913" s="203">
        <v>0</v>
      </c>
      <c r="I2913" s="279" t="s">
        <v>145</v>
      </c>
      <c r="J2913" s="204">
        <v>10.34</v>
      </c>
    </row>
    <row r="2914" spans="1:10" s="110" customFormat="1" ht="15" customHeight="1" thickBot="1">
      <c r="A2914" s="201"/>
      <c r="B2914" s="293"/>
      <c r="C2914" s="293"/>
      <c r="D2914" s="279"/>
      <c r="E2914" s="279" t="s">
        <v>663</v>
      </c>
      <c r="F2914" s="203">
        <v>5.99</v>
      </c>
      <c r="G2914" s="279"/>
      <c r="H2914" s="363" t="s">
        <v>664</v>
      </c>
      <c r="I2914" s="363"/>
      <c r="J2914" s="204">
        <v>32.69</v>
      </c>
    </row>
    <row r="2915" spans="1:10" s="110" customFormat="1" ht="15" thickTop="1">
      <c r="A2915" s="205"/>
      <c r="B2915" s="190"/>
      <c r="C2915" s="190"/>
      <c r="D2915" s="189"/>
      <c r="E2915" s="189"/>
      <c r="F2915" s="189"/>
      <c r="G2915" s="189"/>
      <c r="H2915" s="189"/>
      <c r="I2915" s="189"/>
      <c r="J2915" s="206"/>
    </row>
    <row r="2916" spans="1:10" s="110" customFormat="1">
      <c r="A2916" s="290" t="s">
        <v>3867</v>
      </c>
      <c r="B2916" s="289" t="s">
        <v>8</v>
      </c>
      <c r="C2916" s="289" t="s">
        <v>9</v>
      </c>
      <c r="D2916" s="284" t="s">
        <v>10</v>
      </c>
      <c r="E2916" s="367" t="s">
        <v>136</v>
      </c>
      <c r="F2916" s="367"/>
      <c r="G2916" s="289" t="s">
        <v>11</v>
      </c>
      <c r="H2916" s="288" t="s">
        <v>12</v>
      </c>
      <c r="I2916" s="288" t="s">
        <v>13</v>
      </c>
      <c r="J2916" s="287" t="s">
        <v>14</v>
      </c>
    </row>
    <row r="2917" spans="1:10" s="110" customFormat="1">
      <c r="A2917" s="94" t="s">
        <v>137</v>
      </c>
      <c r="B2917" s="95" t="s">
        <v>3868</v>
      </c>
      <c r="C2917" s="95" t="s">
        <v>268</v>
      </c>
      <c r="D2917" s="277" t="s">
        <v>2707</v>
      </c>
      <c r="E2917" s="368" t="s">
        <v>3853</v>
      </c>
      <c r="F2917" s="368"/>
      <c r="G2917" s="95" t="s">
        <v>45</v>
      </c>
      <c r="H2917" s="182">
        <v>1</v>
      </c>
      <c r="I2917" s="96">
        <v>56.31</v>
      </c>
      <c r="J2917" s="196">
        <v>56.31</v>
      </c>
    </row>
    <row r="2918" spans="1:10" s="110" customFormat="1">
      <c r="A2918" s="199" t="s">
        <v>139</v>
      </c>
      <c r="B2918" s="186" t="s">
        <v>3868</v>
      </c>
      <c r="C2918" s="186" t="s">
        <v>268</v>
      </c>
      <c r="D2918" s="278" t="s">
        <v>3869</v>
      </c>
      <c r="E2918" s="362" t="s">
        <v>142</v>
      </c>
      <c r="F2918" s="362"/>
      <c r="G2918" s="186" t="s">
        <v>45</v>
      </c>
      <c r="H2918" s="187">
        <v>1</v>
      </c>
      <c r="I2918" s="188">
        <v>51.91</v>
      </c>
      <c r="J2918" s="200">
        <v>51.91</v>
      </c>
    </row>
    <row r="2919" spans="1:10" s="110" customFormat="1">
      <c r="A2919" s="199" t="s">
        <v>139</v>
      </c>
      <c r="B2919" s="186" t="s">
        <v>1528</v>
      </c>
      <c r="C2919" s="186" t="s">
        <v>268</v>
      </c>
      <c r="D2919" s="278" t="s">
        <v>874</v>
      </c>
      <c r="E2919" s="362" t="s">
        <v>141</v>
      </c>
      <c r="F2919" s="362"/>
      <c r="G2919" s="186" t="s">
        <v>26</v>
      </c>
      <c r="H2919" s="187">
        <v>0.128</v>
      </c>
      <c r="I2919" s="188">
        <v>19.37</v>
      </c>
      <c r="J2919" s="200">
        <v>2.4700000000000002</v>
      </c>
    </row>
    <row r="2920" spans="1:10" s="110" customFormat="1">
      <c r="A2920" s="199" t="s">
        <v>139</v>
      </c>
      <c r="B2920" s="186" t="s">
        <v>1529</v>
      </c>
      <c r="C2920" s="186" t="s">
        <v>268</v>
      </c>
      <c r="D2920" s="278" t="s">
        <v>875</v>
      </c>
      <c r="E2920" s="362" t="s">
        <v>141</v>
      </c>
      <c r="F2920" s="362"/>
      <c r="G2920" s="186" t="s">
        <v>26</v>
      </c>
      <c r="H2920" s="187">
        <v>0.128</v>
      </c>
      <c r="I2920" s="188">
        <v>15.09</v>
      </c>
      <c r="J2920" s="200">
        <v>1.93</v>
      </c>
    </row>
    <row r="2921" spans="1:10" s="110" customFormat="1" ht="25.5">
      <c r="A2921" s="201"/>
      <c r="B2921" s="293"/>
      <c r="C2921" s="293"/>
      <c r="D2921" s="279"/>
      <c r="E2921" s="279" t="s">
        <v>143</v>
      </c>
      <c r="F2921" s="203">
        <v>4.4000000000000004</v>
      </c>
      <c r="G2921" s="279" t="s">
        <v>144</v>
      </c>
      <c r="H2921" s="203">
        <v>0</v>
      </c>
      <c r="I2921" s="279" t="s">
        <v>145</v>
      </c>
      <c r="J2921" s="204">
        <v>4.4000000000000004</v>
      </c>
    </row>
    <row r="2922" spans="1:10" s="110" customFormat="1" ht="15" customHeight="1" thickBot="1">
      <c r="A2922" s="201"/>
      <c r="B2922" s="293"/>
      <c r="C2922" s="293"/>
      <c r="D2922" s="279"/>
      <c r="E2922" s="279" t="s">
        <v>663</v>
      </c>
      <c r="F2922" s="203">
        <v>12.65</v>
      </c>
      <c r="G2922" s="279"/>
      <c r="H2922" s="363" t="s">
        <v>664</v>
      </c>
      <c r="I2922" s="363"/>
      <c r="J2922" s="204">
        <v>68.959999999999994</v>
      </c>
    </row>
    <row r="2923" spans="1:10" s="110" customFormat="1" ht="15" thickTop="1">
      <c r="A2923" s="205"/>
      <c r="B2923" s="190"/>
      <c r="C2923" s="190"/>
      <c r="D2923" s="189"/>
      <c r="E2923" s="189"/>
      <c r="F2923" s="189"/>
      <c r="G2923" s="189"/>
      <c r="H2923" s="189"/>
      <c r="I2923" s="189"/>
      <c r="J2923" s="206"/>
    </row>
    <row r="2924" spans="1:10" s="110" customFormat="1">
      <c r="A2924" s="290" t="s">
        <v>3870</v>
      </c>
      <c r="B2924" s="289" t="s">
        <v>8</v>
      </c>
      <c r="C2924" s="289" t="s">
        <v>9</v>
      </c>
      <c r="D2924" s="284" t="s">
        <v>10</v>
      </c>
      <c r="E2924" s="367" t="s">
        <v>136</v>
      </c>
      <c r="F2924" s="367"/>
      <c r="G2924" s="289" t="s">
        <v>11</v>
      </c>
      <c r="H2924" s="288" t="s">
        <v>12</v>
      </c>
      <c r="I2924" s="288" t="s">
        <v>13</v>
      </c>
      <c r="J2924" s="287" t="s">
        <v>14</v>
      </c>
    </row>
    <row r="2925" spans="1:10" s="110" customFormat="1" ht="25.5">
      <c r="A2925" s="94" t="s">
        <v>137</v>
      </c>
      <c r="B2925" s="95" t="s">
        <v>3871</v>
      </c>
      <c r="C2925" s="95" t="s">
        <v>16</v>
      </c>
      <c r="D2925" s="277" t="s">
        <v>2709</v>
      </c>
      <c r="E2925" s="368">
        <v>713</v>
      </c>
      <c r="F2925" s="368"/>
      <c r="G2925" s="95" t="s">
        <v>2070</v>
      </c>
      <c r="H2925" s="182">
        <v>1</v>
      </c>
      <c r="I2925" s="96">
        <v>33.869999999999997</v>
      </c>
      <c r="J2925" s="196">
        <v>33.869999999999997</v>
      </c>
    </row>
    <row r="2926" spans="1:10" s="110" customFormat="1" ht="25.5">
      <c r="A2926" s="199" t="s">
        <v>139</v>
      </c>
      <c r="B2926" s="186" t="s">
        <v>3872</v>
      </c>
      <c r="C2926" s="186" t="s">
        <v>16</v>
      </c>
      <c r="D2926" s="278" t="s">
        <v>3873</v>
      </c>
      <c r="E2926" s="362" t="s">
        <v>142</v>
      </c>
      <c r="F2926" s="362"/>
      <c r="G2926" s="186" t="s">
        <v>17</v>
      </c>
      <c r="H2926" s="187">
        <v>1</v>
      </c>
      <c r="I2926" s="188">
        <v>25.99</v>
      </c>
      <c r="J2926" s="200">
        <v>25.99</v>
      </c>
    </row>
    <row r="2927" spans="1:10" s="110" customFormat="1" ht="25.5">
      <c r="A2927" s="199" t="s">
        <v>139</v>
      </c>
      <c r="B2927" s="186" t="s">
        <v>3439</v>
      </c>
      <c r="C2927" s="186" t="s">
        <v>16</v>
      </c>
      <c r="D2927" s="278" t="s">
        <v>874</v>
      </c>
      <c r="E2927" s="362" t="s">
        <v>141</v>
      </c>
      <c r="F2927" s="362"/>
      <c r="G2927" s="186" t="s">
        <v>26</v>
      </c>
      <c r="H2927" s="187">
        <v>0.2</v>
      </c>
      <c r="I2927" s="188">
        <v>23.41</v>
      </c>
      <c r="J2927" s="200">
        <v>4.68</v>
      </c>
    </row>
    <row r="2928" spans="1:10" s="110" customFormat="1" ht="25.5">
      <c r="A2928" s="199" t="s">
        <v>139</v>
      </c>
      <c r="B2928" s="186" t="s">
        <v>3437</v>
      </c>
      <c r="C2928" s="186" t="s">
        <v>16</v>
      </c>
      <c r="D2928" s="278" t="s">
        <v>3438</v>
      </c>
      <c r="E2928" s="362" t="s">
        <v>141</v>
      </c>
      <c r="F2928" s="362"/>
      <c r="G2928" s="186" t="s">
        <v>26</v>
      </c>
      <c r="H2928" s="187">
        <v>0.2</v>
      </c>
      <c r="I2928" s="188">
        <v>16.04</v>
      </c>
      <c r="J2928" s="200">
        <v>3.2</v>
      </c>
    </row>
    <row r="2929" spans="1:10" s="110" customFormat="1" ht="25.5">
      <c r="A2929" s="201"/>
      <c r="B2929" s="293"/>
      <c r="C2929" s="293"/>
      <c r="D2929" s="279"/>
      <c r="E2929" s="279" t="s">
        <v>143</v>
      </c>
      <c r="F2929" s="203">
        <v>7.88</v>
      </c>
      <c r="G2929" s="279" t="s">
        <v>144</v>
      </c>
      <c r="H2929" s="203">
        <v>0</v>
      </c>
      <c r="I2929" s="279" t="s">
        <v>145</v>
      </c>
      <c r="J2929" s="204">
        <v>7.88</v>
      </c>
    </row>
    <row r="2930" spans="1:10" s="110" customFormat="1" ht="15" customHeight="1" thickBot="1">
      <c r="A2930" s="201"/>
      <c r="B2930" s="293"/>
      <c r="C2930" s="293"/>
      <c r="D2930" s="279"/>
      <c r="E2930" s="279" t="s">
        <v>663</v>
      </c>
      <c r="F2930" s="203">
        <v>7.61</v>
      </c>
      <c r="G2930" s="279"/>
      <c r="H2930" s="363" t="s">
        <v>664</v>
      </c>
      <c r="I2930" s="363"/>
      <c r="J2930" s="204">
        <v>41.48</v>
      </c>
    </row>
    <row r="2931" spans="1:10" s="110" customFormat="1" ht="15" thickTop="1">
      <c r="A2931" s="205"/>
      <c r="B2931" s="190"/>
      <c r="C2931" s="190"/>
      <c r="D2931" s="189"/>
      <c r="E2931" s="189"/>
      <c r="F2931" s="189"/>
      <c r="G2931" s="189"/>
      <c r="H2931" s="189"/>
      <c r="I2931" s="189"/>
      <c r="J2931" s="206"/>
    </row>
    <row r="2932" spans="1:10" s="110" customFormat="1">
      <c r="A2932" s="290" t="s">
        <v>3874</v>
      </c>
      <c r="B2932" s="289" t="s">
        <v>8</v>
      </c>
      <c r="C2932" s="289" t="s">
        <v>9</v>
      </c>
      <c r="D2932" s="284" t="s">
        <v>10</v>
      </c>
      <c r="E2932" s="367" t="s">
        <v>136</v>
      </c>
      <c r="F2932" s="367"/>
      <c r="G2932" s="289" t="s">
        <v>11</v>
      </c>
      <c r="H2932" s="288" t="s">
        <v>12</v>
      </c>
      <c r="I2932" s="288" t="s">
        <v>13</v>
      </c>
      <c r="J2932" s="287" t="s">
        <v>14</v>
      </c>
    </row>
    <row r="2933" spans="1:10" s="110" customFormat="1" ht="25.5" customHeight="1">
      <c r="A2933" s="94" t="s">
        <v>137</v>
      </c>
      <c r="B2933" s="95" t="s">
        <v>1263</v>
      </c>
      <c r="C2933" s="95" t="s">
        <v>44</v>
      </c>
      <c r="D2933" s="277" t="s">
        <v>128</v>
      </c>
      <c r="E2933" s="368" t="s">
        <v>182</v>
      </c>
      <c r="F2933" s="368"/>
      <c r="G2933" s="95" t="s">
        <v>45</v>
      </c>
      <c r="H2933" s="182">
        <v>1</v>
      </c>
      <c r="I2933" s="96">
        <v>880.02</v>
      </c>
      <c r="J2933" s="196">
        <v>880.02</v>
      </c>
    </row>
    <row r="2934" spans="1:10" s="110" customFormat="1" ht="25.5" customHeight="1">
      <c r="A2934" s="197" t="s">
        <v>146</v>
      </c>
      <c r="B2934" s="183" t="s">
        <v>1509</v>
      </c>
      <c r="C2934" s="183" t="s">
        <v>21</v>
      </c>
      <c r="D2934" s="285" t="s">
        <v>151</v>
      </c>
      <c r="E2934" s="365" t="s">
        <v>148</v>
      </c>
      <c r="F2934" s="365"/>
      <c r="G2934" s="183" t="s">
        <v>26</v>
      </c>
      <c r="H2934" s="184">
        <v>2</v>
      </c>
      <c r="I2934" s="185">
        <v>26.68</v>
      </c>
      <c r="J2934" s="198">
        <v>53.36</v>
      </c>
    </row>
    <row r="2935" spans="1:10" s="110" customFormat="1" ht="25.5" customHeight="1">
      <c r="A2935" s="197" t="s">
        <v>146</v>
      </c>
      <c r="B2935" s="183" t="s">
        <v>1508</v>
      </c>
      <c r="C2935" s="183" t="s">
        <v>21</v>
      </c>
      <c r="D2935" s="285" t="s">
        <v>150</v>
      </c>
      <c r="E2935" s="365" t="s">
        <v>148</v>
      </c>
      <c r="F2935" s="365"/>
      <c r="G2935" s="183" t="s">
        <v>26</v>
      </c>
      <c r="H2935" s="184">
        <v>2</v>
      </c>
      <c r="I2935" s="185">
        <v>21.96</v>
      </c>
      <c r="J2935" s="198">
        <v>43.92</v>
      </c>
    </row>
    <row r="2936" spans="1:10" s="110" customFormat="1">
      <c r="A2936" s="199" t="s">
        <v>139</v>
      </c>
      <c r="B2936" s="186" t="s">
        <v>1587</v>
      </c>
      <c r="C2936" s="186" t="s">
        <v>21</v>
      </c>
      <c r="D2936" s="278" t="s">
        <v>186</v>
      </c>
      <c r="E2936" s="362" t="s">
        <v>142</v>
      </c>
      <c r="F2936" s="362"/>
      <c r="G2936" s="186" t="s">
        <v>45</v>
      </c>
      <c r="H2936" s="187">
        <v>4</v>
      </c>
      <c r="I2936" s="188">
        <v>0.57999999999999996</v>
      </c>
      <c r="J2936" s="200">
        <v>2.3199999999999998</v>
      </c>
    </row>
    <row r="2937" spans="1:10" s="110" customFormat="1">
      <c r="A2937" s="199" t="s">
        <v>139</v>
      </c>
      <c r="B2937" s="186" t="s">
        <v>1588</v>
      </c>
      <c r="C2937" s="186" t="s">
        <v>21</v>
      </c>
      <c r="D2937" s="278" t="s">
        <v>187</v>
      </c>
      <c r="E2937" s="362" t="s">
        <v>142</v>
      </c>
      <c r="F2937" s="362"/>
      <c r="G2937" s="186" t="s">
        <v>45</v>
      </c>
      <c r="H2937" s="187">
        <v>4</v>
      </c>
      <c r="I2937" s="188">
        <v>1.1299999999999999</v>
      </c>
      <c r="J2937" s="200">
        <v>4.5199999999999996</v>
      </c>
    </row>
    <row r="2938" spans="1:10" s="110" customFormat="1">
      <c r="A2938" s="199" t="s">
        <v>139</v>
      </c>
      <c r="B2938" s="186" t="s">
        <v>1589</v>
      </c>
      <c r="C2938" s="186" t="s">
        <v>487</v>
      </c>
      <c r="D2938" s="278" t="s">
        <v>532</v>
      </c>
      <c r="E2938" s="362" t="s">
        <v>142</v>
      </c>
      <c r="F2938" s="362"/>
      <c r="G2938" s="186" t="s">
        <v>17</v>
      </c>
      <c r="H2938" s="187">
        <v>1</v>
      </c>
      <c r="I2938" s="188">
        <v>775.9</v>
      </c>
      <c r="J2938" s="200">
        <v>775.9</v>
      </c>
    </row>
    <row r="2939" spans="1:10" s="110" customFormat="1" ht="25.5">
      <c r="A2939" s="201"/>
      <c r="B2939" s="293"/>
      <c r="C2939" s="293"/>
      <c r="D2939" s="279"/>
      <c r="E2939" s="279" t="s">
        <v>143</v>
      </c>
      <c r="F2939" s="203">
        <v>75.92</v>
      </c>
      <c r="G2939" s="279" t="s">
        <v>144</v>
      </c>
      <c r="H2939" s="203">
        <v>0</v>
      </c>
      <c r="I2939" s="279" t="s">
        <v>145</v>
      </c>
      <c r="J2939" s="204">
        <v>75.92</v>
      </c>
    </row>
    <row r="2940" spans="1:10" s="110" customFormat="1" ht="15" customHeight="1" thickBot="1">
      <c r="A2940" s="201"/>
      <c r="B2940" s="293"/>
      <c r="C2940" s="293"/>
      <c r="D2940" s="279"/>
      <c r="E2940" s="279" t="s">
        <v>663</v>
      </c>
      <c r="F2940" s="203">
        <v>197.74</v>
      </c>
      <c r="G2940" s="279"/>
      <c r="H2940" s="363" t="s">
        <v>664</v>
      </c>
      <c r="I2940" s="363"/>
      <c r="J2940" s="204">
        <v>1077.76</v>
      </c>
    </row>
    <row r="2941" spans="1:10" s="110" customFormat="1" ht="15" thickTop="1">
      <c r="A2941" s="205"/>
      <c r="B2941" s="190"/>
      <c r="C2941" s="190"/>
      <c r="D2941" s="189"/>
      <c r="E2941" s="189"/>
      <c r="F2941" s="189"/>
      <c r="G2941" s="189"/>
      <c r="H2941" s="189"/>
      <c r="I2941" s="189"/>
      <c r="J2941" s="206"/>
    </row>
    <row r="2942" spans="1:10" s="110" customFormat="1">
      <c r="A2942" s="290" t="s">
        <v>3875</v>
      </c>
      <c r="B2942" s="289" t="s">
        <v>8</v>
      </c>
      <c r="C2942" s="289" t="s">
        <v>9</v>
      </c>
      <c r="D2942" s="284" t="s">
        <v>10</v>
      </c>
      <c r="E2942" s="367" t="s">
        <v>136</v>
      </c>
      <c r="F2942" s="367"/>
      <c r="G2942" s="289" t="s">
        <v>11</v>
      </c>
      <c r="H2942" s="288" t="s">
        <v>12</v>
      </c>
      <c r="I2942" s="288" t="s">
        <v>13</v>
      </c>
      <c r="J2942" s="287" t="s">
        <v>14</v>
      </c>
    </row>
    <row r="2943" spans="1:10" s="110" customFormat="1" ht="38.25" customHeight="1">
      <c r="A2943" s="94" t="s">
        <v>137</v>
      </c>
      <c r="B2943" s="95" t="s">
        <v>1237</v>
      </c>
      <c r="C2943" s="95" t="s">
        <v>44</v>
      </c>
      <c r="D2943" s="277" t="s">
        <v>129</v>
      </c>
      <c r="E2943" s="368" t="s">
        <v>182</v>
      </c>
      <c r="F2943" s="368"/>
      <c r="G2943" s="95" t="s">
        <v>45</v>
      </c>
      <c r="H2943" s="182">
        <v>1</v>
      </c>
      <c r="I2943" s="96">
        <v>16.899999999999999</v>
      </c>
      <c r="J2943" s="196">
        <v>16.899999999999999</v>
      </c>
    </row>
    <row r="2944" spans="1:10" s="110" customFormat="1" ht="25.5" customHeight="1">
      <c r="A2944" s="197" t="s">
        <v>146</v>
      </c>
      <c r="B2944" s="183" t="s">
        <v>1508</v>
      </c>
      <c r="C2944" s="183" t="s">
        <v>21</v>
      </c>
      <c r="D2944" s="285" t="s">
        <v>150</v>
      </c>
      <c r="E2944" s="365" t="s">
        <v>148</v>
      </c>
      <c r="F2944" s="365"/>
      <c r="G2944" s="183" t="s">
        <v>26</v>
      </c>
      <c r="H2944" s="184">
        <v>0.34339999999999998</v>
      </c>
      <c r="I2944" s="185">
        <v>21.96</v>
      </c>
      <c r="J2944" s="198">
        <v>7.54</v>
      </c>
    </row>
    <row r="2945" spans="1:10" s="110" customFormat="1" ht="25.5" customHeight="1">
      <c r="A2945" s="197" t="s">
        <v>146</v>
      </c>
      <c r="B2945" s="183" t="s">
        <v>1509</v>
      </c>
      <c r="C2945" s="183" t="s">
        <v>21</v>
      </c>
      <c r="D2945" s="285" t="s">
        <v>151</v>
      </c>
      <c r="E2945" s="365" t="s">
        <v>148</v>
      </c>
      <c r="F2945" s="365"/>
      <c r="G2945" s="183" t="s">
        <v>26</v>
      </c>
      <c r="H2945" s="184">
        <v>0.34339999999999998</v>
      </c>
      <c r="I2945" s="185">
        <v>26.68</v>
      </c>
      <c r="J2945" s="198">
        <v>9.16</v>
      </c>
    </row>
    <row r="2946" spans="1:10" s="110" customFormat="1" ht="38.25">
      <c r="A2946" s="199" t="s">
        <v>139</v>
      </c>
      <c r="B2946" s="186" t="s">
        <v>1520</v>
      </c>
      <c r="C2946" s="186" t="s">
        <v>21</v>
      </c>
      <c r="D2946" s="278" t="s">
        <v>129</v>
      </c>
      <c r="E2946" s="362" t="s">
        <v>142</v>
      </c>
      <c r="F2946" s="362"/>
      <c r="G2946" s="186" t="s">
        <v>45</v>
      </c>
      <c r="H2946" s="187">
        <v>1</v>
      </c>
      <c r="I2946" s="188">
        <v>0.2</v>
      </c>
      <c r="J2946" s="200">
        <v>0.2</v>
      </c>
    </row>
    <row r="2947" spans="1:10" s="110" customFormat="1" ht="25.5">
      <c r="A2947" s="201"/>
      <c r="B2947" s="293"/>
      <c r="C2947" s="293"/>
      <c r="D2947" s="279"/>
      <c r="E2947" s="279" t="s">
        <v>143</v>
      </c>
      <c r="F2947" s="203">
        <v>13.02</v>
      </c>
      <c r="G2947" s="279" t="s">
        <v>144</v>
      </c>
      <c r="H2947" s="203">
        <v>0</v>
      </c>
      <c r="I2947" s="279" t="s">
        <v>145</v>
      </c>
      <c r="J2947" s="204">
        <v>13.02</v>
      </c>
    </row>
    <row r="2948" spans="1:10" s="110" customFormat="1" ht="15" customHeight="1" thickBot="1">
      <c r="A2948" s="201"/>
      <c r="B2948" s="293"/>
      <c r="C2948" s="293"/>
      <c r="D2948" s="279"/>
      <c r="E2948" s="279" t="s">
        <v>663</v>
      </c>
      <c r="F2948" s="203">
        <v>3.79</v>
      </c>
      <c r="G2948" s="279"/>
      <c r="H2948" s="363" t="s">
        <v>664</v>
      </c>
      <c r="I2948" s="363"/>
      <c r="J2948" s="204">
        <v>20.69</v>
      </c>
    </row>
    <row r="2949" spans="1:10" s="110" customFormat="1" ht="15" thickTop="1">
      <c r="A2949" s="205"/>
      <c r="B2949" s="190"/>
      <c r="C2949" s="190"/>
      <c r="D2949" s="189"/>
      <c r="E2949" s="189"/>
      <c r="F2949" s="189"/>
      <c r="G2949" s="189"/>
      <c r="H2949" s="189"/>
      <c r="I2949" s="189"/>
      <c r="J2949" s="206"/>
    </row>
    <row r="2950" spans="1:10" s="110" customFormat="1">
      <c r="A2950" s="290" t="s">
        <v>3876</v>
      </c>
      <c r="B2950" s="289" t="s">
        <v>8</v>
      </c>
      <c r="C2950" s="289" t="s">
        <v>9</v>
      </c>
      <c r="D2950" s="284" t="s">
        <v>10</v>
      </c>
      <c r="E2950" s="367" t="s">
        <v>136</v>
      </c>
      <c r="F2950" s="367"/>
      <c r="G2950" s="289" t="s">
        <v>11</v>
      </c>
      <c r="H2950" s="288" t="s">
        <v>12</v>
      </c>
      <c r="I2950" s="288" t="s">
        <v>13</v>
      </c>
      <c r="J2950" s="287" t="s">
        <v>14</v>
      </c>
    </row>
    <row r="2951" spans="1:10" s="110" customFormat="1" ht="14.25" customHeight="1">
      <c r="A2951" s="94" t="s">
        <v>137</v>
      </c>
      <c r="B2951" s="95" t="s">
        <v>3877</v>
      </c>
      <c r="C2951" s="95" t="s">
        <v>44</v>
      </c>
      <c r="D2951" s="277" t="s">
        <v>2715</v>
      </c>
      <c r="E2951" s="368" t="s">
        <v>182</v>
      </c>
      <c r="F2951" s="368"/>
      <c r="G2951" s="95" t="s">
        <v>45</v>
      </c>
      <c r="H2951" s="182">
        <v>1</v>
      </c>
      <c r="I2951" s="96">
        <v>489.65</v>
      </c>
      <c r="J2951" s="196">
        <v>489.65</v>
      </c>
    </row>
    <row r="2952" spans="1:10" s="110" customFormat="1" ht="25.5" customHeight="1">
      <c r="A2952" s="197" t="s">
        <v>146</v>
      </c>
      <c r="B2952" s="183" t="s">
        <v>1509</v>
      </c>
      <c r="C2952" s="183" t="s">
        <v>21</v>
      </c>
      <c r="D2952" s="285" t="s">
        <v>151</v>
      </c>
      <c r="E2952" s="365" t="s">
        <v>148</v>
      </c>
      <c r="F2952" s="365"/>
      <c r="G2952" s="183" t="s">
        <v>26</v>
      </c>
      <c r="H2952" s="184">
        <v>1.5</v>
      </c>
      <c r="I2952" s="185">
        <v>26.68</v>
      </c>
      <c r="J2952" s="198">
        <v>40.020000000000003</v>
      </c>
    </row>
    <row r="2953" spans="1:10" s="110" customFormat="1" ht="25.5" customHeight="1">
      <c r="A2953" s="197" t="s">
        <v>146</v>
      </c>
      <c r="B2953" s="183" t="s">
        <v>1508</v>
      </c>
      <c r="C2953" s="183" t="s">
        <v>21</v>
      </c>
      <c r="D2953" s="285" t="s">
        <v>150</v>
      </c>
      <c r="E2953" s="365" t="s">
        <v>148</v>
      </c>
      <c r="F2953" s="365"/>
      <c r="G2953" s="183" t="s">
        <v>26</v>
      </c>
      <c r="H2953" s="184">
        <v>1.5</v>
      </c>
      <c r="I2953" s="185">
        <v>21.96</v>
      </c>
      <c r="J2953" s="198">
        <v>32.94</v>
      </c>
    </row>
    <row r="2954" spans="1:10" s="110" customFormat="1" ht="38.25">
      <c r="A2954" s="199" t="s">
        <v>139</v>
      </c>
      <c r="B2954" s="186" t="s">
        <v>3878</v>
      </c>
      <c r="C2954" s="186" t="s">
        <v>21</v>
      </c>
      <c r="D2954" s="278" t="s">
        <v>3879</v>
      </c>
      <c r="E2954" s="362" t="s">
        <v>142</v>
      </c>
      <c r="F2954" s="362"/>
      <c r="G2954" s="186" t="s">
        <v>45</v>
      </c>
      <c r="H2954" s="187">
        <v>1</v>
      </c>
      <c r="I2954" s="188">
        <v>154.69999999999999</v>
      </c>
      <c r="J2954" s="200">
        <v>154.69999999999999</v>
      </c>
    </row>
    <row r="2955" spans="1:10" s="110" customFormat="1">
      <c r="A2955" s="199" t="s">
        <v>139</v>
      </c>
      <c r="B2955" s="186" t="s">
        <v>3880</v>
      </c>
      <c r="C2955" s="186" t="s">
        <v>21</v>
      </c>
      <c r="D2955" s="278" t="s">
        <v>3881</v>
      </c>
      <c r="E2955" s="362" t="s">
        <v>142</v>
      </c>
      <c r="F2955" s="362"/>
      <c r="G2955" s="186" t="s">
        <v>34</v>
      </c>
      <c r="H2955" s="187">
        <v>1</v>
      </c>
      <c r="I2955" s="188">
        <v>61.48</v>
      </c>
      <c r="J2955" s="200">
        <v>61.48</v>
      </c>
    </row>
    <row r="2956" spans="1:10" s="110" customFormat="1">
      <c r="A2956" s="199" t="s">
        <v>139</v>
      </c>
      <c r="B2956" s="186" t="s">
        <v>3882</v>
      </c>
      <c r="C2956" s="186" t="s">
        <v>21</v>
      </c>
      <c r="D2956" s="278" t="s">
        <v>3883</v>
      </c>
      <c r="E2956" s="362" t="s">
        <v>142</v>
      </c>
      <c r="F2956" s="362"/>
      <c r="G2956" s="186" t="s">
        <v>45</v>
      </c>
      <c r="H2956" s="187">
        <v>1</v>
      </c>
      <c r="I2956" s="188">
        <v>62.42</v>
      </c>
      <c r="J2956" s="200">
        <v>62.42</v>
      </c>
    </row>
    <row r="2957" spans="1:10" s="110" customFormat="1" ht="25.5">
      <c r="A2957" s="199" t="s">
        <v>139</v>
      </c>
      <c r="B2957" s="186" t="s">
        <v>3332</v>
      </c>
      <c r="C2957" s="186" t="s">
        <v>21</v>
      </c>
      <c r="D2957" s="278" t="s">
        <v>3333</v>
      </c>
      <c r="E2957" s="362" t="s">
        <v>142</v>
      </c>
      <c r="F2957" s="362"/>
      <c r="G2957" s="186" t="s">
        <v>45</v>
      </c>
      <c r="H2957" s="187">
        <v>2</v>
      </c>
      <c r="I2957" s="188">
        <v>39.08</v>
      </c>
      <c r="J2957" s="200">
        <v>78.16</v>
      </c>
    </row>
    <row r="2958" spans="1:10" s="110" customFormat="1" ht="25.5">
      <c r="A2958" s="199" t="s">
        <v>139</v>
      </c>
      <c r="B2958" s="186" t="s">
        <v>1583</v>
      </c>
      <c r="C2958" s="186" t="s">
        <v>21</v>
      </c>
      <c r="D2958" s="278" t="s">
        <v>126</v>
      </c>
      <c r="E2958" s="362" t="s">
        <v>142</v>
      </c>
      <c r="F2958" s="362"/>
      <c r="G2958" s="186" t="s">
        <v>45</v>
      </c>
      <c r="H2958" s="187">
        <v>18</v>
      </c>
      <c r="I2958" s="188">
        <v>2.09</v>
      </c>
      <c r="J2958" s="200">
        <v>37.619999999999997</v>
      </c>
    </row>
    <row r="2959" spans="1:10" s="110" customFormat="1" ht="25.5">
      <c r="A2959" s="199" t="s">
        <v>139</v>
      </c>
      <c r="B2959" s="186" t="s">
        <v>3884</v>
      </c>
      <c r="C2959" s="186" t="s">
        <v>21</v>
      </c>
      <c r="D2959" s="278" t="s">
        <v>3885</v>
      </c>
      <c r="E2959" s="362" t="s">
        <v>142</v>
      </c>
      <c r="F2959" s="362"/>
      <c r="G2959" s="186" t="s">
        <v>45</v>
      </c>
      <c r="H2959" s="187">
        <v>4</v>
      </c>
      <c r="I2959" s="188">
        <v>4.91</v>
      </c>
      <c r="J2959" s="200">
        <v>19.64</v>
      </c>
    </row>
    <row r="2960" spans="1:10" s="110" customFormat="1">
      <c r="A2960" s="199" t="s">
        <v>139</v>
      </c>
      <c r="B2960" s="186" t="s">
        <v>1585</v>
      </c>
      <c r="C2960" s="186" t="s">
        <v>21</v>
      </c>
      <c r="D2960" s="278" t="s">
        <v>943</v>
      </c>
      <c r="E2960" s="362" t="s">
        <v>142</v>
      </c>
      <c r="F2960" s="362"/>
      <c r="G2960" s="186" t="s">
        <v>34</v>
      </c>
      <c r="H2960" s="187">
        <v>0.5</v>
      </c>
      <c r="I2960" s="188">
        <v>5.35</v>
      </c>
      <c r="J2960" s="200">
        <v>2.67</v>
      </c>
    </row>
    <row r="2961" spans="1:10" s="110" customFormat="1" ht="25.5">
      <c r="A2961" s="201"/>
      <c r="B2961" s="293"/>
      <c r="C2961" s="293"/>
      <c r="D2961" s="279"/>
      <c r="E2961" s="279" t="s">
        <v>143</v>
      </c>
      <c r="F2961" s="203">
        <v>56.94</v>
      </c>
      <c r="G2961" s="279" t="s">
        <v>144</v>
      </c>
      <c r="H2961" s="203">
        <v>0</v>
      </c>
      <c r="I2961" s="279" t="s">
        <v>145</v>
      </c>
      <c r="J2961" s="204">
        <v>56.94</v>
      </c>
    </row>
    <row r="2962" spans="1:10" s="110" customFormat="1" ht="15" customHeight="1" thickBot="1">
      <c r="A2962" s="201"/>
      <c r="B2962" s="293"/>
      <c r="C2962" s="293"/>
      <c r="D2962" s="279"/>
      <c r="E2962" s="279" t="s">
        <v>663</v>
      </c>
      <c r="F2962" s="203">
        <v>110.02</v>
      </c>
      <c r="G2962" s="279"/>
      <c r="H2962" s="363" t="s">
        <v>664</v>
      </c>
      <c r="I2962" s="363"/>
      <c r="J2962" s="204">
        <v>599.66999999999996</v>
      </c>
    </row>
    <row r="2963" spans="1:10" s="110" customFormat="1" ht="15" thickTop="1">
      <c r="A2963" s="205"/>
      <c r="B2963" s="190"/>
      <c r="C2963" s="190"/>
      <c r="D2963" s="189"/>
      <c r="E2963" s="189"/>
      <c r="F2963" s="189"/>
      <c r="G2963" s="189"/>
      <c r="H2963" s="189"/>
      <c r="I2963" s="189"/>
      <c r="J2963" s="206"/>
    </row>
    <row r="2964" spans="1:10" s="110" customFormat="1">
      <c r="A2964" s="290" t="s">
        <v>3886</v>
      </c>
      <c r="B2964" s="289" t="s">
        <v>8</v>
      </c>
      <c r="C2964" s="289" t="s">
        <v>9</v>
      </c>
      <c r="D2964" s="284" t="s">
        <v>10</v>
      </c>
      <c r="E2964" s="367" t="s">
        <v>136</v>
      </c>
      <c r="F2964" s="367"/>
      <c r="G2964" s="289" t="s">
        <v>11</v>
      </c>
      <c r="H2964" s="288" t="s">
        <v>12</v>
      </c>
      <c r="I2964" s="288" t="s">
        <v>13</v>
      </c>
      <c r="J2964" s="287" t="s">
        <v>14</v>
      </c>
    </row>
    <row r="2965" spans="1:10" s="110" customFormat="1" ht="25.5" customHeight="1">
      <c r="A2965" s="94" t="s">
        <v>137</v>
      </c>
      <c r="B2965" s="95" t="s">
        <v>3887</v>
      </c>
      <c r="C2965" s="95" t="s">
        <v>44</v>
      </c>
      <c r="D2965" s="277" t="s">
        <v>2718</v>
      </c>
      <c r="E2965" s="368" t="s">
        <v>182</v>
      </c>
      <c r="F2965" s="368"/>
      <c r="G2965" s="95" t="s">
        <v>45</v>
      </c>
      <c r="H2965" s="182">
        <v>1</v>
      </c>
      <c r="I2965" s="96">
        <v>172.6</v>
      </c>
      <c r="J2965" s="196">
        <v>172.6</v>
      </c>
    </row>
    <row r="2966" spans="1:10" s="110" customFormat="1">
      <c r="A2966" s="199" t="s">
        <v>139</v>
      </c>
      <c r="B2966" s="186" t="s">
        <v>3888</v>
      </c>
      <c r="C2966" s="186" t="s">
        <v>487</v>
      </c>
      <c r="D2966" s="278" t="s">
        <v>3889</v>
      </c>
      <c r="E2966" s="362" t="s">
        <v>142</v>
      </c>
      <c r="F2966" s="362"/>
      <c r="G2966" s="186" t="s">
        <v>17</v>
      </c>
      <c r="H2966" s="187">
        <v>1</v>
      </c>
      <c r="I2966" s="188">
        <v>172.6</v>
      </c>
      <c r="J2966" s="200">
        <v>172.6</v>
      </c>
    </row>
    <row r="2967" spans="1:10" s="110" customFormat="1" ht="25.5">
      <c r="A2967" s="201"/>
      <c r="B2967" s="293"/>
      <c r="C2967" s="293"/>
      <c r="D2967" s="279"/>
      <c r="E2967" s="279" t="s">
        <v>143</v>
      </c>
      <c r="F2967" s="203">
        <v>0</v>
      </c>
      <c r="G2967" s="279" t="s">
        <v>144</v>
      </c>
      <c r="H2967" s="203">
        <v>0</v>
      </c>
      <c r="I2967" s="279" t="s">
        <v>145</v>
      </c>
      <c r="J2967" s="204">
        <v>0</v>
      </c>
    </row>
    <row r="2968" spans="1:10" s="110" customFormat="1" ht="15" customHeight="1" thickBot="1">
      <c r="A2968" s="201"/>
      <c r="B2968" s="293"/>
      <c r="C2968" s="293"/>
      <c r="D2968" s="279"/>
      <c r="E2968" s="279" t="s">
        <v>663</v>
      </c>
      <c r="F2968" s="203">
        <v>38.78</v>
      </c>
      <c r="G2968" s="279"/>
      <c r="H2968" s="363" t="s">
        <v>664</v>
      </c>
      <c r="I2968" s="363"/>
      <c r="J2968" s="204">
        <v>211.38</v>
      </c>
    </row>
    <row r="2969" spans="1:10" s="110" customFormat="1" ht="15" thickTop="1">
      <c r="A2969" s="205"/>
      <c r="B2969" s="190"/>
      <c r="C2969" s="190"/>
      <c r="D2969" s="189"/>
      <c r="E2969" s="189"/>
      <c r="F2969" s="189"/>
      <c r="G2969" s="189"/>
      <c r="H2969" s="189"/>
      <c r="I2969" s="189"/>
      <c r="J2969" s="206"/>
    </row>
    <row r="2970" spans="1:10" s="110" customFormat="1">
      <c r="A2970" s="290" t="s">
        <v>3890</v>
      </c>
      <c r="B2970" s="289" t="s">
        <v>8</v>
      </c>
      <c r="C2970" s="289" t="s">
        <v>9</v>
      </c>
      <c r="D2970" s="284" t="s">
        <v>10</v>
      </c>
      <c r="E2970" s="367" t="s">
        <v>136</v>
      </c>
      <c r="F2970" s="367"/>
      <c r="G2970" s="289" t="s">
        <v>11</v>
      </c>
      <c r="H2970" s="288" t="s">
        <v>12</v>
      </c>
      <c r="I2970" s="288" t="s">
        <v>13</v>
      </c>
      <c r="J2970" s="287" t="s">
        <v>14</v>
      </c>
    </row>
    <row r="2971" spans="1:10" s="110" customFormat="1" ht="25.5" customHeight="1">
      <c r="A2971" s="94" t="s">
        <v>137</v>
      </c>
      <c r="B2971" s="95" t="s">
        <v>3891</v>
      </c>
      <c r="C2971" s="95" t="s">
        <v>44</v>
      </c>
      <c r="D2971" s="277" t="s">
        <v>2721</v>
      </c>
      <c r="E2971" s="368" t="s">
        <v>182</v>
      </c>
      <c r="F2971" s="368"/>
      <c r="G2971" s="95" t="s">
        <v>45</v>
      </c>
      <c r="H2971" s="182">
        <v>1</v>
      </c>
      <c r="I2971" s="96">
        <v>214.09</v>
      </c>
      <c r="J2971" s="196">
        <v>214.09</v>
      </c>
    </row>
    <row r="2972" spans="1:10" s="110" customFormat="1">
      <c r="A2972" s="199" t="s">
        <v>139</v>
      </c>
      <c r="B2972" s="186" t="s">
        <v>3892</v>
      </c>
      <c r="C2972" s="186" t="s">
        <v>487</v>
      </c>
      <c r="D2972" s="278" t="s">
        <v>3893</v>
      </c>
      <c r="E2972" s="362" t="s">
        <v>142</v>
      </c>
      <c r="F2972" s="362"/>
      <c r="G2972" s="186" t="s">
        <v>17</v>
      </c>
      <c r="H2972" s="187">
        <v>1</v>
      </c>
      <c r="I2972" s="188">
        <v>214.09</v>
      </c>
      <c r="J2972" s="200">
        <v>214.09</v>
      </c>
    </row>
    <row r="2973" spans="1:10" s="110" customFormat="1" ht="25.5">
      <c r="A2973" s="201"/>
      <c r="B2973" s="293"/>
      <c r="C2973" s="293"/>
      <c r="D2973" s="279"/>
      <c r="E2973" s="279" t="s">
        <v>143</v>
      </c>
      <c r="F2973" s="203">
        <v>0</v>
      </c>
      <c r="G2973" s="279" t="s">
        <v>144</v>
      </c>
      <c r="H2973" s="203">
        <v>0</v>
      </c>
      <c r="I2973" s="279" t="s">
        <v>145</v>
      </c>
      <c r="J2973" s="204">
        <v>0</v>
      </c>
    </row>
    <row r="2974" spans="1:10" s="110" customFormat="1" ht="15" customHeight="1" thickBot="1">
      <c r="A2974" s="201"/>
      <c r="B2974" s="293"/>
      <c r="C2974" s="293"/>
      <c r="D2974" s="279"/>
      <c r="E2974" s="279" t="s">
        <v>663</v>
      </c>
      <c r="F2974" s="203">
        <v>48.1</v>
      </c>
      <c r="G2974" s="279"/>
      <c r="H2974" s="363" t="s">
        <v>664</v>
      </c>
      <c r="I2974" s="363"/>
      <c r="J2974" s="204">
        <v>262.19</v>
      </c>
    </row>
    <row r="2975" spans="1:10" s="110" customFormat="1" ht="15" thickTop="1">
      <c r="A2975" s="205"/>
      <c r="B2975" s="190"/>
      <c r="C2975" s="190"/>
      <c r="D2975" s="189"/>
      <c r="E2975" s="189"/>
      <c r="F2975" s="189"/>
      <c r="G2975" s="189"/>
      <c r="H2975" s="189"/>
      <c r="I2975" s="189"/>
      <c r="J2975" s="206"/>
    </row>
    <row r="2976" spans="1:10" s="110" customFormat="1">
      <c r="A2976" s="290" t="s">
        <v>3894</v>
      </c>
      <c r="B2976" s="289" t="s">
        <v>8</v>
      </c>
      <c r="C2976" s="289" t="s">
        <v>9</v>
      </c>
      <c r="D2976" s="284" t="s">
        <v>10</v>
      </c>
      <c r="E2976" s="367" t="s">
        <v>136</v>
      </c>
      <c r="F2976" s="367"/>
      <c r="G2976" s="289" t="s">
        <v>11</v>
      </c>
      <c r="H2976" s="288" t="s">
        <v>12</v>
      </c>
      <c r="I2976" s="288" t="s">
        <v>13</v>
      </c>
      <c r="J2976" s="287" t="s">
        <v>14</v>
      </c>
    </row>
    <row r="2977" spans="1:10" s="110" customFormat="1" ht="25.5" customHeight="1">
      <c r="A2977" s="94" t="s">
        <v>137</v>
      </c>
      <c r="B2977" s="95" t="s">
        <v>3895</v>
      </c>
      <c r="C2977" s="95" t="s">
        <v>21</v>
      </c>
      <c r="D2977" s="277" t="s">
        <v>2727</v>
      </c>
      <c r="E2977" s="368" t="s">
        <v>152</v>
      </c>
      <c r="F2977" s="368"/>
      <c r="G2977" s="95" t="s">
        <v>45</v>
      </c>
      <c r="H2977" s="182">
        <v>1</v>
      </c>
      <c r="I2977" s="96">
        <v>256.27</v>
      </c>
      <c r="J2977" s="196">
        <v>256.27</v>
      </c>
    </row>
    <row r="2978" spans="1:10" s="110" customFormat="1" ht="25.5" customHeight="1">
      <c r="A2978" s="197" t="s">
        <v>146</v>
      </c>
      <c r="B2978" s="183" t="s">
        <v>1559</v>
      </c>
      <c r="C2978" s="183" t="s">
        <v>21</v>
      </c>
      <c r="D2978" s="285" t="s">
        <v>153</v>
      </c>
      <c r="E2978" s="365" t="s">
        <v>148</v>
      </c>
      <c r="F2978" s="365"/>
      <c r="G2978" s="183" t="s">
        <v>26</v>
      </c>
      <c r="H2978" s="184">
        <v>0.4546</v>
      </c>
      <c r="I2978" s="185">
        <v>20.92</v>
      </c>
      <c r="J2978" s="198">
        <v>9.51</v>
      </c>
    </row>
    <row r="2979" spans="1:10" s="110" customFormat="1" ht="25.5" customHeight="1">
      <c r="A2979" s="197" t="s">
        <v>146</v>
      </c>
      <c r="B2979" s="183" t="s">
        <v>1560</v>
      </c>
      <c r="C2979" s="183" t="s">
        <v>21</v>
      </c>
      <c r="D2979" s="285" t="s">
        <v>154</v>
      </c>
      <c r="E2979" s="365" t="s">
        <v>148</v>
      </c>
      <c r="F2979" s="365"/>
      <c r="G2979" s="183" t="s">
        <v>26</v>
      </c>
      <c r="H2979" s="184">
        <v>0.4546</v>
      </c>
      <c r="I2979" s="185">
        <v>25.55</v>
      </c>
      <c r="J2979" s="198">
        <v>11.61</v>
      </c>
    </row>
    <row r="2980" spans="1:10" s="110" customFormat="1">
      <c r="A2980" s="199" t="s">
        <v>139</v>
      </c>
      <c r="B2980" s="186" t="s">
        <v>1572</v>
      </c>
      <c r="C2980" s="186" t="s">
        <v>21</v>
      </c>
      <c r="D2980" s="278" t="s">
        <v>184</v>
      </c>
      <c r="E2980" s="362" t="s">
        <v>142</v>
      </c>
      <c r="F2980" s="362"/>
      <c r="G2980" s="186" t="s">
        <v>45</v>
      </c>
      <c r="H2980" s="187">
        <v>3.0200000000000001E-2</v>
      </c>
      <c r="I2980" s="188">
        <v>14.56</v>
      </c>
      <c r="J2980" s="200">
        <v>0.43</v>
      </c>
    </row>
    <row r="2981" spans="1:10" s="110" customFormat="1" ht="25.5">
      <c r="A2981" s="199" t="s">
        <v>139</v>
      </c>
      <c r="B2981" s="186" t="s">
        <v>3896</v>
      </c>
      <c r="C2981" s="186" t="s">
        <v>21</v>
      </c>
      <c r="D2981" s="278" t="s">
        <v>3897</v>
      </c>
      <c r="E2981" s="362" t="s">
        <v>142</v>
      </c>
      <c r="F2981" s="362"/>
      <c r="G2981" s="186" t="s">
        <v>45</v>
      </c>
      <c r="H2981" s="187">
        <v>1</v>
      </c>
      <c r="I2981" s="188">
        <v>234.72</v>
      </c>
      <c r="J2981" s="200">
        <v>234.72</v>
      </c>
    </row>
    <row r="2982" spans="1:10" s="110" customFormat="1" ht="25.5">
      <c r="A2982" s="201"/>
      <c r="B2982" s="293"/>
      <c r="C2982" s="293"/>
      <c r="D2982" s="279"/>
      <c r="E2982" s="279" t="s">
        <v>143</v>
      </c>
      <c r="F2982" s="203">
        <v>16.88</v>
      </c>
      <c r="G2982" s="279" t="s">
        <v>144</v>
      </c>
      <c r="H2982" s="203">
        <v>0</v>
      </c>
      <c r="I2982" s="279" t="s">
        <v>145</v>
      </c>
      <c r="J2982" s="204">
        <v>16.88</v>
      </c>
    </row>
    <row r="2983" spans="1:10" s="110" customFormat="1" ht="15" customHeight="1" thickBot="1">
      <c r="A2983" s="201"/>
      <c r="B2983" s="293"/>
      <c r="C2983" s="293"/>
      <c r="D2983" s="279"/>
      <c r="E2983" s="279" t="s">
        <v>663</v>
      </c>
      <c r="F2983" s="203">
        <v>57.58</v>
      </c>
      <c r="G2983" s="279"/>
      <c r="H2983" s="363" t="s">
        <v>664</v>
      </c>
      <c r="I2983" s="363"/>
      <c r="J2983" s="204">
        <v>313.85000000000002</v>
      </c>
    </row>
    <row r="2984" spans="1:10" s="110" customFormat="1" ht="15" thickTop="1">
      <c r="A2984" s="205"/>
      <c r="B2984" s="190"/>
      <c r="C2984" s="190"/>
      <c r="D2984" s="189"/>
      <c r="E2984" s="189"/>
      <c r="F2984" s="189"/>
      <c r="G2984" s="189"/>
      <c r="H2984" s="189"/>
      <c r="I2984" s="189"/>
      <c r="J2984" s="206"/>
    </row>
    <row r="2985" spans="1:10" s="110" customFormat="1">
      <c r="A2985" s="290" t="s">
        <v>3898</v>
      </c>
      <c r="B2985" s="289" t="s">
        <v>8</v>
      </c>
      <c r="C2985" s="289" t="s">
        <v>9</v>
      </c>
      <c r="D2985" s="284" t="s">
        <v>10</v>
      </c>
      <c r="E2985" s="367" t="s">
        <v>136</v>
      </c>
      <c r="F2985" s="367"/>
      <c r="G2985" s="289" t="s">
        <v>11</v>
      </c>
      <c r="H2985" s="288" t="s">
        <v>12</v>
      </c>
      <c r="I2985" s="288" t="s">
        <v>13</v>
      </c>
      <c r="J2985" s="287" t="s">
        <v>14</v>
      </c>
    </row>
    <row r="2986" spans="1:10" s="110" customFormat="1" ht="25.5" customHeight="1">
      <c r="A2986" s="94" t="s">
        <v>137</v>
      </c>
      <c r="B2986" s="95" t="s">
        <v>3899</v>
      </c>
      <c r="C2986" s="95" t="s">
        <v>44</v>
      </c>
      <c r="D2986" s="277" t="s">
        <v>2730</v>
      </c>
      <c r="E2986" s="368" t="s">
        <v>152</v>
      </c>
      <c r="F2986" s="368"/>
      <c r="G2986" s="95" t="s">
        <v>45</v>
      </c>
      <c r="H2986" s="182">
        <v>1</v>
      </c>
      <c r="I2986" s="96">
        <v>370.96</v>
      </c>
      <c r="J2986" s="196">
        <v>370.96</v>
      </c>
    </row>
    <row r="2987" spans="1:10" s="110" customFormat="1" ht="25.5" customHeight="1">
      <c r="A2987" s="197" t="s">
        <v>146</v>
      </c>
      <c r="B2987" s="183" t="s">
        <v>1560</v>
      </c>
      <c r="C2987" s="183" t="s">
        <v>21</v>
      </c>
      <c r="D2987" s="285" t="s">
        <v>154</v>
      </c>
      <c r="E2987" s="365" t="s">
        <v>148</v>
      </c>
      <c r="F2987" s="365"/>
      <c r="G2987" s="183" t="s">
        <v>26</v>
      </c>
      <c r="H2987" s="184">
        <v>0.8</v>
      </c>
      <c r="I2987" s="185">
        <v>25.55</v>
      </c>
      <c r="J2987" s="198">
        <v>20.440000000000001</v>
      </c>
    </row>
    <row r="2988" spans="1:10" s="110" customFormat="1" ht="25.5" customHeight="1">
      <c r="A2988" s="197" t="s">
        <v>146</v>
      </c>
      <c r="B2988" s="183" t="s">
        <v>1559</v>
      </c>
      <c r="C2988" s="183" t="s">
        <v>21</v>
      </c>
      <c r="D2988" s="285" t="s">
        <v>153</v>
      </c>
      <c r="E2988" s="365" t="s">
        <v>148</v>
      </c>
      <c r="F2988" s="365"/>
      <c r="G2988" s="183" t="s">
        <v>26</v>
      </c>
      <c r="H2988" s="184">
        <v>0.8</v>
      </c>
      <c r="I2988" s="185">
        <v>20.92</v>
      </c>
      <c r="J2988" s="198">
        <v>16.73</v>
      </c>
    </row>
    <row r="2989" spans="1:10" s="110" customFormat="1" ht="25.5">
      <c r="A2989" s="199" t="s">
        <v>139</v>
      </c>
      <c r="B2989" s="186" t="s">
        <v>3900</v>
      </c>
      <c r="C2989" s="186" t="s">
        <v>21</v>
      </c>
      <c r="D2989" s="278" t="s">
        <v>3901</v>
      </c>
      <c r="E2989" s="362" t="s">
        <v>142</v>
      </c>
      <c r="F2989" s="362"/>
      <c r="G2989" s="186" t="s">
        <v>45</v>
      </c>
      <c r="H2989" s="187">
        <v>0.04</v>
      </c>
      <c r="I2989" s="188">
        <v>67.14</v>
      </c>
      <c r="J2989" s="200">
        <v>2.68</v>
      </c>
    </row>
    <row r="2990" spans="1:10" s="110" customFormat="1">
      <c r="A2990" s="199" t="s">
        <v>139</v>
      </c>
      <c r="B2990" s="186" t="s">
        <v>1575</v>
      </c>
      <c r="C2990" s="186" t="s">
        <v>21</v>
      </c>
      <c r="D2990" s="278" t="s">
        <v>172</v>
      </c>
      <c r="E2990" s="362" t="s">
        <v>142</v>
      </c>
      <c r="F2990" s="362"/>
      <c r="G2990" s="186" t="s">
        <v>45</v>
      </c>
      <c r="H2990" s="187">
        <v>0.12</v>
      </c>
      <c r="I2990" s="188">
        <v>3.95</v>
      </c>
      <c r="J2990" s="200">
        <v>0.47</v>
      </c>
    </row>
    <row r="2991" spans="1:10" s="110" customFormat="1" ht="25.5">
      <c r="A2991" s="199" t="s">
        <v>139</v>
      </c>
      <c r="B2991" s="186" t="s">
        <v>3902</v>
      </c>
      <c r="C2991" s="186" t="s">
        <v>21</v>
      </c>
      <c r="D2991" s="278" t="s">
        <v>2730</v>
      </c>
      <c r="E2991" s="362" t="s">
        <v>142</v>
      </c>
      <c r="F2991" s="362"/>
      <c r="G2991" s="186" t="s">
        <v>45</v>
      </c>
      <c r="H2991" s="187">
        <v>1</v>
      </c>
      <c r="I2991" s="188">
        <v>330.64</v>
      </c>
      <c r="J2991" s="200">
        <v>330.64</v>
      </c>
    </row>
    <row r="2992" spans="1:10" s="110" customFormat="1" ht="25.5">
      <c r="A2992" s="201"/>
      <c r="B2992" s="293"/>
      <c r="C2992" s="293"/>
      <c r="D2992" s="279"/>
      <c r="E2992" s="279" t="s">
        <v>143</v>
      </c>
      <c r="F2992" s="203">
        <v>29.71</v>
      </c>
      <c r="G2992" s="279" t="s">
        <v>144</v>
      </c>
      <c r="H2992" s="203">
        <v>0</v>
      </c>
      <c r="I2992" s="279" t="s">
        <v>145</v>
      </c>
      <c r="J2992" s="204">
        <v>29.71</v>
      </c>
    </row>
    <row r="2993" spans="1:10" s="110" customFormat="1" ht="15" customHeight="1" thickBot="1">
      <c r="A2993" s="201"/>
      <c r="B2993" s="293"/>
      <c r="C2993" s="293"/>
      <c r="D2993" s="279"/>
      <c r="E2993" s="279" t="s">
        <v>663</v>
      </c>
      <c r="F2993" s="203">
        <v>83.35</v>
      </c>
      <c r="G2993" s="279"/>
      <c r="H2993" s="363" t="s">
        <v>664</v>
      </c>
      <c r="I2993" s="363"/>
      <c r="J2993" s="204">
        <v>454.31</v>
      </c>
    </row>
    <row r="2994" spans="1:10" s="110" customFormat="1" ht="15" thickTop="1">
      <c r="A2994" s="205"/>
      <c r="B2994" s="190"/>
      <c r="C2994" s="190"/>
      <c r="D2994" s="189"/>
      <c r="E2994" s="189"/>
      <c r="F2994" s="189"/>
      <c r="G2994" s="189"/>
      <c r="H2994" s="189"/>
      <c r="I2994" s="189"/>
      <c r="J2994" s="206"/>
    </row>
    <row r="2995" spans="1:10" s="110" customFormat="1">
      <c r="A2995" s="290" t="s">
        <v>3903</v>
      </c>
      <c r="B2995" s="289" t="s">
        <v>8</v>
      </c>
      <c r="C2995" s="289" t="s">
        <v>9</v>
      </c>
      <c r="D2995" s="284" t="s">
        <v>10</v>
      </c>
      <c r="E2995" s="367" t="s">
        <v>136</v>
      </c>
      <c r="F2995" s="367"/>
      <c r="G2995" s="289" t="s">
        <v>11</v>
      </c>
      <c r="H2995" s="288" t="s">
        <v>12</v>
      </c>
      <c r="I2995" s="288" t="s">
        <v>13</v>
      </c>
      <c r="J2995" s="287" t="s">
        <v>14</v>
      </c>
    </row>
    <row r="2996" spans="1:10" s="110" customFormat="1" ht="25.5">
      <c r="A2996" s="94" t="s">
        <v>137</v>
      </c>
      <c r="B2996" s="95" t="s">
        <v>3904</v>
      </c>
      <c r="C2996" s="95" t="s">
        <v>16</v>
      </c>
      <c r="D2996" s="277" t="s">
        <v>2732</v>
      </c>
      <c r="E2996" s="368">
        <v>850</v>
      </c>
      <c r="F2996" s="368"/>
      <c r="G2996" s="95" t="s">
        <v>2070</v>
      </c>
      <c r="H2996" s="182">
        <v>1</v>
      </c>
      <c r="I2996" s="96">
        <v>194.7</v>
      </c>
      <c r="J2996" s="196">
        <v>194.7</v>
      </c>
    </row>
    <row r="2997" spans="1:10" s="110" customFormat="1" ht="25.5">
      <c r="A2997" s="199" t="s">
        <v>139</v>
      </c>
      <c r="B2997" s="186" t="s">
        <v>3905</v>
      </c>
      <c r="C2997" s="186" t="s">
        <v>16</v>
      </c>
      <c r="D2997" s="278" t="s">
        <v>2732</v>
      </c>
      <c r="E2997" s="362" t="s">
        <v>142</v>
      </c>
      <c r="F2997" s="362"/>
      <c r="G2997" s="186" t="s">
        <v>17</v>
      </c>
      <c r="H2997" s="187">
        <v>1</v>
      </c>
      <c r="I2997" s="188">
        <v>173.28</v>
      </c>
      <c r="J2997" s="200">
        <v>173.28</v>
      </c>
    </row>
    <row r="2998" spans="1:10" s="110" customFormat="1" ht="25.5">
      <c r="A2998" s="199" t="s">
        <v>139</v>
      </c>
      <c r="B2998" s="186" t="s">
        <v>3906</v>
      </c>
      <c r="C2998" s="186" t="s">
        <v>16</v>
      </c>
      <c r="D2998" s="278" t="s">
        <v>3907</v>
      </c>
      <c r="E2998" s="362" t="s">
        <v>142</v>
      </c>
      <c r="F2998" s="362"/>
      <c r="G2998" s="186" t="s">
        <v>19</v>
      </c>
      <c r="H2998" s="187">
        <v>0.3</v>
      </c>
      <c r="I2998" s="188">
        <v>0.4</v>
      </c>
      <c r="J2998" s="200">
        <v>0.12</v>
      </c>
    </row>
    <row r="2999" spans="1:10" s="110" customFormat="1" ht="25.5">
      <c r="A2999" s="199" t="s">
        <v>139</v>
      </c>
      <c r="B2999" s="186" t="s">
        <v>3437</v>
      </c>
      <c r="C2999" s="186" t="s">
        <v>16</v>
      </c>
      <c r="D2999" s="278" t="s">
        <v>3438</v>
      </c>
      <c r="E2999" s="362" t="s">
        <v>141</v>
      </c>
      <c r="F2999" s="362"/>
      <c r="G2999" s="186" t="s">
        <v>26</v>
      </c>
      <c r="H2999" s="187">
        <v>0.54</v>
      </c>
      <c r="I2999" s="188">
        <v>16.04</v>
      </c>
      <c r="J2999" s="200">
        <v>8.66</v>
      </c>
    </row>
    <row r="3000" spans="1:10" s="110" customFormat="1" ht="25.5">
      <c r="A3000" s="199" t="s">
        <v>139</v>
      </c>
      <c r="B3000" s="186" t="s">
        <v>3692</v>
      </c>
      <c r="C3000" s="186" t="s">
        <v>16</v>
      </c>
      <c r="D3000" s="278" t="s">
        <v>3693</v>
      </c>
      <c r="E3000" s="362" t="s">
        <v>141</v>
      </c>
      <c r="F3000" s="362"/>
      <c r="G3000" s="186" t="s">
        <v>26</v>
      </c>
      <c r="H3000" s="187">
        <v>0.54</v>
      </c>
      <c r="I3000" s="188">
        <v>23.41</v>
      </c>
      <c r="J3000" s="200">
        <v>12.64</v>
      </c>
    </row>
    <row r="3001" spans="1:10" s="110" customFormat="1" ht="25.5">
      <c r="A3001" s="201"/>
      <c r="B3001" s="293"/>
      <c r="C3001" s="293"/>
      <c r="D3001" s="279"/>
      <c r="E3001" s="279" t="s">
        <v>143</v>
      </c>
      <c r="F3001" s="203">
        <v>21.3</v>
      </c>
      <c r="G3001" s="279" t="s">
        <v>144</v>
      </c>
      <c r="H3001" s="203">
        <v>0</v>
      </c>
      <c r="I3001" s="279" t="s">
        <v>145</v>
      </c>
      <c r="J3001" s="204">
        <v>21.3</v>
      </c>
    </row>
    <row r="3002" spans="1:10" s="110" customFormat="1" ht="15" customHeight="1" thickBot="1">
      <c r="A3002" s="201"/>
      <c r="B3002" s="293"/>
      <c r="C3002" s="293"/>
      <c r="D3002" s="279"/>
      <c r="E3002" s="279" t="s">
        <v>663</v>
      </c>
      <c r="F3002" s="203">
        <v>43.74</v>
      </c>
      <c r="G3002" s="279"/>
      <c r="H3002" s="363" t="s">
        <v>664</v>
      </c>
      <c r="I3002" s="363"/>
      <c r="J3002" s="204">
        <v>238.44</v>
      </c>
    </row>
    <row r="3003" spans="1:10" s="110" customFormat="1" ht="15" thickTop="1">
      <c r="A3003" s="205"/>
      <c r="B3003" s="190"/>
      <c r="C3003" s="190"/>
      <c r="D3003" s="189"/>
      <c r="E3003" s="189"/>
      <c r="F3003" s="189"/>
      <c r="G3003" s="189"/>
      <c r="H3003" s="189"/>
      <c r="I3003" s="189"/>
      <c r="J3003" s="206"/>
    </row>
    <row r="3004" spans="1:10" s="110" customFormat="1">
      <c r="A3004" s="290" t="s">
        <v>3908</v>
      </c>
      <c r="B3004" s="289" t="s">
        <v>8</v>
      </c>
      <c r="C3004" s="289" t="s">
        <v>9</v>
      </c>
      <c r="D3004" s="284" t="s">
        <v>10</v>
      </c>
      <c r="E3004" s="367" t="s">
        <v>136</v>
      </c>
      <c r="F3004" s="367"/>
      <c r="G3004" s="289" t="s">
        <v>11</v>
      </c>
      <c r="H3004" s="288" t="s">
        <v>12</v>
      </c>
      <c r="I3004" s="288" t="s">
        <v>13</v>
      </c>
      <c r="J3004" s="287" t="s">
        <v>14</v>
      </c>
    </row>
    <row r="3005" spans="1:10" s="110" customFormat="1" ht="38.25" customHeight="1">
      <c r="A3005" s="94" t="s">
        <v>137</v>
      </c>
      <c r="B3005" s="95" t="s">
        <v>3909</v>
      </c>
      <c r="C3005" s="95" t="s">
        <v>21</v>
      </c>
      <c r="D3005" s="277" t="s">
        <v>2734</v>
      </c>
      <c r="E3005" s="368" t="s">
        <v>152</v>
      </c>
      <c r="F3005" s="368"/>
      <c r="G3005" s="95" t="s">
        <v>34</v>
      </c>
      <c r="H3005" s="182">
        <v>1</v>
      </c>
      <c r="I3005" s="96">
        <v>126.09</v>
      </c>
      <c r="J3005" s="196">
        <v>126.09</v>
      </c>
    </row>
    <row r="3006" spans="1:10" s="110" customFormat="1" ht="25.5" customHeight="1">
      <c r="A3006" s="197" t="s">
        <v>146</v>
      </c>
      <c r="B3006" s="183" t="s">
        <v>1559</v>
      </c>
      <c r="C3006" s="183" t="s">
        <v>21</v>
      </c>
      <c r="D3006" s="285" t="s">
        <v>153</v>
      </c>
      <c r="E3006" s="365" t="s">
        <v>148</v>
      </c>
      <c r="F3006" s="365"/>
      <c r="G3006" s="183" t="s">
        <v>26</v>
      </c>
      <c r="H3006" s="184">
        <v>0.52</v>
      </c>
      <c r="I3006" s="185">
        <v>20.92</v>
      </c>
      <c r="J3006" s="198">
        <v>10.87</v>
      </c>
    </row>
    <row r="3007" spans="1:10" s="110" customFormat="1" ht="25.5" customHeight="1">
      <c r="A3007" s="197" t="s">
        <v>146</v>
      </c>
      <c r="B3007" s="183" t="s">
        <v>1560</v>
      </c>
      <c r="C3007" s="183" t="s">
        <v>21</v>
      </c>
      <c r="D3007" s="285" t="s">
        <v>154</v>
      </c>
      <c r="E3007" s="365" t="s">
        <v>148</v>
      </c>
      <c r="F3007" s="365"/>
      <c r="G3007" s="183" t="s">
        <v>26</v>
      </c>
      <c r="H3007" s="184">
        <v>0.52</v>
      </c>
      <c r="I3007" s="185">
        <v>25.55</v>
      </c>
      <c r="J3007" s="198">
        <v>13.28</v>
      </c>
    </row>
    <row r="3008" spans="1:10" s="110" customFormat="1" ht="25.5">
      <c r="A3008" s="199" t="s">
        <v>139</v>
      </c>
      <c r="B3008" s="186" t="s">
        <v>3910</v>
      </c>
      <c r="C3008" s="186" t="s">
        <v>21</v>
      </c>
      <c r="D3008" s="278" t="s">
        <v>3911</v>
      </c>
      <c r="E3008" s="362" t="s">
        <v>142</v>
      </c>
      <c r="F3008" s="362"/>
      <c r="G3008" s="186" t="s">
        <v>34</v>
      </c>
      <c r="H3008" s="187">
        <v>1.0389999999999999</v>
      </c>
      <c r="I3008" s="188">
        <v>98.12</v>
      </c>
      <c r="J3008" s="200">
        <v>101.94</v>
      </c>
    </row>
    <row r="3009" spans="1:10" s="110" customFormat="1" ht="25.5">
      <c r="A3009" s="201"/>
      <c r="B3009" s="293"/>
      <c r="C3009" s="293"/>
      <c r="D3009" s="279"/>
      <c r="E3009" s="279" t="s">
        <v>143</v>
      </c>
      <c r="F3009" s="203">
        <v>19.309999999999999</v>
      </c>
      <c r="G3009" s="279" t="s">
        <v>144</v>
      </c>
      <c r="H3009" s="203">
        <v>0</v>
      </c>
      <c r="I3009" s="279" t="s">
        <v>145</v>
      </c>
      <c r="J3009" s="204">
        <v>19.309999999999999</v>
      </c>
    </row>
    <row r="3010" spans="1:10" s="110" customFormat="1" ht="15" customHeight="1" thickBot="1">
      <c r="A3010" s="201"/>
      <c r="B3010" s="293"/>
      <c r="C3010" s="293"/>
      <c r="D3010" s="279"/>
      <c r="E3010" s="279" t="s">
        <v>663</v>
      </c>
      <c r="F3010" s="203">
        <v>28.33</v>
      </c>
      <c r="G3010" s="279"/>
      <c r="H3010" s="363" t="s">
        <v>664</v>
      </c>
      <c r="I3010" s="363"/>
      <c r="J3010" s="204">
        <v>154.41999999999999</v>
      </c>
    </row>
    <row r="3011" spans="1:10" s="110" customFormat="1" ht="15" thickTop="1">
      <c r="A3011" s="205"/>
      <c r="B3011" s="190"/>
      <c r="C3011" s="190"/>
      <c r="D3011" s="189"/>
      <c r="E3011" s="189"/>
      <c r="F3011" s="189"/>
      <c r="G3011" s="189"/>
      <c r="H3011" s="189"/>
      <c r="I3011" s="189"/>
      <c r="J3011" s="206"/>
    </row>
    <row r="3012" spans="1:10" s="110" customFormat="1">
      <c r="A3012" s="290" t="s">
        <v>3912</v>
      </c>
      <c r="B3012" s="289" t="s">
        <v>8</v>
      </c>
      <c r="C3012" s="289" t="s">
        <v>9</v>
      </c>
      <c r="D3012" s="284" t="s">
        <v>10</v>
      </c>
      <c r="E3012" s="367" t="s">
        <v>136</v>
      </c>
      <c r="F3012" s="367"/>
      <c r="G3012" s="289" t="s">
        <v>11</v>
      </c>
      <c r="H3012" s="288" t="s">
        <v>12</v>
      </c>
      <c r="I3012" s="288" t="s">
        <v>13</v>
      </c>
      <c r="J3012" s="287" t="s">
        <v>14</v>
      </c>
    </row>
    <row r="3013" spans="1:10" s="110" customFormat="1" ht="38.25" customHeight="1">
      <c r="A3013" s="94" t="s">
        <v>137</v>
      </c>
      <c r="B3013" s="95" t="s">
        <v>3913</v>
      </c>
      <c r="C3013" s="95" t="s">
        <v>21</v>
      </c>
      <c r="D3013" s="277" t="s">
        <v>2736</v>
      </c>
      <c r="E3013" s="368" t="s">
        <v>152</v>
      </c>
      <c r="F3013" s="368"/>
      <c r="G3013" s="95" t="s">
        <v>45</v>
      </c>
      <c r="H3013" s="182">
        <v>1</v>
      </c>
      <c r="I3013" s="96">
        <v>85.29</v>
      </c>
      <c r="J3013" s="196">
        <v>85.29</v>
      </c>
    </row>
    <row r="3014" spans="1:10" s="110" customFormat="1" ht="25.5" customHeight="1">
      <c r="A3014" s="197" t="s">
        <v>146</v>
      </c>
      <c r="B3014" s="183" t="s">
        <v>1559</v>
      </c>
      <c r="C3014" s="183" t="s">
        <v>21</v>
      </c>
      <c r="D3014" s="285" t="s">
        <v>153</v>
      </c>
      <c r="E3014" s="365" t="s">
        <v>148</v>
      </c>
      <c r="F3014" s="365"/>
      <c r="G3014" s="183" t="s">
        <v>26</v>
      </c>
      <c r="H3014" s="184">
        <v>0.70199999999999996</v>
      </c>
      <c r="I3014" s="185">
        <v>20.92</v>
      </c>
      <c r="J3014" s="198">
        <v>14.68</v>
      </c>
    </row>
    <row r="3015" spans="1:10" s="110" customFormat="1" ht="25.5" customHeight="1">
      <c r="A3015" s="197" t="s">
        <v>146</v>
      </c>
      <c r="B3015" s="183" t="s">
        <v>1560</v>
      </c>
      <c r="C3015" s="183" t="s">
        <v>21</v>
      </c>
      <c r="D3015" s="285" t="s">
        <v>154</v>
      </c>
      <c r="E3015" s="365" t="s">
        <v>148</v>
      </c>
      <c r="F3015" s="365"/>
      <c r="G3015" s="183" t="s">
        <v>26</v>
      </c>
      <c r="H3015" s="184">
        <v>0.70199999999999996</v>
      </c>
      <c r="I3015" s="185">
        <v>25.55</v>
      </c>
      <c r="J3015" s="198">
        <v>17.93</v>
      </c>
    </row>
    <row r="3016" spans="1:10" s="110" customFormat="1">
      <c r="A3016" s="199" t="s">
        <v>139</v>
      </c>
      <c r="B3016" s="186" t="s">
        <v>1572</v>
      </c>
      <c r="C3016" s="186" t="s">
        <v>21</v>
      </c>
      <c r="D3016" s="278" t="s">
        <v>184</v>
      </c>
      <c r="E3016" s="362" t="s">
        <v>142</v>
      </c>
      <c r="F3016" s="362"/>
      <c r="G3016" s="186" t="s">
        <v>45</v>
      </c>
      <c r="H3016" s="187">
        <v>0.03</v>
      </c>
      <c r="I3016" s="188">
        <v>14.56</v>
      </c>
      <c r="J3016" s="200">
        <v>0.43</v>
      </c>
    </row>
    <row r="3017" spans="1:10" s="110" customFormat="1">
      <c r="A3017" s="199" t="s">
        <v>139</v>
      </c>
      <c r="B3017" s="186" t="s">
        <v>3914</v>
      </c>
      <c r="C3017" s="186" t="s">
        <v>21</v>
      </c>
      <c r="D3017" s="278" t="s">
        <v>3915</v>
      </c>
      <c r="E3017" s="362" t="s">
        <v>142</v>
      </c>
      <c r="F3017" s="362"/>
      <c r="G3017" s="186" t="s">
        <v>45</v>
      </c>
      <c r="H3017" s="187">
        <v>1</v>
      </c>
      <c r="I3017" s="188">
        <v>52</v>
      </c>
      <c r="J3017" s="200">
        <v>52</v>
      </c>
    </row>
    <row r="3018" spans="1:10" s="110" customFormat="1">
      <c r="A3018" s="199" t="s">
        <v>139</v>
      </c>
      <c r="B3018" s="186" t="s">
        <v>1573</v>
      </c>
      <c r="C3018" s="186" t="s">
        <v>21</v>
      </c>
      <c r="D3018" s="278" t="s">
        <v>935</v>
      </c>
      <c r="E3018" s="362" t="s">
        <v>142</v>
      </c>
      <c r="F3018" s="362"/>
      <c r="G3018" s="186" t="s">
        <v>547</v>
      </c>
      <c r="H3018" s="187">
        <v>7.0000000000000001E-3</v>
      </c>
      <c r="I3018" s="188">
        <v>36.25</v>
      </c>
      <c r="J3018" s="200">
        <v>0.25</v>
      </c>
    </row>
    <row r="3019" spans="1:10" s="110" customFormat="1" ht="25.5">
      <c r="A3019" s="201"/>
      <c r="B3019" s="293"/>
      <c r="C3019" s="293"/>
      <c r="D3019" s="279"/>
      <c r="E3019" s="279" t="s">
        <v>143</v>
      </c>
      <c r="F3019" s="203">
        <v>26.07</v>
      </c>
      <c r="G3019" s="279" t="s">
        <v>144</v>
      </c>
      <c r="H3019" s="203">
        <v>0</v>
      </c>
      <c r="I3019" s="279" t="s">
        <v>145</v>
      </c>
      <c r="J3019" s="204">
        <v>26.07</v>
      </c>
    </row>
    <row r="3020" spans="1:10" s="110" customFormat="1" ht="15" customHeight="1" thickBot="1">
      <c r="A3020" s="201"/>
      <c r="B3020" s="293"/>
      <c r="C3020" s="293"/>
      <c r="D3020" s="279"/>
      <c r="E3020" s="279" t="s">
        <v>663</v>
      </c>
      <c r="F3020" s="203">
        <v>19.16</v>
      </c>
      <c r="G3020" s="279"/>
      <c r="H3020" s="363" t="s">
        <v>664</v>
      </c>
      <c r="I3020" s="363"/>
      <c r="J3020" s="204">
        <v>104.45</v>
      </c>
    </row>
    <row r="3021" spans="1:10" s="110" customFormat="1" ht="15" thickTop="1">
      <c r="A3021" s="205"/>
      <c r="B3021" s="190"/>
      <c r="C3021" s="190"/>
      <c r="D3021" s="189"/>
      <c r="E3021" s="189"/>
      <c r="F3021" s="189"/>
      <c r="G3021" s="189"/>
      <c r="H3021" s="189"/>
      <c r="I3021" s="189"/>
      <c r="J3021" s="206"/>
    </row>
    <row r="3022" spans="1:10" s="110" customFormat="1">
      <c r="A3022" s="290" t="s">
        <v>3916</v>
      </c>
      <c r="B3022" s="289" t="s">
        <v>8</v>
      </c>
      <c r="C3022" s="289" t="s">
        <v>9</v>
      </c>
      <c r="D3022" s="284" t="s">
        <v>10</v>
      </c>
      <c r="E3022" s="367" t="s">
        <v>136</v>
      </c>
      <c r="F3022" s="367"/>
      <c r="G3022" s="289" t="s">
        <v>11</v>
      </c>
      <c r="H3022" s="288" t="s">
        <v>12</v>
      </c>
      <c r="I3022" s="288" t="s">
        <v>13</v>
      </c>
      <c r="J3022" s="287" t="s">
        <v>14</v>
      </c>
    </row>
    <row r="3023" spans="1:10" s="110" customFormat="1" ht="38.25" customHeight="1">
      <c r="A3023" s="94" t="s">
        <v>137</v>
      </c>
      <c r="B3023" s="95" t="s">
        <v>3917</v>
      </c>
      <c r="C3023" s="95" t="s">
        <v>21</v>
      </c>
      <c r="D3023" s="277" t="s">
        <v>2738</v>
      </c>
      <c r="E3023" s="368" t="s">
        <v>152</v>
      </c>
      <c r="F3023" s="368"/>
      <c r="G3023" s="95" t="s">
        <v>45</v>
      </c>
      <c r="H3023" s="182">
        <v>1</v>
      </c>
      <c r="I3023" s="96">
        <v>99.88</v>
      </c>
      <c r="J3023" s="196">
        <v>99.88</v>
      </c>
    </row>
    <row r="3024" spans="1:10" s="110" customFormat="1" ht="25.5" customHeight="1">
      <c r="A3024" s="197" t="s">
        <v>146</v>
      </c>
      <c r="B3024" s="183" t="s">
        <v>1559</v>
      </c>
      <c r="C3024" s="183" t="s">
        <v>21</v>
      </c>
      <c r="D3024" s="285" t="s">
        <v>153</v>
      </c>
      <c r="E3024" s="365" t="s">
        <v>148</v>
      </c>
      <c r="F3024" s="365"/>
      <c r="G3024" s="183" t="s">
        <v>26</v>
      </c>
      <c r="H3024" s="184">
        <v>0.54890000000000005</v>
      </c>
      <c r="I3024" s="185">
        <v>20.92</v>
      </c>
      <c r="J3024" s="198">
        <v>11.48</v>
      </c>
    </row>
    <row r="3025" spans="1:10" s="110" customFormat="1" ht="25.5" customHeight="1">
      <c r="A3025" s="197" t="s">
        <v>146</v>
      </c>
      <c r="B3025" s="183" t="s">
        <v>1560</v>
      </c>
      <c r="C3025" s="183" t="s">
        <v>21</v>
      </c>
      <c r="D3025" s="285" t="s">
        <v>154</v>
      </c>
      <c r="E3025" s="365" t="s">
        <v>148</v>
      </c>
      <c r="F3025" s="365"/>
      <c r="G3025" s="183" t="s">
        <v>26</v>
      </c>
      <c r="H3025" s="184">
        <v>0.54890000000000005</v>
      </c>
      <c r="I3025" s="185">
        <v>25.55</v>
      </c>
      <c r="J3025" s="198">
        <v>14.02</v>
      </c>
    </row>
    <row r="3026" spans="1:10" s="110" customFormat="1">
      <c r="A3026" s="199" t="s">
        <v>139</v>
      </c>
      <c r="B3026" s="186" t="s">
        <v>1572</v>
      </c>
      <c r="C3026" s="186" t="s">
        <v>21</v>
      </c>
      <c r="D3026" s="278" t="s">
        <v>184</v>
      </c>
      <c r="E3026" s="362" t="s">
        <v>142</v>
      </c>
      <c r="F3026" s="362"/>
      <c r="G3026" s="186" t="s">
        <v>45</v>
      </c>
      <c r="H3026" s="187">
        <v>3.0200000000000001E-2</v>
      </c>
      <c r="I3026" s="188">
        <v>14.56</v>
      </c>
      <c r="J3026" s="200">
        <v>0.43</v>
      </c>
    </row>
    <row r="3027" spans="1:10" s="110" customFormat="1" ht="25.5">
      <c r="A3027" s="199" t="s">
        <v>139</v>
      </c>
      <c r="B3027" s="186" t="s">
        <v>3918</v>
      </c>
      <c r="C3027" s="186" t="s">
        <v>21</v>
      </c>
      <c r="D3027" s="278" t="s">
        <v>3919</v>
      </c>
      <c r="E3027" s="362" t="s">
        <v>142</v>
      </c>
      <c r="F3027" s="362"/>
      <c r="G3027" s="186" t="s">
        <v>45</v>
      </c>
      <c r="H3027" s="187">
        <v>1</v>
      </c>
      <c r="I3027" s="188">
        <v>73.69</v>
      </c>
      <c r="J3027" s="200">
        <v>73.69</v>
      </c>
    </row>
    <row r="3028" spans="1:10" s="110" customFormat="1">
      <c r="A3028" s="199" t="s">
        <v>139</v>
      </c>
      <c r="B3028" s="186" t="s">
        <v>1573</v>
      </c>
      <c r="C3028" s="186" t="s">
        <v>21</v>
      </c>
      <c r="D3028" s="278" t="s">
        <v>935</v>
      </c>
      <c r="E3028" s="362" t="s">
        <v>142</v>
      </c>
      <c r="F3028" s="362"/>
      <c r="G3028" s="186" t="s">
        <v>547</v>
      </c>
      <c r="H3028" s="187">
        <v>7.1999999999999998E-3</v>
      </c>
      <c r="I3028" s="188">
        <v>36.25</v>
      </c>
      <c r="J3028" s="200">
        <v>0.26</v>
      </c>
    </row>
    <row r="3029" spans="1:10" s="110" customFormat="1" ht="25.5">
      <c r="A3029" s="201"/>
      <c r="B3029" s="293"/>
      <c r="C3029" s="293"/>
      <c r="D3029" s="279"/>
      <c r="E3029" s="279" t="s">
        <v>143</v>
      </c>
      <c r="F3029" s="203">
        <v>20.38</v>
      </c>
      <c r="G3029" s="279" t="s">
        <v>144</v>
      </c>
      <c r="H3029" s="203">
        <v>0</v>
      </c>
      <c r="I3029" s="279" t="s">
        <v>145</v>
      </c>
      <c r="J3029" s="204">
        <v>20.38</v>
      </c>
    </row>
    <row r="3030" spans="1:10" s="110" customFormat="1" ht="15" customHeight="1" thickBot="1">
      <c r="A3030" s="201"/>
      <c r="B3030" s="293"/>
      <c r="C3030" s="293"/>
      <c r="D3030" s="279"/>
      <c r="E3030" s="279" t="s">
        <v>663</v>
      </c>
      <c r="F3030" s="203">
        <v>22.44</v>
      </c>
      <c r="G3030" s="279"/>
      <c r="H3030" s="363" t="s">
        <v>664</v>
      </c>
      <c r="I3030" s="363"/>
      <c r="J3030" s="204">
        <v>122.32</v>
      </c>
    </row>
    <row r="3031" spans="1:10" s="110" customFormat="1" ht="15" thickTop="1">
      <c r="A3031" s="205"/>
      <c r="B3031" s="190"/>
      <c r="C3031" s="190"/>
      <c r="D3031" s="189"/>
      <c r="E3031" s="189"/>
      <c r="F3031" s="189"/>
      <c r="G3031" s="189"/>
      <c r="H3031" s="189"/>
      <c r="I3031" s="189"/>
      <c r="J3031" s="206"/>
    </row>
    <row r="3032" spans="1:10" s="110" customFormat="1">
      <c r="A3032" s="290" t="s">
        <v>3920</v>
      </c>
      <c r="B3032" s="289" t="s">
        <v>8</v>
      </c>
      <c r="C3032" s="289" t="s">
        <v>9</v>
      </c>
      <c r="D3032" s="284" t="s">
        <v>10</v>
      </c>
      <c r="E3032" s="367" t="s">
        <v>136</v>
      </c>
      <c r="F3032" s="367"/>
      <c r="G3032" s="289" t="s">
        <v>11</v>
      </c>
      <c r="H3032" s="288" t="s">
        <v>12</v>
      </c>
      <c r="I3032" s="288" t="s">
        <v>13</v>
      </c>
      <c r="J3032" s="287" t="s">
        <v>14</v>
      </c>
    </row>
    <row r="3033" spans="1:10" s="110" customFormat="1" ht="38.25" customHeight="1">
      <c r="A3033" s="94" t="s">
        <v>137</v>
      </c>
      <c r="B3033" s="95" t="s">
        <v>3921</v>
      </c>
      <c r="C3033" s="95" t="s">
        <v>21</v>
      </c>
      <c r="D3033" s="277" t="s">
        <v>2740</v>
      </c>
      <c r="E3033" s="368" t="s">
        <v>152</v>
      </c>
      <c r="F3033" s="368"/>
      <c r="G3033" s="95" t="s">
        <v>45</v>
      </c>
      <c r="H3033" s="182">
        <v>1</v>
      </c>
      <c r="I3033" s="96">
        <v>137.27000000000001</v>
      </c>
      <c r="J3033" s="196">
        <v>137.27000000000001</v>
      </c>
    </row>
    <row r="3034" spans="1:10" s="110" customFormat="1" ht="25.5" customHeight="1">
      <c r="A3034" s="197" t="s">
        <v>146</v>
      </c>
      <c r="B3034" s="183" t="s">
        <v>1559</v>
      </c>
      <c r="C3034" s="183" t="s">
        <v>21</v>
      </c>
      <c r="D3034" s="285" t="s">
        <v>153</v>
      </c>
      <c r="E3034" s="365" t="s">
        <v>148</v>
      </c>
      <c r="F3034" s="365"/>
      <c r="G3034" s="183" t="s">
        <v>26</v>
      </c>
      <c r="H3034" s="184">
        <v>0.7319</v>
      </c>
      <c r="I3034" s="185">
        <v>20.92</v>
      </c>
      <c r="J3034" s="198">
        <v>15.31</v>
      </c>
    </row>
    <row r="3035" spans="1:10" s="110" customFormat="1" ht="25.5" customHeight="1">
      <c r="A3035" s="197" t="s">
        <v>146</v>
      </c>
      <c r="B3035" s="183" t="s">
        <v>1560</v>
      </c>
      <c r="C3035" s="183" t="s">
        <v>21</v>
      </c>
      <c r="D3035" s="285" t="s">
        <v>154</v>
      </c>
      <c r="E3035" s="365" t="s">
        <v>148</v>
      </c>
      <c r="F3035" s="365"/>
      <c r="G3035" s="183" t="s">
        <v>26</v>
      </c>
      <c r="H3035" s="184">
        <v>0.7319</v>
      </c>
      <c r="I3035" s="185">
        <v>25.55</v>
      </c>
      <c r="J3035" s="198">
        <v>18.7</v>
      </c>
    </row>
    <row r="3036" spans="1:10" s="110" customFormat="1">
      <c r="A3036" s="199" t="s">
        <v>139</v>
      </c>
      <c r="B3036" s="186" t="s">
        <v>1572</v>
      </c>
      <c r="C3036" s="186" t="s">
        <v>21</v>
      </c>
      <c r="D3036" s="278" t="s">
        <v>184</v>
      </c>
      <c r="E3036" s="362" t="s">
        <v>142</v>
      </c>
      <c r="F3036" s="362"/>
      <c r="G3036" s="186" t="s">
        <v>45</v>
      </c>
      <c r="H3036" s="187">
        <v>4.53E-2</v>
      </c>
      <c r="I3036" s="188">
        <v>14.56</v>
      </c>
      <c r="J3036" s="200">
        <v>0.65</v>
      </c>
    </row>
    <row r="3037" spans="1:10" s="110" customFormat="1">
      <c r="A3037" s="199" t="s">
        <v>139</v>
      </c>
      <c r="B3037" s="186" t="s">
        <v>3922</v>
      </c>
      <c r="C3037" s="186" t="s">
        <v>21</v>
      </c>
      <c r="D3037" s="278" t="s">
        <v>3923</v>
      </c>
      <c r="E3037" s="362" t="s">
        <v>142</v>
      </c>
      <c r="F3037" s="362"/>
      <c r="G3037" s="186" t="s">
        <v>45</v>
      </c>
      <c r="H3037" s="187">
        <v>1</v>
      </c>
      <c r="I3037" s="188">
        <v>102.22</v>
      </c>
      <c r="J3037" s="200">
        <v>102.22</v>
      </c>
    </row>
    <row r="3038" spans="1:10" s="110" customFormat="1">
      <c r="A3038" s="199" t="s">
        <v>139</v>
      </c>
      <c r="B3038" s="186" t="s">
        <v>1573</v>
      </c>
      <c r="C3038" s="186" t="s">
        <v>21</v>
      </c>
      <c r="D3038" s="278" t="s">
        <v>935</v>
      </c>
      <c r="E3038" s="362" t="s">
        <v>142</v>
      </c>
      <c r="F3038" s="362"/>
      <c r="G3038" s="186" t="s">
        <v>547</v>
      </c>
      <c r="H3038" s="187">
        <v>1.0800000000000001E-2</v>
      </c>
      <c r="I3038" s="188">
        <v>36.25</v>
      </c>
      <c r="J3038" s="200">
        <v>0.39</v>
      </c>
    </row>
    <row r="3039" spans="1:10" s="110" customFormat="1" ht="25.5">
      <c r="A3039" s="201"/>
      <c r="B3039" s="293"/>
      <c r="C3039" s="293"/>
      <c r="D3039" s="279"/>
      <c r="E3039" s="279" t="s">
        <v>143</v>
      </c>
      <c r="F3039" s="203">
        <v>27.18</v>
      </c>
      <c r="G3039" s="279" t="s">
        <v>144</v>
      </c>
      <c r="H3039" s="203">
        <v>0</v>
      </c>
      <c r="I3039" s="279" t="s">
        <v>145</v>
      </c>
      <c r="J3039" s="204">
        <v>27.18</v>
      </c>
    </row>
    <row r="3040" spans="1:10" s="110" customFormat="1" ht="15" customHeight="1" thickBot="1">
      <c r="A3040" s="201"/>
      <c r="B3040" s="293"/>
      <c r="C3040" s="293"/>
      <c r="D3040" s="279"/>
      <c r="E3040" s="279" t="s">
        <v>663</v>
      </c>
      <c r="F3040" s="203">
        <v>30.84</v>
      </c>
      <c r="G3040" s="279"/>
      <c r="H3040" s="363" t="s">
        <v>664</v>
      </c>
      <c r="I3040" s="363"/>
      <c r="J3040" s="204">
        <v>168.11</v>
      </c>
    </row>
    <row r="3041" spans="1:10" s="110" customFormat="1" ht="15" thickTop="1">
      <c r="A3041" s="205"/>
      <c r="B3041" s="190"/>
      <c r="C3041" s="190"/>
      <c r="D3041" s="189"/>
      <c r="E3041" s="189"/>
      <c r="F3041" s="189"/>
      <c r="G3041" s="189"/>
      <c r="H3041" s="189"/>
      <c r="I3041" s="189"/>
      <c r="J3041" s="206"/>
    </row>
    <row r="3042" spans="1:10" s="110" customFormat="1">
      <c r="A3042" s="290" t="s">
        <v>3924</v>
      </c>
      <c r="B3042" s="289" t="s">
        <v>8</v>
      </c>
      <c r="C3042" s="289" t="s">
        <v>9</v>
      </c>
      <c r="D3042" s="284" t="s">
        <v>10</v>
      </c>
      <c r="E3042" s="367" t="s">
        <v>136</v>
      </c>
      <c r="F3042" s="367"/>
      <c r="G3042" s="289" t="s">
        <v>11</v>
      </c>
      <c r="H3042" s="288" t="s">
        <v>12</v>
      </c>
      <c r="I3042" s="288" t="s">
        <v>13</v>
      </c>
      <c r="J3042" s="287" t="s">
        <v>14</v>
      </c>
    </row>
    <row r="3043" spans="1:10" s="110" customFormat="1" ht="38.25" customHeight="1">
      <c r="A3043" s="94" t="s">
        <v>137</v>
      </c>
      <c r="B3043" s="95" t="s">
        <v>3925</v>
      </c>
      <c r="C3043" s="95" t="s">
        <v>21</v>
      </c>
      <c r="D3043" s="277" t="s">
        <v>2742</v>
      </c>
      <c r="E3043" s="368" t="s">
        <v>152</v>
      </c>
      <c r="F3043" s="368"/>
      <c r="G3043" s="95" t="s">
        <v>45</v>
      </c>
      <c r="H3043" s="182">
        <v>1</v>
      </c>
      <c r="I3043" s="96">
        <v>76.95</v>
      </c>
      <c r="J3043" s="196">
        <v>76.95</v>
      </c>
    </row>
    <row r="3044" spans="1:10" s="110" customFormat="1" ht="25.5" customHeight="1">
      <c r="A3044" s="197" t="s">
        <v>146</v>
      </c>
      <c r="B3044" s="183" t="s">
        <v>1559</v>
      </c>
      <c r="C3044" s="183" t="s">
        <v>21</v>
      </c>
      <c r="D3044" s="285" t="s">
        <v>153</v>
      </c>
      <c r="E3044" s="365" t="s">
        <v>148</v>
      </c>
      <c r="F3044" s="365"/>
      <c r="G3044" s="183" t="s">
        <v>26</v>
      </c>
      <c r="H3044" s="184">
        <v>0.70199999999999996</v>
      </c>
      <c r="I3044" s="185">
        <v>20.92</v>
      </c>
      <c r="J3044" s="198">
        <v>14.68</v>
      </c>
    </row>
    <row r="3045" spans="1:10" s="110" customFormat="1" ht="25.5" customHeight="1">
      <c r="A3045" s="197" t="s">
        <v>146</v>
      </c>
      <c r="B3045" s="183" t="s">
        <v>1560</v>
      </c>
      <c r="C3045" s="183" t="s">
        <v>21</v>
      </c>
      <c r="D3045" s="285" t="s">
        <v>154</v>
      </c>
      <c r="E3045" s="365" t="s">
        <v>148</v>
      </c>
      <c r="F3045" s="365"/>
      <c r="G3045" s="183" t="s">
        <v>26</v>
      </c>
      <c r="H3045" s="184">
        <v>0.70199999999999996</v>
      </c>
      <c r="I3045" s="185">
        <v>25.55</v>
      </c>
      <c r="J3045" s="198">
        <v>17.93</v>
      </c>
    </row>
    <row r="3046" spans="1:10" s="110" customFormat="1">
      <c r="A3046" s="199" t="s">
        <v>139</v>
      </c>
      <c r="B3046" s="186" t="s">
        <v>1572</v>
      </c>
      <c r="C3046" s="186" t="s">
        <v>21</v>
      </c>
      <c r="D3046" s="278" t="s">
        <v>184</v>
      </c>
      <c r="E3046" s="362" t="s">
        <v>142</v>
      </c>
      <c r="F3046" s="362"/>
      <c r="G3046" s="186" t="s">
        <v>45</v>
      </c>
      <c r="H3046" s="187">
        <v>0.03</v>
      </c>
      <c r="I3046" s="188">
        <v>14.56</v>
      </c>
      <c r="J3046" s="200">
        <v>0.43</v>
      </c>
    </row>
    <row r="3047" spans="1:10" s="110" customFormat="1">
      <c r="A3047" s="199" t="s">
        <v>139</v>
      </c>
      <c r="B3047" s="186" t="s">
        <v>3926</v>
      </c>
      <c r="C3047" s="186" t="s">
        <v>21</v>
      </c>
      <c r="D3047" s="278" t="s">
        <v>3927</v>
      </c>
      <c r="E3047" s="362" t="s">
        <v>142</v>
      </c>
      <c r="F3047" s="362"/>
      <c r="G3047" s="186" t="s">
        <v>45</v>
      </c>
      <c r="H3047" s="187">
        <v>1</v>
      </c>
      <c r="I3047" s="188">
        <v>43.66</v>
      </c>
      <c r="J3047" s="200">
        <v>43.66</v>
      </c>
    </row>
    <row r="3048" spans="1:10" s="110" customFormat="1">
      <c r="A3048" s="199" t="s">
        <v>139</v>
      </c>
      <c r="B3048" s="186" t="s">
        <v>1573</v>
      </c>
      <c r="C3048" s="186" t="s">
        <v>21</v>
      </c>
      <c r="D3048" s="278" t="s">
        <v>935</v>
      </c>
      <c r="E3048" s="362" t="s">
        <v>142</v>
      </c>
      <c r="F3048" s="362"/>
      <c r="G3048" s="186" t="s">
        <v>547</v>
      </c>
      <c r="H3048" s="187">
        <v>7.0000000000000001E-3</v>
      </c>
      <c r="I3048" s="188">
        <v>36.25</v>
      </c>
      <c r="J3048" s="200">
        <v>0.25</v>
      </c>
    </row>
    <row r="3049" spans="1:10" s="110" customFormat="1" ht="25.5">
      <c r="A3049" s="201"/>
      <c r="B3049" s="293"/>
      <c r="C3049" s="293"/>
      <c r="D3049" s="279"/>
      <c r="E3049" s="279" t="s">
        <v>143</v>
      </c>
      <c r="F3049" s="203">
        <v>26.07</v>
      </c>
      <c r="G3049" s="279" t="s">
        <v>144</v>
      </c>
      <c r="H3049" s="203">
        <v>0</v>
      </c>
      <c r="I3049" s="279" t="s">
        <v>145</v>
      </c>
      <c r="J3049" s="204">
        <v>26.07</v>
      </c>
    </row>
    <row r="3050" spans="1:10" s="110" customFormat="1" ht="15" customHeight="1" thickBot="1">
      <c r="A3050" s="201"/>
      <c r="B3050" s="293"/>
      <c r="C3050" s="293"/>
      <c r="D3050" s="279"/>
      <c r="E3050" s="279" t="s">
        <v>663</v>
      </c>
      <c r="F3050" s="203">
        <v>17.29</v>
      </c>
      <c r="G3050" s="279"/>
      <c r="H3050" s="363" t="s">
        <v>664</v>
      </c>
      <c r="I3050" s="363"/>
      <c r="J3050" s="204">
        <v>94.24</v>
      </c>
    </row>
    <row r="3051" spans="1:10" s="110" customFormat="1" ht="15" thickTop="1">
      <c r="A3051" s="205"/>
      <c r="B3051" s="190"/>
      <c r="C3051" s="190"/>
      <c r="D3051" s="189"/>
      <c r="E3051" s="189"/>
      <c r="F3051" s="189"/>
      <c r="G3051" s="189"/>
      <c r="H3051" s="189"/>
      <c r="I3051" s="189"/>
      <c r="J3051" s="206"/>
    </row>
    <row r="3052" spans="1:10" s="110" customFormat="1">
      <c r="A3052" s="290" t="s">
        <v>3928</v>
      </c>
      <c r="B3052" s="289" t="s">
        <v>8</v>
      </c>
      <c r="C3052" s="289" t="s">
        <v>9</v>
      </c>
      <c r="D3052" s="284" t="s">
        <v>10</v>
      </c>
      <c r="E3052" s="367" t="s">
        <v>136</v>
      </c>
      <c r="F3052" s="367"/>
      <c r="G3052" s="289" t="s">
        <v>11</v>
      </c>
      <c r="H3052" s="288" t="s">
        <v>12</v>
      </c>
      <c r="I3052" s="288" t="s">
        <v>13</v>
      </c>
      <c r="J3052" s="287" t="s">
        <v>14</v>
      </c>
    </row>
    <row r="3053" spans="1:10" s="110" customFormat="1" ht="38.25" customHeight="1">
      <c r="A3053" s="94" t="s">
        <v>137</v>
      </c>
      <c r="B3053" s="95" t="s">
        <v>3929</v>
      </c>
      <c r="C3053" s="95" t="s">
        <v>21</v>
      </c>
      <c r="D3053" s="277" t="s">
        <v>2744</v>
      </c>
      <c r="E3053" s="368" t="s">
        <v>152</v>
      </c>
      <c r="F3053" s="368"/>
      <c r="G3053" s="95" t="s">
        <v>45</v>
      </c>
      <c r="H3053" s="182">
        <v>1</v>
      </c>
      <c r="I3053" s="96">
        <v>170.04</v>
      </c>
      <c r="J3053" s="196">
        <v>170.04</v>
      </c>
    </row>
    <row r="3054" spans="1:10" s="110" customFormat="1" ht="25.5" customHeight="1">
      <c r="A3054" s="197" t="s">
        <v>146</v>
      </c>
      <c r="B3054" s="183" t="s">
        <v>1559</v>
      </c>
      <c r="C3054" s="183" t="s">
        <v>21</v>
      </c>
      <c r="D3054" s="285" t="s">
        <v>153</v>
      </c>
      <c r="E3054" s="365" t="s">
        <v>148</v>
      </c>
      <c r="F3054" s="365"/>
      <c r="G3054" s="183" t="s">
        <v>26</v>
      </c>
      <c r="H3054" s="184">
        <v>0.70199999999999996</v>
      </c>
      <c r="I3054" s="185">
        <v>20.92</v>
      </c>
      <c r="J3054" s="198">
        <v>14.68</v>
      </c>
    </row>
    <row r="3055" spans="1:10" s="110" customFormat="1" ht="25.5" customHeight="1">
      <c r="A3055" s="197" t="s">
        <v>146</v>
      </c>
      <c r="B3055" s="183" t="s">
        <v>1560</v>
      </c>
      <c r="C3055" s="183" t="s">
        <v>21</v>
      </c>
      <c r="D3055" s="285" t="s">
        <v>154</v>
      </c>
      <c r="E3055" s="365" t="s">
        <v>148</v>
      </c>
      <c r="F3055" s="365"/>
      <c r="G3055" s="183" t="s">
        <v>26</v>
      </c>
      <c r="H3055" s="184">
        <v>0.70199999999999996</v>
      </c>
      <c r="I3055" s="185">
        <v>25.55</v>
      </c>
      <c r="J3055" s="198">
        <v>17.93</v>
      </c>
    </row>
    <row r="3056" spans="1:10" s="110" customFormat="1">
      <c r="A3056" s="199" t="s">
        <v>139</v>
      </c>
      <c r="B3056" s="186" t="s">
        <v>1572</v>
      </c>
      <c r="C3056" s="186" t="s">
        <v>21</v>
      </c>
      <c r="D3056" s="278" t="s">
        <v>184</v>
      </c>
      <c r="E3056" s="362" t="s">
        <v>142</v>
      </c>
      <c r="F3056" s="362"/>
      <c r="G3056" s="186" t="s">
        <v>45</v>
      </c>
      <c r="H3056" s="187">
        <v>0.03</v>
      </c>
      <c r="I3056" s="188">
        <v>14.56</v>
      </c>
      <c r="J3056" s="200">
        <v>0.43</v>
      </c>
    </row>
    <row r="3057" spans="1:10" s="110" customFormat="1">
      <c r="A3057" s="199" t="s">
        <v>139</v>
      </c>
      <c r="B3057" s="186" t="s">
        <v>1573</v>
      </c>
      <c r="C3057" s="186" t="s">
        <v>21</v>
      </c>
      <c r="D3057" s="278" t="s">
        <v>935</v>
      </c>
      <c r="E3057" s="362" t="s">
        <v>142</v>
      </c>
      <c r="F3057" s="362"/>
      <c r="G3057" s="186" t="s">
        <v>547</v>
      </c>
      <c r="H3057" s="187">
        <v>7.0000000000000001E-3</v>
      </c>
      <c r="I3057" s="188">
        <v>36.25</v>
      </c>
      <c r="J3057" s="200">
        <v>0.25</v>
      </c>
    </row>
    <row r="3058" spans="1:10" s="110" customFormat="1" ht="25.5">
      <c r="A3058" s="199" t="s">
        <v>139</v>
      </c>
      <c r="B3058" s="186" t="s">
        <v>3930</v>
      </c>
      <c r="C3058" s="186" t="s">
        <v>21</v>
      </c>
      <c r="D3058" s="278" t="s">
        <v>3931</v>
      </c>
      <c r="E3058" s="362" t="s">
        <v>142</v>
      </c>
      <c r="F3058" s="362"/>
      <c r="G3058" s="186" t="s">
        <v>45</v>
      </c>
      <c r="H3058" s="187">
        <v>1</v>
      </c>
      <c r="I3058" s="188">
        <v>136.75</v>
      </c>
      <c r="J3058" s="200">
        <v>136.75</v>
      </c>
    </row>
    <row r="3059" spans="1:10" s="110" customFormat="1" ht="25.5">
      <c r="A3059" s="201"/>
      <c r="B3059" s="293"/>
      <c r="C3059" s="293"/>
      <c r="D3059" s="279"/>
      <c r="E3059" s="279" t="s">
        <v>143</v>
      </c>
      <c r="F3059" s="203">
        <v>26.07</v>
      </c>
      <c r="G3059" s="279" t="s">
        <v>144</v>
      </c>
      <c r="H3059" s="203">
        <v>0</v>
      </c>
      <c r="I3059" s="279" t="s">
        <v>145</v>
      </c>
      <c r="J3059" s="204">
        <v>26.07</v>
      </c>
    </row>
    <row r="3060" spans="1:10" s="110" customFormat="1" ht="15" customHeight="1" thickBot="1">
      <c r="A3060" s="201"/>
      <c r="B3060" s="293"/>
      <c r="C3060" s="293"/>
      <c r="D3060" s="279"/>
      <c r="E3060" s="279" t="s">
        <v>663</v>
      </c>
      <c r="F3060" s="203">
        <v>38.200000000000003</v>
      </c>
      <c r="G3060" s="279"/>
      <c r="H3060" s="363" t="s">
        <v>664</v>
      </c>
      <c r="I3060" s="363"/>
      <c r="J3060" s="204">
        <v>208.24</v>
      </c>
    </row>
    <row r="3061" spans="1:10" s="110" customFormat="1" ht="15" thickTop="1">
      <c r="A3061" s="205"/>
      <c r="B3061" s="190"/>
      <c r="C3061" s="190"/>
      <c r="D3061" s="189"/>
      <c r="E3061" s="189"/>
      <c r="F3061" s="189"/>
      <c r="G3061" s="189"/>
      <c r="H3061" s="189"/>
      <c r="I3061" s="189"/>
      <c r="J3061" s="206"/>
    </row>
    <row r="3062" spans="1:10" s="110" customFormat="1">
      <c r="A3062" s="290" t="s">
        <v>3932</v>
      </c>
      <c r="B3062" s="289" t="s">
        <v>8</v>
      </c>
      <c r="C3062" s="289" t="s">
        <v>9</v>
      </c>
      <c r="D3062" s="284" t="s">
        <v>10</v>
      </c>
      <c r="E3062" s="367" t="s">
        <v>136</v>
      </c>
      <c r="F3062" s="367"/>
      <c r="G3062" s="289" t="s">
        <v>11</v>
      </c>
      <c r="H3062" s="288" t="s">
        <v>12</v>
      </c>
      <c r="I3062" s="288" t="s">
        <v>13</v>
      </c>
      <c r="J3062" s="287" t="s">
        <v>14</v>
      </c>
    </row>
    <row r="3063" spans="1:10" s="110" customFormat="1" ht="25.5" customHeight="1">
      <c r="A3063" s="94" t="s">
        <v>137</v>
      </c>
      <c r="B3063" s="95" t="s">
        <v>3933</v>
      </c>
      <c r="C3063" s="95" t="s">
        <v>44</v>
      </c>
      <c r="D3063" s="277" t="s">
        <v>2747</v>
      </c>
      <c r="E3063" s="368" t="s">
        <v>528</v>
      </c>
      <c r="F3063" s="368"/>
      <c r="G3063" s="95" t="s">
        <v>1</v>
      </c>
      <c r="H3063" s="182">
        <v>1</v>
      </c>
      <c r="I3063" s="96">
        <v>87.16</v>
      </c>
      <c r="J3063" s="196">
        <v>87.16</v>
      </c>
    </row>
    <row r="3064" spans="1:10" s="110" customFormat="1" ht="25.5" customHeight="1">
      <c r="A3064" s="197" t="s">
        <v>146</v>
      </c>
      <c r="B3064" s="183" t="s">
        <v>1559</v>
      </c>
      <c r="C3064" s="183" t="s">
        <v>21</v>
      </c>
      <c r="D3064" s="285" t="s">
        <v>153</v>
      </c>
      <c r="E3064" s="365" t="s">
        <v>148</v>
      </c>
      <c r="F3064" s="365"/>
      <c r="G3064" s="183" t="s">
        <v>26</v>
      </c>
      <c r="H3064" s="184">
        <v>0.153</v>
      </c>
      <c r="I3064" s="185">
        <v>20.92</v>
      </c>
      <c r="J3064" s="198">
        <v>3.2</v>
      </c>
    </row>
    <row r="3065" spans="1:10" s="110" customFormat="1" ht="25.5" customHeight="1">
      <c r="A3065" s="197" t="s">
        <v>146</v>
      </c>
      <c r="B3065" s="183" t="s">
        <v>1560</v>
      </c>
      <c r="C3065" s="183" t="s">
        <v>21</v>
      </c>
      <c r="D3065" s="285" t="s">
        <v>154</v>
      </c>
      <c r="E3065" s="365" t="s">
        <v>148</v>
      </c>
      <c r="F3065" s="365"/>
      <c r="G3065" s="183" t="s">
        <v>26</v>
      </c>
      <c r="H3065" s="184">
        <v>0.153</v>
      </c>
      <c r="I3065" s="185">
        <v>25.55</v>
      </c>
      <c r="J3065" s="198">
        <v>3.9</v>
      </c>
    </row>
    <row r="3066" spans="1:10" s="110" customFormat="1" ht="25.5">
      <c r="A3066" s="199" t="s">
        <v>139</v>
      </c>
      <c r="B3066" s="186" t="s">
        <v>3934</v>
      </c>
      <c r="C3066" s="186" t="s">
        <v>21</v>
      </c>
      <c r="D3066" s="278" t="s">
        <v>3935</v>
      </c>
      <c r="E3066" s="362" t="s">
        <v>142</v>
      </c>
      <c r="F3066" s="362"/>
      <c r="G3066" s="186" t="s">
        <v>45</v>
      </c>
      <c r="H3066" s="187">
        <v>1</v>
      </c>
      <c r="I3066" s="188">
        <v>80.06</v>
      </c>
      <c r="J3066" s="200">
        <v>80.06</v>
      </c>
    </row>
    <row r="3067" spans="1:10" s="110" customFormat="1" ht="25.5">
      <c r="A3067" s="201"/>
      <c r="B3067" s="293"/>
      <c r="C3067" s="293"/>
      <c r="D3067" s="279"/>
      <c r="E3067" s="279" t="s">
        <v>143</v>
      </c>
      <c r="F3067" s="203">
        <v>5.67</v>
      </c>
      <c r="G3067" s="279" t="s">
        <v>144</v>
      </c>
      <c r="H3067" s="203">
        <v>0</v>
      </c>
      <c r="I3067" s="279" t="s">
        <v>145</v>
      </c>
      <c r="J3067" s="204">
        <v>5.67</v>
      </c>
    </row>
    <row r="3068" spans="1:10" s="110" customFormat="1" ht="15" customHeight="1" thickBot="1">
      <c r="A3068" s="201"/>
      <c r="B3068" s="293"/>
      <c r="C3068" s="293"/>
      <c r="D3068" s="279"/>
      <c r="E3068" s="279" t="s">
        <v>663</v>
      </c>
      <c r="F3068" s="203">
        <v>19.579999999999998</v>
      </c>
      <c r="G3068" s="279"/>
      <c r="H3068" s="363" t="s">
        <v>664</v>
      </c>
      <c r="I3068" s="363"/>
      <c r="J3068" s="204">
        <v>106.74</v>
      </c>
    </row>
    <row r="3069" spans="1:10" s="110" customFormat="1" ht="15" thickTop="1">
      <c r="A3069" s="205"/>
      <c r="B3069" s="190"/>
      <c r="C3069" s="190"/>
      <c r="D3069" s="189"/>
      <c r="E3069" s="189"/>
      <c r="F3069" s="189"/>
      <c r="G3069" s="189"/>
      <c r="H3069" s="189"/>
      <c r="I3069" s="189"/>
      <c r="J3069" s="206"/>
    </row>
    <row r="3070" spans="1:10" s="110" customFormat="1">
      <c r="A3070" s="290" t="s">
        <v>3936</v>
      </c>
      <c r="B3070" s="289" t="s">
        <v>8</v>
      </c>
      <c r="C3070" s="289" t="s">
        <v>9</v>
      </c>
      <c r="D3070" s="284" t="s">
        <v>10</v>
      </c>
      <c r="E3070" s="367" t="s">
        <v>136</v>
      </c>
      <c r="F3070" s="367"/>
      <c r="G3070" s="289" t="s">
        <v>11</v>
      </c>
      <c r="H3070" s="288" t="s">
        <v>12</v>
      </c>
      <c r="I3070" s="288" t="s">
        <v>13</v>
      </c>
      <c r="J3070" s="287" t="s">
        <v>14</v>
      </c>
    </row>
    <row r="3071" spans="1:10" s="110" customFormat="1" ht="51">
      <c r="A3071" s="94" t="s">
        <v>137</v>
      </c>
      <c r="B3071" s="95" t="s">
        <v>3937</v>
      </c>
      <c r="C3071" s="95" t="s">
        <v>21</v>
      </c>
      <c r="D3071" s="277" t="s">
        <v>2749</v>
      </c>
      <c r="E3071" s="368" t="s">
        <v>528</v>
      </c>
      <c r="F3071" s="368"/>
      <c r="G3071" s="95" t="s">
        <v>45</v>
      </c>
      <c r="H3071" s="182">
        <v>1</v>
      </c>
      <c r="I3071" s="96">
        <v>1460.51</v>
      </c>
      <c r="J3071" s="196">
        <v>1460.51</v>
      </c>
    </row>
    <row r="3072" spans="1:10" s="110" customFormat="1" ht="25.5" customHeight="1">
      <c r="A3072" s="197" t="s">
        <v>146</v>
      </c>
      <c r="B3072" s="183" t="s">
        <v>1559</v>
      </c>
      <c r="C3072" s="183" t="s">
        <v>21</v>
      </c>
      <c r="D3072" s="285" t="s">
        <v>153</v>
      </c>
      <c r="E3072" s="365" t="s">
        <v>148</v>
      </c>
      <c r="F3072" s="365"/>
      <c r="G3072" s="183" t="s">
        <v>26</v>
      </c>
      <c r="H3072" s="184">
        <v>3.0369999999999999</v>
      </c>
      <c r="I3072" s="185">
        <v>20.92</v>
      </c>
      <c r="J3072" s="198">
        <v>63.53</v>
      </c>
    </row>
    <row r="3073" spans="1:10" s="110" customFormat="1" ht="25.5" customHeight="1">
      <c r="A3073" s="197" t="s">
        <v>146</v>
      </c>
      <c r="B3073" s="183" t="s">
        <v>1560</v>
      </c>
      <c r="C3073" s="183" t="s">
        <v>21</v>
      </c>
      <c r="D3073" s="285" t="s">
        <v>154</v>
      </c>
      <c r="E3073" s="365" t="s">
        <v>148</v>
      </c>
      <c r="F3073" s="365"/>
      <c r="G3073" s="183" t="s">
        <v>26</v>
      </c>
      <c r="H3073" s="184">
        <v>3.0369999999999999</v>
      </c>
      <c r="I3073" s="185">
        <v>25.55</v>
      </c>
      <c r="J3073" s="198">
        <v>77.59</v>
      </c>
    </row>
    <row r="3074" spans="1:10" s="110" customFormat="1" ht="38.25">
      <c r="A3074" s="199" t="s">
        <v>139</v>
      </c>
      <c r="B3074" s="186" t="s">
        <v>1577</v>
      </c>
      <c r="C3074" s="186" t="s">
        <v>21</v>
      </c>
      <c r="D3074" s="278" t="s">
        <v>937</v>
      </c>
      <c r="E3074" s="362" t="s">
        <v>142</v>
      </c>
      <c r="F3074" s="362"/>
      <c r="G3074" s="186" t="s">
        <v>45</v>
      </c>
      <c r="H3074" s="187">
        <v>4</v>
      </c>
      <c r="I3074" s="188">
        <v>0.67</v>
      </c>
      <c r="J3074" s="200">
        <v>2.68</v>
      </c>
    </row>
    <row r="3075" spans="1:10" s="110" customFormat="1" ht="25.5">
      <c r="A3075" s="199" t="s">
        <v>139</v>
      </c>
      <c r="B3075" s="186" t="s">
        <v>3938</v>
      </c>
      <c r="C3075" s="186" t="s">
        <v>21</v>
      </c>
      <c r="D3075" s="278" t="s">
        <v>3939</v>
      </c>
      <c r="E3075" s="362" t="s">
        <v>142</v>
      </c>
      <c r="F3075" s="362"/>
      <c r="G3075" s="186" t="s">
        <v>45</v>
      </c>
      <c r="H3075" s="187">
        <v>1</v>
      </c>
      <c r="I3075" s="188">
        <v>58.28</v>
      </c>
      <c r="J3075" s="200">
        <v>58.28</v>
      </c>
    </row>
    <row r="3076" spans="1:10" s="110" customFormat="1" ht="51">
      <c r="A3076" s="199" t="s">
        <v>139</v>
      </c>
      <c r="B3076" s="186" t="s">
        <v>3940</v>
      </c>
      <c r="C3076" s="186" t="s">
        <v>21</v>
      </c>
      <c r="D3076" s="278" t="s">
        <v>3941</v>
      </c>
      <c r="E3076" s="362" t="s">
        <v>142</v>
      </c>
      <c r="F3076" s="362"/>
      <c r="G3076" s="186" t="s">
        <v>45</v>
      </c>
      <c r="H3076" s="187">
        <v>1</v>
      </c>
      <c r="I3076" s="188">
        <v>170</v>
      </c>
      <c r="J3076" s="200">
        <v>170</v>
      </c>
    </row>
    <row r="3077" spans="1:10" s="110" customFormat="1" ht="63.75">
      <c r="A3077" s="199" t="s">
        <v>139</v>
      </c>
      <c r="B3077" s="186" t="s">
        <v>3942</v>
      </c>
      <c r="C3077" s="186" t="s">
        <v>21</v>
      </c>
      <c r="D3077" s="278" t="s">
        <v>3943</v>
      </c>
      <c r="E3077" s="362" t="s">
        <v>142</v>
      </c>
      <c r="F3077" s="362"/>
      <c r="G3077" s="186" t="s">
        <v>45</v>
      </c>
      <c r="H3077" s="187">
        <v>1</v>
      </c>
      <c r="I3077" s="188">
        <v>351.8</v>
      </c>
      <c r="J3077" s="200">
        <v>351.8</v>
      </c>
    </row>
    <row r="3078" spans="1:10" s="110" customFormat="1" ht="25.5">
      <c r="A3078" s="199" t="s">
        <v>139</v>
      </c>
      <c r="B3078" s="186" t="s">
        <v>3944</v>
      </c>
      <c r="C3078" s="186" t="s">
        <v>21</v>
      </c>
      <c r="D3078" s="278" t="s">
        <v>3945</v>
      </c>
      <c r="E3078" s="362" t="s">
        <v>142</v>
      </c>
      <c r="F3078" s="362"/>
      <c r="G3078" s="186" t="s">
        <v>45</v>
      </c>
      <c r="H3078" s="187">
        <v>1</v>
      </c>
      <c r="I3078" s="188">
        <v>16.190000000000001</v>
      </c>
      <c r="J3078" s="200">
        <v>16.190000000000001</v>
      </c>
    </row>
    <row r="3079" spans="1:10" s="110" customFormat="1" ht="38.25">
      <c r="A3079" s="199" t="s">
        <v>139</v>
      </c>
      <c r="B3079" s="186" t="s">
        <v>3946</v>
      </c>
      <c r="C3079" s="186" t="s">
        <v>21</v>
      </c>
      <c r="D3079" s="278" t="s">
        <v>3947</v>
      </c>
      <c r="E3079" s="362" t="s">
        <v>142</v>
      </c>
      <c r="F3079" s="362"/>
      <c r="G3079" s="186" t="s">
        <v>45</v>
      </c>
      <c r="H3079" s="187">
        <v>1</v>
      </c>
      <c r="I3079" s="188">
        <v>520.79999999999995</v>
      </c>
      <c r="J3079" s="200">
        <v>520.79999999999995</v>
      </c>
    </row>
    <row r="3080" spans="1:10" s="110" customFormat="1" ht="25.5">
      <c r="A3080" s="199" t="s">
        <v>139</v>
      </c>
      <c r="B3080" s="186" t="s">
        <v>3948</v>
      </c>
      <c r="C3080" s="186" t="s">
        <v>21</v>
      </c>
      <c r="D3080" s="278" t="s">
        <v>3949</v>
      </c>
      <c r="E3080" s="362" t="s">
        <v>142</v>
      </c>
      <c r="F3080" s="362"/>
      <c r="G3080" s="186" t="s">
        <v>45</v>
      </c>
      <c r="H3080" s="187">
        <v>1</v>
      </c>
      <c r="I3080" s="188">
        <v>199.64</v>
      </c>
      <c r="J3080" s="200">
        <v>199.64</v>
      </c>
    </row>
    <row r="3081" spans="1:10" s="110" customFormat="1" ht="25.5">
      <c r="A3081" s="201"/>
      <c r="B3081" s="293"/>
      <c r="C3081" s="293"/>
      <c r="D3081" s="279"/>
      <c r="E3081" s="279" t="s">
        <v>143</v>
      </c>
      <c r="F3081" s="203">
        <v>112.82</v>
      </c>
      <c r="G3081" s="279" t="s">
        <v>144</v>
      </c>
      <c r="H3081" s="203">
        <v>0</v>
      </c>
      <c r="I3081" s="279" t="s">
        <v>145</v>
      </c>
      <c r="J3081" s="204">
        <v>112.82</v>
      </c>
    </row>
    <row r="3082" spans="1:10" s="110" customFormat="1" ht="15" customHeight="1" thickBot="1">
      <c r="A3082" s="201"/>
      <c r="B3082" s="293"/>
      <c r="C3082" s="293"/>
      <c r="D3082" s="279"/>
      <c r="E3082" s="279" t="s">
        <v>663</v>
      </c>
      <c r="F3082" s="203">
        <v>328.17</v>
      </c>
      <c r="G3082" s="279"/>
      <c r="H3082" s="363" t="s">
        <v>664</v>
      </c>
      <c r="I3082" s="363"/>
      <c r="J3082" s="204">
        <v>1788.68</v>
      </c>
    </row>
    <row r="3083" spans="1:10" s="110" customFormat="1" ht="15" thickTop="1">
      <c r="A3083" s="205"/>
      <c r="B3083" s="190"/>
      <c r="C3083" s="190"/>
      <c r="D3083" s="189"/>
      <c r="E3083" s="189"/>
      <c r="F3083" s="189"/>
      <c r="G3083" s="189"/>
      <c r="H3083" s="189"/>
      <c r="I3083" s="189"/>
      <c r="J3083" s="206"/>
    </row>
    <row r="3084" spans="1:10" s="110" customFormat="1">
      <c r="A3084" s="290" t="s">
        <v>3950</v>
      </c>
      <c r="B3084" s="289" t="s">
        <v>8</v>
      </c>
      <c r="C3084" s="289" t="s">
        <v>9</v>
      </c>
      <c r="D3084" s="284" t="s">
        <v>10</v>
      </c>
      <c r="E3084" s="367" t="s">
        <v>136</v>
      </c>
      <c r="F3084" s="367"/>
      <c r="G3084" s="289" t="s">
        <v>11</v>
      </c>
      <c r="H3084" s="288" t="s">
        <v>12</v>
      </c>
      <c r="I3084" s="288" t="s">
        <v>13</v>
      </c>
      <c r="J3084" s="287" t="s">
        <v>14</v>
      </c>
    </row>
    <row r="3085" spans="1:10" s="110" customFormat="1" ht="38.25">
      <c r="A3085" s="94" t="s">
        <v>137</v>
      </c>
      <c r="B3085" s="95" t="s">
        <v>3951</v>
      </c>
      <c r="C3085" s="95" t="s">
        <v>21</v>
      </c>
      <c r="D3085" s="277" t="s">
        <v>2751</v>
      </c>
      <c r="E3085" s="368" t="s">
        <v>643</v>
      </c>
      <c r="F3085" s="368"/>
      <c r="G3085" s="95" t="s">
        <v>3</v>
      </c>
      <c r="H3085" s="182">
        <v>1</v>
      </c>
      <c r="I3085" s="96">
        <v>23.2</v>
      </c>
      <c r="J3085" s="196">
        <v>23.2</v>
      </c>
    </row>
    <row r="3086" spans="1:10" s="110" customFormat="1" ht="25.5" customHeight="1">
      <c r="A3086" s="197" t="s">
        <v>146</v>
      </c>
      <c r="B3086" s="183" t="s">
        <v>1409</v>
      </c>
      <c r="C3086" s="183" t="s">
        <v>21</v>
      </c>
      <c r="D3086" s="285" t="s">
        <v>782</v>
      </c>
      <c r="E3086" s="365" t="s">
        <v>148</v>
      </c>
      <c r="F3086" s="365"/>
      <c r="G3086" s="183" t="s">
        <v>26</v>
      </c>
      <c r="H3086" s="184">
        <v>0.52659999999999996</v>
      </c>
      <c r="I3086" s="185">
        <v>27.11</v>
      </c>
      <c r="J3086" s="198">
        <v>14.27</v>
      </c>
    </row>
    <row r="3087" spans="1:10" s="110" customFormat="1">
      <c r="A3087" s="199" t="s">
        <v>139</v>
      </c>
      <c r="B3087" s="186" t="s">
        <v>1514</v>
      </c>
      <c r="C3087" s="186" t="s">
        <v>21</v>
      </c>
      <c r="D3087" s="278" t="s">
        <v>856</v>
      </c>
      <c r="E3087" s="362" t="s">
        <v>142</v>
      </c>
      <c r="F3087" s="362"/>
      <c r="G3087" s="186" t="s">
        <v>547</v>
      </c>
      <c r="H3087" s="187">
        <v>6.2399999999999997E-2</v>
      </c>
      <c r="I3087" s="188">
        <v>19.5</v>
      </c>
      <c r="J3087" s="200">
        <v>1.21</v>
      </c>
    </row>
    <row r="3088" spans="1:10" s="110" customFormat="1" ht="25.5">
      <c r="A3088" s="199" t="s">
        <v>139</v>
      </c>
      <c r="B3088" s="186" t="s">
        <v>1722</v>
      </c>
      <c r="C3088" s="186" t="s">
        <v>21</v>
      </c>
      <c r="D3088" s="278" t="s">
        <v>1140</v>
      </c>
      <c r="E3088" s="362" t="s">
        <v>142</v>
      </c>
      <c r="F3088" s="362"/>
      <c r="G3088" s="186" t="s">
        <v>547</v>
      </c>
      <c r="H3088" s="187">
        <v>0.20780000000000001</v>
      </c>
      <c r="I3088" s="188">
        <v>37.18</v>
      </c>
      <c r="J3088" s="200">
        <v>7.72</v>
      </c>
    </row>
    <row r="3089" spans="1:10" s="110" customFormat="1" ht="25.5">
      <c r="A3089" s="201"/>
      <c r="B3089" s="293"/>
      <c r="C3089" s="293"/>
      <c r="D3089" s="279"/>
      <c r="E3089" s="279" t="s">
        <v>143</v>
      </c>
      <c r="F3089" s="203">
        <v>10.59</v>
      </c>
      <c r="G3089" s="279" t="s">
        <v>144</v>
      </c>
      <c r="H3089" s="203">
        <v>0</v>
      </c>
      <c r="I3089" s="279" t="s">
        <v>145</v>
      </c>
      <c r="J3089" s="204">
        <v>10.59</v>
      </c>
    </row>
    <row r="3090" spans="1:10" s="110" customFormat="1" ht="15" customHeight="1" thickBot="1">
      <c r="A3090" s="201"/>
      <c r="B3090" s="293"/>
      <c r="C3090" s="293"/>
      <c r="D3090" s="279"/>
      <c r="E3090" s="279" t="s">
        <v>663</v>
      </c>
      <c r="F3090" s="203">
        <v>5.21</v>
      </c>
      <c r="G3090" s="279"/>
      <c r="H3090" s="363" t="s">
        <v>664</v>
      </c>
      <c r="I3090" s="363"/>
      <c r="J3090" s="204">
        <v>28.41</v>
      </c>
    </row>
    <row r="3091" spans="1:10" s="110" customFormat="1" ht="15" thickTop="1">
      <c r="A3091" s="205"/>
      <c r="B3091" s="190"/>
      <c r="C3091" s="190"/>
      <c r="D3091" s="189"/>
      <c r="E3091" s="189"/>
      <c r="F3091" s="189"/>
      <c r="G3091" s="189"/>
      <c r="H3091" s="189"/>
      <c r="I3091" s="189"/>
      <c r="J3091" s="206"/>
    </row>
    <row r="3092" spans="1:10" s="110" customFormat="1">
      <c r="A3092" s="290" t="s">
        <v>3952</v>
      </c>
      <c r="B3092" s="289" t="s">
        <v>8</v>
      </c>
      <c r="C3092" s="289" t="s">
        <v>9</v>
      </c>
      <c r="D3092" s="284" t="s">
        <v>10</v>
      </c>
      <c r="E3092" s="367" t="s">
        <v>136</v>
      </c>
      <c r="F3092" s="367"/>
      <c r="G3092" s="289" t="s">
        <v>11</v>
      </c>
      <c r="H3092" s="288" t="s">
        <v>12</v>
      </c>
      <c r="I3092" s="288" t="s">
        <v>13</v>
      </c>
      <c r="J3092" s="287" t="s">
        <v>14</v>
      </c>
    </row>
    <row r="3093" spans="1:10" s="110" customFormat="1" ht="25.5" customHeight="1">
      <c r="A3093" s="94" t="s">
        <v>137</v>
      </c>
      <c r="B3093" s="95" t="s">
        <v>3953</v>
      </c>
      <c r="C3093" s="95" t="s">
        <v>44</v>
      </c>
      <c r="D3093" s="277" t="s">
        <v>2754</v>
      </c>
      <c r="E3093" s="368" t="s">
        <v>528</v>
      </c>
      <c r="F3093" s="368"/>
      <c r="G3093" s="95" t="s">
        <v>1</v>
      </c>
      <c r="H3093" s="182">
        <v>1</v>
      </c>
      <c r="I3093" s="96">
        <v>1210.3499999999999</v>
      </c>
      <c r="J3093" s="196">
        <v>1210.3499999999999</v>
      </c>
    </row>
    <row r="3094" spans="1:10" s="110" customFormat="1" ht="25.5" customHeight="1">
      <c r="A3094" s="197" t="s">
        <v>146</v>
      </c>
      <c r="B3094" s="183" t="s">
        <v>1509</v>
      </c>
      <c r="C3094" s="183" t="s">
        <v>21</v>
      </c>
      <c r="D3094" s="285" t="s">
        <v>151</v>
      </c>
      <c r="E3094" s="365" t="s">
        <v>148</v>
      </c>
      <c r="F3094" s="365"/>
      <c r="G3094" s="183" t="s">
        <v>26</v>
      </c>
      <c r="H3094" s="184">
        <v>6.15</v>
      </c>
      <c r="I3094" s="185">
        <v>26.68</v>
      </c>
      <c r="J3094" s="198">
        <v>164.08</v>
      </c>
    </row>
    <row r="3095" spans="1:10" s="110" customFormat="1" ht="25.5" customHeight="1">
      <c r="A3095" s="197" t="s">
        <v>146</v>
      </c>
      <c r="B3095" s="183" t="s">
        <v>1508</v>
      </c>
      <c r="C3095" s="183" t="s">
        <v>21</v>
      </c>
      <c r="D3095" s="285" t="s">
        <v>150</v>
      </c>
      <c r="E3095" s="365" t="s">
        <v>148</v>
      </c>
      <c r="F3095" s="365"/>
      <c r="G3095" s="183" t="s">
        <v>26</v>
      </c>
      <c r="H3095" s="184">
        <v>6</v>
      </c>
      <c r="I3095" s="185">
        <v>21.96</v>
      </c>
      <c r="J3095" s="198">
        <v>131.76</v>
      </c>
    </row>
    <row r="3096" spans="1:10" s="110" customFormat="1" ht="25.5">
      <c r="A3096" s="199" t="s">
        <v>139</v>
      </c>
      <c r="B3096" s="186" t="s">
        <v>3954</v>
      </c>
      <c r="C3096" s="186" t="s">
        <v>21</v>
      </c>
      <c r="D3096" s="278" t="s">
        <v>3955</v>
      </c>
      <c r="E3096" s="362" t="s">
        <v>142</v>
      </c>
      <c r="F3096" s="362"/>
      <c r="G3096" s="186" t="s">
        <v>45</v>
      </c>
      <c r="H3096" s="187">
        <v>1</v>
      </c>
      <c r="I3096" s="188">
        <v>203.6</v>
      </c>
      <c r="J3096" s="200">
        <v>203.6</v>
      </c>
    </row>
    <row r="3097" spans="1:10" s="110" customFormat="1" ht="25.5">
      <c r="A3097" s="199" t="s">
        <v>139</v>
      </c>
      <c r="B3097" s="186" t="s">
        <v>3956</v>
      </c>
      <c r="C3097" s="186" t="s">
        <v>16</v>
      </c>
      <c r="D3097" s="278" t="s">
        <v>3957</v>
      </c>
      <c r="E3097" s="362" t="s">
        <v>142</v>
      </c>
      <c r="F3097" s="362"/>
      <c r="G3097" s="186" t="s">
        <v>17</v>
      </c>
      <c r="H3097" s="187">
        <v>1</v>
      </c>
      <c r="I3097" s="188">
        <v>117.65</v>
      </c>
      <c r="J3097" s="200">
        <v>117.65</v>
      </c>
    </row>
    <row r="3098" spans="1:10" s="110" customFormat="1" ht="25.5">
      <c r="A3098" s="199" t="s">
        <v>139</v>
      </c>
      <c r="B3098" s="186" t="s">
        <v>3958</v>
      </c>
      <c r="C3098" s="186" t="s">
        <v>16</v>
      </c>
      <c r="D3098" s="278" t="s">
        <v>3959</v>
      </c>
      <c r="E3098" s="362" t="s">
        <v>142</v>
      </c>
      <c r="F3098" s="362"/>
      <c r="G3098" s="186" t="s">
        <v>17</v>
      </c>
      <c r="H3098" s="187">
        <v>1</v>
      </c>
      <c r="I3098" s="188">
        <v>111.31</v>
      </c>
      <c r="J3098" s="200">
        <v>111.31</v>
      </c>
    </row>
    <row r="3099" spans="1:10" s="110" customFormat="1" ht="25.5">
      <c r="A3099" s="199" t="s">
        <v>139</v>
      </c>
      <c r="B3099" s="186" t="s">
        <v>3960</v>
      </c>
      <c r="C3099" s="186" t="s">
        <v>487</v>
      </c>
      <c r="D3099" s="278" t="s">
        <v>3961</v>
      </c>
      <c r="E3099" s="362" t="s">
        <v>142</v>
      </c>
      <c r="F3099" s="362"/>
      <c r="G3099" s="186" t="s">
        <v>17</v>
      </c>
      <c r="H3099" s="187">
        <v>2</v>
      </c>
      <c r="I3099" s="188">
        <v>82.69</v>
      </c>
      <c r="J3099" s="200">
        <v>165.38</v>
      </c>
    </row>
    <row r="3100" spans="1:10" s="110" customFormat="1" ht="25.5">
      <c r="A3100" s="199" t="s">
        <v>139</v>
      </c>
      <c r="B3100" s="186" t="s">
        <v>3962</v>
      </c>
      <c r="C3100" s="186" t="s">
        <v>16</v>
      </c>
      <c r="D3100" s="278" t="s">
        <v>3963</v>
      </c>
      <c r="E3100" s="362" t="s">
        <v>142</v>
      </c>
      <c r="F3100" s="362"/>
      <c r="G3100" s="186" t="s">
        <v>17</v>
      </c>
      <c r="H3100" s="187">
        <v>1</v>
      </c>
      <c r="I3100" s="188">
        <v>238.03</v>
      </c>
      <c r="J3100" s="200">
        <v>238.03</v>
      </c>
    </row>
    <row r="3101" spans="1:10" s="110" customFormat="1" ht="25.5">
      <c r="A3101" s="199" t="s">
        <v>139</v>
      </c>
      <c r="B3101" s="186" t="s">
        <v>3964</v>
      </c>
      <c r="C3101" s="186" t="s">
        <v>21</v>
      </c>
      <c r="D3101" s="278" t="s">
        <v>3965</v>
      </c>
      <c r="E3101" s="362" t="s">
        <v>142</v>
      </c>
      <c r="F3101" s="362"/>
      <c r="G3101" s="186" t="s">
        <v>45</v>
      </c>
      <c r="H3101" s="187">
        <v>1</v>
      </c>
      <c r="I3101" s="188">
        <v>78.540000000000006</v>
      </c>
      <c r="J3101" s="200">
        <v>78.540000000000006</v>
      </c>
    </row>
    <row r="3102" spans="1:10" s="110" customFormat="1" ht="25.5">
      <c r="A3102" s="201"/>
      <c r="B3102" s="293"/>
      <c r="C3102" s="293"/>
      <c r="D3102" s="279"/>
      <c r="E3102" s="279" t="s">
        <v>143</v>
      </c>
      <c r="F3102" s="203">
        <v>230.96</v>
      </c>
      <c r="G3102" s="279" t="s">
        <v>144</v>
      </c>
      <c r="H3102" s="203">
        <v>0</v>
      </c>
      <c r="I3102" s="279" t="s">
        <v>145</v>
      </c>
      <c r="J3102" s="204">
        <v>230.96</v>
      </c>
    </row>
    <row r="3103" spans="1:10" s="110" customFormat="1" ht="15" customHeight="1" thickBot="1">
      <c r="A3103" s="201"/>
      <c r="B3103" s="293"/>
      <c r="C3103" s="293"/>
      <c r="D3103" s="279"/>
      <c r="E3103" s="279" t="s">
        <v>663</v>
      </c>
      <c r="F3103" s="203">
        <v>271.95999999999998</v>
      </c>
      <c r="G3103" s="279"/>
      <c r="H3103" s="363" t="s">
        <v>664</v>
      </c>
      <c r="I3103" s="363"/>
      <c r="J3103" s="204">
        <v>1482.31</v>
      </c>
    </row>
    <row r="3104" spans="1:10" s="110" customFormat="1" ht="15" thickTop="1">
      <c r="A3104" s="205"/>
      <c r="B3104" s="190"/>
      <c r="C3104" s="190"/>
      <c r="D3104" s="189"/>
      <c r="E3104" s="189"/>
      <c r="F3104" s="189"/>
      <c r="G3104" s="189"/>
      <c r="H3104" s="189"/>
      <c r="I3104" s="189"/>
      <c r="J3104" s="206"/>
    </row>
    <row r="3105" spans="1:10" s="110" customFormat="1">
      <c r="A3105" s="290" t="s">
        <v>3966</v>
      </c>
      <c r="B3105" s="289" t="s">
        <v>8</v>
      </c>
      <c r="C3105" s="289" t="s">
        <v>9</v>
      </c>
      <c r="D3105" s="284" t="s">
        <v>10</v>
      </c>
      <c r="E3105" s="367" t="s">
        <v>136</v>
      </c>
      <c r="F3105" s="367"/>
      <c r="G3105" s="289" t="s">
        <v>11</v>
      </c>
      <c r="H3105" s="288" t="s">
        <v>12</v>
      </c>
      <c r="I3105" s="288" t="s">
        <v>13</v>
      </c>
      <c r="J3105" s="287" t="s">
        <v>14</v>
      </c>
    </row>
    <row r="3106" spans="1:10" s="110" customFormat="1" ht="25.5" customHeight="1">
      <c r="A3106" s="94" t="s">
        <v>137</v>
      </c>
      <c r="B3106" s="95" t="s">
        <v>3967</v>
      </c>
      <c r="C3106" s="95" t="s">
        <v>44</v>
      </c>
      <c r="D3106" s="277" t="s">
        <v>2757</v>
      </c>
      <c r="E3106" s="368" t="s">
        <v>152</v>
      </c>
      <c r="F3106" s="368"/>
      <c r="G3106" s="95" t="s">
        <v>45</v>
      </c>
      <c r="H3106" s="182">
        <v>1</v>
      </c>
      <c r="I3106" s="96">
        <v>146.47999999999999</v>
      </c>
      <c r="J3106" s="196">
        <v>146.47999999999999</v>
      </c>
    </row>
    <row r="3107" spans="1:10" s="110" customFormat="1" ht="25.5" customHeight="1">
      <c r="A3107" s="197" t="s">
        <v>146</v>
      </c>
      <c r="B3107" s="183" t="s">
        <v>1559</v>
      </c>
      <c r="C3107" s="183" t="s">
        <v>21</v>
      </c>
      <c r="D3107" s="285" t="s">
        <v>153</v>
      </c>
      <c r="E3107" s="365" t="s">
        <v>148</v>
      </c>
      <c r="F3107" s="365"/>
      <c r="G3107" s="183" t="s">
        <v>26</v>
      </c>
      <c r="H3107" s="184">
        <v>0.35</v>
      </c>
      <c r="I3107" s="185">
        <v>20.92</v>
      </c>
      <c r="J3107" s="198">
        <v>7.32</v>
      </c>
    </row>
    <row r="3108" spans="1:10" s="110" customFormat="1" ht="25.5" customHeight="1">
      <c r="A3108" s="197" t="s">
        <v>146</v>
      </c>
      <c r="B3108" s="183" t="s">
        <v>1560</v>
      </c>
      <c r="C3108" s="183" t="s">
        <v>21</v>
      </c>
      <c r="D3108" s="285" t="s">
        <v>154</v>
      </c>
      <c r="E3108" s="365" t="s">
        <v>148</v>
      </c>
      <c r="F3108" s="365"/>
      <c r="G3108" s="183" t="s">
        <v>26</v>
      </c>
      <c r="H3108" s="184">
        <v>0.35</v>
      </c>
      <c r="I3108" s="185">
        <v>25.55</v>
      </c>
      <c r="J3108" s="198">
        <v>8.94</v>
      </c>
    </row>
    <row r="3109" spans="1:10" s="110" customFormat="1">
      <c r="A3109" s="199" t="s">
        <v>139</v>
      </c>
      <c r="B3109" s="186" t="s">
        <v>3968</v>
      </c>
      <c r="C3109" s="186" t="s">
        <v>487</v>
      </c>
      <c r="D3109" s="278" t="s">
        <v>3969</v>
      </c>
      <c r="E3109" s="362" t="s">
        <v>142</v>
      </c>
      <c r="F3109" s="362"/>
      <c r="G3109" s="186" t="s">
        <v>17</v>
      </c>
      <c r="H3109" s="187">
        <v>1</v>
      </c>
      <c r="I3109" s="188">
        <v>130.22</v>
      </c>
      <c r="J3109" s="200">
        <v>130.22</v>
      </c>
    </row>
    <row r="3110" spans="1:10" s="110" customFormat="1" ht="25.5">
      <c r="A3110" s="201"/>
      <c r="B3110" s="293"/>
      <c r="C3110" s="293"/>
      <c r="D3110" s="279"/>
      <c r="E3110" s="279" t="s">
        <v>143</v>
      </c>
      <c r="F3110" s="203">
        <v>13</v>
      </c>
      <c r="G3110" s="279" t="s">
        <v>144</v>
      </c>
      <c r="H3110" s="203">
        <v>0</v>
      </c>
      <c r="I3110" s="279" t="s">
        <v>145</v>
      </c>
      <c r="J3110" s="204">
        <v>13</v>
      </c>
    </row>
    <row r="3111" spans="1:10" s="110" customFormat="1" ht="15" customHeight="1" thickBot="1">
      <c r="A3111" s="201"/>
      <c r="B3111" s="293"/>
      <c r="C3111" s="293"/>
      <c r="D3111" s="279"/>
      <c r="E3111" s="279" t="s">
        <v>663</v>
      </c>
      <c r="F3111" s="203">
        <v>32.909999999999997</v>
      </c>
      <c r="G3111" s="279"/>
      <c r="H3111" s="363" t="s">
        <v>664</v>
      </c>
      <c r="I3111" s="363"/>
      <c r="J3111" s="204">
        <v>179.39</v>
      </c>
    </row>
    <row r="3112" spans="1:10" s="110" customFormat="1" ht="15" thickTop="1">
      <c r="A3112" s="205"/>
      <c r="B3112" s="190"/>
      <c r="C3112" s="190"/>
      <c r="D3112" s="189"/>
      <c r="E3112" s="189"/>
      <c r="F3112" s="189"/>
      <c r="G3112" s="189"/>
      <c r="H3112" s="189"/>
      <c r="I3112" s="189"/>
      <c r="J3112" s="206"/>
    </row>
    <row r="3113" spans="1:10" s="110" customFormat="1">
      <c r="A3113" s="290" t="s">
        <v>3970</v>
      </c>
      <c r="B3113" s="289" t="s">
        <v>8</v>
      </c>
      <c r="C3113" s="289" t="s">
        <v>9</v>
      </c>
      <c r="D3113" s="284" t="s">
        <v>10</v>
      </c>
      <c r="E3113" s="367" t="s">
        <v>136</v>
      </c>
      <c r="F3113" s="367"/>
      <c r="G3113" s="289" t="s">
        <v>11</v>
      </c>
      <c r="H3113" s="288" t="s">
        <v>12</v>
      </c>
      <c r="I3113" s="288" t="s">
        <v>13</v>
      </c>
      <c r="J3113" s="287" t="s">
        <v>14</v>
      </c>
    </row>
    <row r="3114" spans="1:10" s="110" customFormat="1" ht="14.25" customHeight="1">
      <c r="A3114" s="94" t="s">
        <v>137</v>
      </c>
      <c r="B3114" s="95" t="s">
        <v>3971</v>
      </c>
      <c r="C3114" s="95" t="s">
        <v>268</v>
      </c>
      <c r="D3114" s="277" t="s">
        <v>2759</v>
      </c>
      <c r="E3114" s="368" t="s">
        <v>3972</v>
      </c>
      <c r="F3114" s="368"/>
      <c r="G3114" s="95" t="s">
        <v>45</v>
      </c>
      <c r="H3114" s="182">
        <v>1</v>
      </c>
      <c r="I3114" s="96">
        <v>133.21</v>
      </c>
      <c r="J3114" s="196">
        <v>133.21</v>
      </c>
    </row>
    <row r="3115" spans="1:10" s="110" customFormat="1">
      <c r="A3115" s="199" t="s">
        <v>139</v>
      </c>
      <c r="B3115" s="186" t="s">
        <v>3973</v>
      </c>
      <c r="C3115" s="186" t="s">
        <v>268</v>
      </c>
      <c r="D3115" s="278" t="s">
        <v>3974</v>
      </c>
      <c r="E3115" s="362" t="s">
        <v>142</v>
      </c>
      <c r="F3115" s="362"/>
      <c r="G3115" s="186" t="s">
        <v>45</v>
      </c>
      <c r="H3115" s="187">
        <v>1</v>
      </c>
      <c r="I3115" s="188">
        <v>121.23</v>
      </c>
      <c r="J3115" s="200">
        <v>121.23</v>
      </c>
    </row>
    <row r="3116" spans="1:10" s="110" customFormat="1">
      <c r="A3116" s="199" t="s">
        <v>139</v>
      </c>
      <c r="B3116" s="186" t="s">
        <v>1569</v>
      </c>
      <c r="C3116" s="186" t="s">
        <v>268</v>
      </c>
      <c r="D3116" s="278" t="s">
        <v>932</v>
      </c>
      <c r="E3116" s="362" t="s">
        <v>142</v>
      </c>
      <c r="F3116" s="362"/>
      <c r="G3116" s="186" t="s">
        <v>34</v>
      </c>
      <c r="H3116" s="187">
        <v>1.595</v>
      </c>
      <c r="I3116" s="188">
        <v>0.17</v>
      </c>
      <c r="J3116" s="200">
        <v>0.27</v>
      </c>
    </row>
    <row r="3117" spans="1:10" s="110" customFormat="1">
      <c r="A3117" s="199" t="s">
        <v>139</v>
      </c>
      <c r="B3117" s="186" t="s">
        <v>1570</v>
      </c>
      <c r="C3117" s="186" t="s">
        <v>268</v>
      </c>
      <c r="D3117" s="278" t="s">
        <v>933</v>
      </c>
      <c r="E3117" s="362" t="s">
        <v>141</v>
      </c>
      <c r="F3117" s="362"/>
      <c r="G3117" s="186" t="s">
        <v>26</v>
      </c>
      <c r="H3117" s="187">
        <v>0.34</v>
      </c>
      <c r="I3117" s="188">
        <v>15.09</v>
      </c>
      <c r="J3117" s="200">
        <v>5.13</v>
      </c>
    </row>
    <row r="3118" spans="1:10" s="110" customFormat="1">
      <c r="A3118" s="199" t="s">
        <v>139</v>
      </c>
      <c r="B3118" s="186" t="s">
        <v>1571</v>
      </c>
      <c r="C3118" s="186" t="s">
        <v>268</v>
      </c>
      <c r="D3118" s="278" t="s">
        <v>934</v>
      </c>
      <c r="E3118" s="362" t="s">
        <v>141</v>
      </c>
      <c r="F3118" s="362"/>
      <c r="G3118" s="186" t="s">
        <v>26</v>
      </c>
      <c r="H3118" s="187">
        <v>0.34</v>
      </c>
      <c r="I3118" s="188">
        <v>19.37</v>
      </c>
      <c r="J3118" s="200">
        <v>6.58</v>
      </c>
    </row>
    <row r="3119" spans="1:10" s="110" customFormat="1" ht="25.5">
      <c r="A3119" s="201"/>
      <c r="B3119" s="293"/>
      <c r="C3119" s="293"/>
      <c r="D3119" s="279"/>
      <c r="E3119" s="279" t="s">
        <v>143</v>
      </c>
      <c r="F3119" s="203">
        <v>11.71</v>
      </c>
      <c r="G3119" s="279" t="s">
        <v>144</v>
      </c>
      <c r="H3119" s="203">
        <v>0</v>
      </c>
      <c r="I3119" s="279" t="s">
        <v>145</v>
      </c>
      <c r="J3119" s="204">
        <v>11.71</v>
      </c>
    </row>
    <row r="3120" spans="1:10" s="110" customFormat="1" ht="15" customHeight="1" thickBot="1">
      <c r="A3120" s="201"/>
      <c r="B3120" s="293"/>
      <c r="C3120" s="293"/>
      <c r="D3120" s="279"/>
      <c r="E3120" s="279" t="s">
        <v>663</v>
      </c>
      <c r="F3120" s="203">
        <v>29.93</v>
      </c>
      <c r="G3120" s="279"/>
      <c r="H3120" s="363" t="s">
        <v>664</v>
      </c>
      <c r="I3120" s="363"/>
      <c r="J3120" s="204">
        <v>163.13999999999999</v>
      </c>
    </row>
    <row r="3121" spans="1:10" s="110" customFormat="1" ht="15" thickTop="1">
      <c r="A3121" s="205"/>
      <c r="B3121" s="190"/>
      <c r="C3121" s="190"/>
      <c r="D3121" s="189"/>
      <c r="E3121" s="189"/>
      <c r="F3121" s="189"/>
      <c r="G3121" s="189"/>
      <c r="H3121" s="189"/>
      <c r="I3121" s="189"/>
      <c r="J3121" s="206"/>
    </row>
    <row r="3122" spans="1:10" s="110" customFormat="1">
      <c r="A3122" s="290" t="s">
        <v>3975</v>
      </c>
      <c r="B3122" s="289" t="s">
        <v>8</v>
      </c>
      <c r="C3122" s="289" t="s">
        <v>9</v>
      </c>
      <c r="D3122" s="284" t="s">
        <v>10</v>
      </c>
      <c r="E3122" s="367" t="s">
        <v>136</v>
      </c>
      <c r="F3122" s="367"/>
      <c r="G3122" s="289" t="s">
        <v>11</v>
      </c>
      <c r="H3122" s="288" t="s">
        <v>12</v>
      </c>
      <c r="I3122" s="288" t="s">
        <v>13</v>
      </c>
      <c r="J3122" s="287" t="s">
        <v>14</v>
      </c>
    </row>
    <row r="3123" spans="1:10" s="110" customFormat="1" ht="25.5">
      <c r="A3123" s="94" t="s">
        <v>137</v>
      </c>
      <c r="B3123" s="95" t="s">
        <v>3976</v>
      </c>
      <c r="C3123" s="95" t="s">
        <v>16</v>
      </c>
      <c r="D3123" s="277" t="s">
        <v>2761</v>
      </c>
      <c r="E3123" s="368">
        <v>850</v>
      </c>
      <c r="F3123" s="368"/>
      <c r="G3123" s="95" t="s">
        <v>2070</v>
      </c>
      <c r="H3123" s="182">
        <v>1</v>
      </c>
      <c r="I3123" s="96">
        <v>60.56</v>
      </c>
      <c r="J3123" s="196">
        <v>60.56</v>
      </c>
    </row>
    <row r="3124" spans="1:10" s="110" customFormat="1" ht="25.5">
      <c r="A3124" s="199" t="s">
        <v>139</v>
      </c>
      <c r="B3124" s="186" t="s">
        <v>3906</v>
      </c>
      <c r="C3124" s="186" t="s">
        <v>16</v>
      </c>
      <c r="D3124" s="278" t="s">
        <v>3907</v>
      </c>
      <c r="E3124" s="362" t="s">
        <v>142</v>
      </c>
      <c r="F3124" s="362"/>
      <c r="G3124" s="186" t="s">
        <v>19</v>
      </c>
      <c r="H3124" s="187">
        <v>1</v>
      </c>
      <c r="I3124" s="188">
        <v>0.4</v>
      </c>
      <c r="J3124" s="200">
        <v>0.4</v>
      </c>
    </row>
    <row r="3125" spans="1:10" s="110" customFormat="1" ht="25.5">
      <c r="A3125" s="199" t="s">
        <v>139</v>
      </c>
      <c r="B3125" s="186" t="s">
        <v>3977</v>
      </c>
      <c r="C3125" s="186" t="s">
        <v>16</v>
      </c>
      <c r="D3125" s="278" t="s">
        <v>3978</v>
      </c>
      <c r="E3125" s="362" t="s">
        <v>142</v>
      </c>
      <c r="F3125" s="362"/>
      <c r="G3125" s="186" t="s">
        <v>17</v>
      </c>
      <c r="H3125" s="187">
        <v>1</v>
      </c>
      <c r="I3125" s="188">
        <v>44.39</v>
      </c>
      <c r="J3125" s="200">
        <v>44.39</v>
      </c>
    </row>
    <row r="3126" spans="1:10" s="110" customFormat="1" ht="25.5">
      <c r="A3126" s="199" t="s">
        <v>139</v>
      </c>
      <c r="B3126" s="186" t="s">
        <v>3437</v>
      </c>
      <c r="C3126" s="186" t="s">
        <v>16</v>
      </c>
      <c r="D3126" s="278" t="s">
        <v>3438</v>
      </c>
      <c r="E3126" s="362" t="s">
        <v>141</v>
      </c>
      <c r="F3126" s="362"/>
      <c r="G3126" s="186" t="s">
        <v>26</v>
      </c>
      <c r="H3126" s="187">
        <v>0.4</v>
      </c>
      <c r="I3126" s="188">
        <v>16.04</v>
      </c>
      <c r="J3126" s="200">
        <v>6.41</v>
      </c>
    </row>
    <row r="3127" spans="1:10" s="110" customFormat="1" ht="25.5">
      <c r="A3127" s="199" t="s">
        <v>139</v>
      </c>
      <c r="B3127" s="186" t="s">
        <v>3692</v>
      </c>
      <c r="C3127" s="186" t="s">
        <v>16</v>
      </c>
      <c r="D3127" s="278" t="s">
        <v>3693</v>
      </c>
      <c r="E3127" s="362" t="s">
        <v>141</v>
      </c>
      <c r="F3127" s="362"/>
      <c r="G3127" s="186" t="s">
        <v>26</v>
      </c>
      <c r="H3127" s="187">
        <v>0.4</v>
      </c>
      <c r="I3127" s="188">
        <v>23.41</v>
      </c>
      <c r="J3127" s="200">
        <v>9.36</v>
      </c>
    </row>
    <row r="3128" spans="1:10" s="110" customFormat="1" ht="25.5">
      <c r="A3128" s="201"/>
      <c r="B3128" s="293"/>
      <c r="C3128" s="293"/>
      <c r="D3128" s="279"/>
      <c r="E3128" s="279" t="s">
        <v>143</v>
      </c>
      <c r="F3128" s="203">
        <v>15.77</v>
      </c>
      <c r="G3128" s="279" t="s">
        <v>144</v>
      </c>
      <c r="H3128" s="203">
        <v>0</v>
      </c>
      <c r="I3128" s="279" t="s">
        <v>145</v>
      </c>
      <c r="J3128" s="204">
        <v>15.77</v>
      </c>
    </row>
    <row r="3129" spans="1:10" s="110" customFormat="1" ht="15" customHeight="1" thickBot="1">
      <c r="A3129" s="201"/>
      <c r="B3129" s="293"/>
      <c r="C3129" s="293"/>
      <c r="D3129" s="279"/>
      <c r="E3129" s="279" t="s">
        <v>663</v>
      </c>
      <c r="F3129" s="203">
        <v>13.6</v>
      </c>
      <c r="G3129" s="279"/>
      <c r="H3129" s="363" t="s">
        <v>664</v>
      </c>
      <c r="I3129" s="363"/>
      <c r="J3129" s="204">
        <v>74.16</v>
      </c>
    </row>
    <row r="3130" spans="1:10" s="110" customFormat="1" ht="15" thickTop="1">
      <c r="A3130" s="205"/>
      <c r="B3130" s="190"/>
      <c r="C3130" s="190"/>
      <c r="D3130" s="189"/>
      <c r="E3130" s="189"/>
      <c r="F3130" s="189"/>
      <c r="G3130" s="189"/>
      <c r="H3130" s="189"/>
      <c r="I3130" s="189"/>
      <c r="J3130" s="206"/>
    </row>
    <row r="3131" spans="1:10" s="110" customFormat="1">
      <c r="A3131" s="290" t="s">
        <v>3979</v>
      </c>
      <c r="B3131" s="289" t="s">
        <v>8</v>
      </c>
      <c r="C3131" s="289" t="s">
        <v>9</v>
      </c>
      <c r="D3131" s="284" t="s">
        <v>10</v>
      </c>
      <c r="E3131" s="367" t="s">
        <v>136</v>
      </c>
      <c r="F3131" s="367"/>
      <c r="G3131" s="289" t="s">
        <v>11</v>
      </c>
      <c r="H3131" s="288" t="s">
        <v>12</v>
      </c>
      <c r="I3131" s="288" t="s">
        <v>13</v>
      </c>
      <c r="J3131" s="287" t="s">
        <v>14</v>
      </c>
    </row>
    <row r="3132" spans="1:10" s="110" customFormat="1" ht="14.25" customHeight="1">
      <c r="A3132" s="94" t="s">
        <v>137</v>
      </c>
      <c r="B3132" s="95" t="s">
        <v>3980</v>
      </c>
      <c r="C3132" s="95" t="s">
        <v>268</v>
      </c>
      <c r="D3132" s="277" t="s">
        <v>2763</v>
      </c>
      <c r="E3132" s="368" t="s">
        <v>939</v>
      </c>
      <c r="F3132" s="368"/>
      <c r="G3132" s="95" t="s">
        <v>45</v>
      </c>
      <c r="H3132" s="182">
        <v>1</v>
      </c>
      <c r="I3132" s="96">
        <v>164.22</v>
      </c>
      <c r="J3132" s="196">
        <v>164.22</v>
      </c>
    </row>
    <row r="3133" spans="1:10" s="110" customFormat="1">
      <c r="A3133" s="199" t="s">
        <v>139</v>
      </c>
      <c r="B3133" s="186" t="s">
        <v>3981</v>
      </c>
      <c r="C3133" s="186" t="s">
        <v>268</v>
      </c>
      <c r="D3133" s="278" t="s">
        <v>3982</v>
      </c>
      <c r="E3133" s="362" t="s">
        <v>142</v>
      </c>
      <c r="F3133" s="362"/>
      <c r="G3133" s="186" t="s">
        <v>45</v>
      </c>
      <c r="H3133" s="187">
        <v>1</v>
      </c>
      <c r="I3133" s="188">
        <v>145.97999999999999</v>
      </c>
      <c r="J3133" s="200">
        <v>145.97999999999999</v>
      </c>
    </row>
    <row r="3134" spans="1:10" s="110" customFormat="1">
      <c r="A3134" s="199" t="s">
        <v>139</v>
      </c>
      <c r="B3134" s="186" t="s">
        <v>1569</v>
      </c>
      <c r="C3134" s="186" t="s">
        <v>268</v>
      </c>
      <c r="D3134" s="278" t="s">
        <v>932</v>
      </c>
      <c r="E3134" s="362" t="s">
        <v>142</v>
      </c>
      <c r="F3134" s="362"/>
      <c r="G3134" s="186" t="s">
        <v>34</v>
      </c>
      <c r="H3134" s="187">
        <v>0.8</v>
      </c>
      <c r="I3134" s="188">
        <v>0.17</v>
      </c>
      <c r="J3134" s="200">
        <v>0.13</v>
      </c>
    </row>
    <row r="3135" spans="1:10" s="110" customFormat="1">
      <c r="A3135" s="199" t="s">
        <v>139</v>
      </c>
      <c r="B3135" s="186" t="s">
        <v>1570</v>
      </c>
      <c r="C3135" s="186" t="s">
        <v>268</v>
      </c>
      <c r="D3135" s="278" t="s">
        <v>933</v>
      </c>
      <c r="E3135" s="362" t="s">
        <v>141</v>
      </c>
      <c r="F3135" s="362"/>
      <c r="G3135" s="186" t="s">
        <v>26</v>
      </c>
      <c r="H3135" s="187">
        <v>0.52600000000000002</v>
      </c>
      <c r="I3135" s="188">
        <v>15.09</v>
      </c>
      <c r="J3135" s="200">
        <v>7.93</v>
      </c>
    </row>
    <row r="3136" spans="1:10" s="110" customFormat="1">
      <c r="A3136" s="199" t="s">
        <v>139</v>
      </c>
      <c r="B3136" s="186" t="s">
        <v>1571</v>
      </c>
      <c r="C3136" s="186" t="s">
        <v>268</v>
      </c>
      <c r="D3136" s="278" t="s">
        <v>934</v>
      </c>
      <c r="E3136" s="362" t="s">
        <v>141</v>
      </c>
      <c r="F3136" s="362"/>
      <c r="G3136" s="186" t="s">
        <v>26</v>
      </c>
      <c r="H3136" s="187">
        <v>0.52600000000000002</v>
      </c>
      <c r="I3136" s="188">
        <v>19.37</v>
      </c>
      <c r="J3136" s="200">
        <v>10.18</v>
      </c>
    </row>
    <row r="3137" spans="1:10" s="110" customFormat="1" ht="25.5">
      <c r="A3137" s="201"/>
      <c r="B3137" s="293"/>
      <c r="C3137" s="293"/>
      <c r="D3137" s="279"/>
      <c r="E3137" s="279" t="s">
        <v>143</v>
      </c>
      <c r="F3137" s="203">
        <v>18.11</v>
      </c>
      <c r="G3137" s="279" t="s">
        <v>144</v>
      </c>
      <c r="H3137" s="203">
        <v>0</v>
      </c>
      <c r="I3137" s="279" t="s">
        <v>145</v>
      </c>
      <c r="J3137" s="204">
        <v>18.11</v>
      </c>
    </row>
    <row r="3138" spans="1:10" s="110" customFormat="1" ht="15" customHeight="1" thickBot="1">
      <c r="A3138" s="201"/>
      <c r="B3138" s="293"/>
      <c r="C3138" s="293"/>
      <c r="D3138" s="279"/>
      <c r="E3138" s="279" t="s">
        <v>663</v>
      </c>
      <c r="F3138" s="203">
        <v>36.9</v>
      </c>
      <c r="G3138" s="279"/>
      <c r="H3138" s="363" t="s">
        <v>664</v>
      </c>
      <c r="I3138" s="363"/>
      <c r="J3138" s="204">
        <v>201.12</v>
      </c>
    </row>
    <row r="3139" spans="1:10" s="110" customFormat="1" ht="15" thickTop="1">
      <c r="A3139" s="205"/>
      <c r="B3139" s="190"/>
      <c r="C3139" s="190"/>
      <c r="D3139" s="189"/>
      <c r="E3139" s="189"/>
      <c r="F3139" s="189"/>
      <c r="G3139" s="189"/>
      <c r="H3139" s="189"/>
      <c r="I3139" s="189"/>
      <c r="J3139" s="206"/>
    </row>
    <row r="3140" spans="1:10" s="110" customFormat="1">
      <c r="A3140" s="290" t="s">
        <v>3983</v>
      </c>
      <c r="B3140" s="289" t="s">
        <v>8</v>
      </c>
      <c r="C3140" s="289" t="s">
        <v>9</v>
      </c>
      <c r="D3140" s="284" t="s">
        <v>10</v>
      </c>
      <c r="E3140" s="367" t="s">
        <v>136</v>
      </c>
      <c r="F3140" s="367"/>
      <c r="G3140" s="289" t="s">
        <v>11</v>
      </c>
      <c r="H3140" s="288" t="s">
        <v>12</v>
      </c>
      <c r="I3140" s="288" t="s">
        <v>13</v>
      </c>
      <c r="J3140" s="287" t="s">
        <v>14</v>
      </c>
    </row>
    <row r="3141" spans="1:10" s="110" customFormat="1" ht="25.5" customHeight="1">
      <c r="A3141" s="94" t="s">
        <v>137</v>
      </c>
      <c r="B3141" s="95" t="s">
        <v>3984</v>
      </c>
      <c r="C3141" s="95" t="s">
        <v>44</v>
      </c>
      <c r="D3141" s="277" t="s">
        <v>2766</v>
      </c>
      <c r="E3141" s="368" t="s">
        <v>490</v>
      </c>
      <c r="F3141" s="368"/>
      <c r="G3141" s="95" t="s">
        <v>45</v>
      </c>
      <c r="H3141" s="182">
        <v>1</v>
      </c>
      <c r="I3141" s="96">
        <v>226.9</v>
      </c>
      <c r="J3141" s="196">
        <v>226.9</v>
      </c>
    </row>
    <row r="3142" spans="1:10" s="110" customFormat="1" ht="25.5">
      <c r="A3142" s="199" t="s">
        <v>139</v>
      </c>
      <c r="B3142" s="186" t="s">
        <v>3437</v>
      </c>
      <c r="C3142" s="186" t="s">
        <v>16</v>
      </c>
      <c r="D3142" s="278" t="s">
        <v>3438</v>
      </c>
      <c r="E3142" s="362" t="s">
        <v>141</v>
      </c>
      <c r="F3142" s="362"/>
      <c r="G3142" s="186" t="s">
        <v>26</v>
      </c>
      <c r="H3142" s="187">
        <v>0.4</v>
      </c>
      <c r="I3142" s="188">
        <v>16.04</v>
      </c>
      <c r="J3142" s="200">
        <v>6.41</v>
      </c>
    </row>
    <row r="3143" spans="1:10" s="110" customFormat="1" ht="25.5">
      <c r="A3143" s="199" t="s">
        <v>139</v>
      </c>
      <c r="B3143" s="186" t="s">
        <v>3692</v>
      </c>
      <c r="C3143" s="186" t="s">
        <v>16</v>
      </c>
      <c r="D3143" s="278" t="s">
        <v>3693</v>
      </c>
      <c r="E3143" s="362" t="s">
        <v>141</v>
      </c>
      <c r="F3143" s="362"/>
      <c r="G3143" s="186" t="s">
        <v>26</v>
      </c>
      <c r="H3143" s="187">
        <v>0.4</v>
      </c>
      <c r="I3143" s="188">
        <v>23.41</v>
      </c>
      <c r="J3143" s="200">
        <v>9.36</v>
      </c>
    </row>
    <row r="3144" spans="1:10" s="110" customFormat="1" ht="25.5">
      <c r="A3144" s="199" t="s">
        <v>139</v>
      </c>
      <c r="B3144" s="186" t="s">
        <v>3906</v>
      </c>
      <c r="C3144" s="186" t="s">
        <v>16</v>
      </c>
      <c r="D3144" s="278" t="s">
        <v>3907</v>
      </c>
      <c r="E3144" s="362" t="s">
        <v>142</v>
      </c>
      <c r="F3144" s="362"/>
      <c r="G3144" s="186" t="s">
        <v>19</v>
      </c>
      <c r="H3144" s="187">
        <v>2.4</v>
      </c>
      <c r="I3144" s="188">
        <v>0.4</v>
      </c>
      <c r="J3144" s="200">
        <v>0.96</v>
      </c>
    </row>
    <row r="3145" spans="1:10" s="110" customFormat="1">
      <c r="A3145" s="199" t="s">
        <v>139</v>
      </c>
      <c r="B3145" s="186" t="s">
        <v>3985</v>
      </c>
      <c r="C3145" s="186" t="s">
        <v>21</v>
      </c>
      <c r="D3145" s="278" t="s">
        <v>3986</v>
      </c>
      <c r="E3145" s="362" t="s">
        <v>142</v>
      </c>
      <c r="F3145" s="362"/>
      <c r="G3145" s="186" t="s">
        <v>45</v>
      </c>
      <c r="H3145" s="187">
        <v>1</v>
      </c>
      <c r="I3145" s="188">
        <v>210.17</v>
      </c>
      <c r="J3145" s="200">
        <v>210.17</v>
      </c>
    </row>
    <row r="3146" spans="1:10" s="110" customFormat="1" ht="25.5">
      <c r="A3146" s="201"/>
      <c r="B3146" s="293"/>
      <c r="C3146" s="293"/>
      <c r="D3146" s="279"/>
      <c r="E3146" s="279" t="s">
        <v>143</v>
      </c>
      <c r="F3146" s="203">
        <v>15.77</v>
      </c>
      <c r="G3146" s="279" t="s">
        <v>144</v>
      </c>
      <c r="H3146" s="203">
        <v>0</v>
      </c>
      <c r="I3146" s="279" t="s">
        <v>145</v>
      </c>
      <c r="J3146" s="204">
        <v>15.77</v>
      </c>
    </row>
    <row r="3147" spans="1:10" s="110" customFormat="1" ht="15" customHeight="1" thickBot="1">
      <c r="A3147" s="201"/>
      <c r="B3147" s="293"/>
      <c r="C3147" s="293"/>
      <c r="D3147" s="279"/>
      <c r="E3147" s="279" t="s">
        <v>663</v>
      </c>
      <c r="F3147" s="203">
        <v>50.98</v>
      </c>
      <c r="G3147" s="279"/>
      <c r="H3147" s="363" t="s">
        <v>664</v>
      </c>
      <c r="I3147" s="363"/>
      <c r="J3147" s="204">
        <v>277.88</v>
      </c>
    </row>
    <row r="3148" spans="1:10" s="110" customFormat="1" ht="15" thickTop="1">
      <c r="A3148" s="205"/>
      <c r="B3148" s="190"/>
      <c r="C3148" s="190"/>
      <c r="D3148" s="189"/>
      <c r="E3148" s="189"/>
      <c r="F3148" s="189"/>
      <c r="G3148" s="189"/>
      <c r="H3148" s="189"/>
      <c r="I3148" s="189"/>
      <c r="J3148" s="206"/>
    </row>
    <row r="3149" spans="1:10" s="110" customFormat="1">
      <c r="A3149" s="290" t="s">
        <v>3987</v>
      </c>
      <c r="B3149" s="289" t="s">
        <v>8</v>
      </c>
      <c r="C3149" s="289" t="s">
        <v>9</v>
      </c>
      <c r="D3149" s="284" t="s">
        <v>10</v>
      </c>
      <c r="E3149" s="367" t="s">
        <v>136</v>
      </c>
      <c r="F3149" s="367"/>
      <c r="G3149" s="289" t="s">
        <v>11</v>
      </c>
      <c r="H3149" s="288" t="s">
        <v>12</v>
      </c>
      <c r="I3149" s="288" t="s">
        <v>13</v>
      </c>
      <c r="J3149" s="287" t="s">
        <v>14</v>
      </c>
    </row>
    <row r="3150" spans="1:10" s="110" customFormat="1" ht="25.5">
      <c r="A3150" s="94" t="s">
        <v>137</v>
      </c>
      <c r="B3150" s="95" t="s">
        <v>3988</v>
      </c>
      <c r="C3150" s="95" t="s">
        <v>16</v>
      </c>
      <c r="D3150" s="277" t="s">
        <v>2768</v>
      </c>
      <c r="E3150" s="368">
        <v>850</v>
      </c>
      <c r="F3150" s="368"/>
      <c r="G3150" s="95" t="s">
        <v>2070</v>
      </c>
      <c r="H3150" s="182">
        <v>1</v>
      </c>
      <c r="I3150" s="96">
        <v>61.41</v>
      </c>
      <c r="J3150" s="196">
        <v>61.41</v>
      </c>
    </row>
    <row r="3151" spans="1:10" s="110" customFormat="1" ht="25.5">
      <c r="A3151" s="199" t="s">
        <v>139</v>
      </c>
      <c r="B3151" s="186" t="s">
        <v>3989</v>
      </c>
      <c r="C3151" s="186" t="s">
        <v>16</v>
      </c>
      <c r="D3151" s="278" t="s">
        <v>2768</v>
      </c>
      <c r="E3151" s="362" t="s">
        <v>142</v>
      </c>
      <c r="F3151" s="362"/>
      <c r="G3151" s="186" t="s">
        <v>17</v>
      </c>
      <c r="H3151" s="187">
        <v>1</v>
      </c>
      <c r="I3151" s="188">
        <v>55.5</v>
      </c>
      <c r="J3151" s="200">
        <v>55.5</v>
      </c>
    </row>
    <row r="3152" spans="1:10" s="110" customFormat="1" ht="25.5">
      <c r="A3152" s="199" t="s">
        <v>139</v>
      </c>
      <c r="B3152" s="186" t="s">
        <v>3692</v>
      </c>
      <c r="C3152" s="186" t="s">
        <v>16</v>
      </c>
      <c r="D3152" s="278" t="s">
        <v>3693</v>
      </c>
      <c r="E3152" s="362" t="s">
        <v>141</v>
      </c>
      <c r="F3152" s="362"/>
      <c r="G3152" s="186" t="s">
        <v>26</v>
      </c>
      <c r="H3152" s="187">
        <v>0.15</v>
      </c>
      <c r="I3152" s="188">
        <v>23.41</v>
      </c>
      <c r="J3152" s="200">
        <v>3.51</v>
      </c>
    </row>
    <row r="3153" spans="1:10" s="110" customFormat="1" ht="25.5">
      <c r="A3153" s="199" t="s">
        <v>139</v>
      </c>
      <c r="B3153" s="186" t="s">
        <v>3437</v>
      </c>
      <c r="C3153" s="186" t="s">
        <v>16</v>
      </c>
      <c r="D3153" s="278" t="s">
        <v>3438</v>
      </c>
      <c r="E3153" s="362" t="s">
        <v>141</v>
      </c>
      <c r="F3153" s="362"/>
      <c r="G3153" s="186" t="s">
        <v>26</v>
      </c>
      <c r="H3153" s="187">
        <v>0.15</v>
      </c>
      <c r="I3153" s="188">
        <v>16.04</v>
      </c>
      <c r="J3153" s="200">
        <v>2.4</v>
      </c>
    </row>
    <row r="3154" spans="1:10" s="110" customFormat="1" ht="25.5">
      <c r="A3154" s="201"/>
      <c r="B3154" s="293"/>
      <c r="C3154" s="293"/>
      <c r="D3154" s="279"/>
      <c r="E3154" s="279" t="s">
        <v>143</v>
      </c>
      <c r="F3154" s="203">
        <v>5.91</v>
      </c>
      <c r="G3154" s="279" t="s">
        <v>144</v>
      </c>
      <c r="H3154" s="203">
        <v>0</v>
      </c>
      <c r="I3154" s="279" t="s">
        <v>145</v>
      </c>
      <c r="J3154" s="204">
        <v>5.91</v>
      </c>
    </row>
    <row r="3155" spans="1:10" s="110" customFormat="1" ht="15" customHeight="1" thickBot="1">
      <c r="A3155" s="201"/>
      <c r="B3155" s="293"/>
      <c r="C3155" s="293"/>
      <c r="D3155" s="279"/>
      <c r="E3155" s="279" t="s">
        <v>663</v>
      </c>
      <c r="F3155" s="203">
        <v>13.79</v>
      </c>
      <c r="G3155" s="279"/>
      <c r="H3155" s="363" t="s">
        <v>664</v>
      </c>
      <c r="I3155" s="363"/>
      <c r="J3155" s="204">
        <v>75.2</v>
      </c>
    </row>
    <row r="3156" spans="1:10" s="110" customFormat="1" ht="15" thickTop="1">
      <c r="A3156" s="205"/>
      <c r="B3156" s="190"/>
      <c r="C3156" s="190"/>
      <c r="D3156" s="189"/>
      <c r="E3156" s="189"/>
      <c r="F3156" s="189"/>
      <c r="G3156" s="189"/>
      <c r="H3156" s="189"/>
      <c r="I3156" s="189"/>
      <c r="J3156" s="206"/>
    </row>
    <row r="3157" spans="1:10" s="110" customFormat="1">
      <c r="A3157" s="290" t="s">
        <v>3990</v>
      </c>
      <c r="B3157" s="289" t="s">
        <v>8</v>
      </c>
      <c r="C3157" s="289" t="s">
        <v>9</v>
      </c>
      <c r="D3157" s="284" t="s">
        <v>10</v>
      </c>
      <c r="E3157" s="367" t="s">
        <v>136</v>
      </c>
      <c r="F3157" s="367"/>
      <c r="G3157" s="289" t="s">
        <v>11</v>
      </c>
      <c r="H3157" s="288" t="s">
        <v>12</v>
      </c>
      <c r="I3157" s="288" t="s">
        <v>13</v>
      </c>
      <c r="J3157" s="287" t="s">
        <v>14</v>
      </c>
    </row>
    <row r="3158" spans="1:10" s="110" customFormat="1" ht="25.5">
      <c r="A3158" s="94" t="s">
        <v>137</v>
      </c>
      <c r="B3158" s="95" t="s">
        <v>3991</v>
      </c>
      <c r="C3158" s="95" t="s">
        <v>16</v>
      </c>
      <c r="D3158" s="277" t="s">
        <v>2770</v>
      </c>
      <c r="E3158" s="368">
        <v>850</v>
      </c>
      <c r="F3158" s="368"/>
      <c r="G3158" s="95" t="s">
        <v>2070</v>
      </c>
      <c r="H3158" s="182">
        <v>1</v>
      </c>
      <c r="I3158" s="96">
        <v>124.9</v>
      </c>
      <c r="J3158" s="196">
        <v>124.9</v>
      </c>
    </row>
    <row r="3159" spans="1:10" s="110" customFormat="1" ht="25.5">
      <c r="A3159" s="199" t="s">
        <v>139</v>
      </c>
      <c r="B3159" s="186" t="s">
        <v>3992</v>
      </c>
      <c r="C3159" s="186" t="s">
        <v>16</v>
      </c>
      <c r="D3159" s="278" t="s">
        <v>2770</v>
      </c>
      <c r="E3159" s="362" t="s">
        <v>142</v>
      </c>
      <c r="F3159" s="362"/>
      <c r="G3159" s="186" t="s">
        <v>17</v>
      </c>
      <c r="H3159" s="187">
        <v>1</v>
      </c>
      <c r="I3159" s="188">
        <v>118.99</v>
      </c>
      <c r="J3159" s="200">
        <v>118.99</v>
      </c>
    </row>
    <row r="3160" spans="1:10" s="110" customFormat="1" ht="25.5">
      <c r="A3160" s="199" t="s">
        <v>139</v>
      </c>
      <c r="B3160" s="186" t="s">
        <v>3692</v>
      </c>
      <c r="C3160" s="186" t="s">
        <v>16</v>
      </c>
      <c r="D3160" s="278" t="s">
        <v>3693</v>
      </c>
      <c r="E3160" s="362" t="s">
        <v>141</v>
      </c>
      <c r="F3160" s="362"/>
      <c r="G3160" s="186" t="s">
        <v>26</v>
      </c>
      <c r="H3160" s="187">
        <v>0.15</v>
      </c>
      <c r="I3160" s="188">
        <v>23.41</v>
      </c>
      <c r="J3160" s="200">
        <v>3.51</v>
      </c>
    </row>
    <row r="3161" spans="1:10" s="110" customFormat="1" ht="25.5">
      <c r="A3161" s="199" t="s">
        <v>139</v>
      </c>
      <c r="B3161" s="186" t="s">
        <v>3437</v>
      </c>
      <c r="C3161" s="186" t="s">
        <v>16</v>
      </c>
      <c r="D3161" s="278" t="s">
        <v>3438</v>
      </c>
      <c r="E3161" s="362" t="s">
        <v>141</v>
      </c>
      <c r="F3161" s="362"/>
      <c r="G3161" s="186" t="s">
        <v>26</v>
      </c>
      <c r="H3161" s="187">
        <v>0.15</v>
      </c>
      <c r="I3161" s="188">
        <v>16.04</v>
      </c>
      <c r="J3161" s="200">
        <v>2.4</v>
      </c>
    </row>
    <row r="3162" spans="1:10" s="110" customFormat="1" ht="25.5">
      <c r="A3162" s="201"/>
      <c r="B3162" s="293"/>
      <c r="C3162" s="293"/>
      <c r="D3162" s="279"/>
      <c r="E3162" s="279" t="s">
        <v>143</v>
      </c>
      <c r="F3162" s="203">
        <v>5.91</v>
      </c>
      <c r="G3162" s="279" t="s">
        <v>144</v>
      </c>
      <c r="H3162" s="203">
        <v>0</v>
      </c>
      <c r="I3162" s="279" t="s">
        <v>145</v>
      </c>
      <c r="J3162" s="204">
        <v>5.91</v>
      </c>
    </row>
    <row r="3163" spans="1:10" s="110" customFormat="1" ht="15" customHeight="1" thickBot="1">
      <c r="A3163" s="201"/>
      <c r="B3163" s="293"/>
      <c r="C3163" s="293"/>
      <c r="D3163" s="279"/>
      <c r="E3163" s="279" t="s">
        <v>663</v>
      </c>
      <c r="F3163" s="203">
        <v>28.06</v>
      </c>
      <c r="G3163" s="279"/>
      <c r="H3163" s="363" t="s">
        <v>664</v>
      </c>
      <c r="I3163" s="363"/>
      <c r="J3163" s="204">
        <v>152.96</v>
      </c>
    </row>
    <row r="3164" spans="1:10" s="110" customFormat="1" ht="15" thickTop="1">
      <c r="A3164" s="205"/>
      <c r="B3164" s="190"/>
      <c r="C3164" s="190"/>
      <c r="D3164" s="189"/>
      <c r="E3164" s="189"/>
      <c r="F3164" s="189"/>
      <c r="G3164" s="189"/>
      <c r="H3164" s="189"/>
      <c r="I3164" s="189"/>
      <c r="J3164" s="206"/>
    </row>
    <row r="3165" spans="1:10" s="110" customFormat="1">
      <c r="A3165" s="290" t="s">
        <v>3993</v>
      </c>
      <c r="B3165" s="289" t="s">
        <v>8</v>
      </c>
      <c r="C3165" s="289" t="s">
        <v>9</v>
      </c>
      <c r="D3165" s="284" t="s">
        <v>10</v>
      </c>
      <c r="E3165" s="367" t="s">
        <v>136</v>
      </c>
      <c r="F3165" s="367"/>
      <c r="G3165" s="289" t="s">
        <v>11</v>
      </c>
      <c r="H3165" s="288" t="s">
        <v>12</v>
      </c>
      <c r="I3165" s="288" t="s">
        <v>13</v>
      </c>
      <c r="J3165" s="287" t="s">
        <v>14</v>
      </c>
    </row>
    <row r="3166" spans="1:10" s="110" customFormat="1" ht="14.25" customHeight="1">
      <c r="A3166" s="94" t="s">
        <v>137</v>
      </c>
      <c r="B3166" s="95" t="s">
        <v>3994</v>
      </c>
      <c r="C3166" s="95" t="s">
        <v>44</v>
      </c>
      <c r="D3166" s="277" t="s">
        <v>2773</v>
      </c>
      <c r="E3166" s="368" t="s">
        <v>148</v>
      </c>
      <c r="F3166" s="368"/>
      <c r="G3166" s="95" t="s">
        <v>1</v>
      </c>
      <c r="H3166" s="182">
        <v>1</v>
      </c>
      <c r="I3166" s="96">
        <v>72.930000000000007</v>
      </c>
      <c r="J3166" s="196">
        <v>72.930000000000007</v>
      </c>
    </row>
    <row r="3167" spans="1:10" s="110" customFormat="1" ht="25.5">
      <c r="A3167" s="199" t="s">
        <v>139</v>
      </c>
      <c r="B3167" s="186" t="s">
        <v>3692</v>
      </c>
      <c r="C3167" s="186" t="s">
        <v>16</v>
      </c>
      <c r="D3167" s="278" t="s">
        <v>3693</v>
      </c>
      <c r="E3167" s="362" t="s">
        <v>141</v>
      </c>
      <c r="F3167" s="362"/>
      <c r="G3167" s="186" t="s">
        <v>26</v>
      </c>
      <c r="H3167" s="187">
        <v>0.28000000000000003</v>
      </c>
      <c r="I3167" s="188">
        <v>23.41</v>
      </c>
      <c r="J3167" s="200">
        <v>6.55</v>
      </c>
    </row>
    <row r="3168" spans="1:10" s="110" customFormat="1" ht="25.5">
      <c r="A3168" s="199" t="s">
        <v>139</v>
      </c>
      <c r="B3168" s="186" t="s">
        <v>3995</v>
      </c>
      <c r="C3168" s="186" t="s">
        <v>21</v>
      </c>
      <c r="D3168" s="278" t="s">
        <v>3996</v>
      </c>
      <c r="E3168" s="362" t="s">
        <v>142</v>
      </c>
      <c r="F3168" s="362"/>
      <c r="G3168" s="186" t="s">
        <v>45</v>
      </c>
      <c r="H3168" s="187">
        <v>1</v>
      </c>
      <c r="I3168" s="188">
        <v>66.38</v>
      </c>
      <c r="J3168" s="200">
        <v>66.38</v>
      </c>
    </row>
    <row r="3169" spans="1:10" s="110" customFormat="1" ht="25.5">
      <c r="A3169" s="201"/>
      <c r="B3169" s="293"/>
      <c r="C3169" s="293"/>
      <c r="D3169" s="279"/>
      <c r="E3169" s="279" t="s">
        <v>143</v>
      </c>
      <c r="F3169" s="203">
        <v>6.55</v>
      </c>
      <c r="G3169" s="279" t="s">
        <v>144</v>
      </c>
      <c r="H3169" s="203">
        <v>0</v>
      </c>
      <c r="I3169" s="279" t="s">
        <v>145</v>
      </c>
      <c r="J3169" s="204">
        <v>6.55</v>
      </c>
    </row>
    <row r="3170" spans="1:10" s="110" customFormat="1" ht="15" customHeight="1" thickBot="1">
      <c r="A3170" s="201"/>
      <c r="B3170" s="293"/>
      <c r="C3170" s="293"/>
      <c r="D3170" s="279"/>
      <c r="E3170" s="279" t="s">
        <v>663</v>
      </c>
      <c r="F3170" s="203">
        <v>16.38</v>
      </c>
      <c r="G3170" s="279"/>
      <c r="H3170" s="363" t="s">
        <v>664</v>
      </c>
      <c r="I3170" s="363"/>
      <c r="J3170" s="204">
        <v>89.31</v>
      </c>
    </row>
    <row r="3171" spans="1:10" s="110" customFormat="1" ht="15" thickTop="1">
      <c r="A3171" s="205"/>
      <c r="B3171" s="190"/>
      <c r="C3171" s="190"/>
      <c r="D3171" s="189"/>
      <c r="E3171" s="189"/>
      <c r="F3171" s="189"/>
      <c r="G3171" s="189"/>
      <c r="H3171" s="189"/>
      <c r="I3171" s="189"/>
      <c r="J3171" s="206"/>
    </row>
    <row r="3172" spans="1:10" s="110" customFormat="1">
      <c r="A3172" s="290" t="s">
        <v>3997</v>
      </c>
      <c r="B3172" s="289" t="s">
        <v>8</v>
      </c>
      <c r="C3172" s="289" t="s">
        <v>9</v>
      </c>
      <c r="D3172" s="284" t="s">
        <v>10</v>
      </c>
      <c r="E3172" s="367" t="s">
        <v>136</v>
      </c>
      <c r="F3172" s="367"/>
      <c r="G3172" s="289" t="s">
        <v>11</v>
      </c>
      <c r="H3172" s="288" t="s">
        <v>12</v>
      </c>
      <c r="I3172" s="288" t="s">
        <v>13</v>
      </c>
      <c r="J3172" s="287" t="s">
        <v>14</v>
      </c>
    </row>
    <row r="3173" spans="1:10" s="110" customFormat="1" ht="14.25" customHeight="1">
      <c r="A3173" s="94" t="s">
        <v>137</v>
      </c>
      <c r="B3173" s="95" t="s">
        <v>3998</v>
      </c>
      <c r="C3173" s="95" t="s">
        <v>44</v>
      </c>
      <c r="D3173" s="277" t="s">
        <v>2776</v>
      </c>
      <c r="E3173" s="368" t="s">
        <v>148</v>
      </c>
      <c r="F3173" s="368"/>
      <c r="G3173" s="95" t="s">
        <v>1</v>
      </c>
      <c r="H3173" s="182">
        <v>1</v>
      </c>
      <c r="I3173" s="96">
        <v>231.46</v>
      </c>
      <c r="J3173" s="196">
        <v>231.46</v>
      </c>
    </row>
    <row r="3174" spans="1:10" s="110" customFormat="1" ht="25.5">
      <c r="A3174" s="199" t="s">
        <v>139</v>
      </c>
      <c r="B3174" s="186" t="s">
        <v>3692</v>
      </c>
      <c r="C3174" s="186" t="s">
        <v>16</v>
      </c>
      <c r="D3174" s="278" t="s">
        <v>3693</v>
      </c>
      <c r="E3174" s="362" t="s">
        <v>141</v>
      </c>
      <c r="F3174" s="362"/>
      <c r="G3174" s="186" t="s">
        <v>26</v>
      </c>
      <c r="H3174" s="187">
        <v>0.15</v>
      </c>
      <c r="I3174" s="188">
        <v>23.41</v>
      </c>
      <c r="J3174" s="200">
        <v>3.51</v>
      </c>
    </row>
    <row r="3175" spans="1:10" s="110" customFormat="1" ht="38.25">
      <c r="A3175" s="199" t="s">
        <v>139</v>
      </c>
      <c r="B3175" s="186" t="s">
        <v>3999</v>
      </c>
      <c r="C3175" s="186" t="s">
        <v>21</v>
      </c>
      <c r="D3175" s="278" t="s">
        <v>4000</v>
      </c>
      <c r="E3175" s="362" t="s">
        <v>142</v>
      </c>
      <c r="F3175" s="362"/>
      <c r="G3175" s="186" t="s">
        <v>45</v>
      </c>
      <c r="H3175" s="187">
        <v>1</v>
      </c>
      <c r="I3175" s="188">
        <v>227.95</v>
      </c>
      <c r="J3175" s="200">
        <v>227.95</v>
      </c>
    </row>
    <row r="3176" spans="1:10" s="110" customFormat="1" ht="25.5">
      <c r="A3176" s="201"/>
      <c r="B3176" s="293"/>
      <c r="C3176" s="293"/>
      <c r="D3176" s="279"/>
      <c r="E3176" s="279" t="s">
        <v>143</v>
      </c>
      <c r="F3176" s="203">
        <v>3.51</v>
      </c>
      <c r="G3176" s="279" t="s">
        <v>144</v>
      </c>
      <c r="H3176" s="203">
        <v>0</v>
      </c>
      <c r="I3176" s="279" t="s">
        <v>145</v>
      </c>
      <c r="J3176" s="204">
        <v>3.51</v>
      </c>
    </row>
    <row r="3177" spans="1:10" s="110" customFormat="1" ht="15" customHeight="1" thickBot="1">
      <c r="A3177" s="201"/>
      <c r="B3177" s="293"/>
      <c r="C3177" s="293"/>
      <c r="D3177" s="279"/>
      <c r="E3177" s="279" t="s">
        <v>663</v>
      </c>
      <c r="F3177" s="203">
        <v>52</v>
      </c>
      <c r="G3177" s="279"/>
      <c r="H3177" s="363" t="s">
        <v>664</v>
      </c>
      <c r="I3177" s="363"/>
      <c r="J3177" s="204">
        <v>283.45999999999998</v>
      </c>
    </row>
    <row r="3178" spans="1:10" s="110" customFormat="1" ht="15" thickTop="1">
      <c r="A3178" s="205"/>
      <c r="B3178" s="190"/>
      <c r="C3178" s="190"/>
      <c r="D3178" s="189"/>
      <c r="E3178" s="189"/>
      <c r="F3178" s="189"/>
      <c r="G3178" s="189"/>
      <c r="H3178" s="189"/>
      <c r="I3178" s="189"/>
      <c r="J3178" s="206"/>
    </row>
    <row r="3179" spans="1:10" s="110" customFormat="1">
      <c r="A3179" s="290" t="s">
        <v>4001</v>
      </c>
      <c r="B3179" s="289" t="s">
        <v>8</v>
      </c>
      <c r="C3179" s="289" t="s">
        <v>9</v>
      </c>
      <c r="D3179" s="284" t="s">
        <v>10</v>
      </c>
      <c r="E3179" s="367" t="s">
        <v>136</v>
      </c>
      <c r="F3179" s="367"/>
      <c r="G3179" s="289" t="s">
        <v>11</v>
      </c>
      <c r="H3179" s="288" t="s">
        <v>12</v>
      </c>
      <c r="I3179" s="288" t="s">
        <v>13</v>
      </c>
      <c r="J3179" s="287" t="s">
        <v>14</v>
      </c>
    </row>
    <row r="3180" spans="1:10" s="110" customFormat="1" ht="14.25" customHeight="1">
      <c r="A3180" s="94" t="s">
        <v>137</v>
      </c>
      <c r="B3180" s="95" t="s">
        <v>4002</v>
      </c>
      <c r="C3180" s="95" t="s">
        <v>268</v>
      </c>
      <c r="D3180" s="277" t="s">
        <v>2778</v>
      </c>
      <c r="E3180" s="368" t="s">
        <v>3972</v>
      </c>
      <c r="F3180" s="368"/>
      <c r="G3180" s="95" t="s">
        <v>45</v>
      </c>
      <c r="H3180" s="182">
        <v>1</v>
      </c>
      <c r="I3180" s="96">
        <v>418.52</v>
      </c>
      <c r="J3180" s="196">
        <v>418.52</v>
      </c>
    </row>
    <row r="3181" spans="1:10" s="110" customFormat="1">
      <c r="A3181" s="199" t="s">
        <v>139</v>
      </c>
      <c r="B3181" s="186" t="s">
        <v>1569</v>
      </c>
      <c r="C3181" s="186" t="s">
        <v>268</v>
      </c>
      <c r="D3181" s="278" t="s">
        <v>932</v>
      </c>
      <c r="E3181" s="362" t="s">
        <v>142</v>
      </c>
      <c r="F3181" s="362"/>
      <c r="G3181" s="186" t="s">
        <v>34</v>
      </c>
      <c r="H3181" s="187">
        <v>4.8</v>
      </c>
      <c r="I3181" s="188">
        <v>0.17</v>
      </c>
      <c r="J3181" s="200">
        <v>0.81</v>
      </c>
    </row>
    <row r="3182" spans="1:10" s="110" customFormat="1">
      <c r="A3182" s="199" t="s">
        <v>139</v>
      </c>
      <c r="B3182" s="186" t="s">
        <v>4003</v>
      </c>
      <c r="C3182" s="186" t="s">
        <v>268</v>
      </c>
      <c r="D3182" s="278" t="s">
        <v>4004</v>
      </c>
      <c r="E3182" s="362" t="s">
        <v>142</v>
      </c>
      <c r="F3182" s="362"/>
      <c r="G3182" s="186" t="s">
        <v>45</v>
      </c>
      <c r="H3182" s="187">
        <v>1</v>
      </c>
      <c r="I3182" s="188">
        <v>390.9</v>
      </c>
      <c r="J3182" s="200">
        <v>390.9</v>
      </c>
    </row>
    <row r="3183" spans="1:10" s="110" customFormat="1">
      <c r="A3183" s="199" t="s">
        <v>139</v>
      </c>
      <c r="B3183" s="186" t="s">
        <v>1570</v>
      </c>
      <c r="C3183" s="186" t="s">
        <v>268</v>
      </c>
      <c r="D3183" s="278" t="s">
        <v>933</v>
      </c>
      <c r="E3183" s="362" t="s">
        <v>141</v>
      </c>
      <c r="F3183" s="362"/>
      <c r="G3183" s="186" t="s">
        <v>26</v>
      </c>
      <c r="H3183" s="187">
        <v>0.82499999999999996</v>
      </c>
      <c r="I3183" s="188">
        <v>15.09</v>
      </c>
      <c r="J3183" s="200">
        <v>12.44</v>
      </c>
    </row>
    <row r="3184" spans="1:10" s="110" customFormat="1">
      <c r="A3184" s="199" t="s">
        <v>139</v>
      </c>
      <c r="B3184" s="186" t="s">
        <v>1571</v>
      </c>
      <c r="C3184" s="186" t="s">
        <v>268</v>
      </c>
      <c r="D3184" s="278" t="s">
        <v>934</v>
      </c>
      <c r="E3184" s="362" t="s">
        <v>141</v>
      </c>
      <c r="F3184" s="362"/>
      <c r="G3184" s="186" t="s">
        <v>26</v>
      </c>
      <c r="H3184" s="187">
        <v>0.74199999999999999</v>
      </c>
      <c r="I3184" s="188">
        <v>19.37</v>
      </c>
      <c r="J3184" s="200">
        <v>14.37</v>
      </c>
    </row>
    <row r="3185" spans="1:10" s="110" customFormat="1" ht="25.5">
      <c r="A3185" s="201"/>
      <c r="B3185" s="293"/>
      <c r="C3185" s="293"/>
      <c r="D3185" s="279"/>
      <c r="E3185" s="279" t="s">
        <v>143</v>
      </c>
      <c r="F3185" s="203">
        <v>26.81</v>
      </c>
      <c r="G3185" s="279" t="s">
        <v>144</v>
      </c>
      <c r="H3185" s="203">
        <v>0</v>
      </c>
      <c r="I3185" s="279" t="s">
        <v>145</v>
      </c>
      <c r="J3185" s="204">
        <v>26.81</v>
      </c>
    </row>
    <row r="3186" spans="1:10" s="110" customFormat="1" ht="15" customHeight="1" thickBot="1">
      <c r="A3186" s="201"/>
      <c r="B3186" s="293"/>
      <c r="C3186" s="293"/>
      <c r="D3186" s="279"/>
      <c r="E3186" s="279" t="s">
        <v>663</v>
      </c>
      <c r="F3186" s="203">
        <v>94.04</v>
      </c>
      <c r="G3186" s="279"/>
      <c r="H3186" s="363" t="s">
        <v>664</v>
      </c>
      <c r="I3186" s="363"/>
      <c r="J3186" s="204">
        <v>512.55999999999995</v>
      </c>
    </row>
    <row r="3187" spans="1:10" s="110" customFormat="1" ht="15" thickTop="1">
      <c r="A3187" s="205"/>
      <c r="B3187" s="190"/>
      <c r="C3187" s="190"/>
      <c r="D3187" s="189"/>
      <c r="E3187" s="189"/>
      <c r="F3187" s="189"/>
      <c r="G3187" s="189"/>
      <c r="H3187" s="189"/>
      <c r="I3187" s="189"/>
      <c r="J3187" s="206"/>
    </row>
    <row r="3188" spans="1:10" s="110" customFormat="1">
      <c r="A3188" s="290" t="s">
        <v>4005</v>
      </c>
      <c r="B3188" s="289" t="s">
        <v>8</v>
      </c>
      <c r="C3188" s="289" t="s">
        <v>9</v>
      </c>
      <c r="D3188" s="284" t="s">
        <v>10</v>
      </c>
      <c r="E3188" s="367" t="s">
        <v>136</v>
      </c>
      <c r="F3188" s="367"/>
      <c r="G3188" s="289" t="s">
        <v>11</v>
      </c>
      <c r="H3188" s="288" t="s">
        <v>12</v>
      </c>
      <c r="I3188" s="288" t="s">
        <v>13</v>
      </c>
      <c r="J3188" s="287" t="s">
        <v>14</v>
      </c>
    </row>
    <row r="3189" spans="1:10" s="110" customFormat="1" ht="25.5" customHeight="1">
      <c r="A3189" s="94" t="s">
        <v>137</v>
      </c>
      <c r="B3189" s="95" t="s">
        <v>4006</v>
      </c>
      <c r="C3189" s="95" t="s">
        <v>21</v>
      </c>
      <c r="D3189" s="277" t="s">
        <v>2780</v>
      </c>
      <c r="E3189" s="368" t="s">
        <v>152</v>
      </c>
      <c r="F3189" s="368"/>
      <c r="G3189" s="95" t="s">
        <v>45</v>
      </c>
      <c r="H3189" s="182">
        <v>1</v>
      </c>
      <c r="I3189" s="96">
        <v>554.49</v>
      </c>
      <c r="J3189" s="196">
        <v>554.49</v>
      </c>
    </row>
    <row r="3190" spans="1:10" s="110" customFormat="1" ht="25.5" customHeight="1">
      <c r="A3190" s="197" t="s">
        <v>146</v>
      </c>
      <c r="B3190" s="183" t="s">
        <v>1559</v>
      </c>
      <c r="C3190" s="183" t="s">
        <v>21</v>
      </c>
      <c r="D3190" s="285" t="s">
        <v>153</v>
      </c>
      <c r="E3190" s="365" t="s">
        <v>148</v>
      </c>
      <c r="F3190" s="365"/>
      <c r="G3190" s="183" t="s">
        <v>26</v>
      </c>
      <c r="H3190" s="184">
        <v>0.4546</v>
      </c>
      <c r="I3190" s="185">
        <v>20.92</v>
      </c>
      <c r="J3190" s="198">
        <v>9.51</v>
      </c>
    </row>
    <row r="3191" spans="1:10" s="110" customFormat="1" ht="25.5" customHeight="1">
      <c r="A3191" s="197" t="s">
        <v>146</v>
      </c>
      <c r="B3191" s="183" t="s">
        <v>1560</v>
      </c>
      <c r="C3191" s="183" t="s">
        <v>21</v>
      </c>
      <c r="D3191" s="285" t="s">
        <v>154</v>
      </c>
      <c r="E3191" s="365" t="s">
        <v>148</v>
      </c>
      <c r="F3191" s="365"/>
      <c r="G3191" s="183" t="s">
        <v>26</v>
      </c>
      <c r="H3191" s="184">
        <v>0.4546</v>
      </c>
      <c r="I3191" s="185">
        <v>25.55</v>
      </c>
      <c r="J3191" s="198">
        <v>11.61</v>
      </c>
    </row>
    <row r="3192" spans="1:10" s="110" customFormat="1">
      <c r="A3192" s="199" t="s">
        <v>139</v>
      </c>
      <c r="B3192" s="186" t="s">
        <v>1572</v>
      </c>
      <c r="C3192" s="186" t="s">
        <v>21</v>
      </c>
      <c r="D3192" s="278" t="s">
        <v>184</v>
      </c>
      <c r="E3192" s="362" t="s">
        <v>142</v>
      </c>
      <c r="F3192" s="362"/>
      <c r="G3192" s="186" t="s">
        <v>45</v>
      </c>
      <c r="H3192" s="187">
        <v>3.0200000000000001E-2</v>
      </c>
      <c r="I3192" s="188">
        <v>14.56</v>
      </c>
      <c r="J3192" s="200">
        <v>0.43</v>
      </c>
    </row>
    <row r="3193" spans="1:10" s="110" customFormat="1" ht="25.5">
      <c r="A3193" s="199" t="s">
        <v>139</v>
      </c>
      <c r="B3193" s="186" t="s">
        <v>1576</v>
      </c>
      <c r="C3193" s="186" t="s">
        <v>21</v>
      </c>
      <c r="D3193" s="278" t="s">
        <v>130</v>
      </c>
      <c r="E3193" s="362" t="s">
        <v>142</v>
      </c>
      <c r="F3193" s="362"/>
      <c r="G3193" s="186" t="s">
        <v>45</v>
      </c>
      <c r="H3193" s="187">
        <v>1</v>
      </c>
      <c r="I3193" s="188">
        <v>532.94000000000005</v>
      </c>
      <c r="J3193" s="200">
        <v>532.94000000000005</v>
      </c>
    </row>
    <row r="3194" spans="1:10" s="110" customFormat="1" ht="25.5">
      <c r="A3194" s="201"/>
      <c r="B3194" s="293"/>
      <c r="C3194" s="293"/>
      <c r="D3194" s="279"/>
      <c r="E3194" s="279" t="s">
        <v>143</v>
      </c>
      <c r="F3194" s="203">
        <v>16.88</v>
      </c>
      <c r="G3194" s="279" t="s">
        <v>144</v>
      </c>
      <c r="H3194" s="203">
        <v>0</v>
      </c>
      <c r="I3194" s="279" t="s">
        <v>145</v>
      </c>
      <c r="J3194" s="204">
        <v>16.88</v>
      </c>
    </row>
    <row r="3195" spans="1:10" s="110" customFormat="1" ht="15" customHeight="1" thickBot="1">
      <c r="A3195" s="201"/>
      <c r="B3195" s="293"/>
      <c r="C3195" s="293"/>
      <c r="D3195" s="279"/>
      <c r="E3195" s="279" t="s">
        <v>663</v>
      </c>
      <c r="F3195" s="203">
        <v>124.59</v>
      </c>
      <c r="G3195" s="279"/>
      <c r="H3195" s="363" t="s">
        <v>664</v>
      </c>
      <c r="I3195" s="363"/>
      <c r="J3195" s="204">
        <v>679.08</v>
      </c>
    </row>
    <row r="3196" spans="1:10" s="110" customFormat="1" ht="15" thickTop="1">
      <c r="A3196" s="205"/>
      <c r="B3196" s="190"/>
      <c r="C3196" s="190"/>
      <c r="D3196" s="189"/>
      <c r="E3196" s="189"/>
      <c r="F3196" s="189"/>
      <c r="G3196" s="189"/>
      <c r="H3196" s="189"/>
      <c r="I3196" s="189"/>
      <c r="J3196" s="206"/>
    </row>
    <row r="3197" spans="1:10" s="110" customFormat="1">
      <c r="A3197" s="290" t="s">
        <v>4007</v>
      </c>
      <c r="B3197" s="289" t="s">
        <v>8</v>
      </c>
      <c r="C3197" s="289" t="s">
        <v>9</v>
      </c>
      <c r="D3197" s="284" t="s">
        <v>10</v>
      </c>
      <c r="E3197" s="367" t="s">
        <v>136</v>
      </c>
      <c r="F3197" s="367"/>
      <c r="G3197" s="289" t="s">
        <v>11</v>
      </c>
      <c r="H3197" s="288" t="s">
        <v>12</v>
      </c>
      <c r="I3197" s="288" t="s">
        <v>13</v>
      </c>
      <c r="J3197" s="287" t="s">
        <v>14</v>
      </c>
    </row>
    <row r="3198" spans="1:10" s="110" customFormat="1" ht="25.5" customHeight="1">
      <c r="A3198" s="94" t="s">
        <v>137</v>
      </c>
      <c r="B3198" s="95" t="s">
        <v>4008</v>
      </c>
      <c r="C3198" s="95" t="s">
        <v>44</v>
      </c>
      <c r="D3198" s="277" t="s">
        <v>2783</v>
      </c>
      <c r="E3198" s="368" t="s">
        <v>528</v>
      </c>
      <c r="F3198" s="368"/>
      <c r="G3198" s="95" t="s">
        <v>45</v>
      </c>
      <c r="H3198" s="182">
        <v>1</v>
      </c>
      <c r="I3198" s="96">
        <v>80.17</v>
      </c>
      <c r="J3198" s="196">
        <v>80.17</v>
      </c>
    </row>
    <row r="3199" spans="1:10" s="110" customFormat="1" ht="25.5">
      <c r="A3199" s="199" t="s">
        <v>139</v>
      </c>
      <c r="B3199" s="186" t="s">
        <v>3439</v>
      </c>
      <c r="C3199" s="186" t="s">
        <v>16</v>
      </c>
      <c r="D3199" s="278" t="s">
        <v>874</v>
      </c>
      <c r="E3199" s="362" t="s">
        <v>141</v>
      </c>
      <c r="F3199" s="362"/>
      <c r="G3199" s="186" t="s">
        <v>26</v>
      </c>
      <c r="H3199" s="187">
        <v>1</v>
      </c>
      <c r="I3199" s="188">
        <v>23.41</v>
      </c>
      <c r="J3199" s="200">
        <v>23.41</v>
      </c>
    </row>
    <row r="3200" spans="1:10" s="110" customFormat="1" ht="25.5">
      <c r="A3200" s="199" t="s">
        <v>139</v>
      </c>
      <c r="B3200" s="186" t="s">
        <v>3437</v>
      </c>
      <c r="C3200" s="186" t="s">
        <v>16</v>
      </c>
      <c r="D3200" s="278" t="s">
        <v>3438</v>
      </c>
      <c r="E3200" s="362" t="s">
        <v>141</v>
      </c>
      <c r="F3200" s="362"/>
      <c r="G3200" s="186" t="s">
        <v>26</v>
      </c>
      <c r="H3200" s="187">
        <v>1</v>
      </c>
      <c r="I3200" s="188">
        <v>16.04</v>
      </c>
      <c r="J3200" s="200">
        <v>16.04</v>
      </c>
    </row>
    <row r="3201" spans="1:10" s="110" customFormat="1">
      <c r="A3201" s="199" t="s">
        <v>139</v>
      </c>
      <c r="B3201" s="186" t="s">
        <v>4009</v>
      </c>
      <c r="C3201" s="186" t="s">
        <v>268</v>
      </c>
      <c r="D3201" s="278" t="s">
        <v>4010</v>
      </c>
      <c r="E3201" s="362" t="s">
        <v>142</v>
      </c>
      <c r="F3201" s="362"/>
      <c r="G3201" s="186" t="s">
        <v>45</v>
      </c>
      <c r="H3201" s="187">
        <v>1</v>
      </c>
      <c r="I3201" s="188">
        <v>40.72</v>
      </c>
      <c r="J3201" s="200">
        <v>40.72</v>
      </c>
    </row>
    <row r="3202" spans="1:10" s="110" customFormat="1" ht="25.5">
      <c r="A3202" s="201"/>
      <c r="B3202" s="293"/>
      <c r="C3202" s="293"/>
      <c r="D3202" s="279"/>
      <c r="E3202" s="279" t="s">
        <v>143</v>
      </c>
      <c r="F3202" s="203">
        <v>39.450000000000003</v>
      </c>
      <c r="G3202" s="279" t="s">
        <v>144</v>
      </c>
      <c r="H3202" s="203">
        <v>0</v>
      </c>
      <c r="I3202" s="279" t="s">
        <v>145</v>
      </c>
      <c r="J3202" s="204">
        <v>39.450000000000003</v>
      </c>
    </row>
    <row r="3203" spans="1:10" s="110" customFormat="1" ht="15" customHeight="1" thickBot="1">
      <c r="A3203" s="201"/>
      <c r="B3203" s="293"/>
      <c r="C3203" s="293"/>
      <c r="D3203" s="279"/>
      <c r="E3203" s="279" t="s">
        <v>663</v>
      </c>
      <c r="F3203" s="203">
        <v>18.010000000000002</v>
      </c>
      <c r="G3203" s="279"/>
      <c r="H3203" s="363" t="s">
        <v>664</v>
      </c>
      <c r="I3203" s="363"/>
      <c r="J3203" s="204">
        <v>98.18</v>
      </c>
    </row>
    <row r="3204" spans="1:10" s="110" customFormat="1" ht="15" thickTop="1">
      <c r="A3204" s="205"/>
      <c r="B3204" s="190"/>
      <c r="C3204" s="190"/>
      <c r="D3204" s="189"/>
      <c r="E3204" s="189"/>
      <c r="F3204" s="189"/>
      <c r="G3204" s="189"/>
      <c r="H3204" s="189"/>
      <c r="I3204" s="189"/>
      <c r="J3204" s="206"/>
    </row>
    <row r="3205" spans="1:10" s="110" customFormat="1">
      <c r="A3205" s="290" t="s">
        <v>4011</v>
      </c>
      <c r="B3205" s="289" t="s">
        <v>8</v>
      </c>
      <c r="C3205" s="289" t="s">
        <v>9</v>
      </c>
      <c r="D3205" s="284" t="s">
        <v>10</v>
      </c>
      <c r="E3205" s="367" t="s">
        <v>136</v>
      </c>
      <c r="F3205" s="367"/>
      <c r="G3205" s="289" t="s">
        <v>11</v>
      </c>
      <c r="H3205" s="288" t="s">
        <v>12</v>
      </c>
      <c r="I3205" s="288" t="s">
        <v>13</v>
      </c>
      <c r="J3205" s="287" t="s">
        <v>14</v>
      </c>
    </row>
    <row r="3206" spans="1:10" s="110" customFormat="1" ht="25.5" customHeight="1">
      <c r="A3206" s="94" t="s">
        <v>137</v>
      </c>
      <c r="B3206" s="95" t="s">
        <v>4012</v>
      </c>
      <c r="C3206" s="95" t="s">
        <v>44</v>
      </c>
      <c r="D3206" s="277" t="s">
        <v>2786</v>
      </c>
      <c r="E3206" s="368" t="s">
        <v>182</v>
      </c>
      <c r="F3206" s="368"/>
      <c r="G3206" s="95" t="s">
        <v>45</v>
      </c>
      <c r="H3206" s="182">
        <v>1</v>
      </c>
      <c r="I3206" s="96">
        <v>7301</v>
      </c>
      <c r="J3206" s="196">
        <v>7301</v>
      </c>
    </row>
    <row r="3207" spans="1:10" s="110" customFormat="1" ht="38.25">
      <c r="A3207" s="197" t="s">
        <v>146</v>
      </c>
      <c r="B3207" s="183" t="s">
        <v>4013</v>
      </c>
      <c r="C3207" s="183" t="s">
        <v>16</v>
      </c>
      <c r="D3207" s="285" t="s">
        <v>4014</v>
      </c>
      <c r="E3207" s="365">
        <v>207</v>
      </c>
      <c r="F3207" s="365"/>
      <c r="G3207" s="183" t="s">
        <v>3</v>
      </c>
      <c r="H3207" s="184">
        <v>3</v>
      </c>
      <c r="I3207" s="185">
        <v>5.07</v>
      </c>
      <c r="J3207" s="198">
        <v>15.21</v>
      </c>
    </row>
    <row r="3208" spans="1:10" s="110" customFormat="1" ht="25.5">
      <c r="A3208" s="197" t="s">
        <v>146</v>
      </c>
      <c r="B3208" s="183" t="s">
        <v>4015</v>
      </c>
      <c r="C3208" s="183" t="s">
        <v>16</v>
      </c>
      <c r="D3208" s="285" t="s">
        <v>4016</v>
      </c>
      <c r="E3208" s="365">
        <v>301</v>
      </c>
      <c r="F3208" s="365"/>
      <c r="G3208" s="183" t="s">
        <v>2</v>
      </c>
      <c r="H3208" s="184">
        <v>0.21</v>
      </c>
      <c r="I3208" s="185">
        <v>46.1</v>
      </c>
      <c r="J3208" s="198">
        <v>9.68</v>
      </c>
    </row>
    <row r="3209" spans="1:10" s="110" customFormat="1" ht="25.5">
      <c r="A3209" s="197" t="s">
        <v>146</v>
      </c>
      <c r="B3209" s="183" t="s">
        <v>4017</v>
      </c>
      <c r="C3209" s="183" t="s">
        <v>16</v>
      </c>
      <c r="D3209" s="285" t="s">
        <v>4018</v>
      </c>
      <c r="E3209" s="365">
        <v>401</v>
      </c>
      <c r="F3209" s="365"/>
      <c r="G3209" s="183" t="s">
        <v>2</v>
      </c>
      <c r="H3209" s="184">
        <v>0.82</v>
      </c>
      <c r="I3209" s="185">
        <v>37.51</v>
      </c>
      <c r="J3209" s="198">
        <v>30.75</v>
      </c>
    </row>
    <row r="3210" spans="1:10" s="110" customFormat="1" ht="25.5">
      <c r="A3210" s="197" t="s">
        <v>146</v>
      </c>
      <c r="B3210" s="183" t="s">
        <v>4019</v>
      </c>
      <c r="C3210" s="183" t="s">
        <v>16</v>
      </c>
      <c r="D3210" s="285" t="s">
        <v>4020</v>
      </c>
      <c r="E3210" s="365">
        <v>409</v>
      </c>
      <c r="F3210" s="365"/>
      <c r="G3210" s="183" t="s">
        <v>2</v>
      </c>
      <c r="H3210" s="184">
        <v>0.48</v>
      </c>
      <c r="I3210" s="185">
        <v>24.85</v>
      </c>
      <c r="J3210" s="198">
        <v>11.92</v>
      </c>
    </row>
    <row r="3211" spans="1:10" s="110" customFormat="1" ht="25.5">
      <c r="A3211" s="197" t="s">
        <v>146</v>
      </c>
      <c r="B3211" s="183" t="s">
        <v>4021</v>
      </c>
      <c r="C3211" s="183" t="s">
        <v>16</v>
      </c>
      <c r="D3211" s="285" t="s">
        <v>77</v>
      </c>
      <c r="E3211" s="365">
        <v>410</v>
      </c>
      <c r="F3211" s="365"/>
      <c r="G3211" s="183" t="s">
        <v>3</v>
      </c>
      <c r="H3211" s="184">
        <v>4.9000000000000004</v>
      </c>
      <c r="I3211" s="185">
        <v>5.84</v>
      </c>
      <c r="J3211" s="198">
        <v>28.61</v>
      </c>
    </row>
    <row r="3212" spans="1:10" s="110" customFormat="1" ht="25.5">
      <c r="A3212" s="197" t="s">
        <v>146</v>
      </c>
      <c r="B3212" s="183" t="s">
        <v>4022</v>
      </c>
      <c r="C3212" s="183" t="s">
        <v>16</v>
      </c>
      <c r="D3212" s="285" t="s">
        <v>4023</v>
      </c>
      <c r="E3212" s="365">
        <v>410</v>
      </c>
      <c r="F3212" s="365"/>
      <c r="G3212" s="183" t="s">
        <v>2</v>
      </c>
      <c r="H3212" s="184">
        <v>1.47</v>
      </c>
      <c r="I3212" s="185">
        <v>29.24</v>
      </c>
      <c r="J3212" s="198">
        <v>42.98</v>
      </c>
    </row>
    <row r="3213" spans="1:10" s="110" customFormat="1" ht="25.5">
      <c r="A3213" s="197" t="s">
        <v>146</v>
      </c>
      <c r="B3213" s="183" t="s">
        <v>4024</v>
      </c>
      <c r="C3213" s="183" t="s">
        <v>16</v>
      </c>
      <c r="D3213" s="285" t="s">
        <v>4025</v>
      </c>
      <c r="E3213" s="365">
        <v>509</v>
      </c>
      <c r="F3213" s="365"/>
      <c r="G3213" s="183" t="s">
        <v>2</v>
      </c>
      <c r="H3213" s="184">
        <v>1</v>
      </c>
      <c r="I3213" s="185">
        <v>47.5</v>
      </c>
      <c r="J3213" s="198">
        <v>47.5</v>
      </c>
    </row>
    <row r="3214" spans="1:10" s="110" customFormat="1" ht="25.5">
      <c r="A3214" s="197" t="s">
        <v>146</v>
      </c>
      <c r="B3214" s="183" t="s">
        <v>4019</v>
      </c>
      <c r="C3214" s="183" t="s">
        <v>16</v>
      </c>
      <c r="D3214" s="285" t="s">
        <v>4020</v>
      </c>
      <c r="E3214" s="365">
        <v>409</v>
      </c>
      <c r="F3214" s="365"/>
      <c r="G3214" s="183" t="s">
        <v>2</v>
      </c>
      <c r="H3214" s="184">
        <v>0.36</v>
      </c>
      <c r="I3214" s="185">
        <v>24.85</v>
      </c>
      <c r="J3214" s="198">
        <v>8.94</v>
      </c>
    </row>
    <row r="3215" spans="1:10" s="110" customFormat="1" ht="25.5">
      <c r="A3215" s="197" t="s">
        <v>146</v>
      </c>
      <c r="B3215" s="183" t="s">
        <v>4026</v>
      </c>
      <c r="C3215" s="183" t="s">
        <v>16</v>
      </c>
      <c r="D3215" s="285" t="s">
        <v>4027</v>
      </c>
      <c r="E3215" s="365">
        <v>510</v>
      </c>
      <c r="F3215" s="365"/>
      <c r="G3215" s="183" t="s">
        <v>2</v>
      </c>
      <c r="H3215" s="184">
        <v>0.64</v>
      </c>
      <c r="I3215" s="185">
        <v>524.19000000000005</v>
      </c>
      <c r="J3215" s="198">
        <v>335.48</v>
      </c>
    </row>
    <row r="3216" spans="1:10" s="110" customFormat="1" ht="25.5">
      <c r="A3216" s="197" t="s">
        <v>146</v>
      </c>
      <c r="B3216" s="183" t="s">
        <v>4028</v>
      </c>
      <c r="C3216" s="183" t="s">
        <v>16</v>
      </c>
      <c r="D3216" s="285" t="s">
        <v>4029</v>
      </c>
      <c r="E3216" s="365">
        <v>510</v>
      </c>
      <c r="F3216" s="365"/>
      <c r="G3216" s="183" t="s">
        <v>2</v>
      </c>
      <c r="H3216" s="184">
        <v>0.64</v>
      </c>
      <c r="I3216" s="185">
        <v>52.04</v>
      </c>
      <c r="J3216" s="198">
        <v>33.299999999999997</v>
      </c>
    </row>
    <row r="3217" spans="1:10" s="110" customFormat="1" ht="25.5">
      <c r="A3217" s="197" t="s">
        <v>146</v>
      </c>
      <c r="B3217" s="183" t="s">
        <v>4030</v>
      </c>
      <c r="C3217" s="183" t="s">
        <v>16</v>
      </c>
      <c r="D3217" s="285" t="s">
        <v>4031</v>
      </c>
      <c r="E3217" s="365">
        <v>520</v>
      </c>
      <c r="F3217" s="365"/>
      <c r="G3217" s="183" t="s">
        <v>36</v>
      </c>
      <c r="H3217" s="184">
        <v>11.2</v>
      </c>
      <c r="I3217" s="185">
        <v>11.04</v>
      </c>
      <c r="J3217" s="198">
        <v>123.64</v>
      </c>
    </row>
    <row r="3218" spans="1:10" s="110" customFormat="1" ht="25.5">
      <c r="A3218" s="197" t="s">
        <v>146</v>
      </c>
      <c r="B3218" s="183" t="s">
        <v>4032</v>
      </c>
      <c r="C3218" s="183" t="s">
        <v>16</v>
      </c>
      <c r="D3218" s="285" t="s">
        <v>4033</v>
      </c>
      <c r="E3218" s="365">
        <v>520</v>
      </c>
      <c r="F3218" s="365"/>
      <c r="G3218" s="183" t="s">
        <v>36</v>
      </c>
      <c r="H3218" s="184">
        <v>20</v>
      </c>
      <c r="I3218" s="185">
        <v>10.76</v>
      </c>
      <c r="J3218" s="198">
        <v>215.2</v>
      </c>
    </row>
    <row r="3219" spans="1:10" s="110" customFormat="1" ht="25.5">
      <c r="A3219" s="197" t="s">
        <v>146</v>
      </c>
      <c r="B3219" s="183" t="s">
        <v>4034</v>
      </c>
      <c r="C3219" s="183" t="s">
        <v>16</v>
      </c>
      <c r="D3219" s="285" t="s">
        <v>4035</v>
      </c>
      <c r="E3219" s="365">
        <v>520</v>
      </c>
      <c r="F3219" s="365"/>
      <c r="G3219" s="183" t="s">
        <v>36</v>
      </c>
      <c r="H3219" s="184">
        <v>6.6</v>
      </c>
      <c r="I3219" s="185">
        <v>12.72</v>
      </c>
      <c r="J3219" s="198">
        <v>83.95</v>
      </c>
    </row>
    <row r="3220" spans="1:10" s="110" customFormat="1" ht="25.5">
      <c r="A3220" s="197" t="s">
        <v>146</v>
      </c>
      <c r="B3220" s="183" t="s">
        <v>4036</v>
      </c>
      <c r="C3220" s="183" t="s">
        <v>16</v>
      </c>
      <c r="D3220" s="285" t="s">
        <v>4037</v>
      </c>
      <c r="E3220" s="365">
        <v>601</v>
      </c>
      <c r="F3220" s="365"/>
      <c r="G3220" s="183" t="s">
        <v>3</v>
      </c>
      <c r="H3220" s="184">
        <v>5.98</v>
      </c>
      <c r="I3220" s="185">
        <v>34.65</v>
      </c>
      <c r="J3220" s="198">
        <v>207.2</v>
      </c>
    </row>
    <row r="3221" spans="1:10" s="110" customFormat="1" ht="25.5">
      <c r="A3221" s="197" t="s">
        <v>146</v>
      </c>
      <c r="B3221" s="183" t="s">
        <v>4038</v>
      </c>
      <c r="C3221" s="183" t="s">
        <v>16</v>
      </c>
      <c r="D3221" s="285" t="s">
        <v>4039</v>
      </c>
      <c r="E3221" s="365">
        <v>602</v>
      </c>
      <c r="F3221" s="365"/>
      <c r="G3221" s="183" t="s">
        <v>3</v>
      </c>
      <c r="H3221" s="184">
        <v>12.32</v>
      </c>
      <c r="I3221" s="185">
        <v>53.99</v>
      </c>
      <c r="J3221" s="198">
        <v>665.15</v>
      </c>
    </row>
    <row r="3222" spans="1:10" s="110" customFormat="1" ht="25.5">
      <c r="A3222" s="197" t="s">
        <v>146</v>
      </c>
      <c r="B3222" s="183" t="s">
        <v>4040</v>
      </c>
      <c r="C3222" s="183" t="s">
        <v>16</v>
      </c>
      <c r="D3222" s="285" t="s">
        <v>4041</v>
      </c>
      <c r="E3222" s="365">
        <v>605</v>
      </c>
      <c r="F3222" s="365"/>
      <c r="G3222" s="183" t="s">
        <v>2</v>
      </c>
      <c r="H3222" s="184">
        <v>0.98</v>
      </c>
      <c r="I3222" s="185">
        <v>524.19000000000005</v>
      </c>
      <c r="J3222" s="198">
        <v>513.70000000000005</v>
      </c>
    </row>
    <row r="3223" spans="1:10" s="110" customFormat="1" ht="25.5">
      <c r="A3223" s="197" t="s">
        <v>146</v>
      </c>
      <c r="B3223" s="183" t="s">
        <v>4042</v>
      </c>
      <c r="C3223" s="183" t="s">
        <v>16</v>
      </c>
      <c r="D3223" s="285" t="s">
        <v>4043</v>
      </c>
      <c r="E3223" s="365">
        <v>608</v>
      </c>
      <c r="F3223" s="365"/>
      <c r="G3223" s="183" t="s">
        <v>2</v>
      </c>
      <c r="H3223" s="184">
        <v>0.98</v>
      </c>
      <c r="I3223" s="185">
        <v>52.04</v>
      </c>
      <c r="J3223" s="198">
        <v>50.99</v>
      </c>
    </row>
    <row r="3224" spans="1:10" s="110" customFormat="1" ht="25.5">
      <c r="A3224" s="197" t="s">
        <v>146</v>
      </c>
      <c r="B3224" s="183" t="s">
        <v>4044</v>
      </c>
      <c r="C3224" s="183" t="s">
        <v>16</v>
      </c>
      <c r="D3224" s="285" t="s">
        <v>4045</v>
      </c>
      <c r="E3224" s="365">
        <v>603</v>
      </c>
      <c r="F3224" s="365"/>
      <c r="G3224" s="183" t="s">
        <v>36</v>
      </c>
      <c r="H3224" s="184">
        <v>23.9</v>
      </c>
      <c r="I3224" s="185">
        <v>10.97</v>
      </c>
      <c r="J3224" s="198">
        <v>262.18</v>
      </c>
    </row>
    <row r="3225" spans="1:10" s="110" customFormat="1" ht="25.5">
      <c r="A3225" s="197" t="s">
        <v>146</v>
      </c>
      <c r="B3225" s="183" t="s">
        <v>4046</v>
      </c>
      <c r="C3225" s="183" t="s">
        <v>16</v>
      </c>
      <c r="D3225" s="285" t="s">
        <v>4033</v>
      </c>
      <c r="E3225" s="365">
        <v>603</v>
      </c>
      <c r="F3225" s="365"/>
      <c r="G3225" s="183" t="s">
        <v>36</v>
      </c>
      <c r="H3225" s="184">
        <v>43.4</v>
      </c>
      <c r="I3225" s="185">
        <v>10.76</v>
      </c>
      <c r="J3225" s="198">
        <v>466.98</v>
      </c>
    </row>
    <row r="3226" spans="1:10" s="110" customFormat="1" ht="25.5">
      <c r="A3226" s="197" t="s">
        <v>146</v>
      </c>
      <c r="B3226" s="183" t="s">
        <v>4047</v>
      </c>
      <c r="C3226" s="183" t="s">
        <v>16</v>
      </c>
      <c r="D3226" s="285" t="s">
        <v>4048</v>
      </c>
      <c r="E3226" s="365">
        <v>603</v>
      </c>
      <c r="F3226" s="365"/>
      <c r="G3226" s="183" t="s">
        <v>36</v>
      </c>
      <c r="H3226" s="184">
        <v>22.6</v>
      </c>
      <c r="I3226" s="185">
        <v>12.72</v>
      </c>
      <c r="J3226" s="198">
        <v>287.47000000000003</v>
      </c>
    </row>
    <row r="3227" spans="1:10" s="110" customFormat="1" ht="25.5">
      <c r="A3227" s="197" t="s">
        <v>146</v>
      </c>
      <c r="B3227" s="183" t="s">
        <v>4049</v>
      </c>
      <c r="C3227" s="183" t="s">
        <v>16</v>
      </c>
      <c r="D3227" s="285" t="s">
        <v>4050</v>
      </c>
      <c r="E3227" s="365">
        <v>611</v>
      </c>
      <c r="F3227" s="365"/>
      <c r="G3227" s="183" t="s">
        <v>3</v>
      </c>
      <c r="H3227" s="184">
        <v>4.0199999999999996</v>
      </c>
      <c r="I3227" s="185">
        <v>123.31</v>
      </c>
      <c r="J3227" s="198">
        <v>495.7</v>
      </c>
    </row>
    <row r="3228" spans="1:10" s="110" customFormat="1" ht="25.5">
      <c r="A3228" s="197" t="s">
        <v>146</v>
      </c>
      <c r="B3228" s="183" t="s">
        <v>4051</v>
      </c>
      <c r="C3228" s="183" t="s">
        <v>16</v>
      </c>
      <c r="D3228" s="285" t="s">
        <v>4052</v>
      </c>
      <c r="E3228" s="365">
        <v>1001</v>
      </c>
      <c r="F3228" s="365"/>
      <c r="G3228" s="183" t="s">
        <v>3</v>
      </c>
      <c r="H3228" s="184">
        <v>14.76</v>
      </c>
      <c r="I3228" s="185">
        <v>54.45</v>
      </c>
      <c r="J3228" s="198">
        <v>803.68</v>
      </c>
    </row>
    <row r="3229" spans="1:10" s="110" customFormat="1" ht="25.5">
      <c r="A3229" s="197" t="s">
        <v>146</v>
      </c>
      <c r="B3229" s="183" t="s">
        <v>4053</v>
      </c>
      <c r="C3229" s="183" t="s">
        <v>16</v>
      </c>
      <c r="D3229" s="285" t="s">
        <v>4054</v>
      </c>
      <c r="E3229" s="365">
        <v>1209</v>
      </c>
      <c r="F3229" s="365"/>
      <c r="G3229" s="183" t="s">
        <v>3</v>
      </c>
      <c r="H3229" s="184">
        <v>5.9</v>
      </c>
      <c r="I3229" s="185">
        <v>36.25</v>
      </c>
      <c r="J3229" s="198">
        <v>213.87</v>
      </c>
    </row>
    <row r="3230" spans="1:10" s="110" customFormat="1" ht="25.5" customHeight="1">
      <c r="A3230" s="197" t="s">
        <v>146</v>
      </c>
      <c r="B3230" s="183" t="s">
        <v>4055</v>
      </c>
      <c r="C3230" s="183" t="s">
        <v>21</v>
      </c>
      <c r="D3230" s="285" t="s">
        <v>4056</v>
      </c>
      <c r="E3230" s="365" t="s">
        <v>805</v>
      </c>
      <c r="F3230" s="365"/>
      <c r="G3230" s="183" t="s">
        <v>3</v>
      </c>
      <c r="H3230" s="184">
        <v>4.0199999999999996</v>
      </c>
      <c r="I3230" s="185">
        <v>28.89</v>
      </c>
      <c r="J3230" s="198">
        <v>116.13</v>
      </c>
    </row>
    <row r="3231" spans="1:10" s="110" customFormat="1" ht="25.5">
      <c r="A3231" s="197" t="s">
        <v>146</v>
      </c>
      <c r="B3231" s="183" t="s">
        <v>4057</v>
      </c>
      <c r="C3231" s="183" t="s">
        <v>16</v>
      </c>
      <c r="D3231" s="285" t="s">
        <v>4058</v>
      </c>
      <c r="E3231" s="365">
        <v>1805</v>
      </c>
      <c r="F3231" s="365"/>
      <c r="G3231" s="183" t="s">
        <v>3</v>
      </c>
      <c r="H3231" s="184">
        <v>1.02</v>
      </c>
      <c r="I3231" s="185">
        <v>611.13</v>
      </c>
      <c r="J3231" s="198">
        <v>623.35</v>
      </c>
    </row>
    <row r="3232" spans="1:10" s="110" customFormat="1" ht="25.5">
      <c r="A3232" s="197" t="s">
        <v>146</v>
      </c>
      <c r="B3232" s="183" t="s">
        <v>4059</v>
      </c>
      <c r="C3232" s="183" t="s">
        <v>16</v>
      </c>
      <c r="D3232" s="285" t="s">
        <v>4060</v>
      </c>
      <c r="E3232" s="365">
        <v>2101</v>
      </c>
      <c r="F3232" s="365"/>
      <c r="G3232" s="183" t="s">
        <v>3</v>
      </c>
      <c r="H3232" s="184">
        <v>29.52</v>
      </c>
      <c r="I3232" s="185">
        <v>4.96</v>
      </c>
      <c r="J3232" s="198">
        <v>146.41</v>
      </c>
    </row>
    <row r="3233" spans="1:10" s="110" customFormat="1" ht="25.5">
      <c r="A3233" s="197" t="s">
        <v>146</v>
      </c>
      <c r="B3233" s="183" t="s">
        <v>4061</v>
      </c>
      <c r="C3233" s="183" t="s">
        <v>16</v>
      </c>
      <c r="D3233" s="285" t="s">
        <v>4062</v>
      </c>
      <c r="E3233" s="365">
        <v>2004</v>
      </c>
      <c r="F3233" s="365"/>
      <c r="G3233" s="183" t="s">
        <v>3</v>
      </c>
      <c r="H3233" s="184">
        <v>29.52</v>
      </c>
      <c r="I3233" s="185">
        <v>19.04</v>
      </c>
      <c r="J3233" s="198">
        <v>562.05999999999995</v>
      </c>
    </row>
    <row r="3234" spans="1:10" s="110" customFormat="1" ht="25.5">
      <c r="A3234" s="197" t="s">
        <v>146</v>
      </c>
      <c r="B3234" s="183" t="s">
        <v>4063</v>
      </c>
      <c r="C3234" s="183" t="s">
        <v>16</v>
      </c>
      <c r="D3234" s="285" t="s">
        <v>4064</v>
      </c>
      <c r="E3234" s="365">
        <v>2201</v>
      </c>
      <c r="F3234" s="365"/>
      <c r="G3234" s="183" t="s">
        <v>3</v>
      </c>
      <c r="H3234" s="184">
        <v>3.1</v>
      </c>
      <c r="I3234" s="185">
        <v>88.79</v>
      </c>
      <c r="J3234" s="198">
        <v>275.24</v>
      </c>
    </row>
    <row r="3235" spans="1:10" s="110" customFormat="1" ht="25.5">
      <c r="A3235" s="197" t="s">
        <v>146</v>
      </c>
      <c r="B3235" s="183" t="s">
        <v>4065</v>
      </c>
      <c r="C3235" s="183" t="s">
        <v>16</v>
      </c>
      <c r="D3235" s="285" t="s">
        <v>4066</v>
      </c>
      <c r="E3235" s="365">
        <v>2616</v>
      </c>
      <c r="F3235" s="365"/>
      <c r="G3235" s="183" t="s">
        <v>3</v>
      </c>
      <c r="H3235" s="184">
        <v>3.05</v>
      </c>
      <c r="I3235" s="185">
        <v>26.18</v>
      </c>
      <c r="J3235" s="198">
        <v>79.84</v>
      </c>
    </row>
    <row r="3236" spans="1:10" s="110" customFormat="1" ht="25.5">
      <c r="A3236" s="197" t="s">
        <v>146</v>
      </c>
      <c r="B3236" s="183" t="s">
        <v>4067</v>
      </c>
      <c r="C3236" s="183" t="s">
        <v>16</v>
      </c>
      <c r="D3236" s="285" t="s">
        <v>4068</v>
      </c>
      <c r="E3236" s="365">
        <v>2610</v>
      </c>
      <c r="F3236" s="365"/>
      <c r="G3236" s="183" t="s">
        <v>3</v>
      </c>
      <c r="H3236" s="184">
        <v>38.880000000000003</v>
      </c>
      <c r="I3236" s="185">
        <v>13.31</v>
      </c>
      <c r="J3236" s="198">
        <v>517.49</v>
      </c>
    </row>
    <row r="3237" spans="1:10" s="110" customFormat="1" ht="25.5">
      <c r="A3237" s="197" t="s">
        <v>146</v>
      </c>
      <c r="B3237" s="183" t="s">
        <v>4069</v>
      </c>
      <c r="C3237" s="183" t="s">
        <v>16</v>
      </c>
      <c r="D3237" s="285" t="s">
        <v>4070</v>
      </c>
      <c r="E3237" s="365">
        <v>2705</v>
      </c>
      <c r="F3237" s="365"/>
      <c r="G3237" s="183" t="s">
        <v>3</v>
      </c>
      <c r="H3237" s="184">
        <v>6.44</v>
      </c>
      <c r="I3237" s="185">
        <v>4.0999999999999996</v>
      </c>
      <c r="J3237" s="198">
        <v>26.4</v>
      </c>
    </row>
    <row r="3238" spans="1:10" s="110" customFormat="1" ht="25.5">
      <c r="A3238" s="201"/>
      <c r="B3238" s="293"/>
      <c r="C3238" s="293"/>
      <c r="D3238" s="279"/>
      <c r="E3238" s="279" t="s">
        <v>143</v>
      </c>
      <c r="F3238" s="203">
        <v>2972.87</v>
      </c>
      <c r="G3238" s="279" t="s">
        <v>144</v>
      </c>
      <c r="H3238" s="203">
        <v>0</v>
      </c>
      <c r="I3238" s="279" t="s">
        <v>145</v>
      </c>
      <c r="J3238" s="204">
        <v>2972.87</v>
      </c>
    </row>
    <row r="3239" spans="1:10" s="110" customFormat="1" ht="15" customHeight="1" thickBot="1">
      <c r="A3239" s="201"/>
      <c r="B3239" s="293"/>
      <c r="C3239" s="293"/>
      <c r="D3239" s="279"/>
      <c r="E3239" s="279" t="s">
        <v>663</v>
      </c>
      <c r="F3239" s="203">
        <v>1640.53</v>
      </c>
      <c r="G3239" s="279"/>
      <c r="H3239" s="363" t="s">
        <v>664</v>
      </c>
      <c r="I3239" s="363"/>
      <c r="J3239" s="204">
        <v>8941.5300000000007</v>
      </c>
    </row>
    <row r="3240" spans="1:10" s="110" customFormat="1" ht="15" thickTop="1">
      <c r="A3240" s="205"/>
      <c r="B3240" s="190"/>
      <c r="C3240" s="190"/>
      <c r="D3240" s="189"/>
      <c r="E3240" s="189"/>
      <c r="F3240" s="189"/>
      <c r="G3240" s="189"/>
      <c r="H3240" s="189"/>
      <c r="I3240" s="189"/>
      <c r="J3240" s="206"/>
    </row>
    <row r="3241" spans="1:10" s="110" customFormat="1">
      <c r="A3241" s="290" t="s">
        <v>4071</v>
      </c>
      <c r="B3241" s="289" t="s">
        <v>8</v>
      </c>
      <c r="C3241" s="289" t="s">
        <v>9</v>
      </c>
      <c r="D3241" s="284" t="s">
        <v>10</v>
      </c>
      <c r="E3241" s="367" t="s">
        <v>136</v>
      </c>
      <c r="F3241" s="367"/>
      <c r="G3241" s="289" t="s">
        <v>11</v>
      </c>
      <c r="H3241" s="288" t="s">
        <v>12</v>
      </c>
      <c r="I3241" s="288" t="s">
        <v>13</v>
      </c>
      <c r="J3241" s="287" t="s">
        <v>14</v>
      </c>
    </row>
    <row r="3242" spans="1:10" s="110" customFormat="1" ht="25.5">
      <c r="A3242" s="94" t="s">
        <v>137</v>
      </c>
      <c r="B3242" s="95" t="s">
        <v>4072</v>
      </c>
      <c r="C3242" s="95" t="s">
        <v>16</v>
      </c>
      <c r="D3242" s="277" t="s">
        <v>2790</v>
      </c>
      <c r="E3242" s="368">
        <v>818</v>
      </c>
      <c r="F3242" s="368"/>
      <c r="G3242" s="95" t="s">
        <v>17</v>
      </c>
      <c r="H3242" s="182">
        <v>1</v>
      </c>
      <c r="I3242" s="96">
        <v>36333.57</v>
      </c>
      <c r="J3242" s="196">
        <v>36333.57</v>
      </c>
    </row>
    <row r="3243" spans="1:10" s="110" customFormat="1" ht="25.5">
      <c r="A3243" s="199" t="s">
        <v>139</v>
      </c>
      <c r="B3243" s="186" t="s">
        <v>3519</v>
      </c>
      <c r="C3243" s="186" t="s">
        <v>16</v>
      </c>
      <c r="D3243" s="278" t="s">
        <v>3520</v>
      </c>
      <c r="E3243" s="362" t="s">
        <v>142</v>
      </c>
      <c r="F3243" s="362"/>
      <c r="G3243" s="186" t="s">
        <v>2</v>
      </c>
      <c r="H3243" s="187">
        <v>3.63</v>
      </c>
      <c r="I3243" s="188">
        <v>152.69</v>
      </c>
      <c r="J3243" s="200">
        <v>554.26</v>
      </c>
    </row>
    <row r="3244" spans="1:10" s="110" customFormat="1" ht="25.5">
      <c r="A3244" s="199" t="s">
        <v>139</v>
      </c>
      <c r="B3244" s="186" t="s">
        <v>3521</v>
      </c>
      <c r="C3244" s="186" t="s">
        <v>16</v>
      </c>
      <c r="D3244" s="278" t="s">
        <v>3522</v>
      </c>
      <c r="E3244" s="362" t="s">
        <v>142</v>
      </c>
      <c r="F3244" s="362"/>
      <c r="G3244" s="186" t="s">
        <v>2</v>
      </c>
      <c r="H3244" s="187">
        <v>1.7</v>
      </c>
      <c r="I3244" s="188">
        <v>149.94999999999999</v>
      </c>
      <c r="J3244" s="200">
        <v>254.91</v>
      </c>
    </row>
    <row r="3245" spans="1:10" s="110" customFormat="1" ht="25.5">
      <c r="A3245" s="199" t="s">
        <v>139</v>
      </c>
      <c r="B3245" s="186" t="s">
        <v>4073</v>
      </c>
      <c r="C3245" s="186" t="s">
        <v>16</v>
      </c>
      <c r="D3245" s="278" t="s">
        <v>4074</v>
      </c>
      <c r="E3245" s="362" t="s">
        <v>142</v>
      </c>
      <c r="F3245" s="362"/>
      <c r="G3245" s="186" t="s">
        <v>36</v>
      </c>
      <c r="H3245" s="187">
        <v>82.12</v>
      </c>
      <c r="I3245" s="188">
        <v>6.67</v>
      </c>
      <c r="J3245" s="200">
        <v>547.74</v>
      </c>
    </row>
    <row r="3246" spans="1:10" s="110" customFormat="1" ht="25.5">
      <c r="A3246" s="199" t="s">
        <v>139</v>
      </c>
      <c r="B3246" s="186" t="s">
        <v>4075</v>
      </c>
      <c r="C3246" s="186" t="s">
        <v>16</v>
      </c>
      <c r="D3246" s="278" t="s">
        <v>4076</v>
      </c>
      <c r="E3246" s="362" t="s">
        <v>142</v>
      </c>
      <c r="F3246" s="362"/>
      <c r="G3246" s="186" t="s">
        <v>36</v>
      </c>
      <c r="H3246" s="187">
        <v>28.05</v>
      </c>
      <c r="I3246" s="188">
        <v>6.92</v>
      </c>
      <c r="J3246" s="200">
        <v>194.1</v>
      </c>
    </row>
    <row r="3247" spans="1:10" s="110" customFormat="1" ht="25.5">
      <c r="A3247" s="199" t="s">
        <v>139</v>
      </c>
      <c r="B3247" s="186" t="s">
        <v>3523</v>
      </c>
      <c r="C3247" s="186" t="s">
        <v>16</v>
      </c>
      <c r="D3247" s="278" t="s">
        <v>3524</v>
      </c>
      <c r="E3247" s="362" t="s">
        <v>142</v>
      </c>
      <c r="F3247" s="362"/>
      <c r="G3247" s="186" t="s">
        <v>2</v>
      </c>
      <c r="H3247" s="187">
        <v>1.7</v>
      </c>
      <c r="I3247" s="188">
        <v>148.97999999999999</v>
      </c>
      <c r="J3247" s="200">
        <v>253.26</v>
      </c>
    </row>
    <row r="3248" spans="1:10" s="110" customFormat="1" ht="25.5">
      <c r="A3248" s="199" t="s">
        <v>139</v>
      </c>
      <c r="B3248" s="186" t="s">
        <v>3517</v>
      </c>
      <c r="C3248" s="186" t="s">
        <v>16</v>
      </c>
      <c r="D3248" s="278" t="s">
        <v>3518</v>
      </c>
      <c r="E3248" s="362" t="s">
        <v>142</v>
      </c>
      <c r="F3248" s="362"/>
      <c r="G3248" s="186" t="s">
        <v>36</v>
      </c>
      <c r="H3248" s="187">
        <v>5.2</v>
      </c>
      <c r="I3248" s="188">
        <v>8.81</v>
      </c>
      <c r="J3248" s="200">
        <v>45.81</v>
      </c>
    </row>
    <row r="3249" spans="1:10" s="110" customFormat="1" ht="25.5">
      <c r="A3249" s="199" t="s">
        <v>139</v>
      </c>
      <c r="B3249" s="186" t="s">
        <v>4077</v>
      </c>
      <c r="C3249" s="186" t="s">
        <v>16</v>
      </c>
      <c r="D3249" s="278" t="s">
        <v>4078</v>
      </c>
      <c r="E3249" s="362" t="s">
        <v>142</v>
      </c>
      <c r="F3249" s="362"/>
      <c r="G3249" s="186" t="s">
        <v>36</v>
      </c>
      <c r="H3249" s="187">
        <v>0.06</v>
      </c>
      <c r="I3249" s="188">
        <v>16.78</v>
      </c>
      <c r="J3249" s="200">
        <v>1</v>
      </c>
    </row>
    <row r="3250" spans="1:10" s="110" customFormat="1" ht="25.5">
      <c r="A3250" s="199" t="s">
        <v>139</v>
      </c>
      <c r="B3250" s="186" t="s">
        <v>3511</v>
      </c>
      <c r="C3250" s="186" t="s">
        <v>16</v>
      </c>
      <c r="D3250" s="278" t="s">
        <v>3512</v>
      </c>
      <c r="E3250" s="362" t="s">
        <v>142</v>
      </c>
      <c r="F3250" s="362"/>
      <c r="G3250" s="186" t="s">
        <v>36</v>
      </c>
      <c r="H3250" s="187">
        <v>2.1</v>
      </c>
      <c r="I3250" s="188">
        <v>14.28</v>
      </c>
      <c r="J3250" s="200">
        <v>29.98</v>
      </c>
    </row>
    <row r="3251" spans="1:10" s="110" customFormat="1" ht="25.5">
      <c r="A3251" s="199" t="s">
        <v>139</v>
      </c>
      <c r="B3251" s="186" t="s">
        <v>3525</v>
      </c>
      <c r="C3251" s="186" t="s">
        <v>16</v>
      </c>
      <c r="D3251" s="278" t="s">
        <v>3526</v>
      </c>
      <c r="E3251" s="362" t="s">
        <v>142</v>
      </c>
      <c r="F3251" s="362"/>
      <c r="G3251" s="186" t="s">
        <v>36</v>
      </c>
      <c r="H3251" s="187">
        <v>1241.54</v>
      </c>
      <c r="I3251" s="188">
        <v>0.65</v>
      </c>
      <c r="J3251" s="200">
        <v>807</v>
      </c>
    </row>
    <row r="3252" spans="1:10" s="110" customFormat="1" ht="25.5">
      <c r="A3252" s="199" t="s">
        <v>139</v>
      </c>
      <c r="B3252" s="186" t="s">
        <v>4079</v>
      </c>
      <c r="C3252" s="186" t="s">
        <v>16</v>
      </c>
      <c r="D3252" s="278" t="s">
        <v>4080</v>
      </c>
      <c r="E3252" s="362" t="s">
        <v>142</v>
      </c>
      <c r="F3252" s="362"/>
      <c r="G3252" s="186" t="s">
        <v>3211</v>
      </c>
      <c r="H3252" s="187">
        <v>2.16</v>
      </c>
      <c r="I3252" s="188">
        <v>9.73</v>
      </c>
      <c r="J3252" s="200">
        <v>21.01</v>
      </c>
    </row>
    <row r="3253" spans="1:10" s="110" customFormat="1" ht="25.5">
      <c r="A3253" s="199" t="s">
        <v>139</v>
      </c>
      <c r="B3253" s="186" t="s">
        <v>3529</v>
      </c>
      <c r="C3253" s="186" t="s">
        <v>16</v>
      </c>
      <c r="D3253" s="278" t="s">
        <v>3530</v>
      </c>
      <c r="E3253" s="362" t="s">
        <v>142</v>
      </c>
      <c r="F3253" s="362"/>
      <c r="G3253" s="186" t="s">
        <v>36</v>
      </c>
      <c r="H3253" s="187">
        <v>0.04</v>
      </c>
      <c r="I3253" s="188">
        <v>21.99</v>
      </c>
      <c r="J3253" s="200">
        <v>0.87</v>
      </c>
    </row>
    <row r="3254" spans="1:10" s="110" customFormat="1" ht="25.5">
      <c r="A3254" s="199" t="s">
        <v>139</v>
      </c>
      <c r="B3254" s="186" t="s">
        <v>3533</v>
      </c>
      <c r="C3254" s="186" t="s">
        <v>16</v>
      </c>
      <c r="D3254" s="278" t="s">
        <v>3534</v>
      </c>
      <c r="E3254" s="362" t="s">
        <v>142</v>
      </c>
      <c r="F3254" s="362"/>
      <c r="G3254" s="186" t="s">
        <v>19</v>
      </c>
      <c r="H3254" s="187">
        <v>8.36</v>
      </c>
      <c r="I3254" s="188">
        <v>12.8</v>
      </c>
      <c r="J3254" s="200">
        <v>107</v>
      </c>
    </row>
    <row r="3255" spans="1:10" s="110" customFormat="1" ht="25.5">
      <c r="A3255" s="199" t="s">
        <v>139</v>
      </c>
      <c r="B3255" s="186" t="s">
        <v>4081</v>
      </c>
      <c r="C3255" s="186" t="s">
        <v>16</v>
      </c>
      <c r="D3255" s="278" t="s">
        <v>4082</v>
      </c>
      <c r="E3255" s="362" t="s">
        <v>142</v>
      </c>
      <c r="F3255" s="362"/>
      <c r="G3255" s="186" t="s">
        <v>19</v>
      </c>
      <c r="H3255" s="187">
        <v>2.7</v>
      </c>
      <c r="I3255" s="188">
        <v>6.74</v>
      </c>
      <c r="J3255" s="200">
        <v>18.190000000000001</v>
      </c>
    </row>
    <row r="3256" spans="1:10" s="110" customFormat="1" ht="25.5">
      <c r="A3256" s="199" t="s">
        <v>139</v>
      </c>
      <c r="B3256" s="186" t="s">
        <v>4083</v>
      </c>
      <c r="C3256" s="186" t="s">
        <v>16</v>
      </c>
      <c r="D3256" s="278" t="s">
        <v>4084</v>
      </c>
      <c r="E3256" s="362" t="s">
        <v>142</v>
      </c>
      <c r="F3256" s="362"/>
      <c r="G3256" s="186" t="s">
        <v>19</v>
      </c>
      <c r="H3256" s="187">
        <v>0.13</v>
      </c>
      <c r="I3256" s="188">
        <v>8.2100000000000009</v>
      </c>
      <c r="J3256" s="200">
        <v>1.06</v>
      </c>
    </row>
    <row r="3257" spans="1:10" s="110" customFormat="1" ht="25.5">
      <c r="A3257" s="199" t="s">
        <v>139</v>
      </c>
      <c r="B3257" s="186" t="s">
        <v>4085</v>
      </c>
      <c r="C3257" s="186" t="s">
        <v>16</v>
      </c>
      <c r="D3257" s="278" t="s">
        <v>4086</v>
      </c>
      <c r="E3257" s="362" t="s">
        <v>142</v>
      </c>
      <c r="F3257" s="362"/>
      <c r="G3257" s="186" t="s">
        <v>36</v>
      </c>
      <c r="H3257" s="187">
        <v>0.81</v>
      </c>
      <c r="I3257" s="188">
        <v>23.06</v>
      </c>
      <c r="J3257" s="200">
        <v>18.670000000000002</v>
      </c>
    </row>
    <row r="3258" spans="1:10" s="110" customFormat="1" ht="25.5">
      <c r="A3258" s="199" t="s">
        <v>139</v>
      </c>
      <c r="B3258" s="186" t="s">
        <v>3543</v>
      </c>
      <c r="C3258" s="186" t="s">
        <v>16</v>
      </c>
      <c r="D3258" s="278" t="s">
        <v>849</v>
      </c>
      <c r="E3258" s="362" t="s">
        <v>141</v>
      </c>
      <c r="F3258" s="362"/>
      <c r="G3258" s="186" t="s">
        <v>26</v>
      </c>
      <c r="H3258" s="187">
        <v>16.260000000000002</v>
      </c>
      <c r="I3258" s="188">
        <v>23.41</v>
      </c>
      <c r="J3258" s="200">
        <v>380.64</v>
      </c>
    </row>
    <row r="3259" spans="1:10" s="110" customFormat="1" ht="25.5">
      <c r="A3259" s="199" t="s">
        <v>139</v>
      </c>
      <c r="B3259" s="186" t="s">
        <v>3541</v>
      </c>
      <c r="C3259" s="186" t="s">
        <v>16</v>
      </c>
      <c r="D3259" s="278" t="s">
        <v>3542</v>
      </c>
      <c r="E3259" s="362" t="s">
        <v>141</v>
      </c>
      <c r="F3259" s="362"/>
      <c r="G3259" s="186" t="s">
        <v>26</v>
      </c>
      <c r="H3259" s="187">
        <v>8.34</v>
      </c>
      <c r="I3259" s="188">
        <v>23.41</v>
      </c>
      <c r="J3259" s="200">
        <v>195.23</v>
      </c>
    </row>
    <row r="3260" spans="1:10" s="110" customFormat="1" ht="25.5">
      <c r="A3260" s="199" t="s">
        <v>139</v>
      </c>
      <c r="B3260" s="186" t="s">
        <v>3437</v>
      </c>
      <c r="C3260" s="186" t="s">
        <v>16</v>
      </c>
      <c r="D3260" s="278" t="s">
        <v>3438</v>
      </c>
      <c r="E3260" s="362" t="s">
        <v>141</v>
      </c>
      <c r="F3260" s="362"/>
      <c r="G3260" s="186" t="s">
        <v>26</v>
      </c>
      <c r="H3260" s="187">
        <v>15.36</v>
      </c>
      <c r="I3260" s="188">
        <v>16.04</v>
      </c>
      <c r="J3260" s="200">
        <v>246.37</v>
      </c>
    </row>
    <row r="3261" spans="1:10" s="110" customFormat="1" ht="25.5">
      <c r="A3261" s="199" t="s">
        <v>139</v>
      </c>
      <c r="B3261" s="186" t="s">
        <v>3535</v>
      </c>
      <c r="C3261" s="186" t="s">
        <v>16</v>
      </c>
      <c r="D3261" s="278" t="s">
        <v>3536</v>
      </c>
      <c r="E3261" s="362" t="s">
        <v>141</v>
      </c>
      <c r="F3261" s="362"/>
      <c r="G3261" s="186" t="s">
        <v>26</v>
      </c>
      <c r="H3261" s="187">
        <v>7.05</v>
      </c>
      <c r="I3261" s="188">
        <v>17.559999999999999</v>
      </c>
      <c r="J3261" s="200">
        <v>123.79</v>
      </c>
    </row>
    <row r="3262" spans="1:10" s="110" customFormat="1" ht="25.5">
      <c r="A3262" s="199" t="s">
        <v>139</v>
      </c>
      <c r="B3262" s="186" t="s">
        <v>3537</v>
      </c>
      <c r="C3262" s="186" t="s">
        <v>16</v>
      </c>
      <c r="D3262" s="278" t="s">
        <v>3538</v>
      </c>
      <c r="E3262" s="362" t="s">
        <v>141</v>
      </c>
      <c r="F3262" s="362"/>
      <c r="G3262" s="186" t="s">
        <v>26</v>
      </c>
      <c r="H3262" s="187">
        <v>7.38</v>
      </c>
      <c r="I3262" s="188">
        <v>23.41</v>
      </c>
      <c r="J3262" s="200">
        <v>172.76</v>
      </c>
    </row>
    <row r="3263" spans="1:10" s="110" customFormat="1" ht="25.5">
      <c r="A3263" s="199" t="s">
        <v>139</v>
      </c>
      <c r="B3263" s="186" t="s">
        <v>4087</v>
      </c>
      <c r="C3263" s="186" t="s">
        <v>16</v>
      </c>
      <c r="D3263" s="278" t="s">
        <v>4088</v>
      </c>
      <c r="E3263" s="362" t="s">
        <v>142</v>
      </c>
      <c r="F3263" s="362"/>
      <c r="G3263" s="186" t="s">
        <v>17</v>
      </c>
      <c r="H3263" s="187">
        <v>1</v>
      </c>
      <c r="I3263" s="188">
        <v>31149.83</v>
      </c>
      <c r="J3263" s="200">
        <v>31149.83</v>
      </c>
    </row>
    <row r="3264" spans="1:10" s="110" customFormat="1" ht="25.5">
      <c r="A3264" s="199" t="s">
        <v>139</v>
      </c>
      <c r="B3264" s="186" t="s">
        <v>1688</v>
      </c>
      <c r="C3264" s="186" t="s">
        <v>16</v>
      </c>
      <c r="D3264" s="278" t="s">
        <v>140</v>
      </c>
      <c r="E3264" s="362" t="s">
        <v>141</v>
      </c>
      <c r="F3264" s="362"/>
      <c r="G3264" s="186" t="s">
        <v>26</v>
      </c>
      <c r="H3264" s="187">
        <v>82.77</v>
      </c>
      <c r="I3264" s="188">
        <v>14.62</v>
      </c>
      <c r="J3264" s="200">
        <v>1210.0899999999999</v>
      </c>
    </row>
    <row r="3265" spans="1:10" s="110" customFormat="1" ht="25.5">
      <c r="A3265" s="201"/>
      <c r="B3265" s="293"/>
      <c r="C3265" s="293"/>
      <c r="D3265" s="279"/>
      <c r="E3265" s="279" t="s">
        <v>143</v>
      </c>
      <c r="F3265" s="203">
        <v>2328.88</v>
      </c>
      <c r="G3265" s="279" t="s">
        <v>144</v>
      </c>
      <c r="H3265" s="203">
        <v>0</v>
      </c>
      <c r="I3265" s="279" t="s">
        <v>145</v>
      </c>
      <c r="J3265" s="204">
        <v>2328.88</v>
      </c>
    </row>
    <row r="3266" spans="1:10" s="110" customFormat="1" ht="15" customHeight="1" thickBot="1">
      <c r="A3266" s="201"/>
      <c r="B3266" s="293"/>
      <c r="C3266" s="293"/>
      <c r="D3266" s="279"/>
      <c r="E3266" s="279" t="s">
        <v>663</v>
      </c>
      <c r="F3266" s="203">
        <v>8164.15</v>
      </c>
      <c r="G3266" s="279"/>
      <c r="H3266" s="363" t="s">
        <v>664</v>
      </c>
      <c r="I3266" s="363"/>
      <c r="J3266" s="204">
        <v>44497.72</v>
      </c>
    </row>
    <row r="3267" spans="1:10" s="110" customFormat="1" ht="15" thickTop="1">
      <c r="A3267" s="205"/>
      <c r="B3267" s="190"/>
      <c r="C3267" s="190"/>
      <c r="D3267" s="189"/>
      <c r="E3267" s="189"/>
      <c r="F3267" s="189"/>
      <c r="G3267" s="189"/>
      <c r="H3267" s="189"/>
      <c r="I3267" s="189"/>
      <c r="J3267" s="206"/>
    </row>
    <row r="3268" spans="1:10" s="110" customFormat="1">
      <c r="A3268" s="290" t="s">
        <v>4089</v>
      </c>
      <c r="B3268" s="289" t="s">
        <v>8</v>
      </c>
      <c r="C3268" s="289" t="s">
        <v>9</v>
      </c>
      <c r="D3268" s="284" t="s">
        <v>10</v>
      </c>
      <c r="E3268" s="367" t="s">
        <v>136</v>
      </c>
      <c r="F3268" s="367"/>
      <c r="G3268" s="289" t="s">
        <v>11</v>
      </c>
      <c r="H3268" s="288" t="s">
        <v>12</v>
      </c>
      <c r="I3268" s="288" t="s">
        <v>13</v>
      </c>
      <c r="J3268" s="287" t="s">
        <v>14</v>
      </c>
    </row>
    <row r="3269" spans="1:10" s="110" customFormat="1" ht="14.25" customHeight="1">
      <c r="A3269" s="94" t="s">
        <v>137</v>
      </c>
      <c r="B3269" s="95" t="s">
        <v>4090</v>
      </c>
      <c r="C3269" s="95" t="s">
        <v>44</v>
      </c>
      <c r="D3269" s="277" t="s">
        <v>2795</v>
      </c>
      <c r="E3269" s="368" t="s">
        <v>182</v>
      </c>
      <c r="F3269" s="368"/>
      <c r="G3269" s="95" t="s">
        <v>45</v>
      </c>
      <c r="H3269" s="182">
        <v>1</v>
      </c>
      <c r="I3269" s="96">
        <v>3052.41</v>
      </c>
      <c r="J3269" s="196">
        <v>3052.41</v>
      </c>
    </row>
    <row r="3270" spans="1:10" s="110" customFormat="1" ht="25.5" customHeight="1">
      <c r="A3270" s="197" t="s">
        <v>146</v>
      </c>
      <c r="B3270" s="183" t="s">
        <v>1559</v>
      </c>
      <c r="C3270" s="183" t="s">
        <v>21</v>
      </c>
      <c r="D3270" s="285" t="s">
        <v>153</v>
      </c>
      <c r="E3270" s="365" t="s">
        <v>148</v>
      </c>
      <c r="F3270" s="365"/>
      <c r="G3270" s="183" t="s">
        <v>26</v>
      </c>
      <c r="H3270" s="184">
        <v>8</v>
      </c>
      <c r="I3270" s="185">
        <v>20.92</v>
      </c>
      <c r="J3270" s="198">
        <v>167.36</v>
      </c>
    </row>
    <row r="3271" spans="1:10" s="110" customFormat="1" ht="25.5" customHeight="1">
      <c r="A3271" s="197" t="s">
        <v>146</v>
      </c>
      <c r="B3271" s="183" t="s">
        <v>1560</v>
      </c>
      <c r="C3271" s="183" t="s">
        <v>21</v>
      </c>
      <c r="D3271" s="285" t="s">
        <v>154</v>
      </c>
      <c r="E3271" s="365" t="s">
        <v>148</v>
      </c>
      <c r="F3271" s="365"/>
      <c r="G3271" s="183" t="s">
        <v>26</v>
      </c>
      <c r="H3271" s="184">
        <v>8</v>
      </c>
      <c r="I3271" s="185">
        <v>25.55</v>
      </c>
      <c r="J3271" s="198">
        <v>204.4</v>
      </c>
    </row>
    <row r="3272" spans="1:10" s="110" customFormat="1" ht="25.5" customHeight="1">
      <c r="A3272" s="197" t="s">
        <v>146</v>
      </c>
      <c r="B3272" s="183" t="s">
        <v>4091</v>
      </c>
      <c r="C3272" s="183" t="s">
        <v>21</v>
      </c>
      <c r="D3272" s="285" t="s">
        <v>4092</v>
      </c>
      <c r="E3272" s="365" t="s">
        <v>148</v>
      </c>
      <c r="F3272" s="365"/>
      <c r="G3272" s="183" t="s">
        <v>26</v>
      </c>
      <c r="H3272" s="184">
        <v>2</v>
      </c>
      <c r="I3272" s="185">
        <v>19.34</v>
      </c>
      <c r="J3272" s="198">
        <v>38.68</v>
      </c>
    </row>
    <row r="3273" spans="1:10" s="110" customFormat="1">
      <c r="A3273" s="199" t="s">
        <v>139</v>
      </c>
      <c r="B3273" s="186" t="s">
        <v>4093</v>
      </c>
      <c r="C3273" s="186" t="s">
        <v>268</v>
      </c>
      <c r="D3273" s="278" t="s">
        <v>4094</v>
      </c>
      <c r="E3273" s="362" t="s">
        <v>142</v>
      </c>
      <c r="F3273" s="362"/>
      <c r="G3273" s="186" t="s">
        <v>45</v>
      </c>
      <c r="H3273" s="187">
        <v>1</v>
      </c>
      <c r="I3273" s="188">
        <v>2641.97</v>
      </c>
      <c r="J3273" s="200">
        <v>2641.97</v>
      </c>
    </row>
    <row r="3274" spans="1:10" s="110" customFormat="1" ht="25.5">
      <c r="A3274" s="201"/>
      <c r="B3274" s="293"/>
      <c r="C3274" s="293"/>
      <c r="D3274" s="279"/>
      <c r="E3274" s="279" t="s">
        <v>143</v>
      </c>
      <c r="F3274" s="203">
        <v>325.2</v>
      </c>
      <c r="G3274" s="279" t="s">
        <v>144</v>
      </c>
      <c r="H3274" s="203">
        <v>0</v>
      </c>
      <c r="I3274" s="279" t="s">
        <v>145</v>
      </c>
      <c r="J3274" s="204">
        <v>325.2</v>
      </c>
    </row>
    <row r="3275" spans="1:10" s="110" customFormat="1" ht="15" customHeight="1" thickBot="1">
      <c r="A3275" s="201"/>
      <c r="B3275" s="293"/>
      <c r="C3275" s="293"/>
      <c r="D3275" s="279"/>
      <c r="E3275" s="279" t="s">
        <v>663</v>
      </c>
      <c r="F3275" s="203">
        <v>685.87</v>
      </c>
      <c r="G3275" s="279"/>
      <c r="H3275" s="363" t="s">
        <v>664</v>
      </c>
      <c r="I3275" s="363"/>
      <c r="J3275" s="204">
        <v>3738.28</v>
      </c>
    </row>
    <row r="3276" spans="1:10" s="110" customFormat="1" ht="15" thickTop="1">
      <c r="A3276" s="205"/>
      <c r="B3276" s="190"/>
      <c r="C3276" s="190"/>
      <c r="D3276" s="189"/>
      <c r="E3276" s="189"/>
      <c r="F3276" s="189"/>
      <c r="G3276" s="189"/>
      <c r="H3276" s="189"/>
      <c r="I3276" s="189"/>
      <c r="J3276" s="206"/>
    </row>
    <row r="3277" spans="1:10" s="110" customFormat="1">
      <c r="A3277" s="290" t="s">
        <v>4095</v>
      </c>
      <c r="B3277" s="289" t="s">
        <v>8</v>
      </c>
      <c r="C3277" s="289" t="s">
        <v>9</v>
      </c>
      <c r="D3277" s="284" t="s">
        <v>10</v>
      </c>
      <c r="E3277" s="367" t="s">
        <v>136</v>
      </c>
      <c r="F3277" s="367"/>
      <c r="G3277" s="289" t="s">
        <v>11</v>
      </c>
      <c r="H3277" s="288" t="s">
        <v>12</v>
      </c>
      <c r="I3277" s="288" t="s">
        <v>13</v>
      </c>
      <c r="J3277" s="287" t="s">
        <v>14</v>
      </c>
    </row>
    <row r="3278" spans="1:10" s="110" customFormat="1" ht="14.25" customHeight="1">
      <c r="A3278" s="94" t="s">
        <v>137</v>
      </c>
      <c r="B3278" s="95" t="s">
        <v>4096</v>
      </c>
      <c r="C3278" s="95" t="s">
        <v>44</v>
      </c>
      <c r="D3278" s="277" t="s">
        <v>2798</v>
      </c>
      <c r="E3278" s="368" t="s">
        <v>152</v>
      </c>
      <c r="F3278" s="368"/>
      <c r="G3278" s="95" t="s">
        <v>45</v>
      </c>
      <c r="H3278" s="182">
        <v>1</v>
      </c>
      <c r="I3278" s="96">
        <v>7906.81</v>
      </c>
      <c r="J3278" s="196">
        <v>7906.81</v>
      </c>
    </row>
    <row r="3279" spans="1:10" s="110" customFormat="1" ht="25.5" customHeight="1">
      <c r="A3279" s="197" t="s">
        <v>146</v>
      </c>
      <c r="B3279" s="183" t="s">
        <v>1559</v>
      </c>
      <c r="C3279" s="183" t="s">
        <v>21</v>
      </c>
      <c r="D3279" s="285" t="s">
        <v>153</v>
      </c>
      <c r="E3279" s="365" t="s">
        <v>148</v>
      </c>
      <c r="F3279" s="365"/>
      <c r="G3279" s="183" t="s">
        <v>26</v>
      </c>
      <c r="H3279" s="184">
        <v>8</v>
      </c>
      <c r="I3279" s="185">
        <v>20.92</v>
      </c>
      <c r="J3279" s="198">
        <v>167.36</v>
      </c>
    </row>
    <row r="3280" spans="1:10" s="110" customFormat="1" ht="25.5" customHeight="1">
      <c r="A3280" s="197" t="s">
        <v>146</v>
      </c>
      <c r="B3280" s="183" t="s">
        <v>1560</v>
      </c>
      <c r="C3280" s="183" t="s">
        <v>21</v>
      </c>
      <c r="D3280" s="285" t="s">
        <v>154</v>
      </c>
      <c r="E3280" s="365" t="s">
        <v>148</v>
      </c>
      <c r="F3280" s="365"/>
      <c r="G3280" s="183" t="s">
        <v>26</v>
      </c>
      <c r="H3280" s="184">
        <v>8</v>
      </c>
      <c r="I3280" s="185">
        <v>25.55</v>
      </c>
      <c r="J3280" s="198">
        <v>204.4</v>
      </c>
    </row>
    <row r="3281" spans="1:10" s="110" customFormat="1" ht="25.5" customHeight="1">
      <c r="A3281" s="197" t="s">
        <v>146</v>
      </c>
      <c r="B3281" s="183" t="s">
        <v>4091</v>
      </c>
      <c r="C3281" s="183" t="s">
        <v>21</v>
      </c>
      <c r="D3281" s="285" t="s">
        <v>4092</v>
      </c>
      <c r="E3281" s="365" t="s">
        <v>148</v>
      </c>
      <c r="F3281" s="365"/>
      <c r="G3281" s="183" t="s">
        <v>26</v>
      </c>
      <c r="H3281" s="184">
        <v>2</v>
      </c>
      <c r="I3281" s="185">
        <v>19.34</v>
      </c>
      <c r="J3281" s="198">
        <v>38.68</v>
      </c>
    </row>
    <row r="3282" spans="1:10" s="110" customFormat="1" ht="25.5">
      <c r="A3282" s="199" t="s">
        <v>139</v>
      </c>
      <c r="B3282" s="186" t="s">
        <v>4097</v>
      </c>
      <c r="C3282" s="186" t="s">
        <v>487</v>
      </c>
      <c r="D3282" s="278" t="s">
        <v>4098</v>
      </c>
      <c r="E3282" s="362" t="s">
        <v>142</v>
      </c>
      <c r="F3282" s="362"/>
      <c r="G3282" s="186" t="s">
        <v>2070</v>
      </c>
      <c r="H3282" s="187">
        <v>1</v>
      </c>
      <c r="I3282" s="188">
        <v>7496.37</v>
      </c>
      <c r="J3282" s="200">
        <v>7496.37</v>
      </c>
    </row>
    <row r="3283" spans="1:10" s="110" customFormat="1" ht="25.5">
      <c r="A3283" s="201"/>
      <c r="B3283" s="293"/>
      <c r="C3283" s="293"/>
      <c r="D3283" s="279"/>
      <c r="E3283" s="279" t="s">
        <v>143</v>
      </c>
      <c r="F3283" s="203">
        <v>325.2</v>
      </c>
      <c r="G3283" s="279" t="s">
        <v>144</v>
      </c>
      <c r="H3283" s="203">
        <v>0</v>
      </c>
      <c r="I3283" s="279" t="s">
        <v>145</v>
      </c>
      <c r="J3283" s="204">
        <v>325.2</v>
      </c>
    </row>
    <row r="3284" spans="1:10" s="110" customFormat="1" ht="15" customHeight="1" thickBot="1">
      <c r="A3284" s="201"/>
      <c r="B3284" s="293"/>
      <c r="C3284" s="293"/>
      <c r="D3284" s="279"/>
      <c r="E3284" s="279" t="s">
        <v>663</v>
      </c>
      <c r="F3284" s="203">
        <v>1776.66</v>
      </c>
      <c r="G3284" s="279"/>
      <c r="H3284" s="363" t="s">
        <v>664</v>
      </c>
      <c r="I3284" s="363"/>
      <c r="J3284" s="204">
        <v>9683.4699999999993</v>
      </c>
    </row>
    <row r="3285" spans="1:10" s="110" customFormat="1" ht="15" thickTop="1">
      <c r="A3285" s="205"/>
      <c r="B3285" s="190"/>
      <c r="C3285" s="190"/>
      <c r="D3285" s="189"/>
      <c r="E3285" s="189"/>
      <c r="F3285" s="189"/>
      <c r="G3285" s="189"/>
      <c r="H3285" s="189"/>
      <c r="I3285" s="189"/>
      <c r="J3285" s="206"/>
    </row>
    <row r="3286" spans="1:10" s="110" customFormat="1">
      <c r="A3286" s="290" t="s">
        <v>4099</v>
      </c>
      <c r="B3286" s="289" t="s">
        <v>8</v>
      </c>
      <c r="C3286" s="289" t="s">
        <v>9</v>
      </c>
      <c r="D3286" s="284" t="s">
        <v>10</v>
      </c>
      <c r="E3286" s="367" t="s">
        <v>136</v>
      </c>
      <c r="F3286" s="367"/>
      <c r="G3286" s="289" t="s">
        <v>11</v>
      </c>
      <c r="H3286" s="288" t="s">
        <v>12</v>
      </c>
      <c r="I3286" s="288" t="s">
        <v>13</v>
      </c>
      <c r="J3286" s="287" t="s">
        <v>14</v>
      </c>
    </row>
    <row r="3287" spans="1:10" s="110" customFormat="1" ht="25.5" customHeight="1">
      <c r="A3287" s="94" t="s">
        <v>137</v>
      </c>
      <c r="B3287" s="95" t="s">
        <v>4100</v>
      </c>
      <c r="C3287" s="95" t="s">
        <v>21</v>
      </c>
      <c r="D3287" s="277" t="s">
        <v>2804</v>
      </c>
      <c r="E3287" s="368" t="s">
        <v>182</v>
      </c>
      <c r="F3287" s="368"/>
      <c r="G3287" s="95" t="s">
        <v>45</v>
      </c>
      <c r="H3287" s="182">
        <v>1</v>
      </c>
      <c r="I3287" s="96">
        <v>92.94</v>
      </c>
      <c r="J3287" s="196">
        <v>92.94</v>
      </c>
    </row>
    <row r="3288" spans="1:10" s="110" customFormat="1" ht="25.5" customHeight="1">
      <c r="A3288" s="197" t="s">
        <v>146</v>
      </c>
      <c r="B3288" s="183" t="s">
        <v>1508</v>
      </c>
      <c r="C3288" s="183" t="s">
        <v>21</v>
      </c>
      <c r="D3288" s="285" t="s">
        <v>150</v>
      </c>
      <c r="E3288" s="365" t="s">
        <v>148</v>
      </c>
      <c r="F3288" s="365"/>
      <c r="G3288" s="183" t="s">
        <v>26</v>
      </c>
      <c r="H3288" s="184">
        <v>0.1988</v>
      </c>
      <c r="I3288" s="185">
        <v>21.96</v>
      </c>
      <c r="J3288" s="198">
        <v>4.3600000000000003</v>
      </c>
    </row>
    <row r="3289" spans="1:10" s="110" customFormat="1" ht="25.5" customHeight="1">
      <c r="A3289" s="197" t="s">
        <v>146</v>
      </c>
      <c r="B3289" s="183" t="s">
        <v>1509</v>
      </c>
      <c r="C3289" s="183" t="s">
        <v>21</v>
      </c>
      <c r="D3289" s="285" t="s">
        <v>151</v>
      </c>
      <c r="E3289" s="365" t="s">
        <v>148</v>
      </c>
      <c r="F3289" s="365"/>
      <c r="G3289" s="183" t="s">
        <v>26</v>
      </c>
      <c r="H3289" s="184">
        <v>0.1988</v>
      </c>
      <c r="I3289" s="185">
        <v>26.68</v>
      </c>
      <c r="J3289" s="198">
        <v>5.3</v>
      </c>
    </row>
    <row r="3290" spans="1:10" s="110" customFormat="1" ht="25.5">
      <c r="A3290" s="199" t="s">
        <v>139</v>
      </c>
      <c r="B3290" s="186" t="s">
        <v>1536</v>
      </c>
      <c r="C3290" s="186" t="s">
        <v>21</v>
      </c>
      <c r="D3290" s="278" t="s">
        <v>886</v>
      </c>
      <c r="E3290" s="362" t="s">
        <v>142</v>
      </c>
      <c r="F3290" s="362"/>
      <c r="G3290" s="186" t="s">
        <v>45</v>
      </c>
      <c r="H3290" s="187">
        <v>3</v>
      </c>
      <c r="I3290" s="188">
        <v>1.58</v>
      </c>
      <c r="J3290" s="200">
        <v>4.74</v>
      </c>
    </row>
    <row r="3291" spans="1:10" s="110" customFormat="1" ht="25.5">
      <c r="A3291" s="199" t="s">
        <v>139</v>
      </c>
      <c r="B3291" s="186" t="s">
        <v>3964</v>
      </c>
      <c r="C3291" s="186" t="s">
        <v>21</v>
      </c>
      <c r="D3291" s="278" t="s">
        <v>3965</v>
      </c>
      <c r="E3291" s="362" t="s">
        <v>142</v>
      </c>
      <c r="F3291" s="362"/>
      <c r="G3291" s="186" t="s">
        <v>45</v>
      </c>
      <c r="H3291" s="187">
        <v>1</v>
      </c>
      <c r="I3291" s="188">
        <v>78.540000000000006</v>
      </c>
      <c r="J3291" s="200">
        <v>78.540000000000006</v>
      </c>
    </row>
    <row r="3292" spans="1:10" s="110" customFormat="1" ht="25.5">
      <c r="A3292" s="201"/>
      <c r="B3292" s="293"/>
      <c r="C3292" s="293"/>
      <c r="D3292" s="279"/>
      <c r="E3292" s="279" t="s">
        <v>143</v>
      </c>
      <c r="F3292" s="203">
        <v>7.54</v>
      </c>
      <c r="G3292" s="279" t="s">
        <v>144</v>
      </c>
      <c r="H3292" s="203">
        <v>0</v>
      </c>
      <c r="I3292" s="279" t="s">
        <v>145</v>
      </c>
      <c r="J3292" s="204">
        <v>7.54</v>
      </c>
    </row>
    <row r="3293" spans="1:10" s="110" customFormat="1" ht="15" customHeight="1" thickBot="1">
      <c r="A3293" s="201"/>
      <c r="B3293" s="293"/>
      <c r="C3293" s="293"/>
      <c r="D3293" s="279"/>
      <c r="E3293" s="279" t="s">
        <v>663</v>
      </c>
      <c r="F3293" s="203">
        <v>20.88</v>
      </c>
      <c r="G3293" s="279"/>
      <c r="H3293" s="363" t="s">
        <v>664</v>
      </c>
      <c r="I3293" s="363"/>
      <c r="J3293" s="204">
        <v>113.82</v>
      </c>
    </row>
    <row r="3294" spans="1:10" s="110" customFormat="1" ht="15" thickTop="1">
      <c r="A3294" s="205"/>
      <c r="B3294" s="190"/>
      <c r="C3294" s="190"/>
      <c r="D3294" s="189"/>
      <c r="E3294" s="189"/>
      <c r="F3294" s="189"/>
      <c r="G3294" s="189"/>
      <c r="H3294" s="189"/>
      <c r="I3294" s="189"/>
      <c r="J3294" s="206"/>
    </row>
    <row r="3295" spans="1:10" s="110" customFormat="1">
      <c r="A3295" s="290" t="s">
        <v>4101</v>
      </c>
      <c r="B3295" s="289" t="s">
        <v>8</v>
      </c>
      <c r="C3295" s="289" t="s">
        <v>9</v>
      </c>
      <c r="D3295" s="284" t="s">
        <v>10</v>
      </c>
      <c r="E3295" s="367" t="s">
        <v>136</v>
      </c>
      <c r="F3295" s="367"/>
      <c r="G3295" s="289" t="s">
        <v>11</v>
      </c>
      <c r="H3295" s="288" t="s">
        <v>12</v>
      </c>
      <c r="I3295" s="288" t="s">
        <v>13</v>
      </c>
      <c r="J3295" s="287" t="s">
        <v>14</v>
      </c>
    </row>
    <row r="3296" spans="1:10" s="110" customFormat="1" ht="38.25" customHeight="1">
      <c r="A3296" s="94" t="s">
        <v>137</v>
      </c>
      <c r="B3296" s="95" t="s">
        <v>4102</v>
      </c>
      <c r="C3296" s="95" t="s">
        <v>21</v>
      </c>
      <c r="D3296" s="277" t="s">
        <v>2806</v>
      </c>
      <c r="E3296" s="368" t="s">
        <v>182</v>
      </c>
      <c r="F3296" s="368"/>
      <c r="G3296" s="95" t="s">
        <v>34</v>
      </c>
      <c r="H3296" s="182">
        <v>1</v>
      </c>
      <c r="I3296" s="96">
        <v>3.69</v>
      </c>
      <c r="J3296" s="196">
        <v>3.69</v>
      </c>
    </row>
    <row r="3297" spans="1:10" s="110" customFormat="1" ht="25.5" customHeight="1">
      <c r="A3297" s="197" t="s">
        <v>146</v>
      </c>
      <c r="B3297" s="183" t="s">
        <v>1508</v>
      </c>
      <c r="C3297" s="183" t="s">
        <v>21</v>
      </c>
      <c r="D3297" s="285" t="s">
        <v>150</v>
      </c>
      <c r="E3297" s="365" t="s">
        <v>148</v>
      </c>
      <c r="F3297" s="365"/>
      <c r="G3297" s="183" t="s">
        <v>26</v>
      </c>
      <c r="H3297" s="184">
        <v>2.3E-2</v>
      </c>
      <c r="I3297" s="185">
        <v>21.96</v>
      </c>
      <c r="J3297" s="198">
        <v>0.5</v>
      </c>
    </row>
    <row r="3298" spans="1:10" s="110" customFormat="1" ht="25.5" customHeight="1">
      <c r="A3298" s="197" t="s">
        <v>146</v>
      </c>
      <c r="B3298" s="183" t="s">
        <v>1509</v>
      </c>
      <c r="C3298" s="183" t="s">
        <v>21</v>
      </c>
      <c r="D3298" s="285" t="s">
        <v>151</v>
      </c>
      <c r="E3298" s="365" t="s">
        <v>148</v>
      </c>
      <c r="F3298" s="365"/>
      <c r="G3298" s="183" t="s">
        <v>26</v>
      </c>
      <c r="H3298" s="184">
        <v>2.3E-2</v>
      </c>
      <c r="I3298" s="185">
        <v>26.68</v>
      </c>
      <c r="J3298" s="198">
        <v>0.61</v>
      </c>
    </row>
    <row r="3299" spans="1:10" s="110" customFormat="1" ht="38.25">
      <c r="A3299" s="199" t="s">
        <v>139</v>
      </c>
      <c r="B3299" s="186" t="s">
        <v>4103</v>
      </c>
      <c r="C3299" s="186" t="s">
        <v>21</v>
      </c>
      <c r="D3299" s="278" t="s">
        <v>4104</v>
      </c>
      <c r="E3299" s="362" t="s">
        <v>142</v>
      </c>
      <c r="F3299" s="362"/>
      <c r="G3299" s="186" t="s">
        <v>34</v>
      </c>
      <c r="H3299" s="187">
        <v>1.2434000000000001</v>
      </c>
      <c r="I3299" s="188">
        <v>2.0499999999999998</v>
      </c>
      <c r="J3299" s="200">
        <v>2.54</v>
      </c>
    </row>
    <row r="3300" spans="1:10" s="110" customFormat="1" ht="25.5">
      <c r="A3300" s="199" t="s">
        <v>139</v>
      </c>
      <c r="B3300" s="186" t="s">
        <v>1517</v>
      </c>
      <c r="C3300" s="186" t="s">
        <v>21</v>
      </c>
      <c r="D3300" s="278" t="s">
        <v>183</v>
      </c>
      <c r="E3300" s="362" t="s">
        <v>142</v>
      </c>
      <c r="F3300" s="362"/>
      <c r="G3300" s="186" t="s">
        <v>45</v>
      </c>
      <c r="H3300" s="187">
        <v>9.4000000000000004E-3</v>
      </c>
      <c r="I3300" s="188">
        <v>4.62</v>
      </c>
      <c r="J3300" s="200">
        <v>0.04</v>
      </c>
    </row>
    <row r="3301" spans="1:10" s="110" customFormat="1" ht="25.5">
      <c r="A3301" s="201"/>
      <c r="B3301" s="293"/>
      <c r="C3301" s="293"/>
      <c r="D3301" s="279"/>
      <c r="E3301" s="279" t="s">
        <v>143</v>
      </c>
      <c r="F3301" s="203">
        <v>0.87</v>
      </c>
      <c r="G3301" s="279" t="s">
        <v>144</v>
      </c>
      <c r="H3301" s="203">
        <v>0</v>
      </c>
      <c r="I3301" s="279" t="s">
        <v>145</v>
      </c>
      <c r="J3301" s="204">
        <v>0.87</v>
      </c>
    </row>
    <row r="3302" spans="1:10" s="110" customFormat="1" ht="15" customHeight="1" thickBot="1">
      <c r="A3302" s="201"/>
      <c r="B3302" s="293"/>
      <c r="C3302" s="293"/>
      <c r="D3302" s="279"/>
      <c r="E3302" s="279" t="s">
        <v>663</v>
      </c>
      <c r="F3302" s="203">
        <v>0.82</v>
      </c>
      <c r="G3302" s="279"/>
      <c r="H3302" s="363" t="s">
        <v>664</v>
      </c>
      <c r="I3302" s="363"/>
      <c r="J3302" s="204">
        <v>4.51</v>
      </c>
    </row>
    <row r="3303" spans="1:10" s="110" customFormat="1" ht="15" thickTop="1">
      <c r="A3303" s="205"/>
      <c r="B3303" s="190"/>
      <c r="C3303" s="190"/>
      <c r="D3303" s="189"/>
      <c r="E3303" s="189"/>
      <c r="F3303" s="189"/>
      <c r="G3303" s="189"/>
      <c r="H3303" s="189"/>
      <c r="I3303" s="189"/>
      <c r="J3303" s="206"/>
    </row>
    <row r="3304" spans="1:10" s="110" customFormat="1">
      <c r="A3304" s="290" t="s">
        <v>4105</v>
      </c>
      <c r="B3304" s="289" t="s">
        <v>8</v>
      </c>
      <c r="C3304" s="289" t="s">
        <v>9</v>
      </c>
      <c r="D3304" s="284" t="s">
        <v>10</v>
      </c>
      <c r="E3304" s="367" t="s">
        <v>136</v>
      </c>
      <c r="F3304" s="367"/>
      <c r="G3304" s="289" t="s">
        <v>11</v>
      </c>
      <c r="H3304" s="288" t="s">
        <v>12</v>
      </c>
      <c r="I3304" s="288" t="s">
        <v>13</v>
      </c>
      <c r="J3304" s="287" t="s">
        <v>14</v>
      </c>
    </row>
    <row r="3305" spans="1:10" s="110" customFormat="1" ht="38.25" customHeight="1">
      <c r="A3305" s="94" t="s">
        <v>137</v>
      </c>
      <c r="B3305" s="95" t="s">
        <v>4106</v>
      </c>
      <c r="C3305" s="95" t="s">
        <v>21</v>
      </c>
      <c r="D3305" s="277" t="s">
        <v>2808</v>
      </c>
      <c r="E3305" s="368" t="s">
        <v>182</v>
      </c>
      <c r="F3305" s="368"/>
      <c r="G3305" s="95" t="s">
        <v>34</v>
      </c>
      <c r="H3305" s="182">
        <v>1</v>
      </c>
      <c r="I3305" s="96">
        <v>26.31</v>
      </c>
      <c r="J3305" s="196">
        <v>26.31</v>
      </c>
    </row>
    <row r="3306" spans="1:10" s="110" customFormat="1" ht="25.5" customHeight="1">
      <c r="A3306" s="197" t="s">
        <v>146</v>
      </c>
      <c r="B3306" s="183" t="s">
        <v>1508</v>
      </c>
      <c r="C3306" s="183" t="s">
        <v>21</v>
      </c>
      <c r="D3306" s="285" t="s">
        <v>150</v>
      </c>
      <c r="E3306" s="365" t="s">
        <v>148</v>
      </c>
      <c r="F3306" s="365"/>
      <c r="G3306" s="183" t="s">
        <v>26</v>
      </c>
      <c r="H3306" s="184">
        <v>0.114</v>
      </c>
      <c r="I3306" s="185">
        <v>21.96</v>
      </c>
      <c r="J3306" s="198">
        <v>2.5</v>
      </c>
    </row>
    <row r="3307" spans="1:10" s="110" customFormat="1" ht="25.5" customHeight="1">
      <c r="A3307" s="197" t="s">
        <v>146</v>
      </c>
      <c r="B3307" s="183" t="s">
        <v>1509</v>
      </c>
      <c r="C3307" s="183" t="s">
        <v>21</v>
      </c>
      <c r="D3307" s="285" t="s">
        <v>151</v>
      </c>
      <c r="E3307" s="365" t="s">
        <v>148</v>
      </c>
      <c r="F3307" s="365"/>
      <c r="G3307" s="183" t="s">
        <v>26</v>
      </c>
      <c r="H3307" s="184">
        <v>0.114</v>
      </c>
      <c r="I3307" s="185">
        <v>26.68</v>
      </c>
      <c r="J3307" s="198">
        <v>3.04</v>
      </c>
    </row>
    <row r="3308" spans="1:10" s="110" customFormat="1" ht="38.25">
      <c r="A3308" s="199" t="s">
        <v>139</v>
      </c>
      <c r="B3308" s="186" t="s">
        <v>3388</v>
      </c>
      <c r="C3308" s="186" t="s">
        <v>21</v>
      </c>
      <c r="D3308" s="278" t="s">
        <v>3389</v>
      </c>
      <c r="E3308" s="362" t="s">
        <v>142</v>
      </c>
      <c r="F3308" s="362"/>
      <c r="G3308" s="186" t="s">
        <v>34</v>
      </c>
      <c r="H3308" s="187">
        <v>1.2434000000000001</v>
      </c>
      <c r="I3308" s="188">
        <v>16.68</v>
      </c>
      <c r="J3308" s="200">
        <v>20.73</v>
      </c>
    </row>
    <row r="3309" spans="1:10" s="110" customFormat="1" ht="25.5">
      <c r="A3309" s="199" t="s">
        <v>139</v>
      </c>
      <c r="B3309" s="186" t="s">
        <v>1517</v>
      </c>
      <c r="C3309" s="186" t="s">
        <v>21</v>
      </c>
      <c r="D3309" s="278" t="s">
        <v>183</v>
      </c>
      <c r="E3309" s="362" t="s">
        <v>142</v>
      </c>
      <c r="F3309" s="362"/>
      <c r="G3309" s="186" t="s">
        <v>45</v>
      </c>
      <c r="H3309" s="187">
        <v>9.4000000000000004E-3</v>
      </c>
      <c r="I3309" s="188">
        <v>4.62</v>
      </c>
      <c r="J3309" s="200">
        <v>0.04</v>
      </c>
    </row>
    <row r="3310" spans="1:10" s="110" customFormat="1" ht="25.5">
      <c r="A3310" s="201"/>
      <c r="B3310" s="293"/>
      <c r="C3310" s="293"/>
      <c r="D3310" s="279"/>
      <c r="E3310" s="279" t="s">
        <v>143</v>
      </c>
      <c r="F3310" s="203">
        <v>4.32</v>
      </c>
      <c r="G3310" s="279" t="s">
        <v>144</v>
      </c>
      <c r="H3310" s="203">
        <v>0</v>
      </c>
      <c r="I3310" s="279" t="s">
        <v>145</v>
      </c>
      <c r="J3310" s="204">
        <v>4.32</v>
      </c>
    </row>
    <row r="3311" spans="1:10" s="110" customFormat="1" ht="15" customHeight="1" thickBot="1">
      <c r="A3311" s="201"/>
      <c r="B3311" s="293"/>
      <c r="C3311" s="293"/>
      <c r="D3311" s="279"/>
      <c r="E3311" s="279" t="s">
        <v>663</v>
      </c>
      <c r="F3311" s="203">
        <v>5.91</v>
      </c>
      <c r="G3311" s="279"/>
      <c r="H3311" s="363" t="s">
        <v>664</v>
      </c>
      <c r="I3311" s="363"/>
      <c r="J3311" s="204">
        <v>32.22</v>
      </c>
    </row>
    <row r="3312" spans="1:10" s="110" customFormat="1" ht="15" thickTop="1">
      <c r="A3312" s="205"/>
      <c r="B3312" s="190"/>
      <c r="C3312" s="190"/>
      <c r="D3312" s="189"/>
      <c r="E3312" s="189"/>
      <c r="F3312" s="189"/>
      <c r="G3312" s="189"/>
      <c r="H3312" s="189"/>
      <c r="I3312" s="189"/>
      <c r="J3312" s="206"/>
    </row>
    <row r="3313" spans="1:10" s="110" customFormat="1">
      <c r="A3313" s="290" t="s">
        <v>4107</v>
      </c>
      <c r="B3313" s="289" t="s">
        <v>8</v>
      </c>
      <c r="C3313" s="289" t="s">
        <v>9</v>
      </c>
      <c r="D3313" s="284" t="s">
        <v>10</v>
      </c>
      <c r="E3313" s="367" t="s">
        <v>136</v>
      </c>
      <c r="F3313" s="367"/>
      <c r="G3313" s="289" t="s">
        <v>11</v>
      </c>
      <c r="H3313" s="288" t="s">
        <v>12</v>
      </c>
      <c r="I3313" s="288" t="s">
        <v>13</v>
      </c>
      <c r="J3313" s="287" t="s">
        <v>14</v>
      </c>
    </row>
    <row r="3314" spans="1:10" s="110" customFormat="1" ht="38.25" customHeight="1">
      <c r="A3314" s="94" t="s">
        <v>137</v>
      </c>
      <c r="B3314" s="95" t="s">
        <v>4108</v>
      </c>
      <c r="C3314" s="95" t="s">
        <v>21</v>
      </c>
      <c r="D3314" s="277" t="s">
        <v>2810</v>
      </c>
      <c r="E3314" s="368" t="s">
        <v>182</v>
      </c>
      <c r="F3314" s="368"/>
      <c r="G3314" s="95" t="s">
        <v>34</v>
      </c>
      <c r="H3314" s="182">
        <v>1</v>
      </c>
      <c r="I3314" s="96">
        <v>18.91</v>
      </c>
      <c r="J3314" s="196">
        <v>18.91</v>
      </c>
    </row>
    <row r="3315" spans="1:10" s="110" customFormat="1" ht="25.5" customHeight="1">
      <c r="A3315" s="197" t="s">
        <v>146</v>
      </c>
      <c r="B3315" s="183" t="s">
        <v>1508</v>
      </c>
      <c r="C3315" s="183" t="s">
        <v>21</v>
      </c>
      <c r="D3315" s="285" t="s">
        <v>150</v>
      </c>
      <c r="E3315" s="365" t="s">
        <v>148</v>
      </c>
      <c r="F3315" s="365"/>
      <c r="G3315" s="183" t="s">
        <v>26</v>
      </c>
      <c r="H3315" s="184">
        <v>0.11219999999999999</v>
      </c>
      <c r="I3315" s="185">
        <v>21.96</v>
      </c>
      <c r="J3315" s="198">
        <v>2.46</v>
      </c>
    </row>
    <row r="3316" spans="1:10" s="110" customFormat="1" ht="25.5" customHeight="1">
      <c r="A3316" s="197" t="s">
        <v>146</v>
      </c>
      <c r="B3316" s="183" t="s">
        <v>1509</v>
      </c>
      <c r="C3316" s="183" t="s">
        <v>21</v>
      </c>
      <c r="D3316" s="285" t="s">
        <v>151</v>
      </c>
      <c r="E3316" s="365" t="s">
        <v>148</v>
      </c>
      <c r="F3316" s="365"/>
      <c r="G3316" s="183" t="s">
        <v>26</v>
      </c>
      <c r="H3316" s="184">
        <v>0.11219999999999999</v>
      </c>
      <c r="I3316" s="185">
        <v>26.68</v>
      </c>
      <c r="J3316" s="198">
        <v>2.99</v>
      </c>
    </row>
    <row r="3317" spans="1:10" s="110" customFormat="1">
      <c r="A3317" s="199" t="s">
        <v>139</v>
      </c>
      <c r="B3317" s="186" t="s">
        <v>4109</v>
      </c>
      <c r="C3317" s="186" t="s">
        <v>21</v>
      </c>
      <c r="D3317" s="278" t="s">
        <v>4110</v>
      </c>
      <c r="E3317" s="362" t="s">
        <v>142</v>
      </c>
      <c r="F3317" s="362"/>
      <c r="G3317" s="186" t="s">
        <v>34</v>
      </c>
      <c r="H3317" s="187">
        <v>1.1000000000000001</v>
      </c>
      <c r="I3317" s="188">
        <v>12.24</v>
      </c>
      <c r="J3317" s="200">
        <v>13.46</v>
      </c>
    </row>
    <row r="3318" spans="1:10" s="110" customFormat="1" ht="25.5">
      <c r="A3318" s="201"/>
      <c r="B3318" s="293"/>
      <c r="C3318" s="293"/>
      <c r="D3318" s="279"/>
      <c r="E3318" s="279" t="s">
        <v>143</v>
      </c>
      <c r="F3318" s="203">
        <v>4.25</v>
      </c>
      <c r="G3318" s="279" t="s">
        <v>144</v>
      </c>
      <c r="H3318" s="203">
        <v>0</v>
      </c>
      <c r="I3318" s="279" t="s">
        <v>145</v>
      </c>
      <c r="J3318" s="204">
        <v>4.25</v>
      </c>
    </row>
    <row r="3319" spans="1:10" s="110" customFormat="1" ht="15" customHeight="1" thickBot="1">
      <c r="A3319" s="201"/>
      <c r="B3319" s="293"/>
      <c r="C3319" s="293"/>
      <c r="D3319" s="279"/>
      <c r="E3319" s="279" t="s">
        <v>663</v>
      </c>
      <c r="F3319" s="203">
        <v>4.24</v>
      </c>
      <c r="G3319" s="279"/>
      <c r="H3319" s="363" t="s">
        <v>664</v>
      </c>
      <c r="I3319" s="363"/>
      <c r="J3319" s="204">
        <v>23.15</v>
      </c>
    </row>
    <row r="3320" spans="1:10" s="110" customFormat="1" ht="15" thickTop="1">
      <c r="A3320" s="205"/>
      <c r="B3320" s="190"/>
      <c r="C3320" s="190"/>
      <c r="D3320" s="189"/>
      <c r="E3320" s="189"/>
      <c r="F3320" s="189"/>
      <c r="G3320" s="189"/>
      <c r="H3320" s="189"/>
      <c r="I3320" s="189"/>
      <c r="J3320" s="206"/>
    </row>
    <row r="3321" spans="1:10" s="110" customFormat="1">
      <c r="A3321" s="290" t="s">
        <v>4111</v>
      </c>
      <c r="B3321" s="289" t="s">
        <v>8</v>
      </c>
      <c r="C3321" s="289" t="s">
        <v>9</v>
      </c>
      <c r="D3321" s="284" t="s">
        <v>10</v>
      </c>
      <c r="E3321" s="367" t="s">
        <v>136</v>
      </c>
      <c r="F3321" s="367"/>
      <c r="G3321" s="289" t="s">
        <v>11</v>
      </c>
      <c r="H3321" s="288" t="s">
        <v>12</v>
      </c>
      <c r="I3321" s="288" t="s">
        <v>13</v>
      </c>
      <c r="J3321" s="287" t="s">
        <v>14</v>
      </c>
    </row>
    <row r="3322" spans="1:10" s="110" customFormat="1" ht="25.5">
      <c r="A3322" s="94" t="s">
        <v>137</v>
      </c>
      <c r="B3322" s="95" t="s">
        <v>4112</v>
      </c>
      <c r="C3322" s="95" t="s">
        <v>16</v>
      </c>
      <c r="D3322" s="277" t="s">
        <v>2813</v>
      </c>
      <c r="E3322" s="368">
        <v>706</v>
      </c>
      <c r="F3322" s="368"/>
      <c r="G3322" s="95" t="s">
        <v>2070</v>
      </c>
      <c r="H3322" s="182">
        <v>1</v>
      </c>
      <c r="I3322" s="96">
        <v>218.06</v>
      </c>
      <c r="J3322" s="196">
        <v>218.06</v>
      </c>
    </row>
    <row r="3323" spans="1:10" s="110" customFormat="1" ht="25.5">
      <c r="A3323" s="199" t="s">
        <v>139</v>
      </c>
      <c r="B3323" s="186" t="s">
        <v>4113</v>
      </c>
      <c r="C3323" s="186" t="s">
        <v>16</v>
      </c>
      <c r="D3323" s="278" t="s">
        <v>4114</v>
      </c>
      <c r="E3323" s="362" t="s">
        <v>142</v>
      </c>
      <c r="F3323" s="362"/>
      <c r="G3323" s="186" t="s">
        <v>17</v>
      </c>
      <c r="H3323" s="187">
        <v>1</v>
      </c>
      <c r="I3323" s="188">
        <v>139.16</v>
      </c>
      <c r="J3323" s="200">
        <v>139.16</v>
      </c>
    </row>
    <row r="3324" spans="1:10" s="110" customFormat="1" ht="25.5">
      <c r="A3324" s="199" t="s">
        <v>139</v>
      </c>
      <c r="B3324" s="186" t="s">
        <v>3439</v>
      </c>
      <c r="C3324" s="186" t="s">
        <v>16</v>
      </c>
      <c r="D3324" s="278" t="s">
        <v>874</v>
      </c>
      <c r="E3324" s="362" t="s">
        <v>141</v>
      </c>
      <c r="F3324" s="362"/>
      <c r="G3324" s="186" t="s">
        <v>26</v>
      </c>
      <c r="H3324" s="187">
        <v>2</v>
      </c>
      <c r="I3324" s="188">
        <v>23.41</v>
      </c>
      <c r="J3324" s="200">
        <v>46.82</v>
      </c>
    </row>
    <row r="3325" spans="1:10" s="110" customFormat="1" ht="25.5">
      <c r="A3325" s="199" t="s">
        <v>139</v>
      </c>
      <c r="B3325" s="186" t="s">
        <v>3437</v>
      </c>
      <c r="C3325" s="186" t="s">
        <v>16</v>
      </c>
      <c r="D3325" s="278" t="s">
        <v>3438</v>
      </c>
      <c r="E3325" s="362" t="s">
        <v>141</v>
      </c>
      <c r="F3325" s="362"/>
      <c r="G3325" s="186" t="s">
        <v>26</v>
      </c>
      <c r="H3325" s="187">
        <v>2</v>
      </c>
      <c r="I3325" s="188">
        <v>16.04</v>
      </c>
      <c r="J3325" s="200">
        <v>32.08</v>
      </c>
    </row>
    <row r="3326" spans="1:10" s="110" customFormat="1" ht="25.5">
      <c r="A3326" s="201"/>
      <c r="B3326" s="293"/>
      <c r="C3326" s="293"/>
      <c r="D3326" s="279"/>
      <c r="E3326" s="279" t="s">
        <v>143</v>
      </c>
      <c r="F3326" s="203">
        <v>78.900000000000006</v>
      </c>
      <c r="G3326" s="279" t="s">
        <v>144</v>
      </c>
      <c r="H3326" s="203">
        <v>0</v>
      </c>
      <c r="I3326" s="279" t="s">
        <v>145</v>
      </c>
      <c r="J3326" s="204">
        <v>78.900000000000006</v>
      </c>
    </row>
    <row r="3327" spans="1:10" s="110" customFormat="1" ht="15" customHeight="1" thickBot="1">
      <c r="A3327" s="201"/>
      <c r="B3327" s="293"/>
      <c r="C3327" s="293"/>
      <c r="D3327" s="279"/>
      <c r="E3327" s="279" t="s">
        <v>663</v>
      </c>
      <c r="F3327" s="203">
        <v>48.99</v>
      </c>
      <c r="G3327" s="279"/>
      <c r="H3327" s="363" t="s">
        <v>664</v>
      </c>
      <c r="I3327" s="363"/>
      <c r="J3327" s="204">
        <v>267.05</v>
      </c>
    </row>
    <row r="3328" spans="1:10" s="110" customFormat="1" ht="15" thickTop="1">
      <c r="A3328" s="205"/>
      <c r="B3328" s="190"/>
      <c r="C3328" s="190"/>
      <c r="D3328" s="189"/>
      <c r="E3328" s="189"/>
      <c r="F3328" s="189"/>
      <c r="G3328" s="189"/>
      <c r="H3328" s="189"/>
      <c r="I3328" s="189"/>
      <c r="J3328" s="206"/>
    </row>
    <row r="3329" spans="1:10" s="110" customFormat="1">
      <c r="A3329" s="290" t="s">
        <v>4115</v>
      </c>
      <c r="B3329" s="289" t="s">
        <v>8</v>
      </c>
      <c r="C3329" s="289" t="s">
        <v>9</v>
      </c>
      <c r="D3329" s="284" t="s">
        <v>10</v>
      </c>
      <c r="E3329" s="367" t="s">
        <v>136</v>
      </c>
      <c r="F3329" s="367"/>
      <c r="G3329" s="289" t="s">
        <v>11</v>
      </c>
      <c r="H3329" s="288" t="s">
        <v>12</v>
      </c>
      <c r="I3329" s="288" t="s">
        <v>13</v>
      </c>
      <c r="J3329" s="287" t="s">
        <v>14</v>
      </c>
    </row>
    <row r="3330" spans="1:10" s="110" customFormat="1" ht="25.5" customHeight="1">
      <c r="A3330" s="94" t="s">
        <v>137</v>
      </c>
      <c r="B3330" s="95" t="s">
        <v>4116</v>
      </c>
      <c r="C3330" s="95" t="s">
        <v>44</v>
      </c>
      <c r="D3330" s="277" t="s">
        <v>2818</v>
      </c>
      <c r="E3330" s="368" t="s">
        <v>182</v>
      </c>
      <c r="F3330" s="368"/>
      <c r="G3330" s="95" t="s">
        <v>45</v>
      </c>
      <c r="H3330" s="182">
        <v>1</v>
      </c>
      <c r="I3330" s="96">
        <v>1536.49</v>
      </c>
      <c r="J3330" s="196">
        <v>1536.49</v>
      </c>
    </row>
    <row r="3331" spans="1:10" s="110" customFormat="1" ht="25.5" customHeight="1">
      <c r="A3331" s="197" t="s">
        <v>146</v>
      </c>
      <c r="B3331" s="183" t="s">
        <v>1509</v>
      </c>
      <c r="C3331" s="183" t="s">
        <v>21</v>
      </c>
      <c r="D3331" s="285" t="s">
        <v>151</v>
      </c>
      <c r="E3331" s="365" t="s">
        <v>148</v>
      </c>
      <c r="F3331" s="365"/>
      <c r="G3331" s="183" t="s">
        <v>26</v>
      </c>
      <c r="H3331" s="184">
        <v>2.2999999999999998</v>
      </c>
      <c r="I3331" s="185">
        <v>26.68</v>
      </c>
      <c r="J3331" s="198">
        <v>61.36</v>
      </c>
    </row>
    <row r="3332" spans="1:10" s="110" customFormat="1" ht="25.5" customHeight="1">
      <c r="A3332" s="197" t="s">
        <v>146</v>
      </c>
      <c r="B3332" s="183" t="s">
        <v>1508</v>
      </c>
      <c r="C3332" s="183" t="s">
        <v>21</v>
      </c>
      <c r="D3332" s="285" t="s">
        <v>150</v>
      </c>
      <c r="E3332" s="365" t="s">
        <v>148</v>
      </c>
      <c r="F3332" s="365"/>
      <c r="G3332" s="183" t="s">
        <v>26</v>
      </c>
      <c r="H3332" s="184">
        <v>2.2999999999999998</v>
      </c>
      <c r="I3332" s="185">
        <v>21.96</v>
      </c>
      <c r="J3332" s="198">
        <v>50.5</v>
      </c>
    </row>
    <row r="3333" spans="1:10" s="110" customFormat="1" ht="25.5" customHeight="1">
      <c r="A3333" s="197" t="s">
        <v>146</v>
      </c>
      <c r="B3333" s="183" t="s">
        <v>4091</v>
      </c>
      <c r="C3333" s="183" t="s">
        <v>21</v>
      </c>
      <c r="D3333" s="285" t="s">
        <v>4092</v>
      </c>
      <c r="E3333" s="365" t="s">
        <v>148</v>
      </c>
      <c r="F3333" s="365"/>
      <c r="G3333" s="183" t="s">
        <v>26</v>
      </c>
      <c r="H3333" s="184">
        <v>2.2999999999999998</v>
      </c>
      <c r="I3333" s="185">
        <v>19.34</v>
      </c>
      <c r="J3333" s="198">
        <v>44.48</v>
      </c>
    </row>
    <row r="3334" spans="1:10" s="110" customFormat="1" ht="25.5">
      <c r="A3334" s="199" t="s">
        <v>139</v>
      </c>
      <c r="B3334" s="186" t="s">
        <v>4117</v>
      </c>
      <c r="C3334" s="186" t="s">
        <v>487</v>
      </c>
      <c r="D3334" s="278" t="s">
        <v>4118</v>
      </c>
      <c r="E3334" s="362" t="s">
        <v>142</v>
      </c>
      <c r="F3334" s="362"/>
      <c r="G3334" s="186" t="s">
        <v>17</v>
      </c>
      <c r="H3334" s="187">
        <v>1</v>
      </c>
      <c r="I3334" s="188">
        <v>1380.15</v>
      </c>
      <c r="J3334" s="200">
        <v>1380.15</v>
      </c>
    </row>
    <row r="3335" spans="1:10" s="110" customFormat="1" ht="25.5">
      <c r="A3335" s="201"/>
      <c r="B3335" s="293"/>
      <c r="C3335" s="293"/>
      <c r="D3335" s="279"/>
      <c r="E3335" s="279" t="s">
        <v>143</v>
      </c>
      <c r="F3335" s="203">
        <v>119.5</v>
      </c>
      <c r="G3335" s="279" t="s">
        <v>144</v>
      </c>
      <c r="H3335" s="203">
        <v>0</v>
      </c>
      <c r="I3335" s="279" t="s">
        <v>145</v>
      </c>
      <c r="J3335" s="204">
        <v>119.5</v>
      </c>
    </row>
    <row r="3336" spans="1:10" s="110" customFormat="1" ht="15" customHeight="1" thickBot="1">
      <c r="A3336" s="201"/>
      <c r="B3336" s="293"/>
      <c r="C3336" s="293"/>
      <c r="D3336" s="279"/>
      <c r="E3336" s="279" t="s">
        <v>663</v>
      </c>
      <c r="F3336" s="203">
        <v>345.24</v>
      </c>
      <c r="G3336" s="279"/>
      <c r="H3336" s="363" t="s">
        <v>664</v>
      </c>
      <c r="I3336" s="363"/>
      <c r="J3336" s="204">
        <v>1881.73</v>
      </c>
    </row>
    <row r="3337" spans="1:10" s="110" customFormat="1" ht="15" thickTop="1">
      <c r="A3337" s="205"/>
      <c r="B3337" s="190"/>
      <c r="C3337" s="190"/>
      <c r="D3337" s="189"/>
      <c r="E3337" s="189"/>
      <c r="F3337" s="189"/>
      <c r="G3337" s="189"/>
      <c r="H3337" s="189"/>
      <c r="I3337" s="189"/>
      <c r="J3337" s="206"/>
    </row>
    <row r="3338" spans="1:10" s="110" customFormat="1">
      <c r="A3338" s="290" t="s">
        <v>4119</v>
      </c>
      <c r="B3338" s="289" t="s">
        <v>8</v>
      </c>
      <c r="C3338" s="289" t="s">
        <v>9</v>
      </c>
      <c r="D3338" s="284" t="s">
        <v>10</v>
      </c>
      <c r="E3338" s="367" t="s">
        <v>136</v>
      </c>
      <c r="F3338" s="367"/>
      <c r="G3338" s="289" t="s">
        <v>11</v>
      </c>
      <c r="H3338" s="288" t="s">
        <v>12</v>
      </c>
      <c r="I3338" s="288" t="s">
        <v>13</v>
      </c>
      <c r="J3338" s="287" t="s">
        <v>14</v>
      </c>
    </row>
    <row r="3339" spans="1:10" s="110" customFormat="1" ht="14.25" customHeight="1">
      <c r="A3339" s="94" t="s">
        <v>137</v>
      </c>
      <c r="B3339" s="95" t="s">
        <v>4120</v>
      </c>
      <c r="C3339" s="95" t="s">
        <v>44</v>
      </c>
      <c r="D3339" s="277" t="s">
        <v>2821</v>
      </c>
      <c r="E3339" s="368" t="s">
        <v>490</v>
      </c>
      <c r="F3339" s="368"/>
      <c r="G3339" s="95" t="s">
        <v>45</v>
      </c>
      <c r="H3339" s="182">
        <v>1</v>
      </c>
      <c r="I3339" s="96">
        <v>122.55</v>
      </c>
      <c r="J3339" s="196">
        <v>122.55</v>
      </c>
    </row>
    <row r="3340" spans="1:10" s="110" customFormat="1" ht="25.5">
      <c r="A3340" s="199" t="s">
        <v>139</v>
      </c>
      <c r="B3340" s="186" t="s">
        <v>3437</v>
      </c>
      <c r="C3340" s="186" t="s">
        <v>16</v>
      </c>
      <c r="D3340" s="278" t="s">
        <v>3438</v>
      </c>
      <c r="E3340" s="362" t="s">
        <v>141</v>
      </c>
      <c r="F3340" s="362"/>
      <c r="G3340" s="186" t="s">
        <v>26</v>
      </c>
      <c r="H3340" s="187">
        <v>0.8</v>
      </c>
      <c r="I3340" s="188">
        <v>16.04</v>
      </c>
      <c r="J3340" s="200">
        <v>12.83</v>
      </c>
    </row>
    <row r="3341" spans="1:10" s="110" customFormat="1" ht="25.5">
      <c r="A3341" s="199" t="s">
        <v>139</v>
      </c>
      <c r="B3341" s="186" t="s">
        <v>3439</v>
      </c>
      <c r="C3341" s="186" t="s">
        <v>16</v>
      </c>
      <c r="D3341" s="278" t="s">
        <v>874</v>
      </c>
      <c r="E3341" s="362" t="s">
        <v>141</v>
      </c>
      <c r="F3341" s="362"/>
      <c r="G3341" s="186" t="s">
        <v>26</v>
      </c>
      <c r="H3341" s="187">
        <v>0.8</v>
      </c>
      <c r="I3341" s="188">
        <v>23.41</v>
      </c>
      <c r="J3341" s="200">
        <v>18.72</v>
      </c>
    </row>
    <row r="3342" spans="1:10" s="110" customFormat="1">
      <c r="A3342" s="199" t="s">
        <v>139</v>
      </c>
      <c r="B3342" s="186" t="s">
        <v>4121</v>
      </c>
      <c r="C3342" s="186" t="s">
        <v>268</v>
      </c>
      <c r="D3342" s="278" t="s">
        <v>4122</v>
      </c>
      <c r="E3342" s="362" t="s">
        <v>142</v>
      </c>
      <c r="F3342" s="362"/>
      <c r="G3342" s="186" t="s">
        <v>45</v>
      </c>
      <c r="H3342" s="187">
        <v>1</v>
      </c>
      <c r="I3342" s="188">
        <v>91</v>
      </c>
      <c r="J3342" s="200">
        <v>91</v>
      </c>
    </row>
    <row r="3343" spans="1:10" s="110" customFormat="1" ht="25.5">
      <c r="A3343" s="201"/>
      <c r="B3343" s="293"/>
      <c r="C3343" s="293"/>
      <c r="D3343" s="279"/>
      <c r="E3343" s="279" t="s">
        <v>143</v>
      </c>
      <c r="F3343" s="203">
        <v>31.55</v>
      </c>
      <c r="G3343" s="279" t="s">
        <v>144</v>
      </c>
      <c r="H3343" s="203">
        <v>0</v>
      </c>
      <c r="I3343" s="279" t="s">
        <v>145</v>
      </c>
      <c r="J3343" s="204">
        <v>31.55</v>
      </c>
    </row>
    <row r="3344" spans="1:10" s="110" customFormat="1" ht="15" customHeight="1" thickBot="1">
      <c r="A3344" s="201"/>
      <c r="B3344" s="293"/>
      <c r="C3344" s="293"/>
      <c r="D3344" s="279"/>
      <c r="E3344" s="279" t="s">
        <v>663</v>
      </c>
      <c r="F3344" s="203">
        <v>27.53</v>
      </c>
      <c r="G3344" s="279"/>
      <c r="H3344" s="363" t="s">
        <v>664</v>
      </c>
      <c r="I3344" s="363"/>
      <c r="J3344" s="204">
        <v>150.08000000000001</v>
      </c>
    </row>
    <row r="3345" spans="1:10" s="110" customFormat="1" ht="15" thickTop="1">
      <c r="A3345" s="205"/>
      <c r="B3345" s="190"/>
      <c r="C3345" s="190"/>
      <c r="D3345" s="189"/>
      <c r="E3345" s="189"/>
      <c r="F3345" s="189"/>
      <c r="G3345" s="189"/>
      <c r="H3345" s="189"/>
      <c r="I3345" s="189"/>
      <c r="J3345" s="206"/>
    </row>
    <row r="3346" spans="1:10" s="110" customFormat="1">
      <c r="A3346" s="290" t="s">
        <v>4123</v>
      </c>
      <c r="B3346" s="289" t="s">
        <v>8</v>
      </c>
      <c r="C3346" s="289" t="s">
        <v>9</v>
      </c>
      <c r="D3346" s="284" t="s">
        <v>10</v>
      </c>
      <c r="E3346" s="367" t="s">
        <v>136</v>
      </c>
      <c r="F3346" s="367"/>
      <c r="G3346" s="289" t="s">
        <v>11</v>
      </c>
      <c r="H3346" s="288" t="s">
        <v>12</v>
      </c>
      <c r="I3346" s="288" t="s">
        <v>13</v>
      </c>
      <c r="J3346" s="287" t="s">
        <v>14</v>
      </c>
    </row>
    <row r="3347" spans="1:10" s="110" customFormat="1" ht="25.5" customHeight="1">
      <c r="A3347" s="94" t="s">
        <v>137</v>
      </c>
      <c r="B3347" s="95" t="s">
        <v>4124</v>
      </c>
      <c r="C3347" s="95" t="s">
        <v>44</v>
      </c>
      <c r="D3347" s="277" t="s">
        <v>2824</v>
      </c>
      <c r="E3347" s="368" t="s">
        <v>182</v>
      </c>
      <c r="F3347" s="368"/>
      <c r="G3347" s="95" t="s">
        <v>45</v>
      </c>
      <c r="H3347" s="182">
        <v>1</v>
      </c>
      <c r="I3347" s="96">
        <v>95.69</v>
      </c>
      <c r="J3347" s="196">
        <v>95.69</v>
      </c>
    </row>
    <row r="3348" spans="1:10" s="110" customFormat="1" ht="25.5" customHeight="1">
      <c r="A3348" s="197" t="s">
        <v>146</v>
      </c>
      <c r="B3348" s="183" t="s">
        <v>1559</v>
      </c>
      <c r="C3348" s="183" t="s">
        <v>21</v>
      </c>
      <c r="D3348" s="285" t="s">
        <v>153</v>
      </c>
      <c r="E3348" s="365" t="s">
        <v>148</v>
      </c>
      <c r="F3348" s="365"/>
      <c r="G3348" s="183" t="s">
        <v>26</v>
      </c>
      <c r="H3348" s="184">
        <v>0.35</v>
      </c>
      <c r="I3348" s="185">
        <v>20.92</v>
      </c>
      <c r="J3348" s="198">
        <v>7.32</v>
      </c>
    </row>
    <row r="3349" spans="1:10" s="110" customFormat="1" ht="25.5" customHeight="1">
      <c r="A3349" s="197" t="s">
        <v>146</v>
      </c>
      <c r="B3349" s="183" t="s">
        <v>1560</v>
      </c>
      <c r="C3349" s="183" t="s">
        <v>21</v>
      </c>
      <c r="D3349" s="285" t="s">
        <v>154</v>
      </c>
      <c r="E3349" s="365" t="s">
        <v>148</v>
      </c>
      <c r="F3349" s="365"/>
      <c r="G3349" s="183" t="s">
        <v>26</v>
      </c>
      <c r="H3349" s="184">
        <v>0.35</v>
      </c>
      <c r="I3349" s="185">
        <v>25.55</v>
      </c>
      <c r="J3349" s="198">
        <v>8.94</v>
      </c>
    </row>
    <row r="3350" spans="1:10" s="110" customFormat="1" ht="25.5" customHeight="1">
      <c r="A3350" s="197" t="s">
        <v>146</v>
      </c>
      <c r="B3350" s="183" t="s">
        <v>4091</v>
      </c>
      <c r="C3350" s="183" t="s">
        <v>21</v>
      </c>
      <c r="D3350" s="285" t="s">
        <v>4092</v>
      </c>
      <c r="E3350" s="365" t="s">
        <v>148</v>
      </c>
      <c r="F3350" s="365"/>
      <c r="G3350" s="183" t="s">
        <v>26</v>
      </c>
      <c r="H3350" s="184">
        <v>0.35</v>
      </c>
      <c r="I3350" s="185">
        <v>19.34</v>
      </c>
      <c r="J3350" s="198">
        <v>6.76</v>
      </c>
    </row>
    <row r="3351" spans="1:10" s="110" customFormat="1">
      <c r="A3351" s="199" t="s">
        <v>139</v>
      </c>
      <c r="B3351" s="186" t="s">
        <v>4125</v>
      </c>
      <c r="C3351" s="186" t="s">
        <v>268</v>
      </c>
      <c r="D3351" s="278" t="s">
        <v>4126</v>
      </c>
      <c r="E3351" s="362" t="s">
        <v>142</v>
      </c>
      <c r="F3351" s="362"/>
      <c r="G3351" s="186" t="s">
        <v>45</v>
      </c>
      <c r="H3351" s="187">
        <v>1</v>
      </c>
      <c r="I3351" s="188">
        <v>72.67</v>
      </c>
      <c r="J3351" s="200">
        <v>72.67</v>
      </c>
    </row>
    <row r="3352" spans="1:10" s="110" customFormat="1" ht="25.5">
      <c r="A3352" s="201"/>
      <c r="B3352" s="293"/>
      <c r="C3352" s="293"/>
      <c r="D3352" s="279"/>
      <c r="E3352" s="279" t="s">
        <v>143</v>
      </c>
      <c r="F3352" s="203">
        <v>17.899999999999999</v>
      </c>
      <c r="G3352" s="279" t="s">
        <v>144</v>
      </c>
      <c r="H3352" s="203">
        <v>0</v>
      </c>
      <c r="I3352" s="279" t="s">
        <v>145</v>
      </c>
      <c r="J3352" s="204">
        <v>17.899999999999999</v>
      </c>
    </row>
    <row r="3353" spans="1:10" s="110" customFormat="1" ht="15" customHeight="1" thickBot="1">
      <c r="A3353" s="201"/>
      <c r="B3353" s="293"/>
      <c r="C3353" s="293"/>
      <c r="D3353" s="279"/>
      <c r="E3353" s="279" t="s">
        <v>663</v>
      </c>
      <c r="F3353" s="203">
        <v>21.5</v>
      </c>
      <c r="G3353" s="279"/>
      <c r="H3353" s="363" t="s">
        <v>664</v>
      </c>
      <c r="I3353" s="363"/>
      <c r="J3353" s="204">
        <v>117.19</v>
      </c>
    </row>
    <row r="3354" spans="1:10" s="110" customFormat="1" ht="15" thickTop="1">
      <c r="A3354" s="205"/>
      <c r="B3354" s="190"/>
      <c r="C3354" s="190"/>
      <c r="D3354" s="189"/>
      <c r="E3354" s="189"/>
      <c r="F3354" s="189"/>
      <c r="G3354" s="189"/>
      <c r="H3354" s="189"/>
      <c r="I3354" s="189"/>
      <c r="J3354" s="206"/>
    </row>
    <row r="3355" spans="1:10" s="110" customFormat="1">
      <c r="A3355" s="290" t="s">
        <v>4127</v>
      </c>
      <c r="B3355" s="289" t="s">
        <v>8</v>
      </c>
      <c r="C3355" s="289" t="s">
        <v>9</v>
      </c>
      <c r="D3355" s="284" t="s">
        <v>10</v>
      </c>
      <c r="E3355" s="367" t="s">
        <v>136</v>
      </c>
      <c r="F3355" s="367"/>
      <c r="G3355" s="289" t="s">
        <v>11</v>
      </c>
      <c r="H3355" s="288" t="s">
        <v>12</v>
      </c>
      <c r="I3355" s="288" t="s">
        <v>13</v>
      </c>
      <c r="J3355" s="287" t="s">
        <v>14</v>
      </c>
    </row>
    <row r="3356" spans="1:10" s="110" customFormat="1" ht="25.5" customHeight="1">
      <c r="A3356" s="94" t="s">
        <v>137</v>
      </c>
      <c r="B3356" s="95" t="s">
        <v>4128</v>
      </c>
      <c r="C3356" s="95" t="s">
        <v>44</v>
      </c>
      <c r="D3356" s="277" t="s">
        <v>2827</v>
      </c>
      <c r="E3356" s="368" t="s">
        <v>182</v>
      </c>
      <c r="F3356" s="368"/>
      <c r="G3356" s="95" t="s">
        <v>19</v>
      </c>
      <c r="H3356" s="182">
        <v>1</v>
      </c>
      <c r="I3356" s="96">
        <v>5.41</v>
      </c>
      <c r="J3356" s="196">
        <v>5.41</v>
      </c>
    </row>
    <row r="3357" spans="1:10" s="110" customFormat="1" ht="25.5" customHeight="1">
      <c r="A3357" s="197" t="s">
        <v>146</v>
      </c>
      <c r="B3357" s="183" t="s">
        <v>1509</v>
      </c>
      <c r="C3357" s="183" t="s">
        <v>21</v>
      </c>
      <c r="D3357" s="285" t="s">
        <v>151</v>
      </c>
      <c r="E3357" s="365" t="s">
        <v>148</v>
      </c>
      <c r="F3357" s="365"/>
      <c r="G3357" s="183" t="s">
        <v>26</v>
      </c>
      <c r="H3357" s="184">
        <v>0.02</v>
      </c>
      <c r="I3357" s="185">
        <v>26.68</v>
      </c>
      <c r="J3357" s="198">
        <v>0.53</v>
      </c>
    </row>
    <row r="3358" spans="1:10" s="110" customFormat="1" ht="25.5" customHeight="1">
      <c r="A3358" s="197" t="s">
        <v>146</v>
      </c>
      <c r="B3358" s="183" t="s">
        <v>1508</v>
      </c>
      <c r="C3358" s="183" t="s">
        <v>21</v>
      </c>
      <c r="D3358" s="285" t="s">
        <v>150</v>
      </c>
      <c r="E3358" s="365" t="s">
        <v>148</v>
      </c>
      <c r="F3358" s="365"/>
      <c r="G3358" s="183" t="s">
        <v>26</v>
      </c>
      <c r="H3358" s="184">
        <v>0.02</v>
      </c>
      <c r="I3358" s="185">
        <v>21.96</v>
      </c>
      <c r="J3358" s="198">
        <v>0.43</v>
      </c>
    </row>
    <row r="3359" spans="1:10" s="110" customFormat="1">
      <c r="A3359" s="199" t="s">
        <v>139</v>
      </c>
      <c r="B3359" s="186" t="s">
        <v>4129</v>
      </c>
      <c r="C3359" s="186" t="s">
        <v>21</v>
      </c>
      <c r="D3359" s="278" t="s">
        <v>4130</v>
      </c>
      <c r="E3359" s="362" t="s">
        <v>142</v>
      </c>
      <c r="F3359" s="362"/>
      <c r="G3359" s="186" t="s">
        <v>34</v>
      </c>
      <c r="H3359" s="187">
        <v>1</v>
      </c>
      <c r="I3359" s="188">
        <v>4.45</v>
      </c>
      <c r="J3359" s="200">
        <v>4.45</v>
      </c>
    </row>
    <row r="3360" spans="1:10" s="110" customFormat="1" ht="25.5">
      <c r="A3360" s="201"/>
      <c r="B3360" s="293"/>
      <c r="C3360" s="293"/>
      <c r="D3360" s="279"/>
      <c r="E3360" s="279" t="s">
        <v>143</v>
      </c>
      <c r="F3360" s="203">
        <v>0.75</v>
      </c>
      <c r="G3360" s="279" t="s">
        <v>144</v>
      </c>
      <c r="H3360" s="203">
        <v>0</v>
      </c>
      <c r="I3360" s="279" t="s">
        <v>145</v>
      </c>
      <c r="J3360" s="204">
        <v>0.75</v>
      </c>
    </row>
    <row r="3361" spans="1:10" s="110" customFormat="1" ht="15" customHeight="1" thickBot="1">
      <c r="A3361" s="201"/>
      <c r="B3361" s="293"/>
      <c r="C3361" s="293"/>
      <c r="D3361" s="279"/>
      <c r="E3361" s="279" t="s">
        <v>663</v>
      </c>
      <c r="F3361" s="203">
        <v>1.21</v>
      </c>
      <c r="G3361" s="279"/>
      <c r="H3361" s="363" t="s">
        <v>664</v>
      </c>
      <c r="I3361" s="363"/>
      <c r="J3361" s="204">
        <v>6.62</v>
      </c>
    </row>
    <row r="3362" spans="1:10" s="110" customFormat="1" ht="15" thickTop="1">
      <c r="A3362" s="205"/>
      <c r="B3362" s="190"/>
      <c r="C3362" s="190"/>
      <c r="D3362" s="189"/>
      <c r="E3362" s="189"/>
      <c r="F3362" s="189"/>
      <c r="G3362" s="189"/>
      <c r="H3362" s="189"/>
      <c r="I3362" s="189"/>
      <c r="J3362" s="206"/>
    </row>
    <row r="3363" spans="1:10" s="110" customFormat="1">
      <c r="A3363" s="290" t="s">
        <v>4131</v>
      </c>
      <c r="B3363" s="289" t="s">
        <v>8</v>
      </c>
      <c r="C3363" s="289" t="s">
        <v>9</v>
      </c>
      <c r="D3363" s="284" t="s">
        <v>10</v>
      </c>
      <c r="E3363" s="367" t="s">
        <v>136</v>
      </c>
      <c r="F3363" s="367"/>
      <c r="G3363" s="289" t="s">
        <v>11</v>
      </c>
      <c r="H3363" s="288" t="s">
        <v>12</v>
      </c>
      <c r="I3363" s="288" t="s">
        <v>13</v>
      </c>
      <c r="J3363" s="287" t="s">
        <v>14</v>
      </c>
    </row>
    <row r="3364" spans="1:10" s="110" customFormat="1" ht="25.5" customHeight="1">
      <c r="A3364" s="94" t="s">
        <v>137</v>
      </c>
      <c r="B3364" s="95" t="s">
        <v>4132</v>
      </c>
      <c r="C3364" s="95" t="s">
        <v>21</v>
      </c>
      <c r="D3364" s="277" t="s">
        <v>2829</v>
      </c>
      <c r="E3364" s="368" t="s">
        <v>182</v>
      </c>
      <c r="F3364" s="368"/>
      <c r="G3364" s="95" t="s">
        <v>45</v>
      </c>
      <c r="H3364" s="182">
        <v>1</v>
      </c>
      <c r="I3364" s="96">
        <v>15.02</v>
      </c>
      <c r="J3364" s="196">
        <v>15.02</v>
      </c>
    </row>
    <row r="3365" spans="1:10" s="110" customFormat="1" ht="25.5" customHeight="1">
      <c r="A3365" s="197" t="s">
        <v>146</v>
      </c>
      <c r="B3365" s="183" t="s">
        <v>1508</v>
      </c>
      <c r="C3365" s="183" t="s">
        <v>21</v>
      </c>
      <c r="D3365" s="285" t="s">
        <v>150</v>
      </c>
      <c r="E3365" s="365" t="s">
        <v>148</v>
      </c>
      <c r="F3365" s="365"/>
      <c r="G3365" s="183" t="s">
        <v>26</v>
      </c>
      <c r="H3365" s="184">
        <v>0.222</v>
      </c>
      <c r="I3365" s="185">
        <v>21.96</v>
      </c>
      <c r="J3365" s="198">
        <v>4.87</v>
      </c>
    </row>
    <row r="3366" spans="1:10" s="110" customFormat="1" ht="25.5" customHeight="1">
      <c r="A3366" s="197" t="s">
        <v>146</v>
      </c>
      <c r="B3366" s="183" t="s">
        <v>1509</v>
      </c>
      <c r="C3366" s="183" t="s">
        <v>21</v>
      </c>
      <c r="D3366" s="285" t="s">
        <v>151</v>
      </c>
      <c r="E3366" s="365" t="s">
        <v>148</v>
      </c>
      <c r="F3366" s="365"/>
      <c r="G3366" s="183" t="s">
        <v>26</v>
      </c>
      <c r="H3366" s="184">
        <v>0.222</v>
      </c>
      <c r="I3366" s="185">
        <v>26.68</v>
      </c>
      <c r="J3366" s="198">
        <v>5.92</v>
      </c>
    </row>
    <row r="3367" spans="1:10" s="110" customFormat="1" ht="25.5">
      <c r="A3367" s="199" t="s">
        <v>139</v>
      </c>
      <c r="B3367" s="186" t="s">
        <v>4133</v>
      </c>
      <c r="C3367" s="186" t="s">
        <v>21</v>
      </c>
      <c r="D3367" s="278" t="s">
        <v>4134</v>
      </c>
      <c r="E3367" s="362" t="s">
        <v>142</v>
      </c>
      <c r="F3367" s="362"/>
      <c r="G3367" s="186" t="s">
        <v>45</v>
      </c>
      <c r="H3367" s="187">
        <v>1</v>
      </c>
      <c r="I3367" s="188">
        <v>4.2300000000000004</v>
      </c>
      <c r="J3367" s="200">
        <v>4.2300000000000004</v>
      </c>
    </row>
    <row r="3368" spans="1:10" s="110" customFormat="1" ht="25.5">
      <c r="A3368" s="201"/>
      <c r="B3368" s="293"/>
      <c r="C3368" s="293"/>
      <c r="D3368" s="279"/>
      <c r="E3368" s="279" t="s">
        <v>143</v>
      </c>
      <c r="F3368" s="203">
        <v>8.41</v>
      </c>
      <c r="G3368" s="279" t="s">
        <v>144</v>
      </c>
      <c r="H3368" s="203">
        <v>0</v>
      </c>
      <c r="I3368" s="279" t="s">
        <v>145</v>
      </c>
      <c r="J3368" s="204">
        <v>8.41</v>
      </c>
    </row>
    <row r="3369" spans="1:10" s="110" customFormat="1" ht="15" customHeight="1" thickBot="1">
      <c r="A3369" s="201"/>
      <c r="B3369" s="293"/>
      <c r="C3369" s="293"/>
      <c r="D3369" s="279"/>
      <c r="E3369" s="279" t="s">
        <v>663</v>
      </c>
      <c r="F3369" s="203">
        <v>3.37</v>
      </c>
      <c r="G3369" s="279"/>
      <c r="H3369" s="363" t="s">
        <v>664</v>
      </c>
      <c r="I3369" s="363"/>
      <c r="J3369" s="204">
        <v>18.39</v>
      </c>
    </row>
    <row r="3370" spans="1:10" s="110" customFormat="1" ht="15" thickTop="1">
      <c r="A3370" s="205"/>
      <c r="B3370" s="190"/>
      <c r="C3370" s="190"/>
      <c r="D3370" s="189"/>
      <c r="E3370" s="189"/>
      <c r="F3370" s="189"/>
      <c r="G3370" s="189"/>
      <c r="H3370" s="189"/>
      <c r="I3370" s="189"/>
      <c r="J3370" s="206"/>
    </row>
    <row r="3371" spans="1:10" s="110" customFormat="1">
      <c r="A3371" s="290" t="s">
        <v>4135</v>
      </c>
      <c r="B3371" s="289" t="s">
        <v>8</v>
      </c>
      <c r="C3371" s="289" t="s">
        <v>9</v>
      </c>
      <c r="D3371" s="284" t="s">
        <v>10</v>
      </c>
      <c r="E3371" s="367" t="s">
        <v>136</v>
      </c>
      <c r="F3371" s="367"/>
      <c r="G3371" s="289" t="s">
        <v>11</v>
      </c>
      <c r="H3371" s="288" t="s">
        <v>12</v>
      </c>
      <c r="I3371" s="288" t="s">
        <v>13</v>
      </c>
      <c r="J3371" s="287" t="s">
        <v>14</v>
      </c>
    </row>
    <row r="3372" spans="1:10" s="110" customFormat="1" ht="25.5">
      <c r="A3372" s="94" t="s">
        <v>137</v>
      </c>
      <c r="B3372" s="95" t="s">
        <v>4136</v>
      </c>
      <c r="C3372" s="95" t="s">
        <v>16</v>
      </c>
      <c r="D3372" s="277" t="s">
        <v>2831</v>
      </c>
      <c r="E3372" s="368">
        <v>712</v>
      </c>
      <c r="F3372" s="368"/>
      <c r="G3372" s="95" t="s">
        <v>34</v>
      </c>
      <c r="H3372" s="182">
        <v>1</v>
      </c>
      <c r="I3372" s="96">
        <v>18.54</v>
      </c>
      <c r="J3372" s="196">
        <v>18.54</v>
      </c>
    </row>
    <row r="3373" spans="1:10" s="110" customFormat="1" ht="25.5">
      <c r="A3373" s="199" t="s">
        <v>139</v>
      </c>
      <c r="B3373" s="186" t="s">
        <v>4137</v>
      </c>
      <c r="C3373" s="186" t="s">
        <v>16</v>
      </c>
      <c r="D3373" s="278" t="s">
        <v>4138</v>
      </c>
      <c r="E3373" s="362" t="s">
        <v>142</v>
      </c>
      <c r="F3373" s="362"/>
      <c r="G3373" s="186" t="s">
        <v>19</v>
      </c>
      <c r="H3373" s="187">
        <v>1</v>
      </c>
      <c r="I3373" s="188">
        <v>6.71</v>
      </c>
      <c r="J3373" s="200">
        <v>6.71</v>
      </c>
    </row>
    <row r="3374" spans="1:10" s="110" customFormat="1" ht="25.5">
      <c r="A3374" s="199" t="s">
        <v>139</v>
      </c>
      <c r="B3374" s="186" t="s">
        <v>3439</v>
      </c>
      <c r="C3374" s="186" t="s">
        <v>16</v>
      </c>
      <c r="D3374" s="278" t="s">
        <v>874</v>
      </c>
      <c r="E3374" s="362" t="s">
        <v>141</v>
      </c>
      <c r="F3374" s="362"/>
      <c r="G3374" s="186" t="s">
        <v>26</v>
      </c>
      <c r="H3374" s="187">
        <v>0.3</v>
      </c>
      <c r="I3374" s="188">
        <v>23.41</v>
      </c>
      <c r="J3374" s="200">
        <v>7.02</v>
      </c>
    </row>
    <row r="3375" spans="1:10" s="110" customFormat="1" ht="25.5">
      <c r="A3375" s="199" t="s">
        <v>139</v>
      </c>
      <c r="B3375" s="186" t="s">
        <v>3437</v>
      </c>
      <c r="C3375" s="186" t="s">
        <v>16</v>
      </c>
      <c r="D3375" s="278" t="s">
        <v>3438</v>
      </c>
      <c r="E3375" s="362" t="s">
        <v>141</v>
      </c>
      <c r="F3375" s="362"/>
      <c r="G3375" s="186" t="s">
        <v>26</v>
      </c>
      <c r="H3375" s="187">
        <v>0.3</v>
      </c>
      <c r="I3375" s="188">
        <v>16.04</v>
      </c>
      <c r="J3375" s="200">
        <v>4.8099999999999996</v>
      </c>
    </row>
    <row r="3376" spans="1:10" s="110" customFormat="1" ht="25.5">
      <c r="A3376" s="201"/>
      <c r="B3376" s="293"/>
      <c r="C3376" s="293"/>
      <c r="D3376" s="279"/>
      <c r="E3376" s="279" t="s">
        <v>143</v>
      </c>
      <c r="F3376" s="203">
        <v>11.83</v>
      </c>
      <c r="G3376" s="279" t="s">
        <v>144</v>
      </c>
      <c r="H3376" s="203">
        <v>0</v>
      </c>
      <c r="I3376" s="279" t="s">
        <v>145</v>
      </c>
      <c r="J3376" s="204">
        <v>11.83</v>
      </c>
    </row>
    <row r="3377" spans="1:10" s="110" customFormat="1" ht="15" customHeight="1" thickBot="1">
      <c r="A3377" s="201"/>
      <c r="B3377" s="293"/>
      <c r="C3377" s="293"/>
      <c r="D3377" s="279"/>
      <c r="E3377" s="279" t="s">
        <v>663</v>
      </c>
      <c r="F3377" s="203">
        <v>4.16</v>
      </c>
      <c r="G3377" s="279"/>
      <c r="H3377" s="363" t="s">
        <v>664</v>
      </c>
      <c r="I3377" s="363"/>
      <c r="J3377" s="204">
        <v>22.7</v>
      </c>
    </row>
    <row r="3378" spans="1:10" s="110" customFormat="1" ht="15" thickTop="1">
      <c r="A3378" s="205"/>
      <c r="B3378" s="190"/>
      <c r="C3378" s="190"/>
      <c r="D3378" s="189"/>
      <c r="E3378" s="189"/>
      <c r="F3378" s="189"/>
      <c r="G3378" s="189"/>
      <c r="H3378" s="189"/>
      <c r="I3378" s="189"/>
      <c r="J3378" s="206"/>
    </row>
    <row r="3379" spans="1:10" s="110" customFormat="1">
      <c r="A3379" s="290" t="s">
        <v>4139</v>
      </c>
      <c r="B3379" s="289" t="s">
        <v>8</v>
      </c>
      <c r="C3379" s="289" t="s">
        <v>9</v>
      </c>
      <c r="D3379" s="284" t="s">
        <v>10</v>
      </c>
      <c r="E3379" s="367" t="s">
        <v>136</v>
      </c>
      <c r="F3379" s="367"/>
      <c r="G3379" s="289" t="s">
        <v>11</v>
      </c>
      <c r="H3379" s="288" t="s">
        <v>12</v>
      </c>
      <c r="I3379" s="288" t="s">
        <v>13</v>
      </c>
      <c r="J3379" s="287" t="s">
        <v>14</v>
      </c>
    </row>
    <row r="3380" spans="1:10" s="110" customFormat="1" ht="25.5" customHeight="1">
      <c r="A3380" s="94" t="s">
        <v>137</v>
      </c>
      <c r="B3380" s="95" t="s">
        <v>1182</v>
      </c>
      <c r="C3380" s="95" t="s">
        <v>21</v>
      </c>
      <c r="D3380" s="277" t="s">
        <v>469</v>
      </c>
      <c r="E3380" s="368" t="s">
        <v>181</v>
      </c>
      <c r="F3380" s="368"/>
      <c r="G3380" s="95" t="s">
        <v>38</v>
      </c>
      <c r="H3380" s="182">
        <v>1</v>
      </c>
      <c r="I3380" s="96">
        <v>15.37</v>
      </c>
      <c r="J3380" s="196">
        <v>15.37</v>
      </c>
    </row>
    <row r="3381" spans="1:10" s="110" customFormat="1" ht="25.5" customHeight="1">
      <c r="A3381" s="197" t="s">
        <v>146</v>
      </c>
      <c r="B3381" s="183" t="s">
        <v>1634</v>
      </c>
      <c r="C3381" s="183" t="s">
        <v>21</v>
      </c>
      <c r="D3381" s="285" t="s">
        <v>539</v>
      </c>
      <c r="E3381" s="365" t="s">
        <v>148</v>
      </c>
      <c r="F3381" s="365"/>
      <c r="G3381" s="183" t="s">
        <v>26</v>
      </c>
      <c r="H3381" s="184">
        <v>3.9E-2</v>
      </c>
      <c r="I3381" s="185">
        <v>21.5</v>
      </c>
      <c r="J3381" s="198">
        <v>0.83</v>
      </c>
    </row>
    <row r="3382" spans="1:10" s="110" customFormat="1" ht="25.5" customHeight="1">
      <c r="A3382" s="197" t="s">
        <v>146</v>
      </c>
      <c r="B3382" s="183" t="s">
        <v>1633</v>
      </c>
      <c r="C3382" s="183" t="s">
        <v>21</v>
      </c>
      <c r="D3382" s="285" t="s">
        <v>538</v>
      </c>
      <c r="E3382" s="365" t="s">
        <v>148</v>
      </c>
      <c r="F3382" s="365"/>
      <c r="G3382" s="183" t="s">
        <v>26</v>
      </c>
      <c r="H3382" s="184">
        <v>0.10199999999999999</v>
      </c>
      <c r="I3382" s="185">
        <v>25.4</v>
      </c>
      <c r="J3382" s="198">
        <v>2.59</v>
      </c>
    </row>
    <row r="3383" spans="1:10" s="110" customFormat="1" ht="25.5" customHeight="1">
      <c r="A3383" s="197" t="s">
        <v>146</v>
      </c>
      <c r="B3383" s="183" t="s">
        <v>1701</v>
      </c>
      <c r="C3383" s="183" t="s">
        <v>21</v>
      </c>
      <c r="D3383" s="285" t="s">
        <v>1114</v>
      </c>
      <c r="E3383" s="365" t="s">
        <v>181</v>
      </c>
      <c r="F3383" s="365"/>
      <c r="G3383" s="183" t="s">
        <v>38</v>
      </c>
      <c r="H3383" s="184">
        <v>1</v>
      </c>
      <c r="I3383" s="185">
        <v>11.18</v>
      </c>
      <c r="J3383" s="198">
        <v>11.18</v>
      </c>
    </row>
    <row r="3384" spans="1:10" s="110" customFormat="1" ht="25.5">
      <c r="A3384" s="199" t="s">
        <v>139</v>
      </c>
      <c r="B3384" s="186" t="s">
        <v>1700</v>
      </c>
      <c r="C3384" s="186" t="s">
        <v>21</v>
      </c>
      <c r="D3384" s="278" t="s">
        <v>1113</v>
      </c>
      <c r="E3384" s="362" t="s">
        <v>142</v>
      </c>
      <c r="F3384" s="362"/>
      <c r="G3384" s="186" t="s">
        <v>45</v>
      </c>
      <c r="H3384" s="187">
        <v>0.503</v>
      </c>
      <c r="I3384" s="188">
        <v>0.22</v>
      </c>
      <c r="J3384" s="200">
        <v>0.11</v>
      </c>
    </row>
    <row r="3385" spans="1:10" s="110" customFormat="1" ht="25.5">
      <c r="A3385" s="199" t="s">
        <v>139</v>
      </c>
      <c r="B3385" s="186" t="s">
        <v>1639</v>
      </c>
      <c r="C3385" s="186" t="s">
        <v>21</v>
      </c>
      <c r="D3385" s="278" t="s">
        <v>544</v>
      </c>
      <c r="E3385" s="362" t="s">
        <v>142</v>
      </c>
      <c r="F3385" s="362"/>
      <c r="G3385" s="186" t="s">
        <v>38</v>
      </c>
      <c r="H3385" s="187">
        <v>2.5000000000000001E-2</v>
      </c>
      <c r="I3385" s="188">
        <v>26.45</v>
      </c>
      <c r="J3385" s="200">
        <v>0.66</v>
      </c>
    </row>
    <row r="3386" spans="1:10" s="110" customFormat="1" ht="25.5">
      <c r="A3386" s="201"/>
      <c r="B3386" s="293"/>
      <c r="C3386" s="293"/>
      <c r="D3386" s="279"/>
      <c r="E3386" s="279" t="s">
        <v>143</v>
      </c>
      <c r="F3386" s="203">
        <v>3.02</v>
      </c>
      <c r="G3386" s="279" t="s">
        <v>144</v>
      </c>
      <c r="H3386" s="203">
        <v>0</v>
      </c>
      <c r="I3386" s="279" t="s">
        <v>145</v>
      </c>
      <c r="J3386" s="204">
        <v>3.02</v>
      </c>
    </row>
    <row r="3387" spans="1:10" s="110" customFormat="1" ht="15" customHeight="1" thickBot="1">
      <c r="A3387" s="201"/>
      <c r="B3387" s="293"/>
      <c r="C3387" s="293"/>
      <c r="D3387" s="279"/>
      <c r="E3387" s="279" t="s">
        <v>663</v>
      </c>
      <c r="F3387" s="203">
        <v>3.45</v>
      </c>
      <c r="G3387" s="279"/>
      <c r="H3387" s="363" t="s">
        <v>664</v>
      </c>
      <c r="I3387" s="363"/>
      <c r="J3387" s="204">
        <v>18.82</v>
      </c>
    </row>
    <row r="3388" spans="1:10" s="110" customFormat="1" ht="15" thickTop="1">
      <c r="A3388" s="205"/>
      <c r="B3388" s="190"/>
      <c r="C3388" s="190"/>
      <c r="D3388" s="189"/>
      <c r="E3388" s="189"/>
      <c r="F3388" s="189"/>
      <c r="G3388" s="189"/>
      <c r="H3388" s="189"/>
      <c r="I3388" s="189"/>
      <c r="J3388" s="206"/>
    </row>
    <row r="3389" spans="1:10" s="110" customFormat="1">
      <c r="A3389" s="290" t="s">
        <v>4140</v>
      </c>
      <c r="B3389" s="289" t="s">
        <v>8</v>
      </c>
      <c r="C3389" s="289" t="s">
        <v>9</v>
      </c>
      <c r="D3389" s="284" t="s">
        <v>10</v>
      </c>
      <c r="E3389" s="367" t="s">
        <v>136</v>
      </c>
      <c r="F3389" s="367"/>
      <c r="G3389" s="289" t="s">
        <v>11</v>
      </c>
      <c r="H3389" s="288" t="s">
        <v>12</v>
      </c>
      <c r="I3389" s="288" t="s">
        <v>13</v>
      </c>
      <c r="J3389" s="287" t="s">
        <v>14</v>
      </c>
    </row>
    <row r="3390" spans="1:10" s="110" customFormat="1" ht="25.5" customHeight="1">
      <c r="A3390" s="94" t="s">
        <v>137</v>
      </c>
      <c r="B3390" s="95" t="s">
        <v>1192</v>
      </c>
      <c r="C3390" s="95" t="s">
        <v>21</v>
      </c>
      <c r="D3390" s="277" t="s">
        <v>470</v>
      </c>
      <c r="E3390" s="368" t="s">
        <v>181</v>
      </c>
      <c r="F3390" s="368"/>
      <c r="G3390" s="95" t="s">
        <v>38</v>
      </c>
      <c r="H3390" s="182">
        <v>1</v>
      </c>
      <c r="I3390" s="96">
        <v>13.81</v>
      </c>
      <c r="J3390" s="196">
        <v>13.81</v>
      </c>
    </row>
    <row r="3391" spans="1:10" s="110" customFormat="1" ht="25.5" customHeight="1">
      <c r="A3391" s="197" t="s">
        <v>146</v>
      </c>
      <c r="B3391" s="183" t="s">
        <v>1634</v>
      </c>
      <c r="C3391" s="183" t="s">
        <v>21</v>
      </c>
      <c r="D3391" s="285" t="s">
        <v>539</v>
      </c>
      <c r="E3391" s="365" t="s">
        <v>148</v>
      </c>
      <c r="F3391" s="365"/>
      <c r="G3391" s="183" t="s">
        <v>26</v>
      </c>
      <c r="H3391" s="184">
        <v>3.1E-2</v>
      </c>
      <c r="I3391" s="185">
        <v>21.5</v>
      </c>
      <c r="J3391" s="198">
        <v>0.66</v>
      </c>
    </row>
    <row r="3392" spans="1:10" s="110" customFormat="1" ht="25.5" customHeight="1">
      <c r="A3392" s="197" t="s">
        <v>146</v>
      </c>
      <c r="B3392" s="183" t="s">
        <v>1633</v>
      </c>
      <c r="C3392" s="183" t="s">
        <v>21</v>
      </c>
      <c r="D3392" s="285" t="s">
        <v>538</v>
      </c>
      <c r="E3392" s="365" t="s">
        <v>148</v>
      </c>
      <c r="F3392" s="365"/>
      <c r="G3392" s="183" t="s">
        <v>26</v>
      </c>
      <c r="H3392" s="184">
        <v>8.1000000000000003E-2</v>
      </c>
      <c r="I3392" s="185">
        <v>25.4</v>
      </c>
      <c r="J3392" s="198">
        <v>2.0499999999999998</v>
      </c>
    </row>
    <row r="3393" spans="1:10" s="110" customFormat="1" ht="25.5" customHeight="1">
      <c r="A3393" s="197" t="s">
        <v>146</v>
      </c>
      <c r="B3393" s="183" t="s">
        <v>1702</v>
      </c>
      <c r="C3393" s="183" t="s">
        <v>21</v>
      </c>
      <c r="D3393" s="285" t="s">
        <v>1115</v>
      </c>
      <c r="E3393" s="365" t="s">
        <v>181</v>
      </c>
      <c r="F3393" s="365"/>
      <c r="G3393" s="183" t="s">
        <v>38</v>
      </c>
      <c r="H3393" s="184">
        <v>1</v>
      </c>
      <c r="I3393" s="185">
        <v>10.36</v>
      </c>
      <c r="J3393" s="198">
        <v>10.36</v>
      </c>
    </row>
    <row r="3394" spans="1:10" s="110" customFormat="1" ht="25.5">
      <c r="A3394" s="199" t="s">
        <v>139</v>
      </c>
      <c r="B3394" s="186" t="s">
        <v>1700</v>
      </c>
      <c r="C3394" s="186" t="s">
        <v>21</v>
      </c>
      <c r="D3394" s="278" t="s">
        <v>1113</v>
      </c>
      <c r="E3394" s="362" t="s">
        <v>142</v>
      </c>
      <c r="F3394" s="362"/>
      <c r="G3394" s="186" t="s">
        <v>45</v>
      </c>
      <c r="H3394" s="187">
        <v>0.39900000000000002</v>
      </c>
      <c r="I3394" s="188">
        <v>0.22</v>
      </c>
      <c r="J3394" s="200">
        <v>0.08</v>
      </c>
    </row>
    <row r="3395" spans="1:10" s="110" customFormat="1" ht="25.5">
      <c r="A3395" s="199" t="s">
        <v>139</v>
      </c>
      <c r="B3395" s="186" t="s">
        <v>1639</v>
      </c>
      <c r="C3395" s="186" t="s">
        <v>21</v>
      </c>
      <c r="D3395" s="278" t="s">
        <v>544</v>
      </c>
      <c r="E3395" s="362" t="s">
        <v>142</v>
      </c>
      <c r="F3395" s="362"/>
      <c r="G3395" s="186" t="s">
        <v>38</v>
      </c>
      <c r="H3395" s="187">
        <v>2.5000000000000001E-2</v>
      </c>
      <c r="I3395" s="188">
        <v>26.45</v>
      </c>
      <c r="J3395" s="200">
        <v>0.66</v>
      </c>
    </row>
    <row r="3396" spans="1:10" s="110" customFormat="1" ht="25.5">
      <c r="A3396" s="201"/>
      <c r="B3396" s="293"/>
      <c r="C3396" s="293"/>
      <c r="D3396" s="279"/>
      <c r="E3396" s="279" t="s">
        <v>143</v>
      </c>
      <c r="F3396" s="203">
        <v>2.31</v>
      </c>
      <c r="G3396" s="279" t="s">
        <v>144</v>
      </c>
      <c r="H3396" s="203">
        <v>0</v>
      </c>
      <c r="I3396" s="279" t="s">
        <v>145</v>
      </c>
      <c r="J3396" s="204">
        <v>2.31</v>
      </c>
    </row>
    <row r="3397" spans="1:10" s="110" customFormat="1" ht="15" customHeight="1" thickBot="1">
      <c r="A3397" s="201"/>
      <c r="B3397" s="293"/>
      <c r="C3397" s="293"/>
      <c r="D3397" s="279"/>
      <c r="E3397" s="279" t="s">
        <v>663</v>
      </c>
      <c r="F3397" s="203">
        <v>3.1</v>
      </c>
      <c r="G3397" s="279"/>
      <c r="H3397" s="363" t="s">
        <v>664</v>
      </c>
      <c r="I3397" s="363"/>
      <c r="J3397" s="204">
        <v>16.91</v>
      </c>
    </row>
    <row r="3398" spans="1:10" s="110" customFormat="1" ht="15" thickTop="1">
      <c r="A3398" s="205"/>
      <c r="B3398" s="190"/>
      <c r="C3398" s="190"/>
      <c r="D3398" s="189"/>
      <c r="E3398" s="189"/>
      <c r="F3398" s="189"/>
      <c r="G3398" s="189"/>
      <c r="H3398" s="189"/>
      <c r="I3398" s="189"/>
      <c r="J3398" s="206"/>
    </row>
    <row r="3399" spans="1:10" s="110" customFormat="1">
      <c r="A3399" s="290" t="s">
        <v>4141</v>
      </c>
      <c r="B3399" s="289" t="s">
        <v>8</v>
      </c>
      <c r="C3399" s="289" t="s">
        <v>9</v>
      </c>
      <c r="D3399" s="284" t="s">
        <v>10</v>
      </c>
      <c r="E3399" s="367" t="s">
        <v>136</v>
      </c>
      <c r="F3399" s="367"/>
      <c r="G3399" s="289" t="s">
        <v>11</v>
      </c>
      <c r="H3399" s="288" t="s">
        <v>12</v>
      </c>
      <c r="I3399" s="288" t="s">
        <v>13</v>
      </c>
      <c r="J3399" s="287" t="s">
        <v>14</v>
      </c>
    </row>
    <row r="3400" spans="1:10" s="110" customFormat="1" ht="25.5" customHeight="1">
      <c r="A3400" s="94" t="s">
        <v>137</v>
      </c>
      <c r="B3400" s="95" t="s">
        <v>1262</v>
      </c>
      <c r="C3400" s="95" t="s">
        <v>21</v>
      </c>
      <c r="D3400" s="277" t="s">
        <v>471</v>
      </c>
      <c r="E3400" s="368" t="s">
        <v>181</v>
      </c>
      <c r="F3400" s="368"/>
      <c r="G3400" s="95" t="s">
        <v>38</v>
      </c>
      <c r="H3400" s="182">
        <v>1</v>
      </c>
      <c r="I3400" s="96">
        <v>11.75</v>
      </c>
      <c r="J3400" s="196">
        <v>11.75</v>
      </c>
    </row>
    <row r="3401" spans="1:10" s="110" customFormat="1" ht="25.5" customHeight="1">
      <c r="A3401" s="197" t="s">
        <v>146</v>
      </c>
      <c r="B3401" s="183" t="s">
        <v>1634</v>
      </c>
      <c r="C3401" s="183" t="s">
        <v>21</v>
      </c>
      <c r="D3401" s="285" t="s">
        <v>539</v>
      </c>
      <c r="E3401" s="365" t="s">
        <v>148</v>
      </c>
      <c r="F3401" s="365"/>
      <c r="G3401" s="183" t="s">
        <v>26</v>
      </c>
      <c r="H3401" s="184">
        <v>2.5000000000000001E-2</v>
      </c>
      <c r="I3401" s="185">
        <v>21.5</v>
      </c>
      <c r="J3401" s="198">
        <v>0.53</v>
      </c>
    </row>
    <row r="3402" spans="1:10" s="110" customFormat="1" ht="25.5" customHeight="1">
      <c r="A3402" s="197" t="s">
        <v>146</v>
      </c>
      <c r="B3402" s="183" t="s">
        <v>1633</v>
      </c>
      <c r="C3402" s="183" t="s">
        <v>21</v>
      </c>
      <c r="D3402" s="285" t="s">
        <v>538</v>
      </c>
      <c r="E3402" s="365" t="s">
        <v>148</v>
      </c>
      <c r="F3402" s="365"/>
      <c r="G3402" s="183" t="s">
        <v>26</v>
      </c>
      <c r="H3402" s="184">
        <v>6.4000000000000001E-2</v>
      </c>
      <c r="I3402" s="185">
        <v>25.4</v>
      </c>
      <c r="J3402" s="198">
        <v>1.62</v>
      </c>
    </row>
    <row r="3403" spans="1:10" s="110" customFormat="1" ht="25.5" customHeight="1">
      <c r="A3403" s="197" t="s">
        <v>146</v>
      </c>
      <c r="B3403" s="183" t="s">
        <v>1703</v>
      </c>
      <c r="C3403" s="183" t="s">
        <v>21</v>
      </c>
      <c r="D3403" s="285" t="s">
        <v>1116</v>
      </c>
      <c r="E3403" s="365" t="s">
        <v>181</v>
      </c>
      <c r="F3403" s="365"/>
      <c r="G3403" s="183" t="s">
        <v>38</v>
      </c>
      <c r="H3403" s="184">
        <v>1</v>
      </c>
      <c r="I3403" s="185">
        <v>8.8800000000000008</v>
      </c>
      <c r="J3403" s="198">
        <v>8.8800000000000008</v>
      </c>
    </row>
    <row r="3404" spans="1:10" s="110" customFormat="1" ht="25.5">
      <c r="A3404" s="199" t="s">
        <v>139</v>
      </c>
      <c r="B3404" s="186" t="s">
        <v>1700</v>
      </c>
      <c r="C3404" s="186" t="s">
        <v>21</v>
      </c>
      <c r="D3404" s="278" t="s">
        <v>1113</v>
      </c>
      <c r="E3404" s="362" t="s">
        <v>142</v>
      </c>
      <c r="F3404" s="362"/>
      <c r="G3404" s="186" t="s">
        <v>45</v>
      </c>
      <c r="H3404" s="187">
        <v>0.317</v>
      </c>
      <c r="I3404" s="188">
        <v>0.22</v>
      </c>
      <c r="J3404" s="200">
        <v>0.06</v>
      </c>
    </row>
    <row r="3405" spans="1:10" s="110" customFormat="1" ht="25.5">
      <c r="A3405" s="199" t="s">
        <v>139</v>
      </c>
      <c r="B3405" s="186" t="s">
        <v>1639</v>
      </c>
      <c r="C3405" s="186" t="s">
        <v>21</v>
      </c>
      <c r="D3405" s="278" t="s">
        <v>544</v>
      </c>
      <c r="E3405" s="362" t="s">
        <v>142</v>
      </c>
      <c r="F3405" s="362"/>
      <c r="G3405" s="186" t="s">
        <v>38</v>
      </c>
      <c r="H3405" s="187">
        <v>2.5000000000000001E-2</v>
      </c>
      <c r="I3405" s="188">
        <v>26.45</v>
      </c>
      <c r="J3405" s="200">
        <v>0.66</v>
      </c>
    </row>
    <row r="3406" spans="1:10" s="110" customFormat="1" ht="25.5">
      <c r="A3406" s="201"/>
      <c r="B3406" s="293"/>
      <c r="C3406" s="293"/>
      <c r="D3406" s="279"/>
      <c r="E3406" s="279" t="s">
        <v>143</v>
      </c>
      <c r="F3406" s="203">
        <v>1.78</v>
      </c>
      <c r="G3406" s="279" t="s">
        <v>144</v>
      </c>
      <c r="H3406" s="203">
        <v>0</v>
      </c>
      <c r="I3406" s="279" t="s">
        <v>145</v>
      </c>
      <c r="J3406" s="204">
        <v>1.78</v>
      </c>
    </row>
    <row r="3407" spans="1:10" s="110" customFormat="1" ht="15" customHeight="1" thickBot="1">
      <c r="A3407" s="201"/>
      <c r="B3407" s="293"/>
      <c r="C3407" s="293"/>
      <c r="D3407" s="279"/>
      <c r="E3407" s="279" t="s">
        <v>663</v>
      </c>
      <c r="F3407" s="203">
        <v>2.64</v>
      </c>
      <c r="G3407" s="279"/>
      <c r="H3407" s="363" t="s">
        <v>664</v>
      </c>
      <c r="I3407" s="363"/>
      <c r="J3407" s="204">
        <v>14.39</v>
      </c>
    </row>
    <row r="3408" spans="1:10" s="110" customFormat="1" ht="15" thickTop="1">
      <c r="A3408" s="205"/>
      <c r="B3408" s="190"/>
      <c r="C3408" s="190"/>
      <c r="D3408" s="189"/>
      <c r="E3408" s="189"/>
      <c r="F3408" s="189"/>
      <c r="G3408" s="189"/>
      <c r="H3408" s="189"/>
      <c r="I3408" s="189"/>
      <c r="J3408" s="206"/>
    </row>
    <row r="3409" spans="1:10" s="110" customFormat="1">
      <c r="A3409" s="290" t="s">
        <v>4142</v>
      </c>
      <c r="B3409" s="289" t="s">
        <v>8</v>
      </c>
      <c r="C3409" s="289" t="s">
        <v>9</v>
      </c>
      <c r="D3409" s="284" t="s">
        <v>10</v>
      </c>
      <c r="E3409" s="367" t="s">
        <v>136</v>
      </c>
      <c r="F3409" s="367"/>
      <c r="G3409" s="289" t="s">
        <v>11</v>
      </c>
      <c r="H3409" s="288" t="s">
        <v>12</v>
      </c>
      <c r="I3409" s="288" t="s">
        <v>13</v>
      </c>
      <c r="J3409" s="287" t="s">
        <v>14</v>
      </c>
    </row>
    <row r="3410" spans="1:10" s="110" customFormat="1" ht="25.5" customHeight="1">
      <c r="A3410" s="94" t="s">
        <v>137</v>
      </c>
      <c r="B3410" s="95" t="s">
        <v>4143</v>
      </c>
      <c r="C3410" s="95" t="s">
        <v>21</v>
      </c>
      <c r="D3410" s="277" t="s">
        <v>2838</v>
      </c>
      <c r="E3410" s="368" t="s">
        <v>181</v>
      </c>
      <c r="F3410" s="368"/>
      <c r="G3410" s="95" t="s">
        <v>38</v>
      </c>
      <c r="H3410" s="182">
        <v>1</v>
      </c>
      <c r="I3410" s="96">
        <v>11.16</v>
      </c>
      <c r="J3410" s="196">
        <v>11.16</v>
      </c>
    </row>
    <row r="3411" spans="1:10" s="110" customFormat="1" ht="25.5" customHeight="1">
      <c r="A3411" s="197" t="s">
        <v>146</v>
      </c>
      <c r="B3411" s="183" t="s">
        <v>1634</v>
      </c>
      <c r="C3411" s="183" t="s">
        <v>21</v>
      </c>
      <c r="D3411" s="285" t="s">
        <v>539</v>
      </c>
      <c r="E3411" s="365" t="s">
        <v>148</v>
      </c>
      <c r="F3411" s="365"/>
      <c r="G3411" s="183" t="s">
        <v>26</v>
      </c>
      <c r="H3411" s="184">
        <v>1.9E-2</v>
      </c>
      <c r="I3411" s="185">
        <v>21.5</v>
      </c>
      <c r="J3411" s="198">
        <v>0.4</v>
      </c>
    </row>
    <row r="3412" spans="1:10" s="110" customFormat="1" ht="25.5" customHeight="1">
      <c r="A3412" s="197" t="s">
        <v>146</v>
      </c>
      <c r="B3412" s="183" t="s">
        <v>1633</v>
      </c>
      <c r="C3412" s="183" t="s">
        <v>21</v>
      </c>
      <c r="D3412" s="285" t="s">
        <v>538</v>
      </c>
      <c r="E3412" s="365" t="s">
        <v>148</v>
      </c>
      <c r="F3412" s="365"/>
      <c r="G3412" s="183" t="s">
        <v>26</v>
      </c>
      <c r="H3412" s="184">
        <v>4.9000000000000002E-2</v>
      </c>
      <c r="I3412" s="185">
        <v>25.4</v>
      </c>
      <c r="J3412" s="198">
        <v>1.24</v>
      </c>
    </row>
    <row r="3413" spans="1:10" s="110" customFormat="1" ht="25.5" customHeight="1">
      <c r="A3413" s="197" t="s">
        <v>146</v>
      </c>
      <c r="B3413" s="183" t="s">
        <v>4144</v>
      </c>
      <c r="C3413" s="183" t="s">
        <v>21</v>
      </c>
      <c r="D3413" s="285" t="s">
        <v>4145</v>
      </c>
      <c r="E3413" s="365" t="s">
        <v>181</v>
      </c>
      <c r="F3413" s="365"/>
      <c r="G3413" s="183" t="s">
        <v>38</v>
      </c>
      <c r="H3413" s="184">
        <v>1</v>
      </c>
      <c r="I3413" s="185">
        <v>8.81</v>
      </c>
      <c r="J3413" s="198">
        <v>8.81</v>
      </c>
    </row>
    <row r="3414" spans="1:10" s="110" customFormat="1" ht="25.5">
      <c r="A3414" s="199" t="s">
        <v>139</v>
      </c>
      <c r="B3414" s="186" t="s">
        <v>1700</v>
      </c>
      <c r="C3414" s="186" t="s">
        <v>21</v>
      </c>
      <c r="D3414" s="278" t="s">
        <v>1113</v>
      </c>
      <c r="E3414" s="362" t="s">
        <v>142</v>
      </c>
      <c r="F3414" s="362"/>
      <c r="G3414" s="186" t="s">
        <v>45</v>
      </c>
      <c r="H3414" s="187">
        <v>0.245</v>
      </c>
      <c r="I3414" s="188">
        <v>0.22</v>
      </c>
      <c r="J3414" s="200">
        <v>0.05</v>
      </c>
    </row>
    <row r="3415" spans="1:10" s="110" customFormat="1" ht="25.5">
      <c r="A3415" s="199" t="s">
        <v>139</v>
      </c>
      <c r="B3415" s="186" t="s">
        <v>1639</v>
      </c>
      <c r="C3415" s="186" t="s">
        <v>21</v>
      </c>
      <c r="D3415" s="278" t="s">
        <v>544</v>
      </c>
      <c r="E3415" s="362" t="s">
        <v>142</v>
      </c>
      <c r="F3415" s="362"/>
      <c r="G3415" s="186" t="s">
        <v>38</v>
      </c>
      <c r="H3415" s="187">
        <v>2.5000000000000001E-2</v>
      </c>
      <c r="I3415" s="188">
        <v>26.45</v>
      </c>
      <c r="J3415" s="200">
        <v>0.66</v>
      </c>
    </row>
    <row r="3416" spans="1:10" s="110" customFormat="1" ht="25.5">
      <c r="A3416" s="201"/>
      <c r="B3416" s="293"/>
      <c r="C3416" s="293"/>
      <c r="D3416" s="279"/>
      <c r="E3416" s="279" t="s">
        <v>143</v>
      </c>
      <c r="F3416" s="203">
        <v>1.33</v>
      </c>
      <c r="G3416" s="279" t="s">
        <v>144</v>
      </c>
      <c r="H3416" s="203">
        <v>0</v>
      </c>
      <c r="I3416" s="279" t="s">
        <v>145</v>
      </c>
      <c r="J3416" s="204">
        <v>1.33</v>
      </c>
    </row>
    <row r="3417" spans="1:10" s="110" customFormat="1" ht="15" customHeight="1" thickBot="1">
      <c r="A3417" s="201"/>
      <c r="B3417" s="293"/>
      <c r="C3417" s="293"/>
      <c r="D3417" s="279"/>
      <c r="E3417" s="279" t="s">
        <v>663</v>
      </c>
      <c r="F3417" s="203">
        <v>2.5</v>
      </c>
      <c r="G3417" s="279"/>
      <c r="H3417" s="363" t="s">
        <v>664</v>
      </c>
      <c r="I3417" s="363"/>
      <c r="J3417" s="204">
        <v>13.66</v>
      </c>
    </row>
    <row r="3418" spans="1:10" s="110" customFormat="1" ht="15" thickTop="1">
      <c r="A3418" s="205"/>
      <c r="B3418" s="190"/>
      <c r="C3418" s="190"/>
      <c r="D3418" s="189"/>
      <c r="E3418" s="189"/>
      <c r="F3418" s="189"/>
      <c r="G3418" s="189"/>
      <c r="H3418" s="189"/>
      <c r="I3418" s="189"/>
      <c r="J3418" s="206"/>
    </row>
    <row r="3419" spans="1:10" s="110" customFormat="1">
      <c r="A3419" s="290" t="s">
        <v>4146</v>
      </c>
      <c r="B3419" s="289" t="s">
        <v>8</v>
      </c>
      <c r="C3419" s="289" t="s">
        <v>9</v>
      </c>
      <c r="D3419" s="284" t="s">
        <v>10</v>
      </c>
      <c r="E3419" s="367" t="s">
        <v>136</v>
      </c>
      <c r="F3419" s="367"/>
      <c r="G3419" s="289" t="s">
        <v>11</v>
      </c>
      <c r="H3419" s="288" t="s">
        <v>12</v>
      </c>
      <c r="I3419" s="288" t="s">
        <v>13</v>
      </c>
      <c r="J3419" s="287" t="s">
        <v>14</v>
      </c>
    </row>
    <row r="3420" spans="1:10" s="110" customFormat="1" ht="25.5" customHeight="1">
      <c r="A3420" s="94" t="s">
        <v>137</v>
      </c>
      <c r="B3420" s="95" t="s">
        <v>4147</v>
      </c>
      <c r="C3420" s="95" t="s">
        <v>21</v>
      </c>
      <c r="D3420" s="277" t="s">
        <v>2840</v>
      </c>
      <c r="E3420" s="368" t="s">
        <v>181</v>
      </c>
      <c r="F3420" s="368"/>
      <c r="G3420" s="95" t="s">
        <v>2</v>
      </c>
      <c r="H3420" s="182">
        <v>1</v>
      </c>
      <c r="I3420" s="96">
        <v>1009.7</v>
      </c>
      <c r="J3420" s="196">
        <v>1009.7</v>
      </c>
    </row>
    <row r="3421" spans="1:10" s="110" customFormat="1" ht="25.5" customHeight="1">
      <c r="A3421" s="197" t="s">
        <v>146</v>
      </c>
      <c r="B3421" s="183" t="s">
        <v>1386</v>
      </c>
      <c r="C3421" s="183" t="s">
        <v>21</v>
      </c>
      <c r="D3421" s="285" t="s">
        <v>174</v>
      </c>
      <c r="E3421" s="365" t="s">
        <v>148</v>
      </c>
      <c r="F3421" s="365"/>
      <c r="G3421" s="183" t="s">
        <v>26</v>
      </c>
      <c r="H3421" s="184">
        <v>0.58699999999999997</v>
      </c>
      <c r="I3421" s="185">
        <v>25.62</v>
      </c>
      <c r="J3421" s="198">
        <v>15.03</v>
      </c>
    </row>
    <row r="3422" spans="1:10" s="110" customFormat="1" ht="25.5" customHeight="1">
      <c r="A3422" s="197" t="s">
        <v>146</v>
      </c>
      <c r="B3422" s="183" t="s">
        <v>1345</v>
      </c>
      <c r="C3422" s="183" t="s">
        <v>21</v>
      </c>
      <c r="D3422" s="285" t="s">
        <v>147</v>
      </c>
      <c r="E3422" s="365" t="s">
        <v>148</v>
      </c>
      <c r="F3422" s="365"/>
      <c r="G3422" s="183" t="s">
        <v>26</v>
      </c>
      <c r="H3422" s="184">
        <v>0.88100000000000001</v>
      </c>
      <c r="I3422" s="185">
        <v>20.32</v>
      </c>
      <c r="J3422" s="198">
        <v>17.899999999999999</v>
      </c>
    </row>
    <row r="3423" spans="1:10" s="110" customFormat="1" ht="25.5" customHeight="1">
      <c r="A3423" s="197" t="s">
        <v>146</v>
      </c>
      <c r="B3423" s="183" t="s">
        <v>1704</v>
      </c>
      <c r="C3423" s="183" t="s">
        <v>21</v>
      </c>
      <c r="D3423" s="285" t="s">
        <v>1117</v>
      </c>
      <c r="E3423" s="365" t="s">
        <v>155</v>
      </c>
      <c r="F3423" s="365"/>
      <c r="G3423" s="183" t="s">
        <v>156</v>
      </c>
      <c r="H3423" s="184">
        <v>0.161</v>
      </c>
      <c r="I3423" s="185">
        <v>1.41</v>
      </c>
      <c r="J3423" s="198">
        <v>0.22</v>
      </c>
    </row>
    <row r="3424" spans="1:10" s="110" customFormat="1" ht="25.5" customHeight="1">
      <c r="A3424" s="197" t="s">
        <v>146</v>
      </c>
      <c r="B3424" s="183" t="s">
        <v>1705</v>
      </c>
      <c r="C3424" s="183" t="s">
        <v>21</v>
      </c>
      <c r="D3424" s="285" t="s">
        <v>1118</v>
      </c>
      <c r="E3424" s="365" t="s">
        <v>155</v>
      </c>
      <c r="F3424" s="365"/>
      <c r="G3424" s="183" t="s">
        <v>249</v>
      </c>
      <c r="H3424" s="184">
        <v>0.13300000000000001</v>
      </c>
      <c r="I3424" s="185">
        <v>0.53</v>
      </c>
      <c r="J3424" s="198">
        <v>7.0000000000000007E-2</v>
      </c>
    </row>
    <row r="3425" spans="1:10" s="110" customFormat="1" ht="38.25">
      <c r="A3425" s="199" t="s">
        <v>139</v>
      </c>
      <c r="B3425" s="186" t="s">
        <v>1708</v>
      </c>
      <c r="C3425" s="186" t="s">
        <v>21</v>
      </c>
      <c r="D3425" s="278" t="s">
        <v>1123</v>
      </c>
      <c r="E3425" s="362" t="s">
        <v>142</v>
      </c>
      <c r="F3425" s="362"/>
      <c r="G3425" s="186" t="s">
        <v>2</v>
      </c>
      <c r="H3425" s="187">
        <v>1.26</v>
      </c>
      <c r="I3425" s="188">
        <v>774.99</v>
      </c>
      <c r="J3425" s="200">
        <v>976.48</v>
      </c>
    </row>
    <row r="3426" spans="1:10" s="110" customFormat="1" ht="25.5">
      <c r="A3426" s="201"/>
      <c r="B3426" s="293"/>
      <c r="C3426" s="293"/>
      <c r="D3426" s="279"/>
      <c r="E3426" s="279" t="s">
        <v>143</v>
      </c>
      <c r="F3426" s="203">
        <v>25.18</v>
      </c>
      <c r="G3426" s="279" t="s">
        <v>144</v>
      </c>
      <c r="H3426" s="203">
        <v>0</v>
      </c>
      <c r="I3426" s="279" t="s">
        <v>145</v>
      </c>
      <c r="J3426" s="204">
        <v>25.18</v>
      </c>
    </row>
    <row r="3427" spans="1:10" s="110" customFormat="1" ht="15" customHeight="1" thickBot="1">
      <c r="A3427" s="201"/>
      <c r="B3427" s="293"/>
      <c r="C3427" s="293"/>
      <c r="D3427" s="279"/>
      <c r="E3427" s="279" t="s">
        <v>663</v>
      </c>
      <c r="F3427" s="203">
        <v>226.87</v>
      </c>
      <c r="G3427" s="279"/>
      <c r="H3427" s="363" t="s">
        <v>664</v>
      </c>
      <c r="I3427" s="363"/>
      <c r="J3427" s="204">
        <v>1236.57</v>
      </c>
    </row>
    <row r="3428" spans="1:10" s="110" customFormat="1" ht="15" thickTop="1">
      <c r="A3428" s="205"/>
      <c r="B3428" s="190"/>
      <c r="C3428" s="190"/>
      <c r="D3428" s="189"/>
      <c r="E3428" s="189"/>
      <c r="F3428" s="189"/>
      <c r="G3428" s="189"/>
      <c r="H3428" s="189"/>
      <c r="I3428" s="189"/>
      <c r="J3428" s="206"/>
    </row>
    <row r="3429" spans="1:10" s="110" customFormat="1">
      <c r="A3429" s="290" t="s">
        <v>4148</v>
      </c>
      <c r="B3429" s="289" t="s">
        <v>8</v>
      </c>
      <c r="C3429" s="289" t="s">
        <v>9</v>
      </c>
      <c r="D3429" s="284" t="s">
        <v>10</v>
      </c>
      <c r="E3429" s="367" t="s">
        <v>136</v>
      </c>
      <c r="F3429" s="367"/>
      <c r="G3429" s="289" t="s">
        <v>11</v>
      </c>
      <c r="H3429" s="288" t="s">
        <v>12</v>
      </c>
      <c r="I3429" s="288" t="s">
        <v>13</v>
      </c>
      <c r="J3429" s="287" t="s">
        <v>14</v>
      </c>
    </row>
    <row r="3430" spans="1:10" s="110" customFormat="1" ht="38.25">
      <c r="A3430" s="94" t="s">
        <v>137</v>
      </c>
      <c r="B3430" s="95" t="s">
        <v>1225</v>
      </c>
      <c r="C3430" s="95" t="s">
        <v>21</v>
      </c>
      <c r="D3430" s="277" t="s">
        <v>467</v>
      </c>
      <c r="E3430" s="368" t="s">
        <v>181</v>
      </c>
      <c r="F3430" s="368"/>
      <c r="G3430" s="95" t="s">
        <v>3</v>
      </c>
      <c r="H3430" s="182">
        <v>1</v>
      </c>
      <c r="I3430" s="96">
        <v>78.33</v>
      </c>
      <c r="J3430" s="196">
        <v>78.33</v>
      </c>
    </row>
    <row r="3431" spans="1:10" s="110" customFormat="1" ht="25.5" customHeight="1">
      <c r="A3431" s="197" t="s">
        <v>146</v>
      </c>
      <c r="B3431" s="183" t="s">
        <v>1689</v>
      </c>
      <c r="C3431" s="183" t="s">
        <v>21</v>
      </c>
      <c r="D3431" s="285" t="s">
        <v>1101</v>
      </c>
      <c r="E3431" s="365" t="s">
        <v>148</v>
      </c>
      <c r="F3431" s="365"/>
      <c r="G3431" s="183" t="s">
        <v>26</v>
      </c>
      <c r="H3431" s="184">
        <v>0.48299999999999998</v>
      </c>
      <c r="I3431" s="185">
        <v>21.42</v>
      </c>
      <c r="J3431" s="198">
        <v>10.34</v>
      </c>
    </row>
    <row r="3432" spans="1:10" s="110" customFormat="1" ht="25.5" customHeight="1">
      <c r="A3432" s="197" t="s">
        <v>146</v>
      </c>
      <c r="B3432" s="183" t="s">
        <v>1344</v>
      </c>
      <c r="C3432" s="183" t="s">
        <v>21</v>
      </c>
      <c r="D3432" s="285" t="s">
        <v>670</v>
      </c>
      <c r="E3432" s="365" t="s">
        <v>148</v>
      </c>
      <c r="F3432" s="365"/>
      <c r="G3432" s="183" t="s">
        <v>26</v>
      </c>
      <c r="H3432" s="184">
        <v>1.083</v>
      </c>
      <c r="I3432" s="185">
        <v>25.26</v>
      </c>
      <c r="J3432" s="198">
        <v>27.35</v>
      </c>
    </row>
    <row r="3433" spans="1:10" s="110" customFormat="1" ht="25.5" customHeight="1">
      <c r="A3433" s="197" t="s">
        <v>146</v>
      </c>
      <c r="B3433" s="183" t="s">
        <v>1418</v>
      </c>
      <c r="C3433" s="183" t="s">
        <v>21</v>
      </c>
      <c r="D3433" s="285" t="s">
        <v>792</v>
      </c>
      <c r="E3433" s="365" t="s">
        <v>155</v>
      </c>
      <c r="F3433" s="365"/>
      <c r="G3433" s="183" t="s">
        <v>156</v>
      </c>
      <c r="H3433" s="184">
        <v>2.1000000000000001E-2</v>
      </c>
      <c r="I3433" s="185">
        <v>23.37</v>
      </c>
      <c r="J3433" s="198">
        <v>0.49</v>
      </c>
    </row>
    <row r="3434" spans="1:10" s="110" customFormat="1" ht="25.5" customHeight="1">
      <c r="A3434" s="197" t="s">
        <v>146</v>
      </c>
      <c r="B3434" s="183" t="s">
        <v>1419</v>
      </c>
      <c r="C3434" s="183" t="s">
        <v>21</v>
      </c>
      <c r="D3434" s="285" t="s">
        <v>793</v>
      </c>
      <c r="E3434" s="365" t="s">
        <v>155</v>
      </c>
      <c r="F3434" s="365"/>
      <c r="G3434" s="183" t="s">
        <v>249</v>
      </c>
      <c r="H3434" s="184">
        <v>8.4000000000000005E-2</v>
      </c>
      <c r="I3434" s="185">
        <v>21.85</v>
      </c>
      <c r="J3434" s="198">
        <v>1.83</v>
      </c>
    </row>
    <row r="3435" spans="1:10" s="110" customFormat="1" ht="25.5">
      <c r="A3435" s="199" t="s">
        <v>139</v>
      </c>
      <c r="B3435" s="186" t="s">
        <v>1641</v>
      </c>
      <c r="C3435" s="186" t="s">
        <v>21</v>
      </c>
      <c r="D3435" s="278" t="s">
        <v>546</v>
      </c>
      <c r="E3435" s="362" t="s">
        <v>142</v>
      </c>
      <c r="F3435" s="362"/>
      <c r="G3435" s="186" t="s">
        <v>547</v>
      </c>
      <c r="H3435" s="187">
        <v>1.67E-2</v>
      </c>
      <c r="I3435" s="188">
        <v>7.29</v>
      </c>
      <c r="J3435" s="200">
        <v>0.12</v>
      </c>
    </row>
    <row r="3436" spans="1:10" s="110" customFormat="1" ht="25.5">
      <c r="A3436" s="199" t="s">
        <v>139</v>
      </c>
      <c r="B3436" s="186" t="s">
        <v>1648</v>
      </c>
      <c r="C3436" s="186" t="s">
        <v>21</v>
      </c>
      <c r="D3436" s="278" t="s">
        <v>562</v>
      </c>
      <c r="E3436" s="362" t="s">
        <v>142</v>
      </c>
      <c r="F3436" s="362"/>
      <c r="G3436" s="186" t="s">
        <v>34</v>
      </c>
      <c r="H3436" s="187">
        <v>0.872</v>
      </c>
      <c r="I3436" s="188">
        <v>11.58</v>
      </c>
      <c r="J3436" s="200">
        <v>10.09</v>
      </c>
    </row>
    <row r="3437" spans="1:10" s="110" customFormat="1" ht="25.5">
      <c r="A3437" s="199" t="s">
        <v>139</v>
      </c>
      <c r="B3437" s="186" t="s">
        <v>1649</v>
      </c>
      <c r="C3437" s="186" t="s">
        <v>21</v>
      </c>
      <c r="D3437" s="278" t="s">
        <v>563</v>
      </c>
      <c r="E3437" s="362" t="s">
        <v>142</v>
      </c>
      <c r="F3437" s="362"/>
      <c r="G3437" s="186" t="s">
        <v>34</v>
      </c>
      <c r="H3437" s="187">
        <v>0.63500000000000001</v>
      </c>
      <c r="I3437" s="188">
        <v>4.05</v>
      </c>
      <c r="J3437" s="200">
        <v>2.57</v>
      </c>
    </row>
    <row r="3438" spans="1:10" s="110" customFormat="1">
      <c r="A3438" s="199" t="s">
        <v>139</v>
      </c>
      <c r="B3438" s="186" t="s">
        <v>1690</v>
      </c>
      <c r="C3438" s="186" t="s">
        <v>21</v>
      </c>
      <c r="D3438" s="278" t="s">
        <v>1102</v>
      </c>
      <c r="E3438" s="362" t="s">
        <v>142</v>
      </c>
      <c r="F3438" s="362"/>
      <c r="G3438" s="186" t="s">
        <v>38</v>
      </c>
      <c r="H3438" s="187">
        <v>0.02</v>
      </c>
      <c r="I3438" s="188">
        <v>18.87</v>
      </c>
      <c r="J3438" s="200">
        <v>0.37</v>
      </c>
    </row>
    <row r="3439" spans="1:10" s="110" customFormat="1" ht="25.5">
      <c r="A3439" s="199" t="s">
        <v>139</v>
      </c>
      <c r="B3439" s="186" t="s">
        <v>1691</v>
      </c>
      <c r="C3439" s="186" t="s">
        <v>21</v>
      </c>
      <c r="D3439" s="278" t="s">
        <v>1103</v>
      </c>
      <c r="E3439" s="362" t="s">
        <v>142</v>
      </c>
      <c r="F3439" s="362"/>
      <c r="G3439" s="186" t="s">
        <v>34</v>
      </c>
      <c r="H3439" s="187">
        <v>1.21</v>
      </c>
      <c r="I3439" s="188">
        <v>19.2</v>
      </c>
      <c r="J3439" s="200">
        <v>23.23</v>
      </c>
    </row>
    <row r="3440" spans="1:10" s="110" customFormat="1">
      <c r="A3440" s="199" t="s">
        <v>139</v>
      </c>
      <c r="B3440" s="186" t="s">
        <v>1692</v>
      </c>
      <c r="C3440" s="186" t="s">
        <v>21</v>
      </c>
      <c r="D3440" s="278" t="s">
        <v>1104</v>
      </c>
      <c r="E3440" s="362" t="s">
        <v>142</v>
      </c>
      <c r="F3440" s="362"/>
      <c r="G3440" s="186" t="s">
        <v>38</v>
      </c>
      <c r="H3440" s="187">
        <v>8.5000000000000006E-2</v>
      </c>
      <c r="I3440" s="188">
        <v>22.85</v>
      </c>
      <c r="J3440" s="200">
        <v>1.94</v>
      </c>
    </row>
    <row r="3441" spans="1:10" s="110" customFormat="1" ht="25.5">
      <c r="A3441" s="201"/>
      <c r="B3441" s="293"/>
      <c r="C3441" s="293"/>
      <c r="D3441" s="279"/>
      <c r="E3441" s="279" t="s">
        <v>143</v>
      </c>
      <c r="F3441" s="203">
        <v>31.36</v>
      </c>
      <c r="G3441" s="279" t="s">
        <v>144</v>
      </c>
      <c r="H3441" s="203">
        <v>0</v>
      </c>
      <c r="I3441" s="279" t="s">
        <v>145</v>
      </c>
      <c r="J3441" s="204">
        <v>31.36</v>
      </c>
    </row>
    <row r="3442" spans="1:10" s="110" customFormat="1" ht="15" customHeight="1" thickBot="1">
      <c r="A3442" s="201"/>
      <c r="B3442" s="293"/>
      <c r="C3442" s="293"/>
      <c r="D3442" s="279"/>
      <c r="E3442" s="279" t="s">
        <v>663</v>
      </c>
      <c r="F3442" s="203">
        <v>17.600000000000001</v>
      </c>
      <c r="G3442" s="279"/>
      <c r="H3442" s="363" t="s">
        <v>664</v>
      </c>
      <c r="I3442" s="363"/>
      <c r="J3442" s="204">
        <v>95.93</v>
      </c>
    </row>
    <row r="3443" spans="1:10" s="110" customFormat="1" ht="15" thickTop="1">
      <c r="A3443" s="205"/>
      <c r="B3443" s="190"/>
      <c r="C3443" s="190"/>
      <c r="D3443" s="189"/>
      <c r="E3443" s="189"/>
      <c r="F3443" s="189"/>
      <c r="G3443" s="189"/>
      <c r="H3443" s="189"/>
      <c r="I3443" s="189"/>
      <c r="J3443" s="206"/>
    </row>
    <row r="3444" spans="1:10" s="110" customFormat="1">
      <c r="A3444" s="290" t="s">
        <v>4149</v>
      </c>
      <c r="B3444" s="289" t="s">
        <v>8</v>
      </c>
      <c r="C3444" s="289" t="s">
        <v>9</v>
      </c>
      <c r="D3444" s="284" t="s">
        <v>10</v>
      </c>
      <c r="E3444" s="367" t="s">
        <v>136</v>
      </c>
      <c r="F3444" s="367"/>
      <c r="G3444" s="289" t="s">
        <v>11</v>
      </c>
      <c r="H3444" s="288" t="s">
        <v>12</v>
      </c>
      <c r="I3444" s="288" t="s">
        <v>13</v>
      </c>
      <c r="J3444" s="287" t="s">
        <v>14</v>
      </c>
    </row>
    <row r="3445" spans="1:10" s="110" customFormat="1" ht="38.25">
      <c r="A3445" s="94" t="s">
        <v>137</v>
      </c>
      <c r="B3445" s="95" t="s">
        <v>4150</v>
      </c>
      <c r="C3445" s="95" t="s">
        <v>21</v>
      </c>
      <c r="D3445" s="277" t="s">
        <v>2843</v>
      </c>
      <c r="E3445" s="368" t="s">
        <v>178</v>
      </c>
      <c r="F3445" s="368"/>
      <c r="G3445" s="95" t="s">
        <v>2</v>
      </c>
      <c r="H3445" s="182">
        <v>1</v>
      </c>
      <c r="I3445" s="96">
        <v>37.65</v>
      </c>
      <c r="J3445" s="196">
        <v>37.65</v>
      </c>
    </row>
    <row r="3446" spans="1:10" s="110" customFormat="1" ht="51">
      <c r="A3446" s="197" t="s">
        <v>146</v>
      </c>
      <c r="B3446" s="183" t="s">
        <v>1382</v>
      </c>
      <c r="C3446" s="183" t="s">
        <v>21</v>
      </c>
      <c r="D3446" s="285" t="s">
        <v>756</v>
      </c>
      <c r="E3446" s="365" t="s">
        <v>155</v>
      </c>
      <c r="F3446" s="365"/>
      <c r="G3446" s="183" t="s">
        <v>156</v>
      </c>
      <c r="H3446" s="184">
        <v>0.192</v>
      </c>
      <c r="I3446" s="185">
        <v>137.06</v>
      </c>
      <c r="J3446" s="198">
        <v>26.31</v>
      </c>
    </row>
    <row r="3447" spans="1:10" s="110" customFormat="1" ht="51">
      <c r="A3447" s="197" t="s">
        <v>146</v>
      </c>
      <c r="B3447" s="183" t="s">
        <v>1383</v>
      </c>
      <c r="C3447" s="183" t="s">
        <v>21</v>
      </c>
      <c r="D3447" s="285" t="s">
        <v>757</v>
      </c>
      <c r="E3447" s="365" t="s">
        <v>155</v>
      </c>
      <c r="F3447" s="365"/>
      <c r="G3447" s="183" t="s">
        <v>249</v>
      </c>
      <c r="H3447" s="184">
        <v>9.6000000000000002E-2</v>
      </c>
      <c r="I3447" s="185">
        <v>55.09</v>
      </c>
      <c r="J3447" s="198">
        <v>5.28</v>
      </c>
    </row>
    <row r="3448" spans="1:10" s="110" customFormat="1" ht="25.5" customHeight="1">
      <c r="A3448" s="197" t="s">
        <v>146</v>
      </c>
      <c r="B3448" s="183" t="s">
        <v>1386</v>
      </c>
      <c r="C3448" s="183" t="s">
        <v>21</v>
      </c>
      <c r="D3448" s="285" t="s">
        <v>174</v>
      </c>
      <c r="E3448" s="365" t="s">
        <v>148</v>
      </c>
      <c r="F3448" s="365"/>
      <c r="G3448" s="183" t="s">
        <v>26</v>
      </c>
      <c r="H3448" s="184">
        <v>0.105</v>
      </c>
      <c r="I3448" s="185">
        <v>25.62</v>
      </c>
      <c r="J3448" s="198">
        <v>2.69</v>
      </c>
    </row>
    <row r="3449" spans="1:10" s="110" customFormat="1" ht="25.5" customHeight="1">
      <c r="A3449" s="197" t="s">
        <v>146</v>
      </c>
      <c r="B3449" s="183" t="s">
        <v>1345</v>
      </c>
      <c r="C3449" s="183" t="s">
        <v>21</v>
      </c>
      <c r="D3449" s="285" t="s">
        <v>147</v>
      </c>
      <c r="E3449" s="365" t="s">
        <v>148</v>
      </c>
      <c r="F3449" s="365"/>
      <c r="G3449" s="183" t="s">
        <v>26</v>
      </c>
      <c r="H3449" s="184">
        <v>0.16600000000000001</v>
      </c>
      <c r="I3449" s="185">
        <v>20.32</v>
      </c>
      <c r="J3449" s="198">
        <v>3.37</v>
      </c>
    </row>
    <row r="3450" spans="1:10" s="110" customFormat="1" ht="25.5">
      <c r="A3450" s="201"/>
      <c r="B3450" s="293"/>
      <c r="C3450" s="293"/>
      <c r="D3450" s="279"/>
      <c r="E3450" s="279" t="s">
        <v>143</v>
      </c>
      <c r="F3450" s="203">
        <v>10.38</v>
      </c>
      <c r="G3450" s="279" t="s">
        <v>144</v>
      </c>
      <c r="H3450" s="203">
        <v>0</v>
      </c>
      <c r="I3450" s="279" t="s">
        <v>145</v>
      </c>
      <c r="J3450" s="204">
        <v>10.38</v>
      </c>
    </row>
    <row r="3451" spans="1:10" s="110" customFormat="1" ht="15" customHeight="1" thickBot="1">
      <c r="A3451" s="201"/>
      <c r="B3451" s="293"/>
      <c r="C3451" s="293"/>
      <c r="D3451" s="279"/>
      <c r="E3451" s="279" t="s">
        <v>663</v>
      </c>
      <c r="F3451" s="203">
        <v>8.4499999999999993</v>
      </c>
      <c r="G3451" s="279"/>
      <c r="H3451" s="363" t="s">
        <v>664</v>
      </c>
      <c r="I3451" s="363"/>
      <c r="J3451" s="204">
        <v>46.1</v>
      </c>
    </row>
    <row r="3452" spans="1:10" s="110" customFormat="1" ht="15" thickTop="1">
      <c r="A3452" s="205"/>
      <c r="B3452" s="190"/>
      <c r="C3452" s="190"/>
      <c r="D3452" s="189"/>
      <c r="E3452" s="189"/>
      <c r="F3452" s="189"/>
      <c r="G3452" s="189"/>
      <c r="H3452" s="189"/>
      <c r="I3452" s="189"/>
      <c r="J3452" s="206"/>
    </row>
    <row r="3453" spans="1:10" s="110" customFormat="1">
      <c r="A3453" s="290" t="s">
        <v>4151</v>
      </c>
      <c r="B3453" s="289" t="s">
        <v>8</v>
      </c>
      <c r="C3453" s="289" t="s">
        <v>9</v>
      </c>
      <c r="D3453" s="284" t="s">
        <v>10</v>
      </c>
      <c r="E3453" s="367" t="s">
        <v>136</v>
      </c>
      <c r="F3453" s="367"/>
      <c r="G3453" s="289" t="s">
        <v>11</v>
      </c>
      <c r="H3453" s="288" t="s">
        <v>12</v>
      </c>
      <c r="I3453" s="288" t="s">
        <v>13</v>
      </c>
      <c r="J3453" s="287" t="s">
        <v>14</v>
      </c>
    </row>
    <row r="3454" spans="1:10" s="110" customFormat="1" ht="25.5" customHeight="1">
      <c r="A3454" s="94" t="s">
        <v>137</v>
      </c>
      <c r="B3454" s="95" t="s">
        <v>4152</v>
      </c>
      <c r="C3454" s="95" t="s">
        <v>21</v>
      </c>
      <c r="D3454" s="277" t="s">
        <v>2847</v>
      </c>
      <c r="E3454" s="368" t="s">
        <v>181</v>
      </c>
      <c r="F3454" s="368"/>
      <c r="G3454" s="95" t="s">
        <v>38</v>
      </c>
      <c r="H3454" s="182">
        <v>1</v>
      </c>
      <c r="I3454" s="96">
        <v>16.350000000000001</v>
      </c>
      <c r="J3454" s="196">
        <v>16.350000000000001</v>
      </c>
    </row>
    <row r="3455" spans="1:10" s="110" customFormat="1" ht="25.5" customHeight="1">
      <c r="A3455" s="197" t="s">
        <v>146</v>
      </c>
      <c r="B3455" s="183" t="s">
        <v>1634</v>
      </c>
      <c r="C3455" s="183" t="s">
        <v>21</v>
      </c>
      <c r="D3455" s="285" t="s">
        <v>539</v>
      </c>
      <c r="E3455" s="365" t="s">
        <v>148</v>
      </c>
      <c r="F3455" s="365"/>
      <c r="G3455" s="183" t="s">
        <v>26</v>
      </c>
      <c r="H3455" s="184">
        <v>0.05</v>
      </c>
      <c r="I3455" s="185">
        <v>21.5</v>
      </c>
      <c r="J3455" s="198">
        <v>1.07</v>
      </c>
    </row>
    <row r="3456" spans="1:10" s="110" customFormat="1" ht="25.5" customHeight="1">
      <c r="A3456" s="197" t="s">
        <v>146</v>
      </c>
      <c r="B3456" s="183" t="s">
        <v>1633</v>
      </c>
      <c r="C3456" s="183" t="s">
        <v>21</v>
      </c>
      <c r="D3456" s="285" t="s">
        <v>538</v>
      </c>
      <c r="E3456" s="365" t="s">
        <v>148</v>
      </c>
      <c r="F3456" s="365"/>
      <c r="G3456" s="183" t="s">
        <v>26</v>
      </c>
      <c r="H3456" s="184">
        <v>0.13100000000000001</v>
      </c>
      <c r="I3456" s="185">
        <v>25.4</v>
      </c>
      <c r="J3456" s="198">
        <v>3.32</v>
      </c>
    </row>
    <row r="3457" spans="1:10" s="110" customFormat="1" ht="25.5" customHeight="1">
      <c r="A3457" s="197" t="s">
        <v>146</v>
      </c>
      <c r="B3457" s="183" t="s">
        <v>1711</v>
      </c>
      <c r="C3457" s="183" t="s">
        <v>21</v>
      </c>
      <c r="D3457" s="285" t="s">
        <v>1126</v>
      </c>
      <c r="E3457" s="365" t="s">
        <v>181</v>
      </c>
      <c r="F3457" s="365"/>
      <c r="G3457" s="183" t="s">
        <v>38</v>
      </c>
      <c r="H3457" s="184">
        <v>1</v>
      </c>
      <c r="I3457" s="185">
        <v>11.16</v>
      </c>
      <c r="J3457" s="198">
        <v>11.16</v>
      </c>
    </row>
    <row r="3458" spans="1:10" s="110" customFormat="1" ht="25.5">
      <c r="A3458" s="199" t="s">
        <v>139</v>
      </c>
      <c r="B3458" s="186" t="s">
        <v>1700</v>
      </c>
      <c r="C3458" s="186" t="s">
        <v>21</v>
      </c>
      <c r="D3458" s="278" t="s">
        <v>1113</v>
      </c>
      <c r="E3458" s="362" t="s">
        <v>142</v>
      </c>
      <c r="F3458" s="362"/>
      <c r="G3458" s="186" t="s">
        <v>45</v>
      </c>
      <c r="H3458" s="187">
        <v>0.64400000000000002</v>
      </c>
      <c r="I3458" s="188">
        <v>0.22</v>
      </c>
      <c r="J3458" s="200">
        <v>0.14000000000000001</v>
      </c>
    </row>
    <row r="3459" spans="1:10" s="110" customFormat="1" ht="25.5">
      <c r="A3459" s="199" t="s">
        <v>139</v>
      </c>
      <c r="B3459" s="186" t="s">
        <v>1639</v>
      </c>
      <c r="C3459" s="186" t="s">
        <v>21</v>
      </c>
      <c r="D3459" s="278" t="s">
        <v>544</v>
      </c>
      <c r="E3459" s="362" t="s">
        <v>142</v>
      </c>
      <c r="F3459" s="362"/>
      <c r="G3459" s="186" t="s">
        <v>38</v>
      </c>
      <c r="H3459" s="187">
        <v>2.5000000000000001E-2</v>
      </c>
      <c r="I3459" s="188">
        <v>26.45</v>
      </c>
      <c r="J3459" s="200">
        <v>0.66</v>
      </c>
    </row>
    <row r="3460" spans="1:10" s="110" customFormat="1" ht="25.5">
      <c r="A3460" s="201"/>
      <c r="B3460" s="293"/>
      <c r="C3460" s="293"/>
      <c r="D3460" s="279"/>
      <c r="E3460" s="279" t="s">
        <v>143</v>
      </c>
      <c r="F3460" s="203">
        <v>4.12</v>
      </c>
      <c r="G3460" s="279" t="s">
        <v>144</v>
      </c>
      <c r="H3460" s="203">
        <v>0</v>
      </c>
      <c r="I3460" s="279" t="s">
        <v>145</v>
      </c>
      <c r="J3460" s="204">
        <v>4.12</v>
      </c>
    </row>
    <row r="3461" spans="1:10" s="110" customFormat="1" ht="15" customHeight="1" thickBot="1">
      <c r="A3461" s="201"/>
      <c r="B3461" s="293"/>
      <c r="C3461" s="293"/>
      <c r="D3461" s="279"/>
      <c r="E3461" s="279" t="s">
        <v>663</v>
      </c>
      <c r="F3461" s="203">
        <v>3.67</v>
      </c>
      <c r="G3461" s="279"/>
      <c r="H3461" s="363" t="s">
        <v>664</v>
      </c>
      <c r="I3461" s="363"/>
      <c r="J3461" s="204">
        <v>20.02</v>
      </c>
    </row>
    <row r="3462" spans="1:10" s="110" customFormat="1" ht="15" thickTop="1">
      <c r="A3462" s="205"/>
      <c r="B3462" s="190"/>
      <c r="C3462" s="190"/>
      <c r="D3462" s="189"/>
      <c r="E3462" s="189"/>
      <c r="F3462" s="189"/>
      <c r="G3462" s="189"/>
      <c r="H3462" s="189"/>
      <c r="I3462" s="189"/>
      <c r="J3462" s="206"/>
    </row>
    <row r="3463" spans="1:10" s="110" customFormat="1">
      <c r="A3463" s="290" t="s">
        <v>4153</v>
      </c>
      <c r="B3463" s="289" t="s">
        <v>8</v>
      </c>
      <c r="C3463" s="289" t="s">
        <v>9</v>
      </c>
      <c r="D3463" s="284" t="s">
        <v>10</v>
      </c>
      <c r="E3463" s="367" t="s">
        <v>136</v>
      </c>
      <c r="F3463" s="367"/>
      <c r="G3463" s="289" t="s">
        <v>11</v>
      </c>
      <c r="H3463" s="288" t="s">
        <v>12</v>
      </c>
      <c r="I3463" s="288" t="s">
        <v>13</v>
      </c>
      <c r="J3463" s="287" t="s">
        <v>14</v>
      </c>
    </row>
    <row r="3464" spans="1:10" s="110" customFormat="1" ht="25.5" customHeight="1">
      <c r="A3464" s="94" t="s">
        <v>137</v>
      </c>
      <c r="B3464" s="95" t="s">
        <v>1200</v>
      </c>
      <c r="C3464" s="95" t="s">
        <v>21</v>
      </c>
      <c r="D3464" s="277" t="s">
        <v>468</v>
      </c>
      <c r="E3464" s="368" t="s">
        <v>181</v>
      </c>
      <c r="F3464" s="368"/>
      <c r="G3464" s="95" t="s">
        <v>38</v>
      </c>
      <c r="H3464" s="182">
        <v>1</v>
      </c>
      <c r="I3464" s="96">
        <v>17.309999999999999</v>
      </c>
      <c r="J3464" s="196">
        <v>17.309999999999999</v>
      </c>
    </row>
    <row r="3465" spans="1:10" s="110" customFormat="1" ht="25.5" customHeight="1">
      <c r="A3465" s="197" t="s">
        <v>146</v>
      </c>
      <c r="B3465" s="183" t="s">
        <v>1634</v>
      </c>
      <c r="C3465" s="183" t="s">
        <v>21</v>
      </c>
      <c r="D3465" s="285" t="s">
        <v>539</v>
      </c>
      <c r="E3465" s="365" t="s">
        <v>148</v>
      </c>
      <c r="F3465" s="365"/>
      <c r="G3465" s="183" t="s">
        <v>26</v>
      </c>
      <c r="H3465" s="184">
        <v>6.4000000000000001E-2</v>
      </c>
      <c r="I3465" s="185">
        <v>21.5</v>
      </c>
      <c r="J3465" s="198">
        <v>1.37</v>
      </c>
    </row>
    <row r="3466" spans="1:10" s="110" customFormat="1" ht="25.5" customHeight="1">
      <c r="A3466" s="197" t="s">
        <v>146</v>
      </c>
      <c r="B3466" s="183" t="s">
        <v>1633</v>
      </c>
      <c r="C3466" s="183" t="s">
        <v>21</v>
      </c>
      <c r="D3466" s="285" t="s">
        <v>538</v>
      </c>
      <c r="E3466" s="365" t="s">
        <v>148</v>
      </c>
      <c r="F3466" s="365"/>
      <c r="G3466" s="183" t="s">
        <v>26</v>
      </c>
      <c r="H3466" s="184">
        <v>0.16600000000000001</v>
      </c>
      <c r="I3466" s="185">
        <v>25.4</v>
      </c>
      <c r="J3466" s="198">
        <v>4.21</v>
      </c>
    </row>
    <row r="3467" spans="1:10" s="110" customFormat="1" ht="25.5" customHeight="1">
      <c r="A3467" s="197" t="s">
        <v>146</v>
      </c>
      <c r="B3467" s="183" t="s">
        <v>1699</v>
      </c>
      <c r="C3467" s="183" t="s">
        <v>21</v>
      </c>
      <c r="D3467" s="285" t="s">
        <v>1112</v>
      </c>
      <c r="E3467" s="365" t="s">
        <v>181</v>
      </c>
      <c r="F3467" s="365"/>
      <c r="G3467" s="183" t="s">
        <v>38</v>
      </c>
      <c r="H3467" s="184">
        <v>1</v>
      </c>
      <c r="I3467" s="185">
        <v>10.89</v>
      </c>
      <c r="J3467" s="198">
        <v>10.89</v>
      </c>
    </row>
    <row r="3468" spans="1:10" s="110" customFormat="1" ht="25.5">
      <c r="A3468" s="199" t="s">
        <v>139</v>
      </c>
      <c r="B3468" s="186" t="s">
        <v>1700</v>
      </c>
      <c r="C3468" s="186" t="s">
        <v>21</v>
      </c>
      <c r="D3468" s="278" t="s">
        <v>1113</v>
      </c>
      <c r="E3468" s="362" t="s">
        <v>142</v>
      </c>
      <c r="F3468" s="362"/>
      <c r="G3468" s="186" t="s">
        <v>45</v>
      </c>
      <c r="H3468" s="187">
        <v>0.81899999999999995</v>
      </c>
      <c r="I3468" s="188">
        <v>0.22</v>
      </c>
      <c r="J3468" s="200">
        <v>0.18</v>
      </c>
    </row>
    <row r="3469" spans="1:10" s="110" customFormat="1" ht="25.5">
      <c r="A3469" s="199" t="s">
        <v>139</v>
      </c>
      <c r="B3469" s="186" t="s">
        <v>1639</v>
      </c>
      <c r="C3469" s="186" t="s">
        <v>21</v>
      </c>
      <c r="D3469" s="278" t="s">
        <v>544</v>
      </c>
      <c r="E3469" s="362" t="s">
        <v>142</v>
      </c>
      <c r="F3469" s="362"/>
      <c r="G3469" s="186" t="s">
        <v>38</v>
      </c>
      <c r="H3469" s="187">
        <v>2.5000000000000001E-2</v>
      </c>
      <c r="I3469" s="188">
        <v>26.45</v>
      </c>
      <c r="J3469" s="200">
        <v>0.66</v>
      </c>
    </row>
    <row r="3470" spans="1:10" s="110" customFormat="1" ht="25.5">
      <c r="A3470" s="201"/>
      <c r="B3470" s="293"/>
      <c r="C3470" s="293"/>
      <c r="D3470" s="279"/>
      <c r="E3470" s="279" t="s">
        <v>143</v>
      </c>
      <c r="F3470" s="203">
        <v>5.66</v>
      </c>
      <c r="G3470" s="279" t="s">
        <v>144</v>
      </c>
      <c r="H3470" s="203">
        <v>0</v>
      </c>
      <c r="I3470" s="279" t="s">
        <v>145</v>
      </c>
      <c r="J3470" s="204">
        <v>5.66</v>
      </c>
    </row>
    <row r="3471" spans="1:10" s="110" customFormat="1" ht="15" customHeight="1" thickBot="1">
      <c r="A3471" s="201"/>
      <c r="B3471" s="293"/>
      <c r="C3471" s="293"/>
      <c r="D3471" s="279"/>
      <c r="E3471" s="279" t="s">
        <v>663</v>
      </c>
      <c r="F3471" s="203">
        <v>3.88</v>
      </c>
      <c r="G3471" s="279"/>
      <c r="H3471" s="363" t="s">
        <v>664</v>
      </c>
      <c r="I3471" s="363"/>
      <c r="J3471" s="204">
        <v>21.19</v>
      </c>
    </row>
    <row r="3472" spans="1:10" s="110" customFormat="1" ht="15" thickTop="1">
      <c r="A3472" s="205"/>
      <c r="B3472" s="190"/>
      <c r="C3472" s="190"/>
      <c r="D3472" s="189"/>
      <c r="E3472" s="189"/>
      <c r="F3472" s="189"/>
      <c r="G3472" s="189"/>
      <c r="H3472" s="189"/>
      <c r="I3472" s="189"/>
      <c r="J3472" s="206"/>
    </row>
    <row r="3473" spans="1:10" s="110" customFormat="1">
      <c r="A3473" s="290" t="s">
        <v>4154</v>
      </c>
      <c r="B3473" s="289" t="s">
        <v>8</v>
      </c>
      <c r="C3473" s="289" t="s">
        <v>9</v>
      </c>
      <c r="D3473" s="284" t="s">
        <v>10</v>
      </c>
      <c r="E3473" s="367" t="s">
        <v>136</v>
      </c>
      <c r="F3473" s="367"/>
      <c r="G3473" s="289" t="s">
        <v>11</v>
      </c>
      <c r="H3473" s="288" t="s">
        <v>12</v>
      </c>
      <c r="I3473" s="288" t="s">
        <v>13</v>
      </c>
      <c r="J3473" s="287" t="s">
        <v>14</v>
      </c>
    </row>
    <row r="3474" spans="1:10" s="110" customFormat="1" ht="38.25">
      <c r="A3474" s="94" t="s">
        <v>137</v>
      </c>
      <c r="B3474" s="95" t="s">
        <v>1176</v>
      </c>
      <c r="C3474" s="95" t="s">
        <v>21</v>
      </c>
      <c r="D3474" s="277" t="s">
        <v>629</v>
      </c>
      <c r="E3474" s="368" t="s">
        <v>181</v>
      </c>
      <c r="F3474" s="368"/>
      <c r="G3474" s="95" t="s">
        <v>2</v>
      </c>
      <c r="H3474" s="182">
        <v>1</v>
      </c>
      <c r="I3474" s="96">
        <v>972.11</v>
      </c>
      <c r="J3474" s="196">
        <v>972.11</v>
      </c>
    </row>
    <row r="3475" spans="1:10" s="110" customFormat="1" ht="25.5" customHeight="1">
      <c r="A3475" s="197" t="s">
        <v>146</v>
      </c>
      <c r="B3475" s="183" t="s">
        <v>1386</v>
      </c>
      <c r="C3475" s="183" t="s">
        <v>21</v>
      </c>
      <c r="D3475" s="285" t="s">
        <v>174</v>
      </c>
      <c r="E3475" s="365" t="s">
        <v>148</v>
      </c>
      <c r="F3475" s="365"/>
      <c r="G3475" s="183" t="s">
        <v>26</v>
      </c>
      <c r="H3475" s="184">
        <v>0.33400000000000002</v>
      </c>
      <c r="I3475" s="185">
        <v>25.62</v>
      </c>
      <c r="J3475" s="198">
        <v>8.5500000000000007</v>
      </c>
    </row>
    <row r="3476" spans="1:10" s="110" customFormat="1" ht="25.5" customHeight="1">
      <c r="A3476" s="197" t="s">
        <v>146</v>
      </c>
      <c r="B3476" s="183" t="s">
        <v>1345</v>
      </c>
      <c r="C3476" s="183" t="s">
        <v>21</v>
      </c>
      <c r="D3476" s="285" t="s">
        <v>147</v>
      </c>
      <c r="E3476" s="365" t="s">
        <v>148</v>
      </c>
      <c r="F3476" s="365"/>
      <c r="G3476" s="183" t="s">
        <v>26</v>
      </c>
      <c r="H3476" s="184">
        <v>0.501</v>
      </c>
      <c r="I3476" s="185">
        <v>20.32</v>
      </c>
      <c r="J3476" s="198">
        <v>10.18</v>
      </c>
    </row>
    <row r="3477" spans="1:10" s="110" customFormat="1" ht="25.5" customHeight="1">
      <c r="A3477" s="197" t="s">
        <v>146</v>
      </c>
      <c r="B3477" s="183" t="s">
        <v>1704</v>
      </c>
      <c r="C3477" s="183" t="s">
        <v>21</v>
      </c>
      <c r="D3477" s="285" t="s">
        <v>1117</v>
      </c>
      <c r="E3477" s="365" t="s">
        <v>155</v>
      </c>
      <c r="F3477" s="365"/>
      <c r="G3477" s="183" t="s">
        <v>156</v>
      </c>
      <c r="H3477" s="184">
        <v>9.1999999999999998E-2</v>
      </c>
      <c r="I3477" s="185">
        <v>1.41</v>
      </c>
      <c r="J3477" s="198">
        <v>0.12</v>
      </c>
    </row>
    <row r="3478" spans="1:10" s="110" customFormat="1" ht="25.5" customHeight="1">
      <c r="A3478" s="197" t="s">
        <v>146</v>
      </c>
      <c r="B3478" s="183" t="s">
        <v>1705</v>
      </c>
      <c r="C3478" s="183" t="s">
        <v>21</v>
      </c>
      <c r="D3478" s="285" t="s">
        <v>1118</v>
      </c>
      <c r="E3478" s="365" t="s">
        <v>155</v>
      </c>
      <c r="F3478" s="365"/>
      <c r="G3478" s="183" t="s">
        <v>249</v>
      </c>
      <c r="H3478" s="184">
        <v>7.4999999999999997E-2</v>
      </c>
      <c r="I3478" s="185">
        <v>0.53</v>
      </c>
      <c r="J3478" s="198">
        <v>0.03</v>
      </c>
    </row>
    <row r="3479" spans="1:10" s="110" customFormat="1" ht="38.25">
      <c r="A3479" s="199" t="s">
        <v>139</v>
      </c>
      <c r="B3479" s="186" t="s">
        <v>1708</v>
      </c>
      <c r="C3479" s="186" t="s">
        <v>21</v>
      </c>
      <c r="D3479" s="278" t="s">
        <v>1123</v>
      </c>
      <c r="E3479" s="362" t="s">
        <v>142</v>
      </c>
      <c r="F3479" s="362"/>
      <c r="G3479" s="186" t="s">
        <v>2</v>
      </c>
      <c r="H3479" s="187">
        <v>1.23</v>
      </c>
      <c r="I3479" s="188">
        <v>774.99</v>
      </c>
      <c r="J3479" s="200">
        <v>953.23</v>
      </c>
    </row>
    <row r="3480" spans="1:10" s="110" customFormat="1" ht="25.5">
      <c r="A3480" s="201"/>
      <c r="B3480" s="293"/>
      <c r="C3480" s="293"/>
      <c r="D3480" s="279"/>
      <c r="E3480" s="279" t="s">
        <v>143</v>
      </c>
      <c r="F3480" s="203">
        <v>14.33</v>
      </c>
      <c r="G3480" s="279" t="s">
        <v>144</v>
      </c>
      <c r="H3480" s="203">
        <v>0</v>
      </c>
      <c r="I3480" s="279" t="s">
        <v>145</v>
      </c>
      <c r="J3480" s="204">
        <v>14.33</v>
      </c>
    </row>
    <row r="3481" spans="1:10" s="110" customFormat="1" ht="15" customHeight="1" thickBot="1">
      <c r="A3481" s="201"/>
      <c r="B3481" s="293"/>
      <c r="C3481" s="293"/>
      <c r="D3481" s="279"/>
      <c r="E3481" s="279" t="s">
        <v>663</v>
      </c>
      <c r="F3481" s="203">
        <v>218.43</v>
      </c>
      <c r="G3481" s="279"/>
      <c r="H3481" s="363" t="s">
        <v>664</v>
      </c>
      <c r="I3481" s="363"/>
      <c r="J3481" s="204">
        <v>1190.54</v>
      </c>
    </row>
    <row r="3482" spans="1:10" s="110" customFormat="1" ht="15" thickTop="1">
      <c r="A3482" s="205"/>
      <c r="B3482" s="190"/>
      <c r="C3482" s="190"/>
      <c r="D3482" s="189"/>
      <c r="E3482" s="189"/>
      <c r="F3482" s="189"/>
      <c r="G3482" s="189"/>
      <c r="H3482" s="189"/>
      <c r="I3482" s="189"/>
      <c r="J3482" s="206"/>
    </row>
    <row r="3483" spans="1:10" s="110" customFormat="1">
      <c r="A3483" s="290" t="s">
        <v>4155</v>
      </c>
      <c r="B3483" s="289" t="s">
        <v>8</v>
      </c>
      <c r="C3483" s="289" t="s">
        <v>9</v>
      </c>
      <c r="D3483" s="284" t="s">
        <v>10</v>
      </c>
      <c r="E3483" s="367" t="s">
        <v>136</v>
      </c>
      <c r="F3483" s="367"/>
      <c r="G3483" s="289" t="s">
        <v>11</v>
      </c>
      <c r="H3483" s="288" t="s">
        <v>12</v>
      </c>
      <c r="I3483" s="288" t="s">
        <v>13</v>
      </c>
      <c r="J3483" s="287" t="s">
        <v>14</v>
      </c>
    </row>
    <row r="3484" spans="1:10" s="110" customFormat="1" ht="38.25">
      <c r="A3484" s="94" t="s">
        <v>137</v>
      </c>
      <c r="B3484" s="95" t="s">
        <v>1174</v>
      </c>
      <c r="C3484" s="95" t="s">
        <v>21</v>
      </c>
      <c r="D3484" s="277" t="s">
        <v>473</v>
      </c>
      <c r="E3484" s="368" t="s">
        <v>181</v>
      </c>
      <c r="F3484" s="368"/>
      <c r="G3484" s="95" t="s">
        <v>3</v>
      </c>
      <c r="H3484" s="182">
        <v>1</v>
      </c>
      <c r="I3484" s="96">
        <v>71.94</v>
      </c>
      <c r="J3484" s="196">
        <v>71.94</v>
      </c>
    </row>
    <row r="3485" spans="1:10" s="110" customFormat="1" ht="25.5" customHeight="1">
      <c r="A3485" s="197" t="s">
        <v>146</v>
      </c>
      <c r="B3485" s="183" t="s">
        <v>1689</v>
      </c>
      <c r="C3485" s="183" t="s">
        <v>21</v>
      </c>
      <c r="D3485" s="285" t="s">
        <v>1101</v>
      </c>
      <c r="E3485" s="365" t="s">
        <v>148</v>
      </c>
      <c r="F3485" s="365"/>
      <c r="G3485" s="183" t="s">
        <v>26</v>
      </c>
      <c r="H3485" s="184">
        <v>0.47699999999999998</v>
      </c>
      <c r="I3485" s="185">
        <v>21.42</v>
      </c>
      <c r="J3485" s="198">
        <v>10.210000000000001</v>
      </c>
    </row>
    <row r="3486" spans="1:10" s="110" customFormat="1" ht="25.5" customHeight="1">
      <c r="A3486" s="197" t="s">
        <v>146</v>
      </c>
      <c r="B3486" s="183" t="s">
        <v>1344</v>
      </c>
      <c r="C3486" s="183" t="s">
        <v>21</v>
      </c>
      <c r="D3486" s="285" t="s">
        <v>670</v>
      </c>
      <c r="E3486" s="365" t="s">
        <v>148</v>
      </c>
      <c r="F3486" s="365"/>
      <c r="G3486" s="183" t="s">
        <v>26</v>
      </c>
      <c r="H3486" s="184">
        <v>1.0880000000000001</v>
      </c>
      <c r="I3486" s="185">
        <v>25.26</v>
      </c>
      <c r="J3486" s="198">
        <v>27.48</v>
      </c>
    </row>
    <row r="3487" spans="1:10" s="110" customFormat="1" ht="25.5" customHeight="1">
      <c r="A3487" s="197" t="s">
        <v>146</v>
      </c>
      <c r="B3487" s="183" t="s">
        <v>1418</v>
      </c>
      <c r="C3487" s="183" t="s">
        <v>21</v>
      </c>
      <c r="D3487" s="285" t="s">
        <v>792</v>
      </c>
      <c r="E3487" s="365" t="s">
        <v>155</v>
      </c>
      <c r="F3487" s="365"/>
      <c r="G3487" s="183" t="s">
        <v>156</v>
      </c>
      <c r="H3487" s="184">
        <v>1.2999999999999999E-2</v>
      </c>
      <c r="I3487" s="185">
        <v>23.37</v>
      </c>
      <c r="J3487" s="198">
        <v>0.3</v>
      </c>
    </row>
    <row r="3488" spans="1:10" s="110" customFormat="1" ht="25.5" customHeight="1">
      <c r="A3488" s="197" t="s">
        <v>146</v>
      </c>
      <c r="B3488" s="183" t="s">
        <v>1419</v>
      </c>
      <c r="C3488" s="183" t="s">
        <v>21</v>
      </c>
      <c r="D3488" s="285" t="s">
        <v>793</v>
      </c>
      <c r="E3488" s="365" t="s">
        <v>155</v>
      </c>
      <c r="F3488" s="365"/>
      <c r="G3488" s="183" t="s">
        <v>249</v>
      </c>
      <c r="H3488" s="184">
        <v>5.2999999999999999E-2</v>
      </c>
      <c r="I3488" s="185">
        <v>21.85</v>
      </c>
      <c r="J3488" s="198">
        <v>1.1499999999999999</v>
      </c>
    </row>
    <row r="3489" spans="1:10" s="110" customFormat="1" ht="25.5">
      <c r="A3489" s="199" t="s">
        <v>139</v>
      </c>
      <c r="B3489" s="186" t="s">
        <v>1641</v>
      </c>
      <c r="C3489" s="186" t="s">
        <v>21</v>
      </c>
      <c r="D3489" s="278" t="s">
        <v>546</v>
      </c>
      <c r="E3489" s="362" t="s">
        <v>142</v>
      </c>
      <c r="F3489" s="362"/>
      <c r="G3489" s="186" t="s">
        <v>547</v>
      </c>
      <c r="H3489" s="187">
        <v>1.67E-2</v>
      </c>
      <c r="I3489" s="188">
        <v>7.29</v>
      </c>
      <c r="J3489" s="200">
        <v>0.12</v>
      </c>
    </row>
    <row r="3490" spans="1:10" s="110" customFormat="1" ht="25.5">
      <c r="A3490" s="199" t="s">
        <v>139</v>
      </c>
      <c r="B3490" s="186" t="s">
        <v>1648</v>
      </c>
      <c r="C3490" s="186" t="s">
        <v>21</v>
      </c>
      <c r="D3490" s="278" t="s">
        <v>562</v>
      </c>
      <c r="E3490" s="362" t="s">
        <v>142</v>
      </c>
      <c r="F3490" s="362"/>
      <c r="G3490" s="186" t="s">
        <v>34</v>
      </c>
      <c r="H3490" s="187">
        <v>0.60499999999999998</v>
      </c>
      <c r="I3490" s="188">
        <v>11.58</v>
      </c>
      <c r="J3490" s="200">
        <v>7</v>
      </c>
    </row>
    <row r="3491" spans="1:10" s="110" customFormat="1" ht="25.5">
      <c r="A3491" s="199" t="s">
        <v>139</v>
      </c>
      <c r="B3491" s="186" t="s">
        <v>1649</v>
      </c>
      <c r="C3491" s="186" t="s">
        <v>21</v>
      </c>
      <c r="D3491" s="278" t="s">
        <v>563</v>
      </c>
      <c r="E3491" s="362" t="s">
        <v>142</v>
      </c>
      <c r="F3491" s="362"/>
      <c r="G3491" s="186" t="s">
        <v>34</v>
      </c>
      <c r="H3491" s="187">
        <v>0.54700000000000004</v>
      </c>
      <c r="I3491" s="188">
        <v>4.05</v>
      </c>
      <c r="J3491" s="200">
        <v>2.21</v>
      </c>
    </row>
    <row r="3492" spans="1:10" s="110" customFormat="1">
      <c r="A3492" s="199" t="s">
        <v>139</v>
      </c>
      <c r="B3492" s="186" t="s">
        <v>1690</v>
      </c>
      <c r="C3492" s="186" t="s">
        <v>21</v>
      </c>
      <c r="D3492" s="278" t="s">
        <v>1102</v>
      </c>
      <c r="E3492" s="362" t="s">
        <v>142</v>
      </c>
      <c r="F3492" s="362"/>
      <c r="G3492" s="186" t="s">
        <v>38</v>
      </c>
      <c r="H3492" s="187">
        <v>2.5999999999999999E-2</v>
      </c>
      <c r="I3492" s="188">
        <v>18.87</v>
      </c>
      <c r="J3492" s="200">
        <v>0.49</v>
      </c>
    </row>
    <row r="3493" spans="1:10" s="110" customFormat="1" ht="25.5">
      <c r="A3493" s="199" t="s">
        <v>139</v>
      </c>
      <c r="B3493" s="186" t="s">
        <v>1691</v>
      </c>
      <c r="C3493" s="186" t="s">
        <v>21</v>
      </c>
      <c r="D3493" s="278" t="s">
        <v>1103</v>
      </c>
      <c r="E3493" s="362" t="s">
        <v>142</v>
      </c>
      <c r="F3493" s="362"/>
      <c r="G3493" s="186" t="s">
        <v>34</v>
      </c>
      <c r="H3493" s="187">
        <v>1.1339999999999999</v>
      </c>
      <c r="I3493" s="188">
        <v>19.2</v>
      </c>
      <c r="J3493" s="200">
        <v>21.77</v>
      </c>
    </row>
    <row r="3494" spans="1:10" s="110" customFormat="1">
      <c r="A3494" s="199" t="s">
        <v>139</v>
      </c>
      <c r="B3494" s="186" t="s">
        <v>1692</v>
      </c>
      <c r="C3494" s="186" t="s">
        <v>21</v>
      </c>
      <c r="D3494" s="278" t="s">
        <v>1104</v>
      </c>
      <c r="E3494" s="362" t="s">
        <v>142</v>
      </c>
      <c r="F3494" s="362"/>
      <c r="G3494" s="186" t="s">
        <v>38</v>
      </c>
      <c r="H3494" s="187">
        <v>5.2999999999999999E-2</v>
      </c>
      <c r="I3494" s="188">
        <v>22.85</v>
      </c>
      <c r="J3494" s="200">
        <v>1.21</v>
      </c>
    </row>
    <row r="3495" spans="1:10" s="110" customFormat="1" ht="25.5">
      <c r="A3495" s="201"/>
      <c r="B3495" s="293"/>
      <c r="C3495" s="293"/>
      <c r="D3495" s="279"/>
      <c r="E3495" s="279" t="s">
        <v>143</v>
      </c>
      <c r="F3495" s="203">
        <v>30.69</v>
      </c>
      <c r="G3495" s="279" t="s">
        <v>144</v>
      </c>
      <c r="H3495" s="203">
        <v>0</v>
      </c>
      <c r="I3495" s="279" t="s">
        <v>145</v>
      </c>
      <c r="J3495" s="204">
        <v>30.69</v>
      </c>
    </row>
    <row r="3496" spans="1:10" s="110" customFormat="1" ht="15" customHeight="1" thickBot="1">
      <c r="A3496" s="201"/>
      <c r="B3496" s="293"/>
      <c r="C3496" s="293"/>
      <c r="D3496" s="279"/>
      <c r="E3496" s="279" t="s">
        <v>663</v>
      </c>
      <c r="F3496" s="203">
        <v>16.16</v>
      </c>
      <c r="G3496" s="279"/>
      <c r="H3496" s="363" t="s">
        <v>664</v>
      </c>
      <c r="I3496" s="363"/>
      <c r="J3496" s="204">
        <v>88.1</v>
      </c>
    </row>
    <row r="3497" spans="1:10" s="110" customFormat="1" ht="15" thickTop="1">
      <c r="A3497" s="205"/>
      <c r="B3497" s="190"/>
      <c r="C3497" s="190"/>
      <c r="D3497" s="189"/>
      <c r="E3497" s="189"/>
      <c r="F3497" s="189"/>
      <c r="G3497" s="189"/>
      <c r="H3497" s="189"/>
      <c r="I3497" s="189"/>
      <c r="J3497" s="206"/>
    </row>
    <row r="3498" spans="1:10" s="110" customFormat="1">
      <c r="A3498" s="290" t="s">
        <v>4156</v>
      </c>
      <c r="B3498" s="289" t="s">
        <v>8</v>
      </c>
      <c r="C3498" s="289" t="s">
        <v>9</v>
      </c>
      <c r="D3498" s="284" t="s">
        <v>10</v>
      </c>
      <c r="E3498" s="367" t="s">
        <v>136</v>
      </c>
      <c r="F3498" s="367"/>
      <c r="G3498" s="289" t="s">
        <v>11</v>
      </c>
      <c r="H3498" s="288" t="s">
        <v>12</v>
      </c>
      <c r="I3498" s="288" t="s">
        <v>13</v>
      </c>
      <c r="J3498" s="287" t="s">
        <v>14</v>
      </c>
    </row>
    <row r="3499" spans="1:10" s="110" customFormat="1" ht="38.25">
      <c r="A3499" s="94" t="s">
        <v>137</v>
      </c>
      <c r="B3499" s="95" t="s">
        <v>4157</v>
      </c>
      <c r="C3499" s="95" t="s">
        <v>21</v>
      </c>
      <c r="D3499" s="277" t="s">
        <v>2856</v>
      </c>
      <c r="E3499" s="368" t="s">
        <v>178</v>
      </c>
      <c r="F3499" s="368"/>
      <c r="G3499" s="95" t="s">
        <v>2</v>
      </c>
      <c r="H3499" s="182">
        <v>1</v>
      </c>
      <c r="I3499" s="96">
        <v>49.36</v>
      </c>
      <c r="J3499" s="196">
        <v>49.36</v>
      </c>
    </row>
    <row r="3500" spans="1:10" s="110" customFormat="1" ht="25.5" customHeight="1">
      <c r="A3500" s="197" t="s">
        <v>146</v>
      </c>
      <c r="B3500" s="183" t="s">
        <v>1386</v>
      </c>
      <c r="C3500" s="183" t="s">
        <v>21</v>
      </c>
      <c r="D3500" s="285" t="s">
        <v>174</v>
      </c>
      <c r="E3500" s="365" t="s">
        <v>148</v>
      </c>
      <c r="F3500" s="365"/>
      <c r="G3500" s="183" t="s">
        <v>26</v>
      </c>
      <c r="H3500" s="184">
        <v>8.5999999999999993E-2</v>
      </c>
      <c r="I3500" s="185">
        <v>25.62</v>
      </c>
      <c r="J3500" s="198">
        <v>2.2000000000000002</v>
      </c>
    </row>
    <row r="3501" spans="1:10" s="110" customFormat="1" ht="25.5" customHeight="1">
      <c r="A3501" s="197" t="s">
        <v>146</v>
      </c>
      <c r="B3501" s="183" t="s">
        <v>1345</v>
      </c>
      <c r="C3501" s="183" t="s">
        <v>21</v>
      </c>
      <c r="D3501" s="285" t="s">
        <v>147</v>
      </c>
      <c r="E3501" s="365" t="s">
        <v>148</v>
      </c>
      <c r="F3501" s="365"/>
      <c r="G3501" s="183" t="s">
        <v>26</v>
      </c>
      <c r="H3501" s="184">
        <v>0.13600000000000001</v>
      </c>
      <c r="I3501" s="185">
        <v>20.32</v>
      </c>
      <c r="J3501" s="198">
        <v>2.76</v>
      </c>
    </row>
    <row r="3502" spans="1:10" s="110" customFormat="1" ht="25.5" customHeight="1">
      <c r="A3502" s="197" t="s">
        <v>146</v>
      </c>
      <c r="B3502" s="183" t="s">
        <v>4158</v>
      </c>
      <c r="C3502" s="183" t="s">
        <v>21</v>
      </c>
      <c r="D3502" s="285" t="s">
        <v>4159</v>
      </c>
      <c r="E3502" s="365" t="s">
        <v>155</v>
      </c>
      <c r="F3502" s="365"/>
      <c r="G3502" s="183" t="s">
        <v>156</v>
      </c>
      <c r="H3502" s="184">
        <v>0.32800000000000001</v>
      </c>
      <c r="I3502" s="185">
        <v>106.92</v>
      </c>
      <c r="J3502" s="198">
        <v>35.06</v>
      </c>
    </row>
    <row r="3503" spans="1:10" s="110" customFormat="1" ht="25.5" customHeight="1">
      <c r="A3503" s="197" t="s">
        <v>146</v>
      </c>
      <c r="B3503" s="183" t="s">
        <v>4160</v>
      </c>
      <c r="C3503" s="183" t="s">
        <v>21</v>
      </c>
      <c r="D3503" s="285" t="s">
        <v>4161</v>
      </c>
      <c r="E3503" s="365" t="s">
        <v>155</v>
      </c>
      <c r="F3503" s="365"/>
      <c r="G3503" s="183" t="s">
        <v>249</v>
      </c>
      <c r="H3503" s="184">
        <v>0.16400000000000001</v>
      </c>
      <c r="I3503" s="185">
        <v>56.98</v>
      </c>
      <c r="J3503" s="198">
        <v>9.34</v>
      </c>
    </row>
    <row r="3504" spans="1:10" s="110" customFormat="1" ht="25.5">
      <c r="A3504" s="201"/>
      <c r="B3504" s="293"/>
      <c r="C3504" s="293"/>
      <c r="D3504" s="279"/>
      <c r="E3504" s="279" t="s">
        <v>143</v>
      </c>
      <c r="F3504" s="203">
        <v>13.64</v>
      </c>
      <c r="G3504" s="279" t="s">
        <v>144</v>
      </c>
      <c r="H3504" s="203">
        <v>0</v>
      </c>
      <c r="I3504" s="279" t="s">
        <v>145</v>
      </c>
      <c r="J3504" s="204">
        <v>13.64</v>
      </c>
    </row>
    <row r="3505" spans="1:10" s="110" customFormat="1" ht="15" customHeight="1" thickBot="1">
      <c r="A3505" s="201"/>
      <c r="B3505" s="293"/>
      <c r="C3505" s="293"/>
      <c r="D3505" s="279"/>
      <c r="E3505" s="279" t="s">
        <v>663</v>
      </c>
      <c r="F3505" s="203">
        <v>11.09</v>
      </c>
      <c r="G3505" s="279"/>
      <c r="H3505" s="363" t="s">
        <v>664</v>
      </c>
      <c r="I3505" s="363"/>
      <c r="J3505" s="204">
        <v>60.45</v>
      </c>
    </row>
    <row r="3506" spans="1:10" s="110" customFormat="1" ht="15" thickTop="1">
      <c r="A3506" s="205"/>
      <c r="B3506" s="190"/>
      <c r="C3506" s="190"/>
      <c r="D3506" s="189"/>
      <c r="E3506" s="189"/>
      <c r="F3506" s="189"/>
      <c r="G3506" s="189"/>
      <c r="H3506" s="189"/>
      <c r="I3506" s="189"/>
      <c r="J3506" s="206"/>
    </row>
    <row r="3507" spans="1:10" s="110" customFormat="1">
      <c r="A3507" s="290" t="s">
        <v>4162</v>
      </c>
      <c r="B3507" s="289" t="s">
        <v>8</v>
      </c>
      <c r="C3507" s="289" t="s">
        <v>9</v>
      </c>
      <c r="D3507" s="284" t="s">
        <v>10</v>
      </c>
      <c r="E3507" s="367" t="s">
        <v>136</v>
      </c>
      <c r="F3507" s="367"/>
      <c r="G3507" s="289" t="s">
        <v>11</v>
      </c>
      <c r="H3507" s="288" t="s">
        <v>12</v>
      </c>
      <c r="I3507" s="288" t="s">
        <v>13</v>
      </c>
      <c r="J3507" s="287" t="s">
        <v>14</v>
      </c>
    </row>
    <row r="3508" spans="1:10" s="110" customFormat="1" ht="38.25">
      <c r="A3508" s="94" t="s">
        <v>137</v>
      </c>
      <c r="B3508" s="95" t="s">
        <v>1187</v>
      </c>
      <c r="C3508" s="95" t="s">
        <v>21</v>
      </c>
      <c r="D3508" s="277" t="s">
        <v>475</v>
      </c>
      <c r="E3508" s="368" t="s">
        <v>181</v>
      </c>
      <c r="F3508" s="368"/>
      <c r="G3508" s="95" t="s">
        <v>38</v>
      </c>
      <c r="H3508" s="182">
        <v>1</v>
      </c>
      <c r="I3508" s="96">
        <v>14.89</v>
      </c>
      <c r="J3508" s="196">
        <v>14.89</v>
      </c>
    </row>
    <row r="3509" spans="1:10" s="110" customFormat="1" ht="25.5" customHeight="1">
      <c r="A3509" s="197" t="s">
        <v>146</v>
      </c>
      <c r="B3509" s="183" t="s">
        <v>1634</v>
      </c>
      <c r="C3509" s="183" t="s">
        <v>21</v>
      </c>
      <c r="D3509" s="285" t="s">
        <v>539</v>
      </c>
      <c r="E3509" s="365" t="s">
        <v>148</v>
      </c>
      <c r="F3509" s="365"/>
      <c r="G3509" s="183" t="s">
        <v>26</v>
      </c>
      <c r="H3509" s="184">
        <v>1.7500000000000002E-2</v>
      </c>
      <c r="I3509" s="185">
        <v>21.5</v>
      </c>
      <c r="J3509" s="198">
        <v>0.37</v>
      </c>
    </row>
    <row r="3510" spans="1:10" s="110" customFormat="1" ht="25.5" customHeight="1">
      <c r="A3510" s="197" t="s">
        <v>146</v>
      </c>
      <c r="B3510" s="183" t="s">
        <v>1633</v>
      </c>
      <c r="C3510" s="183" t="s">
        <v>21</v>
      </c>
      <c r="D3510" s="285" t="s">
        <v>538</v>
      </c>
      <c r="E3510" s="365" t="s">
        <v>148</v>
      </c>
      <c r="F3510" s="365"/>
      <c r="G3510" s="183" t="s">
        <v>26</v>
      </c>
      <c r="H3510" s="184">
        <v>0.1069</v>
      </c>
      <c r="I3510" s="185">
        <v>25.4</v>
      </c>
      <c r="J3510" s="198">
        <v>2.71</v>
      </c>
    </row>
    <row r="3511" spans="1:10" s="110" customFormat="1" ht="25.5" customHeight="1">
      <c r="A3511" s="197" t="s">
        <v>146</v>
      </c>
      <c r="B3511" s="183" t="s">
        <v>1699</v>
      </c>
      <c r="C3511" s="183" t="s">
        <v>21</v>
      </c>
      <c r="D3511" s="285" t="s">
        <v>1112</v>
      </c>
      <c r="E3511" s="365" t="s">
        <v>181</v>
      </c>
      <c r="F3511" s="365"/>
      <c r="G3511" s="183" t="s">
        <v>38</v>
      </c>
      <c r="H3511" s="184">
        <v>1</v>
      </c>
      <c r="I3511" s="185">
        <v>10.89</v>
      </c>
      <c r="J3511" s="198">
        <v>10.89</v>
      </c>
    </row>
    <row r="3512" spans="1:10" s="110" customFormat="1" ht="25.5">
      <c r="A3512" s="199" t="s">
        <v>139</v>
      </c>
      <c r="B3512" s="186" t="s">
        <v>1700</v>
      </c>
      <c r="C3512" s="186" t="s">
        <v>21</v>
      </c>
      <c r="D3512" s="278" t="s">
        <v>1113</v>
      </c>
      <c r="E3512" s="362" t="s">
        <v>142</v>
      </c>
      <c r="F3512" s="362"/>
      <c r="G3512" s="186" t="s">
        <v>45</v>
      </c>
      <c r="H3512" s="187">
        <v>1.19</v>
      </c>
      <c r="I3512" s="188">
        <v>0.22</v>
      </c>
      <c r="J3512" s="200">
        <v>0.26</v>
      </c>
    </row>
    <row r="3513" spans="1:10" s="110" customFormat="1" ht="25.5">
      <c r="A3513" s="199" t="s">
        <v>139</v>
      </c>
      <c r="B3513" s="186" t="s">
        <v>1639</v>
      </c>
      <c r="C3513" s="186" t="s">
        <v>21</v>
      </c>
      <c r="D3513" s="278" t="s">
        <v>544</v>
      </c>
      <c r="E3513" s="362" t="s">
        <v>142</v>
      </c>
      <c r="F3513" s="362"/>
      <c r="G3513" s="186" t="s">
        <v>38</v>
      </c>
      <c r="H3513" s="187">
        <v>2.5000000000000001E-2</v>
      </c>
      <c r="I3513" s="188">
        <v>26.45</v>
      </c>
      <c r="J3513" s="200">
        <v>0.66</v>
      </c>
    </row>
    <row r="3514" spans="1:10" s="110" customFormat="1" ht="25.5">
      <c r="A3514" s="201"/>
      <c r="B3514" s="293"/>
      <c r="C3514" s="293"/>
      <c r="D3514" s="279"/>
      <c r="E3514" s="279" t="s">
        <v>143</v>
      </c>
      <c r="F3514" s="203">
        <v>3.73</v>
      </c>
      <c r="G3514" s="279" t="s">
        <v>144</v>
      </c>
      <c r="H3514" s="203">
        <v>0</v>
      </c>
      <c r="I3514" s="279" t="s">
        <v>145</v>
      </c>
      <c r="J3514" s="204">
        <v>3.73</v>
      </c>
    </row>
    <row r="3515" spans="1:10" s="110" customFormat="1" ht="15" customHeight="1" thickBot="1">
      <c r="A3515" s="201"/>
      <c r="B3515" s="293"/>
      <c r="C3515" s="293"/>
      <c r="D3515" s="279"/>
      <c r="E3515" s="279" t="s">
        <v>663</v>
      </c>
      <c r="F3515" s="203">
        <v>3.34</v>
      </c>
      <c r="G3515" s="279"/>
      <c r="H3515" s="363" t="s">
        <v>664</v>
      </c>
      <c r="I3515" s="363"/>
      <c r="J3515" s="204">
        <v>18.23</v>
      </c>
    </row>
    <row r="3516" spans="1:10" s="110" customFormat="1" ht="15" thickTop="1">
      <c r="A3516" s="205"/>
      <c r="B3516" s="190"/>
      <c r="C3516" s="190"/>
      <c r="D3516" s="189"/>
      <c r="E3516" s="189"/>
      <c r="F3516" s="189"/>
      <c r="G3516" s="189"/>
      <c r="H3516" s="189"/>
      <c r="I3516" s="189"/>
      <c r="J3516" s="206"/>
    </row>
    <row r="3517" spans="1:10" s="110" customFormat="1">
      <c r="A3517" s="290" t="s">
        <v>4163</v>
      </c>
      <c r="B3517" s="289" t="s">
        <v>8</v>
      </c>
      <c r="C3517" s="289" t="s">
        <v>9</v>
      </c>
      <c r="D3517" s="284" t="s">
        <v>10</v>
      </c>
      <c r="E3517" s="367" t="s">
        <v>136</v>
      </c>
      <c r="F3517" s="367"/>
      <c r="G3517" s="289" t="s">
        <v>11</v>
      </c>
      <c r="H3517" s="288" t="s">
        <v>12</v>
      </c>
      <c r="I3517" s="288" t="s">
        <v>13</v>
      </c>
      <c r="J3517" s="287" t="s">
        <v>14</v>
      </c>
    </row>
    <row r="3518" spans="1:10" s="110" customFormat="1" ht="38.25">
      <c r="A3518" s="94" t="s">
        <v>137</v>
      </c>
      <c r="B3518" s="95" t="s">
        <v>1255</v>
      </c>
      <c r="C3518" s="95" t="s">
        <v>21</v>
      </c>
      <c r="D3518" s="277" t="s">
        <v>478</v>
      </c>
      <c r="E3518" s="368" t="s">
        <v>181</v>
      </c>
      <c r="F3518" s="368"/>
      <c r="G3518" s="95" t="s">
        <v>38</v>
      </c>
      <c r="H3518" s="182">
        <v>1</v>
      </c>
      <c r="I3518" s="96">
        <v>14.3</v>
      </c>
      <c r="J3518" s="196">
        <v>14.3</v>
      </c>
    </row>
    <row r="3519" spans="1:10" s="110" customFormat="1" ht="25.5" customHeight="1">
      <c r="A3519" s="197" t="s">
        <v>146</v>
      </c>
      <c r="B3519" s="183" t="s">
        <v>1634</v>
      </c>
      <c r="C3519" s="183" t="s">
        <v>21</v>
      </c>
      <c r="D3519" s="285" t="s">
        <v>539</v>
      </c>
      <c r="E3519" s="365" t="s">
        <v>148</v>
      </c>
      <c r="F3519" s="365"/>
      <c r="G3519" s="183" t="s">
        <v>26</v>
      </c>
      <c r="H3519" s="184">
        <v>1.29E-2</v>
      </c>
      <c r="I3519" s="185">
        <v>21.5</v>
      </c>
      <c r="J3519" s="198">
        <v>0.27</v>
      </c>
    </row>
    <row r="3520" spans="1:10" s="110" customFormat="1" ht="25.5" customHeight="1">
      <c r="A3520" s="197" t="s">
        <v>146</v>
      </c>
      <c r="B3520" s="183" t="s">
        <v>1633</v>
      </c>
      <c r="C3520" s="183" t="s">
        <v>21</v>
      </c>
      <c r="D3520" s="285" t="s">
        <v>538</v>
      </c>
      <c r="E3520" s="365" t="s">
        <v>148</v>
      </c>
      <c r="F3520" s="365"/>
      <c r="G3520" s="183" t="s">
        <v>26</v>
      </c>
      <c r="H3520" s="184">
        <v>7.9000000000000001E-2</v>
      </c>
      <c r="I3520" s="185">
        <v>25.4</v>
      </c>
      <c r="J3520" s="198">
        <v>2</v>
      </c>
    </row>
    <row r="3521" spans="1:10" s="110" customFormat="1" ht="25.5" customHeight="1">
      <c r="A3521" s="197" t="s">
        <v>146</v>
      </c>
      <c r="B3521" s="183" t="s">
        <v>1711</v>
      </c>
      <c r="C3521" s="183" t="s">
        <v>21</v>
      </c>
      <c r="D3521" s="285" t="s">
        <v>1126</v>
      </c>
      <c r="E3521" s="365" t="s">
        <v>181</v>
      </c>
      <c r="F3521" s="365"/>
      <c r="G3521" s="183" t="s">
        <v>38</v>
      </c>
      <c r="H3521" s="184">
        <v>1</v>
      </c>
      <c r="I3521" s="185">
        <v>11.16</v>
      </c>
      <c r="J3521" s="198">
        <v>11.16</v>
      </c>
    </row>
    <row r="3522" spans="1:10" s="110" customFormat="1" ht="25.5">
      <c r="A3522" s="199" t="s">
        <v>139</v>
      </c>
      <c r="B3522" s="186" t="s">
        <v>1700</v>
      </c>
      <c r="C3522" s="186" t="s">
        <v>21</v>
      </c>
      <c r="D3522" s="278" t="s">
        <v>1113</v>
      </c>
      <c r="E3522" s="362" t="s">
        <v>142</v>
      </c>
      <c r="F3522" s="362"/>
      <c r="G3522" s="186" t="s">
        <v>45</v>
      </c>
      <c r="H3522" s="187">
        <v>0.97</v>
      </c>
      <c r="I3522" s="188">
        <v>0.22</v>
      </c>
      <c r="J3522" s="200">
        <v>0.21</v>
      </c>
    </row>
    <row r="3523" spans="1:10" s="110" customFormat="1" ht="25.5">
      <c r="A3523" s="199" t="s">
        <v>139</v>
      </c>
      <c r="B3523" s="186" t="s">
        <v>1639</v>
      </c>
      <c r="C3523" s="186" t="s">
        <v>21</v>
      </c>
      <c r="D3523" s="278" t="s">
        <v>544</v>
      </c>
      <c r="E3523" s="362" t="s">
        <v>142</v>
      </c>
      <c r="F3523" s="362"/>
      <c r="G3523" s="186" t="s">
        <v>38</v>
      </c>
      <c r="H3523" s="187">
        <v>2.5000000000000001E-2</v>
      </c>
      <c r="I3523" s="188">
        <v>26.45</v>
      </c>
      <c r="J3523" s="200">
        <v>0.66</v>
      </c>
    </row>
    <row r="3524" spans="1:10" s="110" customFormat="1" ht="25.5">
      <c r="A3524" s="201"/>
      <c r="B3524" s="293"/>
      <c r="C3524" s="293"/>
      <c r="D3524" s="279"/>
      <c r="E3524" s="279" t="s">
        <v>143</v>
      </c>
      <c r="F3524" s="203">
        <v>2.48</v>
      </c>
      <c r="G3524" s="279" t="s">
        <v>144</v>
      </c>
      <c r="H3524" s="203">
        <v>0</v>
      </c>
      <c r="I3524" s="279" t="s">
        <v>145</v>
      </c>
      <c r="J3524" s="204">
        <v>2.48</v>
      </c>
    </row>
    <row r="3525" spans="1:10" s="110" customFormat="1" ht="15" customHeight="1" thickBot="1">
      <c r="A3525" s="201"/>
      <c r="B3525" s="293"/>
      <c r="C3525" s="293"/>
      <c r="D3525" s="279"/>
      <c r="E3525" s="279" t="s">
        <v>663</v>
      </c>
      <c r="F3525" s="203">
        <v>3.21</v>
      </c>
      <c r="G3525" s="279"/>
      <c r="H3525" s="363" t="s">
        <v>664</v>
      </c>
      <c r="I3525" s="363"/>
      <c r="J3525" s="204">
        <v>17.510000000000002</v>
      </c>
    </row>
    <row r="3526" spans="1:10" s="110" customFormat="1" ht="15" thickTop="1">
      <c r="A3526" s="205"/>
      <c r="B3526" s="190"/>
      <c r="C3526" s="190"/>
      <c r="D3526" s="189"/>
      <c r="E3526" s="189"/>
      <c r="F3526" s="189"/>
      <c r="G3526" s="189"/>
      <c r="H3526" s="189"/>
      <c r="I3526" s="189"/>
      <c r="J3526" s="206"/>
    </row>
    <row r="3527" spans="1:10" s="110" customFormat="1">
      <c r="A3527" s="290" t="s">
        <v>4164</v>
      </c>
      <c r="B3527" s="289" t="s">
        <v>8</v>
      </c>
      <c r="C3527" s="289" t="s">
        <v>9</v>
      </c>
      <c r="D3527" s="284" t="s">
        <v>10</v>
      </c>
      <c r="E3527" s="367" t="s">
        <v>136</v>
      </c>
      <c r="F3527" s="367"/>
      <c r="G3527" s="289" t="s">
        <v>11</v>
      </c>
      <c r="H3527" s="288" t="s">
        <v>12</v>
      </c>
      <c r="I3527" s="288" t="s">
        <v>13</v>
      </c>
      <c r="J3527" s="287" t="s">
        <v>14</v>
      </c>
    </row>
    <row r="3528" spans="1:10" s="110" customFormat="1" ht="38.25">
      <c r="A3528" s="94" t="s">
        <v>137</v>
      </c>
      <c r="B3528" s="95" t="s">
        <v>1183</v>
      </c>
      <c r="C3528" s="95" t="s">
        <v>21</v>
      </c>
      <c r="D3528" s="277" t="s">
        <v>479</v>
      </c>
      <c r="E3528" s="368" t="s">
        <v>181</v>
      </c>
      <c r="F3528" s="368"/>
      <c r="G3528" s="95" t="s">
        <v>38</v>
      </c>
      <c r="H3528" s="182">
        <v>1</v>
      </c>
      <c r="I3528" s="96">
        <v>13.61</v>
      </c>
      <c r="J3528" s="196">
        <v>13.61</v>
      </c>
    </row>
    <row r="3529" spans="1:10" s="110" customFormat="1" ht="25.5" customHeight="1">
      <c r="A3529" s="197" t="s">
        <v>146</v>
      </c>
      <c r="B3529" s="183" t="s">
        <v>1634</v>
      </c>
      <c r="C3529" s="183" t="s">
        <v>21</v>
      </c>
      <c r="D3529" s="285" t="s">
        <v>539</v>
      </c>
      <c r="E3529" s="365" t="s">
        <v>148</v>
      </c>
      <c r="F3529" s="365"/>
      <c r="G3529" s="183" t="s">
        <v>26</v>
      </c>
      <c r="H3529" s="184">
        <v>9.1999999999999998E-3</v>
      </c>
      <c r="I3529" s="185">
        <v>21.5</v>
      </c>
      <c r="J3529" s="198">
        <v>0.19</v>
      </c>
    </row>
    <row r="3530" spans="1:10" s="110" customFormat="1" ht="25.5" customHeight="1">
      <c r="A3530" s="197" t="s">
        <v>146</v>
      </c>
      <c r="B3530" s="183" t="s">
        <v>1633</v>
      </c>
      <c r="C3530" s="183" t="s">
        <v>21</v>
      </c>
      <c r="D3530" s="285" t="s">
        <v>538</v>
      </c>
      <c r="E3530" s="365" t="s">
        <v>148</v>
      </c>
      <c r="F3530" s="365"/>
      <c r="G3530" s="183" t="s">
        <v>26</v>
      </c>
      <c r="H3530" s="184">
        <v>5.6099999999999997E-2</v>
      </c>
      <c r="I3530" s="185">
        <v>25.4</v>
      </c>
      <c r="J3530" s="198">
        <v>1.42</v>
      </c>
    </row>
    <row r="3531" spans="1:10" s="110" customFormat="1" ht="25.5" customHeight="1">
      <c r="A3531" s="197" t="s">
        <v>146</v>
      </c>
      <c r="B3531" s="183" t="s">
        <v>1701</v>
      </c>
      <c r="C3531" s="183" t="s">
        <v>21</v>
      </c>
      <c r="D3531" s="285" t="s">
        <v>1114</v>
      </c>
      <c r="E3531" s="365" t="s">
        <v>181</v>
      </c>
      <c r="F3531" s="365"/>
      <c r="G3531" s="183" t="s">
        <v>38</v>
      </c>
      <c r="H3531" s="184">
        <v>1</v>
      </c>
      <c r="I3531" s="185">
        <v>11.18</v>
      </c>
      <c r="J3531" s="198">
        <v>11.18</v>
      </c>
    </row>
    <row r="3532" spans="1:10" s="110" customFormat="1" ht="25.5">
      <c r="A3532" s="199" t="s">
        <v>139</v>
      </c>
      <c r="B3532" s="186" t="s">
        <v>1700</v>
      </c>
      <c r="C3532" s="186" t="s">
        <v>21</v>
      </c>
      <c r="D3532" s="278" t="s">
        <v>1113</v>
      </c>
      <c r="E3532" s="362" t="s">
        <v>142</v>
      </c>
      <c r="F3532" s="362"/>
      <c r="G3532" s="186" t="s">
        <v>45</v>
      </c>
      <c r="H3532" s="187">
        <v>0.74299999999999999</v>
      </c>
      <c r="I3532" s="188">
        <v>0.22</v>
      </c>
      <c r="J3532" s="200">
        <v>0.16</v>
      </c>
    </row>
    <row r="3533" spans="1:10" s="110" customFormat="1" ht="25.5">
      <c r="A3533" s="199" t="s">
        <v>139</v>
      </c>
      <c r="B3533" s="186" t="s">
        <v>1639</v>
      </c>
      <c r="C3533" s="186" t="s">
        <v>21</v>
      </c>
      <c r="D3533" s="278" t="s">
        <v>544</v>
      </c>
      <c r="E3533" s="362" t="s">
        <v>142</v>
      </c>
      <c r="F3533" s="362"/>
      <c r="G3533" s="186" t="s">
        <v>38</v>
      </c>
      <c r="H3533" s="187">
        <v>2.5000000000000001E-2</v>
      </c>
      <c r="I3533" s="188">
        <v>26.45</v>
      </c>
      <c r="J3533" s="200">
        <v>0.66</v>
      </c>
    </row>
    <row r="3534" spans="1:10" s="110" customFormat="1" ht="25.5">
      <c r="A3534" s="201"/>
      <c r="B3534" s="293"/>
      <c r="C3534" s="293"/>
      <c r="D3534" s="279"/>
      <c r="E3534" s="279" t="s">
        <v>143</v>
      </c>
      <c r="F3534" s="203">
        <v>1.62</v>
      </c>
      <c r="G3534" s="279" t="s">
        <v>144</v>
      </c>
      <c r="H3534" s="203">
        <v>0</v>
      </c>
      <c r="I3534" s="279" t="s">
        <v>145</v>
      </c>
      <c r="J3534" s="204">
        <v>1.62</v>
      </c>
    </row>
    <row r="3535" spans="1:10" s="110" customFormat="1" ht="15" customHeight="1" thickBot="1">
      <c r="A3535" s="201"/>
      <c r="B3535" s="293"/>
      <c r="C3535" s="293"/>
      <c r="D3535" s="279"/>
      <c r="E3535" s="279" t="s">
        <v>663</v>
      </c>
      <c r="F3535" s="203">
        <v>3.05</v>
      </c>
      <c r="G3535" s="279"/>
      <c r="H3535" s="363" t="s">
        <v>664</v>
      </c>
      <c r="I3535" s="363"/>
      <c r="J3535" s="204">
        <v>16.66</v>
      </c>
    </row>
    <row r="3536" spans="1:10" s="110" customFormat="1" ht="15" thickTop="1">
      <c r="A3536" s="205"/>
      <c r="B3536" s="190"/>
      <c r="C3536" s="190"/>
      <c r="D3536" s="189"/>
      <c r="E3536" s="189"/>
      <c r="F3536" s="189"/>
      <c r="G3536" s="189"/>
      <c r="H3536" s="189"/>
      <c r="I3536" s="189"/>
      <c r="J3536" s="206"/>
    </row>
    <row r="3537" spans="1:10" s="110" customFormat="1">
      <c r="A3537" s="290" t="s">
        <v>4165</v>
      </c>
      <c r="B3537" s="289" t="s">
        <v>8</v>
      </c>
      <c r="C3537" s="289" t="s">
        <v>9</v>
      </c>
      <c r="D3537" s="284" t="s">
        <v>10</v>
      </c>
      <c r="E3537" s="367" t="s">
        <v>136</v>
      </c>
      <c r="F3537" s="367"/>
      <c r="G3537" s="289" t="s">
        <v>11</v>
      </c>
      <c r="H3537" s="288" t="s">
        <v>12</v>
      </c>
      <c r="I3537" s="288" t="s">
        <v>13</v>
      </c>
      <c r="J3537" s="287" t="s">
        <v>14</v>
      </c>
    </row>
    <row r="3538" spans="1:10" s="110" customFormat="1" ht="38.25">
      <c r="A3538" s="94" t="s">
        <v>137</v>
      </c>
      <c r="B3538" s="95" t="s">
        <v>1181</v>
      </c>
      <c r="C3538" s="95" t="s">
        <v>21</v>
      </c>
      <c r="D3538" s="277" t="s">
        <v>476</v>
      </c>
      <c r="E3538" s="368" t="s">
        <v>181</v>
      </c>
      <c r="F3538" s="368"/>
      <c r="G3538" s="95" t="s">
        <v>38</v>
      </c>
      <c r="H3538" s="182">
        <v>1</v>
      </c>
      <c r="I3538" s="96">
        <v>12.25</v>
      </c>
      <c r="J3538" s="196">
        <v>12.25</v>
      </c>
    </row>
    <row r="3539" spans="1:10" s="110" customFormat="1" ht="25.5" customHeight="1">
      <c r="A3539" s="197" t="s">
        <v>146</v>
      </c>
      <c r="B3539" s="183" t="s">
        <v>1634</v>
      </c>
      <c r="C3539" s="183" t="s">
        <v>21</v>
      </c>
      <c r="D3539" s="285" t="s">
        <v>539</v>
      </c>
      <c r="E3539" s="365" t="s">
        <v>148</v>
      </c>
      <c r="F3539" s="365"/>
      <c r="G3539" s="183" t="s">
        <v>26</v>
      </c>
      <c r="H3539" s="184">
        <v>6.4000000000000003E-3</v>
      </c>
      <c r="I3539" s="185">
        <v>21.5</v>
      </c>
      <c r="J3539" s="198">
        <v>0.13</v>
      </c>
    </row>
    <row r="3540" spans="1:10" s="110" customFormat="1" ht="25.5" customHeight="1">
      <c r="A3540" s="197" t="s">
        <v>146</v>
      </c>
      <c r="B3540" s="183" t="s">
        <v>1633</v>
      </c>
      <c r="C3540" s="183" t="s">
        <v>21</v>
      </c>
      <c r="D3540" s="285" t="s">
        <v>538</v>
      </c>
      <c r="E3540" s="365" t="s">
        <v>148</v>
      </c>
      <c r="F3540" s="365"/>
      <c r="G3540" s="183" t="s">
        <v>26</v>
      </c>
      <c r="H3540" s="184">
        <v>3.9199999999999999E-2</v>
      </c>
      <c r="I3540" s="185">
        <v>25.4</v>
      </c>
      <c r="J3540" s="198">
        <v>0.99</v>
      </c>
    </row>
    <row r="3541" spans="1:10" s="110" customFormat="1" ht="25.5" customHeight="1">
      <c r="A3541" s="197" t="s">
        <v>146</v>
      </c>
      <c r="B3541" s="183" t="s">
        <v>1702</v>
      </c>
      <c r="C3541" s="183" t="s">
        <v>21</v>
      </c>
      <c r="D3541" s="285" t="s">
        <v>1115</v>
      </c>
      <c r="E3541" s="365" t="s">
        <v>181</v>
      </c>
      <c r="F3541" s="365"/>
      <c r="G3541" s="183" t="s">
        <v>38</v>
      </c>
      <c r="H3541" s="184">
        <v>1</v>
      </c>
      <c r="I3541" s="185">
        <v>10.36</v>
      </c>
      <c r="J3541" s="198">
        <v>10.36</v>
      </c>
    </row>
    <row r="3542" spans="1:10" s="110" customFormat="1" ht="25.5">
      <c r="A3542" s="199" t="s">
        <v>139</v>
      </c>
      <c r="B3542" s="186" t="s">
        <v>1700</v>
      </c>
      <c r="C3542" s="186" t="s">
        <v>21</v>
      </c>
      <c r="D3542" s="278" t="s">
        <v>1113</v>
      </c>
      <c r="E3542" s="362" t="s">
        <v>142</v>
      </c>
      <c r="F3542" s="362"/>
      <c r="G3542" s="186" t="s">
        <v>45</v>
      </c>
      <c r="H3542" s="187">
        <v>0.54300000000000004</v>
      </c>
      <c r="I3542" s="188">
        <v>0.22</v>
      </c>
      <c r="J3542" s="200">
        <v>0.11</v>
      </c>
    </row>
    <row r="3543" spans="1:10" s="110" customFormat="1" ht="25.5">
      <c r="A3543" s="199" t="s">
        <v>139</v>
      </c>
      <c r="B3543" s="186" t="s">
        <v>1639</v>
      </c>
      <c r="C3543" s="186" t="s">
        <v>21</v>
      </c>
      <c r="D3543" s="278" t="s">
        <v>544</v>
      </c>
      <c r="E3543" s="362" t="s">
        <v>142</v>
      </c>
      <c r="F3543" s="362"/>
      <c r="G3543" s="186" t="s">
        <v>38</v>
      </c>
      <c r="H3543" s="187">
        <v>2.5000000000000001E-2</v>
      </c>
      <c r="I3543" s="188">
        <v>26.45</v>
      </c>
      <c r="J3543" s="200">
        <v>0.66</v>
      </c>
    </row>
    <row r="3544" spans="1:10" s="110" customFormat="1" ht="25.5">
      <c r="A3544" s="201"/>
      <c r="B3544" s="293"/>
      <c r="C3544" s="293"/>
      <c r="D3544" s="279"/>
      <c r="E3544" s="279" t="s">
        <v>143</v>
      </c>
      <c r="F3544" s="203">
        <v>1.07</v>
      </c>
      <c r="G3544" s="279" t="s">
        <v>144</v>
      </c>
      <c r="H3544" s="203">
        <v>0</v>
      </c>
      <c r="I3544" s="279" t="s">
        <v>145</v>
      </c>
      <c r="J3544" s="204">
        <v>1.07</v>
      </c>
    </row>
    <row r="3545" spans="1:10" s="110" customFormat="1" ht="15" customHeight="1" thickBot="1">
      <c r="A3545" s="201"/>
      <c r="B3545" s="293"/>
      <c r="C3545" s="293"/>
      <c r="D3545" s="279"/>
      <c r="E3545" s="279" t="s">
        <v>663</v>
      </c>
      <c r="F3545" s="203">
        <v>2.75</v>
      </c>
      <c r="G3545" s="279"/>
      <c r="H3545" s="363" t="s">
        <v>664</v>
      </c>
      <c r="I3545" s="363"/>
      <c r="J3545" s="204">
        <v>15</v>
      </c>
    </row>
    <row r="3546" spans="1:10" s="110" customFormat="1" ht="15" thickTop="1">
      <c r="A3546" s="205"/>
      <c r="B3546" s="190"/>
      <c r="C3546" s="190"/>
      <c r="D3546" s="189"/>
      <c r="E3546" s="189"/>
      <c r="F3546" s="189"/>
      <c r="G3546" s="189"/>
      <c r="H3546" s="189"/>
      <c r="I3546" s="189"/>
      <c r="J3546" s="206"/>
    </row>
    <row r="3547" spans="1:10" s="110" customFormat="1">
      <c r="A3547" s="290" t="s">
        <v>4166</v>
      </c>
      <c r="B3547" s="289" t="s">
        <v>8</v>
      </c>
      <c r="C3547" s="289" t="s">
        <v>9</v>
      </c>
      <c r="D3547" s="284" t="s">
        <v>10</v>
      </c>
      <c r="E3547" s="367" t="s">
        <v>136</v>
      </c>
      <c r="F3547" s="367"/>
      <c r="G3547" s="289" t="s">
        <v>11</v>
      </c>
      <c r="H3547" s="288" t="s">
        <v>12</v>
      </c>
      <c r="I3547" s="288" t="s">
        <v>13</v>
      </c>
      <c r="J3547" s="287" t="s">
        <v>14</v>
      </c>
    </row>
    <row r="3548" spans="1:10" s="110" customFormat="1" ht="38.25">
      <c r="A3548" s="94" t="s">
        <v>137</v>
      </c>
      <c r="B3548" s="95" t="s">
        <v>1228</v>
      </c>
      <c r="C3548" s="95" t="s">
        <v>21</v>
      </c>
      <c r="D3548" s="277" t="s">
        <v>477</v>
      </c>
      <c r="E3548" s="368" t="s">
        <v>181</v>
      </c>
      <c r="F3548" s="368"/>
      <c r="G3548" s="95" t="s">
        <v>38</v>
      </c>
      <c r="H3548" s="182">
        <v>1</v>
      </c>
      <c r="I3548" s="96">
        <v>10.36</v>
      </c>
      <c r="J3548" s="196">
        <v>10.36</v>
      </c>
    </row>
    <row r="3549" spans="1:10" s="110" customFormat="1" ht="25.5" customHeight="1">
      <c r="A3549" s="197" t="s">
        <v>146</v>
      </c>
      <c r="B3549" s="183" t="s">
        <v>1634</v>
      </c>
      <c r="C3549" s="183" t="s">
        <v>21</v>
      </c>
      <c r="D3549" s="285" t="s">
        <v>539</v>
      </c>
      <c r="E3549" s="365" t="s">
        <v>148</v>
      </c>
      <c r="F3549" s="365"/>
      <c r="G3549" s="183" t="s">
        <v>26</v>
      </c>
      <c r="H3549" s="184">
        <v>4.1999999999999997E-3</v>
      </c>
      <c r="I3549" s="185">
        <v>21.5</v>
      </c>
      <c r="J3549" s="198">
        <v>0.09</v>
      </c>
    </row>
    <row r="3550" spans="1:10" s="110" customFormat="1" ht="25.5" customHeight="1">
      <c r="A3550" s="197" t="s">
        <v>146</v>
      </c>
      <c r="B3550" s="183" t="s">
        <v>1633</v>
      </c>
      <c r="C3550" s="183" t="s">
        <v>21</v>
      </c>
      <c r="D3550" s="285" t="s">
        <v>538</v>
      </c>
      <c r="E3550" s="365" t="s">
        <v>148</v>
      </c>
      <c r="F3550" s="365"/>
      <c r="G3550" s="183" t="s">
        <v>26</v>
      </c>
      <c r="H3550" s="184">
        <v>2.5700000000000001E-2</v>
      </c>
      <c r="I3550" s="185">
        <v>25.4</v>
      </c>
      <c r="J3550" s="198">
        <v>0.65</v>
      </c>
    </row>
    <row r="3551" spans="1:10" s="110" customFormat="1" ht="25.5" customHeight="1">
      <c r="A3551" s="197" t="s">
        <v>146</v>
      </c>
      <c r="B3551" s="183" t="s">
        <v>1703</v>
      </c>
      <c r="C3551" s="183" t="s">
        <v>21</v>
      </c>
      <c r="D3551" s="285" t="s">
        <v>1116</v>
      </c>
      <c r="E3551" s="365" t="s">
        <v>181</v>
      </c>
      <c r="F3551" s="365"/>
      <c r="G3551" s="183" t="s">
        <v>38</v>
      </c>
      <c r="H3551" s="184">
        <v>1</v>
      </c>
      <c r="I3551" s="185">
        <v>8.8800000000000008</v>
      </c>
      <c r="J3551" s="198">
        <v>8.8800000000000008</v>
      </c>
    </row>
    <row r="3552" spans="1:10" s="110" customFormat="1" ht="25.5">
      <c r="A3552" s="199" t="s">
        <v>139</v>
      </c>
      <c r="B3552" s="186" t="s">
        <v>1700</v>
      </c>
      <c r="C3552" s="186" t="s">
        <v>21</v>
      </c>
      <c r="D3552" s="278" t="s">
        <v>1113</v>
      </c>
      <c r="E3552" s="362" t="s">
        <v>142</v>
      </c>
      <c r="F3552" s="362"/>
      <c r="G3552" s="186" t="s">
        <v>45</v>
      </c>
      <c r="H3552" s="187">
        <v>0.36699999999999999</v>
      </c>
      <c r="I3552" s="188">
        <v>0.22</v>
      </c>
      <c r="J3552" s="200">
        <v>0.08</v>
      </c>
    </row>
    <row r="3553" spans="1:10" s="110" customFormat="1" ht="25.5">
      <c r="A3553" s="199" t="s">
        <v>139</v>
      </c>
      <c r="B3553" s="186" t="s">
        <v>1639</v>
      </c>
      <c r="C3553" s="186" t="s">
        <v>21</v>
      </c>
      <c r="D3553" s="278" t="s">
        <v>544</v>
      </c>
      <c r="E3553" s="362" t="s">
        <v>142</v>
      </c>
      <c r="F3553" s="362"/>
      <c r="G3553" s="186" t="s">
        <v>38</v>
      </c>
      <c r="H3553" s="187">
        <v>2.5000000000000001E-2</v>
      </c>
      <c r="I3553" s="188">
        <v>26.45</v>
      </c>
      <c r="J3553" s="200">
        <v>0.66</v>
      </c>
    </row>
    <row r="3554" spans="1:10" s="110" customFormat="1" ht="25.5">
      <c r="A3554" s="201"/>
      <c r="B3554" s="293"/>
      <c r="C3554" s="293"/>
      <c r="D3554" s="279"/>
      <c r="E3554" s="279" t="s">
        <v>143</v>
      </c>
      <c r="F3554" s="203">
        <v>0.67</v>
      </c>
      <c r="G3554" s="279" t="s">
        <v>144</v>
      </c>
      <c r="H3554" s="203">
        <v>0</v>
      </c>
      <c r="I3554" s="279" t="s">
        <v>145</v>
      </c>
      <c r="J3554" s="204">
        <v>0.67</v>
      </c>
    </row>
    <row r="3555" spans="1:10" s="110" customFormat="1" ht="15" customHeight="1" thickBot="1">
      <c r="A3555" s="201"/>
      <c r="B3555" s="293"/>
      <c r="C3555" s="293"/>
      <c r="D3555" s="279"/>
      <c r="E3555" s="279" t="s">
        <v>663</v>
      </c>
      <c r="F3555" s="203">
        <v>2.3199999999999998</v>
      </c>
      <c r="G3555" s="279"/>
      <c r="H3555" s="363" t="s">
        <v>664</v>
      </c>
      <c r="I3555" s="363"/>
      <c r="J3555" s="204">
        <v>12.68</v>
      </c>
    </row>
    <row r="3556" spans="1:10" s="110" customFormat="1" ht="15" thickTop="1">
      <c r="A3556" s="205"/>
      <c r="B3556" s="190"/>
      <c r="C3556" s="190"/>
      <c r="D3556" s="189"/>
      <c r="E3556" s="189"/>
      <c r="F3556" s="189"/>
      <c r="G3556" s="189"/>
      <c r="H3556" s="189"/>
      <c r="I3556" s="189"/>
      <c r="J3556" s="206"/>
    </row>
    <row r="3557" spans="1:10" s="110" customFormat="1">
      <c r="A3557" s="290" t="s">
        <v>4167</v>
      </c>
      <c r="B3557" s="289" t="s">
        <v>8</v>
      </c>
      <c r="C3557" s="289" t="s">
        <v>9</v>
      </c>
      <c r="D3557" s="284" t="s">
        <v>10</v>
      </c>
      <c r="E3557" s="367" t="s">
        <v>136</v>
      </c>
      <c r="F3557" s="367"/>
      <c r="G3557" s="289" t="s">
        <v>11</v>
      </c>
      <c r="H3557" s="288" t="s">
        <v>12</v>
      </c>
      <c r="I3557" s="288" t="s">
        <v>13</v>
      </c>
      <c r="J3557" s="287" t="s">
        <v>14</v>
      </c>
    </row>
    <row r="3558" spans="1:10" s="110" customFormat="1" ht="38.25">
      <c r="A3558" s="94" t="s">
        <v>137</v>
      </c>
      <c r="B3558" s="95" t="s">
        <v>4168</v>
      </c>
      <c r="C3558" s="95" t="s">
        <v>21</v>
      </c>
      <c r="D3558" s="277" t="s">
        <v>2864</v>
      </c>
      <c r="E3558" s="368" t="s">
        <v>181</v>
      </c>
      <c r="F3558" s="368"/>
      <c r="G3558" s="95" t="s">
        <v>38</v>
      </c>
      <c r="H3558" s="182">
        <v>1</v>
      </c>
      <c r="I3558" s="96">
        <v>10.06</v>
      </c>
      <c r="J3558" s="196">
        <v>10.06</v>
      </c>
    </row>
    <row r="3559" spans="1:10" s="110" customFormat="1" ht="25.5" customHeight="1">
      <c r="A3559" s="197" t="s">
        <v>146</v>
      </c>
      <c r="B3559" s="183" t="s">
        <v>1634</v>
      </c>
      <c r="C3559" s="183" t="s">
        <v>21</v>
      </c>
      <c r="D3559" s="285" t="s">
        <v>539</v>
      </c>
      <c r="E3559" s="365" t="s">
        <v>148</v>
      </c>
      <c r="F3559" s="365"/>
      <c r="G3559" s="183" t="s">
        <v>26</v>
      </c>
      <c r="H3559" s="184">
        <v>3.2000000000000002E-3</v>
      </c>
      <c r="I3559" s="185">
        <v>21.5</v>
      </c>
      <c r="J3559" s="198">
        <v>0.06</v>
      </c>
    </row>
    <row r="3560" spans="1:10" s="110" customFormat="1" ht="25.5" customHeight="1">
      <c r="A3560" s="197" t="s">
        <v>146</v>
      </c>
      <c r="B3560" s="183" t="s">
        <v>1633</v>
      </c>
      <c r="C3560" s="183" t="s">
        <v>21</v>
      </c>
      <c r="D3560" s="285" t="s">
        <v>538</v>
      </c>
      <c r="E3560" s="365" t="s">
        <v>148</v>
      </c>
      <c r="F3560" s="365"/>
      <c r="G3560" s="183" t="s">
        <v>26</v>
      </c>
      <c r="H3560" s="184">
        <v>1.9400000000000001E-2</v>
      </c>
      <c r="I3560" s="185">
        <v>25.4</v>
      </c>
      <c r="J3560" s="198">
        <v>0.49</v>
      </c>
    </row>
    <row r="3561" spans="1:10" s="110" customFormat="1" ht="25.5" customHeight="1">
      <c r="A3561" s="197" t="s">
        <v>146</v>
      </c>
      <c r="B3561" s="183" t="s">
        <v>4144</v>
      </c>
      <c r="C3561" s="183" t="s">
        <v>21</v>
      </c>
      <c r="D3561" s="285" t="s">
        <v>4145</v>
      </c>
      <c r="E3561" s="365" t="s">
        <v>181</v>
      </c>
      <c r="F3561" s="365"/>
      <c r="G3561" s="183" t="s">
        <v>38</v>
      </c>
      <c r="H3561" s="184">
        <v>1</v>
      </c>
      <c r="I3561" s="185">
        <v>8.81</v>
      </c>
      <c r="J3561" s="198">
        <v>8.81</v>
      </c>
    </row>
    <row r="3562" spans="1:10" s="110" customFormat="1" ht="25.5">
      <c r="A3562" s="199" t="s">
        <v>139</v>
      </c>
      <c r="B3562" s="186" t="s">
        <v>1700</v>
      </c>
      <c r="C3562" s="186" t="s">
        <v>21</v>
      </c>
      <c r="D3562" s="278" t="s">
        <v>1113</v>
      </c>
      <c r="E3562" s="362" t="s">
        <v>142</v>
      </c>
      <c r="F3562" s="362"/>
      <c r="G3562" s="186" t="s">
        <v>45</v>
      </c>
      <c r="H3562" s="187">
        <v>0.21199999999999999</v>
      </c>
      <c r="I3562" s="188">
        <v>0.22</v>
      </c>
      <c r="J3562" s="200">
        <v>0.04</v>
      </c>
    </row>
    <row r="3563" spans="1:10" s="110" customFormat="1" ht="25.5">
      <c r="A3563" s="199" t="s">
        <v>139</v>
      </c>
      <c r="B3563" s="186" t="s">
        <v>1639</v>
      </c>
      <c r="C3563" s="186" t="s">
        <v>21</v>
      </c>
      <c r="D3563" s="278" t="s">
        <v>544</v>
      </c>
      <c r="E3563" s="362" t="s">
        <v>142</v>
      </c>
      <c r="F3563" s="362"/>
      <c r="G3563" s="186" t="s">
        <v>38</v>
      </c>
      <c r="H3563" s="187">
        <v>2.5000000000000001E-2</v>
      </c>
      <c r="I3563" s="188">
        <v>26.45</v>
      </c>
      <c r="J3563" s="200">
        <v>0.66</v>
      </c>
    </row>
    <row r="3564" spans="1:10" s="110" customFormat="1" ht="25.5">
      <c r="A3564" s="201"/>
      <c r="B3564" s="293"/>
      <c r="C3564" s="293"/>
      <c r="D3564" s="279"/>
      <c r="E3564" s="279" t="s">
        <v>143</v>
      </c>
      <c r="F3564" s="203">
        <v>0.48</v>
      </c>
      <c r="G3564" s="279" t="s">
        <v>144</v>
      </c>
      <c r="H3564" s="203">
        <v>0</v>
      </c>
      <c r="I3564" s="279" t="s">
        <v>145</v>
      </c>
      <c r="J3564" s="204">
        <v>0.48</v>
      </c>
    </row>
    <row r="3565" spans="1:10" s="110" customFormat="1" ht="15" customHeight="1" thickBot="1">
      <c r="A3565" s="201"/>
      <c r="B3565" s="293"/>
      <c r="C3565" s="293"/>
      <c r="D3565" s="279"/>
      <c r="E3565" s="279" t="s">
        <v>663</v>
      </c>
      <c r="F3565" s="203">
        <v>2.2599999999999998</v>
      </c>
      <c r="G3565" s="279"/>
      <c r="H3565" s="363" t="s">
        <v>664</v>
      </c>
      <c r="I3565" s="363"/>
      <c r="J3565" s="204">
        <v>12.32</v>
      </c>
    </row>
    <row r="3566" spans="1:10" s="110" customFormat="1" ht="15" thickTop="1">
      <c r="A3566" s="205"/>
      <c r="B3566" s="190"/>
      <c r="C3566" s="190"/>
      <c r="D3566" s="189"/>
      <c r="E3566" s="189"/>
      <c r="F3566" s="189"/>
      <c r="G3566" s="189"/>
      <c r="H3566" s="189"/>
      <c r="I3566" s="189"/>
      <c r="J3566" s="206"/>
    </row>
    <row r="3567" spans="1:10" s="110" customFormat="1">
      <c r="A3567" s="290" t="s">
        <v>4169</v>
      </c>
      <c r="B3567" s="289" t="s">
        <v>8</v>
      </c>
      <c r="C3567" s="289" t="s">
        <v>9</v>
      </c>
      <c r="D3567" s="284" t="s">
        <v>10</v>
      </c>
      <c r="E3567" s="367" t="s">
        <v>136</v>
      </c>
      <c r="F3567" s="367"/>
      <c r="G3567" s="289" t="s">
        <v>11</v>
      </c>
      <c r="H3567" s="288" t="s">
        <v>12</v>
      </c>
      <c r="I3567" s="288" t="s">
        <v>13</v>
      </c>
      <c r="J3567" s="287" t="s">
        <v>14</v>
      </c>
    </row>
    <row r="3568" spans="1:10" s="110" customFormat="1" ht="38.25">
      <c r="A3568" s="94" t="s">
        <v>137</v>
      </c>
      <c r="B3568" s="95" t="s">
        <v>4170</v>
      </c>
      <c r="C3568" s="95" t="s">
        <v>21</v>
      </c>
      <c r="D3568" s="277" t="s">
        <v>2866</v>
      </c>
      <c r="E3568" s="368" t="s">
        <v>181</v>
      </c>
      <c r="F3568" s="368"/>
      <c r="G3568" s="95" t="s">
        <v>38</v>
      </c>
      <c r="H3568" s="182">
        <v>1</v>
      </c>
      <c r="I3568" s="96">
        <v>11.51</v>
      </c>
      <c r="J3568" s="196">
        <v>11.51</v>
      </c>
    </row>
    <row r="3569" spans="1:10" s="110" customFormat="1" ht="25.5" customHeight="1">
      <c r="A3569" s="197" t="s">
        <v>146</v>
      </c>
      <c r="B3569" s="183" t="s">
        <v>1634</v>
      </c>
      <c r="C3569" s="183" t="s">
        <v>21</v>
      </c>
      <c r="D3569" s="285" t="s">
        <v>539</v>
      </c>
      <c r="E3569" s="365" t="s">
        <v>148</v>
      </c>
      <c r="F3569" s="365"/>
      <c r="G3569" s="183" t="s">
        <v>26</v>
      </c>
      <c r="H3569" s="184">
        <v>2.5000000000000001E-3</v>
      </c>
      <c r="I3569" s="185">
        <v>21.5</v>
      </c>
      <c r="J3569" s="198">
        <v>0.05</v>
      </c>
    </row>
    <row r="3570" spans="1:10" s="110" customFormat="1" ht="25.5" customHeight="1">
      <c r="A3570" s="197" t="s">
        <v>146</v>
      </c>
      <c r="B3570" s="183" t="s">
        <v>1633</v>
      </c>
      <c r="C3570" s="183" t="s">
        <v>21</v>
      </c>
      <c r="D3570" s="285" t="s">
        <v>538</v>
      </c>
      <c r="E3570" s="365" t="s">
        <v>148</v>
      </c>
      <c r="F3570" s="365"/>
      <c r="G3570" s="183" t="s">
        <v>26</v>
      </c>
      <c r="H3570" s="184">
        <v>1.52E-2</v>
      </c>
      <c r="I3570" s="185">
        <v>25.4</v>
      </c>
      <c r="J3570" s="198">
        <v>0.38</v>
      </c>
    </row>
    <row r="3571" spans="1:10" s="110" customFormat="1" ht="25.5" customHeight="1">
      <c r="A3571" s="197" t="s">
        <v>146</v>
      </c>
      <c r="B3571" s="183" t="s">
        <v>4171</v>
      </c>
      <c r="C3571" s="183" t="s">
        <v>21</v>
      </c>
      <c r="D3571" s="285" t="s">
        <v>4172</v>
      </c>
      <c r="E3571" s="365" t="s">
        <v>181</v>
      </c>
      <c r="F3571" s="365"/>
      <c r="G3571" s="183" t="s">
        <v>38</v>
      </c>
      <c r="H3571" s="184">
        <v>1</v>
      </c>
      <c r="I3571" s="185">
        <v>10.4</v>
      </c>
      <c r="J3571" s="198">
        <v>10.4</v>
      </c>
    </row>
    <row r="3572" spans="1:10" s="110" customFormat="1" ht="25.5">
      <c r="A3572" s="199" t="s">
        <v>139</v>
      </c>
      <c r="B3572" s="186" t="s">
        <v>1700</v>
      </c>
      <c r="C3572" s="186" t="s">
        <v>21</v>
      </c>
      <c r="D3572" s="278" t="s">
        <v>1113</v>
      </c>
      <c r="E3572" s="362" t="s">
        <v>142</v>
      </c>
      <c r="F3572" s="362"/>
      <c r="G3572" s="186" t="s">
        <v>45</v>
      </c>
      <c r="H3572" s="187">
        <v>0.113</v>
      </c>
      <c r="I3572" s="188">
        <v>0.22</v>
      </c>
      <c r="J3572" s="200">
        <v>0.02</v>
      </c>
    </row>
    <row r="3573" spans="1:10" s="110" customFormat="1" ht="25.5">
      <c r="A3573" s="199" t="s">
        <v>139</v>
      </c>
      <c r="B3573" s="186" t="s">
        <v>1639</v>
      </c>
      <c r="C3573" s="186" t="s">
        <v>21</v>
      </c>
      <c r="D3573" s="278" t="s">
        <v>544</v>
      </c>
      <c r="E3573" s="362" t="s">
        <v>142</v>
      </c>
      <c r="F3573" s="362"/>
      <c r="G3573" s="186" t="s">
        <v>38</v>
      </c>
      <c r="H3573" s="187">
        <v>2.5000000000000001E-2</v>
      </c>
      <c r="I3573" s="188">
        <v>26.45</v>
      </c>
      <c r="J3573" s="200">
        <v>0.66</v>
      </c>
    </row>
    <row r="3574" spans="1:10" s="110" customFormat="1" ht="25.5">
      <c r="A3574" s="201"/>
      <c r="B3574" s="293"/>
      <c r="C3574" s="293"/>
      <c r="D3574" s="279"/>
      <c r="E3574" s="279" t="s">
        <v>143</v>
      </c>
      <c r="F3574" s="203">
        <v>0.36</v>
      </c>
      <c r="G3574" s="279" t="s">
        <v>144</v>
      </c>
      <c r="H3574" s="203">
        <v>0</v>
      </c>
      <c r="I3574" s="279" t="s">
        <v>145</v>
      </c>
      <c r="J3574" s="204">
        <v>0.36</v>
      </c>
    </row>
    <row r="3575" spans="1:10" s="110" customFormat="1" ht="15" customHeight="1" thickBot="1">
      <c r="A3575" s="201"/>
      <c r="B3575" s="293"/>
      <c r="C3575" s="293"/>
      <c r="D3575" s="279"/>
      <c r="E3575" s="279" t="s">
        <v>663</v>
      </c>
      <c r="F3575" s="203">
        <v>2.58</v>
      </c>
      <c r="G3575" s="279"/>
      <c r="H3575" s="363" t="s">
        <v>664</v>
      </c>
      <c r="I3575" s="363"/>
      <c r="J3575" s="204">
        <v>14.09</v>
      </c>
    </row>
    <row r="3576" spans="1:10" s="110" customFormat="1" ht="15" thickTop="1">
      <c r="A3576" s="205"/>
      <c r="B3576" s="190"/>
      <c r="C3576" s="190"/>
      <c r="D3576" s="189"/>
      <c r="E3576" s="189"/>
      <c r="F3576" s="189"/>
      <c r="G3576" s="189"/>
      <c r="H3576" s="189"/>
      <c r="I3576" s="189"/>
      <c r="J3576" s="206"/>
    </row>
    <row r="3577" spans="1:10" s="110" customFormat="1">
      <c r="A3577" s="290" t="s">
        <v>4173</v>
      </c>
      <c r="B3577" s="289" t="s">
        <v>8</v>
      </c>
      <c r="C3577" s="289" t="s">
        <v>9</v>
      </c>
      <c r="D3577" s="284" t="s">
        <v>10</v>
      </c>
      <c r="E3577" s="367" t="s">
        <v>136</v>
      </c>
      <c r="F3577" s="367"/>
      <c r="G3577" s="289" t="s">
        <v>11</v>
      </c>
      <c r="H3577" s="288" t="s">
        <v>12</v>
      </c>
      <c r="I3577" s="288" t="s">
        <v>13</v>
      </c>
      <c r="J3577" s="287" t="s">
        <v>14</v>
      </c>
    </row>
    <row r="3578" spans="1:10" s="110" customFormat="1" ht="38.25">
      <c r="A3578" s="94" t="s">
        <v>137</v>
      </c>
      <c r="B3578" s="95" t="s">
        <v>4174</v>
      </c>
      <c r="C3578" s="95" t="s">
        <v>21</v>
      </c>
      <c r="D3578" s="277" t="s">
        <v>2868</v>
      </c>
      <c r="E3578" s="368" t="s">
        <v>181</v>
      </c>
      <c r="F3578" s="368"/>
      <c r="G3578" s="95" t="s">
        <v>38</v>
      </c>
      <c r="H3578" s="182">
        <v>1</v>
      </c>
      <c r="I3578" s="96">
        <v>11.4</v>
      </c>
      <c r="J3578" s="196">
        <v>11.4</v>
      </c>
    </row>
    <row r="3579" spans="1:10" s="110" customFormat="1" ht="25.5" customHeight="1">
      <c r="A3579" s="197" t="s">
        <v>146</v>
      </c>
      <c r="B3579" s="183" t="s">
        <v>1634</v>
      </c>
      <c r="C3579" s="183" t="s">
        <v>21</v>
      </c>
      <c r="D3579" s="285" t="s">
        <v>539</v>
      </c>
      <c r="E3579" s="365" t="s">
        <v>148</v>
      </c>
      <c r="F3579" s="365"/>
      <c r="G3579" s="183" t="s">
        <v>26</v>
      </c>
      <c r="H3579" s="184">
        <v>2E-3</v>
      </c>
      <c r="I3579" s="185">
        <v>21.5</v>
      </c>
      <c r="J3579" s="198">
        <v>0.04</v>
      </c>
    </row>
    <row r="3580" spans="1:10" s="110" customFormat="1" ht="25.5" customHeight="1">
      <c r="A3580" s="197" t="s">
        <v>146</v>
      </c>
      <c r="B3580" s="183" t="s">
        <v>1633</v>
      </c>
      <c r="C3580" s="183" t="s">
        <v>21</v>
      </c>
      <c r="D3580" s="285" t="s">
        <v>538</v>
      </c>
      <c r="E3580" s="365" t="s">
        <v>148</v>
      </c>
      <c r="F3580" s="365"/>
      <c r="G3580" s="183" t="s">
        <v>26</v>
      </c>
      <c r="H3580" s="184">
        <v>1.2E-2</v>
      </c>
      <c r="I3580" s="185">
        <v>25.4</v>
      </c>
      <c r="J3580" s="198">
        <v>0.3</v>
      </c>
    </row>
    <row r="3581" spans="1:10" s="110" customFormat="1" ht="25.5" customHeight="1">
      <c r="A3581" s="197" t="s">
        <v>146</v>
      </c>
      <c r="B3581" s="183" t="s">
        <v>4175</v>
      </c>
      <c r="C3581" s="183" t="s">
        <v>21</v>
      </c>
      <c r="D3581" s="285" t="s">
        <v>4176</v>
      </c>
      <c r="E3581" s="365" t="s">
        <v>181</v>
      </c>
      <c r="F3581" s="365"/>
      <c r="G3581" s="183" t="s">
        <v>38</v>
      </c>
      <c r="H3581" s="184">
        <v>1</v>
      </c>
      <c r="I3581" s="185">
        <v>10.39</v>
      </c>
      <c r="J3581" s="198">
        <v>10.39</v>
      </c>
    </row>
    <row r="3582" spans="1:10" s="110" customFormat="1" ht="25.5">
      <c r="A3582" s="199" t="s">
        <v>139</v>
      </c>
      <c r="B3582" s="186" t="s">
        <v>1700</v>
      </c>
      <c r="C3582" s="186" t="s">
        <v>21</v>
      </c>
      <c r="D3582" s="278" t="s">
        <v>1113</v>
      </c>
      <c r="E3582" s="362" t="s">
        <v>142</v>
      </c>
      <c r="F3582" s="362"/>
      <c r="G3582" s="186" t="s">
        <v>45</v>
      </c>
      <c r="H3582" s="187">
        <v>5.1999999999999998E-2</v>
      </c>
      <c r="I3582" s="188">
        <v>0.22</v>
      </c>
      <c r="J3582" s="200">
        <v>0.01</v>
      </c>
    </row>
    <row r="3583" spans="1:10" s="110" customFormat="1" ht="25.5">
      <c r="A3583" s="199" t="s">
        <v>139</v>
      </c>
      <c r="B3583" s="186" t="s">
        <v>1639</v>
      </c>
      <c r="C3583" s="186" t="s">
        <v>21</v>
      </c>
      <c r="D3583" s="278" t="s">
        <v>544</v>
      </c>
      <c r="E3583" s="362" t="s">
        <v>142</v>
      </c>
      <c r="F3583" s="362"/>
      <c r="G3583" s="186" t="s">
        <v>38</v>
      </c>
      <c r="H3583" s="187">
        <v>2.5000000000000001E-2</v>
      </c>
      <c r="I3583" s="188">
        <v>26.45</v>
      </c>
      <c r="J3583" s="200">
        <v>0.66</v>
      </c>
    </row>
    <row r="3584" spans="1:10" s="110" customFormat="1" ht="25.5">
      <c r="A3584" s="201"/>
      <c r="B3584" s="293"/>
      <c r="C3584" s="293"/>
      <c r="D3584" s="279"/>
      <c r="E3584" s="279" t="s">
        <v>143</v>
      </c>
      <c r="F3584" s="203">
        <v>0.28999999999999998</v>
      </c>
      <c r="G3584" s="279" t="s">
        <v>144</v>
      </c>
      <c r="H3584" s="203">
        <v>0</v>
      </c>
      <c r="I3584" s="279" t="s">
        <v>145</v>
      </c>
      <c r="J3584" s="204">
        <v>0.28999999999999998</v>
      </c>
    </row>
    <row r="3585" spans="1:10" s="110" customFormat="1" ht="15" customHeight="1" thickBot="1">
      <c r="A3585" s="201"/>
      <c r="B3585" s="293"/>
      <c r="C3585" s="293"/>
      <c r="D3585" s="279"/>
      <c r="E3585" s="279" t="s">
        <v>663</v>
      </c>
      <c r="F3585" s="203">
        <v>2.56</v>
      </c>
      <c r="G3585" s="279"/>
      <c r="H3585" s="363" t="s">
        <v>664</v>
      </c>
      <c r="I3585" s="363"/>
      <c r="J3585" s="204">
        <v>13.96</v>
      </c>
    </row>
    <row r="3586" spans="1:10" s="110" customFormat="1" ht="15" thickTop="1">
      <c r="A3586" s="205"/>
      <c r="B3586" s="190"/>
      <c r="C3586" s="190"/>
      <c r="D3586" s="189"/>
      <c r="E3586" s="189"/>
      <c r="F3586" s="189"/>
      <c r="G3586" s="189"/>
      <c r="H3586" s="189"/>
      <c r="I3586" s="189"/>
      <c r="J3586" s="206"/>
    </row>
    <row r="3587" spans="1:10" s="110" customFormat="1">
      <c r="A3587" s="290" t="s">
        <v>4177</v>
      </c>
      <c r="B3587" s="289" t="s">
        <v>8</v>
      </c>
      <c r="C3587" s="289" t="s">
        <v>9</v>
      </c>
      <c r="D3587" s="284" t="s">
        <v>10</v>
      </c>
      <c r="E3587" s="367" t="s">
        <v>136</v>
      </c>
      <c r="F3587" s="367"/>
      <c r="G3587" s="289" t="s">
        <v>11</v>
      </c>
      <c r="H3587" s="288" t="s">
        <v>12</v>
      </c>
      <c r="I3587" s="288" t="s">
        <v>13</v>
      </c>
      <c r="J3587" s="287" t="s">
        <v>14</v>
      </c>
    </row>
    <row r="3588" spans="1:10" s="110" customFormat="1" ht="38.25">
      <c r="A3588" s="94" t="s">
        <v>137</v>
      </c>
      <c r="B3588" s="95" t="s">
        <v>1160</v>
      </c>
      <c r="C3588" s="95" t="s">
        <v>21</v>
      </c>
      <c r="D3588" s="277" t="s">
        <v>631</v>
      </c>
      <c r="E3588" s="368" t="s">
        <v>181</v>
      </c>
      <c r="F3588" s="368"/>
      <c r="G3588" s="95" t="s">
        <v>3</v>
      </c>
      <c r="H3588" s="182">
        <v>1</v>
      </c>
      <c r="I3588" s="96">
        <v>121.42</v>
      </c>
      <c r="J3588" s="196">
        <v>121.42</v>
      </c>
    </row>
    <row r="3589" spans="1:10" s="110" customFormat="1" ht="25.5" customHeight="1">
      <c r="A3589" s="197" t="s">
        <v>146</v>
      </c>
      <c r="B3589" s="183" t="s">
        <v>1689</v>
      </c>
      <c r="C3589" s="183" t="s">
        <v>21</v>
      </c>
      <c r="D3589" s="285" t="s">
        <v>1101</v>
      </c>
      <c r="E3589" s="365" t="s">
        <v>148</v>
      </c>
      <c r="F3589" s="365"/>
      <c r="G3589" s="183" t="s">
        <v>26</v>
      </c>
      <c r="H3589" s="184">
        <v>0.16200000000000001</v>
      </c>
      <c r="I3589" s="185">
        <v>21.42</v>
      </c>
      <c r="J3589" s="198">
        <v>3.47</v>
      </c>
    </row>
    <row r="3590" spans="1:10" s="110" customFormat="1" ht="25.5" customHeight="1">
      <c r="A3590" s="197" t="s">
        <v>146</v>
      </c>
      <c r="B3590" s="183" t="s">
        <v>1344</v>
      </c>
      <c r="C3590" s="183" t="s">
        <v>21</v>
      </c>
      <c r="D3590" s="285" t="s">
        <v>670</v>
      </c>
      <c r="E3590" s="365" t="s">
        <v>148</v>
      </c>
      <c r="F3590" s="365"/>
      <c r="G3590" s="183" t="s">
        <v>26</v>
      </c>
      <c r="H3590" s="184">
        <v>0.88200000000000001</v>
      </c>
      <c r="I3590" s="185">
        <v>25.26</v>
      </c>
      <c r="J3590" s="198">
        <v>22.27</v>
      </c>
    </row>
    <row r="3591" spans="1:10" s="110" customFormat="1" ht="25.5" customHeight="1">
      <c r="A3591" s="197" t="s">
        <v>146</v>
      </c>
      <c r="B3591" s="183" t="s">
        <v>1709</v>
      </c>
      <c r="C3591" s="183" t="s">
        <v>21</v>
      </c>
      <c r="D3591" s="285" t="s">
        <v>1124</v>
      </c>
      <c r="E3591" s="365" t="s">
        <v>181</v>
      </c>
      <c r="F3591" s="365"/>
      <c r="G3591" s="183" t="s">
        <v>3</v>
      </c>
      <c r="H3591" s="184">
        <v>0.105</v>
      </c>
      <c r="I3591" s="185">
        <v>206.67</v>
      </c>
      <c r="J3591" s="198">
        <v>21.7</v>
      </c>
    </row>
    <row r="3592" spans="1:10" s="110" customFormat="1" ht="25.5" customHeight="1">
      <c r="A3592" s="197" t="s">
        <v>146</v>
      </c>
      <c r="B3592" s="183" t="s">
        <v>1710</v>
      </c>
      <c r="C3592" s="183" t="s">
        <v>21</v>
      </c>
      <c r="D3592" s="285" t="s">
        <v>1125</v>
      </c>
      <c r="E3592" s="365" t="s">
        <v>181</v>
      </c>
      <c r="F3592" s="365"/>
      <c r="G3592" s="183" t="s">
        <v>34</v>
      </c>
      <c r="H3592" s="184">
        <v>1.3180000000000001</v>
      </c>
      <c r="I3592" s="185">
        <v>49.15</v>
      </c>
      <c r="J3592" s="198">
        <v>64.77</v>
      </c>
    </row>
    <row r="3593" spans="1:10" s="110" customFormat="1" ht="25.5">
      <c r="A3593" s="199" t="s">
        <v>139</v>
      </c>
      <c r="B3593" s="186" t="s">
        <v>1641</v>
      </c>
      <c r="C3593" s="186" t="s">
        <v>21</v>
      </c>
      <c r="D3593" s="278" t="s">
        <v>546</v>
      </c>
      <c r="E3593" s="362" t="s">
        <v>142</v>
      </c>
      <c r="F3593" s="362"/>
      <c r="G3593" s="186" t="s">
        <v>547</v>
      </c>
      <c r="H3593" s="187">
        <v>4.0000000000000001E-3</v>
      </c>
      <c r="I3593" s="188">
        <v>7.29</v>
      </c>
      <c r="J3593" s="200">
        <v>0.02</v>
      </c>
    </row>
    <row r="3594" spans="1:10" s="110" customFormat="1" ht="38.25">
      <c r="A3594" s="199" t="s">
        <v>139</v>
      </c>
      <c r="B3594" s="186" t="s">
        <v>1650</v>
      </c>
      <c r="C3594" s="186" t="s">
        <v>21</v>
      </c>
      <c r="D3594" s="278" t="s">
        <v>1038</v>
      </c>
      <c r="E3594" s="362" t="s">
        <v>142</v>
      </c>
      <c r="F3594" s="362"/>
      <c r="G3594" s="186" t="s">
        <v>34</v>
      </c>
      <c r="H3594" s="187">
        <v>0.48499999999999999</v>
      </c>
      <c r="I3594" s="188">
        <v>16.670000000000002</v>
      </c>
      <c r="J3594" s="200">
        <v>8.08</v>
      </c>
    </row>
    <row r="3595" spans="1:10" s="110" customFormat="1">
      <c r="A3595" s="199" t="s">
        <v>139</v>
      </c>
      <c r="B3595" s="186" t="s">
        <v>1692</v>
      </c>
      <c r="C3595" s="186" t="s">
        <v>21</v>
      </c>
      <c r="D3595" s="278" t="s">
        <v>1104</v>
      </c>
      <c r="E3595" s="362" t="s">
        <v>142</v>
      </c>
      <c r="F3595" s="362"/>
      <c r="G3595" s="186" t="s">
        <v>38</v>
      </c>
      <c r="H3595" s="187">
        <v>4.9000000000000002E-2</v>
      </c>
      <c r="I3595" s="188">
        <v>22.85</v>
      </c>
      <c r="J3595" s="200">
        <v>1.1100000000000001</v>
      </c>
    </row>
    <row r="3596" spans="1:10" s="110" customFormat="1" ht="25.5">
      <c r="A3596" s="201"/>
      <c r="B3596" s="293"/>
      <c r="C3596" s="293"/>
      <c r="D3596" s="279"/>
      <c r="E3596" s="279" t="s">
        <v>143</v>
      </c>
      <c r="F3596" s="203">
        <v>28.47</v>
      </c>
      <c r="G3596" s="279" t="s">
        <v>144</v>
      </c>
      <c r="H3596" s="203">
        <v>0</v>
      </c>
      <c r="I3596" s="279" t="s">
        <v>145</v>
      </c>
      <c r="J3596" s="204">
        <v>28.47</v>
      </c>
    </row>
    <row r="3597" spans="1:10" s="110" customFormat="1" ht="15" customHeight="1" thickBot="1">
      <c r="A3597" s="201"/>
      <c r="B3597" s="293"/>
      <c r="C3597" s="293"/>
      <c r="D3597" s="279"/>
      <c r="E3597" s="279" t="s">
        <v>663</v>
      </c>
      <c r="F3597" s="203">
        <v>27.28</v>
      </c>
      <c r="G3597" s="279"/>
      <c r="H3597" s="363" t="s">
        <v>664</v>
      </c>
      <c r="I3597" s="363"/>
      <c r="J3597" s="204">
        <v>148.69999999999999</v>
      </c>
    </row>
    <row r="3598" spans="1:10" s="110" customFormat="1" ht="15" thickTop="1">
      <c r="A3598" s="205"/>
      <c r="B3598" s="190"/>
      <c r="C3598" s="190"/>
      <c r="D3598" s="189"/>
      <c r="E3598" s="189"/>
      <c r="F3598" s="189"/>
      <c r="G3598" s="189"/>
      <c r="H3598" s="189"/>
      <c r="I3598" s="189"/>
      <c r="J3598" s="206"/>
    </row>
    <row r="3599" spans="1:10" s="110" customFormat="1">
      <c r="A3599" s="290" t="s">
        <v>4178</v>
      </c>
      <c r="B3599" s="289" t="s">
        <v>8</v>
      </c>
      <c r="C3599" s="289" t="s">
        <v>9</v>
      </c>
      <c r="D3599" s="284" t="s">
        <v>10</v>
      </c>
      <c r="E3599" s="367" t="s">
        <v>136</v>
      </c>
      <c r="F3599" s="367"/>
      <c r="G3599" s="289" t="s">
        <v>11</v>
      </c>
      <c r="H3599" s="288" t="s">
        <v>12</v>
      </c>
      <c r="I3599" s="288" t="s">
        <v>13</v>
      </c>
      <c r="J3599" s="287" t="s">
        <v>14</v>
      </c>
    </row>
    <row r="3600" spans="1:10" s="110" customFormat="1" ht="14.25" customHeight="1">
      <c r="A3600" s="94" t="s">
        <v>137</v>
      </c>
      <c r="B3600" s="95" t="s">
        <v>4179</v>
      </c>
      <c r="C3600" s="95" t="s">
        <v>268</v>
      </c>
      <c r="D3600" s="277" t="s">
        <v>2871</v>
      </c>
      <c r="E3600" s="368" t="s">
        <v>2301</v>
      </c>
      <c r="F3600" s="368"/>
      <c r="G3600" s="95" t="s">
        <v>2</v>
      </c>
      <c r="H3600" s="182">
        <v>1</v>
      </c>
      <c r="I3600" s="96">
        <v>738.67</v>
      </c>
      <c r="J3600" s="196">
        <v>738.67</v>
      </c>
    </row>
    <row r="3601" spans="1:10" s="110" customFormat="1">
      <c r="A3601" s="199" t="s">
        <v>139</v>
      </c>
      <c r="B3601" s="186" t="s">
        <v>4180</v>
      </c>
      <c r="C3601" s="186" t="s">
        <v>268</v>
      </c>
      <c r="D3601" s="278" t="s">
        <v>4181</v>
      </c>
      <c r="E3601" s="362" t="s">
        <v>142</v>
      </c>
      <c r="F3601" s="362"/>
      <c r="G3601" s="186" t="s">
        <v>2</v>
      </c>
      <c r="H3601" s="187">
        <v>1.03</v>
      </c>
      <c r="I3601" s="188">
        <v>717.16</v>
      </c>
      <c r="J3601" s="200">
        <v>738.67</v>
      </c>
    </row>
    <row r="3602" spans="1:10" s="110" customFormat="1" ht="25.5">
      <c r="A3602" s="201"/>
      <c r="B3602" s="293"/>
      <c r="C3602" s="293"/>
      <c r="D3602" s="279"/>
      <c r="E3602" s="279" t="s">
        <v>143</v>
      </c>
      <c r="F3602" s="203">
        <v>0</v>
      </c>
      <c r="G3602" s="279" t="s">
        <v>144</v>
      </c>
      <c r="H3602" s="203">
        <v>0</v>
      </c>
      <c r="I3602" s="279" t="s">
        <v>145</v>
      </c>
      <c r="J3602" s="204">
        <v>0</v>
      </c>
    </row>
    <row r="3603" spans="1:10" s="110" customFormat="1" ht="15" customHeight="1" thickBot="1">
      <c r="A3603" s="201"/>
      <c r="B3603" s="293"/>
      <c r="C3603" s="293"/>
      <c r="D3603" s="279"/>
      <c r="E3603" s="279" t="s">
        <v>663</v>
      </c>
      <c r="F3603" s="203">
        <v>165.97</v>
      </c>
      <c r="G3603" s="279"/>
      <c r="H3603" s="363" t="s">
        <v>664</v>
      </c>
      <c r="I3603" s="363"/>
      <c r="J3603" s="204">
        <v>904.64</v>
      </c>
    </row>
    <row r="3604" spans="1:10" s="110" customFormat="1" ht="15" thickTop="1">
      <c r="A3604" s="205"/>
      <c r="B3604" s="190"/>
      <c r="C3604" s="190"/>
      <c r="D3604" s="189"/>
      <c r="E3604" s="189"/>
      <c r="F3604" s="189"/>
      <c r="G3604" s="189"/>
      <c r="H3604" s="189"/>
      <c r="I3604" s="189"/>
      <c r="J3604" s="206"/>
    </row>
    <row r="3605" spans="1:10" s="110" customFormat="1">
      <c r="A3605" s="290" t="s">
        <v>4182</v>
      </c>
      <c r="B3605" s="289" t="s">
        <v>8</v>
      </c>
      <c r="C3605" s="289" t="s">
        <v>9</v>
      </c>
      <c r="D3605" s="284" t="s">
        <v>10</v>
      </c>
      <c r="E3605" s="367" t="s">
        <v>136</v>
      </c>
      <c r="F3605" s="367"/>
      <c r="G3605" s="289" t="s">
        <v>11</v>
      </c>
      <c r="H3605" s="288" t="s">
        <v>12</v>
      </c>
      <c r="I3605" s="288" t="s">
        <v>13</v>
      </c>
      <c r="J3605" s="287" t="s">
        <v>14</v>
      </c>
    </row>
    <row r="3606" spans="1:10" s="110" customFormat="1" ht="25.5" customHeight="1">
      <c r="A3606" s="94" t="s">
        <v>137</v>
      </c>
      <c r="B3606" s="95" t="s">
        <v>4183</v>
      </c>
      <c r="C3606" s="95" t="s">
        <v>21</v>
      </c>
      <c r="D3606" s="277" t="s">
        <v>2873</v>
      </c>
      <c r="E3606" s="368" t="s">
        <v>181</v>
      </c>
      <c r="F3606" s="368"/>
      <c r="G3606" s="95" t="s">
        <v>2</v>
      </c>
      <c r="H3606" s="182">
        <v>1</v>
      </c>
      <c r="I3606" s="96">
        <v>38.9</v>
      </c>
      <c r="J3606" s="196">
        <v>38.9</v>
      </c>
    </row>
    <row r="3607" spans="1:10" s="110" customFormat="1" ht="25.5" customHeight="1">
      <c r="A3607" s="197" t="s">
        <v>146</v>
      </c>
      <c r="B3607" s="183" t="s">
        <v>1344</v>
      </c>
      <c r="C3607" s="183" t="s">
        <v>21</v>
      </c>
      <c r="D3607" s="285" t="s">
        <v>670</v>
      </c>
      <c r="E3607" s="365" t="s">
        <v>148</v>
      </c>
      <c r="F3607" s="365"/>
      <c r="G3607" s="183" t="s">
        <v>26</v>
      </c>
      <c r="H3607" s="184">
        <v>0.224</v>
      </c>
      <c r="I3607" s="185">
        <v>25.26</v>
      </c>
      <c r="J3607" s="198">
        <v>5.65</v>
      </c>
    </row>
    <row r="3608" spans="1:10" s="110" customFormat="1" ht="25.5" customHeight="1">
      <c r="A3608" s="197" t="s">
        <v>146</v>
      </c>
      <c r="B3608" s="183" t="s">
        <v>1386</v>
      </c>
      <c r="C3608" s="183" t="s">
        <v>21</v>
      </c>
      <c r="D3608" s="285" t="s">
        <v>174</v>
      </c>
      <c r="E3608" s="365" t="s">
        <v>148</v>
      </c>
      <c r="F3608" s="365"/>
      <c r="G3608" s="183" t="s">
        <v>26</v>
      </c>
      <c r="H3608" s="184">
        <v>0.224</v>
      </c>
      <c r="I3608" s="185">
        <v>25.62</v>
      </c>
      <c r="J3608" s="198">
        <v>5.73</v>
      </c>
    </row>
    <row r="3609" spans="1:10" s="110" customFormat="1" ht="25.5" customHeight="1">
      <c r="A3609" s="197" t="s">
        <v>146</v>
      </c>
      <c r="B3609" s="183" t="s">
        <v>1345</v>
      </c>
      <c r="C3609" s="183" t="s">
        <v>21</v>
      </c>
      <c r="D3609" s="285" t="s">
        <v>147</v>
      </c>
      <c r="E3609" s="365" t="s">
        <v>148</v>
      </c>
      <c r="F3609" s="365"/>
      <c r="G3609" s="183" t="s">
        <v>26</v>
      </c>
      <c r="H3609" s="184">
        <v>1.345</v>
      </c>
      <c r="I3609" s="185">
        <v>20.32</v>
      </c>
      <c r="J3609" s="198">
        <v>27.33</v>
      </c>
    </row>
    <row r="3610" spans="1:10" s="110" customFormat="1" ht="25.5" customHeight="1">
      <c r="A3610" s="197" t="s">
        <v>146</v>
      </c>
      <c r="B3610" s="183" t="s">
        <v>1704</v>
      </c>
      <c r="C3610" s="183" t="s">
        <v>21</v>
      </c>
      <c r="D3610" s="285" t="s">
        <v>1117</v>
      </c>
      <c r="E3610" s="365" t="s">
        <v>155</v>
      </c>
      <c r="F3610" s="365"/>
      <c r="G3610" s="183" t="s">
        <v>156</v>
      </c>
      <c r="H3610" s="184">
        <v>9.4E-2</v>
      </c>
      <c r="I3610" s="185">
        <v>1.41</v>
      </c>
      <c r="J3610" s="198">
        <v>0.13</v>
      </c>
    </row>
    <row r="3611" spans="1:10" s="110" customFormat="1" ht="25.5" customHeight="1">
      <c r="A3611" s="197" t="s">
        <v>146</v>
      </c>
      <c r="B3611" s="183" t="s">
        <v>1705</v>
      </c>
      <c r="C3611" s="183" t="s">
        <v>21</v>
      </c>
      <c r="D3611" s="285" t="s">
        <v>1118</v>
      </c>
      <c r="E3611" s="365" t="s">
        <v>155</v>
      </c>
      <c r="F3611" s="365"/>
      <c r="G3611" s="183" t="s">
        <v>249</v>
      </c>
      <c r="H3611" s="184">
        <v>0.13</v>
      </c>
      <c r="I3611" s="185">
        <v>0.53</v>
      </c>
      <c r="J3611" s="198">
        <v>0.06</v>
      </c>
    </row>
    <row r="3612" spans="1:10" s="110" customFormat="1" ht="25.5">
      <c r="A3612" s="201"/>
      <c r="B3612" s="293"/>
      <c r="C3612" s="293"/>
      <c r="D3612" s="279"/>
      <c r="E3612" s="279" t="s">
        <v>143</v>
      </c>
      <c r="F3612" s="203">
        <v>29.32</v>
      </c>
      <c r="G3612" s="279" t="s">
        <v>144</v>
      </c>
      <c r="H3612" s="203">
        <v>0</v>
      </c>
      <c r="I3612" s="279" t="s">
        <v>145</v>
      </c>
      <c r="J3612" s="204">
        <v>29.32</v>
      </c>
    </row>
    <row r="3613" spans="1:10" s="110" customFormat="1" ht="15" customHeight="1" thickBot="1">
      <c r="A3613" s="201"/>
      <c r="B3613" s="293"/>
      <c r="C3613" s="293"/>
      <c r="D3613" s="279"/>
      <c r="E3613" s="279" t="s">
        <v>663</v>
      </c>
      <c r="F3613" s="203">
        <v>8.74</v>
      </c>
      <c r="G3613" s="279"/>
      <c r="H3613" s="363" t="s">
        <v>664</v>
      </c>
      <c r="I3613" s="363"/>
      <c r="J3613" s="204">
        <v>47.64</v>
      </c>
    </row>
    <row r="3614" spans="1:10" s="110" customFormat="1" ht="15" thickTop="1">
      <c r="A3614" s="205"/>
      <c r="B3614" s="190"/>
      <c r="C3614" s="190"/>
      <c r="D3614" s="189"/>
      <c r="E3614" s="189"/>
      <c r="F3614" s="189"/>
      <c r="G3614" s="189"/>
      <c r="H3614" s="189"/>
      <c r="I3614" s="189"/>
      <c r="J3614" s="206"/>
    </row>
    <row r="3615" spans="1:10" s="110" customFormat="1">
      <c r="A3615" s="290" t="s">
        <v>4184</v>
      </c>
      <c r="B3615" s="289" t="s">
        <v>8</v>
      </c>
      <c r="C3615" s="289" t="s">
        <v>9</v>
      </c>
      <c r="D3615" s="284" t="s">
        <v>10</v>
      </c>
      <c r="E3615" s="367" t="s">
        <v>136</v>
      </c>
      <c r="F3615" s="367"/>
      <c r="G3615" s="289" t="s">
        <v>11</v>
      </c>
      <c r="H3615" s="288" t="s">
        <v>12</v>
      </c>
      <c r="I3615" s="288" t="s">
        <v>13</v>
      </c>
      <c r="J3615" s="287" t="s">
        <v>14</v>
      </c>
    </row>
    <row r="3616" spans="1:10" s="110" customFormat="1" ht="51">
      <c r="A3616" s="94" t="s">
        <v>137</v>
      </c>
      <c r="B3616" s="95" t="s">
        <v>1168</v>
      </c>
      <c r="C3616" s="95" t="s">
        <v>21</v>
      </c>
      <c r="D3616" s="277" t="s">
        <v>628</v>
      </c>
      <c r="E3616" s="368" t="s">
        <v>181</v>
      </c>
      <c r="F3616" s="368"/>
      <c r="G3616" s="95" t="s">
        <v>3</v>
      </c>
      <c r="H3616" s="182">
        <v>1</v>
      </c>
      <c r="I3616" s="96">
        <v>72.599999999999994</v>
      </c>
      <c r="J3616" s="196">
        <v>72.599999999999994</v>
      </c>
    </row>
    <row r="3617" spans="1:10" s="110" customFormat="1" ht="25.5" customHeight="1">
      <c r="A3617" s="197" t="s">
        <v>146</v>
      </c>
      <c r="B3617" s="183" t="s">
        <v>1689</v>
      </c>
      <c r="C3617" s="183" t="s">
        <v>21</v>
      </c>
      <c r="D3617" s="285" t="s">
        <v>1101</v>
      </c>
      <c r="E3617" s="365" t="s">
        <v>148</v>
      </c>
      <c r="F3617" s="365"/>
      <c r="G3617" s="183" t="s">
        <v>26</v>
      </c>
      <c r="H3617" s="184">
        <v>0.18099999999999999</v>
      </c>
      <c r="I3617" s="185">
        <v>21.42</v>
      </c>
      <c r="J3617" s="198">
        <v>3.87</v>
      </c>
    </row>
    <row r="3618" spans="1:10" s="110" customFormat="1" ht="25.5" customHeight="1">
      <c r="A3618" s="197" t="s">
        <v>146</v>
      </c>
      <c r="B3618" s="183" t="s">
        <v>1344</v>
      </c>
      <c r="C3618" s="183" t="s">
        <v>21</v>
      </c>
      <c r="D3618" s="285" t="s">
        <v>670</v>
      </c>
      <c r="E3618" s="365" t="s">
        <v>148</v>
      </c>
      <c r="F3618" s="365"/>
      <c r="G3618" s="183" t="s">
        <v>26</v>
      </c>
      <c r="H3618" s="184">
        <v>0.98799999999999999</v>
      </c>
      <c r="I3618" s="185">
        <v>25.26</v>
      </c>
      <c r="J3618" s="198">
        <v>24.95</v>
      </c>
    </row>
    <row r="3619" spans="1:10" s="110" customFormat="1" ht="38.25">
      <c r="A3619" s="197" t="s">
        <v>146</v>
      </c>
      <c r="B3619" s="183" t="s">
        <v>1693</v>
      </c>
      <c r="C3619" s="183" t="s">
        <v>21</v>
      </c>
      <c r="D3619" s="285" t="s">
        <v>1105</v>
      </c>
      <c r="E3619" s="365" t="s">
        <v>181</v>
      </c>
      <c r="F3619" s="365"/>
      <c r="G3619" s="183" t="s">
        <v>3</v>
      </c>
      <c r="H3619" s="184">
        <v>6.7000000000000004E-2</v>
      </c>
      <c r="I3619" s="185">
        <v>273.37</v>
      </c>
      <c r="J3619" s="198">
        <v>18.309999999999999</v>
      </c>
    </row>
    <row r="3620" spans="1:10" s="110" customFormat="1" ht="25.5">
      <c r="A3620" s="199" t="s">
        <v>139</v>
      </c>
      <c r="B3620" s="186" t="s">
        <v>1641</v>
      </c>
      <c r="C3620" s="186" t="s">
        <v>21</v>
      </c>
      <c r="D3620" s="278" t="s">
        <v>546</v>
      </c>
      <c r="E3620" s="362" t="s">
        <v>142</v>
      </c>
      <c r="F3620" s="362"/>
      <c r="G3620" s="186" t="s">
        <v>547</v>
      </c>
      <c r="H3620" s="187">
        <v>4.0000000000000001E-3</v>
      </c>
      <c r="I3620" s="188">
        <v>7.29</v>
      </c>
      <c r="J3620" s="200">
        <v>0.02</v>
      </c>
    </row>
    <row r="3621" spans="1:10" s="110" customFormat="1" ht="25.5">
      <c r="A3621" s="199" t="s">
        <v>139</v>
      </c>
      <c r="B3621" s="186" t="s">
        <v>1694</v>
      </c>
      <c r="C3621" s="186" t="s">
        <v>21</v>
      </c>
      <c r="D3621" s="278" t="s">
        <v>1106</v>
      </c>
      <c r="E3621" s="362" t="s">
        <v>495</v>
      </c>
      <c r="F3621" s="362"/>
      <c r="G3621" s="186" t="s">
        <v>1107</v>
      </c>
      <c r="H3621" s="187">
        <v>0.19600000000000001</v>
      </c>
      <c r="I3621" s="188">
        <v>27.55</v>
      </c>
      <c r="J3621" s="200">
        <v>5.39</v>
      </c>
    </row>
    <row r="3622" spans="1:10" s="110" customFormat="1" ht="38.25">
      <c r="A3622" s="199" t="s">
        <v>139</v>
      </c>
      <c r="B3622" s="186" t="s">
        <v>1695</v>
      </c>
      <c r="C3622" s="186" t="s">
        <v>21</v>
      </c>
      <c r="D3622" s="278" t="s">
        <v>1108</v>
      </c>
      <c r="E3622" s="362" t="s">
        <v>495</v>
      </c>
      <c r="F3622" s="362"/>
      <c r="G3622" s="186" t="s">
        <v>1107</v>
      </c>
      <c r="H3622" s="187">
        <v>0.39300000000000002</v>
      </c>
      <c r="I3622" s="188">
        <v>28.8</v>
      </c>
      <c r="J3622" s="200">
        <v>11.31</v>
      </c>
    </row>
    <row r="3623" spans="1:10" s="110" customFormat="1" ht="25.5">
      <c r="A3623" s="199" t="s">
        <v>139</v>
      </c>
      <c r="B3623" s="186" t="s">
        <v>1696</v>
      </c>
      <c r="C3623" s="186" t="s">
        <v>21</v>
      </c>
      <c r="D3623" s="278" t="s">
        <v>1109</v>
      </c>
      <c r="E3623" s="362" t="s">
        <v>495</v>
      </c>
      <c r="F3623" s="362"/>
      <c r="G3623" s="186" t="s">
        <v>585</v>
      </c>
      <c r="H3623" s="187">
        <v>0.78500000000000003</v>
      </c>
      <c r="I3623" s="188">
        <v>10.61</v>
      </c>
      <c r="J3623" s="200">
        <v>8.32</v>
      </c>
    </row>
    <row r="3624" spans="1:10" s="110" customFormat="1">
      <c r="A3624" s="199" t="s">
        <v>139</v>
      </c>
      <c r="B3624" s="186" t="s">
        <v>1692</v>
      </c>
      <c r="C3624" s="186" t="s">
        <v>21</v>
      </c>
      <c r="D3624" s="278" t="s">
        <v>1104</v>
      </c>
      <c r="E3624" s="362" t="s">
        <v>142</v>
      </c>
      <c r="F3624" s="362"/>
      <c r="G3624" s="186" t="s">
        <v>38</v>
      </c>
      <c r="H3624" s="187">
        <v>1.9E-2</v>
      </c>
      <c r="I3624" s="188">
        <v>22.85</v>
      </c>
      <c r="J3624" s="200">
        <v>0.43</v>
      </c>
    </row>
    <row r="3625" spans="1:10" s="110" customFormat="1" ht="25.5">
      <c r="A3625" s="201"/>
      <c r="B3625" s="293"/>
      <c r="C3625" s="293"/>
      <c r="D3625" s="279"/>
      <c r="E3625" s="279" t="s">
        <v>143</v>
      </c>
      <c r="F3625" s="203">
        <v>24.95</v>
      </c>
      <c r="G3625" s="279" t="s">
        <v>144</v>
      </c>
      <c r="H3625" s="203">
        <v>0</v>
      </c>
      <c r="I3625" s="279" t="s">
        <v>145</v>
      </c>
      <c r="J3625" s="204">
        <v>24.95</v>
      </c>
    </row>
    <row r="3626" spans="1:10" s="110" customFormat="1" ht="15" customHeight="1" thickBot="1">
      <c r="A3626" s="201"/>
      <c r="B3626" s="293"/>
      <c r="C3626" s="293"/>
      <c r="D3626" s="279"/>
      <c r="E3626" s="279" t="s">
        <v>663</v>
      </c>
      <c r="F3626" s="203">
        <v>16.309999999999999</v>
      </c>
      <c r="G3626" s="279"/>
      <c r="H3626" s="363" t="s">
        <v>664</v>
      </c>
      <c r="I3626" s="363"/>
      <c r="J3626" s="204">
        <v>88.91</v>
      </c>
    </row>
    <row r="3627" spans="1:10" s="110" customFormat="1" ht="15" thickTop="1">
      <c r="A3627" s="205"/>
      <c r="B3627" s="190"/>
      <c r="C3627" s="190"/>
      <c r="D3627" s="189"/>
      <c r="E3627" s="189"/>
      <c r="F3627" s="189"/>
      <c r="G3627" s="189"/>
      <c r="H3627" s="189"/>
      <c r="I3627" s="189"/>
      <c r="J3627" s="206"/>
    </row>
    <row r="3628" spans="1:10" s="110" customFormat="1">
      <c r="A3628" s="290" t="s">
        <v>4185</v>
      </c>
      <c r="B3628" s="289" t="s">
        <v>8</v>
      </c>
      <c r="C3628" s="289" t="s">
        <v>9</v>
      </c>
      <c r="D3628" s="284" t="s">
        <v>10</v>
      </c>
      <c r="E3628" s="367" t="s">
        <v>136</v>
      </c>
      <c r="F3628" s="367"/>
      <c r="G3628" s="289" t="s">
        <v>11</v>
      </c>
      <c r="H3628" s="288" t="s">
        <v>12</v>
      </c>
      <c r="I3628" s="288" t="s">
        <v>13</v>
      </c>
      <c r="J3628" s="287" t="s">
        <v>14</v>
      </c>
    </row>
    <row r="3629" spans="1:10" s="110" customFormat="1" ht="25.5" customHeight="1">
      <c r="A3629" s="94" t="s">
        <v>137</v>
      </c>
      <c r="B3629" s="95" t="s">
        <v>1185</v>
      </c>
      <c r="C3629" s="95" t="s">
        <v>21</v>
      </c>
      <c r="D3629" s="277" t="s">
        <v>482</v>
      </c>
      <c r="E3629" s="368" t="s">
        <v>181</v>
      </c>
      <c r="F3629" s="368"/>
      <c r="G3629" s="95" t="s">
        <v>38</v>
      </c>
      <c r="H3629" s="182">
        <v>1</v>
      </c>
      <c r="I3629" s="96">
        <v>14.42</v>
      </c>
      <c r="J3629" s="196">
        <v>14.42</v>
      </c>
    </row>
    <row r="3630" spans="1:10" s="110" customFormat="1" ht="25.5" customHeight="1">
      <c r="A3630" s="197" t="s">
        <v>146</v>
      </c>
      <c r="B3630" s="183" t="s">
        <v>1634</v>
      </c>
      <c r="C3630" s="183" t="s">
        <v>21</v>
      </c>
      <c r="D3630" s="285" t="s">
        <v>539</v>
      </c>
      <c r="E3630" s="365" t="s">
        <v>148</v>
      </c>
      <c r="F3630" s="365"/>
      <c r="G3630" s="183" t="s">
        <v>26</v>
      </c>
      <c r="H3630" s="184">
        <v>1.3599999999999999E-2</v>
      </c>
      <c r="I3630" s="185">
        <v>21.5</v>
      </c>
      <c r="J3630" s="198">
        <v>0.28999999999999998</v>
      </c>
    </row>
    <row r="3631" spans="1:10" s="110" customFormat="1" ht="25.5" customHeight="1">
      <c r="A3631" s="197" t="s">
        <v>146</v>
      </c>
      <c r="B3631" s="183" t="s">
        <v>1633</v>
      </c>
      <c r="C3631" s="183" t="s">
        <v>21</v>
      </c>
      <c r="D3631" s="285" t="s">
        <v>538</v>
      </c>
      <c r="E3631" s="365" t="s">
        <v>148</v>
      </c>
      <c r="F3631" s="365"/>
      <c r="G3631" s="183" t="s">
        <v>26</v>
      </c>
      <c r="H3631" s="184">
        <v>8.3599999999999994E-2</v>
      </c>
      <c r="I3631" s="185">
        <v>25.4</v>
      </c>
      <c r="J3631" s="198">
        <v>2.12</v>
      </c>
    </row>
    <row r="3632" spans="1:10" s="110" customFormat="1" ht="25.5" customHeight="1">
      <c r="A3632" s="197" t="s">
        <v>146</v>
      </c>
      <c r="B3632" s="183" t="s">
        <v>1699</v>
      </c>
      <c r="C3632" s="183" t="s">
        <v>21</v>
      </c>
      <c r="D3632" s="285" t="s">
        <v>1112</v>
      </c>
      <c r="E3632" s="365" t="s">
        <v>181</v>
      </c>
      <c r="F3632" s="365"/>
      <c r="G3632" s="183" t="s">
        <v>38</v>
      </c>
      <c r="H3632" s="184">
        <v>1</v>
      </c>
      <c r="I3632" s="185">
        <v>10.89</v>
      </c>
      <c r="J3632" s="198">
        <v>10.89</v>
      </c>
    </row>
    <row r="3633" spans="1:10" s="110" customFormat="1" ht="25.5">
      <c r="A3633" s="199" t="s">
        <v>139</v>
      </c>
      <c r="B3633" s="186" t="s">
        <v>1700</v>
      </c>
      <c r="C3633" s="186" t="s">
        <v>21</v>
      </c>
      <c r="D3633" s="278" t="s">
        <v>1113</v>
      </c>
      <c r="E3633" s="362" t="s">
        <v>142</v>
      </c>
      <c r="F3633" s="362"/>
      <c r="G3633" s="186" t="s">
        <v>45</v>
      </c>
      <c r="H3633" s="187">
        <v>2.1179999999999999</v>
      </c>
      <c r="I3633" s="188">
        <v>0.22</v>
      </c>
      <c r="J3633" s="200">
        <v>0.46</v>
      </c>
    </row>
    <row r="3634" spans="1:10" s="110" customFormat="1" ht="25.5">
      <c r="A3634" s="199" t="s">
        <v>139</v>
      </c>
      <c r="B3634" s="186" t="s">
        <v>1639</v>
      </c>
      <c r="C3634" s="186" t="s">
        <v>21</v>
      </c>
      <c r="D3634" s="278" t="s">
        <v>544</v>
      </c>
      <c r="E3634" s="362" t="s">
        <v>142</v>
      </c>
      <c r="F3634" s="362"/>
      <c r="G3634" s="186" t="s">
        <v>38</v>
      </c>
      <c r="H3634" s="187">
        <v>2.5000000000000001E-2</v>
      </c>
      <c r="I3634" s="188">
        <v>26.45</v>
      </c>
      <c r="J3634" s="200">
        <v>0.66</v>
      </c>
    </row>
    <row r="3635" spans="1:10" s="110" customFormat="1" ht="25.5">
      <c r="A3635" s="201"/>
      <c r="B3635" s="293"/>
      <c r="C3635" s="293"/>
      <c r="D3635" s="279"/>
      <c r="E3635" s="279" t="s">
        <v>143</v>
      </c>
      <c r="F3635" s="203">
        <v>3.19</v>
      </c>
      <c r="G3635" s="279" t="s">
        <v>144</v>
      </c>
      <c r="H3635" s="203">
        <v>0</v>
      </c>
      <c r="I3635" s="279" t="s">
        <v>145</v>
      </c>
      <c r="J3635" s="204">
        <v>3.19</v>
      </c>
    </row>
    <row r="3636" spans="1:10" s="110" customFormat="1" ht="15" customHeight="1" thickBot="1">
      <c r="A3636" s="201"/>
      <c r="B3636" s="293"/>
      <c r="C3636" s="293"/>
      <c r="D3636" s="279"/>
      <c r="E3636" s="279" t="s">
        <v>663</v>
      </c>
      <c r="F3636" s="203">
        <v>3.24</v>
      </c>
      <c r="G3636" s="279"/>
      <c r="H3636" s="363" t="s">
        <v>664</v>
      </c>
      <c r="I3636" s="363"/>
      <c r="J3636" s="204">
        <v>17.66</v>
      </c>
    </row>
    <row r="3637" spans="1:10" s="110" customFormat="1" ht="15" thickTop="1">
      <c r="A3637" s="205"/>
      <c r="B3637" s="190"/>
      <c r="C3637" s="190"/>
      <c r="D3637" s="189"/>
      <c r="E3637" s="189"/>
      <c r="F3637" s="189"/>
      <c r="G3637" s="189"/>
      <c r="H3637" s="189"/>
      <c r="I3637" s="189"/>
      <c r="J3637" s="206"/>
    </row>
    <row r="3638" spans="1:10" s="110" customFormat="1">
      <c r="A3638" s="290" t="s">
        <v>4186</v>
      </c>
      <c r="B3638" s="289" t="s">
        <v>8</v>
      </c>
      <c r="C3638" s="289" t="s">
        <v>9</v>
      </c>
      <c r="D3638" s="284" t="s">
        <v>10</v>
      </c>
      <c r="E3638" s="367" t="s">
        <v>136</v>
      </c>
      <c r="F3638" s="367"/>
      <c r="G3638" s="289" t="s">
        <v>11</v>
      </c>
      <c r="H3638" s="288" t="s">
        <v>12</v>
      </c>
      <c r="I3638" s="288" t="s">
        <v>13</v>
      </c>
      <c r="J3638" s="287" t="s">
        <v>14</v>
      </c>
    </row>
    <row r="3639" spans="1:10" s="110" customFormat="1" ht="25.5" customHeight="1">
      <c r="A3639" s="94" t="s">
        <v>137</v>
      </c>
      <c r="B3639" s="95" t="s">
        <v>1231</v>
      </c>
      <c r="C3639" s="95" t="s">
        <v>21</v>
      </c>
      <c r="D3639" s="277" t="s">
        <v>483</v>
      </c>
      <c r="E3639" s="368" t="s">
        <v>181</v>
      </c>
      <c r="F3639" s="368"/>
      <c r="G3639" s="95" t="s">
        <v>38</v>
      </c>
      <c r="H3639" s="182">
        <v>1</v>
      </c>
      <c r="I3639" s="96">
        <v>13.83</v>
      </c>
      <c r="J3639" s="196">
        <v>13.83</v>
      </c>
    </row>
    <row r="3640" spans="1:10" s="110" customFormat="1" ht="25.5" customHeight="1">
      <c r="A3640" s="197" t="s">
        <v>146</v>
      </c>
      <c r="B3640" s="183" t="s">
        <v>1634</v>
      </c>
      <c r="C3640" s="183" t="s">
        <v>21</v>
      </c>
      <c r="D3640" s="285" t="s">
        <v>539</v>
      </c>
      <c r="E3640" s="365" t="s">
        <v>148</v>
      </c>
      <c r="F3640" s="365"/>
      <c r="G3640" s="183" t="s">
        <v>26</v>
      </c>
      <c r="H3640" s="184">
        <v>9.7999999999999997E-3</v>
      </c>
      <c r="I3640" s="185">
        <v>21.5</v>
      </c>
      <c r="J3640" s="198">
        <v>0.21</v>
      </c>
    </row>
    <row r="3641" spans="1:10" s="110" customFormat="1" ht="25.5" customHeight="1">
      <c r="A3641" s="197" t="s">
        <v>146</v>
      </c>
      <c r="B3641" s="183" t="s">
        <v>1633</v>
      </c>
      <c r="C3641" s="183" t="s">
        <v>21</v>
      </c>
      <c r="D3641" s="285" t="s">
        <v>538</v>
      </c>
      <c r="E3641" s="365" t="s">
        <v>148</v>
      </c>
      <c r="F3641" s="365"/>
      <c r="G3641" s="183" t="s">
        <v>26</v>
      </c>
      <c r="H3641" s="184">
        <v>5.9700000000000003E-2</v>
      </c>
      <c r="I3641" s="185">
        <v>25.4</v>
      </c>
      <c r="J3641" s="198">
        <v>1.51</v>
      </c>
    </row>
    <row r="3642" spans="1:10" s="110" customFormat="1" ht="25.5" customHeight="1">
      <c r="A3642" s="197" t="s">
        <v>146</v>
      </c>
      <c r="B3642" s="183" t="s">
        <v>1711</v>
      </c>
      <c r="C3642" s="183" t="s">
        <v>21</v>
      </c>
      <c r="D3642" s="285" t="s">
        <v>1126</v>
      </c>
      <c r="E3642" s="365" t="s">
        <v>181</v>
      </c>
      <c r="F3642" s="365"/>
      <c r="G3642" s="183" t="s">
        <v>38</v>
      </c>
      <c r="H3642" s="184">
        <v>1</v>
      </c>
      <c r="I3642" s="185">
        <v>11.16</v>
      </c>
      <c r="J3642" s="198">
        <v>11.16</v>
      </c>
    </row>
    <row r="3643" spans="1:10" s="110" customFormat="1" ht="25.5">
      <c r="A3643" s="199" t="s">
        <v>139</v>
      </c>
      <c r="B3643" s="186" t="s">
        <v>1700</v>
      </c>
      <c r="C3643" s="186" t="s">
        <v>21</v>
      </c>
      <c r="D3643" s="278" t="s">
        <v>1113</v>
      </c>
      <c r="E3643" s="362" t="s">
        <v>142</v>
      </c>
      <c r="F3643" s="362"/>
      <c r="G3643" s="186" t="s">
        <v>45</v>
      </c>
      <c r="H3643" s="187">
        <v>1.333</v>
      </c>
      <c r="I3643" s="188">
        <v>0.22</v>
      </c>
      <c r="J3643" s="200">
        <v>0.28999999999999998</v>
      </c>
    </row>
    <row r="3644" spans="1:10" s="110" customFormat="1" ht="25.5">
      <c r="A3644" s="199" t="s">
        <v>139</v>
      </c>
      <c r="B3644" s="186" t="s">
        <v>1639</v>
      </c>
      <c r="C3644" s="186" t="s">
        <v>21</v>
      </c>
      <c r="D3644" s="278" t="s">
        <v>544</v>
      </c>
      <c r="E3644" s="362" t="s">
        <v>142</v>
      </c>
      <c r="F3644" s="362"/>
      <c r="G3644" s="186" t="s">
        <v>38</v>
      </c>
      <c r="H3644" s="187">
        <v>2.5000000000000001E-2</v>
      </c>
      <c r="I3644" s="188">
        <v>26.45</v>
      </c>
      <c r="J3644" s="200">
        <v>0.66</v>
      </c>
    </row>
    <row r="3645" spans="1:10" s="110" customFormat="1" ht="25.5">
      <c r="A3645" s="201"/>
      <c r="B3645" s="293"/>
      <c r="C3645" s="293"/>
      <c r="D3645" s="279"/>
      <c r="E3645" s="279" t="s">
        <v>143</v>
      </c>
      <c r="F3645" s="203">
        <v>2.04</v>
      </c>
      <c r="G3645" s="279" t="s">
        <v>144</v>
      </c>
      <c r="H3645" s="203">
        <v>0</v>
      </c>
      <c r="I3645" s="279" t="s">
        <v>145</v>
      </c>
      <c r="J3645" s="204">
        <v>2.04</v>
      </c>
    </row>
    <row r="3646" spans="1:10" s="110" customFormat="1" ht="15" customHeight="1" thickBot="1">
      <c r="A3646" s="201"/>
      <c r="B3646" s="293"/>
      <c r="C3646" s="293"/>
      <c r="D3646" s="279"/>
      <c r="E3646" s="279" t="s">
        <v>663</v>
      </c>
      <c r="F3646" s="203">
        <v>3.1</v>
      </c>
      <c r="G3646" s="279"/>
      <c r="H3646" s="363" t="s">
        <v>664</v>
      </c>
      <c r="I3646" s="363"/>
      <c r="J3646" s="204">
        <v>16.93</v>
      </c>
    </row>
    <row r="3647" spans="1:10" s="110" customFormat="1" ht="15" thickTop="1">
      <c r="A3647" s="205"/>
      <c r="B3647" s="190"/>
      <c r="C3647" s="190"/>
      <c r="D3647" s="189"/>
      <c r="E3647" s="189"/>
      <c r="F3647" s="189"/>
      <c r="G3647" s="189"/>
      <c r="H3647" s="189"/>
      <c r="I3647" s="189"/>
      <c r="J3647" s="206"/>
    </row>
    <row r="3648" spans="1:10" s="110" customFormat="1">
      <c r="A3648" s="290" t="s">
        <v>4187</v>
      </c>
      <c r="B3648" s="289" t="s">
        <v>8</v>
      </c>
      <c r="C3648" s="289" t="s">
        <v>9</v>
      </c>
      <c r="D3648" s="284" t="s">
        <v>10</v>
      </c>
      <c r="E3648" s="367" t="s">
        <v>136</v>
      </c>
      <c r="F3648" s="367"/>
      <c r="G3648" s="289" t="s">
        <v>11</v>
      </c>
      <c r="H3648" s="288" t="s">
        <v>12</v>
      </c>
      <c r="I3648" s="288" t="s">
        <v>13</v>
      </c>
      <c r="J3648" s="287" t="s">
        <v>14</v>
      </c>
    </row>
    <row r="3649" spans="1:10" s="110" customFormat="1" ht="25.5" customHeight="1">
      <c r="A3649" s="94" t="s">
        <v>137</v>
      </c>
      <c r="B3649" s="95" t="s">
        <v>1188</v>
      </c>
      <c r="C3649" s="95" t="s">
        <v>21</v>
      </c>
      <c r="D3649" s="277" t="s">
        <v>484</v>
      </c>
      <c r="E3649" s="368" t="s">
        <v>181</v>
      </c>
      <c r="F3649" s="368"/>
      <c r="G3649" s="95" t="s">
        <v>38</v>
      </c>
      <c r="H3649" s="182">
        <v>1</v>
      </c>
      <c r="I3649" s="96">
        <v>13.16</v>
      </c>
      <c r="J3649" s="196">
        <v>13.16</v>
      </c>
    </row>
    <row r="3650" spans="1:10" s="110" customFormat="1" ht="25.5" customHeight="1">
      <c r="A3650" s="197" t="s">
        <v>146</v>
      </c>
      <c r="B3650" s="183" t="s">
        <v>1634</v>
      </c>
      <c r="C3650" s="183" t="s">
        <v>21</v>
      </c>
      <c r="D3650" s="285" t="s">
        <v>539</v>
      </c>
      <c r="E3650" s="365" t="s">
        <v>148</v>
      </c>
      <c r="F3650" s="365"/>
      <c r="G3650" s="183" t="s">
        <v>26</v>
      </c>
      <c r="H3650" s="184">
        <v>6.6E-3</v>
      </c>
      <c r="I3650" s="185">
        <v>21.5</v>
      </c>
      <c r="J3650" s="198">
        <v>0.14000000000000001</v>
      </c>
    </row>
    <row r="3651" spans="1:10" s="110" customFormat="1" ht="25.5" customHeight="1">
      <c r="A3651" s="197" t="s">
        <v>146</v>
      </c>
      <c r="B3651" s="183" t="s">
        <v>1633</v>
      </c>
      <c r="C3651" s="183" t="s">
        <v>21</v>
      </c>
      <c r="D3651" s="285" t="s">
        <v>538</v>
      </c>
      <c r="E3651" s="365" t="s">
        <v>148</v>
      </c>
      <c r="F3651" s="365"/>
      <c r="G3651" s="183" t="s">
        <v>26</v>
      </c>
      <c r="H3651" s="184">
        <v>4.0300000000000002E-2</v>
      </c>
      <c r="I3651" s="185">
        <v>25.4</v>
      </c>
      <c r="J3651" s="198">
        <v>1.02</v>
      </c>
    </row>
    <row r="3652" spans="1:10" s="110" customFormat="1" ht="25.5" customHeight="1">
      <c r="A3652" s="197" t="s">
        <v>146</v>
      </c>
      <c r="B3652" s="183" t="s">
        <v>1701</v>
      </c>
      <c r="C3652" s="183" t="s">
        <v>21</v>
      </c>
      <c r="D3652" s="285" t="s">
        <v>1114</v>
      </c>
      <c r="E3652" s="365" t="s">
        <v>181</v>
      </c>
      <c r="F3652" s="365"/>
      <c r="G3652" s="183" t="s">
        <v>38</v>
      </c>
      <c r="H3652" s="184">
        <v>1</v>
      </c>
      <c r="I3652" s="185">
        <v>11.18</v>
      </c>
      <c r="J3652" s="198">
        <v>11.18</v>
      </c>
    </row>
    <row r="3653" spans="1:10" s="110" customFormat="1" ht="25.5">
      <c r="A3653" s="199" t="s">
        <v>139</v>
      </c>
      <c r="B3653" s="186" t="s">
        <v>1700</v>
      </c>
      <c r="C3653" s="186" t="s">
        <v>21</v>
      </c>
      <c r="D3653" s="278" t="s">
        <v>1113</v>
      </c>
      <c r="E3653" s="362" t="s">
        <v>142</v>
      </c>
      <c r="F3653" s="362"/>
      <c r="G3653" s="186" t="s">
        <v>45</v>
      </c>
      <c r="H3653" s="187">
        <v>0.72799999999999998</v>
      </c>
      <c r="I3653" s="188">
        <v>0.22</v>
      </c>
      <c r="J3653" s="200">
        <v>0.16</v>
      </c>
    </row>
    <row r="3654" spans="1:10" s="110" customFormat="1" ht="25.5">
      <c r="A3654" s="199" t="s">
        <v>139</v>
      </c>
      <c r="B3654" s="186" t="s">
        <v>1639</v>
      </c>
      <c r="C3654" s="186" t="s">
        <v>21</v>
      </c>
      <c r="D3654" s="278" t="s">
        <v>544</v>
      </c>
      <c r="E3654" s="362" t="s">
        <v>142</v>
      </c>
      <c r="F3654" s="362"/>
      <c r="G3654" s="186" t="s">
        <v>38</v>
      </c>
      <c r="H3654" s="187">
        <v>2.5000000000000001E-2</v>
      </c>
      <c r="I3654" s="188">
        <v>26.45</v>
      </c>
      <c r="J3654" s="200">
        <v>0.66</v>
      </c>
    </row>
    <row r="3655" spans="1:10" s="110" customFormat="1" ht="25.5">
      <c r="A3655" s="201"/>
      <c r="B3655" s="293"/>
      <c r="C3655" s="293"/>
      <c r="D3655" s="279"/>
      <c r="E3655" s="279" t="s">
        <v>143</v>
      </c>
      <c r="F3655" s="203">
        <v>1.26</v>
      </c>
      <c r="G3655" s="279" t="s">
        <v>144</v>
      </c>
      <c r="H3655" s="203">
        <v>0</v>
      </c>
      <c r="I3655" s="279" t="s">
        <v>145</v>
      </c>
      <c r="J3655" s="204">
        <v>1.26</v>
      </c>
    </row>
    <row r="3656" spans="1:10" s="110" customFormat="1" ht="15" customHeight="1" thickBot="1">
      <c r="A3656" s="201"/>
      <c r="B3656" s="293"/>
      <c r="C3656" s="293"/>
      <c r="D3656" s="279"/>
      <c r="E3656" s="279" t="s">
        <v>663</v>
      </c>
      <c r="F3656" s="203">
        <v>2.95</v>
      </c>
      <c r="G3656" s="279"/>
      <c r="H3656" s="363" t="s">
        <v>664</v>
      </c>
      <c r="I3656" s="363"/>
      <c r="J3656" s="204">
        <v>16.11</v>
      </c>
    </row>
    <row r="3657" spans="1:10" s="110" customFormat="1" ht="15" thickTop="1">
      <c r="A3657" s="205"/>
      <c r="B3657" s="190"/>
      <c r="C3657" s="190"/>
      <c r="D3657" s="189"/>
      <c r="E3657" s="189"/>
      <c r="F3657" s="189"/>
      <c r="G3657" s="189"/>
      <c r="H3657" s="189"/>
      <c r="I3657" s="189"/>
      <c r="J3657" s="206"/>
    </row>
    <row r="3658" spans="1:10" s="110" customFormat="1">
      <c r="A3658" s="290" t="s">
        <v>4188</v>
      </c>
      <c r="B3658" s="289" t="s">
        <v>8</v>
      </c>
      <c r="C3658" s="289" t="s">
        <v>9</v>
      </c>
      <c r="D3658" s="284" t="s">
        <v>10</v>
      </c>
      <c r="E3658" s="367" t="s">
        <v>136</v>
      </c>
      <c r="F3658" s="367"/>
      <c r="G3658" s="289" t="s">
        <v>11</v>
      </c>
      <c r="H3658" s="288" t="s">
        <v>12</v>
      </c>
      <c r="I3658" s="288" t="s">
        <v>13</v>
      </c>
      <c r="J3658" s="287" t="s">
        <v>14</v>
      </c>
    </row>
    <row r="3659" spans="1:10" s="110" customFormat="1" ht="25.5" customHeight="1">
      <c r="A3659" s="94" t="s">
        <v>137</v>
      </c>
      <c r="B3659" s="95" t="s">
        <v>1277</v>
      </c>
      <c r="C3659" s="95" t="s">
        <v>21</v>
      </c>
      <c r="D3659" s="277" t="s">
        <v>485</v>
      </c>
      <c r="E3659" s="368" t="s">
        <v>181</v>
      </c>
      <c r="F3659" s="368"/>
      <c r="G3659" s="95" t="s">
        <v>38</v>
      </c>
      <c r="H3659" s="182">
        <v>1</v>
      </c>
      <c r="I3659" s="96">
        <v>11.83</v>
      </c>
      <c r="J3659" s="196">
        <v>11.83</v>
      </c>
    </row>
    <row r="3660" spans="1:10" s="110" customFormat="1" ht="25.5" customHeight="1">
      <c r="A3660" s="197" t="s">
        <v>146</v>
      </c>
      <c r="B3660" s="183" t="s">
        <v>1634</v>
      </c>
      <c r="C3660" s="183" t="s">
        <v>21</v>
      </c>
      <c r="D3660" s="285" t="s">
        <v>539</v>
      </c>
      <c r="E3660" s="365" t="s">
        <v>148</v>
      </c>
      <c r="F3660" s="365"/>
      <c r="G3660" s="183" t="s">
        <v>26</v>
      </c>
      <c r="H3660" s="184">
        <v>4.1999999999999997E-3</v>
      </c>
      <c r="I3660" s="185">
        <v>21.5</v>
      </c>
      <c r="J3660" s="198">
        <v>0.09</v>
      </c>
    </row>
    <row r="3661" spans="1:10" s="110" customFormat="1" ht="25.5" customHeight="1">
      <c r="A3661" s="197" t="s">
        <v>146</v>
      </c>
      <c r="B3661" s="183" t="s">
        <v>1633</v>
      </c>
      <c r="C3661" s="183" t="s">
        <v>21</v>
      </c>
      <c r="D3661" s="285" t="s">
        <v>538</v>
      </c>
      <c r="E3661" s="365" t="s">
        <v>148</v>
      </c>
      <c r="F3661" s="365"/>
      <c r="G3661" s="183" t="s">
        <v>26</v>
      </c>
      <c r="H3661" s="184">
        <v>2.5899999999999999E-2</v>
      </c>
      <c r="I3661" s="185">
        <v>25.4</v>
      </c>
      <c r="J3661" s="198">
        <v>0.65</v>
      </c>
    </row>
    <row r="3662" spans="1:10" s="110" customFormat="1" ht="25.5" customHeight="1">
      <c r="A3662" s="197" t="s">
        <v>146</v>
      </c>
      <c r="B3662" s="183" t="s">
        <v>1702</v>
      </c>
      <c r="C3662" s="183" t="s">
        <v>21</v>
      </c>
      <c r="D3662" s="285" t="s">
        <v>1115</v>
      </c>
      <c r="E3662" s="365" t="s">
        <v>181</v>
      </c>
      <c r="F3662" s="365"/>
      <c r="G3662" s="183" t="s">
        <v>38</v>
      </c>
      <c r="H3662" s="184">
        <v>1</v>
      </c>
      <c r="I3662" s="185">
        <v>10.36</v>
      </c>
      <c r="J3662" s="198">
        <v>10.36</v>
      </c>
    </row>
    <row r="3663" spans="1:10" s="110" customFormat="1" ht="25.5">
      <c r="A3663" s="199" t="s">
        <v>139</v>
      </c>
      <c r="B3663" s="186" t="s">
        <v>1700</v>
      </c>
      <c r="C3663" s="186" t="s">
        <v>21</v>
      </c>
      <c r="D3663" s="278" t="s">
        <v>1113</v>
      </c>
      <c r="E3663" s="362" t="s">
        <v>142</v>
      </c>
      <c r="F3663" s="362"/>
      <c r="G3663" s="186" t="s">
        <v>45</v>
      </c>
      <c r="H3663" s="187">
        <v>0.35699999999999998</v>
      </c>
      <c r="I3663" s="188">
        <v>0.22</v>
      </c>
      <c r="J3663" s="200">
        <v>7.0000000000000007E-2</v>
      </c>
    </row>
    <row r="3664" spans="1:10" s="110" customFormat="1" ht="25.5">
      <c r="A3664" s="199" t="s">
        <v>139</v>
      </c>
      <c r="B3664" s="186" t="s">
        <v>1639</v>
      </c>
      <c r="C3664" s="186" t="s">
        <v>21</v>
      </c>
      <c r="D3664" s="278" t="s">
        <v>544</v>
      </c>
      <c r="E3664" s="362" t="s">
        <v>142</v>
      </c>
      <c r="F3664" s="362"/>
      <c r="G3664" s="186" t="s">
        <v>38</v>
      </c>
      <c r="H3664" s="187">
        <v>2.5000000000000001E-2</v>
      </c>
      <c r="I3664" s="188">
        <v>26.45</v>
      </c>
      <c r="J3664" s="200">
        <v>0.66</v>
      </c>
    </row>
    <row r="3665" spans="1:10" s="110" customFormat="1" ht="25.5">
      <c r="A3665" s="201"/>
      <c r="B3665" s="293"/>
      <c r="C3665" s="293"/>
      <c r="D3665" s="279"/>
      <c r="E3665" s="279" t="s">
        <v>143</v>
      </c>
      <c r="F3665" s="203">
        <v>0.76</v>
      </c>
      <c r="G3665" s="279" t="s">
        <v>144</v>
      </c>
      <c r="H3665" s="203">
        <v>0</v>
      </c>
      <c r="I3665" s="279" t="s">
        <v>145</v>
      </c>
      <c r="J3665" s="204">
        <v>0.76</v>
      </c>
    </row>
    <row r="3666" spans="1:10" s="110" customFormat="1" ht="15" customHeight="1" thickBot="1">
      <c r="A3666" s="201"/>
      <c r="B3666" s="293"/>
      <c r="C3666" s="293"/>
      <c r="D3666" s="279"/>
      <c r="E3666" s="279" t="s">
        <v>663</v>
      </c>
      <c r="F3666" s="203">
        <v>2.65</v>
      </c>
      <c r="G3666" s="279"/>
      <c r="H3666" s="363" t="s">
        <v>664</v>
      </c>
      <c r="I3666" s="363"/>
      <c r="J3666" s="204">
        <v>14.48</v>
      </c>
    </row>
    <row r="3667" spans="1:10" s="110" customFormat="1" ht="15" thickTop="1">
      <c r="A3667" s="205"/>
      <c r="B3667" s="190"/>
      <c r="C3667" s="190"/>
      <c r="D3667" s="189"/>
      <c r="E3667" s="189"/>
      <c r="F3667" s="189"/>
      <c r="G3667" s="189"/>
      <c r="H3667" s="189"/>
      <c r="I3667" s="189"/>
      <c r="J3667" s="206"/>
    </row>
    <row r="3668" spans="1:10" s="110" customFormat="1">
      <c r="A3668" s="290" t="s">
        <v>4189</v>
      </c>
      <c r="B3668" s="289" t="s">
        <v>8</v>
      </c>
      <c r="C3668" s="289" t="s">
        <v>9</v>
      </c>
      <c r="D3668" s="284" t="s">
        <v>10</v>
      </c>
      <c r="E3668" s="367" t="s">
        <v>136</v>
      </c>
      <c r="F3668" s="367"/>
      <c r="G3668" s="289" t="s">
        <v>11</v>
      </c>
      <c r="H3668" s="288" t="s">
        <v>12</v>
      </c>
      <c r="I3668" s="288" t="s">
        <v>13</v>
      </c>
      <c r="J3668" s="287" t="s">
        <v>14</v>
      </c>
    </row>
    <row r="3669" spans="1:10" s="110" customFormat="1" ht="25.5" customHeight="1">
      <c r="A3669" s="94" t="s">
        <v>137</v>
      </c>
      <c r="B3669" s="95" t="s">
        <v>4190</v>
      </c>
      <c r="C3669" s="95" t="s">
        <v>21</v>
      </c>
      <c r="D3669" s="277" t="s">
        <v>2890</v>
      </c>
      <c r="E3669" s="368" t="s">
        <v>181</v>
      </c>
      <c r="F3669" s="368"/>
      <c r="G3669" s="95" t="s">
        <v>38</v>
      </c>
      <c r="H3669" s="182">
        <v>1</v>
      </c>
      <c r="I3669" s="96">
        <v>9.9700000000000006</v>
      </c>
      <c r="J3669" s="196">
        <v>9.9700000000000006</v>
      </c>
    </row>
    <row r="3670" spans="1:10" s="110" customFormat="1" ht="25.5" customHeight="1">
      <c r="A3670" s="197" t="s">
        <v>146</v>
      </c>
      <c r="B3670" s="183" t="s">
        <v>1634</v>
      </c>
      <c r="C3670" s="183" t="s">
        <v>21</v>
      </c>
      <c r="D3670" s="285" t="s">
        <v>539</v>
      </c>
      <c r="E3670" s="365" t="s">
        <v>148</v>
      </c>
      <c r="F3670" s="365"/>
      <c r="G3670" s="183" t="s">
        <v>26</v>
      </c>
      <c r="H3670" s="184">
        <v>2.3E-3</v>
      </c>
      <c r="I3670" s="185">
        <v>21.5</v>
      </c>
      <c r="J3670" s="198">
        <v>0.04</v>
      </c>
    </row>
    <row r="3671" spans="1:10" s="110" customFormat="1" ht="25.5" customHeight="1">
      <c r="A3671" s="197" t="s">
        <v>146</v>
      </c>
      <c r="B3671" s="183" t="s">
        <v>1633</v>
      </c>
      <c r="C3671" s="183" t="s">
        <v>21</v>
      </c>
      <c r="D3671" s="285" t="s">
        <v>538</v>
      </c>
      <c r="E3671" s="365" t="s">
        <v>148</v>
      </c>
      <c r="F3671" s="365"/>
      <c r="G3671" s="183" t="s">
        <v>26</v>
      </c>
      <c r="H3671" s="184">
        <v>1.43E-2</v>
      </c>
      <c r="I3671" s="185">
        <v>25.4</v>
      </c>
      <c r="J3671" s="198">
        <v>0.36</v>
      </c>
    </row>
    <row r="3672" spans="1:10" s="110" customFormat="1" ht="25.5" customHeight="1">
      <c r="A3672" s="197" t="s">
        <v>146</v>
      </c>
      <c r="B3672" s="183" t="s">
        <v>1703</v>
      </c>
      <c r="C3672" s="183" t="s">
        <v>21</v>
      </c>
      <c r="D3672" s="285" t="s">
        <v>1116</v>
      </c>
      <c r="E3672" s="365" t="s">
        <v>181</v>
      </c>
      <c r="F3672" s="365"/>
      <c r="G3672" s="183" t="s">
        <v>38</v>
      </c>
      <c r="H3672" s="184">
        <v>1</v>
      </c>
      <c r="I3672" s="185">
        <v>8.8800000000000008</v>
      </c>
      <c r="J3672" s="198">
        <v>8.8800000000000008</v>
      </c>
    </row>
    <row r="3673" spans="1:10" s="110" customFormat="1" ht="25.5">
      <c r="A3673" s="199" t="s">
        <v>139</v>
      </c>
      <c r="B3673" s="186" t="s">
        <v>1700</v>
      </c>
      <c r="C3673" s="186" t="s">
        <v>21</v>
      </c>
      <c r="D3673" s="278" t="s">
        <v>1113</v>
      </c>
      <c r="E3673" s="362" t="s">
        <v>142</v>
      </c>
      <c r="F3673" s="362"/>
      <c r="G3673" s="186" t="s">
        <v>45</v>
      </c>
      <c r="H3673" s="187">
        <v>0.14699999999999999</v>
      </c>
      <c r="I3673" s="188">
        <v>0.22</v>
      </c>
      <c r="J3673" s="200">
        <v>0.03</v>
      </c>
    </row>
    <row r="3674" spans="1:10" s="110" customFormat="1" ht="25.5">
      <c r="A3674" s="199" t="s">
        <v>139</v>
      </c>
      <c r="B3674" s="186" t="s">
        <v>1639</v>
      </c>
      <c r="C3674" s="186" t="s">
        <v>21</v>
      </c>
      <c r="D3674" s="278" t="s">
        <v>544</v>
      </c>
      <c r="E3674" s="362" t="s">
        <v>142</v>
      </c>
      <c r="F3674" s="362"/>
      <c r="G3674" s="186" t="s">
        <v>38</v>
      </c>
      <c r="H3674" s="187">
        <v>2.5000000000000001E-2</v>
      </c>
      <c r="I3674" s="188">
        <v>26.45</v>
      </c>
      <c r="J3674" s="200">
        <v>0.66</v>
      </c>
    </row>
    <row r="3675" spans="1:10" s="110" customFormat="1" ht="25.5">
      <c r="A3675" s="201"/>
      <c r="B3675" s="293"/>
      <c r="C3675" s="293"/>
      <c r="D3675" s="279"/>
      <c r="E3675" s="279" t="s">
        <v>143</v>
      </c>
      <c r="F3675" s="203">
        <v>0.41</v>
      </c>
      <c r="G3675" s="279" t="s">
        <v>144</v>
      </c>
      <c r="H3675" s="203">
        <v>0</v>
      </c>
      <c r="I3675" s="279" t="s">
        <v>145</v>
      </c>
      <c r="J3675" s="204">
        <v>0.41</v>
      </c>
    </row>
    <row r="3676" spans="1:10" s="110" customFormat="1" ht="15" customHeight="1" thickBot="1">
      <c r="A3676" s="201"/>
      <c r="B3676" s="293"/>
      <c r="C3676" s="293"/>
      <c r="D3676" s="279"/>
      <c r="E3676" s="279" t="s">
        <v>663</v>
      </c>
      <c r="F3676" s="203">
        <v>2.2400000000000002</v>
      </c>
      <c r="G3676" s="279"/>
      <c r="H3676" s="363" t="s">
        <v>664</v>
      </c>
      <c r="I3676" s="363"/>
      <c r="J3676" s="204">
        <v>12.21</v>
      </c>
    </row>
    <row r="3677" spans="1:10" s="110" customFormat="1" ht="15" thickTop="1">
      <c r="A3677" s="205"/>
      <c r="B3677" s="190"/>
      <c r="C3677" s="190"/>
      <c r="D3677" s="189"/>
      <c r="E3677" s="189"/>
      <c r="F3677" s="189"/>
      <c r="G3677" s="189"/>
      <c r="H3677" s="189"/>
      <c r="I3677" s="189"/>
      <c r="J3677" s="206"/>
    </row>
    <row r="3678" spans="1:10" s="110" customFormat="1">
      <c r="A3678" s="290" t="s">
        <v>4191</v>
      </c>
      <c r="B3678" s="289" t="s">
        <v>8</v>
      </c>
      <c r="C3678" s="289" t="s">
        <v>9</v>
      </c>
      <c r="D3678" s="284" t="s">
        <v>10</v>
      </c>
      <c r="E3678" s="367" t="s">
        <v>136</v>
      </c>
      <c r="F3678" s="367"/>
      <c r="G3678" s="289" t="s">
        <v>11</v>
      </c>
      <c r="H3678" s="288" t="s">
        <v>12</v>
      </c>
      <c r="I3678" s="288" t="s">
        <v>13</v>
      </c>
      <c r="J3678" s="287" t="s">
        <v>14</v>
      </c>
    </row>
    <row r="3679" spans="1:10" s="110" customFormat="1" ht="38.25">
      <c r="A3679" s="94" t="s">
        <v>137</v>
      </c>
      <c r="B3679" s="95" t="s">
        <v>1166</v>
      </c>
      <c r="C3679" s="95" t="s">
        <v>21</v>
      </c>
      <c r="D3679" s="277" t="s">
        <v>632</v>
      </c>
      <c r="E3679" s="368" t="s">
        <v>181</v>
      </c>
      <c r="F3679" s="368"/>
      <c r="G3679" s="95" t="s">
        <v>3</v>
      </c>
      <c r="H3679" s="182">
        <v>1</v>
      </c>
      <c r="I3679" s="96">
        <v>92.5</v>
      </c>
      <c r="J3679" s="196">
        <v>92.5</v>
      </c>
    </row>
    <row r="3680" spans="1:10" s="110" customFormat="1" ht="25.5" customHeight="1">
      <c r="A3680" s="197" t="s">
        <v>146</v>
      </c>
      <c r="B3680" s="183" t="s">
        <v>1689</v>
      </c>
      <c r="C3680" s="183" t="s">
        <v>21</v>
      </c>
      <c r="D3680" s="285" t="s">
        <v>1101</v>
      </c>
      <c r="E3680" s="365" t="s">
        <v>148</v>
      </c>
      <c r="F3680" s="365"/>
      <c r="G3680" s="183" t="s">
        <v>26</v>
      </c>
      <c r="H3680" s="184">
        <v>0.159</v>
      </c>
      <c r="I3680" s="185">
        <v>21.42</v>
      </c>
      <c r="J3680" s="198">
        <v>3.4</v>
      </c>
    </row>
    <row r="3681" spans="1:10" s="110" customFormat="1" ht="25.5" customHeight="1">
      <c r="A3681" s="197" t="s">
        <v>146</v>
      </c>
      <c r="B3681" s="183" t="s">
        <v>1344</v>
      </c>
      <c r="C3681" s="183" t="s">
        <v>21</v>
      </c>
      <c r="D3681" s="285" t="s">
        <v>670</v>
      </c>
      <c r="E3681" s="365" t="s">
        <v>148</v>
      </c>
      <c r="F3681" s="365"/>
      <c r="G3681" s="183" t="s">
        <v>26</v>
      </c>
      <c r="H3681" s="184">
        <v>0.86799999999999999</v>
      </c>
      <c r="I3681" s="185">
        <v>25.26</v>
      </c>
      <c r="J3681" s="198">
        <v>21.92</v>
      </c>
    </row>
    <row r="3682" spans="1:10" s="110" customFormat="1" ht="25.5" customHeight="1">
      <c r="A3682" s="197" t="s">
        <v>146</v>
      </c>
      <c r="B3682" s="183" t="s">
        <v>1712</v>
      </c>
      <c r="C3682" s="183" t="s">
        <v>21</v>
      </c>
      <c r="D3682" s="285" t="s">
        <v>1127</v>
      </c>
      <c r="E3682" s="365" t="s">
        <v>181</v>
      </c>
      <c r="F3682" s="365"/>
      <c r="G3682" s="183" t="s">
        <v>3</v>
      </c>
      <c r="H3682" s="184">
        <v>0.13600000000000001</v>
      </c>
      <c r="I3682" s="185">
        <v>129.08000000000001</v>
      </c>
      <c r="J3682" s="198">
        <v>17.55</v>
      </c>
    </row>
    <row r="3683" spans="1:10" s="110" customFormat="1" ht="25.5">
      <c r="A3683" s="199" t="s">
        <v>139</v>
      </c>
      <c r="B3683" s="186" t="s">
        <v>1641</v>
      </c>
      <c r="C3683" s="186" t="s">
        <v>21</v>
      </c>
      <c r="D3683" s="278" t="s">
        <v>546</v>
      </c>
      <c r="E3683" s="362" t="s">
        <v>142</v>
      </c>
      <c r="F3683" s="362"/>
      <c r="G3683" s="186" t="s">
        <v>547</v>
      </c>
      <c r="H3683" s="187">
        <v>4.0000000000000001E-3</v>
      </c>
      <c r="I3683" s="188">
        <v>7.29</v>
      </c>
      <c r="J3683" s="200">
        <v>0.02</v>
      </c>
    </row>
    <row r="3684" spans="1:10" s="110" customFormat="1" ht="25.5">
      <c r="A3684" s="199" t="s">
        <v>139</v>
      </c>
      <c r="B3684" s="186" t="s">
        <v>1713</v>
      </c>
      <c r="C3684" s="186" t="s">
        <v>21</v>
      </c>
      <c r="D3684" s="278" t="s">
        <v>1128</v>
      </c>
      <c r="E3684" s="362" t="s">
        <v>142</v>
      </c>
      <c r="F3684" s="362"/>
      <c r="G3684" s="186" t="s">
        <v>34</v>
      </c>
      <c r="H3684" s="187">
        <v>3.7999999999999999E-2</v>
      </c>
      <c r="I3684" s="188">
        <v>121.53</v>
      </c>
      <c r="J3684" s="200">
        <v>4.6100000000000003</v>
      </c>
    </row>
    <row r="3685" spans="1:10" s="110" customFormat="1" ht="38.25">
      <c r="A3685" s="199" t="s">
        <v>139</v>
      </c>
      <c r="B3685" s="186" t="s">
        <v>1714</v>
      </c>
      <c r="C3685" s="186" t="s">
        <v>21</v>
      </c>
      <c r="D3685" s="278" t="s">
        <v>1129</v>
      </c>
      <c r="E3685" s="362" t="s">
        <v>495</v>
      </c>
      <c r="F3685" s="362"/>
      <c r="G3685" s="186" t="s">
        <v>1107</v>
      </c>
      <c r="H3685" s="187">
        <v>0.05</v>
      </c>
      <c r="I3685" s="188">
        <v>900</v>
      </c>
      <c r="J3685" s="200">
        <v>45</v>
      </c>
    </row>
    <row r="3686" spans="1:10" s="110" customFormat="1" ht="25.5">
      <c r="A3686" s="201"/>
      <c r="B3686" s="293"/>
      <c r="C3686" s="293"/>
      <c r="D3686" s="279"/>
      <c r="E3686" s="279" t="s">
        <v>143</v>
      </c>
      <c r="F3686" s="203">
        <v>20.05</v>
      </c>
      <c r="G3686" s="279" t="s">
        <v>144</v>
      </c>
      <c r="H3686" s="203">
        <v>0</v>
      </c>
      <c r="I3686" s="279" t="s">
        <v>145</v>
      </c>
      <c r="J3686" s="204">
        <v>20.05</v>
      </c>
    </row>
    <row r="3687" spans="1:10" s="110" customFormat="1" ht="15" customHeight="1" thickBot="1">
      <c r="A3687" s="201"/>
      <c r="B3687" s="293"/>
      <c r="C3687" s="293"/>
      <c r="D3687" s="279"/>
      <c r="E3687" s="279" t="s">
        <v>663</v>
      </c>
      <c r="F3687" s="203">
        <v>20.78</v>
      </c>
      <c r="G3687" s="279"/>
      <c r="H3687" s="363" t="s">
        <v>664</v>
      </c>
      <c r="I3687" s="363"/>
      <c r="J3687" s="204">
        <v>113.28</v>
      </c>
    </row>
    <row r="3688" spans="1:10" s="110" customFormat="1" ht="15" thickTop="1">
      <c r="A3688" s="205"/>
      <c r="B3688" s="190"/>
      <c r="C3688" s="190"/>
      <c r="D3688" s="189"/>
      <c r="E3688" s="189"/>
      <c r="F3688" s="189"/>
      <c r="G3688" s="189"/>
      <c r="H3688" s="189"/>
      <c r="I3688" s="189"/>
      <c r="J3688" s="206"/>
    </row>
    <row r="3689" spans="1:10" s="110" customFormat="1">
      <c r="A3689" s="290" t="s">
        <v>4192</v>
      </c>
      <c r="B3689" s="289" t="s">
        <v>8</v>
      </c>
      <c r="C3689" s="289" t="s">
        <v>9</v>
      </c>
      <c r="D3689" s="284" t="s">
        <v>10</v>
      </c>
      <c r="E3689" s="367" t="s">
        <v>136</v>
      </c>
      <c r="F3689" s="367"/>
      <c r="G3689" s="289" t="s">
        <v>11</v>
      </c>
      <c r="H3689" s="288" t="s">
        <v>12</v>
      </c>
      <c r="I3689" s="288" t="s">
        <v>13</v>
      </c>
      <c r="J3689" s="287" t="s">
        <v>14</v>
      </c>
    </row>
    <row r="3690" spans="1:10" s="110" customFormat="1" ht="38.25">
      <c r="A3690" s="94" t="s">
        <v>137</v>
      </c>
      <c r="B3690" s="95" t="s">
        <v>4193</v>
      </c>
      <c r="C3690" s="95" t="s">
        <v>21</v>
      </c>
      <c r="D3690" s="277" t="s">
        <v>2898</v>
      </c>
      <c r="E3690" s="368" t="s">
        <v>181</v>
      </c>
      <c r="F3690" s="368"/>
      <c r="G3690" s="95" t="s">
        <v>38</v>
      </c>
      <c r="H3690" s="182">
        <v>1</v>
      </c>
      <c r="I3690" s="96">
        <v>22.3</v>
      </c>
      <c r="J3690" s="196">
        <v>22.3</v>
      </c>
    </row>
    <row r="3691" spans="1:10" s="110" customFormat="1" ht="25.5" customHeight="1">
      <c r="A3691" s="197" t="s">
        <v>146</v>
      </c>
      <c r="B3691" s="183" t="s">
        <v>1634</v>
      </c>
      <c r="C3691" s="183" t="s">
        <v>21</v>
      </c>
      <c r="D3691" s="285" t="s">
        <v>539</v>
      </c>
      <c r="E3691" s="365" t="s">
        <v>148</v>
      </c>
      <c r="F3691" s="365"/>
      <c r="G3691" s="183" t="s">
        <v>26</v>
      </c>
      <c r="H3691" s="184">
        <v>5.8000000000000003E-2</v>
      </c>
      <c r="I3691" s="185">
        <v>21.5</v>
      </c>
      <c r="J3691" s="198">
        <v>1.24</v>
      </c>
    </row>
    <row r="3692" spans="1:10" s="110" customFormat="1" ht="25.5" customHeight="1">
      <c r="A3692" s="197" t="s">
        <v>146</v>
      </c>
      <c r="B3692" s="183" t="s">
        <v>1633</v>
      </c>
      <c r="C3692" s="183" t="s">
        <v>21</v>
      </c>
      <c r="D3692" s="285" t="s">
        <v>538</v>
      </c>
      <c r="E3692" s="365" t="s">
        <v>148</v>
      </c>
      <c r="F3692" s="365"/>
      <c r="G3692" s="183" t="s">
        <v>26</v>
      </c>
      <c r="H3692" s="184">
        <v>0.36599999999999999</v>
      </c>
      <c r="I3692" s="185">
        <v>25.4</v>
      </c>
      <c r="J3692" s="198">
        <v>9.2899999999999991</v>
      </c>
    </row>
    <row r="3693" spans="1:10" s="110" customFormat="1" ht="25.5" customHeight="1">
      <c r="A3693" s="197" t="s">
        <v>146</v>
      </c>
      <c r="B3693" s="183" t="s">
        <v>1699</v>
      </c>
      <c r="C3693" s="183" t="s">
        <v>21</v>
      </c>
      <c r="D3693" s="285" t="s">
        <v>1112</v>
      </c>
      <c r="E3693" s="365" t="s">
        <v>181</v>
      </c>
      <c r="F3693" s="365"/>
      <c r="G3693" s="183" t="s">
        <v>38</v>
      </c>
      <c r="H3693" s="184">
        <v>1</v>
      </c>
      <c r="I3693" s="185">
        <v>10.89</v>
      </c>
      <c r="J3693" s="198">
        <v>10.89</v>
      </c>
    </row>
    <row r="3694" spans="1:10" s="110" customFormat="1" ht="25.5">
      <c r="A3694" s="199" t="s">
        <v>139</v>
      </c>
      <c r="B3694" s="186" t="s">
        <v>1700</v>
      </c>
      <c r="C3694" s="186" t="s">
        <v>21</v>
      </c>
      <c r="D3694" s="278" t="s">
        <v>1113</v>
      </c>
      <c r="E3694" s="362" t="s">
        <v>142</v>
      </c>
      <c r="F3694" s="362"/>
      <c r="G3694" s="186" t="s">
        <v>45</v>
      </c>
      <c r="H3694" s="187">
        <v>1.04</v>
      </c>
      <c r="I3694" s="188">
        <v>0.22</v>
      </c>
      <c r="J3694" s="200">
        <v>0.22</v>
      </c>
    </row>
    <row r="3695" spans="1:10" s="110" customFormat="1" ht="25.5">
      <c r="A3695" s="199" t="s">
        <v>139</v>
      </c>
      <c r="B3695" s="186" t="s">
        <v>1639</v>
      </c>
      <c r="C3695" s="186" t="s">
        <v>21</v>
      </c>
      <c r="D3695" s="278" t="s">
        <v>544</v>
      </c>
      <c r="E3695" s="362" t="s">
        <v>142</v>
      </c>
      <c r="F3695" s="362"/>
      <c r="G3695" s="186" t="s">
        <v>38</v>
      </c>
      <c r="H3695" s="187">
        <v>2.5000000000000001E-2</v>
      </c>
      <c r="I3695" s="188">
        <v>26.45</v>
      </c>
      <c r="J3695" s="200">
        <v>0.66</v>
      </c>
    </row>
    <row r="3696" spans="1:10" s="110" customFormat="1" ht="25.5">
      <c r="A3696" s="201"/>
      <c r="B3696" s="293"/>
      <c r="C3696" s="293"/>
      <c r="D3696" s="279"/>
      <c r="E3696" s="279" t="s">
        <v>143</v>
      </c>
      <c r="F3696" s="203">
        <v>9.57</v>
      </c>
      <c r="G3696" s="279" t="s">
        <v>144</v>
      </c>
      <c r="H3696" s="203">
        <v>0</v>
      </c>
      <c r="I3696" s="279" t="s">
        <v>145</v>
      </c>
      <c r="J3696" s="204">
        <v>9.57</v>
      </c>
    </row>
    <row r="3697" spans="1:10" s="110" customFormat="1" ht="15" customHeight="1" thickBot="1">
      <c r="A3697" s="201"/>
      <c r="B3697" s="293"/>
      <c r="C3697" s="293"/>
      <c r="D3697" s="279"/>
      <c r="E3697" s="279" t="s">
        <v>663</v>
      </c>
      <c r="F3697" s="203">
        <v>5.01</v>
      </c>
      <c r="G3697" s="279"/>
      <c r="H3697" s="363" t="s">
        <v>664</v>
      </c>
      <c r="I3697" s="363"/>
      <c r="J3697" s="204">
        <v>27.31</v>
      </c>
    </row>
    <row r="3698" spans="1:10" s="110" customFormat="1" ht="15" thickTop="1">
      <c r="A3698" s="205"/>
      <c r="B3698" s="190"/>
      <c r="C3698" s="190"/>
      <c r="D3698" s="189"/>
      <c r="E3698" s="189"/>
      <c r="F3698" s="189"/>
      <c r="G3698" s="189"/>
      <c r="H3698" s="189"/>
      <c r="I3698" s="189"/>
      <c r="J3698" s="206"/>
    </row>
    <row r="3699" spans="1:10" s="110" customFormat="1">
      <c r="A3699" s="290" t="s">
        <v>4194</v>
      </c>
      <c r="B3699" s="289" t="s">
        <v>8</v>
      </c>
      <c r="C3699" s="289" t="s">
        <v>9</v>
      </c>
      <c r="D3699" s="284" t="s">
        <v>10</v>
      </c>
      <c r="E3699" s="367" t="s">
        <v>136</v>
      </c>
      <c r="F3699" s="367"/>
      <c r="G3699" s="289" t="s">
        <v>11</v>
      </c>
      <c r="H3699" s="288" t="s">
        <v>12</v>
      </c>
      <c r="I3699" s="288" t="s">
        <v>13</v>
      </c>
      <c r="J3699" s="287" t="s">
        <v>14</v>
      </c>
    </row>
    <row r="3700" spans="1:10" s="110" customFormat="1" ht="38.25">
      <c r="A3700" s="94" t="s">
        <v>137</v>
      </c>
      <c r="B3700" s="95" t="s">
        <v>4195</v>
      </c>
      <c r="C3700" s="95" t="s">
        <v>21</v>
      </c>
      <c r="D3700" s="277" t="s">
        <v>2900</v>
      </c>
      <c r="E3700" s="368" t="s">
        <v>181</v>
      </c>
      <c r="F3700" s="368"/>
      <c r="G3700" s="95" t="s">
        <v>38</v>
      </c>
      <c r="H3700" s="182">
        <v>1</v>
      </c>
      <c r="I3700" s="96">
        <v>20.55</v>
      </c>
      <c r="J3700" s="196">
        <v>20.55</v>
      </c>
    </row>
    <row r="3701" spans="1:10" s="110" customFormat="1" ht="25.5" customHeight="1">
      <c r="A3701" s="197" t="s">
        <v>146</v>
      </c>
      <c r="B3701" s="183" t="s">
        <v>1634</v>
      </c>
      <c r="C3701" s="183" t="s">
        <v>21</v>
      </c>
      <c r="D3701" s="285" t="s">
        <v>539</v>
      </c>
      <c r="E3701" s="365" t="s">
        <v>148</v>
      </c>
      <c r="F3701" s="365"/>
      <c r="G3701" s="183" t="s">
        <v>26</v>
      </c>
      <c r="H3701" s="184">
        <v>4.7E-2</v>
      </c>
      <c r="I3701" s="185">
        <v>21.5</v>
      </c>
      <c r="J3701" s="198">
        <v>1.01</v>
      </c>
    </row>
    <row r="3702" spans="1:10" s="110" customFormat="1" ht="25.5" customHeight="1">
      <c r="A3702" s="197" t="s">
        <v>146</v>
      </c>
      <c r="B3702" s="183" t="s">
        <v>1633</v>
      </c>
      <c r="C3702" s="183" t="s">
        <v>21</v>
      </c>
      <c r="D3702" s="285" t="s">
        <v>538</v>
      </c>
      <c r="E3702" s="365" t="s">
        <v>148</v>
      </c>
      <c r="F3702" s="365"/>
      <c r="G3702" s="183" t="s">
        <v>26</v>
      </c>
      <c r="H3702" s="184">
        <v>0.29699999999999999</v>
      </c>
      <c r="I3702" s="185">
        <v>25.4</v>
      </c>
      <c r="J3702" s="198">
        <v>7.54</v>
      </c>
    </row>
    <row r="3703" spans="1:10" s="110" customFormat="1" ht="25.5" customHeight="1">
      <c r="A3703" s="197" t="s">
        <v>146</v>
      </c>
      <c r="B3703" s="183" t="s">
        <v>1711</v>
      </c>
      <c r="C3703" s="183" t="s">
        <v>21</v>
      </c>
      <c r="D3703" s="285" t="s">
        <v>1126</v>
      </c>
      <c r="E3703" s="365" t="s">
        <v>181</v>
      </c>
      <c r="F3703" s="365"/>
      <c r="G3703" s="183" t="s">
        <v>38</v>
      </c>
      <c r="H3703" s="184">
        <v>1</v>
      </c>
      <c r="I3703" s="185">
        <v>11.16</v>
      </c>
      <c r="J3703" s="198">
        <v>11.16</v>
      </c>
    </row>
    <row r="3704" spans="1:10" s="110" customFormat="1" ht="25.5">
      <c r="A3704" s="199" t="s">
        <v>139</v>
      </c>
      <c r="B3704" s="186" t="s">
        <v>1700</v>
      </c>
      <c r="C3704" s="186" t="s">
        <v>21</v>
      </c>
      <c r="D3704" s="278" t="s">
        <v>1113</v>
      </c>
      <c r="E3704" s="362" t="s">
        <v>142</v>
      </c>
      <c r="F3704" s="362"/>
      <c r="G3704" s="186" t="s">
        <v>45</v>
      </c>
      <c r="H3704" s="187">
        <v>0.82699999999999996</v>
      </c>
      <c r="I3704" s="188">
        <v>0.22</v>
      </c>
      <c r="J3704" s="200">
        <v>0.18</v>
      </c>
    </row>
    <row r="3705" spans="1:10" s="110" customFormat="1" ht="25.5">
      <c r="A3705" s="199" t="s">
        <v>139</v>
      </c>
      <c r="B3705" s="186" t="s">
        <v>1639</v>
      </c>
      <c r="C3705" s="186" t="s">
        <v>21</v>
      </c>
      <c r="D3705" s="278" t="s">
        <v>544</v>
      </c>
      <c r="E3705" s="362" t="s">
        <v>142</v>
      </c>
      <c r="F3705" s="362"/>
      <c r="G3705" s="186" t="s">
        <v>38</v>
      </c>
      <c r="H3705" s="187">
        <v>2.5000000000000001E-2</v>
      </c>
      <c r="I3705" s="188">
        <v>26.45</v>
      </c>
      <c r="J3705" s="200">
        <v>0.66</v>
      </c>
    </row>
    <row r="3706" spans="1:10" s="110" customFormat="1" ht="25.5">
      <c r="A3706" s="201"/>
      <c r="B3706" s="293"/>
      <c r="C3706" s="293"/>
      <c r="D3706" s="279"/>
      <c r="E3706" s="279" t="s">
        <v>143</v>
      </c>
      <c r="F3706" s="203">
        <v>7.4</v>
      </c>
      <c r="G3706" s="279" t="s">
        <v>144</v>
      </c>
      <c r="H3706" s="203">
        <v>0</v>
      </c>
      <c r="I3706" s="279" t="s">
        <v>145</v>
      </c>
      <c r="J3706" s="204">
        <v>7.4</v>
      </c>
    </row>
    <row r="3707" spans="1:10" s="110" customFormat="1" ht="15" customHeight="1" thickBot="1">
      <c r="A3707" s="201"/>
      <c r="B3707" s="293"/>
      <c r="C3707" s="293"/>
      <c r="D3707" s="279"/>
      <c r="E3707" s="279" t="s">
        <v>663</v>
      </c>
      <c r="F3707" s="203">
        <v>4.6100000000000003</v>
      </c>
      <c r="G3707" s="279"/>
      <c r="H3707" s="363" t="s">
        <v>664</v>
      </c>
      <c r="I3707" s="363"/>
      <c r="J3707" s="204">
        <v>25.16</v>
      </c>
    </row>
    <row r="3708" spans="1:10" s="110" customFormat="1" ht="15" thickTop="1">
      <c r="A3708" s="205"/>
      <c r="B3708" s="190"/>
      <c r="C3708" s="190"/>
      <c r="D3708" s="189"/>
      <c r="E3708" s="189"/>
      <c r="F3708" s="189"/>
      <c r="G3708" s="189"/>
      <c r="H3708" s="189"/>
      <c r="I3708" s="189"/>
      <c r="J3708" s="206"/>
    </row>
    <row r="3709" spans="1:10" s="110" customFormat="1">
      <c r="A3709" s="290" t="s">
        <v>4196</v>
      </c>
      <c r="B3709" s="289" t="s">
        <v>8</v>
      </c>
      <c r="C3709" s="289" t="s">
        <v>9</v>
      </c>
      <c r="D3709" s="284" t="s">
        <v>10</v>
      </c>
      <c r="E3709" s="367" t="s">
        <v>136</v>
      </c>
      <c r="F3709" s="367"/>
      <c r="G3709" s="289" t="s">
        <v>11</v>
      </c>
      <c r="H3709" s="288" t="s">
        <v>12</v>
      </c>
      <c r="I3709" s="288" t="s">
        <v>13</v>
      </c>
      <c r="J3709" s="287" t="s">
        <v>14</v>
      </c>
    </row>
    <row r="3710" spans="1:10" s="110" customFormat="1" ht="38.25">
      <c r="A3710" s="94" t="s">
        <v>137</v>
      </c>
      <c r="B3710" s="95" t="s">
        <v>4197</v>
      </c>
      <c r="C3710" s="95" t="s">
        <v>21</v>
      </c>
      <c r="D3710" s="277" t="s">
        <v>2902</v>
      </c>
      <c r="E3710" s="368" t="s">
        <v>181</v>
      </c>
      <c r="F3710" s="368"/>
      <c r="G3710" s="95" t="s">
        <v>38</v>
      </c>
      <c r="H3710" s="182">
        <v>1</v>
      </c>
      <c r="I3710" s="96">
        <v>17.010000000000002</v>
      </c>
      <c r="J3710" s="196">
        <v>17.010000000000002</v>
      </c>
    </row>
    <row r="3711" spans="1:10" s="110" customFormat="1" ht="25.5" customHeight="1">
      <c r="A3711" s="197" t="s">
        <v>146</v>
      </c>
      <c r="B3711" s="183" t="s">
        <v>1634</v>
      </c>
      <c r="C3711" s="183" t="s">
        <v>21</v>
      </c>
      <c r="D3711" s="285" t="s">
        <v>539</v>
      </c>
      <c r="E3711" s="365" t="s">
        <v>148</v>
      </c>
      <c r="F3711" s="365"/>
      <c r="G3711" s="183" t="s">
        <v>26</v>
      </c>
      <c r="H3711" s="184">
        <v>2.8000000000000001E-2</v>
      </c>
      <c r="I3711" s="185">
        <v>21.5</v>
      </c>
      <c r="J3711" s="198">
        <v>0.6</v>
      </c>
    </row>
    <row r="3712" spans="1:10" s="110" customFormat="1" ht="25.5" customHeight="1">
      <c r="A3712" s="197" t="s">
        <v>146</v>
      </c>
      <c r="B3712" s="183" t="s">
        <v>1633</v>
      </c>
      <c r="C3712" s="183" t="s">
        <v>21</v>
      </c>
      <c r="D3712" s="285" t="s">
        <v>538</v>
      </c>
      <c r="E3712" s="365" t="s">
        <v>148</v>
      </c>
      <c r="F3712" s="365"/>
      <c r="G3712" s="183" t="s">
        <v>26</v>
      </c>
      <c r="H3712" s="184">
        <v>0.17499999999999999</v>
      </c>
      <c r="I3712" s="185">
        <v>25.4</v>
      </c>
      <c r="J3712" s="198">
        <v>4.4400000000000004</v>
      </c>
    </row>
    <row r="3713" spans="1:10" s="110" customFormat="1" ht="25.5" customHeight="1">
      <c r="A3713" s="197" t="s">
        <v>146</v>
      </c>
      <c r="B3713" s="183" t="s">
        <v>1701</v>
      </c>
      <c r="C3713" s="183" t="s">
        <v>21</v>
      </c>
      <c r="D3713" s="285" t="s">
        <v>1114</v>
      </c>
      <c r="E3713" s="365" t="s">
        <v>181</v>
      </c>
      <c r="F3713" s="365"/>
      <c r="G3713" s="183" t="s">
        <v>38</v>
      </c>
      <c r="H3713" s="184">
        <v>1</v>
      </c>
      <c r="I3713" s="185">
        <v>11.18</v>
      </c>
      <c r="J3713" s="198">
        <v>11.18</v>
      </c>
    </row>
    <row r="3714" spans="1:10" s="110" customFormat="1" ht="25.5">
      <c r="A3714" s="199" t="s">
        <v>139</v>
      </c>
      <c r="B3714" s="186" t="s">
        <v>1700</v>
      </c>
      <c r="C3714" s="186" t="s">
        <v>21</v>
      </c>
      <c r="D3714" s="278" t="s">
        <v>1113</v>
      </c>
      <c r="E3714" s="362" t="s">
        <v>142</v>
      </c>
      <c r="F3714" s="362"/>
      <c r="G3714" s="186" t="s">
        <v>45</v>
      </c>
      <c r="H3714" s="187">
        <v>0.61299999999999999</v>
      </c>
      <c r="I3714" s="188">
        <v>0.22</v>
      </c>
      <c r="J3714" s="200">
        <v>0.13</v>
      </c>
    </row>
    <row r="3715" spans="1:10" s="110" customFormat="1" ht="25.5">
      <c r="A3715" s="199" t="s">
        <v>139</v>
      </c>
      <c r="B3715" s="186" t="s">
        <v>1639</v>
      </c>
      <c r="C3715" s="186" t="s">
        <v>21</v>
      </c>
      <c r="D3715" s="278" t="s">
        <v>544</v>
      </c>
      <c r="E3715" s="362" t="s">
        <v>142</v>
      </c>
      <c r="F3715" s="362"/>
      <c r="G3715" s="186" t="s">
        <v>38</v>
      </c>
      <c r="H3715" s="187">
        <v>2.5000000000000001E-2</v>
      </c>
      <c r="I3715" s="188">
        <v>26.45</v>
      </c>
      <c r="J3715" s="200">
        <v>0.66</v>
      </c>
    </row>
    <row r="3716" spans="1:10" s="110" customFormat="1" ht="25.5">
      <c r="A3716" s="201"/>
      <c r="B3716" s="293"/>
      <c r="C3716" s="293"/>
      <c r="D3716" s="279"/>
      <c r="E3716" s="279" t="s">
        <v>143</v>
      </c>
      <c r="F3716" s="203">
        <v>4.3099999999999996</v>
      </c>
      <c r="G3716" s="279" t="s">
        <v>144</v>
      </c>
      <c r="H3716" s="203">
        <v>0</v>
      </c>
      <c r="I3716" s="279" t="s">
        <v>145</v>
      </c>
      <c r="J3716" s="204">
        <v>4.3099999999999996</v>
      </c>
    </row>
    <row r="3717" spans="1:10" s="110" customFormat="1" ht="15" customHeight="1" thickBot="1">
      <c r="A3717" s="201"/>
      <c r="B3717" s="293"/>
      <c r="C3717" s="293"/>
      <c r="D3717" s="279"/>
      <c r="E3717" s="279" t="s">
        <v>663</v>
      </c>
      <c r="F3717" s="203">
        <v>3.82</v>
      </c>
      <c r="G3717" s="279"/>
      <c r="H3717" s="363" t="s">
        <v>664</v>
      </c>
      <c r="I3717" s="363"/>
      <c r="J3717" s="204">
        <v>20.83</v>
      </c>
    </row>
    <row r="3718" spans="1:10" s="110" customFormat="1" ht="15" thickTop="1">
      <c r="A3718" s="205"/>
      <c r="B3718" s="190"/>
      <c r="C3718" s="190"/>
      <c r="D3718" s="189"/>
      <c r="E3718" s="189"/>
      <c r="F3718" s="189"/>
      <c r="G3718" s="189"/>
      <c r="H3718" s="189"/>
      <c r="I3718" s="189"/>
      <c r="J3718" s="206"/>
    </row>
    <row r="3719" spans="1:10" s="110" customFormat="1">
      <c r="A3719" s="290" t="s">
        <v>4198</v>
      </c>
      <c r="B3719" s="289" t="s">
        <v>8</v>
      </c>
      <c r="C3719" s="289" t="s">
        <v>9</v>
      </c>
      <c r="D3719" s="284" t="s">
        <v>10</v>
      </c>
      <c r="E3719" s="367" t="s">
        <v>136</v>
      </c>
      <c r="F3719" s="367"/>
      <c r="G3719" s="289" t="s">
        <v>11</v>
      </c>
      <c r="H3719" s="288" t="s">
        <v>12</v>
      </c>
      <c r="I3719" s="288" t="s">
        <v>13</v>
      </c>
      <c r="J3719" s="287" t="s">
        <v>14</v>
      </c>
    </row>
    <row r="3720" spans="1:10" s="110" customFormat="1" ht="38.25">
      <c r="A3720" s="94" t="s">
        <v>137</v>
      </c>
      <c r="B3720" s="95" t="s">
        <v>4199</v>
      </c>
      <c r="C3720" s="95" t="s">
        <v>21</v>
      </c>
      <c r="D3720" s="277" t="s">
        <v>2904</v>
      </c>
      <c r="E3720" s="368" t="s">
        <v>181</v>
      </c>
      <c r="F3720" s="368"/>
      <c r="G3720" s="95" t="s">
        <v>38</v>
      </c>
      <c r="H3720" s="182">
        <v>1</v>
      </c>
      <c r="I3720" s="96">
        <v>13.81</v>
      </c>
      <c r="J3720" s="196">
        <v>13.81</v>
      </c>
    </row>
    <row r="3721" spans="1:10" s="110" customFormat="1" ht="25.5" customHeight="1">
      <c r="A3721" s="197" t="s">
        <v>146</v>
      </c>
      <c r="B3721" s="183" t="s">
        <v>1634</v>
      </c>
      <c r="C3721" s="183" t="s">
        <v>21</v>
      </c>
      <c r="D3721" s="285" t="s">
        <v>539</v>
      </c>
      <c r="E3721" s="365" t="s">
        <v>148</v>
      </c>
      <c r="F3721" s="365"/>
      <c r="G3721" s="183" t="s">
        <v>26</v>
      </c>
      <c r="H3721" s="184">
        <v>1.4999999999999999E-2</v>
      </c>
      <c r="I3721" s="185">
        <v>21.5</v>
      </c>
      <c r="J3721" s="198">
        <v>0.32</v>
      </c>
    </row>
    <row r="3722" spans="1:10" s="110" customFormat="1" ht="25.5" customHeight="1">
      <c r="A3722" s="197" t="s">
        <v>146</v>
      </c>
      <c r="B3722" s="183" t="s">
        <v>1633</v>
      </c>
      <c r="C3722" s="183" t="s">
        <v>21</v>
      </c>
      <c r="D3722" s="285" t="s">
        <v>538</v>
      </c>
      <c r="E3722" s="365" t="s">
        <v>148</v>
      </c>
      <c r="F3722" s="365"/>
      <c r="G3722" s="183" t="s">
        <v>26</v>
      </c>
      <c r="H3722" s="184">
        <v>9.4E-2</v>
      </c>
      <c r="I3722" s="185">
        <v>25.4</v>
      </c>
      <c r="J3722" s="198">
        <v>2.38</v>
      </c>
    </row>
    <row r="3723" spans="1:10" s="110" customFormat="1" ht="25.5" customHeight="1">
      <c r="A3723" s="197" t="s">
        <v>146</v>
      </c>
      <c r="B3723" s="183" t="s">
        <v>1702</v>
      </c>
      <c r="C3723" s="183" t="s">
        <v>21</v>
      </c>
      <c r="D3723" s="285" t="s">
        <v>1115</v>
      </c>
      <c r="E3723" s="365" t="s">
        <v>181</v>
      </c>
      <c r="F3723" s="365"/>
      <c r="G3723" s="183" t="s">
        <v>38</v>
      </c>
      <c r="H3723" s="184">
        <v>1</v>
      </c>
      <c r="I3723" s="185">
        <v>10.36</v>
      </c>
      <c r="J3723" s="198">
        <v>10.36</v>
      </c>
    </row>
    <row r="3724" spans="1:10" s="110" customFormat="1" ht="25.5">
      <c r="A3724" s="199" t="s">
        <v>139</v>
      </c>
      <c r="B3724" s="186" t="s">
        <v>1700</v>
      </c>
      <c r="C3724" s="186" t="s">
        <v>21</v>
      </c>
      <c r="D3724" s="278" t="s">
        <v>1113</v>
      </c>
      <c r="E3724" s="362" t="s">
        <v>142</v>
      </c>
      <c r="F3724" s="362"/>
      <c r="G3724" s="186" t="s">
        <v>45</v>
      </c>
      <c r="H3724" s="187">
        <v>0.43099999999999999</v>
      </c>
      <c r="I3724" s="188">
        <v>0.22</v>
      </c>
      <c r="J3724" s="200">
        <v>0.09</v>
      </c>
    </row>
    <row r="3725" spans="1:10" s="110" customFormat="1" ht="25.5">
      <c r="A3725" s="199" t="s">
        <v>139</v>
      </c>
      <c r="B3725" s="186" t="s">
        <v>1639</v>
      </c>
      <c r="C3725" s="186" t="s">
        <v>21</v>
      </c>
      <c r="D3725" s="278" t="s">
        <v>544</v>
      </c>
      <c r="E3725" s="362" t="s">
        <v>142</v>
      </c>
      <c r="F3725" s="362"/>
      <c r="G3725" s="186" t="s">
        <v>38</v>
      </c>
      <c r="H3725" s="187">
        <v>2.5000000000000001E-2</v>
      </c>
      <c r="I3725" s="188">
        <v>26.45</v>
      </c>
      <c r="J3725" s="200">
        <v>0.66</v>
      </c>
    </row>
    <row r="3726" spans="1:10" s="110" customFormat="1" ht="25.5">
      <c r="A3726" s="201"/>
      <c r="B3726" s="293"/>
      <c r="C3726" s="293"/>
      <c r="D3726" s="279"/>
      <c r="E3726" s="279" t="s">
        <v>143</v>
      </c>
      <c r="F3726" s="203">
        <v>2.31</v>
      </c>
      <c r="G3726" s="279" t="s">
        <v>144</v>
      </c>
      <c r="H3726" s="203">
        <v>0</v>
      </c>
      <c r="I3726" s="279" t="s">
        <v>145</v>
      </c>
      <c r="J3726" s="204">
        <v>2.31</v>
      </c>
    </row>
    <row r="3727" spans="1:10" s="110" customFormat="1" ht="15" customHeight="1" thickBot="1">
      <c r="A3727" s="201"/>
      <c r="B3727" s="293"/>
      <c r="C3727" s="293"/>
      <c r="D3727" s="279"/>
      <c r="E3727" s="279" t="s">
        <v>663</v>
      </c>
      <c r="F3727" s="203">
        <v>3.1</v>
      </c>
      <c r="G3727" s="279"/>
      <c r="H3727" s="363" t="s">
        <v>664</v>
      </c>
      <c r="I3727" s="363"/>
      <c r="J3727" s="204">
        <v>16.91</v>
      </c>
    </row>
    <row r="3728" spans="1:10" s="110" customFormat="1" ht="15" thickTop="1">
      <c r="A3728" s="205"/>
      <c r="B3728" s="190"/>
      <c r="C3728" s="190"/>
      <c r="D3728" s="189"/>
      <c r="E3728" s="189"/>
      <c r="F3728" s="189"/>
      <c r="G3728" s="189"/>
      <c r="H3728" s="189"/>
      <c r="I3728" s="189"/>
      <c r="J3728" s="206"/>
    </row>
    <row r="3729" spans="1:10" s="110" customFormat="1">
      <c r="A3729" s="290" t="s">
        <v>4200</v>
      </c>
      <c r="B3729" s="289" t="s">
        <v>8</v>
      </c>
      <c r="C3729" s="289" t="s">
        <v>9</v>
      </c>
      <c r="D3729" s="284" t="s">
        <v>10</v>
      </c>
      <c r="E3729" s="367" t="s">
        <v>136</v>
      </c>
      <c r="F3729" s="367"/>
      <c r="G3729" s="289" t="s">
        <v>11</v>
      </c>
      <c r="H3729" s="288" t="s">
        <v>12</v>
      </c>
      <c r="I3729" s="288" t="s">
        <v>13</v>
      </c>
      <c r="J3729" s="287" t="s">
        <v>14</v>
      </c>
    </row>
    <row r="3730" spans="1:10" s="110" customFormat="1" ht="38.25">
      <c r="A3730" s="94" t="s">
        <v>137</v>
      </c>
      <c r="B3730" s="95" t="s">
        <v>4201</v>
      </c>
      <c r="C3730" s="95" t="s">
        <v>21</v>
      </c>
      <c r="D3730" s="277" t="s">
        <v>2906</v>
      </c>
      <c r="E3730" s="368" t="s">
        <v>181</v>
      </c>
      <c r="F3730" s="368"/>
      <c r="G3730" s="95" t="s">
        <v>38</v>
      </c>
      <c r="H3730" s="182">
        <v>1</v>
      </c>
      <c r="I3730" s="96">
        <v>10.81</v>
      </c>
      <c r="J3730" s="196">
        <v>10.81</v>
      </c>
    </row>
    <row r="3731" spans="1:10" s="110" customFormat="1" ht="25.5" customHeight="1">
      <c r="A3731" s="197" t="s">
        <v>146</v>
      </c>
      <c r="B3731" s="183" t="s">
        <v>1634</v>
      </c>
      <c r="C3731" s="183" t="s">
        <v>21</v>
      </c>
      <c r="D3731" s="285" t="s">
        <v>539</v>
      </c>
      <c r="E3731" s="365" t="s">
        <v>148</v>
      </c>
      <c r="F3731" s="365"/>
      <c r="G3731" s="183" t="s">
        <v>26</v>
      </c>
      <c r="H3731" s="184">
        <v>7.0000000000000001E-3</v>
      </c>
      <c r="I3731" s="185">
        <v>21.5</v>
      </c>
      <c r="J3731" s="198">
        <v>0.15</v>
      </c>
    </row>
    <row r="3732" spans="1:10" s="110" customFormat="1" ht="25.5" customHeight="1">
      <c r="A3732" s="197" t="s">
        <v>146</v>
      </c>
      <c r="B3732" s="183" t="s">
        <v>1633</v>
      </c>
      <c r="C3732" s="183" t="s">
        <v>21</v>
      </c>
      <c r="D3732" s="285" t="s">
        <v>538</v>
      </c>
      <c r="E3732" s="365" t="s">
        <v>148</v>
      </c>
      <c r="F3732" s="365"/>
      <c r="G3732" s="183" t="s">
        <v>26</v>
      </c>
      <c r="H3732" s="184">
        <v>4.2000000000000003E-2</v>
      </c>
      <c r="I3732" s="185">
        <v>25.4</v>
      </c>
      <c r="J3732" s="198">
        <v>1.06</v>
      </c>
    </row>
    <row r="3733" spans="1:10" s="110" customFormat="1" ht="25.5" customHeight="1">
      <c r="A3733" s="197" t="s">
        <v>146</v>
      </c>
      <c r="B3733" s="183" t="s">
        <v>1703</v>
      </c>
      <c r="C3733" s="183" t="s">
        <v>21</v>
      </c>
      <c r="D3733" s="285" t="s">
        <v>1116</v>
      </c>
      <c r="E3733" s="365" t="s">
        <v>181</v>
      </c>
      <c r="F3733" s="365"/>
      <c r="G3733" s="183" t="s">
        <v>38</v>
      </c>
      <c r="H3733" s="184">
        <v>1</v>
      </c>
      <c r="I3733" s="185">
        <v>8.8800000000000008</v>
      </c>
      <c r="J3733" s="198">
        <v>8.8800000000000008</v>
      </c>
    </row>
    <row r="3734" spans="1:10" s="110" customFormat="1" ht="25.5">
      <c r="A3734" s="199" t="s">
        <v>139</v>
      </c>
      <c r="B3734" s="186" t="s">
        <v>1700</v>
      </c>
      <c r="C3734" s="186" t="s">
        <v>21</v>
      </c>
      <c r="D3734" s="278" t="s">
        <v>1113</v>
      </c>
      <c r="E3734" s="362" t="s">
        <v>142</v>
      </c>
      <c r="F3734" s="362"/>
      <c r="G3734" s="186" t="s">
        <v>45</v>
      </c>
      <c r="H3734" s="187">
        <v>0.27800000000000002</v>
      </c>
      <c r="I3734" s="188">
        <v>0.22</v>
      </c>
      <c r="J3734" s="200">
        <v>0.06</v>
      </c>
    </row>
    <row r="3735" spans="1:10" s="110" customFormat="1" ht="25.5">
      <c r="A3735" s="199" t="s">
        <v>139</v>
      </c>
      <c r="B3735" s="186" t="s">
        <v>1639</v>
      </c>
      <c r="C3735" s="186" t="s">
        <v>21</v>
      </c>
      <c r="D3735" s="278" t="s">
        <v>544</v>
      </c>
      <c r="E3735" s="362" t="s">
        <v>142</v>
      </c>
      <c r="F3735" s="362"/>
      <c r="G3735" s="186" t="s">
        <v>38</v>
      </c>
      <c r="H3735" s="187">
        <v>2.5000000000000001E-2</v>
      </c>
      <c r="I3735" s="188">
        <v>26.45</v>
      </c>
      <c r="J3735" s="200">
        <v>0.66</v>
      </c>
    </row>
    <row r="3736" spans="1:10" s="110" customFormat="1" ht="25.5">
      <c r="A3736" s="201"/>
      <c r="B3736" s="293"/>
      <c r="C3736" s="293"/>
      <c r="D3736" s="279"/>
      <c r="E3736" s="279" t="s">
        <v>143</v>
      </c>
      <c r="F3736" s="203">
        <v>1.05</v>
      </c>
      <c r="G3736" s="279" t="s">
        <v>144</v>
      </c>
      <c r="H3736" s="203">
        <v>0</v>
      </c>
      <c r="I3736" s="279" t="s">
        <v>145</v>
      </c>
      <c r="J3736" s="204">
        <v>1.05</v>
      </c>
    </row>
    <row r="3737" spans="1:10" s="110" customFormat="1" ht="15" customHeight="1" thickBot="1">
      <c r="A3737" s="201"/>
      <c r="B3737" s="293"/>
      <c r="C3737" s="293"/>
      <c r="D3737" s="279"/>
      <c r="E3737" s="279" t="s">
        <v>663</v>
      </c>
      <c r="F3737" s="203">
        <v>2.42</v>
      </c>
      <c r="G3737" s="279"/>
      <c r="H3737" s="363" t="s">
        <v>664</v>
      </c>
      <c r="I3737" s="363"/>
      <c r="J3737" s="204">
        <v>13.23</v>
      </c>
    </row>
    <row r="3738" spans="1:10" s="110" customFormat="1" ht="15" thickTop="1">
      <c r="A3738" s="205"/>
      <c r="B3738" s="190"/>
      <c r="C3738" s="190"/>
      <c r="D3738" s="189"/>
      <c r="E3738" s="189"/>
      <c r="F3738" s="189"/>
      <c r="G3738" s="189"/>
      <c r="H3738" s="189"/>
      <c r="I3738" s="189"/>
      <c r="J3738" s="206"/>
    </row>
    <row r="3739" spans="1:10" s="110" customFormat="1">
      <c r="A3739" s="290" t="s">
        <v>4202</v>
      </c>
      <c r="B3739" s="289" t="s">
        <v>8</v>
      </c>
      <c r="C3739" s="289" t="s">
        <v>9</v>
      </c>
      <c r="D3739" s="284" t="s">
        <v>10</v>
      </c>
      <c r="E3739" s="367" t="s">
        <v>136</v>
      </c>
      <c r="F3739" s="367"/>
      <c r="G3739" s="289" t="s">
        <v>11</v>
      </c>
      <c r="H3739" s="288" t="s">
        <v>12</v>
      </c>
      <c r="I3739" s="288" t="s">
        <v>13</v>
      </c>
      <c r="J3739" s="287" t="s">
        <v>14</v>
      </c>
    </row>
    <row r="3740" spans="1:10" s="110" customFormat="1" ht="38.25">
      <c r="A3740" s="94" t="s">
        <v>137</v>
      </c>
      <c r="B3740" s="95" t="s">
        <v>4203</v>
      </c>
      <c r="C3740" s="95" t="s">
        <v>21</v>
      </c>
      <c r="D3740" s="277" t="s">
        <v>2908</v>
      </c>
      <c r="E3740" s="368" t="s">
        <v>181</v>
      </c>
      <c r="F3740" s="368"/>
      <c r="G3740" s="95" t="s">
        <v>3</v>
      </c>
      <c r="H3740" s="182">
        <v>1</v>
      </c>
      <c r="I3740" s="96">
        <v>251.81</v>
      </c>
      <c r="J3740" s="196">
        <v>251.81</v>
      </c>
    </row>
    <row r="3741" spans="1:10" s="110" customFormat="1" ht="25.5" customHeight="1">
      <c r="A3741" s="197" t="s">
        <v>146</v>
      </c>
      <c r="B3741" s="183" t="s">
        <v>1689</v>
      </c>
      <c r="C3741" s="183" t="s">
        <v>21</v>
      </c>
      <c r="D3741" s="285" t="s">
        <v>1101</v>
      </c>
      <c r="E3741" s="365" t="s">
        <v>148</v>
      </c>
      <c r="F3741" s="365"/>
      <c r="G3741" s="183" t="s">
        <v>26</v>
      </c>
      <c r="H3741" s="184">
        <v>0.189</v>
      </c>
      <c r="I3741" s="185">
        <v>21.42</v>
      </c>
      <c r="J3741" s="198">
        <v>4.04</v>
      </c>
    </row>
    <row r="3742" spans="1:10" s="110" customFormat="1" ht="25.5" customHeight="1">
      <c r="A3742" s="197" t="s">
        <v>146</v>
      </c>
      <c r="B3742" s="183" t="s">
        <v>1344</v>
      </c>
      <c r="C3742" s="183" t="s">
        <v>21</v>
      </c>
      <c r="D3742" s="285" t="s">
        <v>670</v>
      </c>
      <c r="E3742" s="365" t="s">
        <v>148</v>
      </c>
      <c r="F3742" s="365"/>
      <c r="G3742" s="183" t="s">
        <v>26</v>
      </c>
      <c r="H3742" s="184">
        <v>0.94599999999999995</v>
      </c>
      <c r="I3742" s="185">
        <v>25.26</v>
      </c>
      <c r="J3742" s="198">
        <v>23.89</v>
      </c>
    </row>
    <row r="3743" spans="1:10" s="110" customFormat="1" ht="25.5" customHeight="1">
      <c r="A3743" s="197" t="s">
        <v>146</v>
      </c>
      <c r="B3743" s="183" t="s">
        <v>1418</v>
      </c>
      <c r="C3743" s="183" t="s">
        <v>21</v>
      </c>
      <c r="D3743" s="285" t="s">
        <v>792</v>
      </c>
      <c r="E3743" s="365" t="s">
        <v>155</v>
      </c>
      <c r="F3743" s="365"/>
      <c r="G3743" s="183" t="s">
        <v>156</v>
      </c>
      <c r="H3743" s="184">
        <v>8.7999999999999995E-2</v>
      </c>
      <c r="I3743" s="185">
        <v>23.37</v>
      </c>
      <c r="J3743" s="198">
        <v>2.0499999999999998</v>
      </c>
    </row>
    <row r="3744" spans="1:10" s="110" customFormat="1" ht="25.5" customHeight="1">
      <c r="A3744" s="197" t="s">
        <v>146</v>
      </c>
      <c r="B3744" s="183" t="s">
        <v>1419</v>
      </c>
      <c r="C3744" s="183" t="s">
        <v>21</v>
      </c>
      <c r="D3744" s="285" t="s">
        <v>793</v>
      </c>
      <c r="E3744" s="365" t="s">
        <v>155</v>
      </c>
      <c r="F3744" s="365"/>
      <c r="G3744" s="183" t="s">
        <v>249</v>
      </c>
      <c r="H3744" s="184">
        <v>0.10100000000000001</v>
      </c>
      <c r="I3744" s="185">
        <v>21.85</v>
      </c>
      <c r="J3744" s="198">
        <v>2.2000000000000002</v>
      </c>
    </row>
    <row r="3745" spans="1:10" s="110" customFormat="1" ht="38.25">
      <c r="A3745" s="199" t="s">
        <v>139</v>
      </c>
      <c r="B3745" s="186" t="s">
        <v>1697</v>
      </c>
      <c r="C3745" s="186" t="s">
        <v>21</v>
      </c>
      <c r="D3745" s="278" t="s">
        <v>1110</v>
      </c>
      <c r="E3745" s="362" t="s">
        <v>142</v>
      </c>
      <c r="F3745" s="362"/>
      <c r="G3745" s="186" t="s">
        <v>3</v>
      </c>
      <c r="H3745" s="187">
        <v>1.409</v>
      </c>
      <c r="I3745" s="188">
        <v>122.17</v>
      </c>
      <c r="J3745" s="200">
        <v>172.13</v>
      </c>
    </row>
    <row r="3746" spans="1:10" s="110" customFormat="1" ht="25.5">
      <c r="A3746" s="199" t="s">
        <v>139</v>
      </c>
      <c r="B3746" s="186" t="s">
        <v>1648</v>
      </c>
      <c r="C3746" s="186" t="s">
        <v>21</v>
      </c>
      <c r="D3746" s="278" t="s">
        <v>562</v>
      </c>
      <c r="E3746" s="362" t="s">
        <v>142</v>
      </c>
      <c r="F3746" s="362"/>
      <c r="G3746" s="186" t="s">
        <v>34</v>
      </c>
      <c r="H3746" s="187">
        <v>3.7109999999999999</v>
      </c>
      <c r="I3746" s="188">
        <v>11.58</v>
      </c>
      <c r="J3746" s="200">
        <v>42.97</v>
      </c>
    </row>
    <row r="3747" spans="1:10" s="110" customFormat="1" ht="25.5">
      <c r="A3747" s="199" t="s">
        <v>139</v>
      </c>
      <c r="B3747" s="186" t="s">
        <v>1649</v>
      </c>
      <c r="C3747" s="186" t="s">
        <v>21</v>
      </c>
      <c r="D3747" s="278" t="s">
        <v>563</v>
      </c>
      <c r="E3747" s="362" t="s">
        <v>142</v>
      </c>
      <c r="F3747" s="362"/>
      <c r="G3747" s="186" t="s">
        <v>34</v>
      </c>
      <c r="H3747" s="187">
        <v>0.73899999999999999</v>
      </c>
      <c r="I3747" s="188">
        <v>4.05</v>
      </c>
      <c r="J3747" s="200">
        <v>2.99</v>
      </c>
    </row>
    <row r="3748" spans="1:10" s="110" customFormat="1">
      <c r="A3748" s="199" t="s">
        <v>139</v>
      </c>
      <c r="B3748" s="186" t="s">
        <v>1690</v>
      </c>
      <c r="C3748" s="186" t="s">
        <v>21</v>
      </c>
      <c r="D3748" s="278" t="s">
        <v>1102</v>
      </c>
      <c r="E3748" s="362" t="s">
        <v>142</v>
      </c>
      <c r="F3748" s="362"/>
      <c r="G3748" s="186" t="s">
        <v>38</v>
      </c>
      <c r="H3748" s="187">
        <v>4.3999999999999997E-2</v>
      </c>
      <c r="I3748" s="188">
        <v>18.87</v>
      </c>
      <c r="J3748" s="200">
        <v>0.83</v>
      </c>
    </row>
    <row r="3749" spans="1:10" s="110" customFormat="1">
      <c r="A3749" s="199" t="s">
        <v>139</v>
      </c>
      <c r="B3749" s="186" t="s">
        <v>2181</v>
      </c>
      <c r="C3749" s="186" t="s">
        <v>21</v>
      </c>
      <c r="D3749" s="278" t="s">
        <v>2182</v>
      </c>
      <c r="E3749" s="362" t="s">
        <v>142</v>
      </c>
      <c r="F3749" s="362"/>
      <c r="G3749" s="186" t="s">
        <v>38</v>
      </c>
      <c r="H3749" s="187">
        <v>3.5000000000000003E-2</v>
      </c>
      <c r="I3749" s="188">
        <v>20.5</v>
      </c>
      <c r="J3749" s="200">
        <v>0.71</v>
      </c>
    </row>
    <row r="3750" spans="1:10" s="110" customFormat="1" ht="25.5">
      <c r="A3750" s="201"/>
      <c r="B3750" s="293"/>
      <c r="C3750" s="293"/>
      <c r="D3750" s="279"/>
      <c r="E3750" s="279" t="s">
        <v>143</v>
      </c>
      <c r="F3750" s="203">
        <v>25.33</v>
      </c>
      <c r="G3750" s="279" t="s">
        <v>144</v>
      </c>
      <c r="H3750" s="203">
        <v>0</v>
      </c>
      <c r="I3750" s="279" t="s">
        <v>145</v>
      </c>
      <c r="J3750" s="204">
        <v>25.33</v>
      </c>
    </row>
    <row r="3751" spans="1:10" s="110" customFormat="1" ht="15" customHeight="1" thickBot="1">
      <c r="A3751" s="201"/>
      <c r="B3751" s="293"/>
      <c r="C3751" s="293"/>
      <c r="D3751" s="279"/>
      <c r="E3751" s="279" t="s">
        <v>663</v>
      </c>
      <c r="F3751" s="203">
        <v>56.58</v>
      </c>
      <c r="G3751" s="279"/>
      <c r="H3751" s="363" t="s">
        <v>664</v>
      </c>
      <c r="I3751" s="363"/>
      <c r="J3751" s="204">
        <v>308.39</v>
      </c>
    </row>
    <row r="3752" spans="1:10" s="110" customFormat="1" ht="15" thickTop="1">
      <c r="A3752" s="205"/>
      <c r="B3752" s="190"/>
      <c r="C3752" s="190"/>
      <c r="D3752" s="189"/>
      <c r="E3752" s="189"/>
      <c r="F3752" s="189"/>
      <c r="G3752" s="189"/>
      <c r="H3752" s="189"/>
      <c r="I3752" s="189"/>
      <c r="J3752" s="206"/>
    </row>
    <row r="3753" spans="1:10" s="110" customFormat="1">
      <c r="A3753" s="290" t="s">
        <v>4204</v>
      </c>
      <c r="B3753" s="289" t="s">
        <v>8</v>
      </c>
      <c r="C3753" s="289" t="s">
        <v>9</v>
      </c>
      <c r="D3753" s="284" t="s">
        <v>10</v>
      </c>
      <c r="E3753" s="367" t="s">
        <v>136</v>
      </c>
      <c r="F3753" s="367"/>
      <c r="G3753" s="289" t="s">
        <v>11</v>
      </c>
      <c r="H3753" s="288" t="s">
        <v>12</v>
      </c>
      <c r="I3753" s="288" t="s">
        <v>13</v>
      </c>
      <c r="J3753" s="287" t="s">
        <v>14</v>
      </c>
    </row>
    <row r="3754" spans="1:10" s="110" customFormat="1" ht="25.5" customHeight="1">
      <c r="A3754" s="94" t="s">
        <v>137</v>
      </c>
      <c r="B3754" s="95" t="s">
        <v>1278</v>
      </c>
      <c r="C3754" s="95" t="s">
        <v>21</v>
      </c>
      <c r="D3754" s="277" t="s">
        <v>2913</v>
      </c>
      <c r="E3754" s="368" t="s">
        <v>152</v>
      </c>
      <c r="F3754" s="368"/>
      <c r="G3754" s="95" t="s">
        <v>34</v>
      </c>
      <c r="H3754" s="182">
        <v>1</v>
      </c>
      <c r="I3754" s="96">
        <v>15.99</v>
      </c>
      <c r="J3754" s="196">
        <v>15.99</v>
      </c>
    </row>
    <row r="3755" spans="1:10" s="110" customFormat="1" ht="25.5" customHeight="1">
      <c r="A3755" s="197" t="s">
        <v>146</v>
      </c>
      <c r="B3755" s="183" t="s">
        <v>1559</v>
      </c>
      <c r="C3755" s="183" t="s">
        <v>21</v>
      </c>
      <c r="D3755" s="285" t="s">
        <v>153</v>
      </c>
      <c r="E3755" s="365" t="s">
        <v>148</v>
      </c>
      <c r="F3755" s="365"/>
      <c r="G3755" s="183" t="s">
        <v>26</v>
      </c>
      <c r="H3755" s="184">
        <v>0.25519999999999998</v>
      </c>
      <c r="I3755" s="185">
        <v>20.92</v>
      </c>
      <c r="J3755" s="198">
        <v>5.33</v>
      </c>
    </row>
    <row r="3756" spans="1:10" s="110" customFormat="1" ht="25.5" customHeight="1">
      <c r="A3756" s="197" t="s">
        <v>146</v>
      </c>
      <c r="B3756" s="183" t="s">
        <v>1560</v>
      </c>
      <c r="C3756" s="183" t="s">
        <v>21</v>
      </c>
      <c r="D3756" s="285" t="s">
        <v>154</v>
      </c>
      <c r="E3756" s="365" t="s">
        <v>148</v>
      </c>
      <c r="F3756" s="365"/>
      <c r="G3756" s="183" t="s">
        <v>26</v>
      </c>
      <c r="H3756" s="184">
        <v>0.25519999999999998</v>
      </c>
      <c r="I3756" s="185">
        <v>25.55</v>
      </c>
      <c r="J3756" s="198">
        <v>6.52</v>
      </c>
    </row>
    <row r="3757" spans="1:10" s="110" customFormat="1">
      <c r="A3757" s="199" t="s">
        <v>139</v>
      </c>
      <c r="B3757" s="186" t="s">
        <v>1563</v>
      </c>
      <c r="C3757" s="186" t="s">
        <v>21</v>
      </c>
      <c r="D3757" s="278" t="s">
        <v>927</v>
      </c>
      <c r="E3757" s="362" t="s">
        <v>142</v>
      </c>
      <c r="F3757" s="362"/>
      <c r="G3757" s="186" t="s">
        <v>34</v>
      </c>
      <c r="H3757" s="187">
        <v>1.0548999999999999</v>
      </c>
      <c r="I3757" s="188">
        <v>3.9</v>
      </c>
      <c r="J3757" s="200">
        <v>4.1100000000000003</v>
      </c>
    </row>
    <row r="3758" spans="1:10" s="110" customFormat="1">
      <c r="A3758" s="199" t="s">
        <v>139</v>
      </c>
      <c r="B3758" s="186" t="s">
        <v>1564</v>
      </c>
      <c r="C3758" s="186" t="s">
        <v>21</v>
      </c>
      <c r="D3758" s="278" t="s">
        <v>165</v>
      </c>
      <c r="E3758" s="362" t="s">
        <v>142</v>
      </c>
      <c r="F3758" s="362"/>
      <c r="G3758" s="186" t="s">
        <v>45</v>
      </c>
      <c r="H3758" s="187">
        <v>1.4200000000000001E-2</v>
      </c>
      <c r="I3758" s="188">
        <v>2.62</v>
      </c>
      <c r="J3758" s="200">
        <v>0.03</v>
      </c>
    </row>
    <row r="3759" spans="1:10" s="110" customFormat="1" ht="25.5">
      <c r="A3759" s="201"/>
      <c r="B3759" s="293"/>
      <c r="C3759" s="293"/>
      <c r="D3759" s="279"/>
      <c r="E3759" s="279" t="s">
        <v>143</v>
      </c>
      <c r="F3759" s="203">
        <v>9.4700000000000006</v>
      </c>
      <c r="G3759" s="279" t="s">
        <v>144</v>
      </c>
      <c r="H3759" s="203">
        <v>0</v>
      </c>
      <c r="I3759" s="279" t="s">
        <v>145</v>
      </c>
      <c r="J3759" s="204">
        <v>9.4700000000000006</v>
      </c>
    </row>
    <row r="3760" spans="1:10" s="110" customFormat="1" ht="15" customHeight="1" thickBot="1">
      <c r="A3760" s="201"/>
      <c r="B3760" s="293"/>
      <c r="C3760" s="293"/>
      <c r="D3760" s="279"/>
      <c r="E3760" s="279" t="s">
        <v>663</v>
      </c>
      <c r="F3760" s="203">
        <v>3.59</v>
      </c>
      <c r="G3760" s="279"/>
      <c r="H3760" s="363" t="s">
        <v>664</v>
      </c>
      <c r="I3760" s="363"/>
      <c r="J3760" s="204">
        <v>19.579999999999998</v>
      </c>
    </row>
    <row r="3761" spans="1:10" s="110" customFormat="1" ht="15" thickTop="1">
      <c r="A3761" s="205"/>
      <c r="B3761" s="190"/>
      <c r="C3761" s="190"/>
      <c r="D3761" s="189"/>
      <c r="E3761" s="189"/>
      <c r="F3761" s="189"/>
      <c r="G3761" s="189"/>
      <c r="H3761" s="189"/>
      <c r="I3761" s="189"/>
      <c r="J3761" s="206"/>
    </row>
    <row r="3762" spans="1:10" s="110" customFormat="1">
      <c r="A3762" s="290" t="s">
        <v>4205</v>
      </c>
      <c r="B3762" s="289" t="s">
        <v>8</v>
      </c>
      <c r="C3762" s="289" t="s">
        <v>9</v>
      </c>
      <c r="D3762" s="284" t="s">
        <v>10</v>
      </c>
      <c r="E3762" s="367" t="s">
        <v>136</v>
      </c>
      <c r="F3762" s="367"/>
      <c r="G3762" s="289" t="s">
        <v>11</v>
      </c>
      <c r="H3762" s="288" t="s">
        <v>12</v>
      </c>
      <c r="I3762" s="288" t="s">
        <v>13</v>
      </c>
      <c r="J3762" s="287" t="s">
        <v>14</v>
      </c>
    </row>
    <row r="3763" spans="1:10" s="110" customFormat="1" ht="51">
      <c r="A3763" s="94" t="s">
        <v>137</v>
      </c>
      <c r="B3763" s="95" t="s">
        <v>4206</v>
      </c>
      <c r="C3763" s="95" t="s">
        <v>44</v>
      </c>
      <c r="D3763" s="277" t="s">
        <v>2916</v>
      </c>
      <c r="E3763" s="368" t="s">
        <v>490</v>
      </c>
      <c r="F3763" s="368"/>
      <c r="G3763" s="95" t="s">
        <v>34</v>
      </c>
      <c r="H3763" s="182">
        <v>1</v>
      </c>
      <c r="I3763" s="96">
        <v>401.07</v>
      </c>
      <c r="J3763" s="196">
        <v>401.07</v>
      </c>
    </row>
    <row r="3764" spans="1:10" s="110" customFormat="1" ht="25.5" customHeight="1">
      <c r="A3764" s="197" t="s">
        <v>146</v>
      </c>
      <c r="B3764" s="183" t="s">
        <v>1559</v>
      </c>
      <c r="C3764" s="183" t="s">
        <v>21</v>
      </c>
      <c r="D3764" s="285" t="s">
        <v>153</v>
      </c>
      <c r="E3764" s="365" t="s">
        <v>148</v>
      </c>
      <c r="F3764" s="365"/>
      <c r="G3764" s="183" t="s">
        <v>26</v>
      </c>
      <c r="H3764" s="184">
        <v>5.7000000000000002E-2</v>
      </c>
      <c r="I3764" s="185">
        <v>20.92</v>
      </c>
      <c r="J3764" s="198">
        <v>1.19</v>
      </c>
    </row>
    <row r="3765" spans="1:10" s="110" customFormat="1" ht="25.5" customHeight="1">
      <c r="A3765" s="197" t="s">
        <v>146</v>
      </c>
      <c r="B3765" s="183" t="s">
        <v>1560</v>
      </c>
      <c r="C3765" s="183" t="s">
        <v>21</v>
      </c>
      <c r="D3765" s="285" t="s">
        <v>154</v>
      </c>
      <c r="E3765" s="365" t="s">
        <v>148</v>
      </c>
      <c r="F3765" s="365"/>
      <c r="G3765" s="183" t="s">
        <v>26</v>
      </c>
      <c r="H3765" s="184">
        <v>5.7000000000000002E-2</v>
      </c>
      <c r="I3765" s="185">
        <v>25.55</v>
      </c>
      <c r="J3765" s="198">
        <v>1.45</v>
      </c>
    </row>
    <row r="3766" spans="1:10" s="110" customFormat="1" ht="51">
      <c r="A3766" s="199" t="s">
        <v>139</v>
      </c>
      <c r="B3766" s="186" t="s">
        <v>4207</v>
      </c>
      <c r="C3766" s="186" t="s">
        <v>487</v>
      </c>
      <c r="D3766" s="278" t="s">
        <v>4208</v>
      </c>
      <c r="E3766" s="362" t="s">
        <v>711</v>
      </c>
      <c r="F3766" s="362"/>
      <c r="G3766" s="186" t="s">
        <v>19</v>
      </c>
      <c r="H3766" s="187">
        <v>1</v>
      </c>
      <c r="I3766" s="188">
        <v>398.43</v>
      </c>
      <c r="J3766" s="200">
        <v>398.43</v>
      </c>
    </row>
    <row r="3767" spans="1:10" s="110" customFormat="1" ht="25.5">
      <c r="A3767" s="201"/>
      <c r="B3767" s="293"/>
      <c r="C3767" s="293"/>
      <c r="D3767" s="279"/>
      <c r="E3767" s="279" t="s">
        <v>143</v>
      </c>
      <c r="F3767" s="203">
        <v>2.11</v>
      </c>
      <c r="G3767" s="279" t="s">
        <v>144</v>
      </c>
      <c r="H3767" s="203">
        <v>0</v>
      </c>
      <c r="I3767" s="279" t="s">
        <v>145</v>
      </c>
      <c r="J3767" s="204">
        <v>2.11</v>
      </c>
    </row>
    <row r="3768" spans="1:10" s="110" customFormat="1" ht="15" customHeight="1" thickBot="1">
      <c r="A3768" s="201"/>
      <c r="B3768" s="293"/>
      <c r="C3768" s="293"/>
      <c r="D3768" s="279"/>
      <c r="E3768" s="279" t="s">
        <v>663</v>
      </c>
      <c r="F3768" s="203">
        <v>90.12</v>
      </c>
      <c r="G3768" s="279"/>
      <c r="H3768" s="363" t="s">
        <v>664</v>
      </c>
      <c r="I3768" s="363"/>
      <c r="J3768" s="204">
        <v>491.19</v>
      </c>
    </row>
    <row r="3769" spans="1:10" s="110" customFormat="1" ht="15" thickTop="1">
      <c r="A3769" s="205"/>
      <c r="B3769" s="190"/>
      <c r="C3769" s="190"/>
      <c r="D3769" s="189"/>
      <c r="E3769" s="189"/>
      <c r="F3769" s="189"/>
      <c r="G3769" s="189"/>
      <c r="H3769" s="189"/>
      <c r="I3769" s="189"/>
      <c r="J3769" s="206"/>
    </row>
    <row r="3770" spans="1:10" s="110" customFormat="1">
      <c r="A3770" s="290" t="s">
        <v>4209</v>
      </c>
      <c r="B3770" s="289" t="s">
        <v>8</v>
      </c>
      <c r="C3770" s="289" t="s">
        <v>9</v>
      </c>
      <c r="D3770" s="284" t="s">
        <v>10</v>
      </c>
      <c r="E3770" s="367" t="s">
        <v>136</v>
      </c>
      <c r="F3770" s="367"/>
      <c r="G3770" s="289" t="s">
        <v>11</v>
      </c>
      <c r="H3770" s="288" t="s">
        <v>12</v>
      </c>
      <c r="I3770" s="288" t="s">
        <v>13</v>
      </c>
      <c r="J3770" s="287" t="s">
        <v>14</v>
      </c>
    </row>
    <row r="3771" spans="1:10" s="110" customFormat="1" ht="51">
      <c r="A3771" s="94" t="s">
        <v>137</v>
      </c>
      <c r="B3771" s="95" t="s">
        <v>4210</v>
      </c>
      <c r="C3771" s="95" t="s">
        <v>44</v>
      </c>
      <c r="D3771" s="277" t="s">
        <v>2919</v>
      </c>
      <c r="E3771" s="368" t="s">
        <v>490</v>
      </c>
      <c r="F3771" s="368"/>
      <c r="G3771" s="95" t="s">
        <v>34</v>
      </c>
      <c r="H3771" s="182">
        <v>1</v>
      </c>
      <c r="I3771" s="96">
        <v>362.62</v>
      </c>
      <c r="J3771" s="196">
        <v>362.62</v>
      </c>
    </row>
    <row r="3772" spans="1:10" s="110" customFormat="1" ht="25.5" customHeight="1">
      <c r="A3772" s="197" t="s">
        <v>146</v>
      </c>
      <c r="B3772" s="183" t="s">
        <v>1559</v>
      </c>
      <c r="C3772" s="183" t="s">
        <v>21</v>
      </c>
      <c r="D3772" s="285" t="s">
        <v>153</v>
      </c>
      <c r="E3772" s="365" t="s">
        <v>148</v>
      </c>
      <c r="F3772" s="365"/>
      <c r="G3772" s="183" t="s">
        <v>26</v>
      </c>
      <c r="H3772" s="184">
        <v>5.7000000000000002E-2</v>
      </c>
      <c r="I3772" s="185">
        <v>20.92</v>
      </c>
      <c r="J3772" s="198">
        <v>1.19</v>
      </c>
    </row>
    <row r="3773" spans="1:10" s="110" customFormat="1" ht="25.5" customHeight="1">
      <c r="A3773" s="197" t="s">
        <v>146</v>
      </c>
      <c r="B3773" s="183" t="s">
        <v>1560</v>
      </c>
      <c r="C3773" s="183" t="s">
        <v>21</v>
      </c>
      <c r="D3773" s="285" t="s">
        <v>154</v>
      </c>
      <c r="E3773" s="365" t="s">
        <v>148</v>
      </c>
      <c r="F3773" s="365"/>
      <c r="G3773" s="183" t="s">
        <v>26</v>
      </c>
      <c r="H3773" s="184">
        <v>5.7000000000000002E-2</v>
      </c>
      <c r="I3773" s="185">
        <v>25.55</v>
      </c>
      <c r="J3773" s="198">
        <v>1.45</v>
      </c>
    </row>
    <row r="3774" spans="1:10" s="110" customFormat="1" ht="51">
      <c r="A3774" s="199" t="s">
        <v>139</v>
      </c>
      <c r="B3774" s="186" t="s">
        <v>4211</v>
      </c>
      <c r="C3774" s="186" t="s">
        <v>487</v>
      </c>
      <c r="D3774" s="278" t="s">
        <v>4212</v>
      </c>
      <c r="E3774" s="362" t="s">
        <v>711</v>
      </c>
      <c r="F3774" s="362"/>
      <c r="G3774" s="186" t="s">
        <v>19</v>
      </c>
      <c r="H3774" s="187">
        <v>1</v>
      </c>
      <c r="I3774" s="188">
        <v>359.98</v>
      </c>
      <c r="J3774" s="200">
        <v>359.98</v>
      </c>
    </row>
    <row r="3775" spans="1:10" s="110" customFormat="1" ht="25.5">
      <c r="A3775" s="201"/>
      <c r="B3775" s="293"/>
      <c r="C3775" s="293"/>
      <c r="D3775" s="279"/>
      <c r="E3775" s="279" t="s">
        <v>143</v>
      </c>
      <c r="F3775" s="203">
        <v>2.11</v>
      </c>
      <c r="G3775" s="279" t="s">
        <v>144</v>
      </c>
      <c r="H3775" s="203">
        <v>0</v>
      </c>
      <c r="I3775" s="279" t="s">
        <v>145</v>
      </c>
      <c r="J3775" s="204">
        <v>2.11</v>
      </c>
    </row>
    <row r="3776" spans="1:10" s="110" customFormat="1" ht="15" customHeight="1" thickBot="1">
      <c r="A3776" s="201"/>
      <c r="B3776" s="293"/>
      <c r="C3776" s="293"/>
      <c r="D3776" s="279"/>
      <c r="E3776" s="279" t="s">
        <v>663</v>
      </c>
      <c r="F3776" s="203">
        <v>81.48</v>
      </c>
      <c r="G3776" s="279"/>
      <c r="H3776" s="363" t="s">
        <v>664</v>
      </c>
      <c r="I3776" s="363"/>
      <c r="J3776" s="204">
        <v>444.1</v>
      </c>
    </row>
    <row r="3777" spans="1:10" s="110" customFormat="1" ht="15" thickTop="1">
      <c r="A3777" s="205"/>
      <c r="B3777" s="190"/>
      <c r="C3777" s="190"/>
      <c r="D3777" s="189"/>
      <c r="E3777" s="189"/>
      <c r="F3777" s="189"/>
      <c r="G3777" s="189"/>
      <c r="H3777" s="189"/>
      <c r="I3777" s="189"/>
      <c r="J3777" s="206"/>
    </row>
    <row r="3778" spans="1:10" s="110" customFormat="1">
      <c r="A3778" s="290" t="s">
        <v>4213</v>
      </c>
      <c r="B3778" s="289" t="s">
        <v>8</v>
      </c>
      <c r="C3778" s="289" t="s">
        <v>9</v>
      </c>
      <c r="D3778" s="284" t="s">
        <v>10</v>
      </c>
      <c r="E3778" s="367" t="s">
        <v>136</v>
      </c>
      <c r="F3778" s="367"/>
      <c r="G3778" s="289" t="s">
        <v>11</v>
      </c>
      <c r="H3778" s="288" t="s">
        <v>12</v>
      </c>
      <c r="I3778" s="288" t="s">
        <v>13</v>
      </c>
      <c r="J3778" s="287" t="s">
        <v>14</v>
      </c>
    </row>
    <row r="3779" spans="1:10" s="110" customFormat="1" ht="51">
      <c r="A3779" s="94" t="s">
        <v>137</v>
      </c>
      <c r="B3779" s="95" t="s">
        <v>4214</v>
      </c>
      <c r="C3779" s="95" t="s">
        <v>44</v>
      </c>
      <c r="D3779" s="277" t="s">
        <v>2922</v>
      </c>
      <c r="E3779" s="368" t="s">
        <v>490</v>
      </c>
      <c r="F3779" s="368"/>
      <c r="G3779" s="95" t="s">
        <v>34</v>
      </c>
      <c r="H3779" s="182">
        <v>1</v>
      </c>
      <c r="I3779" s="96">
        <v>300.79000000000002</v>
      </c>
      <c r="J3779" s="196">
        <v>300.79000000000002</v>
      </c>
    </row>
    <row r="3780" spans="1:10" s="110" customFormat="1" ht="25.5" customHeight="1">
      <c r="A3780" s="197" t="s">
        <v>146</v>
      </c>
      <c r="B3780" s="183" t="s">
        <v>1559</v>
      </c>
      <c r="C3780" s="183" t="s">
        <v>21</v>
      </c>
      <c r="D3780" s="285" t="s">
        <v>153</v>
      </c>
      <c r="E3780" s="365" t="s">
        <v>148</v>
      </c>
      <c r="F3780" s="365"/>
      <c r="G3780" s="183" t="s">
        <v>26</v>
      </c>
      <c r="H3780" s="184">
        <v>5.7000000000000002E-2</v>
      </c>
      <c r="I3780" s="185">
        <v>20.92</v>
      </c>
      <c r="J3780" s="198">
        <v>1.19</v>
      </c>
    </row>
    <row r="3781" spans="1:10" s="110" customFormat="1" ht="25.5" customHeight="1">
      <c r="A3781" s="197" t="s">
        <v>146</v>
      </c>
      <c r="B3781" s="183" t="s">
        <v>1560</v>
      </c>
      <c r="C3781" s="183" t="s">
        <v>21</v>
      </c>
      <c r="D3781" s="285" t="s">
        <v>154</v>
      </c>
      <c r="E3781" s="365" t="s">
        <v>148</v>
      </c>
      <c r="F3781" s="365"/>
      <c r="G3781" s="183" t="s">
        <v>26</v>
      </c>
      <c r="H3781" s="184">
        <v>5.7000000000000002E-2</v>
      </c>
      <c r="I3781" s="185">
        <v>25.55</v>
      </c>
      <c r="J3781" s="198">
        <v>1.45</v>
      </c>
    </row>
    <row r="3782" spans="1:10" s="110" customFormat="1" ht="51">
      <c r="A3782" s="199" t="s">
        <v>139</v>
      </c>
      <c r="B3782" s="186" t="s">
        <v>4215</v>
      </c>
      <c r="C3782" s="186" t="s">
        <v>487</v>
      </c>
      <c r="D3782" s="278" t="s">
        <v>4216</v>
      </c>
      <c r="E3782" s="362" t="s">
        <v>711</v>
      </c>
      <c r="F3782" s="362"/>
      <c r="G3782" s="186" t="s">
        <v>19</v>
      </c>
      <c r="H3782" s="187">
        <v>1</v>
      </c>
      <c r="I3782" s="188">
        <v>298.14999999999998</v>
      </c>
      <c r="J3782" s="200">
        <v>298.14999999999998</v>
      </c>
    </row>
    <row r="3783" spans="1:10" s="110" customFormat="1" ht="25.5">
      <c r="A3783" s="201"/>
      <c r="B3783" s="293"/>
      <c r="C3783" s="293"/>
      <c r="D3783" s="279"/>
      <c r="E3783" s="279" t="s">
        <v>143</v>
      </c>
      <c r="F3783" s="203">
        <v>2.11</v>
      </c>
      <c r="G3783" s="279" t="s">
        <v>144</v>
      </c>
      <c r="H3783" s="203">
        <v>0</v>
      </c>
      <c r="I3783" s="279" t="s">
        <v>145</v>
      </c>
      <c r="J3783" s="204">
        <v>2.11</v>
      </c>
    </row>
    <row r="3784" spans="1:10" s="110" customFormat="1" ht="15" customHeight="1" thickBot="1">
      <c r="A3784" s="201"/>
      <c r="B3784" s="293"/>
      <c r="C3784" s="293"/>
      <c r="D3784" s="279"/>
      <c r="E3784" s="279" t="s">
        <v>663</v>
      </c>
      <c r="F3784" s="203">
        <v>67.58</v>
      </c>
      <c r="G3784" s="279"/>
      <c r="H3784" s="363" t="s">
        <v>664</v>
      </c>
      <c r="I3784" s="363"/>
      <c r="J3784" s="204">
        <v>368.37</v>
      </c>
    </row>
    <row r="3785" spans="1:10" s="110" customFormat="1" ht="15" thickTop="1">
      <c r="A3785" s="205"/>
      <c r="B3785" s="190"/>
      <c r="C3785" s="190"/>
      <c r="D3785" s="189"/>
      <c r="E3785" s="189"/>
      <c r="F3785" s="189"/>
      <c r="G3785" s="189"/>
      <c r="H3785" s="189"/>
      <c r="I3785" s="189"/>
      <c r="J3785" s="206"/>
    </row>
    <row r="3786" spans="1:10" s="110" customFormat="1">
      <c r="A3786" s="290" t="s">
        <v>4217</v>
      </c>
      <c r="B3786" s="289" t="s">
        <v>8</v>
      </c>
      <c r="C3786" s="289" t="s">
        <v>9</v>
      </c>
      <c r="D3786" s="284" t="s">
        <v>10</v>
      </c>
      <c r="E3786" s="367" t="s">
        <v>136</v>
      </c>
      <c r="F3786" s="367"/>
      <c r="G3786" s="289" t="s">
        <v>11</v>
      </c>
      <c r="H3786" s="288" t="s">
        <v>12</v>
      </c>
      <c r="I3786" s="288" t="s">
        <v>13</v>
      </c>
      <c r="J3786" s="287" t="s">
        <v>14</v>
      </c>
    </row>
    <row r="3787" spans="1:10" s="110" customFormat="1" ht="51">
      <c r="A3787" s="94" t="s">
        <v>137</v>
      </c>
      <c r="B3787" s="95" t="s">
        <v>4218</v>
      </c>
      <c r="C3787" s="95" t="s">
        <v>44</v>
      </c>
      <c r="D3787" s="277" t="s">
        <v>2922</v>
      </c>
      <c r="E3787" s="368" t="s">
        <v>490</v>
      </c>
      <c r="F3787" s="368"/>
      <c r="G3787" s="95" t="s">
        <v>34</v>
      </c>
      <c r="H3787" s="182">
        <v>1</v>
      </c>
      <c r="I3787" s="96">
        <v>42.74</v>
      </c>
      <c r="J3787" s="196">
        <v>42.74</v>
      </c>
    </row>
    <row r="3788" spans="1:10" s="110" customFormat="1" ht="25.5" customHeight="1">
      <c r="A3788" s="197" t="s">
        <v>146</v>
      </c>
      <c r="B3788" s="183" t="s">
        <v>1559</v>
      </c>
      <c r="C3788" s="183" t="s">
        <v>21</v>
      </c>
      <c r="D3788" s="285" t="s">
        <v>153</v>
      </c>
      <c r="E3788" s="365" t="s">
        <v>148</v>
      </c>
      <c r="F3788" s="365"/>
      <c r="G3788" s="183" t="s">
        <v>26</v>
      </c>
      <c r="H3788" s="184">
        <v>5.7000000000000002E-2</v>
      </c>
      <c r="I3788" s="185">
        <v>20.92</v>
      </c>
      <c r="J3788" s="198">
        <v>1.19</v>
      </c>
    </row>
    <row r="3789" spans="1:10" s="110" customFormat="1" ht="25.5" customHeight="1">
      <c r="A3789" s="197" t="s">
        <v>146</v>
      </c>
      <c r="B3789" s="183" t="s">
        <v>1560</v>
      </c>
      <c r="C3789" s="183" t="s">
        <v>21</v>
      </c>
      <c r="D3789" s="285" t="s">
        <v>154</v>
      </c>
      <c r="E3789" s="365" t="s">
        <v>148</v>
      </c>
      <c r="F3789" s="365"/>
      <c r="G3789" s="183" t="s">
        <v>26</v>
      </c>
      <c r="H3789" s="184">
        <v>5.7000000000000002E-2</v>
      </c>
      <c r="I3789" s="185">
        <v>25.55</v>
      </c>
      <c r="J3789" s="198">
        <v>1.45</v>
      </c>
    </row>
    <row r="3790" spans="1:10" s="110" customFormat="1" ht="51">
      <c r="A3790" s="199" t="s">
        <v>139</v>
      </c>
      <c r="B3790" s="186" t="s">
        <v>4219</v>
      </c>
      <c r="C3790" s="186" t="s">
        <v>487</v>
      </c>
      <c r="D3790" s="278" t="s">
        <v>2922</v>
      </c>
      <c r="E3790" s="362" t="s">
        <v>711</v>
      </c>
      <c r="F3790" s="362"/>
      <c r="G3790" s="186" t="s">
        <v>19</v>
      </c>
      <c r="H3790" s="187">
        <v>1</v>
      </c>
      <c r="I3790" s="188">
        <v>40.1</v>
      </c>
      <c r="J3790" s="200">
        <v>40.1</v>
      </c>
    </row>
    <row r="3791" spans="1:10" s="110" customFormat="1" ht="25.5">
      <c r="A3791" s="201"/>
      <c r="B3791" s="293"/>
      <c r="C3791" s="293"/>
      <c r="D3791" s="279"/>
      <c r="E3791" s="279" t="s">
        <v>143</v>
      </c>
      <c r="F3791" s="203">
        <v>2.11</v>
      </c>
      <c r="G3791" s="279" t="s">
        <v>144</v>
      </c>
      <c r="H3791" s="203">
        <v>0</v>
      </c>
      <c r="I3791" s="279" t="s">
        <v>145</v>
      </c>
      <c r="J3791" s="204">
        <v>2.11</v>
      </c>
    </row>
    <row r="3792" spans="1:10" s="110" customFormat="1" ht="15" customHeight="1" thickBot="1">
      <c r="A3792" s="201"/>
      <c r="B3792" s="293"/>
      <c r="C3792" s="293"/>
      <c r="D3792" s="279"/>
      <c r="E3792" s="279" t="s">
        <v>663</v>
      </c>
      <c r="F3792" s="203">
        <v>9.6</v>
      </c>
      <c r="G3792" s="279"/>
      <c r="H3792" s="363" t="s">
        <v>664</v>
      </c>
      <c r="I3792" s="363"/>
      <c r="J3792" s="204">
        <v>52.34</v>
      </c>
    </row>
    <row r="3793" spans="1:10" s="110" customFormat="1" ht="15" thickTop="1">
      <c r="A3793" s="205"/>
      <c r="B3793" s="190"/>
      <c r="C3793" s="190"/>
      <c r="D3793" s="189"/>
      <c r="E3793" s="189"/>
      <c r="F3793" s="189"/>
      <c r="G3793" s="189"/>
      <c r="H3793" s="189"/>
      <c r="I3793" s="189"/>
      <c r="J3793" s="206"/>
    </row>
    <row r="3794" spans="1:10" s="110" customFormat="1">
      <c r="A3794" s="290" t="s">
        <v>4220</v>
      </c>
      <c r="B3794" s="289" t="s">
        <v>8</v>
      </c>
      <c r="C3794" s="289" t="s">
        <v>9</v>
      </c>
      <c r="D3794" s="284" t="s">
        <v>10</v>
      </c>
      <c r="E3794" s="367" t="s">
        <v>136</v>
      </c>
      <c r="F3794" s="367"/>
      <c r="G3794" s="289" t="s">
        <v>11</v>
      </c>
      <c r="H3794" s="288" t="s">
        <v>12</v>
      </c>
      <c r="I3794" s="288" t="s">
        <v>13</v>
      </c>
      <c r="J3794" s="287" t="s">
        <v>14</v>
      </c>
    </row>
    <row r="3795" spans="1:10" s="110" customFormat="1" ht="51">
      <c r="A3795" s="94" t="s">
        <v>137</v>
      </c>
      <c r="B3795" s="95" t="s">
        <v>4221</v>
      </c>
      <c r="C3795" s="95" t="s">
        <v>44</v>
      </c>
      <c r="D3795" s="277" t="s">
        <v>2927</v>
      </c>
      <c r="E3795" s="368" t="s">
        <v>490</v>
      </c>
      <c r="F3795" s="368"/>
      <c r="G3795" s="95" t="s">
        <v>34</v>
      </c>
      <c r="H3795" s="182">
        <v>1</v>
      </c>
      <c r="I3795" s="96">
        <v>62.97</v>
      </c>
      <c r="J3795" s="196">
        <v>62.97</v>
      </c>
    </row>
    <row r="3796" spans="1:10" s="110" customFormat="1" ht="25.5" customHeight="1">
      <c r="A3796" s="197" t="s">
        <v>146</v>
      </c>
      <c r="B3796" s="183" t="s">
        <v>1559</v>
      </c>
      <c r="C3796" s="183" t="s">
        <v>21</v>
      </c>
      <c r="D3796" s="285" t="s">
        <v>153</v>
      </c>
      <c r="E3796" s="365" t="s">
        <v>148</v>
      </c>
      <c r="F3796" s="365"/>
      <c r="G3796" s="183" t="s">
        <v>26</v>
      </c>
      <c r="H3796" s="184">
        <v>5.7000000000000002E-2</v>
      </c>
      <c r="I3796" s="185">
        <v>20.92</v>
      </c>
      <c r="J3796" s="198">
        <v>1.19</v>
      </c>
    </row>
    <row r="3797" spans="1:10" s="110" customFormat="1" ht="25.5" customHeight="1">
      <c r="A3797" s="197" t="s">
        <v>146</v>
      </c>
      <c r="B3797" s="183" t="s">
        <v>1560</v>
      </c>
      <c r="C3797" s="183" t="s">
        <v>21</v>
      </c>
      <c r="D3797" s="285" t="s">
        <v>154</v>
      </c>
      <c r="E3797" s="365" t="s">
        <v>148</v>
      </c>
      <c r="F3797" s="365"/>
      <c r="G3797" s="183" t="s">
        <v>26</v>
      </c>
      <c r="H3797" s="184">
        <v>5.7000000000000002E-2</v>
      </c>
      <c r="I3797" s="185">
        <v>25.55</v>
      </c>
      <c r="J3797" s="198">
        <v>1.45</v>
      </c>
    </row>
    <row r="3798" spans="1:10" s="110" customFormat="1" ht="51">
      <c r="A3798" s="199" t="s">
        <v>139</v>
      </c>
      <c r="B3798" s="186" t="s">
        <v>4222</v>
      </c>
      <c r="C3798" s="186" t="s">
        <v>487</v>
      </c>
      <c r="D3798" s="278" t="s">
        <v>2927</v>
      </c>
      <c r="E3798" s="362" t="s">
        <v>711</v>
      </c>
      <c r="F3798" s="362"/>
      <c r="G3798" s="186" t="s">
        <v>19</v>
      </c>
      <c r="H3798" s="187">
        <v>1</v>
      </c>
      <c r="I3798" s="188">
        <v>60.33</v>
      </c>
      <c r="J3798" s="200">
        <v>60.33</v>
      </c>
    </row>
    <row r="3799" spans="1:10" s="110" customFormat="1" ht="25.5">
      <c r="A3799" s="201"/>
      <c r="B3799" s="293"/>
      <c r="C3799" s="293"/>
      <c r="D3799" s="279"/>
      <c r="E3799" s="279" t="s">
        <v>143</v>
      </c>
      <c r="F3799" s="203">
        <v>2.11</v>
      </c>
      <c r="G3799" s="279" t="s">
        <v>144</v>
      </c>
      <c r="H3799" s="203">
        <v>0</v>
      </c>
      <c r="I3799" s="279" t="s">
        <v>145</v>
      </c>
      <c r="J3799" s="204">
        <v>2.11</v>
      </c>
    </row>
    <row r="3800" spans="1:10" s="110" customFormat="1" ht="15" customHeight="1" thickBot="1">
      <c r="A3800" s="201"/>
      <c r="B3800" s="293"/>
      <c r="C3800" s="293"/>
      <c r="D3800" s="279"/>
      <c r="E3800" s="279" t="s">
        <v>663</v>
      </c>
      <c r="F3800" s="203">
        <v>14.14</v>
      </c>
      <c r="G3800" s="279"/>
      <c r="H3800" s="363" t="s">
        <v>664</v>
      </c>
      <c r="I3800" s="363"/>
      <c r="J3800" s="204">
        <v>77.11</v>
      </c>
    </row>
    <row r="3801" spans="1:10" s="110" customFormat="1" ht="15" thickTop="1">
      <c r="A3801" s="205"/>
      <c r="B3801" s="190"/>
      <c r="C3801" s="190"/>
      <c r="D3801" s="189"/>
      <c r="E3801" s="189"/>
      <c r="F3801" s="189"/>
      <c r="G3801" s="189"/>
      <c r="H3801" s="189"/>
      <c r="I3801" s="189"/>
      <c r="J3801" s="206"/>
    </row>
    <row r="3802" spans="1:10" s="110" customFormat="1">
      <c r="A3802" s="290" t="s">
        <v>4223</v>
      </c>
      <c r="B3802" s="289" t="s">
        <v>8</v>
      </c>
      <c r="C3802" s="289" t="s">
        <v>9</v>
      </c>
      <c r="D3802" s="284" t="s">
        <v>10</v>
      </c>
      <c r="E3802" s="367" t="s">
        <v>136</v>
      </c>
      <c r="F3802" s="367"/>
      <c r="G3802" s="289" t="s">
        <v>11</v>
      </c>
      <c r="H3802" s="288" t="s">
        <v>12</v>
      </c>
      <c r="I3802" s="288" t="s">
        <v>13</v>
      </c>
      <c r="J3802" s="287" t="s">
        <v>14</v>
      </c>
    </row>
    <row r="3803" spans="1:10" s="110" customFormat="1" ht="51">
      <c r="A3803" s="94" t="s">
        <v>137</v>
      </c>
      <c r="B3803" s="95" t="s">
        <v>4224</v>
      </c>
      <c r="C3803" s="95" t="s">
        <v>44</v>
      </c>
      <c r="D3803" s="277" t="s">
        <v>2930</v>
      </c>
      <c r="E3803" s="368" t="s">
        <v>490</v>
      </c>
      <c r="F3803" s="368"/>
      <c r="G3803" s="95" t="s">
        <v>34</v>
      </c>
      <c r="H3803" s="182">
        <v>1</v>
      </c>
      <c r="I3803" s="96">
        <v>193.62</v>
      </c>
      <c r="J3803" s="196">
        <v>193.62</v>
      </c>
    </row>
    <row r="3804" spans="1:10" s="110" customFormat="1" ht="25.5" customHeight="1">
      <c r="A3804" s="197" t="s">
        <v>146</v>
      </c>
      <c r="B3804" s="183" t="s">
        <v>1559</v>
      </c>
      <c r="C3804" s="183" t="s">
        <v>21</v>
      </c>
      <c r="D3804" s="285" t="s">
        <v>153</v>
      </c>
      <c r="E3804" s="365" t="s">
        <v>148</v>
      </c>
      <c r="F3804" s="365"/>
      <c r="G3804" s="183" t="s">
        <v>26</v>
      </c>
      <c r="H3804" s="184">
        <v>5.7000000000000002E-2</v>
      </c>
      <c r="I3804" s="185">
        <v>20.92</v>
      </c>
      <c r="J3804" s="198">
        <v>1.19</v>
      </c>
    </row>
    <row r="3805" spans="1:10" s="110" customFormat="1" ht="25.5" customHeight="1">
      <c r="A3805" s="197" t="s">
        <v>146</v>
      </c>
      <c r="B3805" s="183" t="s">
        <v>1560</v>
      </c>
      <c r="C3805" s="183" t="s">
        <v>21</v>
      </c>
      <c r="D3805" s="285" t="s">
        <v>154</v>
      </c>
      <c r="E3805" s="365" t="s">
        <v>148</v>
      </c>
      <c r="F3805" s="365"/>
      <c r="G3805" s="183" t="s">
        <v>26</v>
      </c>
      <c r="H3805" s="184">
        <v>5.7000000000000002E-2</v>
      </c>
      <c r="I3805" s="185">
        <v>25.55</v>
      </c>
      <c r="J3805" s="198">
        <v>1.45</v>
      </c>
    </row>
    <row r="3806" spans="1:10" s="110" customFormat="1" ht="51">
      <c r="A3806" s="199" t="s">
        <v>139</v>
      </c>
      <c r="B3806" s="186" t="s">
        <v>4225</v>
      </c>
      <c r="C3806" s="186" t="s">
        <v>487</v>
      </c>
      <c r="D3806" s="278" t="s">
        <v>2930</v>
      </c>
      <c r="E3806" s="362" t="s">
        <v>711</v>
      </c>
      <c r="F3806" s="362"/>
      <c r="G3806" s="186" t="s">
        <v>19</v>
      </c>
      <c r="H3806" s="187">
        <v>1</v>
      </c>
      <c r="I3806" s="188">
        <v>190.98</v>
      </c>
      <c r="J3806" s="200">
        <v>190.98</v>
      </c>
    </row>
    <row r="3807" spans="1:10" s="110" customFormat="1" ht="25.5">
      <c r="A3807" s="201"/>
      <c r="B3807" s="293"/>
      <c r="C3807" s="293"/>
      <c r="D3807" s="279"/>
      <c r="E3807" s="279" t="s">
        <v>143</v>
      </c>
      <c r="F3807" s="203">
        <v>2.11</v>
      </c>
      <c r="G3807" s="279" t="s">
        <v>144</v>
      </c>
      <c r="H3807" s="203">
        <v>0</v>
      </c>
      <c r="I3807" s="279" t="s">
        <v>145</v>
      </c>
      <c r="J3807" s="204">
        <v>2.11</v>
      </c>
    </row>
    <row r="3808" spans="1:10" s="110" customFormat="1" ht="15" customHeight="1" thickBot="1">
      <c r="A3808" s="201"/>
      <c r="B3808" s="293"/>
      <c r="C3808" s="293"/>
      <c r="D3808" s="279"/>
      <c r="E3808" s="279" t="s">
        <v>663</v>
      </c>
      <c r="F3808" s="203">
        <v>43.5</v>
      </c>
      <c r="G3808" s="279"/>
      <c r="H3808" s="363" t="s">
        <v>664</v>
      </c>
      <c r="I3808" s="363"/>
      <c r="J3808" s="204">
        <v>237.12</v>
      </c>
    </row>
    <row r="3809" spans="1:10" s="110" customFormat="1" ht="15" thickTop="1">
      <c r="A3809" s="205"/>
      <c r="B3809" s="190"/>
      <c r="C3809" s="190"/>
      <c r="D3809" s="189"/>
      <c r="E3809" s="189"/>
      <c r="F3809" s="189"/>
      <c r="G3809" s="189"/>
      <c r="H3809" s="189"/>
      <c r="I3809" s="189"/>
      <c r="J3809" s="206"/>
    </row>
    <row r="3810" spans="1:10" s="110" customFormat="1">
      <c r="A3810" s="290" t="s">
        <v>4226</v>
      </c>
      <c r="B3810" s="289" t="s">
        <v>8</v>
      </c>
      <c r="C3810" s="289" t="s">
        <v>9</v>
      </c>
      <c r="D3810" s="284" t="s">
        <v>10</v>
      </c>
      <c r="E3810" s="367" t="s">
        <v>136</v>
      </c>
      <c r="F3810" s="367"/>
      <c r="G3810" s="289" t="s">
        <v>11</v>
      </c>
      <c r="H3810" s="288" t="s">
        <v>12</v>
      </c>
      <c r="I3810" s="288" t="s">
        <v>13</v>
      </c>
      <c r="J3810" s="287" t="s">
        <v>14</v>
      </c>
    </row>
    <row r="3811" spans="1:10" s="110" customFormat="1" ht="51">
      <c r="A3811" s="94" t="s">
        <v>137</v>
      </c>
      <c r="B3811" s="95" t="s">
        <v>4227</v>
      </c>
      <c r="C3811" s="95" t="s">
        <v>44</v>
      </c>
      <c r="D3811" s="277" t="s">
        <v>2933</v>
      </c>
      <c r="E3811" s="368" t="s">
        <v>490</v>
      </c>
      <c r="F3811" s="368"/>
      <c r="G3811" s="95" t="s">
        <v>34</v>
      </c>
      <c r="H3811" s="182">
        <v>1</v>
      </c>
      <c r="I3811" s="96">
        <v>214.22</v>
      </c>
      <c r="J3811" s="196">
        <v>214.22</v>
      </c>
    </row>
    <row r="3812" spans="1:10" s="110" customFormat="1" ht="25.5" customHeight="1">
      <c r="A3812" s="197" t="s">
        <v>146</v>
      </c>
      <c r="B3812" s="183" t="s">
        <v>1559</v>
      </c>
      <c r="C3812" s="183" t="s">
        <v>21</v>
      </c>
      <c r="D3812" s="285" t="s">
        <v>153</v>
      </c>
      <c r="E3812" s="365" t="s">
        <v>148</v>
      </c>
      <c r="F3812" s="365"/>
      <c r="G3812" s="183" t="s">
        <v>26</v>
      </c>
      <c r="H3812" s="184">
        <v>5.7000000000000002E-2</v>
      </c>
      <c r="I3812" s="185">
        <v>20.92</v>
      </c>
      <c r="J3812" s="198">
        <v>1.19</v>
      </c>
    </row>
    <row r="3813" spans="1:10" s="110" customFormat="1" ht="25.5" customHeight="1">
      <c r="A3813" s="197" t="s">
        <v>146</v>
      </c>
      <c r="B3813" s="183" t="s">
        <v>1560</v>
      </c>
      <c r="C3813" s="183" t="s">
        <v>21</v>
      </c>
      <c r="D3813" s="285" t="s">
        <v>154</v>
      </c>
      <c r="E3813" s="365" t="s">
        <v>148</v>
      </c>
      <c r="F3813" s="365"/>
      <c r="G3813" s="183" t="s">
        <v>26</v>
      </c>
      <c r="H3813" s="184">
        <v>5.7000000000000002E-2</v>
      </c>
      <c r="I3813" s="185">
        <v>25.55</v>
      </c>
      <c r="J3813" s="198">
        <v>1.45</v>
      </c>
    </row>
    <row r="3814" spans="1:10" s="110" customFormat="1" ht="51">
      <c r="A3814" s="199" t="s">
        <v>139</v>
      </c>
      <c r="B3814" s="186" t="s">
        <v>4228</v>
      </c>
      <c r="C3814" s="186" t="s">
        <v>487</v>
      </c>
      <c r="D3814" s="278" t="s">
        <v>2933</v>
      </c>
      <c r="E3814" s="362" t="s">
        <v>711</v>
      </c>
      <c r="F3814" s="362"/>
      <c r="G3814" s="186" t="s">
        <v>19</v>
      </c>
      <c r="H3814" s="187">
        <v>1</v>
      </c>
      <c r="I3814" s="188">
        <v>211.58</v>
      </c>
      <c r="J3814" s="200">
        <v>211.58</v>
      </c>
    </row>
    <row r="3815" spans="1:10" s="110" customFormat="1" ht="25.5">
      <c r="A3815" s="201"/>
      <c r="B3815" s="293"/>
      <c r="C3815" s="293"/>
      <c r="D3815" s="279"/>
      <c r="E3815" s="279" t="s">
        <v>143</v>
      </c>
      <c r="F3815" s="203">
        <v>2.11</v>
      </c>
      <c r="G3815" s="279" t="s">
        <v>144</v>
      </c>
      <c r="H3815" s="203">
        <v>0</v>
      </c>
      <c r="I3815" s="279" t="s">
        <v>145</v>
      </c>
      <c r="J3815" s="204">
        <v>2.11</v>
      </c>
    </row>
    <row r="3816" spans="1:10" s="110" customFormat="1" ht="15" customHeight="1" thickBot="1">
      <c r="A3816" s="201"/>
      <c r="B3816" s="293"/>
      <c r="C3816" s="293"/>
      <c r="D3816" s="279"/>
      <c r="E3816" s="279" t="s">
        <v>663</v>
      </c>
      <c r="F3816" s="203">
        <v>48.13</v>
      </c>
      <c r="G3816" s="279"/>
      <c r="H3816" s="363" t="s">
        <v>664</v>
      </c>
      <c r="I3816" s="363"/>
      <c r="J3816" s="204">
        <v>262.35000000000002</v>
      </c>
    </row>
    <row r="3817" spans="1:10" s="110" customFormat="1" ht="15" thickTop="1">
      <c r="A3817" s="205"/>
      <c r="B3817" s="190"/>
      <c r="C3817" s="190"/>
      <c r="D3817" s="189"/>
      <c r="E3817" s="189"/>
      <c r="F3817" s="189"/>
      <c r="G3817" s="189"/>
      <c r="H3817" s="189"/>
      <c r="I3817" s="189"/>
      <c r="J3817" s="206"/>
    </row>
    <row r="3818" spans="1:10" s="110" customFormat="1">
      <c r="A3818" s="290" t="s">
        <v>4229</v>
      </c>
      <c r="B3818" s="289" t="s">
        <v>8</v>
      </c>
      <c r="C3818" s="289" t="s">
        <v>9</v>
      </c>
      <c r="D3818" s="284" t="s">
        <v>10</v>
      </c>
      <c r="E3818" s="367" t="s">
        <v>136</v>
      </c>
      <c r="F3818" s="367"/>
      <c r="G3818" s="289" t="s">
        <v>11</v>
      </c>
      <c r="H3818" s="288" t="s">
        <v>12</v>
      </c>
      <c r="I3818" s="288" t="s">
        <v>13</v>
      </c>
      <c r="J3818" s="287" t="s">
        <v>14</v>
      </c>
    </row>
    <row r="3819" spans="1:10" s="110" customFormat="1" ht="51">
      <c r="A3819" s="94" t="s">
        <v>137</v>
      </c>
      <c r="B3819" s="95" t="s">
        <v>4230</v>
      </c>
      <c r="C3819" s="95" t="s">
        <v>44</v>
      </c>
      <c r="D3819" s="277" t="s">
        <v>2936</v>
      </c>
      <c r="E3819" s="368" t="s">
        <v>490</v>
      </c>
      <c r="F3819" s="368"/>
      <c r="G3819" s="95" t="s">
        <v>34</v>
      </c>
      <c r="H3819" s="182">
        <v>1</v>
      </c>
      <c r="I3819" s="96">
        <v>263.69</v>
      </c>
      <c r="J3819" s="196">
        <v>263.69</v>
      </c>
    </row>
    <row r="3820" spans="1:10" s="110" customFormat="1" ht="25.5" customHeight="1">
      <c r="A3820" s="197" t="s">
        <v>146</v>
      </c>
      <c r="B3820" s="183" t="s">
        <v>1559</v>
      </c>
      <c r="C3820" s="183" t="s">
        <v>21</v>
      </c>
      <c r="D3820" s="285" t="s">
        <v>153</v>
      </c>
      <c r="E3820" s="365" t="s">
        <v>148</v>
      </c>
      <c r="F3820" s="365"/>
      <c r="G3820" s="183" t="s">
        <v>26</v>
      </c>
      <c r="H3820" s="184">
        <v>5.7000000000000002E-2</v>
      </c>
      <c r="I3820" s="185">
        <v>20.92</v>
      </c>
      <c r="J3820" s="198">
        <v>1.19</v>
      </c>
    </row>
    <row r="3821" spans="1:10" s="110" customFormat="1" ht="25.5" customHeight="1">
      <c r="A3821" s="197" t="s">
        <v>146</v>
      </c>
      <c r="B3821" s="183" t="s">
        <v>1560</v>
      </c>
      <c r="C3821" s="183" t="s">
        <v>21</v>
      </c>
      <c r="D3821" s="285" t="s">
        <v>154</v>
      </c>
      <c r="E3821" s="365" t="s">
        <v>148</v>
      </c>
      <c r="F3821" s="365"/>
      <c r="G3821" s="183" t="s">
        <v>26</v>
      </c>
      <c r="H3821" s="184">
        <v>5.7000000000000002E-2</v>
      </c>
      <c r="I3821" s="185">
        <v>25.55</v>
      </c>
      <c r="J3821" s="198">
        <v>1.45</v>
      </c>
    </row>
    <row r="3822" spans="1:10" s="110" customFormat="1" ht="51">
      <c r="A3822" s="199" t="s">
        <v>139</v>
      </c>
      <c r="B3822" s="186" t="s">
        <v>4231</v>
      </c>
      <c r="C3822" s="186" t="s">
        <v>487</v>
      </c>
      <c r="D3822" s="278" t="s">
        <v>2936</v>
      </c>
      <c r="E3822" s="362" t="s">
        <v>711</v>
      </c>
      <c r="F3822" s="362"/>
      <c r="G3822" s="186" t="s">
        <v>19</v>
      </c>
      <c r="H3822" s="187">
        <v>1</v>
      </c>
      <c r="I3822" s="188">
        <v>261.05</v>
      </c>
      <c r="J3822" s="200">
        <v>261.05</v>
      </c>
    </row>
    <row r="3823" spans="1:10" s="110" customFormat="1" ht="25.5">
      <c r="A3823" s="201"/>
      <c r="B3823" s="293"/>
      <c r="C3823" s="293"/>
      <c r="D3823" s="279"/>
      <c r="E3823" s="279" t="s">
        <v>143</v>
      </c>
      <c r="F3823" s="203">
        <v>2.11</v>
      </c>
      <c r="G3823" s="279" t="s">
        <v>144</v>
      </c>
      <c r="H3823" s="203">
        <v>0</v>
      </c>
      <c r="I3823" s="279" t="s">
        <v>145</v>
      </c>
      <c r="J3823" s="204">
        <v>2.11</v>
      </c>
    </row>
    <row r="3824" spans="1:10" s="110" customFormat="1" ht="15" customHeight="1" thickBot="1">
      <c r="A3824" s="201"/>
      <c r="B3824" s="293"/>
      <c r="C3824" s="293"/>
      <c r="D3824" s="279"/>
      <c r="E3824" s="279" t="s">
        <v>663</v>
      </c>
      <c r="F3824" s="203">
        <v>59.25</v>
      </c>
      <c r="G3824" s="279"/>
      <c r="H3824" s="363" t="s">
        <v>664</v>
      </c>
      <c r="I3824" s="363"/>
      <c r="J3824" s="204">
        <v>322.94</v>
      </c>
    </row>
    <row r="3825" spans="1:10" s="110" customFormat="1" ht="15" thickTop="1">
      <c r="A3825" s="205"/>
      <c r="B3825" s="190"/>
      <c r="C3825" s="190"/>
      <c r="D3825" s="189"/>
      <c r="E3825" s="189"/>
      <c r="F3825" s="189"/>
      <c r="G3825" s="189"/>
      <c r="H3825" s="189"/>
      <c r="I3825" s="189"/>
      <c r="J3825" s="206"/>
    </row>
    <row r="3826" spans="1:10" s="110" customFormat="1">
      <c r="A3826" s="290" t="s">
        <v>4232</v>
      </c>
      <c r="B3826" s="289" t="s">
        <v>8</v>
      </c>
      <c r="C3826" s="289" t="s">
        <v>9</v>
      </c>
      <c r="D3826" s="284" t="s">
        <v>10</v>
      </c>
      <c r="E3826" s="367" t="s">
        <v>136</v>
      </c>
      <c r="F3826" s="367"/>
      <c r="G3826" s="289" t="s">
        <v>11</v>
      </c>
      <c r="H3826" s="288" t="s">
        <v>12</v>
      </c>
      <c r="I3826" s="288" t="s">
        <v>13</v>
      </c>
      <c r="J3826" s="287" t="s">
        <v>14</v>
      </c>
    </row>
    <row r="3827" spans="1:10" s="110" customFormat="1" ht="51">
      <c r="A3827" s="94" t="s">
        <v>137</v>
      </c>
      <c r="B3827" s="95" t="s">
        <v>4233</v>
      </c>
      <c r="C3827" s="95" t="s">
        <v>44</v>
      </c>
      <c r="D3827" s="277" t="s">
        <v>2939</v>
      </c>
      <c r="E3827" s="368" t="s">
        <v>490</v>
      </c>
      <c r="F3827" s="368"/>
      <c r="G3827" s="95" t="s">
        <v>34</v>
      </c>
      <c r="H3827" s="182">
        <v>1</v>
      </c>
      <c r="I3827" s="96">
        <v>26.31</v>
      </c>
      <c r="J3827" s="196">
        <v>26.31</v>
      </c>
    </row>
    <row r="3828" spans="1:10" s="110" customFormat="1" ht="25.5" customHeight="1">
      <c r="A3828" s="197" t="s">
        <v>146</v>
      </c>
      <c r="B3828" s="183" t="s">
        <v>1559</v>
      </c>
      <c r="C3828" s="183" t="s">
        <v>21</v>
      </c>
      <c r="D3828" s="285" t="s">
        <v>153</v>
      </c>
      <c r="E3828" s="365" t="s">
        <v>148</v>
      </c>
      <c r="F3828" s="365"/>
      <c r="G3828" s="183" t="s">
        <v>26</v>
      </c>
      <c r="H3828" s="184">
        <v>5.7000000000000002E-2</v>
      </c>
      <c r="I3828" s="185">
        <v>20.92</v>
      </c>
      <c r="J3828" s="198">
        <v>1.19</v>
      </c>
    </row>
    <row r="3829" spans="1:10" s="110" customFormat="1" ht="25.5" customHeight="1">
      <c r="A3829" s="197" t="s">
        <v>146</v>
      </c>
      <c r="B3829" s="183" t="s">
        <v>1560</v>
      </c>
      <c r="C3829" s="183" t="s">
        <v>21</v>
      </c>
      <c r="D3829" s="285" t="s">
        <v>154</v>
      </c>
      <c r="E3829" s="365" t="s">
        <v>148</v>
      </c>
      <c r="F3829" s="365"/>
      <c r="G3829" s="183" t="s">
        <v>26</v>
      </c>
      <c r="H3829" s="184">
        <v>5.7000000000000002E-2</v>
      </c>
      <c r="I3829" s="185">
        <v>25.55</v>
      </c>
      <c r="J3829" s="198">
        <v>1.45</v>
      </c>
    </row>
    <row r="3830" spans="1:10" s="110" customFormat="1" ht="25.5">
      <c r="A3830" s="199" t="s">
        <v>139</v>
      </c>
      <c r="B3830" s="186" t="s">
        <v>1561</v>
      </c>
      <c r="C3830" s="186" t="s">
        <v>21</v>
      </c>
      <c r="D3830" s="278" t="s">
        <v>925</v>
      </c>
      <c r="E3830" s="362" t="s">
        <v>142</v>
      </c>
      <c r="F3830" s="362"/>
      <c r="G3830" s="186" t="s">
        <v>34</v>
      </c>
      <c r="H3830" s="187">
        <v>1</v>
      </c>
      <c r="I3830" s="188">
        <v>19.22</v>
      </c>
      <c r="J3830" s="200">
        <v>19.22</v>
      </c>
    </row>
    <row r="3831" spans="1:10" s="110" customFormat="1" ht="25.5">
      <c r="A3831" s="199" t="s">
        <v>139</v>
      </c>
      <c r="B3831" s="186" t="s">
        <v>4234</v>
      </c>
      <c r="C3831" s="186" t="s">
        <v>681</v>
      </c>
      <c r="D3831" s="278" t="s">
        <v>4235</v>
      </c>
      <c r="E3831" s="362" t="s">
        <v>142</v>
      </c>
      <c r="F3831" s="362"/>
      <c r="G3831" s="186" t="s">
        <v>34</v>
      </c>
      <c r="H3831" s="187">
        <v>1</v>
      </c>
      <c r="I3831" s="188">
        <v>4.45</v>
      </c>
      <c r="J3831" s="200">
        <v>4.45</v>
      </c>
    </row>
    <row r="3832" spans="1:10" s="110" customFormat="1" ht="25.5">
      <c r="A3832" s="201"/>
      <c r="B3832" s="293"/>
      <c r="C3832" s="293"/>
      <c r="D3832" s="279"/>
      <c r="E3832" s="279" t="s">
        <v>143</v>
      </c>
      <c r="F3832" s="203">
        <v>2.11</v>
      </c>
      <c r="G3832" s="279" t="s">
        <v>144</v>
      </c>
      <c r="H3832" s="203">
        <v>0</v>
      </c>
      <c r="I3832" s="279" t="s">
        <v>145</v>
      </c>
      <c r="J3832" s="204">
        <v>2.11</v>
      </c>
    </row>
    <row r="3833" spans="1:10" s="110" customFormat="1" ht="15" customHeight="1" thickBot="1">
      <c r="A3833" s="201"/>
      <c r="B3833" s="293"/>
      <c r="C3833" s="293"/>
      <c r="D3833" s="279"/>
      <c r="E3833" s="279" t="s">
        <v>663</v>
      </c>
      <c r="F3833" s="203">
        <v>5.91</v>
      </c>
      <c r="G3833" s="279"/>
      <c r="H3833" s="363" t="s">
        <v>664</v>
      </c>
      <c r="I3833" s="363"/>
      <c r="J3833" s="204">
        <v>32.22</v>
      </c>
    </row>
    <row r="3834" spans="1:10" s="110" customFormat="1" ht="15" thickTop="1">
      <c r="A3834" s="205"/>
      <c r="B3834" s="190"/>
      <c r="C3834" s="190"/>
      <c r="D3834" s="189"/>
      <c r="E3834" s="189"/>
      <c r="F3834" s="189"/>
      <c r="G3834" s="189"/>
      <c r="H3834" s="189"/>
      <c r="I3834" s="189"/>
      <c r="J3834" s="206"/>
    </row>
    <row r="3835" spans="1:10" s="110" customFormat="1">
      <c r="A3835" s="290" t="s">
        <v>4236</v>
      </c>
      <c r="B3835" s="289" t="s">
        <v>8</v>
      </c>
      <c r="C3835" s="289" t="s">
        <v>9</v>
      </c>
      <c r="D3835" s="284" t="s">
        <v>10</v>
      </c>
      <c r="E3835" s="367" t="s">
        <v>136</v>
      </c>
      <c r="F3835" s="367"/>
      <c r="G3835" s="289" t="s">
        <v>11</v>
      </c>
      <c r="H3835" s="288" t="s">
        <v>12</v>
      </c>
      <c r="I3835" s="288" t="s">
        <v>13</v>
      </c>
      <c r="J3835" s="287" t="s">
        <v>14</v>
      </c>
    </row>
    <row r="3836" spans="1:10" s="110" customFormat="1" ht="51">
      <c r="A3836" s="94" t="s">
        <v>137</v>
      </c>
      <c r="B3836" s="95" t="s">
        <v>4237</v>
      </c>
      <c r="C3836" s="95" t="s">
        <v>44</v>
      </c>
      <c r="D3836" s="277" t="s">
        <v>2942</v>
      </c>
      <c r="E3836" s="368" t="s">
        <v>490</v>
      </c>
      <c r="F3836" s="368"/>
      <c r="G3836" s="95" t="s">
        <v>34</v>
      </c>
      <c r="H3836" s="182">
        <v>1</v>
      </c>
      <c r="I3836" s="96">
        <v>82.27</v>
      </c>
      <c r="J3836" s="196">
        <v>82.27</v>
      </c>
    </row>
    <row r="3837" spans="1:10" s="110" customFormat="1" ht="25.5" customHeight="1">
      <c r="A3837" s="197" t="s">
        <v>146</v>
      </c>
      <c r="B3837" s="183" t="s">
        <v>1559</v>
      </c>
      <c r="C3837" s="183" t="s">
        <v>21</v>
      </c>
      <c r="D3837" s="285" t="s">
        <v>153</v>
      </c>
      <c r="E3837" s="365" t="s">
        <v>148</v>
      </c>
      <c r="F3837" s="365"/>
      <c r="G3837" s="183" t="s">
        <v>26</v>
      </c>
      <c r="H3837" s="184">
        <v>5.7000000000000002E-2</v>
      </c>
      <c r="I3837" s="185">
        <v>20.92</v>
      </c>
      <c r="J3837" s="198">
        <v>1.19</v>
      </c>
    </row>
    <row r="3838" spans="1:10" s="110" customFormat="1" ht="25.5" customHeight="1">
      <c r="A3838" s="197" t="s">
        <v>146</v>
      </c>
      <c r="B3838" s="183" t="s">
        <v>1560</v>
      </c>
      <c r="C3838" s="183" t="s">
        <v>21</v>
      </c>
      <c r="D3838" s="285" t="s">
        <v>154</v>
      </c>
      <c r="E3838" s="365" t="s">
        <v>148</v>
      </c>
      <c r="F3838" s="365"/>
      <c r="G3838" s="183" t="s">
        <v>26</v>
      </c>
      <c r="H3838" s="184">
        <v>5.7000000000000002E-2</v>
      </c>
      <c r="I3838" s="185">
        <v>25.55</v>
      </c>
      <c r="J3838" s="198">
        <v>1.45</v>
      </c>
    </row>
    <row r="3839" spans="1:10" s="110" customFormat="1" ht="38.25">
      <c r="A3839" s="199" t="s">
        <v>139</v>
      </c>
      <c r="B3839" s="186" t="s">
        <v>4238</v>
      </c>
      <c r="C3839" s="186" t="s">
        <v>681</v>
      </c>
      <c r="D3839" s="278" t="s">
        <v>4239</v>
      </c>
      <c r="E3839" s="362" t="s">
        <v>142</v>
      </c>
      <c r="F3839" s="362"/>
      <c r="G3839" s="186" t="s">
        <v>34</v>
      </c>
      <c r="H3839" s="187">
        <v>1</v>
      </c>
      <c r="I3839" s="188">
        <v>29.75</v>
      </c>
      <c r="J3839" s="200">
        <v>29.75</v>
      </c>
    </row>
    <row r="3840" spans="1:10" s="110" customFormat="1" ht="25.5">
      <c r="A3840" s="199" t="s">
        <v>139</v>
      </c>
      <c r="B3840" s="186" t="s">
        <v>1562</v>
      </c>
      <c r="C3840" s="186" t="s">
        <v>21</v>
      </c>
      <c r="D3840" s="278" t="s">
        <v>926</v>
      </c>
      <c r="E3840" s="362" t="s">
        <v>142</v>
      </c>
      <c r="F3840" s="362"/>
      <c r="G3840" s="186" t="s">
        <v>34</v>
      </c>
      <c r="H3840" s="187">
        <v>1</v>
      </c>
      <c r="I3840" s="188">
        <v>49.88</v>
      </c>
      <c r="J3840" s="200">
        <v>49.88</v>
      </c>
    </row>
    <row r="3841" spans="1:10" s="110" customFormat="1" ht="25.5">
      <c r="A3841" s="201"/>
      <c r="B3841" s="293"/>
      <c r="C3841" s="293"/>
      <c r="D3841" s="279"/>
      <c r="E3841" s="279" t="s">
        <v>143</v>
      </c>
      <c r="F3841" s="203">
        <v>2.11</v>
      </c>
      <c r="G3841" s="279" t="s">
        <v>144</v>
      </c>
      <c r="H3841" s="203">
        <v>0</v>
      </c>
      <c r="I3841" s="279" t="s">
        <v>145</v>
      </c>
      <c r="J3841" s="204">
        <v>2.11</v>
      </c>
    </row>
    <row r="3842" spans="1:10" s="110" customFormat="1" ht="15" customHeight="1" thickBot="1">
      <c r="A3842" s="201"/>
      <c r="B3842" s="293"/>
      <c r="C3842" s="293"/>
      <c r="D3842" s="279"/>
      <c r="E3842" s="279" t="s">
        <v>663</v>
      </c>
      <c r="F3842" s="203">
        <v>18.48</v>
      </c>
      <c r="G3842" s="279"/>
      <c r="H3842" s="363" t="s">
        <v>664</v>
      </c>
      <c r="I3842" s="363"/>
      <c r="J3842" s="204">
        <v>100.75</v>
      </c>
    </row>
    <row r="3843" spans="1:10" s="110" customFormat="1" ht="15" thickTop="1">
      <c r="A3843" s="205"/>
      <c r="B3843" s="190"/>
      <c r="C3843" s="190"/>
      <c r="D3843" s="189"/>
      <c r="E3843" s="189"/>
      <c r="F3843" s="189"/>
      <c r="G3843" s="189"/>
      <c r="H3843" s="189"/>
      <c r="I3843" s="189"/>
      <c r="J3843" s="206"/>
    </row>
    <row r="3844" spans="1:10" s="110" customFormat="1">
      <c r="A3844" s="290" t="s">
        <v>4240</v>
      </c>
      <c r="B3844" s="289" t="s">
        <v>8</v>
      </c>
      <c r="C3844" s="289" t="s">
        <v>9</v>
      </c>
      <c r="D3844" s="284" t="s">
        <v>10</v>
      </c>
      <c r="E3844" s="367" t="s">
        <v>136</v>
      </c>
      <c r="F3844" s="367"/>
      <c r="G3844" s="289" t="s">
        <v>11</v>
      </c>
      <c r="H3844" s="288" t="s">
        <v>12</v>
      </c>
      <c r="I3844" s="288" t="s">
        <v>13</v>
      </c>
      <c r="J3844" s="287" t="s">
        <v>14</v>
      </c>
    </row>
    <row r="3845" spans="1:10" s="110" customFormat="1" ht="51">
      <c r="A3845" s="94" t="s">
        <v>137</v>
      </c>
      <c r="B3845" s="95" t="s">
        <v>4241</v>
      </c>
      <c r="C3845" s="95" t="s">
        <v>44</v>
      </c>
      <c r="D3845" s="277" t="s">
        <v>2945</v>
      </c>
      <c r="E3845" s="368" t="s">
        <v>490</v>
      </c>
      <c r="F3845" s="368"/>
      <c r="G3845" s="95" t="s">
        <v>34</v>
      </c>
      <c r="H3845" s="182">
        <v>1</v>
      </c>
      <c r="I3845" s="96">
        <v>84.22</v>
      </c>
      <c r="J3845" s="196">
        <v>84.22</v>
      </c>
    </row>
    <row r="3846" spans="1:10" s="110" customFormat="1" ht="25.5" customHeight="1">
      <c r="A3846" s="197" t="s">
        <v>146</v>
      </c>
      <c r="B3846" s="183" t="s">
        <v>1559</v>
      </c>
      <c r="C3846" s="183" t="s">
        <v>21</v>
      </c>
      <c r="D3846" s="285" t="s">
        <v>153</v>
      </c>
      <c r="E3846" s="365" t="s">
        <v>148</v>
      </c>
      <c r="F3846" s="365"/>
      <c r="G3846" s="183" t="s">
        <v>26</v>
      </c>
      <c r="H3846" s="184">
        <v>5.7000000000000002E-2</v>
      </c>
      <c r="I3846" s="185">
        <v>20.92</v>
      </c>
      <c r="J3846" s="198">
        <v>1.19</v>
      </c>
    </row>
    <row r="3847" spans="1:10" s="110" customFormat="1" ht="25.5" customHeight="1">
      <c r="A3847" s="197" t="s">
        <v>146</v>
      </c>
      <c r="B3847" s="183" t="s">
        <v>1560</v>
      </c>
      <c r="C3847" s="183" t="s">
        <v>21</v>
      </c>
      <c r="D3847" s="285" t="s">
        <v>154</v>
      </c>
      <c r="E3847" s="365" t="s">
        <v>148</v>
      </c>
      <c r="F3847" s="365"/>
      <c r="G3847" s="183" t="s">
        <v>26</v>
      </c>
      <c r="H3847" s="184">
        <v>5.7000000000000002E-2</v>
      </c>
      <c r="I3847" s="185">
        <v>25.55</v>
      </c>
      <c r="J3847" s="198">
        <v>1.45</v>
      </c>
    </row>
    <row r="3848" spans="1:10" s="110" customFormat="1" ht="25.5">
      <c r="A3848" s="199" t="s">
        <v>139</v>
      </c>
      <c r="B3848" s="186" t="s">
        <v>4242</v>
      </c>
      <c r="C3848" s="186" t="s">
        <v>681</v>
      </c>
      <c r="D3848" s="278" t="s">
        <v>4243</v>
      </c>
      <c r="E3848" s="362" t="s">
        <v>142</v>
      </c>
      <c r="F3848" s="362"/>
      <c r="G3848" s="186" t="s">
        <v>34</v>
      </c>
      <c r="H3848" s="187">
        <v>1</v>
      </c>
      <c r="I3848" s="188">
        <v>21.25</v>
      </c>
      <c r="J3848" s="200">
        <v>21.25</v>
      </c>
    </row>
    <row r="3849" spans="1:10" s="110" customFormat="1" ht="25.5">
      <c r="A3849" s="199" t="s">
        <v>139</v>
      </c>
      <c r="B3849" s="186" t="s">
        <v>4244</v>
      </c>
      <c r="C3849" s="186" t="s">
        <v>21</v>
      </c>
      <c r="D3849" s="278" t="s">
        <v>4245</v>
      </c>
      <c r="E3849" s="362" t="s">
        <v>142</v>
      </c>
      <c r="F3849" s="362"/>
      <c r="G3849" s="186" t="s">
        <v>34</v>
      </c>
      <c r="H3849" s="187">
        <v>1</v>
      </c>
      <c r="I3849" s="188">
        <v>60.33</v>
      </c>
      <c r="J3849" s="200">
        <v>60.33</v>
      </c>
    </row>
    <row r="3850" spans="1:10" s="110" customFormat="1" ht="25.5">
      <c r="A3850" s="201"/>
      <c r="B3850" s="293"/>
      <c r="C3850" s="293"/>
      <c r="D3850" s="279"/>
      <c r="E3850" s="279" t="s">
        <v>143</v>
      </c>
      <c r="F3850" s="203">
        <v>2.11</v>
      </c>
      <c r="G3850" s="279" t="s">
        <v>144</v>
      </c>
      <c r="H3850" s="203">
        <v>0</v>
      </c>
      <c r="I3850" s="279" t="s">
        <v>145</v>
      </c>
      <c r="J3850" s="204">
        <v>2.11</v>
      </c>
    </row>
    <row r="3851" spans="1:10" s="110" customFormat="1" ht="15" customHeight="1" thickBot="1">
      <c r="A3851" s="201"/>
      <c r="B3851" s="293"/>
      <c r="C3851" s="293"/>
      <c r="D3851" s="279"/>
      <c r="E3851" s="279" t="s">
        <v>663</v>
      </c>
      <c r="F3851" s="203">
        <v>18.920000000000002</v>
      </c>
      <c r="G3851" s="279"/>
      <c r="H3851" s="363" t="s">
        <v>664</v>
      </c>
      <c r="I3851" s="363"/>
      <c r="J3851" s="204">
        <v>103.14</v>
      </c>
    </row>
    <row r="3852" spans="1:10" s="110" customFormat="1" ht="15" thickTop="1">
      <c r="A3852" s="205"/>
      <c r="B3852" s="190"/>
      <c r="C3852" s="190"/>
      <c r="D3852" s="189"/>
      <c r="E3852" s="189"/>
      <c r="F3852" s="189"/>
      <c r="G3852" s="189"/>
      <c r="H3852" s="189"/>
      <c r="I3852" s="189"/>
      <c r="J3852" s="206"/>
    </row>
    <row r="3853" spans="1:10" s="110" customFormat="1">
      <c r="A3853" s="290" t="s">
        <v>4246</v>
      </c>
      <c r="B3853" s="289" t="s">
        <v>8</v>
      </c>
      <c r="C3853" s="289" t="s">
        <v>9</v>
      </c>
      <c r="D3853" s="284" t="s">
        <v>10</v>
      </c>
      <c r="E3853" s="367" t="s">
        <v>136</v>
      </c>
      <c r="F3853" s="367"/>
      <c r="G3853" s="289" t="s">
        <v>11</v>
      </c>
      <c r="H3853" s="288" t="s">
        <v>12</v>
      </c>
      <c r="I3853" s="288" t="s">
        <v>13</v>
      </c>
      <c r="J3853" s="287" t="s">
        <v>14</v>
      </c>
    </row>
    <row r="3854" spans="1:10" s="110" customFormat="1" ht="14.25" customHeight="1">
      <c r="A3854" s="94" t="s">
        <v>137</v>
      </c>
      <c r="B3854" s="95" t="s">
        <v>4247</v>
      </c>
      <c r="C3854" s="95" t="s">
        <v>268</v>
      </c>
      <c r="D3854" s="277" t="s">
        <v>2947</v>
      </c>
      <c r="E3854" s="368" t="s">
        <v>996</v>
      </c>
      <c r="F3854" s="368"/>
      <c r="G3854" s="95" t="s">
        <v>34</v>
      </c>
      <c r="H3854" s="182">
        <v>1</v>
      </c>
      <c r="I3854" s="96">
        <v>31.42</v>
      </c>
      <c r="J3854" s="196">
        <v>31.42</v>
      </c>
    </row>
    <row r="3855" spans="1:10" s="110" customFormat="1">
      <c r="A3855" s="199" t="s">
        <v>139</v>
      </c>
      <c r="B3855" s="186" t="s">
        <v>1619</v>
      </c>
      <c r="C3855" s="186" t="s">
        <v>268</v>
      </c>
      <c r="D3855" s="278" t="s">
        <v>1006</v>
      </c>
      <c r="E3855" s="362" t="s">
        <v>142</v>
      </c>
      <c r="F3855" s="362"/>
      <c r="G3855" s="186" t="s">
        <v>45</v>
      </c>
      <c r="H3855" s="187">
        <v>1.7999999999999999E-2</v>
      </c>
      <c r="I3855" s="188">
        <v>17.22</v>
      </c>
      <c r="J3855" s="200">
        <v>0.3</v>
      </c>
    </row>
    <row r="3856" spans="1:10" s="110" customFormat="1">
      <c r="A3856" s="199" t="s">
        <v>139</v>
      </c>
      <c r="B3856" s="186" t="s">
        <v>1620</v>
      </c>
      <c r="C3856" s="186" t="s">
        <v>268</v>
      </c>
      <c r="D3856" s="278" t="s">
        <v>3734</v>
      </c>
      <c r="E3856" s="362" t="s">
        <v>142</v>
      </c>
      <c r="F3856" s="362"/>
      <c r="G3856" s="186" t="s">
        <v>45</v>
      </c>
      <c r="H3856" s="187">
        <v>2.5999999999999999E-2</v>
      </c>
      <c r="I3856" s="188">
        <v>9.9</v>
      </c>
      <c r="J3856" s="200">
        <v>0.25</v>
      </c>
    </row>
    <row r="3857" spans="1:10" s="110" customFormat="1">
      <c r="A3857" s="199" t="s">
        <v>139</v>
      </c>
      <c r="B3857" s="186" t="s">
        <v>4248</v>
      </c>
      <c r="C3857" s="186" t="s">
        <v>268</v>
      </c>
      <c r="D3857" s="278" t="s">
        <v>4249</v>
      </c>
      <c r="E3857" s="362" t="s">
        <v>142</v>
      </c>
      <c r="F3857" s="362"/>
      <c r="G3857" s="186" t="s">
        <v>34</v>
      </c>
      <c r="H3857" s="187">
        <v>1.1000000000000001</v>
      </c>
      <c r="I3857" s="188">
        <v>14.98</v>
      </c>
      <c r="J3857" s="200">
        <v>16.47</v>
      </c>
    </row>
    <row r="3858" spans="1:10" s="110" customFormat="1">
      <c r="A3858" s="199" t="s">
        <v>139</v>
      </c>
      <c r="B3858" s="186" t="s">
        <v>1570</v>
      </c>
      <c r="C3858" s="186" t="s">
        <v>268</v>
      </c>
      <c r="D3858" s="278" t="s">
        <v>933</v>
      </c>
      <c r="E3858" s="362" t="s">
        <v>141</v>
      </c>
      <c r="F3858" s="362"/>
      <c r="G3858" s="186" t="s">
        <v>26</v>
      </c>
      <c r="H3858" s="187">
        <v>0.38300000000000001</v>
      </c>
      <c r="I3858" s="188">
        <v>15.09</v>
      </c>
      <c r="J3858" s="200">
        <v>5.77</v>
      </c>
    </row>
    <row r="3859" spans="1:10" s="110" customFormat="1">
      <c r="A3859" s="199" t="s">
        <v>139</v>
      </c>
      <c r="B3859" s="186" t="s">
        <v>1571</v>
      </c>
      <c r="C3859" s="186" t="s">
        <v>268</v>
      </c>
      <c r="D3859" s="278" t="s">
        <v>934</v>
      </c>
      <c r="E3859" s="362" t="s">
        <v>141</v>
      </c>
      <c r="F3859" s="362"/>
      <c r="G3859" s="186" t="s">
        <v>26</v>
      </c>
      <c r="H3859" s="187">
        <v>0.44600000000000001</v>
      </c>
      <c r="I3859" s="188">
        <v>19.37</v>
      </c>
      <c r="J3859" s="200">
        <v>8.6300000000000008</v>
      </c>
    </row>
    <row r="3860" spans="1:10" s="110" customFormat="1" ht="25.5">
      <c r="A3860" s="201"/>
      <c r="B3860" s="293"/>
      <c r="C3860" s="293"/>
      <c r="D3860" s="279"/>
      <c r="E3860" s="279" t="s">
        <v>143</v>
      </c>
      <c r="F3860" s="203">
        <v>14.4</v>
      </c>
      <c r="G3860" s="279" t="s">
        <v>144</v>
      </c>
      <c r="H3860" s="203">
        <v>0</v>
      </c>
      <c r="I3860" s="279" t="s">
        <v>145</v>
      </c>
      <c r="J3860" s="204">
        <v>14.4</v>
      </c>
    </row>
    <row r="3861" spans="1:10" s="110" customFormat="1" ht="15" customHeight="1" thickBot="1">
      <c r="A3861" s="201"/>
      <c r="B3861" s="293"/>
      <c r="C3861" s="293"/>
      <c r="D3861" s="279"/>
      <c r="E3861" s="279" t="s">
        <v>663</v>
      </c>
      <c r="F3861" s="203">
        <v>7.06</v>
      </c>
      <c r="G3861" s="279"/>
      <c r="H3861" s="363" t="s">
        <v>664</v>
      </c>
      <c r="I3861" s="363"/>
      <c r="J3861" s="204">
        <v>38.479999999999997</v>
      </c>
    </row>
    <row r="3862" spans="1:10" s="110" customFormat="1" ht="15" thickTop="1">
      <c r="A3862" s="205"/>
      <c r="B3862" s="190"/>
      <c r="C3862" s="190"/>
      <c r="D3862" s="189"/>
      <c r="E3862" s="189"/>
      <c r="F3862" s="189"/>
      <c r="G3862" s="189"/>
      <c r="H3862" s="189"/>
      <c r="I3862" s="189"/>
      <c r="J3862" s="206"/>
    </row>
    <row r="3863" spans="1:10" s="110" customFormat="1">
      <c r="A3863" s="290" t="s">
        <v>4250</v>
      </c>
      <c r="B3863" s="289" t="s">
        <v>8</v>
      </c>
      <c r="C3863" s="289" t="s">
        <v>9</v>
      </c>
      <c r="D3863" s="284" t="s">
        <v>10</v>
      </c>
      <c r="E3863" s="367" t="s">
        <v>136</v>
      </c>
      <c r="F3863" s="367"/>
      <c r="G3863" s="289" t="s">
        <v>11</v>
      </c>
      <c r="H3863" s="288" t="s">
        <v>12</v>
      </c>
      <c r="I3863" s="288" t="s">
        <v>13</v>
      </c>
      <c r="J3863" s="287" t="s">
        <v>14</v>
      </c>
    </row>
    <row r="3864" spans="1:10" s="110" customFormat="1" ht="24" customHeight="1">
      <c r="A3864" s="94" t="s">
        <v>137</v>
      </c>
      <c r="B3864" s="95" t="s">
        <v>4251</v>
      </c>
      <c r="C3864" s="95" t="s">
        <v>268</v>
      </c>
      <c r="D3864" s="277" t="s">
        <v>2949</v>
      </c>
      <c r="E3864" s="368" t="s">
        <v>921</v>
      </c>
      <c r="F3864" s="368"/>
      <c r="G3864" s="95" t="s">
        <v>45</v>
      </c>
      <c r="H3864" s="182">
        <v>1</v>
      </c>
      <c r="I3864" s="96">
        <v>955.76</v>
      </c>
      <c r="J3864" s="196">
        <v>955.76</v>
      </c>
    </row>
    <row r="3865" spans="1:10" s="110" customFormat="1">
      <c r="A3865" s="199" t="s">
        <v>139</v>
      </c>
      <c r="B3865" s="186" t="s">
        <v>4252</v>
      </c>
      <c r="C3865" s="186" t="s">
        <v>268</v>
      </c>
      <c r="D3865" s="278" t="s">
        <v>4253</v>
      </c>
      <c r="E3865" s="362" t="s">
        <v>142</v>
      </c>
      <c r="F3865" s="362"/>
      <c r="G3865" s="186" t="s">
        <v>45</v>
      </c>
      <c r="H3865" s="187">
        <v>1</v>
      </c>
      <c r="I3865" s="188">
        <v>845.5</v>
      </c>
      <c r="J3865" s="200">
        <v>845.5</v>
      </c>
    </row>
    <row r="3866" spans="1:10" s="110" customFormat="1">
      <c r="A3866" s="199" t="s">
        <v>139</v>
      </c>
      <c r="B3866" s="186" t="s">
        <v>1528</v>
      </c>
      <c r="C3866" s="186" t="s">
        <v>268</v>
      </c>
      <c r="D3866" s="278" t="s">
        <v>874</v>
      </c>
      <c r="E3866" s="362" t="s">
        <v>141</v>
      </c>
      <c r="F3866" s="362"/>
      <c r="G3866" s="186" t="s">
        <v>26</v>
      </c>
      <c r="H3866" s="187">
        <v>3.2</v>
      </c>
      <c r="I3866" s="188">
        <v>19.37</v>
      </c>
      <c r="J3866" s="200">
        <v>61.98</v>
      </c>
    </row>
    <row r="3867" spans="1:10" s="110" customFormat="1">
      <c r="A3867" s="199" t="s">
        <v>139</v>
      </c>
      <c r="B3867" s="186" t="s">
        <v>1529</v>
      </c>
      <c r="C3867" s="186" t="s">
        <v>268</v>
      </c>
      <c r="D3867" s="278" t="s">
        <v>875</v>
      </c>
      <c r="E3867" s="362" t="s">
        <v>141</v>
      </c>
      <c r="F3867" s="362"/>
      <c r="G3867" s="186" t="s">
        <v>26</v>
      </c>
      <c r="H3867" s="187">
        <v>3.2</v>
      </c>
      <c r="I3867" s="188">
        <v>15.09</v>
      </c>
      <c r="J3867" s="200">
        <v>48.28</v>
      </c>
    </row>
    <row r="3868" spans="1:10" s="110" customFormat="1" ht="25.5">
      <c r="A3868" s="201"/>
      <c r="B3868" s="293"/>
      <c r="C3868" s="293"/>
      <c r="D3868" s="279"/>
      <c r="E3868" s="279" t="s">
        <v>143</v>
      </c>
      <c r="F3868" s="203">
        <v>110.26</v>
      </c>
      <c r="G3868" s="279" t="s">
        <v>144</v>
      </c>
      <c r="H3868" s="203">
        <v>0</v>
      </c>
      <c r="I3868" s="279" t="s">
        <v>145</v>
      </c>
      <c r="J3868" s="204">
        <v>110.26</v>
      </c>
    </row>
    <row r="3869" spans="1:10" s="110" customFormat="1" ht="15" customHeight="1" thickBot="1">
      <c r="A3869" s="201"/>
      <c r="B3869" s="293"/>
      <c r="C3869" s="293"/>
      <c r="D3869" s="279"/>
      <c r="E3869" s="279" t="s">
        <v>663</v>
      </c>
      <c r="F3869" s="203">
        <v>146.04</v>
      </c>
      <c r="G3869" s="279"/>
      <c r="H3869" s="363" t="s">
        <v>664</v>
      </c>
      <c r="I3869" s="363"/>
      <c r="J3869" s="204">
        <v>1101.8</v>
      </c>
    </row>
    <row r="3870" spans="1:10" s="110" customFormat="1" ht="15" thickTop="1">
      <c r="A3870" s="205"/>
      <c r="B3870" s="190"/>
      <c r="C3870" s="190"/>
      <c r="D3870" s="189"/>
      <c r="E3870" s="189"/>
      <c r="F3870" s="189"/>
      <c r="G3870" s="189"/>
      <c r="H3870" s="189"/>
      <c r="I3870" s="189"/>
      <c r="J3870" s="206"/>
    </row>
    <row r="3871" spans="1:10" s="110" customFormat="1">
      <c r="A3871" s="290" t="s">
        <v>4254</v>
      </c>
      <c r="B3871" s="289" t="s">
        <v>8</v>
      </c>
      <c r="C3871" s="289" t="s">
        <v>9</v>
      </c>
      <c r="D3871" s="284" t="s">
        <v>10</v>
      </c>
      <c r="E3871" s="367" t="s">
        <v>136</v>
      </c>
      <c r="F3871" s="367"/>
      <c r="G3871" s="289" t="s">
        <v>11</v>
      </c>
      <c r="H3871" s="288" t="s">
        <v>12</v>
      </c>
      <c r="I3871" s="288" t="s">
        <v>13</v>
      </c>
      <c r="J3871" s="287" t="s">
        <v>14</v>
      </c>
    </row>
    <row r="3872" spans="1:10" s="110" customFormat="1" ht="51">
      <c r="A3872" s="94" t="s">
        <v>137</v>
      </c>
      <c r="B3872" s="95" t="s">
        <v>4255</v>
      </c>
      <c r="C3872" s="95" t="s">
        <v>44</v>
      </c>
      <c r="D3872" s="277" t="s">
        <v>2952</v>
      </c>
      <c r="E3872" s="368">
        <v>70</v>
      </c>
      <c r="F3872" s="368"/>
      <c r="G3872" s="95" t="s">
        <v>45</v>
      </c>
      <c r="H3872" s="182">
        <v>1</v>
      </c>
      <c r="I3872" s="96">
        <v>2917.84</v>
      </c>
      <c r="J3872" s="196">
        <v>2917.84</v>
      </c>
    </row>
    <row r="3873" spans="1:10" s="110" customFormat="1" ht="25.5" customHeight="1">
      <c r="A3873" s="197" t="s">
        <v>146</v>
      </c>
      <c r="B3873" s="183" t="s">
        <v>1552</v>
      </c>
      <c r="C3873" s="183" t="s">
        <v>21</v>
      </c>
      <c r="D3873" s="285" t="s">
        <v>913</v>
      </c>
      <c r="E3873" s="365" t="s">
        <v>148</v>
      </c>
      <c r="F3873" s="365"/>
      <c r="G3873" s="183" t="s">
        <v>26</v>
      </c>
      <c r="H3873" s="184">
        <v>15.664</v>
      </c>
      <c r="I3873" s="185">
        <v>27.83</v>
      </c>
      <c r="J3873" s="198">
        <v>435.92</v>
      </c>
    </row>
    <row r="3874" spans="1:10" s="110" customFormat="1" ht="25.5" customHeight="1">
      <c r="A3874" s="197" t="s">
        <v>146</v>
      </c>
      <c r="B3874" s="183" t="s">
        <v>1439</v>
      </c>
      <c r="C3874" s="183" t="s">
        <v>21</v>
      </c>
      <c r="D3874" s="285" t="s">
        <v>508</v>
      </c>
      <c r="E3874" s="365" t="s">
        <v>148</v>
      </c>
      <c r="F3874" s="365"/>
      <c r="G3874" s="183" t="s">
        <v>26</v>
      </c>
      <c r="H3874" s="184">
        <v>17.622</v>
      </c>
      <c r="I3874" s="185">
        <v>21.21</v>
      </c>
      <c r="J3874" s="198">
        <v>373.76</v>
      </c>
    </row>
    <row r="3875" spans="1:10" s="110" customFormat="1">
      <c r="A3875" s="199" t="s">
        <v>139</v>
      </c>
      <c r="B3875" s="186" t="s">
        <v>4256</v>
      </c>
      <c r="C3875" s="186" t="s">
        <v>268</v>
      </c>
      <c r="D3875" s="278" t="s">
        <v>4257</v>
      </c>
      <c r="E3875" s="362" t="s">
        <v>142</v>
      </c>
      <c r="F3875" s="362"/>
      <c r="G3875" s="186" t="s">
        <v>45</v>
      </c>
      <c r="H3875" s="187">
        <v>1</v>
      </c>
      <c r="I3875" s="188">
        <v>2108.16</v>
      </c>
      <c r="J3875" s="200">
        <v>2108.16</v>
      </c>
    </row>
    <row r="3876" spans="1:10" s="110" customFormat="1" ht="25.5">
      <c r="A3876" s="201"/>
      <c r="B3876" s="293"/>
      <c r="C3876" s="293"/>
      <c r="D3876" s="279"/>
      <c r="E3876" s="279" t="s">
        <v>143</v>
      </c>
      <c r="F3876" s="203">
        <v>633.87</v>
      </c>
      <c r="G3876" s="279" t="s">
        <v>144</v>
      </c>
      <c r="H3876" s="203">
        <v>0</v>
      </c>
      <c r="I3876" s="279" t="s">
        <v>145</v>
      </c>
      <c r="J3876" s="204">
        <v>633.87</v>
      </c>
    </row>
    <row r="3877" spans="1:10" s="110" customFormat="1" ht="15" customHeight="1" thickBot="1">
      <c r="A3877" s="201"/>
      <c r="B3877" s="293"/>
      <c r="C3877" s="293"/>
      <c r="D3877" s="279"/>
      <c r="E3877" s="279" t="s">
        <v>663</v>
      </c>
      <c r="F3877" s="203">
        <v>445.84</v>
      </c>
      <c r="G3877" s="279"/>
      <c r="H3877" s="363" t="s">
        <v>664</v>
      </c>
      <c r="I3877" s="363"/>
      <c r="J3877" s="204">
        <v>3363.68</v>
      </c>
    </row>
    <row r="3878" spans="1:10" s="110" customFormat="1" ht="15" thickTop="1">
      <c r="A3878" s="205"/>
      <c r="B3878" s="190"/>
      <c r="C3878" s="190"/>
      <c r="D3878" s="189"/>
      <c r="E3878" s="189"/>
      <c r="F3878" s="189"/>
      <c r="G3878" s="189"/>
      <c r="H3878" s="189"/>
      <c r="I3878" s="189"/>
      <c r="J3878" s="206"/>
    </row>
    <row r="3879" spans="1:10" s="110" customFormat="1">
      <c r="A3879" s="290" t="s">
        <v>4258</v>
      </c>
      <c r="B3879" s="289" t="s">
        <v>8</v>
      </c>
      <c r="C3879" s="289" t="s">
        <v>9</v>
      </c>
      <c r="D3879" s="284" t="s">
        <v>10</v>
      </c>
      <c r="E3879" s="367" t="s">
        <v>136</v>
      </c>
      <c r="F3879" s="367"/>
      <c r="G3879" s="289" t="s">
        <v>11</v>
      </c>
      <c r="H3879" s="288" t="s">
        <v>12</v>
      </c>
      <c r="I3879" s="288" t="s">
        <v>13</v>
      </c>
      <c r="J3879" s="287" t="s">
        <v>14</v>
      </c>
    </row>
    <row r="3880" spans="1:10" s="110" customFormat="1" ht="14.25" customHeight="1">
      <c r="A3880" s="94" t="s">
        <v>137</v>
      </c>
      <c r="B3880" s="95" t="s">
        <v>4259</v>
      </c>
      <c r="C3880" s="95" t="s">
        <v>268</v>
      </c>
      <c r="D3880" s="277" t="s">
        <v>2954</v>
      </c>
      <c r="E3880" s="368" t="s">
        <v>921</v>
      </c>
      <c r="F3880" s="368"/>
      <c r="G3880" s="95" t="s">
        <v>45</v>
      </c>
      <c r="H3880" s="182">
        <v>1</v>
      </c>
      <c r="I3880" s="96">
        <v>224.33</v>
      </c>
      <c r="J3880" s="196">
        <v>224.33</v>
      </c>
    </row>
    <row r="3881" spans="1:10" s="110" customFormat="1">
      <c r="A3881" s="199" t="s">
        <v>139</v>
      </c>
      <c r="B3881" s="186" t="s">
        <v>4260</v>
      </c>
      <c r="C3881" s="186" t="s">
        <v>268</v>
      </c>
      <c r="D3881" s="278" t="s">
        <v>2954</v>
      </c>
      <c r="E3881" s="362" t="s">
        <v>142</v>
      </c>
      <c r="F3881" s="362"/>
      <c r="G3881" s="186" t="s">
        <v>45</v>
      </c>
      <c r="H3881" s="187">
        <v>1</v>
      </c>
      <c r="I3881" s="188">
        <v>190.5</v>
      </c>
      <c r="J3881" s="200">
        <v>190.5</v>
      </c>
    </row>
    <row r="3882" spans="1:10" s="110" customFormat="1">
      <c r="A3882" s="199" t="s">
        <v>139</v>
      </c>
      <c r="B3882" s="186" t="s">
        <v>1557</v>
      </c>
      <c r="C3882" s="186" t="s">
        <v>268</v>
      </c>
      <c r="D3882" s="278" t="s">
        <v>922</v>
      </c>
      <c r="E3882" s="362" t="s">
        <v>141</v>
      </c>
      <c r="F3882" s="362"/>
      <c r="G3882" s="186" t="s">
        <v>26</v>
      </c>
      <c r="H3882" s="187">
        <v>1</v>
      </c>
      <c r="I3882" s="188">
        <v>15.09</v>
      </c>
      <c r="J3882" s="200">
        <v>15.09</v>
      </c>
    </row>
    <row r="3883" spans="1:10" s="110" customFormat="1">
      <c r="A3883" s="199" t="s">
        <v>139</v>
      </c>
      <c r="B3883" s="186" t="s">
        <v>1558</v>
      </c>
      <c r="C3883" s="186" t="s">
        <v>268</v>
      </c>
      <c r="D3883" s="278" t="s">
        <v>923</v>
      </c>
      <c r="E3883" s="362" t="s">
        <v>141</v>
      </c>
      <c r="F3883" s="362"/>
      <c r="G3883" s="186" t="s">
        <v>26</v>
      </c>
      <c r="H3883" s="187">
        <v>1</v>
      </c>
      <c r="I3883" s="188">
        <v>18.739999999999998</v>
      </c>
      <c r="J3883" s="200">
        <v>18.739999999999998</v>
      </c>
    </row>
    <row r="3884" spans="1:10" s="110" customFormat="1" ht="25.5">
      <c r="A3884" s="201"/>
      <c r="B3884" s="293"/>
      <c r="C3884" s="293"/>
      <c r="D3884" s="279"/>
      <c r="E3884" s="279" t="s">
        <v>143</v>
      </c>
      <c r="F3884" s="203">
        <v>33.83</v>
      </c>
      <c r="G3884" s="279" t="s">
        <v>144</v>
      </c>
      <c r="H3884" s="203">
        <v>0</v>
      </c>
      <c r="I3884" s="279" t="s">
        <v>145</v>
      </c>
      <c r="J3884" s="204">
        <v>33.83</v>
      </c>
    </row>
    <row r="3885" spans="1:10" s="110" customFormat="1" ht="15" customHeight="1" thickBot="1">
      <c r="A3885" s="201"/>
      <c r="B3885" s="293"/>
      <c r="C3885" s="293"/>
      <c r="D3885" s="279"/>
      <c r="E3885" s="279" t="s">
        <v>663</v>
      </c>
      <c r="F3885" s="203">
        <v>34.270000000000003</v>
      </c>
      <c r="G3885" s="279"/>
      <c r="H3885" s="363" t="s">
        <v>664</v>
      </c>
      <c r="I3885" s="363"/>
      <c r="J3885" s="204">
        <v>258.60000000000002</v>
      </c>
    </row>
    <row r="3886" spans="1:10" s="110" customFormat="1" ht="15" thickTop="1">
      <c r="A3886" s="205"/>
      <c r="B3886" s="190"/>
      <c r="C3886" s="190"/>
      <c r="D3886" s="189"/>
      <c r="E3886" s="189"/>
      <c r="F3886" s="189"/>
      <c r="G3886" s="189"/>
      <c r="H3886" s="189"/>
      <c r="I3886" s="189"/>
      <c r="J3886" s="206"/>
    </row>
    <row r="3887" spans="1:10" s="110" customFormat="1">
      <c r="A3887" s="290" t="s">
        <v>4261</v>
      </c>
      <c r="B3887" s="289" t="s">
        <v>8</v>
      </c>
      <c r="C3887" s="289" t="s">
        <v>9</v>
      </c>
      <c r="D3887" s="284" t="s">
        <v>10</v>
      </c>
      <c r="E3887" s="367" t="s">
        <v>136</v>
      </c>
      <c r="F3887" s="367"/>
      <c r="G3887" s="289" t="s">
        <v>11</v>
      </c>
      <c r="H3887" s="288" t="s">
        <v>12</v>
      </c>
      <c r="I3887" s="288" t="s">
        <v>13</v>
      </c>
      <c r="J3887" s="287" t="s">
        <v>14</v>
      </c>
    </row>
    <row r="3888" spans="1:10" s="110" customFormat="1" ht="14.25" customHeight="1">
      <c r="A3888" s="94" t="s">
        <v>137</v>
      </c>
      <c r="B3888" s="95" t="s">
        <v>4262</v>
      </c>
      <c r="C3888" s="95" t="s">
        <v>268</v>
      </c>
      <c r="D3888" s="277" t="s">
        <v>2956</v>
      </c>
      <c r="E3888" s="368" t="s">
        <v>826</v>
      </c>
      <c r="F3888" s="368"/>
      <c r="G3888" s="95" t="s">
        <v>3</v>
      </c>
      <c r="H3888" s="182">
        <v>1</v>
      </c>
      <c r="I3888" s="96">
        <v>79.98</v>
      </c>
      <c r="J3888" s="196">
        <v>79.98</v>
      </c>
    </row>
    <row r="3889" spans="1:10" s="110" customFormat="1">
      <c r="A3889" s="199" t="s">
        <v>139</v>
      </c>
      <c r="B3889" s="186" t="s">
        <v>4263</v>
      </c>
      <c r="C3889" s="186" t="s">
        <v>268</v>
      </c>
      <c r="D3889" s="278" t="s">
        <v>4264</v>
      </c>
      <c r="E3889" s="362" t="s">
        <v>142</v>
      </c>
      <c r="F3889" s="362"/>
      <c r="G3889" s="186" t="s">
        <v>3</v>
      </c>
      <c r="H3889" s="187">
        <v>1</v>
      </c>
      <c r="I3889" s="188">
        <v>73.900000000000006</v>
      </c>
      <c r="J3889" s="200">
        <v>73.900000000000006</v>
      </c>
    </row>
    <row r="3890" spans="1:10" s="110" customFormat="1">
      <c r="A3890" s="199" t="s">
        <v>139</v>
      </c>
      <c r="B3890" s="186" t="s">
        <v>1436</v>
      </c>
      <c r="C3890" s="186" t="s">
        <v>268</v>
      </c>
      <c r="D3890" s="278" t="s">
        <v>803</v>
      </c>
      <c r="E3890" s="362" t="s">
        <v>141</v>
      </c>
      <c r="F3890" s="362"/>
      <c r="G3890" s="186" t="s">
        <v>26</v>
      </c>
      <c r="H3890" s="187">
        <v>0.18</v>
      </c>
      <c r="I3890" s="188">
        <v>18.739999999999998</v>
      </c>
      <c r="J3890" s="200">
        <v>3.37</v>
      </c>
    </row>
    <row r="3891" spans="1:10" s="110" customFormat="1">
      <c r="A3891" s="199" t="s">
        <v>139</v>
      </c>
      <c r="B3891" s="186" t="s">
        <v>1437</v>
      </c>
      <c r="C3891" s="186" t="s">
        <v>268</v>
      </c>
      <c r="D3891" s="278" t="s">
        <v>804</v>
      </c>
      <c r="E3891" s="362" t="s">
        <v>141</v>
      </c>
      <c r="F3891" s="362"/>
      <c r="G3891" s="186" t="s">
        <v>26</v>
      </c>
      <c r="H3891" s="187">
        <v>0.18</v>
      </c>
      <c r="I3891" s="188">
        <v>15.09</v>
      </c>
      <c r="J3891" s="200">
        <v>2.71</v>
      </c>
    </row>
    <row r="3892" spans="1:10" s="110" customFormat="1" ht="25.5">
      <c r="A3892" s="201"/>
      <c r="B3892" s="293"/>
      <c r="C3892" s="293"/>
      <c r="D3892" s="279"/>
      <c r="E3892" s="279" t="s">
        <v>143</v>
      </c>
      <c r="F3892" s="203">
        <v>6.08</v>
      </c>
      <c r="G3892" s="279" t="s">
        <v>144</v>
      </c>
      <c r="H3892" s="203">
        <v>0</v>
      </c>
      <c r="I3892" s="279" t="s">
        <v>145</v>
      </c>
      <c r="J3892" s="204">
        <v>6.08</v>
      </c>
    </row>
    <row r="3893" spans="1:10" s="110" customFormat="1" ht="15" customHeight="1" thickBot="1">
      <c r="A3893" s="201"/>
      <c r="B3893" s="293"/>
      <c r="C3893" s="293"/>
      <c r="D3893" s="279"/>
      <c r="E3893" s="279" t="s">
        <v>663</v>
      </c>
      <c r="F3893" s="203">
        <v>12.22</v>
      </c>
      <c r="G3893" s="279"/>
      <c r="H3893" s="363" t="s">
        <v>664</v>
      </c>
      <c r="I3893" s="363"/>
      <c r="J3893" s="204">
        <v>92.2</v>
      </c>
    </row>
    <row r="3894" spans="1:10" s="110" customFormat="1" ht="15" thickTop="1">
      <c r="A3894" s="205"/>
      <c r="B3894" s="190"/>
      <c r="C3894" s="190"/>
      <c r="D3894" s="189"/>
      <c r="E3894" s="189"/>
      <c r="F3894" s="189"/>
      <c r="G3894" s="189"/>
      <c r="H3894" s="189"/>
      <c r="I3894" s="189"/>
      <c r="J3894" s="206"/>
    </row>
    <row r="3895" spans="1:10" s="110" customFormat="1">
      <c r="A3895" s="290" t="s">
        <v>4265</v>
      </c>
      <c r="B3895" s="289" t="s">
        <v>8</v>
      </c>
      <c r="C3895" s="289" t="s">
        <v>9</v>
      </c>
      <c r="D3895" s="284" t="s">
        <v>10</v>
      </c>
      <c r="E3895" s="367" t="s">
        <v>136</v>
      </c>
      <c r="F3895" s="367"/>
      <c r="G3895" s="289" t="s">
        <v>11</v>
      </c>
      <c r="H3895" s="288" t="s">
        <v>12</v>
      </c>
      <c r="I3895" s="288" t="s">
        <v>13</v>
      </c>
      <c r="J3895" s="287" t="s">
        <v>14</v>
      </c>
    </row>
    <row r="3896" spans="1:10" s="110" customFormat="1" ht="38.25">
      <c r="A3896" s="94" t="s">
        <v>137</v>
      </c>
      <c r="B3896" s="95" t="s">
        <v>4266</v>
      </c>
      <c r="C3896" s="95" t="s">
        <v>44</v>
      </c>
      <c r="D3896" s="277" t="s">
        <v>2959</v>
      </c>
      <c r="E3896" s="368">
        <v>70</v>
      </c>
      <c r="F3896" s="368"/>
      <c r="G3896" s="95" t="s">
        <v>45</v>
      </c>
      <c r="H3896" s="182">
        <v>1</v>
      </c>
      <c r="I3896" s="96">
        <v>155.81</v>
      </c>
      <c r="J3896" s="196">
        <v>155.81</v>
      </c>
    </row>
    <row r="3897" spans="1:10" s="110" customFormat="1" ht="25.5" customHeight="1">
      <c r="A3897" s="197" t="s">
        <v>146</v>
      </c>
      <c r="B3897" s="183" t="s">
        <v>1552</v>
      </c>
      <c r="C3897" s="183" t="s">
        <v>21</v>
      </c>
      <c r="D3897" s="285" t="s">
        <v>913</v>
      </c>
      <c r="E3897" s="365" t="s">
        <v>148</v>
      </c>
      <c r="F3897" s="365"/>
      <c r="G3897" s="183" t="s">
        <v>26</v>
      </c>
      <c r="H3897" s="184">
        <v>1.413</v>
      </c>
      <c r="I3897" s="185">
        <v>27.83</v>
      </c>
      <c r="J3897" s="198">
        <v>39.32</v>
      </c>
    </row>
    <row r="3898" spans="1:10" s="110" customFormat="1" ht="25.5" customHeight="1">
      <c r="A3898" s="197" t="s">
        <v>146</v>
      </c>
      <c r="B3898" s="183" t="s">
        <v>1439</v>
      </c>
      <c r="C3898" s="183" t="s">
        <v>21</v>
      </c>
      <c r="D3898" s="285" t="s">
        <v>508</v>
      </c>
      <c r="E3898" s="365" t="s">
        <v>148</v>
      </c>
      <c r="F3898" s="365"/>
      <c r="G3898" s="183" t="s">
        <v>26</v>
      </c>
      <c r="H3898" s="184">
        <v>1.615</v>
      </c>
      <c r="I3898" s="185">
        <v>21.21</v>
      </c>
      <c r="J3898" s="198">
        <v>34.25</v>
      </c>
    </row>
    <row r="3899" spans="1:10" s="110" customFormat="1" ht="25.5">
      <c r="A3899" s="199" t="s">
        <v>139</v>
      </c>
      <c r="B3899" s="186" t="s">
        <v>4267</v>
      </c>
      <c r="C3899" s="186" t="s">
        <v>268</v>
      </c>
      <c r="D3899" s="278" t="s">
        <v>4268</v>
      </c>
      <c r="E3899" s="362" t="s">
        <v>142</v>
      </c>
      <c r="F3899" s="362"/>
      <c r="G3899" s="186" t="s">
        <v>45</v>
      </c>
      <c r="H3899" s="187">
        <v>0.18</v>
      </c>
      <c r="I3899" s="188">
        <v>456.9</v>
      </c>
      <c r="J3899" s="200">
        <v>82.24</v>
      </c>
    </row>
    <row r="3900" spans="1:10" s="110" customFormat="1" ht="25.5">
      <c r="A3900" s="201"/>
      <c r="B3900" s="293"/>
      <c r="C3900" s="293"/>
      <c r="D3900" s="279"/>
      <c r="E3900" s="279" t="s">
        <v>143</v>
      </c>
      <c r="F3900" s="203">
        <v>57.57</v>
      </c>
      <c r="G3900" s="279" t="s">
        <v>144</v>
      </c>
      <c r="H3900" s="203">
        <v>0</v>
      </c>
      <c r="I3900" s="279" t="s">
        <v>145</v>
      </c>
      <c r="J3900" s="204">
        <v>57.57</v>
      </c>
    </row>
    <row r="3901" spans="1:10" s="110" customFormat="1" ht="15" customHeight="1" thickBot="1">
      <c r="A3901" s="201"/>
      <c r="B3901" s="293"/>
      <c r="C3901" s="293"/>
      <c r="D3901" s="279"/>
      <c r="E3901" s="279" t="s">
        <v>663</v>
      </c>
      <c r="F3901" s="203">
        <v>23.8</v>
      </c>
      <c r="G3901" s="279"/>
      <c r="H3901" s="363" t="s">
        <v>664</v>
      </c>
      <c r="I3901" s="363"/>
      <c r="J3901" s="204">
        <v>179.61</v>
      </c>
    </row>
    <row r="3902" spans="1:10" s="110" customFormat="1" ht="15" thickTop="1">
      <c r="A3902" s="205"/>
      <c r="B3902" s="190"/>
      <c r="C3902" s="190"/>
      <c r="D3902" s="189"/>
      <c r="E3902" s="189"/>
      <c r="F3902" s="189"/>
      <c r="G3902" s="189"/>
      <c r="H3902" s="189"/>
      <c r="I3902" s="189"/>
      <c r="J3902" s="206"/>
    </row>
    <row r="3903" spans="1:10" s="110" customFormat="1">
      <c r="A3903" s="290" t="s">
        <v>4269</v>
      </c>
      <c r="B3903" s="289" t="s">
        <v>8</v>
      </c>
      <c r="C3903" s="289" t="s">
        <v>9</v>
      </c>
      <c r="D3903" s="284" t="s">
        <v>10</v>
      </c>
      <c r="E3903" s="367" t="s">
        <v>136</v>
      </c>
      <c r="F3903" s="367"/>
      <c r="G3903" s="289" t="s">
        <v>11</v>
      </c>
      <c r="H3903" s="288" t="s">
        <v>12</v>
      </c>
      <c r="I3903" s="288" t="s">
        <v>13</v>
      </c>
      <c r="J3903" s="287" t="s">
        <v>14</v>
      </c>
    </row>
    <row r="3904" spans="1:10" s="110" customFormat="1" ht="51">
      <c r="A3904" s="94" t="s">
        <v>137</v>
      </c>
      <c r="B3904" s="95" t="s">
        <v>4270</v>
      </c>
      <c r="C3904" s="95" t="s">
        <v>44</v>
      </c>
      <c r="D3904" s="277" t="s">
        <v>2962</v>
      </c>
      <c r="E3904" s="368">
        <v>6.01</v>
      </c>
      <c r="F3904" s="368"/>
      <c r="G3904" s="95" t="s">
        <v>3</v>
      </c>
      <c r="H3904" s="182">
        <v>1</v>
      </c>
      <c r="I3904" s="96">
        <v>78.540000000000006</v>
      </c>
      <c r="J3904" s="196">
        <v>78.540000000000006</v>
      </c>
    </row>
    <row r="3905" spans="1:10" s="110" customFormat="1" ht="25.5" customHeight="1">
      <c r="A3905" s="197" t="s">
        <v>146</v>
      </c>
      <c r="B3905" s="183" t="s">
        <v>1386</v>
      </c>
      <c r="C3905" s="183" t="s">
        <v>21</v>
      </c>
      <c r="D3905" s="285" t="s">
        <v>174</v>
      </c>
      <c r="E3905" s="365" t="s">
        <v>148</v>
      </c>
      <c r="F3905" s="365"/>
      <c r="G3905" s="183" t="s">
        <v>26</v>
      </c>
      <c r="H3905" s="184">
        <v>1</v>
      </c>
      <c r="I3905" s="185">
        <v>25.62</v>
      </c>
      <c r="J3905" s="198">
        <v>25.62</v>
      </c>
    </row>
    <row r="3906" spans="1:10" s="110" customFormat="1" ht="25.5" customHeight="1">
      <c r="A3906" s="197" t="s">
        <v>146</v>
      </c>
      <c r="B3906" s="183" t="s">
        <v>3138</v>
      </c>
      <c r="C3906" s="183" t="s">
        <v>21</v>
      </c>
      <c r="D3906" s="285" t="s">
        <v>3139</v>
      </c>
      <c r="E3906" s="365" t="s">
        <v>148</v>
      </c>
      <c r="F3906" s="365"/>
      <c r="G3906" s="183" t="s">
        <v>26</v>
      </c>
      <c r="H3906" s="184">
        <v>1</v>
      </c>
      <c r="I3906" s="185">
        <v>21.56</v>
      </c>
      <c r="J3906" s="198">
        <v>21.56</v>
      </c>
    </row>
    <row r="3907" spans="1:10" s="110" customFormat="1" ht="25.5">
      <c r="A3907" s="199" t="s">
        <v>139</v>
      </c>
      <c r="B3907" s="186" t="s">
        <v>4271</v>
      </c>
      <c r="C3907" s="186" t="s">
        <v>681</v>
      </c>
      <c r="D3907" s="278" t="s">
        <v>4272</v>
      </c>
      <c r="E3907" s="362" t="s">
        <v>142</v>
      </c>
      <c r="F3907" s="362"/>
      <c r="G3907" s="186" t="s">
        <v>3</v>
      </c>
      <c r="H3907" s="187">
        <v>7.3099999999999998E-2</v>
      </c>
      <c r="I3907" s="188">
        <v>429.06</v>
      </c>
      <c r="J3907" s="200">
        <v>31.36</v>
      </c>
    </row>
    <row r="3908" spans="1:10" s="110" customFormat="1" ht="25.5">
      <c r="A3908" s="201"/>
      <c r="B3908" s="293"/>
      <c r="C3908" s="293"/>
      <c r="D3908" s="279"/>
      <c r="E3908" s="279" t="s">
        <v>143</v>
      </c>
      <c r="F3908" s="203">
        <v>36.479999999999997</v>
      </c>
      <c r="G3908" s="279" t="s">
        <v>144</v>
      </c>
      <c r="H3908" s="203">
        <v>0</v>
      </c>
      <c r="I3908" s="279" t="s">
        <v>145</v>
      </c>
      <c r="J3908" s="204">
        <v>36.479999999999997</v>
      </c>
    </row>
    <row r="3909" spans="1:10" s="110" customFormat="1" ht="15" customHeight="1" thickBot="1">
      <c r="A3909" s="201"/>
      <c r="B3909" s="293"/>
      <c r="C3909" s="293"/>
      <c r="D3909" s="279"/>
      <c r="E3909" s="279" t="s">
        <v>663</v>
      </c>
      <c r="F3909" s="203">
        <v>12</v>
      </c>
      <c r="G3909" s="279"/>
      <c r="H3909" s="363" t="s">
        <v>664</v>
      </c>
      <c r="I3909" s="363"/>
      <c r="J3909" s="204">
        <v>90.54</v>
      </c>
    </row>
    <row r="3910" spans="1:10" s="110" customFormat="1" ht="15" thickTop="1">
      <c r="A3910" s="205"/>
      <c r="B3910" s="190"/>
      <c r="C3910" s="190"/>
      <c r="D3910" s="189"/>
      <c r="E3910" s="189"/>
      <c r="F3910" s="189"/>
      <c r="G3910" s="189"/>
      <c r="H3910" s="189"/>
      <c r="I3910" s="189"/>
      <c r="J3910" s="206"/>
    </row>
    <row r="3911" spans="1:10" s="110" customFormat="1">
      <c r="A3911" s="290" t="s">
        <v>4273</v>
      </c>
      <c r="B3911" s="289" t="s">
        <v>8</v>
      </c>
      <c r="C3911" s="289" t="s">
        <v>9</v>
      </c>
      <c r="D3911" s="284" t="s">
        <v>10</v>
      </c>
      <c r="E3911" s="367" t="s">
        <v>136</v>
      </c>
      <c r="F3911" s="367"/>
      <c r="G3911" s="289" t="s">
        <v>11</v>
      </c>
      <c r="H3911" s="288" t="s">
        <v>12</v>
      </c>
      <c r="I3911" s="288" t="s">
        <v>13</v>
      </c>
      <c r="J3911" s="287" t="s">
        <v>14</v>
      </c>
    </row>
    <row r="3912" spans="1:10" s="110" customFormat="1" ht="25.5" customHeight="1">
      <c r="A3912" s="94" t="s">
        <v>137</v>
      </c>
      <c r="B3912" s="95" t="s">
        <v>4274</v>
      </c>
      <c r="C3912" s="95" t="s">
        <v>44</v>
      </c>
      <c r="D3912" s="277" t="s">
        <v>2965</v>
      </c>
      <c r="E3912" s="368" t="s">
        <v>528</v>
      </c>
      <c r="F3912" s="368"/>
      <c r="G3912" s="95" t="s">
        <v>45</v>
      </c>
      <c r="H3912" s="182">
        <v>1</v>
      </c>
      <c r="I3912" s="96">
        <v>66968.27</v>
      </c>
      <c r="J3912" s="196">
        <v>66968.27</v>
      </c>
    </row>
    <row r="3913" spans="1:10" s="110" customFormat="1" ht="38.25" customHeight="1">
      <c r="A3913" s="197" t="s">
        <v>146</v>
      </c>
      <c r="B3913" s="183" t="s">
        <v>1605</v>
      </c>
      <c r="C3913" s="183" t="s">
        <v>21</v>
      </c>
      <c r="D3913" s="285" t="s">
        <v>983</v>
      </c>
      <c r="E3913" s="365" t="s">
        <v>155</v>
      </c>
      <c r="F3913" s="365"/>
      <c r="G3913" s="183" t="s">
        <v>156</v>
      </c>
      <c r="H3913" s="184">
        <v>0.4118</v>
      </c>
      <c r="I3913" s="185">
        <v>350.51</v>
      </c>
      <c r="J3913" s="198">
        <v>144.34</v>
      </c>
    </row>
    <row r="3914" spans="1:10" s="110" customFormat="1" ht="25.5" customHeight="1">
      <c r="A3914" s="197" t="s">
        <v>146</v>
      </c>
      <c r="B3914" s="183" t="s">
        <v>1552</v>
      </c>
      <c r="C3914" s="183" t="s">
        <v>21</v>
      </c>
      <c r="D3914" s="285" t="s">
        <v>913</v>
      </c>
      <c r="E3914" s="365" t="s">
        <v>148</v>
      </c>
      <c r="F3914" s="365"/>
      <c r="G3914" s="183" t="s">
        <v>26</v>
      </c>
      <c r="H3914" s="184">
        <v>5.3597999999999999</v>
      </c>
      <c r="I3914" s="185">
        <v>27.83</v>
      </c>
      <c r="J3914" s="198">
        <v>149.16</v>
      </c>
    </row>
    <row r="3915" spans="1:10" s="110" customFormat="1" ht="25.5" customHeight="1">
      <c r="A3915" s="197" t="s">
        <v>146</v>
      </c>
      <c r="B3915" s="183" t="s">
        <v>1439</v>
      </c>
      <c r="C3915" s="183" t="s">
        <v>21</v>
      </c>
      <c r="D3915" s="285" t="s">
        <v>508</v>
      </c>
      <c r="E3915" s="365" t="s">
        <v>148</v>
      </c>
      <c r="F3915" s="365"/>
      <c r="G3915" s="183" t="s">
        <v>26</v>
      </c>
      <c r="H3915" s="184">
        <v>5.35</v>
      </c>
      <c r="I3915" s="185">
        <v>21.21</v>
      </c>
      <c r="J3915" s="198">
        <v>113.47</v>
      </c>
    </row>
    <row r="3916" spans="1:10" s="110" customFormat="1" ht="25.5">
      <c r="A3916" s="199" t="s">
        <v>139</v>
      </c>
      <c r="B3916" s="186" t="s">
        <v>4275</v>
      </c>
      <c r="C3916" s="186" t="s">
        <v>681</v>
      </c>
      <c r="D3916" s="278" t="s">
        <v>4276</v>
      </c>
      <c r="E3916" s="362" t="s">
        <v>142</v>
      </c>
      <c r="F3916" s="362"/>
      <c r="G3916" s="186" t="s">
        <v>45</v>
      </c>
      <c r="H3916" s="187">
        <v>1</v>
      </c>
      <c r="I3916" s="188">
        <v>66561.3</v>
      </c>
      <c r="J3916" s="200">
        <v>66561.3</v>
      </c>
    </row>
    <row r="3917" spans="1:10" s="110" customFormat="1" ht="25.5">
      <c r="A3917" s="201"/>
      <c r="B3917" s="293"/>
      <c r="C3917" s="293"/>
      <c r="D3917" s="279"/>
      <c r="E3917" s="279" t="s">
        <v>143</v>
      </c>
      <c r="F3917" s="203">
        <v>214.64</v>
      </c>
      <c r="G3917" s="279" t="s">
        <v>144</v>
      </c>
      <c r="H3917" s="203">
        <v>0</v>
      </c>
      <c r="I3917" s="279" t="s">
        <v>145</v>
      </c>
      <c r="J3917" s="204">
        <v>214.64</v>
      </c>
    </row>
    <row r="3918" spans="1:10" s="110" customFormat="1" ht="15" customHeight="1" thickBot="1">
      <c r="A3918" s="201"/>
      <c r="B3918" s="293"/>
      <c r="C3918" s="293"/>
      <c r="D3918" s="279"/>
      <c r="E3918" s="279" t="s">
        <v>663</v>
      </c>
      <c r="F3918" s="203">
        <v>10232.75</v>
      </c>
      <c r="G3918" s="279"/>
      <c r="H3918" s="363" t="s">
        <v>664</v>
      </c>
      <c r="I3918" s="363"/>
      <c r="J3918" s="204">
        <v>77201.02</v>
      </c>
    </row>
    <row r="3919" spans="1:10" s="110" customFormat="1" ht="15" thickTop="1">
      <c r="A3919" s="205"/>
      <c r="B3919" s="190"/>
      <c r="C3919" s="190"/>
      <c r="D3919" s="189"/>
      <c r="E3919" s="189"/>
      <c r="F3919" s="189"/>
      <c r="G3919" s="189"/>
      <c r="H3919" s="189"/>
      <c r="I3919" s="189"/>
      <c r="J3919" s="206"/>
    </row>
    <row r="3920" spans="1:10" s="110" customFormat="1">
      <c r="A3920" s="290" t="s">
        <v>4277</v>
      </c>
      <c r="B3920" s="289" t="s">
        <v>8</v>
      </c>
      <c r="C3920" s="289" t="s">
        <v>9</v>
      </c>
      <c r="D3920" s="284" t="s">
        <v>10</v>
      </c>
      <c r="E3920" s="367" t="s">
        <v>136</v>
      </c>
      <c r="F3920" s="367"/>
      <c r="G3920" s="289" t="s">
        <v>11</v>
      </c>
      <c r="H3920" s="288" t="s">
        <v>12</v>
      </c>
      <c r="I3920" s="288" t="s">
        <v>13</v>
      </c>
      <c r="J3920" s="287" t="s">
        <v>14</v>
      </c>
    </row>
    <row r="3921" spans="1:10" s="110" customFormat="1" ht="25.5" customHeight="1">
      <c r="A3921" s="94" t="s">
        <v>137</v>
      </c>
      <c r="B3921" s="95" t="s">
        <v>4278</v>
      </c>
      <c r="C3921" s="95" t="s">
        <v>44</v>
      </c>
      <c r="D3921" s="277" t="s">
        <v>2968</v>
      </c>
      <c r="E3921" s="368" t="s">
        <v>528</v>
      </c>
      <c r="F3921" s="368"/>
      <c r="G3921" s="95" t="s">
        <v>45</v>
      </c>
      <c r="H3921" s="182">
        <v>1</v>
      </c>
      <c r="I3921" s="96">
        <v>66968.27</v>
      </c>
      <c r="J3921" s="196">
        <v>66968.27</v>
      </c>
    </row>
    <row r="3922" spans="1:10" s="110" customFormat="1" ht="38.25" customHeight="1">
      <c r="A3922" s="197" t="s">
        <v>146</v>
      </c>
      <c r="B3922" s="183" t="s">
        <v>1605</v>
      </c>
      <c r="C3922" s="183" t="s">
        <v>21</v>
      </c>
      <c r="D3922" s="285" t="s">
        <v>983</v>
      </c>
      <c r="E3922" s="365" t="s">
        <v>155</v>
      </c>
      <c r="F3922" s="365"/>
      <c r="G3922" s="183" t="s">
        <v>156</v>
      </c>
      <c r="H3922" s="184">
        <v>0.4118</v>
      </c>
      <c r="I3922" s="185">
        <v>350.51</v>
      </c>
      <c r="J3922" s="198">
        <v>144.34</v>
      </c>
    </row>
    <row r="3923" spans="1:10" s="110" customFormat="1" ht="25.5" customHeight="1">
      <c r="A3923" s="197" t="s">
        <v>146</v>
      </c>
      <c r="B3923" s="183" t="s">
        <v>1552</v>
      </c>
      <c r="C3923" s="183" t="s">
        <v>21</v>
      </c>
      <c r="D3923" s="285" t="s">
        <v>913</v>
      </c>
      <c r="E3923" s="365" t="s">
        <v>148</v>
      </c>
      <c r="F3923" s="365"/>
      <c r="G3923" s="183" t="s">
        <v>26</v>
      </c>
      <c r="H3923" s="184">
        <v>5.3597999999999999</v>
      </c>
      <c r="I3923" s="185">
        <v>27.83</v>
      </c>
      <c r="J3923" s="198">
        <v>149.16</v>
      </c>
    </row>
    <row r="3924" spans="1:10" s="110" customFormat="1" ht="25.5" customHeight="1">
      <c r="A3924" s="197" t="s">
        <v>146</v>
      </c>
      <c r="B3924" s="183" t="s">
        <v>1439</v>
      </c>
      <c r="C3924" s="183" t="s">
        <v>21</v>
      </c>
      <c r="D3924" s="285" t="s">
        <v>508</v>
      </c>
      <c r="E3924" s="365" t="s">
        <v>148</v>
      </c>
      <c r="F3924" s="365"/>
      <c r="G3924" s="183" t="s">
        <v>26</v>
      </c>
      <c r="H3924" s="184">
        <v>5.35</v>
      </c>
      <c r="I3924" s="185">
        <v>21.21</v>
      </c>
      <c r="J3924" s="198">
        <v>113.47</v>
      </c>
    </row>
    <row r="3925" spans="1:10" s="110" customFormat="1" ht="25.5">
      <c r="A3925" s="199" t="s">
        <v>139</v>
      </c>
      <c r="B3925" s="186" t="s">
        <v>4275</v>
      </c>
      <c r="C3925" s="186" t="s">
        <v>681</v>
      </c>
      <c r="D3925" s="278" t="s">
        <v>4276</v>
      </c>
      <c r="E3925" s="362" t="s">
        <v>142</v>
      </c>
      <c r="F3925" s="362"/>
      <c r="G3925" s="186" t="s">
        <v>45</v>
      </c>
      <c r="H3925" s="187">
        <v>1</v>
      </c>
      <c r="I3925" s="188">
        <v>66561.3</v>
      </c>
      <c r="J3925" s="200">
        <v>66561.3</v>
      </c>
    </row>
    <row r="3926" spans="1:10" s="110" customFormat="1" ht="25.5">
      <c r="A3926" s="201"/>
      <c r="B3926" s="293"/>
      <c r="C3926" s="293"/>
      <c r="D3926" s="279"/>
      <c r="E3926" s="279" t="s">
        <v>143</v>
      </c>
      <c r="F3926" s="203">
        <v>214.64</v>
      </c>
      <c r="G3926" s="279" t="s">
        <v>144</v>
      </c>
      <c r="H3926" s="203">
        <v>0</v>
      </c>
      <c r="I3926" s="279" t="s">
        <v>145</v>
      </c>
      <c r="J3926" s="204">
        <v>214.64</v>
      </c>
    </row>
    <row r="3927" spans="1:10" s="110" customFormat="1" ht="15" customHeight="1" thickBot="1">
      <c r="A3927" s="201"/>
      <c r="B3927" s="293"/>
      <c r="C3927" s="293"/>
      <c r="D3927" s="279"/>
      <c r="E3927" s="279" t="s">
        <v>663</v>
      </c>
      <c r="F3927" s="203">
        <v>10232.75</v>
      </c>
      <c r="G3927" s="279"/>
      <c r="H3927" s="363" t="s">
        <v>664</v>
      </c>
      <c r="I3927" s="363"/>
      <c r="J3927" s="204">
        <v>77201.02</v>
      </c>
    </row>
    <row r="3928" spans="1:10" s="110" customFormat="1" ht="15" thickTop="1">
      <c r="A3928" s="205"/>
      <c r="B3928" s="190"/>
      <c r="C3928" s="190"/>
      <c r="D3928" s="189"/>
      <c r="E3928" s="189"/>
      <c r="F3928" s="189"/>
      <c r="G3928" s="189"/>
      <c r="H3928" s="189"/>
      <c r="I3928" s="189"/>
      <c r="J3928" s="206"/>
    </row>
    <row r="3929" spans="1:10" s="110" customFormat="1">
      <c r="A3929" s="290" t="s">
        <v>4279</v>
      </c>
      <c r="B3929" s="289" t="s">
        <v>8</v>
      </c>
      <c r="C3929" s="289" t="s">
        <v>9</v>
      </c>
      <c r="D3929" s="284" t="s">
        <v>10</v>
      </c>
      <c r="E3929" s="367" t="s">
        <v>136</v>
      </c>
      <c r="F3929" s="367"/>
      <c r="G3929" s="289" t="s">
        <v>11</v>
      </c>
      <c r="H3929" s="288" t="s">
        <v>12</v>
      </c>
      <c r="I3929" s="288" t="s">
        <v>13</v>
      </c>
      <c r="J3929" s="287" t="s">
        <v>14</v>
      </c>
    </row>
    <row r="3930" spans="1:10" s="110" customFormat="1" ht="25.5" customHeight="1">
      <c r="A3930" s="94" t="s">
        <v>137</v>
      </c>
      <c r="B3930" s="95" t="s">
        <v>4280</v>
      </c>
      <c r="C3930" s="95" t="s">
        <v>44</v>
      </c>
      <c r="D3930" s="277" t="s">
        <v>2971</v>
      </c>
      <c r="E3930" s="368" t="s">
        <v>528</v>
      </c>
      <c r="F3930" s="368"/>
      <c r="G3930" s="95" t="s">
        <v>45</v>
      </c>
      <c r="H3930" s="182">
        <v>1</v>
      </c>
      <c r="I3930" s="96">
        <v>66968.27</v>
      </c>
      <c r="J3930" s="196">
        <v>66968.27</v>
      </c>
    </row>
    <row r="3931" spans="1:10" s="110" customFormat="1" ht="38.25" customHeight="1">
      <c r="A3931" s="197" t="s">
        <v>146</v>
      </c>
      <c r="B3931" s="183" t="s">
        <v>1605</v>
      </c>
      <c r="C3931" s="183" t="s">
        <v>21</v>
      </c>
      <c r="D3931" s="285" t="s">
        <v>983</v>
      </c>
      <c r="E3931" s="365" t="s">
        <v>155</v>
      </c>
      <c r="F3931" s="365"/>
      <c r="G3931" s="183" t="s">
        <v>156</v>
      </c>
      <c r="H3931" s="184">
        <v>0.4118</v>
      </c>
      <c r="I3931" s="185">
        <v>350.51</v>
      </c>
      <c r="J3931" s="198">
        <v>144.34</v>
      </c>
    </row>
    <row r="3932" spans="1:10" s="110" customFormat="1" ht="25.5" customHeight="1">
      <c r="A3932" s="197" t="s">
        <v>146</v>
      </c>
      <c r="B3932" s="183" t="s">
        <v>1552</v>
      </c>
      <c r="C3932" s="183" t="s">
        <v>21</v>
      </c>
      <c r="D3932" s="285" t="s">
        <v>913</v>
      </c>
      <c r="E3932" s="365" t="s">
        <v>148</v>
      </c>
      <c r="F3932" s="365"/>
      <c r="G3932" s="183" t="s">
        <v>26</v>
      </c>
      <c r="H3932" s="184">
        <v>5.3597999999999999</v>
      </c>
      <c r="I3932" s="185">
        <v>27.83</v>
      </c>
      <c r="J3932" s="198">
        <v>149.16</v>
      </c>
    </row>
    <row r="3933" spans="1:10" s="110" customFormat="1" ht="25.5" customHeight="1">
      <c r="A3933" s="197" t="s">
        <v>146</v>
      </c>
      <c r="B3933" s="183" t="s">
        <v>1439</v>
      </c>
      <c r="C3933" s="183" t="s">
        <v>21</v>
      </c>
      <c r="D3933" s="285" t="s">
        <v>508</v>
      </c>
      <c r="E3933" s="365" t="s">
        <v>148</v>
      </c>
      <c r="F3933" s="365"/>
      <c r="G3933" s="183" t="s">
        <v>26</v>
      </c>
      <c r="H3933" s="184">
        <v>5.35</v>
      </c>
      <c r="I3933" s="185">
        <v>21.21</v>
      </c>
      <c r="J3933" s="198">
        <v>113.47</v>
      </c>
    </row>
    <row r="3934" spans="1:10" s="110" customFormat="1" ht="25.5">
      <c r="A3934" s="199" t="s">
        <v>139</v>
      </c>
      <c r="B3934" s="186" t="s">
        <v>4275</v>
      </c>
      <c r="C3934" s="186" t="s">
        <v>681</v>
      </c>
      <c r="D3934" s="278" t="s">
        <v>4276</v>
      </c>
      <c r="E3934" s="362" t="s">
        <v>142</v>
      </c>
      <c r="F3934" s="362"/>
      <c r="G3934" s="186" t="s">
        <v>45</v>
      </c>
      <c r="H3934" s="187">
        <v>1</v>
      </c>
      <c r="I3934" s="188">
        <v>66561.3</v>
      </c>
      <c r="J3934" s="200">
        <v>66561.3</v>
      </c>
    </row>
    <row r="3935" spans="1:10" s="110" customFormat="1" ht="25.5">
      <c r="A3935" s="201"/>
      <c r="B3935" s="293"/>
      <c r="C3935" s="293"/>
      <c r="D3935" s="279"/>
      <c r="E3935" s="279" t="s">
        <v>143</v>
      </c>
      <c r="F3935" s="203">
        <v>214.64</v>
      </c>
      <c r="G3935" s="279" t="s">
        <v>144</v>
      </c>
      <c r="H3935" s="203">
        <v>0</v>
      </c>
      <c r="I3935" s="279" t="s">
        <v>145</v>
      </c>
      <c r="J3935" s="204">
        <v>214.64</v>
      </c>
    </row>
    <row r="3936" spans="1:10" s="110" customFormat="1" ht="15" customHeight="1" thickBot="1">
      <c r="A3936" s="201"/>
      <c r="B3936" s="293"/>
      <c r="C3936" s="293"/>
      <c r="D3936" s="279"/>
      <c r="E3936" s="279" t="s">
        <v>663</v>
      </c>
      <c r="F3936" s="203">
        <v>10232.75</v>
      </c>
      <c r="G3936" s="279"/>
      <c r="H3936" s="363" t="s">
        <v>664</v>
      </c>
      <c r="I3936" s="363"/>
      <c r="J3936" s="204">
        <v>77201.02</v>
      </c>
    </row>
    <row r="3937" spans="1:10" s="110" customFormat="1" ht="15" thickTop="1">
      <c r="A3937" s="205"/>
      <c r="B3937" s="190"/>
      <c r="C3937" s="190"/>
      <c r="D3937" s="189"/>
      <c r="E3937" s="189"/>
      <c r="F3937" s="189"/>
      <c r="G3937" s="189"/>
      <c r="H3937" s="189"/>
      <c r="I3937" s="189"/>
      <c r="J3937" s="206"/>
    </row>
    <row r="3938" spans="1:10" s="110" customFormat="1">
      <c r="A3938" s="290" t="s">
        <v>4281</v>
      </c>
      <c r="B3938" s="289" t="s">
        <v>8</v>
      </c>
      <c r="C3938" s="289" t="s">
        <v>9</v>
      </c>
      <c r="D3938" s="284" t="s">
        <v>10</v>
      </c>
      <c r="E3938" s="367" t="s">
        <v>136</v>
      </c>
      <c r="F3938" s="367"/>
      <c r="G3938" s="289" t="s">
        <v>11</v>
      </c>
      <c r="H3938" s="288" t="s">
        <v>12</v>
      </c>
      <c r="I3938" s="288" t="s">
        <v>13</v>
      </c>
      <c r="J3938" s="287" t="s">
        <v>14</v>
      </c>
    </row>
    <row r="3939" spans="1:10" s="110" customFormat="1" ht="25.5" customHeight="1">
      <c r="A3939" s="94" t="s">
        <v>137</v>
      </c>
      <c r="B3939" s="95" t="s">
        <v>4282</v>
      </c>
      <c r="C3939" s="95" t="s">
        <v>44</v>
      </c>
      <c r="D3939" s="277" t="s">
        <v>2974</v>
      </c>
      <c r="E3939" s="368" t="s">
        <v>528</v>
      </c>
      <c r="F3939" s="368"/>
      <c r="G3939" s="95" t="s">
        <v>45</v>
      </c>
      <c r="H3939" s="182">
        <v>1</v>
      </c>
      <c r="I3939" s="96">
        <v>66968.27</v>
      </c>
      <c r="J3939" s="196">
        <v>66968.27</v>
      </c>
    </row>
    <row r="3940" spans="1:10" s="110" customFormat="1" ht="38.25" customHeight="1">
      <c r="A3940" s="197" t="s">
        <v>146</v>
      </c>
      <c r="B3940" s="183" t="s">
        <v>1605</v>
      </c>
      <c r="C3940" s="183" t="s">
        <v>21</v>
      </c>
      <c r="D3940" s="285" t="s">
        <v>983</v>
      </c>
      <c r="E3940" s="365" t="s">
        <v>155</v>
      </c>
      <c r="F3940" s="365"/>
      <c r="G3940" s="183" t="s">
        <v>156</v>
      </c>
      <c r="H3940" s="184">
        <v>0.4118</v>
      </c>
      <c r="I3940" s="185">
        <v>350.51</v>
      </c>
      <c r="J3940" s="198">
        <v>144.34</v>
      </c>
    </row>
    <row r="3941" spans="1:10" s="110" customFormat="1" ht="25.5" customHeight="1">
      <c r="A3941" s="197" t="s">
        <v>146</v>
      </c>
      <c r="B3941" s="183" t="s">
        <v>1552</v>
      </c>
      <c r="C3941" s="183" t="s">
        <v>21</v>
      </c>
      <c r="D3941" s="285" t="s">
        <v>913</v>
      </c>
      <c r="E3941" s="365" t="s">
        <v>148</v>
      </c>
      <c r="F3941" s="365"/>
      <c r="G3941" s="183" t="s">
        <v>26</v>
      </c>
      <c r="H3941" s="184">
        <v>5.3597999999999999</v>
      </c>
      <c r="I3941" s="185">
        <v>27.83</v>
      </c>
      <c r="J3941" s="198">
        <v>149.16</v>
      </c>
    </row>
    <row r="3942" spans="1:10" s="110" customFormat="1" ht="25.5" customHeight="1">
      <c r="A3942" s="197" t="s">
        <v>146</v>
      </c>
      <c r="B3942" s="183" t="s">
        <v>1439</v>
      </c>
      <c r="C3942" s="183" t="s">
        <v>21</v>
      </c>
      <c r="D3942" s="285" t="s">
        <v>508</v>
      </c>
      <c r="E3942" s="365" t="s">
        <v>148</v>
      </c>
      <c r="F3942" s="365"/>
      <c r="G3942" s="183" t="s">
        <v>26</v>
      </c>
      <c r="H3942" s="184">
        <v>5.35</v>
      </c>
      <c r="I3942" s="185">
        <v>21.21</v>
      </c>
      <c r="J3942" s="198">
        <v>113.47</v>
      </c>
    </row>
    <row r="3943" spans="1:10" s="110" customFormat="1" ht="25.5">
      <c r="A3943" s="199" t="s">
        <v>139</v>
      </c>
      <c r="B3943" s="186" t="s">
        <v>4275</v>
      </c>
      <c r="C3943" s="186" t="s">
        <v>681</v>
      </c>
      <c r="D3943" s="278" t="s">
        <v>4276</v>
      </c>
      <c r="E3943" s="362" t="s">
        <v>142</v>
      </c>
      <c r="F3943" s="362"/>
      <c r="G3943" s="186" t="s">
        <v>45</v>
      </c>
      <c r="H3943" s="187">
        <v>1</v>
      </c>
      <c r="I3943" s="188">
        <v>66561.3</v>
      </c>
      <c r="J3943" s="200">
        <v>66561.3</v>
      </c>
    </row>
    <row r="3944" spans="1:10" s="110" customFormat="1" ht="25.5">
      <c r="A3944" s="201"/>
      <c r="B3944" s="293"/>
      <c r="C3944" s="293"/>
      <c r="D3944" s="279"/>
      <c r="E3944" s="279" t="s">
        <v>143</v>
      </c>
      <c r="F3944" s="203">
        <v>214.64</v>
      </c>
      <c r="G3944" s="279" t="s">
        <v>144</v>
      </c>
      <c r="H3944" s="203">
        <v>0</v>
      </c>
      <c r="I3944" s="279" t="s">
        <v>145</v>
      </c>
      <c r="J3944" s="204">
        <v>214.64</v>
      </c>
    </row>
    <row r="3945" spans="1:10" s="110" customFormat="1" ht="15" customHeight="1" thickBot="1">
      <c r="A3945" s="201"/>
      <c r="B3945" s="293"/>
      <c r="C3945" s="293"/>
      <c r="D3945" s="279"/>
      <c r="E3945" s="279" t="s">
        <v>663</v>
      </c>
      <c r="F3945" s="203">
        <v>10232.75</v>
      </c>
      <c r="G3945" s="279"/>
      <c r="H3945" s="363" t="s">
        <v>664</v>
      </c>
      <c r="I3945" s="363"/>
      <c r="J3945" s="204">
        <v>77201.02</v>
      </c>
    </row>
    <row r="3946" spans="1:10" s="110" customFormat="1" ht="15" thickTop="1">
      <c r="A3946" s="205"/>
      <c r="B3946" s="190"/>
      <c r="C3946" s="190"/>
      <c r="D3946" s="189"/>
      <c r="E3946" s="189"/>
      <c r="F3946" s="189"/>
      <c r="G3946" s="189"/>
      <c r="H3946" s="189"/>
      <c r="I3946" s="189"/>
      <c r="J3946" s="206"/>
    </row>
    <row r="3947" spans="1:10" s="110" customFormat="1">
      <c r="A3947" s="290" t="s">
        <v>4283</v>
      </c>
      <c r="B3947" s="289" t="s">
        <v>8</v>
      </c>
      <c r="C3947" s="289" t="s">
        <v>9</v>
      </c>
      <c r="D3947" s="284" t="s">
        <v>10</v>
      </c>
      <c r="E3947" s="367" t="s">
        <v>136</v>
      </c>
      <c r="F3947" s="367"/>
      <c r="G3947" s="289" t="s">
        <v>11</v>
      </c>
      <c r="H3947" s="288" t="s">
        <v>12</v>
      </c>
      <c r="I3947" s="288" t="s">
        <v>13</v>
      </c>
      <c r="J3947" s="287" t="s">
        <v>14</v>
      </c>
    </row>
    <row r="3948" spans="1:10" s="110" customFormat="1" ht="25.5" customHeight="1">
      <c r="A3948" s="94" t="s">
        <v>137</v>
      </c>
      <c r="B3948" s="95" t="s">
        <v>4284</v>
      </c>
      <c r="C3948" s="95" t="s">
        <v>44</v>
      </c>
      <c r="D3948" s="277" t="s">
        <v>2977</v>
      </c>
      <c r="E3948" s="368" t="s">
        <v>528</v>
      </c>
      <c r="F3948" s="368"/>
      <c r="G3948" s="95" t="s">
        <v>45</v>
      </c>
      <c r="H3948" s="182">
        <v>1</v>
      </c>
      <c r="I3948" s="96">
        <v>60136.05</v>
      </c>
      <c r="J3948" s="196">
        <v>60136.05</v>
      </c>
    </row>
    <row r="3949" spans="1:10" s="110" customFormat="1" ht="38.25" customHeight="1">
      <c r="A3949" s="197" t="s">
        <v>146</v>
      </c>
      <c r="B3949" s="183" t="s">
        <v>1605</v>
      </c>
      <c r="C3949" s="183" t="s">
        <v>21</v>
      </c>
      <c r="D3949" s="285" t="s">
        <v>983</v>
      </c>
      <c r="E3949" s="365" t="s">
        <v>155</v>
      </c>
      <c r="F3949" s="365"/>
      <c r="G3949" s="183" t="s">
        <v>156</v>
      </c>
      <c r="H3949" s="184">
        <v>0.4118</v>
      </c>
      <c r="I3949" s="185">
        <v>350.51</v>
      </c>
      <c r="J3949" s="198">
        <v>144.34</v>
      </c>
    </row>
    <row r="3950" spans="1:10" s="110" customFormat="1" ht="25.5" customHeight="1">
      <c r="A3950" s="197" t="s">
        <v>146</v>
      </c>
      <c r="B3950" s="183" t="s">
        <v>1552</v>
      </c>
      <c r="C3950" s="183" t="s">
        <v>21</v>
      </c>
      <c r="D3950" s="285" t="s">
        <v>913</v>
      </c>
      <c r="E3950" s="365" t="s">
        <v>148</v>
      </c>
      <c r="F3950" s="365"/>
      <c r="G3950" s="183" t="s">
        <v>26</v>
      </c>
      <c r="H3950" s="184">
        <v>5.3597999999999999</v>
      </c>
      <c r="I3950" s="185">
        <v>27.83</v>
      </c>
      <c r="J3950" s="198">
        <v>149.16</v>
      </c>
    </row>
    <row r="3951" spans="1:10" s="110" customFormat="1" ht="25.5" customHeight="1">
      <c r="A3951" s="197" t="s">
        <v>146</v>
      </c>
      <c r="B3951" s="183" t="s">
        <v>1439</v>
      </c>
      <c r="C3951" s="183" t="s">
        <v>21</v>
      </c>
      <c r="D3951" s="285" t="s">
        <v>508</v>
      </c>
      <c r="E3951" s="365" t="s">
        <v>148</v>
      </c>
      <c r="F3951" s="365"/>
      <c r="G3951" s="183" t="s">
        <v>26</v>
      </c>
      <c r="H3951" s="184">
        <v>5.35</v>
      </c>
      <c r="I3951" s="185">
        <v>21.21</v>
      </c>
      <c r="J3951" s="198">
        <v>113.47</v>
      </c>
    </row>
    <row r="3952" spans="1:10" s="110" customFormat="1" ht="25.5">
      <c r="A3952" s="199" t="s">
        <v>139</v>
      </c>
      <c r="B3952" s="186" t="s">
        <v>4285</v>
      </c>
      <c r="C3952" s="186" t="s">
        <v>681</v>
      </c>
      <c r="D3952" s="278" t="s">
        <v>4286</v>
      </c>
      <c r="E3952" s="362" t="s">
        <v>142</v>
      </c>
      <c r="F3952" s="362"/>
      <c r="G3952" s="186" t="s">
        <v>45</v>
      </c>
      <c r="H3952" s="187">
        <v>1</v>
      </c>
      <c r="I3952" s="188">
        <v>59729.08</v>
      </c>
      <c r="J3952" s="200">
        <v>59729.08</v>
      </c>
    </row>
    <row r="3953" spans="1:10" s="110" customFormat="1" ht="25.5">
      <c r="A3953" s="201"/>
      <c r="B3953" s="293"/>
      <c r="C3953" s="293"/>
      <c r="D3953" s="279"/>
      <c r="E3953" s="279" t="s">
        <v>143</v>
      </c>
      <c r="F3953" s="203">
        <v>214.64</v>
      </c>
      <c r="G3953" s="279" t="s">
        <v>144</v>
      </c>
      <c r="H3953" s="203">
        <v>0</v>
      </c>
      <c r="I3953" s="279" t="s">
        <v>145</v>
      </c>
      <c r="J3953" s="204">
        <v>214.64</v>
      </c>
    </row>
    <row r="3954" spans="1:10" s="110" customFormat="1" ht="15" customHeight="1" thickBot="1">
      <c r="A3954" s="201"/>
      <c r="B3954" s="293"/>
      <c r="C3954" s="293"/>
      <c r="D3954" s="279"/>
      <c r="E3954" s="279" t="s">
        <v>663</v>
      </c>
      <c r="F3954" s="203">
        <v>9188.7800000000007</v>
      </c>
      <c r="G3954" s="279"/>
      <c r="H3954" s="363" t="s">
        <v>664</v>
      </c>
      <c r="I3954" s="363"/>
      <c r="J3954" s="204">
        <v>69324.83</v>
      </c>
    </row>
    <row r="3955" spans="1:10" s="110" customFormat="1" ht="15" thickTop="1">
      <c r="A3955" s="205"/>
      <c r="B3955" s="190"/>
      <c r="C3955" s="190"/>
      <c r="D3955" s="189"/>
      <c r="E3955" s="189"/>
      <c r="F3955" s="189"/>
      <c r="G3955" s="189"/>
      <c r="H3955" s="189"/>
      <c r="I3955" s="189"/>
      <c r="J3955" s="206"/>
    </row>
    <row r="3956" spans="1:10" s="110" customFormat="1">
      <c r="A3956" s="290" t="s">
        <v>4287</v>
      </c>
      <c r="B3956" s="289" t="s">
        <v>8</v>
      </c>
      <c r="C3956" s="289" t="s">
        <v>9</v>
      </c>
      <c r="D3956" s="284" t="s">
        <v>10</v>
      </c>
      <c r="E3956" s="367" t="s">
        <v>136</v>
      </c>
      <c r="F3956" s="367"/>
      <c r="G3956" s="289" t="s">
        <v>11</v>
      </c>
      <c r="H3956" s="288" t="s">
        <v>12</v>
      </c>
      <c r="I3956" s="288" t="s">
        <v>13</v>
      </c>
      <c r="J3956" s="287" t="s">
        <v>14</v>
      </c>
    </row>
    <row r="3957" spans="1:10" s="110" customFormat="1" ht="25.5" customHeight="1">
      <c r="A3957" s="94" t="s">
        <v>137</v>
      </c>
      <c r="B3957" s="95" t="s">
        <v>4288</v>
      </c>
      <c r="C3957" s="95" t="s">
        <v>44</v>
      </c>
      <c r="D3957" s="277" t="s">
        <v>2980</v>
      </c>
      <c r="E3957" s="368" t="s">
        <v>528</v>
      </c>
      <c r="F3957" s="368"/>
      <c r="G3957" s="95" t="s">
        <v>45</v>
      </c>
      <c r="H3957" s="182">
        <v>1</v>
      </c>
      <c r="I3957" s="96">
        <v>60136.05</v>
      </c>
      <c r="J3957" s="196">
        <v>60136.05</v>
      </c>
    </row>
    <row r="3958" spans="1:10" s="110" customFormat="1" ht="38.25" customHeight="1">
      <c r="A3958" s="197" t="s">
        <v>146</v>
      </c>
      <c r="B3958" s="183" t="s">
        <v>1605</v>
      </c>
      <c r="C3958" s="183" t="s">
        <v>21</v>
      </c>
      <c r="D3958" s="285" t="s">
        <v>983</v>
      </c>
      <c r="E3958" s="365" t="s">
        <v>155</v>
      </c>
      <c r="F3958" s="365"/>
      <c r="G3958" s="183" t="s">
        <v>156</v>
      </c>
      <c r="H3958" s="184">
        <v>0.4118</v>
      </c>
      <c r="I3958" s="185">
        <v>350.51</v>
      </c>
      <c r="J3958" s="198">
        <v>144.34</v>
      </c>
    </row>
    <row r="3959" spans="1:10" s="110" customFormat="1" ht="25.5" customHeight="1">
      <c r="A3959" s="197" t="s">
        <v>146</v>
      </c>
      <c r="B3959" s="183" t="s">
        <v>1552</v>
      </c>
      <c r="C3959" s="183" t="s">
        <v>21</v>
      </c>
      <c r="D3959" s="285" t="s">
        <v>913</v>
      </c>
      <c r="E3959" s="365" t="s">
        <v>148</v>
      </c>
      <c r="F3959" s="365"/>
      <c r="G3959" s="183" t="s">
        <v>26</v>
      </c>
      <c r="H3959" s="184">
        <v>5.3597999999999999</v>
      </c>
      <c r="I3959" s="185">
        <v>27.83</v>
      </c>
      <c r="J3959" s="198">
        <v>149.16</v>
      </c>
    </row>
    <row r="3960" spans="1:10" s="110" customFormat="1" ht="25.5" customHeight="1">
      <c r="A3960" s="197" t="s">
        <v>146</v>
      </c>
      <c r="B3960" s="183" t="s">
        <v>1439</v>
      </c>
      <c r="C3960" s="183" t="s">
        <v>21</v>
      </c>
      <c r="D3960" s="285" t="s">
        <v>508</v>
      </c>
      <c r="E3960" s="365" t="s">
        <v>148</v>
      </c>
      <c r="F3960" s="365"/>
      <c r="G3960" s="183" t="s">
        <v>26</v>
      </c>
      <c r="H3960" s="184">
        <v>5.35</v>
      </c>
      <c r="I3960" s="185">
        <v>21.21</v>
      </c>
      <c r="J3960" s="198">
        <v>113.47</v>
      </c>
    </row>
    <row r="3961" spans="1:10" s="110" customFormat="1" ht="25.5">
      <c r="A3961" s="199" t="s">
        <v>139</v>
      </c>
      <c r="B3961" s="186" t="s">
        <v>4285</v>
      </c>
      <c r="C3961" s="186" t="s">
        <v>681</v>
      </c>
      <c r="D3961" s="278" t="s">
        <v>4286</v>
      </c>
      <c r="E3961" s="362" t="s">
        <v>142</v>
      </c>
      <c r="F3961" s="362"/>
      <c r="G3961" s="186" t="s">
        <v>45</v>
      </c>
      <c r="H3961" s="187">
        <v>1</v>
      </c>
      <c r="I3961" s="188">
        <v>59729.08</v>
      </c>
      <c r="J3961" s="200">
        <v>59729.08</v>
      </c>
    </row>
    <row r="3962" spans="1:10" s="110" customFormat="1" ht="25.5">
      <c r="A3962" s="201"/>
      <c r="B3962" s="293"/>
      <c r="C3962" s="293"/>
      <c r="D3962" s="279"/>
      <c r="E3962" s="279" t="s">
        <v>143</v>
      </c>
      <c r="F3962" s="203">
        <v>214.64</v>
      </c>
      <c r="G3962" s="279" t="s">
        <v>144</v>
      </c>
      <c r="H3962" s="203">
        <v>0</v>
      </c>
      <c r="I3962" s="279" t="s">
        <v>145</v>
      </c>
      <c r="J3962" s="204">
        <v>214.64</v>
      </c>
    </row>
    <row r="3963" spans="1:10" s="110" customFormat="1" ht="15" customHeight="1" thickBot="1">
      <c r="A3963" s="201"/>
      <c r="B3963" s="293"/>
      <c r="C3963" s="293"/>
      <c r="D3963" s="279"/>
      <c r="E3963" s="279" t="s">
        <v>663</v>
      </c>
      <c r="F3963" s="203">
        <v>9188.7800000000007</v>
      </c>
      <c r="G3963" s="279"/>
      <c r="H3963" s="363" t="s">
        <v>664</v>
      </c>
      <c r="I3963" s="363"/>
      <c r="J3963" s="204">
        <v>69324.83</v>
      </c>
    </row>
    <row r="3964" spans="1:10" s="110" customFormat="1" ht="15" thickTop="1">
      <c r="A3964" s="205"/>
      <c r="B3964" s="190"/>
      <c r="C3964" s="190"/>
      <c r="D3964" s="189"/>
      <c r="E3964" s="189"/>
      <c r="F3964" s="189"/>
      <c r="G3964" s="189"/>
      <c r="H3964" s="189"/>
      <c r="I3964" s="189"/>
      <c r="J3964" s="206"/>
    </row>
    <row r="3965" spans="1:10" s="110" customFormat="1">
      <c r="A3965" s="290" t="s">
        <v>4289</v>
      </c>
      <c r="B3965" s="289" t="s">
        <v>8</v>
      </c>
      <c r="C3965" s="289" t="s">
        <v>9</v>
      </c>
      <c r="D3965" s="284" t="s">
        <v>10</v>
      </c>
      <c r="E3965" s="367" t="s">
        <v>136</v>
      </c>
      <c r="F3965" s="367"/>
      <c r="G3965" s="289" t="s">
        <v>11</v>
      </c>
      <c r="H3965" s="288" t="s">
        <v>12</v>
      </c>
      <c r="I3965" s="288" t="s">
        <v>13</v>
      </c>
      <c r="J3965" s="287" t="s">
        <v>14</v>
      </c>
    </row>
    <row r="3966" spans="1:10" s="110" customFormat="1" ht="25.5" customHeight="1">
      <c r="A3966" s="94" t="s">
        <v>137</v>
      </c>
      <c r="B3966" s="95" t="s">
        <v>4290</v>
      </c>
      <c r="C3966" s="95" t="s">
        <v>44</v>
      </c>
      <c r="D3966" s="277" t="s">
        <v>2983</v>
      </c>
      <c r="E3966" s="368" t="s">
        <v>528</v>
      </c>
      <c r="F3966" s="368"/>
      <c r="G3966" s="95" t="s">
        <v>45</v>
      </c>
      <c r="H3966" s="182">
        <v>1</v>
      </c>
      <c r="I3966" s="96">
        <v>16397.45</v>
      </c>
      <c r="J3966" s="196">
        <v>16397.45</v>
      </c>
    </row>
    <row r="3967" spans="1:10" s="110" customFormat="1" ht="38.25" customHeight="1">
      <c r="A3967" s="197" t="s">
        <v>146</v>
      </c>
      <c r="B3967" s="183" t="s">
        <v>1605</v>
      </c>
      <c r="C3967" s="183" t="s">
        <v>21</v>
      </c>
      <c r="D3967" s="285" t="s">
        <v>983</v>
      </c>
      <c r="E3967" s="365" t="s">
        <v>155</v>
      </c>
      <c r="F3967" s="365"/>
      <c r="G3967" s="183" t="s">
        <v>156</v>
      </c>
      <c r="H3967" s="184">
        <v>0.4118</v>
      </c>
      <c r="I3967" s="185">
        <v>350.51</v>
      </c>
      <c r="J3967" s="198">
        <v>144.34</v>
      </c>
    </row>
    <row r="3968" spans="1:10" s="110" customFormat="1" ht="25.5" customHeight="1">
      <c r="A3968" s="197" t="s">
        <v>146</v>
      </c>
      <c r="B3968" s="183" t="s">
        <v>1552</v>
      </c>
      <c r="C3968" s="183" t="s">
        <v>21</v>
      </c>
      <c r="D3968" s="285" t="s">
        <v>913</v>
      </c>
      <c r="E3968" s="365" t="s">
        <v>148</v>
      </c>
      <c r="F3968" s="365"/>
      <c r="G3968" s="183" t="s">
        <v>26</v>
      </c>
      <c r="H3968" s="184">
        <v>5.3597999999999999</v>
      </c>
      <c r="I3968" s="185">
        <v>27.83</v>
      </c>
      <c r="J3968" s="198">
        <v>149.16</v>
      </c>
    </row>
    <row r="3969" spans="1:10" s="110" customFormat="1" ht="25.5" customHeight="1">
      <c r="A3969" s="197" t="s">
        <v>146</v>
      </c>
      <c r="B3969" s="183" t="s">
        <v>1439</v>
      </c>
      <c r="C3969" s="183" t="s">
        <v>21</v>
      </c>
      <c r="D3969" s="285" t="s">
        <v>508</v>
      </c>
      <c r="E3969" s="365" t="s">
        <v>148</v>
      </c>
      <c r="F3969" s="365"/>
      <c r="G3969" s="183" t="s">
        <v>26</v>
      </c>
      <c r="H3969" s="184">
        <v>5.35</v>
      </c>
      <c r="I3969" s="185">
        <v>21.21</v>
      </c>
      <c r="J3969" s="198">
        <v>113.47</v>
      </c>
    </row>
    <row r="3970" spans="1:10" s="110" customFormat="1" ht="38.25">
      <c r="A3970" s="199" t="s">
        <v>139</v>
      </c>
      <c r="B3970" s="186" t="s">
        <v>4291</v>
      </c>
      <c r="C3970" s="186" t="s">
        <v>21</v>
      </c>
      <c r="D3970" s="278" t="s">
        <v>4292</v>
      </c>
      <c r="E3970" s="362" t="s">
        <v>915</v>
      </c>
      <c r="F3970" s="362"/>
      <c r="G3970" s="186" t="s">
        <v>45</v>
      </c>
      <c r="H3970" s="187">
        <v>1</v>
      </c>
      <c r="I3970" s="188">
        <v>15990.48</v>
      </c>
      <c r="J3970" s="200">
        <v>15990.48</v>
      </c>
    </row>
    <row r="3971" spans="1:10" s="110" customFormat="1" ht="25.5">
      <c r="A3971" s="201"/>
      <c r="B3971" s="293"/>
      <c r="C3971" s="293"/>
      <c r="D3971" s="279"/>
      <c r="E3971" s="279" t="s">
        <v>143</v>
      </c>
      <c r="F3971" s="203">
        <v>214.64</v>
      </c>
      <c r="G3971" s="279" t="s">
        <v>144</v>
      </c>
      <c r="H3971" s="203">
        <v>0</v>
      </c>
      <c r="I3971" s="279" t="s">
        <v>145</v>
      </c>
      <c r="J3971" s="204">
        <v>214.64</v>
      </c>
    </row>
    <row r="3972" spans="1:10" s="110" customFormat="1" ht="15" customHeight="1" thickBot="1">
      <c r="A3972" s="201"/>
      <c r="B3972" s="293"/>
      <c r="C3972" s="293"/>
      <c r="D3972" s="279"/>
      <c r="E3972" s="279" t="s">
        <v>663</v>
      </c>
      <c r="F3972" s="203">
        <v>2505.5300000000002</v>
      </c>
      <c r="G3972" s="279"/>
      <c r="H3972" s="363" t="s">
        <v>664</v>
      </c>
      <c r="I3972" s="363"/>
      <c r="J3972" s="204">
        <v>18902.98</v>
      </c>
    </row>
    <row r="3973" spans="1:10" s="110" customFormat="1" ht="15" thickTop="1">
      <c r="A3973" s="205"/>
      <c r="B3973" s="190"/>
      <c r="C3973" s="190"/>
      <c r="D3973" s="189"/>
      <c r="E3973" s="189"/>
      <c r="F3973" s="189"/>
      <c r="G3973" s="189"/>
      <c r="H3973" s="189"/>
      <c r="I3973" s="189"/>
      <c r="J3973" s="206"/>
    </row>
    <row r="3974" spans="1:10" s="110" customFormat="1">
      <c r="A3974" s="290" t="s">
        <v>4293</v>
      </c>
      <c r="B3974" s="289" t="s">
        <v>8</v>
      </c>
      <c r="C3974" s="289" t="s">
        <v>9</v>
      </c>
      <c r="D3974" s="284" t="s">
        <v>10</v>
      </c>
      <c r="E3974" s="367" t="s">
        <v>136</v>
      </c>
      <c r="F3974" s="367"/>
      <c r="G3974" s="289" t="s">
        <v>11</v>
      </c>
      <c r="H3974" s="288" t="s">
        <v>12</v>
      </c>
      <c r="I3974" s="288" t="s">
        <v>13</v>
      </c>
      <c r="J3974" s="287" t="s">
        <v>14</v>
      </c>
    </row>
    <row r="3975" spans="1:10" s="110" customFormat="1" ht="25.5" customHeight="1">
      <c r="A3975" s="94" t="s">
        <v>137</v>
      </c>
      <c r="B3975" s="95" t="s">
        <v>4294</v>
      </c>
      <c r="C3975" s="95" t="s">
        <v>44</v>
      </c>
      <c r="D3975" s="277" t="s">
        <v>2986</v>
      </c>
      <c r="E3975" s="368" t="s">
        <v>528</v>
      </c>
      <c r="F3975" s="368"/>
      <c r="G3975" s="95" t="s">
        <v>45</v>
      </c>
      <c r="H3975" s="182">
        <v>1</v>
      </c>
      <c r="I3975" s="96">
        <v>15692.37</v>
      </c>
      <c r="J3975" s="196">
        <v>15692.37</v>
      </c>
    </row>
    <row r="3976" spans="1:10" s="110" customFormat="1" ht="38.25" customHeight="1">
      <c r="A3976" s="197" t="s">
        <v>146</v>
      </c>
      <c r="B3976" s="183" t="s">
        <v>1605</v>
      </c>
      <c r="C3976" s="183" t="s">
        <v>21</v>
      </c>
      <c r="D3976" s="285" t="s">
        <v>983</v>
      </c>
      <c r="E3976" s="365" t="s">
        <v>155</v>
      </c>
      <c r="F3976" s="365"/>
      <c r="G3976" s="183" t="s">
        <v>156</v>
      </c>
      <c r="H3976" s="184">
        <v>0.4118</v>
      </c>
      <c r="I3976" s="185">
        <v>350.51</v>
      </c>
      <c r="J3976" s="198">
        <v>144.34</v>
      </c>
    </row>
    <row r="3977" spans="1:10" s="110" customFormat="1" ht="25.5" customHeight="1">
      <c r="A3977" s="197" t="s">
        <v>146</v>
      </c>
      <c r="B3977" s="183" t="s">
        <v>1552</v>
      </c>
      <c r="C3977" s="183" t="s">
        <v>21</v>
      </c>
      <c r="D3977" s="285" t="s">
        <v>913</v>
      </c>
      <c r="E3977" s="365" t="s">
        <v>148</v>
      </c>
      <c r="F3977" s="365"/>
      <c r="G3977" s="183" t="s">
        <v>26</v>
      </c>
      <c r="H3977" s="184">
        <v>5.3597999999999999</v>
      </c>
      <c r="I3977" s="185">
        <v>27.83</v>
      </c>
      <c r="J3977" s="198">
        <v>149.16</v>
      </c>
    </row>
    <row r="3978" spans="1:10" s="110" customFormat="1" ht="25.5" customHeight="1">
      <c r="A3978" s="197" t="s">
        <v>146</v>
      </c>
      <c r="B3978" s="183" t="s">
        <v>1439</v>
      </c>
      <c r="C3978" s="183" t="s">
        <v>21</v>
      </c>
      <c r="D3978" s="285" t="s">
        <v>508</v>
      </c>
      <c r="E3978" s="365" t="s">
        <v>148</v>
      </c>
      <c r="F3978" s="365"/>
      <c r="G3978" s="183" t="s">
        <v>26</v>
      </c>
      <c r="H3978" s="184">
        <v>5.35</v>
      </c>
      <c r="I3978" s="185">
        <v>21.21</v>
      </c>
      <c r="J3978" s="198">
        <v>113.47</v>
      </c>
    </row>
    <row r="3979" spans="1:10" s="110" customFormat="1" ht="38.25">
      <c r="A3979" s="199" t="s">
        <v>139</v>
      </c>
      <c r="B3979" s="186" t="s">
        <v>4295</v>
      </c>
      <c r="C3979" s="186" t="s">
        <v>21</v>
      </c>
      <c r="D3979" s="278" t="s">
        <v>4296</v>
      </c>
      <c r="E3979" s="362" t="s">
        <v>915</v>
      </c>
      <c r="F3979" s="362"/>
      <c r="G3979" s="186" t="s">
        <v>45</v>
      </c>
      <c r="H3979" s="187">
        <v>1</v>
      </c>
      <c r="I3979" s="188">
        <v>15285.4</v>
      </c>
      <c r="J3979" s="200">
        <v>15285.4</v>
      </c>
    </row>
    <row r="3980" spans="1:10" s="110" customFormat="1" ht="25.5">
      <c r="A3980" s="201"/>
      <c r="B3980" s="293"/>
      <c r="C3980" s="293"/>
      <c r="D3980" s="279"/>
      <c r="E3980" s="279" t="s">
        <v>143</v>
      </c>
      <c r="F3980" s="203">
        <v>214.64</v>
      </c>
      <c r="G3980" s="279" t="s">
        <v>144</v>
      </c>
      <c r="H3980" s="203">
        <v>0</v>
      </c>
      <c r="I3980" s="279" t="s">
        <v>145</v>
      </c>
      <c r="J3980" s="204">
        <v>214.64</v>
      </c>
    </row>
    <row r="3981" spans="1:10" s="110" customFormat="1" ht="15" customHeight="1" thickBot="1">
      <c r="A3981" s="201"/>
      <c r="B3981" s="293"/>
      <c r="C3981" s="293"/>
      <c r="D3981" s="279"/>
      <c r="E3981" s="279" t="s">
        <v>663</v>
      </c>
      <c r="F3981" s="203">
        <v>2397.79</v>
      </c>
      <c r="G3981" s="279"/>
      <c r="H3981" s="363" t="s">
        <v>664</v>
      </c>
      <c r="I3981" s="363"/>
      <c r="J3981" s="204">
        <v>18090.16</v>
      </c>
    </row>
    <row r="3982" spans="1:10" s="110" customFormat="1" ht="15" thickTop="1">
      <c r="A3982" s="205"/>
      <c r="B3982" s="190"/>
      <c r="C3982" s="190"/>
      <c r="D3982" s="189"/>
      <c r="E3982" s="189"/>
      <c r="F3982" s="189"/>
      <c r="G3982" s="189"/>
      <c r="H3982" s="189"/>
      <c r="I3982" s="189"/>
      <c r="J3982" s="206"/>
    </row>
    <row r="3983" spans="1:10" s="110" customFormat="1">
      <c r="A3983" s="290" t="s">
        <v>4297</v>
      </c>
      <c r="B3983" s="289" t="s">
        <v>8</v>
      </c>
      <c r="C3983" s="289" t="s">
        <v>9</v>
      </c>
      <c r="D3983" s="284" t="s">
        <v>10</v>
      </c>
      <c r="E3983" s="367" t="s">
        <v>136</v>
      </c>
      <c r="F3983" s="367"/>
      <c r="G3983" s="289" t="s">
        <v>11</v>
      </c>
      <c r="H3983" s="288" t="s">
        <v>12</v>
      </c>
      <c r="I3983" s="288" t="s">
        <v>13</v>
      </c>
      <c r="J3983" s="287" t="s">
        <v>14</v>
      </c>
    </row>
    <row r="3984" spans="1:10" s="110" customFormat="1" ht="25.5" customHeight="1">
      <c r="A3984" s="94" t="s">
        <v>137</v>
      </c>
      <c r="B3984" s="95" t="s">
        <v>4298</v>
      </c>
      <c r="C3984" s="95" t="s">
        <v>44</v>
      </c>
      <c r="D3984" s="277" t="s">
        <v>2989</v>
      </c>
      <c r="E3984" s="368" t="s">
        <v>528</v>
      </c>
      <c r="F3984" s="368"/>
      <c r="G3984" s="95" t="s">
        <v>45</v>
      </c>
      <c r="H3984" s="182">
        <v>1</v>
      </c>
      <c r="I3984" s="96">
        <v>13185.96</v>
      </c>
      <c r="J3984" s="196">
        <v>13185.96</v>
      </c>
    </row>
    <row r="3985" spans="1:10" s="110" customFormat="1" ht="38.25" customHeight="1">
      <c r="A3985" s="197" t="s">
        <v>146</v>
      </c>
      <c r="B3985" s="183" t="s">
        <v>1605</v>
      </c>
      <c r="C3985" s="183" t="s">
        <v>21</v>
      </c>
      <c r="D3985" s="285" t="s">
        <v>983</v>
      </c>
      <c r="E3985" s="365" t="s">
        <v>155</v>
      </c>
      <c r="F3985" s="365"/>
      <c r="G3985" s="183" t="s">
        <v>156</v>
      </c>
      <c r="H3985" s="184">
        <v>0.4118</v>
      </c>
      <c r="I3985" s="185">
        <v>350.51</v>
      </c>
      <c r="J3985" s="198">
        <v>144.34</v>
      </c>
    </row>
    <row r="3986" spans="1:10" s="110" customFormat="1" ht="25.5" customHeight="1">
      <c r="A3986" s="197" t="s">
        <v>146</v>
      </c>
      <c r="B3986" s="183" t="s">
        <v>1552</v>
      </c>
      <c r="C3986" s="183" t="s">
        <v>21</v>
      </c>
      <c r="D3986" s="285" t="s">
        <v>913</v>
      </c>
      <c r="E3986" s="365" t="s">
        <v>148</v>
      </c>
      <c r="F3986" s="365"/>
      <c r="G3986" s="183" t="s">
        <v>26</v>
      </c>
      <c r="H3986" s="184">
        <v>5.3597999999999999</v>
      </c>
      <c r="I3986" s="185">
        <v>27.83</v>
      </c>
      <c r="J3986" s="198">
        <v>149.16</v>
      </c>
    </row>
    <row r="3987" spans="1:10" s="110" customFormat="1" ht="25.5" customHeight="1">
      <c r="A3987" s="197" t="s">
        <v>146</v>
      </c>
      <c r="B3987" s="183" t="s">
        <v>1439</v>
      </c>
      <c r="C3987" s="183" t="s">
        <v>21</v>
      </c>
      <c r="D3987" s="285" t="s">
        <v>508</v>
      </c>
      <c r="E3987" s="365" t="s">
        <v>148</v>
      </c>
      <c r="F3987" s="365"/>
      <c r="G3987" s="183" t="s">
        <v>26</v>
      </c>
      <c r="H3987" s="184">
        <v>5.35</v>
      </c>
      <c r="I3987" s="185">
        <v>21.21</v>
      </c>
      <c r="J3987" s="198">
        <v>113.47</v>
      </c>
    </row>
    <row r="3988" spans="1:10" s="110" customFormat="1" ht="38.25">
      <c r="A3988" s="199" t="s">
        <v>139</v>
      </c>
      <c r="B3988" s="186" t="s">
        <v>1556</v>
      </c>
      <c r="C3988" s="186" t="s">
        <v>21</v>
      </c>
      <c r="D3988" s="278" t="s">
        <v>919</v>
      </c>
      <c r="E3988" s="362" t="s">
        <v>915</v>
      </c>
      <c r="F3988" s="362"/>
      <c r="G3988" s="186" t="s">
        <v>45</v>
      </c>
      <c r="H3988" s="187">
        <v>1</v>
      </c>
      <c r="I3988" s="188">
        <v>12778.99</v>
      </c>
      <c r="J3988" s="200">
        <v>12778.99</v>
      </c>
    </row>
    <row r="3989" spans="1:10" s="110" customFormat="1" ht="25.5">
      <c r="A3989" s="201"/>
      <c r="B3989" s="293"/>
      <c r="C3989" s="293"/>
      <c r="D3989" s="279"/>
      <c r="E3989" s="279" t="s">
        <v>143</v>
      </c>
      <c r="F3989" s="203">
        <v>214.64</v>
      </c>
      <c r="G3989" s="279" t="s">
        <v>144</v>
      </c>
      <c r="H3989" s="203">
        <v>0</v>
      </c>
      <c r="I3989" s="279" t="s">
        <v>145</v>
      </c>
      <c r="J3989" s="204">
        <v>214.64</v>
      </c>
    </row>
    <row r="3990" spans="1:10" s="110" customFormat="1" ht="15" customHeight="1" thickBot="1">
      <c r="A3990" s="201"/>
      <c r="B3990" s="293"/>
      <c r="C3990" s="293"/>
      <c r="D3990" s="279"/>
      <c r="E3990" s="279" t="s">
        <v>663</v>
      </c>
      <c r="F3990" s="203">
        <v>2014.81</v>
      </c>
      <c r="G3990" s="279"/>
      <c r="H3990" s="363" t="s">
        <v>664</v>
      </c>
      <c r="I3990" s="363"/>
      <c r="J3990" s="204">
        <v>15200.77</v>
      </c>
    </row>
    <row r="3991" spans="1:10" s="110" customFormat="1" ht="15" thickTop="1">
      <c r="A3991" s="205"/>
      <c r="B3991" s="190"/>
      <c r="C3991" s="190"/>
      <c r="D3991" s="189"/>
      <c r="E3991" s="189"/>
      <c r="F3991" s="189"/>
      <c r="G3991" s="189"/>
      <c r="H3991" s="189"/>
      <c r="I3991" s="189"/>
      <c r="J3991" s="206"/>
    </row>
    <row r="3992" spans="1:10" s="110" customFormat="1">
      <c r="A3992" s="290" t="s">
        <v>4299</v>
      </c>
      <c r="B3992" s="289" t="s">
        <v>8</v>
      </c>
      <c r="C3992" s="289" t="s">
        <v>9</v>
      </c>
      <c r="D3992" s="284" t="s">
        <v>10</v>
      </c>
      <c r="E3992" s="367" t="s">
        <v>136</v>
      </c>
      <c r="F3992" s="367"/>
      <c r="G3992" s="289" t="s">
        <v>11</v>
      </c>
      <c r="H3992" s="288" t="s">
        <v>12</v>
      </c>
      <c r="I3992" s="288" t="s">
        <v>13</v>
      </c>
      <c r="J3992" s="287" t="s">
        <v>14</v>
      </c>
    </row>
    <row r="3993" spans="1:10" s="110" customFormat="1" ht="25.5" customHeight="1">
      <c r="A3993" s="94" t="s">
        <v>137</v>
      </c>
      <c r="B3993" s="95" t="s">
        <v>4300</v>
      </c>
      <c r="C3993" s="95" t="s">
        <v>44</v>
      </c>
      <c r="D3993" s="277" t="s">
        <v>2992</v>
      </c>
      <c r="E3993" s="368" t="s">
        <v>528</v>
      </c>
      <c r="F3993" s="368"/>
      <c r="G3993" s="95" t="s">
        <v>45</v>
      </c>
      <c r="H3993" s="182">
        <v>1</v>
      </c>
      <c r="I3993" s="96">
        <v>13185.96</v>
      </c>
      <c r="J3993" s="196">
        <v>13185.96</v>
      </c>
    </row>
    <row r="3994" spans="1:10" s="110" customFormat="1" ht="38.25" customHeight="1">
      <c r="A3994" s="197" t="s">
        <v>146</v>
      </c>
      <c r="B3994" s="183" t="s">
        <v>1605</v>
      </c>
      <c r="C3994" s="183" t="s">
        <v>21</v>
      </c>
      <c r="D3994" s="285" t="s">
        <v>983</v>
      </c>
      <c r="E3994" s="365" t="s">
        <v>155</v>
      </c>
      <c r="F3994" s="365"/>
      <c r="G3994" s="183" t="s">
        <v>156</v>
      </c>
      <c r="H3994" s="184">
        <v>0.4118</v>
      </c>
      <c r="I3994" s="185">
        <v>350.51</v>
      </c>
      <c r="J3994" s="198">
        <v>144.34</v>
      </c>
    </row>
    <row r="3995" spans="1:10" s="110" customFormat="1" ht="25.5" customHeight="1">
      <c r="A3995" s="197" t="s">
        <v>146</v>
      </c>
      <c r="B3995" s="183" t="s">
        <v>1552</v>
      </c>
      <c r="C3995" s="183" t="s">
        <v>21</v>
      </c>
      <c r="D3995" s="285" t="s">
        <v>913</v>
      </c>
      <c r="E3995" s="365" t="s">
        <v>148</v>
      </c>
      <c r="F3995" s="365"/>
      <c r="G3995" s="183" t="s">
        <v>26</v>
      </c>
      <c r="H3995" s="184">
        <v>5.3597999999999999</v>
      </c>
      <c r="I3995" s="185">
        <v>27.83</v>
      </c>
      <c r="J3995" s="198">
        <v>149.16</v>
      </c>
    </row>
    <row r="3996" spans="1:10" s="110" customFormat="1" ht="25.5" customHeight="1">
      <c r="A3996" s="197" t="s">
        <v>146</v>
      </c>
      <c r="B3996" s="183" t="s">
        <v>1439</v>
      </c>
      <c r="C3996" s="183" t="s">
        <v>21</v>
      </c>
      <c r="D3996" s="285" t="s">
        <v>508</v>
      </c>
      <c r="E3996" s="365" t="s">
        <v>148</v>
      </c>
      <c r="F3996" s="365"/>
      <c r="G3996" s="183" t="s">
        <v>26</v>
      </c>
      <c r="H3996" s="184">
        <v>5.35</v>
      </c>
      <c r="I3996" s="185">
        <v>21.21</v>
      </c>
      <c r="J3996" s="198">
        <v>113.47</v>
      </c>
    </row>
    <row r="3997" spans="1:10" s="110" customFormat="1" ht="38.25">
      <c r="A3997" s="199" t="s">
        <v>139</v>
      </c>
      <c r="B3997" s="186" t="s">
        <v>1556</v>
      </c>
      <c r="C3997" s="186" t="s">
        <v>21</v>
      </c>
      <c r="D3997" s="278" t="s">
        <v>919</v>
      </c>
      <c r="E3997" s="362" t="s">
        <v>915</v>
      </c>
      <c r="F3997" s="362"/>
      <c r="G3997" s="186" t="s">
        <v>45</v>
      </c>
      <c r="H3997" s="187">
        <v>1</v>
      </c>
      <c r="I3997" s="188">
        <v>12778.99</v>
      </c>
      <c r="J3997" s="200">
        <v>12778.99</v>
      </c>
    </row>
    <row r="3998" spans="1:10" s="110" customFormat="1" ht="25.5">
      <c r="A3998" s="201"/>
      <c r="B3998" s="293"/>
      <c r="C3998" s="293"/>
      <c r="D3998" s="279"/>
      <c r="E3998" s="279" t="s">
        <v>143</v>
      </c>
      <c r="F3998" s="203">
        <v>214.64</v>
      </c>
      <c r="G3998" s="279" t="s">
        <v>144</v>
      </c>
      <c r="H3998" s="203">
        <v>0</v>
      </c>
      <c r="I3998" s="279" t="s">
        <v>145</v>
      </c>
      <c r="J3998" s="204">
        <v>214.64</v>
      </c>
    </row>
    <row r="3999" spans="1:10" s="110" customFormat="1" ht="15" customHeight="1" thickBot="1">
      <c r="A3999" s="201"/>
      <c r="B3999" s="293"/>
      <c r="C3999" s="293"/>
      <c r="D3999" s="279"/>
      <c r="E3999" s="279" t="s">
        <v>663</v>
      </c>
      <c r="F3999" s="203">
        <v>2014.81</v>
      </c>
      <c r="G3999" s="279"/>
      <c r="H3999" s="363" t="s">
        <v>664</v>
      </c>
      <c r="I3999" s="363"/>
      <c r="J3999" s="204">
        <v>15200.77</v>
      </c>
    </row>
    <row r="4000" spans="1:10" s="110" customFormat="1" ht="15" thickTop="1">
      <c r="A4000" s="205"/>
      <c r="B4000" s="190"/>
      <c r="C4000" s="190"/>
      <c r="D4000" s="189"/>
      <c r="E4000" s="189"/>
      <c r="F4000" s="189"/>
      <c r="G4000" s="189"/>
      <c r="H4000" s="189"/>
      <c r="I4000" s="189"/>
      <c r="J4000" s="206"/>
    </row>
    <row r="4001" spans="1:10" s="110" customFormat="1">
      <c r="A4001" s="290" t="s">
        <v>4301</v>
      </c>
      <c r="B4001" s="289" t="s">
        <v>8</v>
      </c>
      <c r="C4001" s="289" t="s">
        <v>9</v>
      </c>
      <c r="D4001" s="284" t="s">
        <v>10</v>
      </c>
      <c r="E4001" s="367" t="s">
        <v>136</v>
      </c>
      <c r="F4001" s="367"/>
      <c r="G4001" s="289" t="s">
        <v>11</v>
      </c>
      <c r="H4001" s="288" t="s">
        <v>12</v>
      </c>
      <c r="I4001" s="288" t="s">
        <v>13</v>
      </c>
      <c r="J4001" s="287" t="s">
        <v>14</v>
      </c>
    </row>
    <row r="4002" spans="1:10" s="110" customFormat="1" ht="25.5" customHeight="1">
      <c r="A4002" s="94" t="s">
        <v>137</v>
      </c>
      <c r="B4002" s="95" t="s">
        <v>4302</v>
      </c>
      <c r="C4002" s="95" t="s">
        <v>44</v>
      </c>
      <c r="D4002" s="277" t="s">
        <v>2995</v>
      </c>
      <c r="E4002" s="368" t="s">
        <v>528</v>
      </c>
      <c r="F4002" s="368"/>
      <c r="G4002" s="95" t="s">
        <v>45</v>
      </c>
      <c r="H4002" s="182">
        <v>1</v>
      </c>
      <c r="I4002" s="96">
        <v>6950.77</v>
      </c>
      <c r="J4002" s="196">
        <v>6950.77</v>
      </c>
    </row>
    <row r="4003" spans="1:10" s="110" customFormat="1" ht="38.25" customHeight="1">
      <c r="A4003" s="197" t="s">
        <v>146</v>
      </c>
      <c r="B4003" s="183" t="s">
        <v>1605</v>
      </c>
      <c r="C4003" s="183" t="s">
        <v>21</v>
      </c>
      <c r="D4003" s="285" t="s">
        <v>983</v>
      </c>
      <c r="E4003" s="365" t="s">
        <v>155</v>
      </c>
      <c r="F4003" s="365"/>
      <c r="G4003" s="183" t="s">
        <v>156</v>
      </c>
      <c r="H4003" s="184">
        <v>0.4118</v>
      </c>
      <c r="I4003" s="185">
        <v>350.51</v>
      </c>
      <c r="J4003" s="198">
        <v>144.34</v>
      </c>
    </row>
    <row r="4004" spans="1:10" s="110" customFormat="1" ht="25.5" customHeight="1">
      <c r="A4004" s="197" t="s">
        <v>146</v>
      </c>
      <c r="B4004" s="183" t="s">
        <v>1552</v>
      </c>
      <c r="C4004" s="183" t="s">
        <v>21</v>
      </c>
      <c r="D4004" s="285" t="s">
        <v>913</v>
      </c>
      <c r="E4004" s="365" t="s">
        <v>148</v>
      </c>
      <c r="F4004" s="365"/>
      <c r="G4004" s="183" t="s">
        <v>26</v>
      </c>
      <c r="H4004" s="184">
        <v>5.3597999999999999</v>
      </c>
      <c r="I4004" s="185">
        <v>27.83</v>
      </c>
      <c r="J4004" s="198">
        <v>149.16</v>
      </c>
    </row>
    <row r="4005" spans="1:10" s="110" customFormat="1" ht="25.5" customHeight="1">
      <c r="A4005" s="197" t="s">
        <v>146</v>
      </c>
      <c r="B4005" s="183" t="s">
        <v>1439</v>
      </c>
      <c r="C4005" s="183" t="s">
        <v>21</v>
      </c>
      <c r="D4005" s="285" t="s">
        <v>508</v>
      </c>
      <c r="E4005" s="365" t="s">
        <v>148</v>
      </c>
      <c r="F4005" s="365"/>
      <c r="G4005" s="183" t="s">
        <v>26</v>
      </c>
      <c r="H4005" s="184">
        <v>5.35</v>
      </c>
      <c r="I4005" s="185">
        <v>21.21</v>
      </c>
      <c r="J4005" s="198">
        <v>113.47</v>
      </c>
    </row>
    <row r="4006" spans="1:10" s="110" customFormat="1" ht="25.5">
      <c r="A4006" s="199" t="s">
        <v>139</v>
      </c>
      <c r="B4006" s="186" t="s">
        <v>4303</v>
      </c>
      <c r="C4006" s="186" t="s">
        <v>681</v>
      </c>
      <c r="D4006" s="278" t="s">
        <v>4304</v>
      </c>
      <c r="E4006" s="362" t="s">
        <v>142</v>
      </c>
      <c r="F4006" s="362"/>
      <c r="G4006" s="186" t="s">
        <v>45</v>
      </c>
      <c r="H4006" s="187">
        <v>1</v>
      </c>
      <c r="I4006" s="188">
        <v>6543.8</v>
      </c>
      <c r="J4006" s="200">
        <v>6543.8</v>
      </c>
    </row>
    <row r="4007" spans="1:10" s="110" customFormat="1" ht="25.5">
      <c r="A4007" s="201"/>
      <c r="B4007" s="293"/>
      <c r="C4007" s="293"/>
      <c r="D4007" s="279"/>
      <c r="E4007" s="279" t="s">
        <v>143</v>
      </c>
      <c r="F4007" s="203">
        <v>214.64</v>
      </c>
      <c r="G4007" s="279" t="s">
        <v>144</v>
      </c>
      <c r="H4007" s="203">
        <v>0</v>
      </c>
      <c r="I4007" s="279" t="s">
        <v>145</v>
      </c>
      <c r="J4007" s="204">
        <v>214.64</v>
      </c>
    </row>
    <row r="4008" spans="1:10" s="110" customFormat="1" ht="15" customHeight="1" thickBot="1">
      <c r="A4008" s="201"/>
      <c r="B4008" s="293"/>
      <c r="C4008" s="293"/>
      <c r="D4008" s="279"/>
      <c r="E4008" s="279" t="s">
        <v>663</v>
      </c>
      <c r="F4008" s="203">
        <v>1062.07</v>
      </c>
      <c r="G4008" s="279"/>
      <c r="H4008" s="363" t="s">
        <v>664</v>
      </c>
      <c r="I4008" s="363"/>
      <c r="J4008" s="204">
        <v>8012.84</v>
      </c>
    </row>
    <row r="4009" spans="1:10" s="110" customFormat="1" ht="15" thickTop="1">
      <c r="A4009" s="205"/>
      <c r="B4009" s="190"/>
      <c r="C4009" s="190"/>
      <c r="D4009" s="189"/>
      <c r="E4009" s="189"/>
      <c r="F4009" s="189"/>
      <c r="G4009" s="189"/>
      <c r="H4009" s="189"/>
      <c r="I4009" s="189"/>
      <c r="J4009" s="206"/>
    </row>
    <row r="4010" spans="1:10" s="110" customFormat="1">
      <c r="A4010" s="290" t="s">
        <v>4305</v>
      </c>
      <c r="B4010" s="289" t="s">
        <v>8</v>
      </c>
      <c r="C4010" s="289" t="s">
        <v>9</v>
      </c>
      <c r="D4010" s="284" t="s">
        <v>10</v>
      </c>
      <c r="E4010" s="367" t="s">
        <v>136</v>
      </c>
      <c r="F4010" s="367"/>
      <c r="G4010" s="289" t="s">
        <v>11</v>
      </c>
      <c r="H4010" s="288" t="s">
        <v>12</v>
      </c>
      <c r="I4010" s="288" t="s">
        <v>13</v>
      </c>
      <c r="J4010" s="287" t="s">
        <v>14</v>
      </c>
    </row>
    <row r="4011" spans="1:10" s="110" customFormat="1" ht="25.5" customHeight="1">
      <c r="A4011" s="94" t="s">
        <v>137</v>
      </c>
      <c r="B4011" s="95" t="s">
        <v>4306</v>
      </c>
      <c r="C4011" s="95" t="s">
        <v>44</v>
      </c>
      <c r="D4011" s="277" t="s">
        <v>2998</v>
      </c>
      <c r="E4011" s="368" t="s">
        <v>528</v>
      </c>
      <c r="F4011" s="368"/>
      <c r="G4011" s="95" t="s">
        <v>45</v>
      </c>
      <c r="H4011" s="182">
        <v>1</v>
      </c>
      <c r="I4011" s="96">
        <v>13185.96</v>
      </c>
      <c r="J4011" s="196">
        <v>13185.96</v>
      </c>
    </row>
    <row r="4012" spans="1:10" s="110" customFormat="1" ht="38.25" customHeight="1">
      <c r="A4012" s="197" t="s">
        <v>146</v>
      </c>
      <c r="B4012" s="183" t="s">
        <v>1605</v>
      </c>
      <c r="C4012" s="183" t="s">
        <v>21</v>
      </c>
      <c r="D4012" s="285" t="s">
        <v>983</v>
      </c>
      <c r="E4012" s="365" t="s">
        <v>155</v>
      </c>
      <c r="F4012" s="365"/>
      <c r="G4012" s="183" t="s">
        <v>156</v>
      </c>
      <c r="H4012" s="184">
        <v>0.4118</v>
      </c>
      <c r="I4012" s="185">
        <v>350.51</v>
      </c>
      <c r="J4012" s="198">
        <v>144.34</v>
      </c>
    </row>
    <row r="4013" spans="1:10" s="110" customFormat="1" ht="25.5" customHeight="1">
      <c r="A4013" s="197" t="s">
        <v>146</v>
      </c>
      <c r="B4013" s="183" t="s">
        <v>1552</v>
      </c>
      <c r="C4013" s="183" t="s">
        <v>21</v>
      </c>
      <c r="D4013" s="285" t="s">
        <v>913</v>
      </c>
      <c r="E4013" s="365" t="s">
        <v>148</v>
      </c>
      <c r="F4013" s="365"/>
      <c r="G4013" s="183" t="s">
        <v>26</v>
      </c>
      <c r="H4013" s="184">
        <v>5.3597999999999999</v>
      </c>
      <c r="I4013" s="185">
        <v>27.83</v>
      </c>
      <c r="J4013" s="198">
        <v>149.16</v>
      </c>
    </row>
    <row r="4014" spans="1:10" s="110" customFormat="1" ht="25.5" customHeight="1">
      <c r="A4014" s="197" t="s">
        <v>146</v>
      </c>
      <c r="B4014" s="183" t="s">
        <v>1439</v>
      </c>
      <c r="C4014" s="183" t="s">
        <v>21</v>
      </c>
      <c r="D4014" s="285" t="s">
        <v>508</v>
      </c>
      <c r="E4014" s="365" t="s">
        <v>148</v>
      </c>
      <c r="F4014" s="365"/>
      <c r="G4014" s="183" t="s">
        <v>26</v>
      </c>
      <c r="H4014" s="184">
        <v>5.35</v>
      </c>
      <c r="I4014" s="185">
        <v>21.21</v>
      </c>
      <c r="J4014" s="198">
        <v>113.47</v>
      </c>
    </row>
    <row r="4015" spans="1:10" s="110" customFormat="1" ht="38.25">
      <c r="A4015" s="199" t="s">
        <v>139</v>
      </c>
      <c r="B4015" s="186" t="s">
        <v>1556</v>
      </c>
      <c r="C4015" s="186" t="s">
        <v>21</v>
      </c>
      <c r="D4015" s="278" t="s">
        <v>919</v>
      </c>
      <c r="E4015" s="362" t="s">
        <v>915</v>
      </c>
      <c r="F4015" s="362"/>
      <c r="G4015" s="186" t="s">
        <v>45</v>
      </c>
      <c r="H4015" s="187">
        <v>1</v>
      </c>
      <c r="I4015" s="188">
        <v>12778.99</v>
      </c>
      <c r="J4015" s="200">
        <v>12778.99</v>
      </c>
    </row>
    <row r="4016" spans="1:10" s="110" customFormat="1" ht="25.5">
      <c r="A4016" s="201"/>
      <c r="B4016" s="293"/>
      <c r="C4016" s="293"/>
      <c r="D4016" s="279"/>
      <c r="E4016" s="279" t="s">
        <v>143</v>
      </c>
      <c r="F4016" s="203">
        <v>214.64</v>
      </c>
      <c r="G4016" s="279" t="s">
        <v>144</v>
      </c>
      <c r="H4016" s="203">
        <v>0</v>
      </c>
      <c r="I4016" s="279" t="s">
        <v>145</v>
      </c>
      <c r="J4016" s="204">
        <v>214.64</v>
      </c>
    </row>
    <row r="4017" spans="1:10" s="110" customFormat="1" ht="15" customHeight="1" thickBot="1">
      <c r="A4017" s="201"/>
      <c r="B4017" s="293"/>
      <c r="C4017" s="293"/>
      <c r="D4017" s="279"/>
      <c r="E4017" s="279" t="s">
        <v>663</v>
      </c>
      <c r="F4017" s="203">
        <v>2014.81</v>
      </c>
      <c r="G4017" s="279"/>
      <c r="H4017" s="363" t="s">
        <v>664</v>
      </c>
      <c r="I4017" s="363"/>
      <c r="J4017" s="204">
        <v>15200.77</v>
      </c>
    </row>
    <row r="4018" spans="1:10" s="110" customFormat="1" ht="15" thickTop="1">
      <c r="A4018" s="205"/>
      <c r="B4018" s="190"/>
      <c r="C4018" s="190"/>
      <c r="D4018" s="189"/>
      <c r="E4018" s="189"/>
      <c r="F4018" s="189"/>
      <c r="G4018" s="189"/>
      <c r="H4018" s="189"/>
      <c r="I4018" s="189"/>
      <c r="J4018" s="206"/>
    </row>
    <row r="4019" spans="1:10" s="110" customFormat="1">
      <c r="A4019" s="290" t="s">
        <v>4307</v>
      </c>
      <c r="B4019" s="289" t="s">
        <v>8</v>
      </c>
      <c r="C4019" s="289" t="s">
        <v>9</v>
      </c>
      <c r="D4019" s="284" t="s">
        <v>10</v>
      </c>
      <c r="E4019" s="367" t="s">
        <v>136</v>
      </c>
      <c r="F4019" s="367"/>
      <c r="G4019" s="289" t="s">
        <v>11</v>
      </c>
      <c r="H4019" s="288" t="s">
        <v>12</v>
      </c>
      <c r="I4019" s="288" t="s">
        <v>13</v>
      </c>
      <c r="J4019" s="287" t="s">
        <v>14</v>
      </c>
    </row>
    <row r="4020" spans="1:10" s="110" customFormat="1" ht="25.5" customHeight="1">
      <c r="A4020" s="94" t="s">
        <v>137</v>
      </c>
      <c r="B4020" s="95" t="s">
        <v>4308</v>
      </c>
      <c r="C4020" s="95" t="s">
        <v>44</v>
      </c>
      <c r="D4020" s="277" t="s">
        <v>3001</v>
      </c>
      <c r="E4020" s="368" t="s">
        <v>528</v>
      </c>
      <c r="F4020" s="368"/>
      <c r="G4020" s="95" t="s">
        <v>45</v>
      </c>
      <c r="H4020" s="182">
        <v>1</v>
      </c>
      <c r="I4020" s="96">
        <v>9006.7000000000007</v>
      </c>
      <c r="J4020" s="196">
        <v>9006.7000000000007</v>
      </c>
    </row>
    <row r="4021" spans="1:10" s="110" customFormat="1" ht="38.25" customHeight="1">
      <c r="A4021" s="197" t="s">
        <v>146</v>
      </c>
      <c r="B4021" s="183" t="s">
        <v>1605</v>
      </c>
      <c r="C4021" s="183" t="s">
        <v>21</v>
      </c>
      <c r="D4021" s="285" t="s">
        <v>983</v>
      </c>
      <c r="E4021" s="365" t="s">
        <v>155</v>
      </c>
      <c r="F4021" s="365"/>
      <c r="G4021" s="183" t="s">
        <v>156</v>
      </c>
      <c r="H4021" s="184">
        <v>0.4118</v>
      </c>
      <c r="I4021" s="185">
        <v>350.51</v>
      </c>
      <c r="J4021" s="198">
        <v>144.34</v>
      </c>
    </row>
    <row r="4022" spans="1:10" s="110" customFormat="1" ht="25.5" customHeight="1">
      <c r="A4022" s="197" t="s">
        <v>146</v>
      </c>
      <c r="B4022" s="183" t="s">
        <v>1552</v>
      </c>
      <c r="C4022" s="183" t="s">
        <v>21</v>
      </c>
      <c r="D4022" s="285" t="s">
        <v>913</v>
      </c>
      <c r="E4022" s="365" t="s">
        <v>148</v>
      </c>
      <c r="F4022" s="365"/>
      <c r="G4022" s="183" t="s">
        <v>26</v>
      </c>
      <c r="H4022" s="184">
        <v>5.3597999999999999</v>
      </c>
      <c r="I4022" s="185">
        <v>27.83</v>
      </c>
      <c r="J4022" s="198">
        <v>149.16</v>
      </c>
    </row>
    <row r="4023" spans="1:10" s="110" customFormat="1" ht="25.5" customHeight="1">
      <c r="A4023" s="197" t="s">
        <v>146</v>
      </c>
      <c r="B4023" s="183" t="s">
        <v>1439</v>
      </c>
      <c r="C4023" s="183" t="s">
        <v>21</v>
      </c>
      <c r="D4023" s="285" t="s">
        <v>508</v>
      </c>
      <c r="E4023" s="365" t="s">
        <v>148</v>
      </c>
      <c r="F4023" s="365"/>
      <c r="G4023" s="183" t="s">
        <v>26</v>
      </c>
      <c r="H4023" s="184">
        <v>5.35</v>
      </c>
      <c r="I4023" s="185">
        <v>21.21</v>
      </c>
      <c r="J4023" s="198">
        <v>113.47</v>
      </c>
    </row>
    <row r="4024" spans="1:10" s="110" customFormat="1" ht="38.25">
      <c r="A4024" s="199" t="s">
        <v>139</v>
      </c>
      <c r="B4024" s="186" t="s">
        <v>4309</v>
      </c>
      <c r="C4024" s="186" t="s">
        <v>21</v>
      </c>
      <c r="D4024" s="278" t="s">
        <v>4310</v>
      </c>
      <c r="E4024" s="362" t="s">
        <v>915</v>
      </c>
      <c r="F4024" s="362"/>
      <c r="G4024" s="186" t="s">
        <v>45</v>
      </c>
      <c r="H4024" s="187">
        <v>1</v>
      </c>
      <c r="I4024" s="188">
        <v>8599.73</v>
      </c>
      <c r="J4024" s="200">
        <v>8599.73</v>
      </c>
    </row>
    <row r="4025" spans="1:10" s="110" customFormat="1" ht="25.5">
      <c r="A4025" s="201"/>
      <c r="B4025" s="293"/>
      <c r="C4025" s="293"/>
      <c r="D4025" s="279"/>
      <c r="E4025" s="279" t="s">
        <v>143</v>
      </c>
      <c r="F4025" s="203">
        <v>214.64</v>
      </c>
      <c r="G4025" s="279" t="s">
        <v>144</v>
      </c>
      <c r="H4025" s="203">
        <v>0</v>
      </c>
      <c r="I4025" s="279" t="s">
        <v>145</v>
      </c>
      <c r="J4025" s="204">
        <v>214.64</v>
      </c>
    </row>
    <row r="4026" spans="1:10" s="110" customFormat="1" ht="15" customHeight="1" thickBot="1">
      <c r="A4026" s="201"/>
      <c r="B4026" s="293"/>
      <c r="C4026" s="293"/>
      <c r="D4026" s="279"/>
      <c r="E4026" s="279" t="s">
        <v>663</v>
      </c>
      <c r="F4026" s="203">
        <v>1376.22</v>
      </c>
      <c r="G4026" s="279"/>
      <c r="H4026" s="363" t="s">
        <v>664</v>
      </c>
      <c r="I4026" s="363"/>
      <c r="J4026" s="204">
        <v>10382.92</v>
      </c>
    </row>
    <row r="4027" spans="1:10" s="110" customFormat="1" ht="15" thickTop="1">
      <c r="A4027" s="205"/>
      <c r="B4027" s="190"/>
      <c r="C4027" s="190"/>
      <c r="D4027" s="189"/>
      <c r="E4027" s="189"/>
      <c r="F4027" s="189"/>
      <c r="G4027" s="189"/>
      <c r="H4027" s="189"/>
      <c r="I4027" s="189"/>
      <c r="J4027" s="206"/>
    </row>
    <row r="4028" spans="1:10" s="110" customFormat="1">
      <c r="A4028" s="290" t="s">
        <v>4311</v>
      </c>
      <c r="B4028" s="289" t="s">
        <v>8</v>
      </c>
      <c r="C4028" s="289" t="s">
        <v>9</v>
      </c>
      <c r="D4028" s="284" t="s">
        <v>10</v>
      </c>
      <c r="E4028" s="367" t="s">
        <v>136</v>
      </c>
      <c r="F4028" s="367"/>
      <c r="G4028" s="289" t="s">
        <v>11</v>
      </c>
      <c r="H4028" s="288" t="s">
        <v>12</v>
      </c>
      <c r="I4028" s="288" t="s">
        <v>13</v>
      </c>
      <c r="J4028" s="287" t="s">
        <v>14</v>
      </c>
    </row>
    <row r="4029" spans="1:10" s="110" customFormat="1" ht="25.5" customHeight="1">
      <c r="A4029" s="94" t="s">
        <v>137</v>
      </c>
      <c r="B4029" s="95" t="s">
        <v>4312</v>
      </c>
      <c r="C4029" s="95" t="s">
        <v>44</v>
      </c>
      <c r="D4029" s="277" t="s">
        <v>3004</v>
      </c>
      <c r="E4029" s="368" t="s">
        <v>528</v>
      </c>
      <c r="F4029" s="368"/>
      <c r="G4029" s="95" t="s">
        <v>45</v>
      </c>
      <c r="H4029" s="182">
        <v>1</v>
      </c>
      <c r="I4029" s="96">
        <v>9006.7000000000007</v>
      </c>
      <c r="J4029" s="196">
        <v>9006.7000000000007</v>
      </c>
    </row>
    <row r="4030" spans="1:10" s="110" customFormat="1" ht="38.25" customHeight="1">
      <c r="A4030" s="197" t="s">
        <v>146</v>
      </c>
      <c r="B4030" s="183" t="s">
        <v>1605</v>
      </c>
      <c r="C4030" s="183" t="s">
        <v>21</v>
      </c>
      <c r="D4030" s="285" t="s">
        <v>983</v>
      </c>
      <c r="E4030" s="365" t="s">
        <v>155</v>
      </c>
      <c r="F4030" s="365"/>
      <c r="G4030" s="183" t="s">
        <v>156</v>
      </c>
      <c r="H4030" s="184">
        <v>0.4118</v>
      </c>
      <c r="I4030" s="185">
        <v>350.51</v>
      </c>
      <c r="J4030" s="198">
        <v>144.34</v>
      </c>
    </row>
    <row r="4031" spans="1:10" s="110" customFormat="1" ht="25.5" customHeight="1">
      <c r="A4031" s="197" t="s">
        <v>146</v>
      </c>
      <c r="B4031" s="183" t="s">
        <v>1552</v>
      </c>
      <c r="C4031" s="183" t="s">
        <v>21</v>
      </c>
      <c r="D4031" s="285" t="s">
        <v>913</v>
      </c>
      <c r="E4031" s="365" t="s">
        <v>148</v>
      </c>
      <c r="F4031" s="365"/>
      <c r="G4031" s="183" t="s">
        <v>26</v>
      </c>
      <c r="H4031" s="184">
        <v>5.3597999999999999</v>
      </c>
      <c r="I4031" s="185">
        <v>27.83</v>
      </c>
      <c r="J4031" s="198">
        <v>149.16</v>
      </c>
    </row>
    <row r="4032" spans="1:10" s="110" customFormat="1" ht="25.5" customHeight="1">
      <c r="A4032" s="197" t="s">
        <v>146</v>
      </c>
      <c r="B4032" s="183" t="s">
        <v>1439</v>
      </c>
      <c r="C4032" s="183" t="s">
        <v>21</v>
      </c>
      <c r="D4032" s="285" t="s">
        <v>508</v>
      </c>
      <c r="E4032" s="365" t="s">
        <v>148</v>
      </c>
      <c r="F4032" s="365"/>
      <c r="G4032" s="183" t="s">
        <v>26</v>
      </c>
      <c r="H4032" s="184">
        <v>5.35</v>
      </c>
      <c r="I4032" s="185">
        <v>21.21</v>
      </c>
      <c r="J4032" s="198">
        <v>113.47</v>
      </c>
    </row>
    <row r="4033" spans="1:10" s="110" customFormat="1" ht="38.25">
      <c r="A4033" s="199" t="s">
        <v>139</v>
      </c>
      <c r="B4033" s="186" t="s">
        <v>4309</v>
      </c>
      <c r="C4033" s="186" t="s">
        <v>21</v>
      </c>
      <c r="D4033" s="278" t="s">
        <v>4310</v>
      </c>
      <c r="E4033" s="362" t="s">
        <v>915</v>
      </c>
      <c r="F4033" s="362"/>
      <c r="G4033" s="186" t="s">
        <v>45</v>
      </c>
      <c r="H4033" s="187">
        <v>1</v>
      </c>
      <c r="I4033" s="188">
        <v>8599.73</v>
      </c>
      <c r="J4033" s="200">
        <v>8599.73</v>
      </c>
    </row>
    <row r="4034" spans="1:10" s="110" customFormat="1" ht="25.5">
      <c r="A4034" s="201"/>
      <c r="B4034" s="293"/>
      <c r="C4034" s="293"/>
      <c r="D4034" s="279"/>
      <c r="E4034" s="279" t="s">
        <v>143</v>
      </c>
      <c r="F4034" s="203">
        <v>214.64</v>
      </c>
      <c r="G4034" s="279" t="s">
        <v>144</v>
      </c>
      <c r="H4034" s="203">
        <v>0</v>
      </c>
      <c r="I4034" s="279" t="s">
        <v>145</v>
      </c>
      <c r="J4034" s="204">
        <v>214.64</v>
      </c>
    </row>
    <row r="4035" spans="1:10" s="110" customFormat="1" ht="15" customHeight="1" thickBot="1">
      <c r="A4035" s="201"/>
      <c r="B4035" s="293"/>
      <c r="C4035" s="293"/>
      <c r="D4035" s="279"/>
      <c r="E4035" s="279" t="s">
        <v>663</v>
      </c>
      <c r="F4035" s="203">
        <v>1376.22</v>
      </c>
      <c r="G4035" s="279"/>
      <c r="H4035" s="363" t="s">
        <v>664</v>
      </c>
      <c r="I4035" s="363"/>
      <c r="J4035" s="204">
        <v>10382.92</v>
      </c>
    </row>
    <row r="4036" spans="1:10" s="110" customFormat="1" ht="15" thickTop="1">
      <c r="A4036" s="205"/>
      <c r="B4036" s="190"/>
      <c r="C4036" s="190"/>
      <c r="D4036" s="189"/>
      <c r="E4036" s="189"/>
      <c r="F4036" s="189"/>
      <c r="G4036" s="189"/>
      <c r="H4036" s="189"/>
      <c r="I4036" s="189"/>
      <c r="J4036" s="206"/>
    </row>
    <row r="4037" spans="1:10" s="110" customFormat="1">
      <c r="A4037" s="290" t="s">
        <v>4313</v>
      </c>
      <c r="B4037" s="289" t="s">
        <v>8</v>
      </c>
      <c r="C4037" s="289" t="s">
        <v>9</v>
      </c>
      <c r="D4037" s="284" t="s">
        <v>10</v>
      </c>
      <c r="E4037" s="367" t="s">
        <v>136</v>
      </c>
      <c r="F4037" s="367"/>
      <c r="G4037" s="289" t="s">
        <v>11</v>
      </c>
      <c r="H4037" s="288" t="s">
        <v>12</v>
      </c>
      <c r="I4037" s="288" t="s">
        <v>13</v>
      </c>
      <c r="J4037" s="287" t="s">
        <v>14</v>
      </c>
    </row>
    <row r="4038" spans="1:10" s="110" customFormat="1" ht="25.5" customHeight="1">
      <c r="A4038" s="94" t="s">
        <v>137</v>
      </c>
      <c r="B4038" s="95" t="s">
        <v>4314</v>
      </c>
      <c r="C4038" s="95" t="s">
        <v>44</v>
      </c>
      <c r="D4038" s="277" t="s">
        <v>3007</v>
      </c>
      <c r="E4038" s="368" t="s">
        <v>528</v>
      </c>
      <c r="F4038" s="368"/>
      <c r="G4038" s="95" t="s">
        <v>45</v>
      </c>
      <c r="H4038" s="182">
        <v>1</v>
      </c>
      <c r="I4038" s="96">
        <v>3802.36</v>
      </c>
      <c r="J4038" s="196">
        <v>3802.36</v>
      </c>
    </row>
    <row r="4039" spans="1:10" s="110" customFormat="1" ht="38.25" customHeight="1">
      <c r="A4039" s="197" t="s">
        <v>146</v>
      </c>
      <c r="B4039" s="183" t="s">
        <v>1605</v>
      </c>
      <c r="C4039" s="183" t="s">
        <v>21</v>
      </c>
      <c r="D4039" s="285" t="s">
        <v>983</v>
      </c>
      <c r="E4039" s="365" t="s">
        <v>155</v>
      </c>
      <c r="F4039" s="365"/>
      <c r="G4039" s="183" t="s">
        <v>156</v>
      </c>
      <c r="H4039" s="184">
        <v>0.4118</v>
      </c>
      <c r="I4039" s="185">
        <v>350.51</v>
      </c>
      <c r="J4039" s="198">
        <v>144.34</v>
      </c>
    </row>
    <row r="4040" spans="1:10" s="110" customFormat="1" ht="25.5" customHeight="1">
      <c r="A4040" s="197" t="s">
        <v>146</v>
      </c>
      <c r="B4040" s="183" t="s">
        <v>1552</v>
      </c>
      <c r="C4040" s="183" t="s">
        <v>21</v>
      </c>
      <c r="D4040" s="285" t="s">
        <v>913</v>
      </c>
      <c r="E4040" s="365" t="s">
        <v>148</v>
      </c>
      <c r="F4040" s="365"/>
      <c r="G4040" s="183" t="s">
        <v>26</v>
      </c>
      <c r="H4040" s="184">
        <v>5.3597999999999999</v>
      </c>
      <c r="I4040" s="185">
        <v>27.83</v>
      </c>
      <c r="J4040" s="198">
        <v>149.16</v>
      </c>
    </row>
    <row r="4041" spans="1:10" s="110" customFormat="1" ht="25.5" customHeight="1">
      <c r="A4041" s="197" t="s">
        <v>146</v>
      </c>
      <c r="B4041" s="183" t="s">
        <v>1439</v>
      </c>
      <c r="C4041" s="183" t="s">
        <v>21</v>
      </c>
      <c r="D4041" s="285" t="s">
        <v>508</v>
      </c>
      <c r="E4041" s="365" t="s">
        <v>148</v>
      </c>
      <c r="F4041" s="365"/>
      <c r="G4041" s="183" t="s">
        <v>26</v>
      </c>
      <c r="H4041" s="184">
        <v>5.35</v>
      </c>
      <c r="I4041" s="185">
        <v>21.21</v>
      </c>
      <c r="J4041" s="198">
        <v>113.47</v>
      </c>
    </row>
    <row r="4042" spans="1:10" s="110" customFormat="1" ht="38.25">
      <c r="A4042" s="199" t="s">
        <v>139</v>
      </c>
      <c r="B4042" s="186" t="s">
        <v>4315</v>
      </c>
      <c r="C4042" s="186" t="s">
        <v>21</v>
      </c>
      <c r="D4042" s="278" t="s">
        <v>4316</v>
      </c>
      <c r="E4042" s="362" t="s">
        <v>915</v>
      </c>
      <c r="F4042" s="362"/>
      <c r="G4042" s="186" t="s">
        <v>45</v>
      </c>
      <c r="H4042" s="187">
        <v>1</v>
      </c>
      <c r="I4042" s="188">
        <v>3395.39</v>
      </c>
      <c r="J4042" s="200">
        <v>3395.39</v>
      </c>
    </row>
    <row r="4043" spans="1:10" s="110" customFormat="1" ht="25.5">
      <c r="A4043" s="201"/>
      <c r="B4043" s="293"/>
      <c r="C4043" s="293"/>
      <c r="D4043" s="279"/>
      <c r="E4043" s="279" t="s">
        <v>143</v>
      </c>
      <c r="F4043" s="203">
        <v>214.64</v>
      </c>
      <c r="G4043" s="279" t="s">
        <v>144</v>
      </c>
      <c r="H4043" s="203">
        <v>0</v>
      </c>
      <c r="I4043" s="279" t="s">
        <v>145</v>
      </c>
      <c r="J4043" s="204">
        <v>214.64</v>
      </c>
    </row>
    <row r="4044" spans="1:10" s="110" customFormat="1" ht="15" customHeight="1" thickBot="1">
      <c r="A4044" s="201"/>
      <c r="B4044" s="293"/>
      <c r="C4044" s="293"/>
      <c r="D4044" s="279"/>
      <c r="E4044" s="279" t="s">
        <v>663</v>
      </c>
      <c r="F4044" s="203">
        <v>581</v>
      </c>
      <c r="G4044" s="279"/>
      <c r="H4044" s="363" t="s">
        <v>664</v>
      </c>
      <c r="I4044" s="363"/>
      <c r="J4044" s="204">
        <v>4383.3599999999997</v>
      </c>
    </row>
    <row r="4045" spans="1:10" s="110" customFormat="1" ht="15" thickTop="1">
      <c r="A4045" s="205"/>
      <c r="B4045" s="190"/>
      <c r="C4045" s="190"/>
      <c r="D4045" s="189"/>
      <c r="E4045" s="189"/>
      <c r="F4045" s="189"/>
      <c r="G4045" s="189"/>
      <c r="H4045" s="189"/>
      <c r="I4045" s="189"/>
      <c r="J4045" s="206"/>
    </row>
    <row r="4046" spans="1:10" s="110" customFormat="1">
      <c r="A4046" s="290" t="s">
        <v>4317</v>
      </c>
      <c r="B4046" s="289" t="s">
        <v>8</v>
      </c>
      <c r="C4046" s="289" t="s">
        <v>9</v>
      </c>
      <c r="D4046" s="284" t="s">
        <v>10</v>
      </c>
      <c r="E4046" s="367" t="s">
        <v>136</v>
      </c>
      <c r="F4046" s="367"/>
      <c r="G4046" s="289" t="s">
        <v>11</v>
      </c>
      <c r="H4046" s="288" t="s">
        <v>12</v>
      </c>
      <c r="I4046" s="288" t="s">
        <v>13</v>
      </c>
      <c r="J4046" s="287" t="s">
        <v>14</v>
      </c>
    </row>
    <row r="4047" spans="1:10" s="110" customFormat="1" ht="25.5" customHeight="1">
      <c r="A4047" s="94" t="s">
        <v>137</v>
      </c>
      <c r="B4047" s="95" t="s">
        <v>4318</v>
      </c>
      <c r="C4047" s="95" t="s">
        <v>44</v>
      </c>
      <c r="D4047" s="277" t="s">
        <v>3010</v>
      </c>
      <c r="E4047" s="368" t="s">
        <v>528</v>
      </c>
      <c r="F4047" s="368"/>
      <c r="G4047" s="95" t="s">
        <v>45</v>
      </c>
      <c r="H4047" s="182">
        <v>1</v>
      </c>
      <c r="I4047" s="96">
        <v>2959.63</v>
      </c>
      <c r="J4047" s="196">
        <v>2959.63</v>
      </c>
    </row>
    <row r="4048" spans="1:10" s="110" customFormat="1" ht="38.25" customHeight="1">
      <c r="A4048" s="197" t="s">
        <v>146</v>
      </c>
      <c r="B4048" s="183" t="s">
        <v>1605</v>
      </c>
      <c r="C4048" s="183" t="s">
        <v>21</v>
      </c>
      <c r="D4048" s="285" t="s">
        <v>983</v>
      </c>
      <c r="E4048" s="365" t="s">
        <v>155</v>
      </c>
      <c r="F4048" s="365"/>
      <c r="G4048" s="183" t="s">
        <v>156</v>
      </c>
      <c r="H4048" s="184">
        <v>0.4118</v>
      </c>
      <c r="I4048" s="185">
        <v>350.51</v>
      </c>
      <c r="J4048" s="198">
        <v>144.34</v>
      </c>
    </row>
    <row r="4049" spans="1:10" s="110" customFormat="1" ht="25.5" customHeight="1">
      <c r="A4049" s="197" t="s">
        <v>146</v>
      </c>
      <c r="B4049" s="183" t="s">
        <v>1552</v>
      </c>
      <c r="C4049" s="183" t="s">
        <v>21</v>
      </c>
      <c r="D4049" s="285" t="s">
        <v>913</v>
      </c>
      <c r="E4049" s="365" t="s">
        <v>148</v>
      </c>
      <c r="F4049" s="365"/>
      <c r="G4049" s="183" t="s">
        <v>26</v>
      </c>
      <c r="H4049" s="184">
        <v>5.3597999999999999</v>
      </c>
      <c r="I4049" s="185">
        <v>27.83</v>
      </c>
      <c r="J4049" s="198">
        <v>149.16</v>
      </c>
    </row>
    <row r="4050" spans="1:10" s="110" customFormat="1" ht="25.5" customHeight="1">
      <c r="A4050" s="197" t="s">
        <v>146</v>
      </c>
      <c r="B4050" s="183" t="s">
        <v>1439</v>
      </c>
      <c r="C4050" s="183" t="s">
        <v>21</v>
      </c>
      <c r="D4050" s="285" t="s">
        <v>508</v>
      </c>
      <c r="E4050" s="365" t="s">
        <v>148</v>
      </c>
      <c r="F4050" s="365"/>
      <c r="G4050" s="183" t="s">
        <v>26</v>
      </c>
      <c r="H4050" s="184">
        <v>5.35</v>
      </c>
      <c r="I4050" s="185">
        <v>21.21</v>
      </c>
      <c r="J4050" s="198">
        <v>113.47</v>
      </c>
    </row>
    <row r="4051" spans="1:10" s="110" customFormat="1" ht="38.25">
      <c r="A4051" s="199" t="s">
        <v>139</v>
      </c>
      <c r="B4051" s="186" t="s">
        <v>4319</v>
      </c>
      <c r="C4051" s="186" t="s">
        <v>21</v>
      </c>
      <c r="D4051" s="278" t="s">
        <v>4320</v>
      </c>
      <c r="E4051" s="362" t="s">
        <v>915</v>
      </c>
      <c r="F4051" s="362"/>
      <c r="G4051" s="186" t="s">
        <v>45</v>
      </c>
      <c r="H4051" s="187">
        <v>1</v>
      </c>
      <c r="I4051" s="188">
        <v>2552.66</v>
      </c>
      <c r="J4051" s="200">
        <v>2552.66</v>
      </c>
    </row>
    <row r="4052" spans="1:10" s="110" customFormat="1" ht="25.5">
      <c r="A4052" s="201"/>
      <c r="B4052" s="293"/>
      <c r="C4052" s="293"/>
      <c r="D4052" s="279"/>
      <c r="E4052" s="279" t="s">
        <v>143</v>
      </c>
      <c r="F4052" s="203">
        <v>214.64</v>
      </c>
      <c r="G4052" s="279" t="s">
        <v>144</v>
      </c>
      <c r="H4052" s="203">
        <v>0</v>
      </c>
      <c r="I4052" s="279" t="s">
        <v>145</v>
      </c>
      <c r="J4052" s="204">
        <v>214.64</v>
      </c>
    </row>
    <row r="4053" spans="1:10" s="110" customFormat="1" ht="15" customHeight="1" thickBot="1">
      <c r="A4053" s="201"/>
      <c r="B4053" s="293"/>
      <c r="C4053" s="293"/>
      <c r="D4053" s="279"/>
      <c r="E4053" s="279" t="s">
        <v>663</v>
      </c>
      <c r="F4053" s="203">
        <v>452.23</v>
      </c>
      <c r="G4053" s="279"/>
      <c r="H4053" s="363" t="s">
        <v>664</v>
      </c>
      <c r="I4053" s="363"/>
      <c r="J4053" s="204">
        <v>3411.86</v>
      </c>
    </row>
    <row r="4054" spans="1:10" s="110" customFormat="1" ht="15" thickTop="1">
      <c r="A4054" s="205"/>
      <c r="B4054" s="190"/>
      <c r="C4054" s="190"/>
      <c r="D4054" s="189"/>
      <c r="E4054" s="189"/>
      <c r="F4054" s="189"/>
      <c r="G4054" s="189"/>
      <c r="H4054" s="189"/>
      <c r="I4054" s="189"/>
      <c r="J4054" s="206"/>
    </row>
    <row r="4055" spans="1:10" s="110" customFormat="1">
      <c r="A4055" s="290" t="s">
        <v>4321</v>
      </c>
      <c r="B4055" s="289" t="s">
        <v>8</v>
      </c>
      <c r="C4055" s="289" t="s">
        <v>9</v>
      </c>
      <c r="D4055" s="284" t="s">
        <v>10</v>
      </c>
      <c r="E4055" s="367" t="s">
        <v>136</v>
      </c>
      <c r="F4055" s="367"/>
      <c r="G4055" s="289" t="s">
        <v>11</v>
      </c>
      <c r="H4055" s="288" t="s">
        <v>12</v>
      </c>
      <c r="I4055" s="288" t="s">
        <v>13</v>
      </c>
      <c r="J4055" s="287" t="s">
        <v>14</v>
      </c>
    </row>
    <row r="4056" spans="1:10" s="110" customFormat="1" ht="25.5" customHeight="1">
      <c r="A4056" s="94" t="s">
        <v>137</v>
      </c>
      <c r="B4056" s="95" t="s">
        <v>4322</v>
      </c>
      <c r="C4056" s="95" t="s">
        <v>44</v>
      </c>
      <c r="D4056" s="277" t="s">
        <v>3013</v>
      </c>
      <c r="E4056" s="368" t="s">
        <v>528</v>
      </c>
      <c r="F4056" s="368"/>
      <c r="G4056" s="95" t="s">
        <v>45</v>
      </c>
      <c r="H4056" s="182">
        <v>1</v>
      </c>
      <c r="I4056" s="96">
        <v>2428.5100000000002</v>
      </c>
      <c r="J4056" s="196">
        <v>2428.5100000000002</v>
      </c>
    </row>
    <row r="4057" spans="1:10" s="110" customFormat="1" ht="38.25" customHeight="1">
      <c r="A4057" s="197" t="s">
        <v>146</v>
      </c>
      <c r="B4057" s="183" t="s">
        <v>1605</v>
      </c>
      <c r="C4057" s="183" t="s">
        <v>21</v>
      </c>
      <c r="D4057" s="285" t="s">
        <v>983</v>
      </c>
      <c r="E4057" s="365" t="s">
        <v>155</v>
      </c>
      <c r="F4057" s="365"/>
      <c r="G4057" s="183" t="s">
        <v>156</v>
      </c>
      <c r="H4057" s="184">
        <v>0.4118</v>
      </c>
      <c r="I4057" s="185">
        <v>350.51</v>
      </c>
      <c r="J4057" s="198">
        <v>144.34</v>
      </c>
    </row>
    <row r="4058" spans="1:10" s="110" customFormat="1" ht="25.5" customHeight="1">
      <c r="A4058" s="197" t="s">
        <v>146</v>
      </c>
      <c r="B4058" s="183" t="s">
        <v>1552</v>
      </c>
      <c r="C4058" s="183" t="s">
        <v>21</v>
      </c>
      <c r="D4058" s="285" t="s">
        <v>913</v>
      </c>
      <c r="E4058" s="365" t="s">
        <v>148</v>
      </c>
      <c r="F4058" s="365"/>
      <c r="G4058" s="183" t="s">
        <v>26</v>
      </c>
      <c r="H4058" s="184">
        <v>5.3597999999999999</v>
      </c>
      <c r="I4058" s="185">
        <v>27.83</v>
      </c>
      <c r="J4058" s="198">
        <v>149.16</v>
      </c>
    </row>
    <row r="4059" spans="1:10" s="110" customFormat="1" ht="25.5" customHeight="1">
      <c r="A4059" s="197" t="s">
        <v>146</v>
      </c>
      <c r="B4059" s="183" t="s">
        <v>1439</v>
      </c>
      <c r="C4059" s="183" t="s">
        <v>21</v>
      </c>
      <c r="D4059" s="285" t="s">
        <v>508</v>
      </c>
      <c r="E4059" s="365" t="s">
        <v>148</v>
      </c>
      <c r="F4059" s="365"/>
      <c r="G4059" s="183" t="s">
        <v>26</v>
      </c>
      <c r="H4059" s="184">
        <v>5.35</v>
      </c>
      <c r="I4059" s="185">
        <v>21.21</v>
      </c>
      <c r="J4059" s="198">
        <v>113.47</v>
      </c>
    </row>
    <row r="4060" spans="1:10" s="110" customFormat="1" ht="38.25">
      <c r="A4060" s="199" t="s">
        <v>139</v>
      </c>
      <c r="B4060" s="186" t="s">
        <v>4323</v>
      </c>
      <c r="C4060" s="186" t="s">
        <v>21</v>
      </c>
      <c r="D4060" s="278" t="s">
        <v>4324</v>
      </c>
      <c r="E4060" s="362" t="s">
        <v>915</v>
      </c>
      <c r="F4060" s="362"/>
      <c r="G4060" s="186" t="s">
        <v>45</v>
      </c>
      <c r="H4060" s="187">
        <v>1</v>
      </c>
      <c r="I4060" s="188">
        <v>2021.54</v>
      </c>
      <c r="J4060" s="200">
        <v>2021.54</v>
      </c>
    </row>
    <row r="4061" spans="1:10" s="110" customFormat="1" ht="25.5">
      <c r="A4061" s="201"/>
      <c r="B4061" s="293"/>
      <c r="C4061" s="293"/>
      <c r="D4061" s="279"/>
      <c r="E4061" s="279" t="s">
        <v>143</v>
      </c>
      <c r="F4061" s="203">
        <v>214.64</v>
      </c>
      <c r="G4061" s="279" t="s">
        <v>144</v>
      </c>
      <c r="H4061" s="203">
        <v>0</v>
      </c>
      <c r="I4061" s="279" t="s">
        <v>145</v>
      </c>
      <c r="J4061" s="204">
        <v>214.64</v>
      </c>
    </row>
    <row r="4062" spans="1:10" s="110" customFormat="1" ht="15" customHeight="1" thickBot="1">
      <c r="A4062" s="201"/>
      <c r="B4062" s="293"/>
      <c r="C4062" s="293"/>
      <c r="D4062" s="279"/>
      <c r="E4062" s="279" t="s">
        <v>663</v>
      </c>
      <c r="F4062" s="203">
        <v>371.07</v>
      </c>
      <c r="G4062" s="279"/>
      <c r="H4062" s="363" t="s">
        <v>664</v>
      </c>
      <c r="I4062" s="363"/>
      <c r="J4062" s="204">
        <v>2799.58</v>
      </c>
    </row>
    <row r="4063" spans="1:10" s="110" customFormat="1" ht="15" thickTop="1">
      <c r="A4063" s="205"/>
      <c r="B4063" s="190"/>
      <c r="C4063" s="190"/>
      <c r="D4063" s="189"/>
      <c r="E4063" s="189"/>
      <c r="F4063" s="189"/>
      <c r="G4063" s="189"/>
      <c r="H4063" s="189"/>
      <c r="I4063" s="189"/>
      <c r="J4063" s="206"/>
    </row>
    <row r="4064" spans="1:10" s="110" customFormat="1">
      <c r="A4064" s="290" t="s">
        <v>1143</v>
      </c>
      <c r="B4064" s="289" t="s">
        <v>8</v>
      </c>
      <c r="C4064" s="289" t="s">
        <v>9</v>
      </c>
      <c r="D4064" s="284" t="s">
        <v>10</v>
      </c>
      <c r="E4064" s="367" t="s">
        <v>136</v>
      </c>
      <c r="F4064" s="367"/>
      <c r="G4064" s="289" t="s">
        <v>11</v>
      </c>
      <c r="H4064" s="288" t="s">
        <v>12</v>
      </c>
      <c r="I4064" s="288" t="s">
        <v>13</v>
      </c>
      <c r="J4064" s="287" t="s">
        <v>14</v>
      </c>
    </row>
    <row r="4065" spans="1:10" s="110" customFormat="1" ht="14.25" customHeight="1">
      <c r="A4065" s="94" t="s">
        <v>137</v>
      </c>
      <c r="B4065" s="95" t="s">
        <v>1240</v>
      </c>
      <c r="C4065" s="95" t="s">
        <v>268</v>
      </c>
      <c r="D4065" s="277" t="s">
        <v>615</v>
      </c>
      <c r="E4065" s="368" t="s">
        <v>808</v>
      </c>
      <c r="F4065" s="368"/>
      <c r="G4065" s="95" t="s">
        <v>34</v>
      </c>
      <c r="H4065" s="182">
        <v>1</v>
      </c>
      <c r="I4065" s="96">
        <v>123.99</v>
      </c>
      <c r="J4065" s="196">
        <v>123.99</v>
      </c>
    </row>
    <row r="4066" spans="1:10" s="110" customFormat="1">
      <c r="A4066" s="199" t="s">
        <v>139</v>
      </c>
      <c r="B4066" s="186" t="s">
        <v>1504</v>
      </c>
      <c r="C4066" s="186" t="s">
        <v>268</v>
      </c>
      <c r="D4066" s="278" t="s">
        <v>848</v>
      </c>
      <c r="E4066" s="362" t="s">
        <v>142</v>
      </c>
      <c r="F4066" s="362"/>
      <c r="G4066" s="186" t="s">
        <v>26</v>
      </c>
      <c r="H4066" s="187">
        <v>3.0000000000000001E-3</v>
      </c>
      <c r="I4066" s="188">
        <v>0.9</v>
      </c>
      <c r="J4066" s="200">
        <v>0</v>
      </c>
    </row>
    <row r="4067" spans="1:10" s="110" customFormat="1">
      <c r="A4067" s="199" t="s">
        <v>139</v>
      </c>
      <c r="B4067" s="186" t="s">
        <v>1505</v>
      </c>
      <c r="C4067" s="186" t="s">
        <v>268</v>
      </c>
      <c r="D4067" s="278" t="s">
        <v>615</v>
      </c>
      <c r="E4067" s="362" t="s">
        <v>142</v>
      </c>
      <c r="F4067" s="362"/>
      <c r="G4067" s="186" t="s">
        <v>34</v>
      </c>
      <c r="H4067" s="187">
        <v>1</v>
      </c>
      <c r="I4067" s="188">
        <v>95</v>
      </c>
      <c r="J4067" s="200">
        <v>95</v>
      </c>
    </row>
    <row r="4068" spans="1:10" s="110" customFormat="1">
      <c r="A4068" s="199" t="s">
        <v>139</v>
      </c>
      <c r="B4068" s="186" t="s">
        <v>1506</v>
      </c>
      <c r="C4068" s="186" t="s">
        <v>268</v>
      </c>
      <c r="D4068" s="278" t="s">
        <v>849</v>
      </c>
      <c r="E4068" s="362" t="s">
        <v>141</v>
      </c>
      <c r="F4068" s="362"/>
      <c r="G4068" s="186" t="s">
        <v>26</v>
      </c>
      <c r="H4068" s="187">
        <v>1.5469999999999999</v>
      </c>
      <c r="I4068" s="188">
        <v>18.739999999999998</v>
      </c>
      <c r="J4068" s="200">
        <v>28.99</v>
      </c>
    </row>
    <row r="4069" spans="1:10" s="110" customFormat="1" ht="25.5">
      <c r="A4069" s="201"/>
      <c r="B4069" s="293"/>
      <c r="C4069" s="293"/>
      <c r="D4069" s="279"/>
      <c r="E4069" s="279" t="s">
        <v>143</v>
      </c>
      <c r="F4069" s="203">
        <v>28.99</v>
      </c>
      <c r="G4069" s="279" t="s">
        <v>144</v>
      </c>
      <c r="H4069" s="203">
        <v>0</v>
      </c>
      <c r="I4069" s="279" t="s">
        <v>145</v>
      </c>
      <c r="J4069" s="204">
        <v>28.99</v>
      </c>
    </row>
    <row r="4070" spans="1:10" s="110" customFormat="1" ht="15" customHeight="1" thickBot="1">
      <c r="A4070" s="201"/>
      <c r="B4070" s="293"/>
      <c r="C4070" s="293"/>
      <c r="D4070" s="279"/>
      <c r="E4070" s="279" t="s">
        <v>663</v>
      </c>
      <c r="F4070" s="203">
        <v>27.86</v>
      </c>
      <c r="G4070" s="279"/>
      <c r="H4070" s="363" t="s">
        <v>664</v>
      </c>
      <c r="I4070" s="363"/>
      <c r="J4070" s="204">
        <v>151.85</v>
      </c>
    </row>
    <row r="4071" spans="1:10" s="110" customFormat="1" ht="15" thickTop="1">
      <c r="A4071" s="205"/>
      <c r="B4071" s="190"/>
      <c r="C4071" s="190"/>
      <c r="D4071" s="189"/>
      <c r="E4071" s="189"/>
      <c r="F4071" s="189"/>
      <c r="G4071" s="189"/>
      <c r="H4071" s="189"/>
      <c r="I4071" s="189"/>
      <c r="J4071" s="206"/>
    </row>
    <row r="4072" spans="1:10" s="110" customFormat="1">
      <c r="A4072" s="290" t="s">
        <v>638</v>
      </c>
      <c r="B4072" s="289" t="s">
        <v>8</v>
      </c>
      <c r="C4072" s="289" t="s">
        <v>9</v>
      </c>
      <c r="D4072" s="284" t="s">
        <v>10</v>
      </c>
      <c r="E4072" s="367" t="s">
        <v>136</v>
      </c>
      <c r="F4072" s="367"/>
      <c r="G4072" s="289" t="s">
        <v>11</v>
      </c>
      <c r="H4072" s="288" t="s">
        <v>12</v>
      </c>
      <c r="I4072" s="288" t="s">
        <v>13</v>
      </c>
      <c r="J4072" s="287" t="s">
        <v>14</v>
      </c>
    </row>
    <row r="4073" spans="1:10" s="110" customFormat="1" ht="14.25" customHeight="1">
      <c r="A4073" s="94" t="s">
        <v>137</v>
      </c>
      <c r="B4073" s="95" t="s">
        <v>4327</v>
      </c>
      <c r="C4073" s="95" t="s">
        <v>44</v>
      </c>
      <c r="D4073" s="277" t="s">
        <v>3017</v>
      </c>
      <c r="E4073" s="368" t="s">
        <v>148</v>
      </c>
      <c r="F4073" s="368"/>
      <c r="G4073" s="95" t="s">
        <v>1</v>
      </c>
      <c r="H4073" s="182">
        <v>1</v>
      </c>
      <c r="I4073" s="96">
        <v>1754.69</v>
      </c>
      <c r="J4073" s="196">
        <v>1754.69</v>
      </c>
    </row>
    <row r="4074" spans="1:10" s="110" customFormat="1" ht="25.5" customHeight="1">
      <c r="A4074" s="197" t="s">
        <v>146</v>
      </c>
      <c r="B4074" s="183" t="s">
        <v>1485</v>
      </c>
      <c r="C4074" s="183" t="s">
        <v>21</v>
      </c>
      <c r="D4074" s="285" t="s">
        <v>510</v>
      </c>
      <c r="E4074" s="365" t="s">
        <v>148</v>
      </c>
      <c r="F4074" s="365"/>
      <c r="G4074" s="183" t="s">
        <v>26</v>
      </c>
      <c r="H4074" s="184">
        <v>0.7</v>
      </c>
      <c r="I4074" s="185">
        <v>26.36</v>
      </c>
      <c r="J4074" s="198">
        <v>18.45</v>
      </c>
    </row>
    <row r="4075" spans="1:10" s="110" customFormat="1" ht="25.5" customHeight="1">
      <c r="A4075" s="197" t="s">
        <v>146</v>
      </c>
      <c r="B4075" s="183" t="s">
        <v>1386</v>
      </c>
      <c r="C4075" s="183" t="s">
        <v>21</v>
      </c>
      <c r="D4075" s="285" t="s">
        <v>174</v>
      </c>
      <c r="E4075" s="365" t="s">
        <v>148</v>
      </c>
      <c r="F4075" s="365"/>
      <c r="G4075" s="183" t="s">
        <v>26</v>
      </c>
      <c r="H4075" s="184">
        <v>0.7</v>
      </c>
      <c r="I4075" s="185">
        <v>25.62</v>
      </c>
      <c r="J4075" s="198">
        <v>17.93</v>
      </c>
    </row>
    <row r="4076" spans="1:10" s="110" customFormat="1">
      <c r="A4076" s="199" t="s">
        <v>139</v>
      </c>
      <c r="B4076" s="186" t="s">
        <v>4328</v>
      </c>
      <c r="C4076" s="186" t="s">
        <v>487</v>
      </c>
      <c r="D4076" s="278" t="s">
        <v>4329</v>
      </c>
      <c r="E4076" s="362" t="s">
        <v>142</v>
      </c>
      <c r="F4076" s="362"/>
      <c r="G4076" s="186" t="s">
        <v>17</v>
      </c>
      <c r="H4076" s="187">
        <v>1</v>
      </c>
      <c r="I4076" s="188">
        <v>1718.31</v>
      </c>
      <c r="J4076" s="200">
        <v>1718.31</v>
      </c>
    </row>
    <row r="4077" spans="1:10" s="110" customFormat="1" ht="25.5">
      <c r="A4077" s="201"/>
      <c r="B4077" s="293"/>
      <c r="C4077" s="293"/>
      <c r="D4077" s="279"/>
      <c r="E4077" s="279" t="s">
        <v>143</v>
      </c>
      <c r="F4077" s="203">
        <v>28.21</v>
      </c>
      <c r="G4077" s="279" t="s">
        <v>144</v>
      </c>
      <c r="H4077" s="203">
        <v>0</v>
      </c>
      <c r="I4077" s="279" t="s">
        <v>145</v>
      </c>
      <c r="J4077" s="204">
        <v>28.21</v>
      </c>
    </row>
    <row r="4078" spans="1:10" s="110" customFormat="1" ht="15" customHeight="1" thickBot="1">
      <c r="A4078" s="201"/>
      <c r="B4078" s="293"/>
      <c r="C4078" s="293"/>
      <c r="D4078" s="279"/>
      <c r="E4078" s="279" t="s">
        <v>663</v>
      </c>
      <c r="F4078" s="203">
        <v>394.27</v>
      </c>
      <c r="G4078" s="279"/>
      <c r="H4078" s="363" t="s">
        <v>664</v>
      </c>
      <c r="I4078" s="363"/>
      <c r="J4078" s="204">
        <v>2148.96</v>
      </c>
    </row>
    <row r="4079" spans="1:10" s="110" customFormat="1" ht="15" thickTop="1">
      <c r="A4079" s="205"/>
      <c r="B4079" s="190"/>
      <c r="C4079" s="190"/>
      <c r="D4079" s="189"/>
      <c r="E4079" s="189"/>
      <c r="F4079" s="189"/>
      <c r="G4079" s="189"/>
      <c r="H4079" s="189"/>
      <c r="I4079" s="189"/>
      <c r="J4079" s="206"/>
    </row>
    <row r="4080" spans="1:10" s="110" customFormat="1">
      <c r="A4080" s="290" t="s">
        <v>4936</v>
      </c>
      <c r="B4080" s="289" t="s">
        <v>8</v>
      </c>
      <c r="C4080" s="289" t="s">
        <v>9</v>
      </c>
      <c r="D4080" s="284" t="s">
        <v>10</v>
      </c>
      <c r="E4080" s="367" t="s">
        <v>136</v>
      </c>
      <c r="F4080" s="367"/>
      <c r="G4080" s="289" t="s">
        <v>11</v>
      </c>
      <c r="H4080" s="288" t="s">
        <v>12</v>
      </c>
      <c r="I4080" s="288" t="s">
        <v>13</v>
      </c>
      <c r="J4080" s="287" t="s">
        <v>14</v>
      </c>
    </row>
    <row r="4081" spans="1:10" s="110" customFormat="1" ht="25.5" customHeight="1">
      <c r="A4081" s="94" t="s">
        <v>137</v>
      </c>
      <c r="B4081" s="95" t="s">
        <v>1259</v>
      </c>
      <c r="C4081" s="95" t="s">
        <v>44</v>
      </c>
      <c r="D4081" s="277" t="s">
        <v>98</v>
      </c>
      <c r="E4081" s="368" t="s">
        <v>138</v>
      </c>
      <c r="F4081" s="368"/>
      <c r="G4081" s="95" t="s">
        <v>45</v>
      </c>
      <c r="H4081" s="182">
        <v>1</v>
      </c>
      <c r="I4081" s="96">
        <v>105.11</v>
      </c>
      <c r="J4081" s="196">
        <v>105.11</v>
      </c>
    </row>
    <row r="4082" spans="1:10" s="110" customFormat="1" ht="25.5" customHeight="1">
      <c r="A4082" s="197" t="s">
        <v>146</v>
      </c>
      <c r="B4082" s="183" t="s">
        <v>1345</v>
      </c>
      <c r="C4082" s="183" t="s">
        <v>21</v>
      </c>
      <c r="D4082" s="285" t="s">
        <v>147</v>
      </c>
      <c r="E4082" s="365" t="s">
        <v>148</v>
      </c>
      <c r="F4082" s="365"/>
      <c r="G4082" s="183" t="s">
        <v>26</v>
      </c>
      <c r="H4082" s="184">
        <v>0.25</v>
      </c>
      <c r="I4082" s="185">
        <v>20.32</v>
      </c>
      <c r="J4082" s="198">
        <v>5.08</v>
      </c>
    </row>
    <row r="4083" spans="1:10" s="110" customFormat="1" ht="25.5">
      <c r="A4083" s="199" t="s">
        <v>139</v>
      </c>
      <c r="B4083" s="186" t="s">
        <v>1507</v>
      </c>
      <c r="C4083" s="186" t="s">
        <v>487</v>
      </c>
      <c r="D4083" s="278" t="s">
        <v>520</v>
      </c>
      <c r="E4083" s="362" t="s">
        <v>142</v>
      </c>
      <c r="F4083" s="362"/>
      <c r="G4083" s="186" t="s">
        <v>17</v>
      </c>
      <c r="H4083" s="187">
        <v>1</v>
      </c>
      <c r="I4083" s="188">
        <v>100.03</v>
      </c>
      <c r="J4083" s="200">
        <v>100.03</v>
      </c>
    </row>
    <row r="4084" spans="1:10" s="110" customFormat="1" ht="25.5">
      <c r="A4084" s="201"/>
      <c r="B4084" s="293"/>
      <c r="C4084" s="293"/>
      <c r="D4084" s="279"/>
      <c r="E4084" s="279" t="s">
        <v>143</v>
      </c>
      <c r="F4084" s="203">
        <v>3.77</v>
      </c>
      <c r="G4084" s="279" t="s">
        <v>144</v>
      </c>
      <c r="H4084" s="203">
        <v>0</v>
      </c>
      <c r="I4084" s="279" t="s">
        <v>145</v>
      </c>
      <c r="J4084" s="204">
        <v>3.77</v>
      </c>
    </row>
    <row r="4085" spans="1:10" s="110" customFormat="1" ht="15" customHeight="1" thickBot="1">
      <c r="A4085" s="201"/>
      <c r="B4085" s="293"/>
      <c r="C4085" s="293"/>
      <c r="D4085" s="279"/>
      <c r="E4085" s="279" t="s">
        <v>663</v>
      </c>
      <c r="F4085" s="203">
        <v>23.61</v>
      </c>
      <c r="G4085" s="279"/>
      <c r="H4085" s="363" t="s">
        <v>664</v>
      </c>
      <c r="I4085" s="363"/>
      <c r="J4085" s="204">
        <v>128.72</v>
      </c>
    </row>
    <row r="4086" spans="1:10" s="110" customFormat="1" ht="15" thickTop="1">
      <c r="A4086" s="205"/>
      <c r="B4086" s="190"/>
      <c r="C4086" s="190"/>
      <c r="D4086" s="189"/>
      <c r="E4086" s="189"/>
      <c r="F4086" s="189"/>
      <c r="G4086" s="189"/>
      <c r="H4086" s="189"/>
      <c r="I4086" s="189"/>
      <c r="J4086" s="206"/>
    </row>
    <row r="4087" spans="1:10" s="110" customFormat="1">
      <c r="A4087" s="290" t="s">
        <v>4937</v>
      </c>
      <c r="B4087" s="289" t="s">
        <v>8</v>
      </c>
      <c r="C4087" s="289" t="s">
        <v>9</v>
      </c>
      <c r="D4087" s="284" t="s">
        <v>10</v>
      </c>
      <c r="E4087" s="367" t="s">
        <v>136</v>
      </c>
      <c r="F4087" s="367"/>
      <c r="G4087" s="289" t="s">
        <v>11</v>
      </c>
      <c r="H4087" s="288" t="s">
        <v>12</v>
      </c>
      <c r="I4087" s="288" t="s">
        <v>13</v>
      </c>
      <c r="J4087" s="287" t="s">
        <v>14</v>
      </c>
    </row>
    <row r="4088" spans="1:10" s="110" customFormat="1" ht="14.25" customHeight="1">
      <c r="A4088" s="94" t="s">
        <v>137</v>
      </c>
      <c r="B4088" s="95" t="s">
        <v>1290</v>
      </c>
      <c r="C4088" s="95" t="s">
        <v>44</v>
      </c>
      <c r="D4088" s="277" t="s">
        <v>99</v>
      </c>
      <c r="E4088" s="368" t="s">
        <v>138</v>
      </c>
      <c r="F4088" s="368"/>
      <c r="G4088" s="95" t="s">
        <v>45</v>
      </c>
      <c r="H4088" s="182">
        <v>1</v>
      </c>
      <c r="I4088" s="96">
        <v>167.01</v>
      </c>
      <c r="J4088" s="196">
        <v>167.01</v>
      </c>
    </row>
    <row r="4089" spans="1:10" s="110" customFormat="1" ht="25.5" customHeight="1">
      <c r="A4089" s="197" t="s">
        <v>146</v>
      </c>
      <c r="B4089" s="183" t="s">
        <v>1508</v>
      </c>
      <c r="C4089" s="183" t="s">
        <v>21</v>
      </c>
      <c r="D4089" s="285" t="s">
        <v>150</v>
      </c>
      <c r="E4089" s="365" t="s">
        <v>148</v>
      </c>
      <c r="F4089" s="365"/>
      <c r="G4089" s="183" t="s">
        <v>26</v>
      </c>
      <c r="H4089" s="184">
        <v>0.35</v>
      </c>
      <c r="I4089" s="185">
        <v>21.96</v>
      </c>
      <c r="J4089" s="198">
        <v>7.68</v>
      </c>
    </row>
    <row r="4090" spans="1:10" s="110" customFormat="1" ht="25.5" customHeight="1">
      <c r="A4090" s="197" t="s">
        <v>146</v>
      </c>
      <c r="B4090" s="183" t="s">
        <v>1509</v>
      </c>
      <c r="C4090" s="183" t="s">
        <v>21</v>
      </c>
      <c r="D4090" s="285" t="s">
        <v>151</v>
      </c>
      <c r="E4090" s="365" t="s">
        <v>148</v>
      </c>
      <c r="F4090" s="365"/>
      <c r="G4090" s="183" t="s">
        <v>26</v>
      </c>
      <c r="H4090" s="184">
        <v>0.35</v>
      </c>
      <c r="I4090" s="185">
        <v>26.68</v>
      </c>
      <c r="J4090" s="198">
        <v>9.33</v>
      </c>
    </row>
    <row r="4091" spans="1:10" s="110" customFormat="1" ht="25.5">
      <c r="A4091" s="199" t="s">
        <v>139</v>
      </c>
      <c r="B4091" s="186" t="s">
        <v>1510</v>
      </c>
      <c r="C4091" s="186" t="s">
        <v>16</v>
      </c>
      <c r="D4091" s="278" t="s">
        <v>248</v>
      </c>
      <c r="E4091" s="362" t="s">
        <v>142</v>
      </c>
      <c r="F4091" s="362"/>
      <c r="G4091" s="186" t="s">
        <v>17</v>
      </c>
      <c r="H4091" s="187">
        <v>1</v>
      </c>
      <c r="I4091" s="188">
        <v>150</v>
      </c>
      <c r="J4091" s="200">
        <v>150</v>
      </c>
    </row>
    <row r="4092" spans="1:10" s="110" customFormat="1" ht="25.5">
      <c r="A4092" s="201"/>
      <c r="B4092" s="293"/>
      <c r="C4092" s="293"/>
      <c r="D4092" s="279"/>
      <c r="E4092" s="279" t="s">
        <v>143</v>
      </c>
      <c r="F4092" s="203">
        <v>13.27</v>
      </c>
      <c r="G4092" s="279" t="s">
        <v>144</v>
      </c>
      <c r="H4092" s="203">
        <v>0</v>
      </c>
      <c r="I4092" s="279" t="s">
        <v>145</v>
      </c>
      <c r="J4092" s="204">
        <v>13.27</v>
      </c>
    </row>
    <row r="4093" spans="1:10" s="110" customFormat="1" ht="15" customHeight="1" thickBot="1">
      <c r="A4093" s="201"/>
      <c r="B4093" s="293"/>
      <c r="C4093" s="293"/>
      <c r="D4093" s="279"/>
      <c r="E4093" s="279" t="s">
        <v>663</v>
      </c>
      <c r="F4093" s="203">
        <v>37.520000000000003</v>
      </c>
      <c r="G4093" s="279"/>
      <c r="H4093" s="363" t="s">
        <v>664</v>
      </c>
      <c r="I4093" s="363"/>
      <c r="J4093" s="204">
        <v>204.53</v>
      </c>
    </row>
    <row r="4094" spans="1:10" s="110" customFormat="1" ht="15" thickTop="1">
      <c r="A4094" s="205"/>
      <c r="B4094" s="190"/>
      <c r="C4094" s="190"/>
      <c r="D4094" s="189"/>
      <c r="E4094" s="189"/>
      <c r="F4094" s="189"/>
      <c r="G4094" s="189"/>
      <c r="H4094" s="189"/>
      <c r="I4094" s="189"/>
      <c r="J4094" s="206"/>
    </row>
    <row r="4095" spans="1:10" s="110" customFormat="1">
      <c r="A4095" s="290" t="s">
        <v>4938</v>
      </c>
      <c r="B4095" s="289" t="s">
        <v>8</v>
      </c>
      <c r="C4095" s="289" t="s">
        <v>9</v>
      </c>
      <c r="D4095" s="284" t="s">
        <v>10</v>
      </c>
      <c r="E4095" s="367" t="s">
        <v>136</v>
      </c>
      <c r="F4095" s="367"/>
      <c r="G4095" s="289" t="s">
        <v>11</v>
      </c>
      <c r="H4095" s="288" t="s">
        <v>12</v>
      </c>
      <c r="I4095" s="288" t="s">
        <v>13</v>
      </c>
      <c r="J4095" s="287" t="s">
        <v>14</v>
      </c>
    </row>
    <row r="4096" spans="1:10" s="110" customFormat="1">
      <c r="A4096" s="94" t="s">
        <v>137</v>
      </c>
      <c r="B4096" s="95" t="s">
        <v>1265</v>
      </c>
      <c r="C4096" s="95" t="s">
        <v>44</v>
      </c>
      <c r="D4096" s="277" t="s">
        <v>292</v>
      </c>
      <c r="E4096" s="368">
        <v>62</v>
      </c>
      <c r="F4096" s="368"/>
      <c r="G4096" s="95" t="s">
        <v>45</v>
      </c>
      <c r="H4096" s="182">
        <v>1</v>
      </c>
      <c r="I4096" s="96">
        <v>419.59</v>
      </c>
      <c r="J4096" s="196">
        <v>419.59</v>
      </c>
    </row>
    <row r="4097" spans="1:10" s="110" customFormat="1" ht="25.5" customHeight="1">
      <c r="A4097" s="197" t="s">
        <v>146</v>
      </c>
      <c r="B4097" s="183" t="s">
        <v>1509</v>
      </c>
      <c r="C4097" s="183" t="s">
        <v>21</v>
      </c>
      <c r="D4097" s="285" t="s">
        <v>151</v>
      </c>
      <c r="E4097" s="365" t="s">
        <v>148</v>
      </c>
      <c r="F4097" s="365"/>
      <c r="G4097" s="183" t="s">
        <v>26</v>
      </c>
      <c r="H4097" s="184">
        <v>0.60599999999999998</v>
      </c>
      <c r="I4097" s="185">
        <v>26.68</v>
      </c>
      <c r="J4097" s="198">
        <v>16.16</v>
      </c>
    </row>
    <row r="4098" spans="1:10" s="110" customFormat="1" ht="25.5" customHeight="1">
      <c r="A4098" s="197" t="s">
        <v>146</v>
      </c>
      <c r="B4098" s="183" t="s">
        <v>1508</v>
      </c>
      <c r="C4098" s="183" t="s">
        <v>21</v>
      </c>
      <c r="D4098" s="285" t="s">
        <v>150</v>
      </c>
      <c r="E4098" s="365" t="s">
        <v>148</v>
      </c>
      <c r="F4098" s="365"/>
      <c r="G4098" s="183" t="s">
        <v>26</v>
      </c>
      <c r="H4098" s="184">
        <v>0.60599999999999998</v>
      </c>
      <c r="I4098" s="185">
        <v>21.96</v>
      </c>
      <c r="J4098" s="198">
        <v>13.3</v>
      </c>
    </row>
    <row r="4099" spans="1:10" s="110" customFormat="1" ht="25.5">
      <c r="A4099" s="199" t="s">
        <v>139</v>
      </c>
      <c r="B4099" s="186" t="s">
        <v>1511</v>
      </c>
      <c r="C4099" s="186" t="s">
        <v>268</v>
      </c>
      <c r="D4099" s="278" t="s">
        <v>523</v>
      </c>
      <c r="E4099" s="362" t="s">
        <v>142</v>
      </c>
      <c r="F4099" s="362"/>
      <c r="G4099" s="186" t="s">
        <v>45</v>
      </c>
      <c r="H4099" s="187">
        <v>1</v>
      </c>
      <c r="I4099" s="188">
        <v>390.13</v>
      </c>
      <c r="J4099" s="200">
        <v>390.13</v>
      </c>
    </row>
    <row r="4100" spans="1:10" s="110" customFormat="1" ht="25.5">
      <c r="A4100" s="201"/>
      <c r="B4100" s="293"/>
      <c r="C4100" s="293"/>
      <c r="D4100" s="279"/>
      <c r="E4100" s="279" t="s">
        <v>143</v>
      </c>
      <c r="F4100" s="203">
        <v>23</v>
      </c>
      <c r="G4100" s="279" t="s">
        <v>144</v>
      </c>
      <c r="H4100" s="203">
        <v>0</v>
      </c>
      <c r="I4100" s="279" t="s">
        <v>145</v>
      </c>
      <c r="J4100" s="204">
        <v>23</v>
      </c>
    </row>
    <row r="4101" spans="1:10" s="110" customFormat="1" ht="15" customHeight="1" thickBot="1">
      <c r="A4101" s="201"/>
      <c r="B4101" s="293"/>
      <c r="C4101" s="293"/>
      <c r="D4101" s="279"/>
      <c r="E4101" s="279" t="s">
        <v>663</v>
      </c>
      <c r="F4101" s="203">
        <v>94.28</v>
      </c>
      <c r="G4101" s="279"/>
      <c r="H4101" s="363" t="s">
        <v>664</v>
      </c>
      <c r="I4101" s="363"/>
      <c r="J4101" s="204">
        <v>513.87</v>
      </c>
    </row>
    <row r="4102" spans="1:10" s="110" customFormat="1" ht="15" thickTop="1">
      <c r="A4102" s="205"/>
      <c r="B4102" s="190"/>
      <c r="C4102" s="190"/>
      <c r="D4102" s="189"/>
      <c r="E4102" s="189"/>
      <c r="F4102" s="189"/>
      <c r="G4102" s="189"/>
      <c r="H4102" s="189"/>
      <c r="I4102" s="189"/>
      <c r="J4102" s="206"/>
    </row>
    <row r="4103" spans="1:10" s="110" customFormat="1">
      <c r="A4103" s="290" t="s">
        <v>4939</v>
      </c>
      <c r="B4103" s="289" t="s">
        <v>8</v>
      </c>
      <c r="C4103" s="289" t="s">
        <v>9</v>
      </c>
      <c r="D4103" s="284" t="s">
        <v>10</v>
      </c>
      <c r="E4103" s="367" t="s">
        <v>136</v>
      </c>
      <c r="F4103" s="367"/>
      <c r="G4103" s="289" t="s">
        <v>11</v>
      </c>
      <c r="H4103" s="288" t="s">
        <v>12</v>
      </c>
      <c r="I4103" s="288" t="s">
        <v>13</v>
      </c>
      <c r="J4103" s="287" t="s">
        <v>14</v>
      </c>
    </row>
    <row r="4104" spans="1:10" s="110" customFormat="1" ht="14.25" customHeight="1">
      <c r="A4104" s="94" t="s">
        <v>137</v>
      </c>
      <c r="B4104" s="95" t="s">
        <v>1161</v>
      </c>
      <c r="C4104" s="95" t="s">
        <v>268</v>
      </c>
      <c r="D4104" s="277" t="s">
        <v>616</v>
      </c>
      <c r="E4104" s="368" t="s">
        <v>852</v>
      </c>
      <c r="F4104" s="368"/>
      <c r="G4104" s="95" t="s">
        <v>34</v>
      </c>
      <c r="H4104" s="182">
        <v>1</v>
      </c>
      <c r="I4104" s="96">
        <v>650.12</v>
      </c>
      <c r="J4104" s="196">
        <v>650.12</v>
      </c>
    </row>
    <row r="4105" spans="1:10" s="110" customFormat="1">
      <c r="A4105" s="199" t="s">
        <v>139</v>
      </c>
      <c r="B4105" s="186" t="s">
        <v>1512</v>
      </c>
      <c r="C4105" s="186" t="s">
        <v>268</v>
      </c>
      <c r="D4105" s="278" t="s">
        <v>853</v>
      </c>
      <c r="E4105" s="362" t="s">
        <v>142</v>
      </c>
      <c r="F4105" s="362"/>
      <c r="G4105" s="186" t="s">
        <v>34</v>
      </c>
      <c r="H4105" s="187">
        <v>2.875</v>
      </c>
      <c r="I4105" s="188">
        <v>52</v>
      </c>
      <c r="J4105" s="200">
        <v>149.5</v>
      </c>
    </row>
    <row r="4106" spans="1:10" s="110" customFormat="1">
      <c r="A4106" s="199" t="s">
        <v>139</v>
      </c>
      <c r="B4106" s="186" t="s">
        <v>1513</v>
      </c>
      <c r="C4106" s="186" t="s">
        <v>268</v>
      </c>
      <c r="D4106" s="278" t="s">
        <v>854</v>
      </c>
      <c r="E4106" s="362" t="s">
        <v>142</v>
      </c>
      <c r="F4106" s="362"/>
      <c r="G4106" s="186" t="s">
        <v>34</v>
      </c>
      <c r="H4106" s="187">
        <v>9.6790000000000003</v>
      </c>
      <c r="I4106" s="188">
        <v>34</v>
      </c>
      <c r="J4106" s="200">
        <v>329.08</v>
      </c>
    </row>
    <row r="4107" spans="1:10" s="110" customFormat="1">
      <c r="A4107" s="199" t="s">
        <v>139</v>
      </c>
      <c r="B4107" s="186" t="s">
        <v>1436</v>
      </c>
      <c r="C4107" s="186" t="s">
        <v>268</v>
      </c>
      <c r="D4107" s="278" t="s">
        <v>803</v>
      </c>
      <c r="E4107" s="362" t="s">
        <v>141</v>
      </c>
      <c r="F4107" s="362"/>
      <c r="G4107" s="186" t="s">
        <v>26</v>
      </c>
      <c r="H4107" s="187">
        <v>5.51</v>
      </c>
      <c r="I4107" s="188">
        <v>18.739999999999998</v>
      </c>
      <c r="J4107" s="200">
        <v>103.25</v>
      </c>
    </row>
    <row r="4108" spans="1:10" s="110" customFormat="1">
      <c r="A4108" s="199" t="s">
        <v>139</v>
      </c>
      <c r="B4108" s="186" t="s">
        <v>1437</v>
      </c>
      <c r="C4108" s="186" t="s">
        <v>268</v>
      </c>
      <c r="D4108" s="278" t="s">
        <v>804</v>
      </c>
      <c r="E4108" s="362" t="s">
        <v>141</v>
      </c>
      <c r="F4108" s="362"/>
      <c r="G4108" s="186" t="s">
        <v>26</v>
      </c>
      <c r="H4108" s="187">
        <v>4.5259999999999998</v>
      </c>
      <c r="I4108" s="188">
        <v>15.09</v>
      </c>
      <c r="J4108" s="200">
        <v>68.290000000000006</v>
      </c>
    </row>
    <row r="4109" spans="1:10" s="110" customFormat="1" ht="25.5">
      <c r="A4109" s="201"/>
      <c r="B4109" s="293"/>
      <c r="C4109" s="293"/>
      <c r="D4109" s="279"/>
      <c r="E4109" s="279" t="s">
        <v>143</v>
      </c>
      <c r="F4109" s="203">
        <v>171.54</v>
      </c>
      <c r="G4109" s="279" t="s">
        <v>144</v>
      </c>
      <c r="H4109" s="203">
        <v>0</v>
      </c>
      <c r="I4109" s="279" t="s">
        <v>145</v>
      </c>
      <c r="J4109" s="204">
        <v>171.54000000000002</v>
      </c>
    </row>
    <row r="4110" spans="1:10" s="110" customFormat="1" ht="15" customHeight="1" thickBot="1">
      <c r="A4110" s="201"/>
      <c r="B4110" s="293"/>
      <c r="C4110" s="293"/>
      <c r="D4110" s="279"/>
      <c r="E4110" s="279" t="s">
        <v>663</v>
      </c>
      <c r="F4110" s="203">
        <v>146.08000000000001</v>
      </c>
      <c r="G4110" s="279"/>
      <c r="H4110" s="363" t="s">
        <v>664</v>
      </c>
      <c r="I4110" s="363"/>
      <c r="J4110" s="204">
        <v>796.2</v>
      </c>
    </row>
    <row r="4111" spans="1:10" s="110" customFormat="1" ht="15" thickTop="1">
      <c r="A4111" s="205"/>
      <c r="B4111" s="190"/>
      <c r="C4111" s="190"/>
      <c r="D4111" s="189"/>
      <c r="E4111" s="189"/>
      <c r="F4111" s="189"/>
      <c r="G4111" s="189"/>
      <c r="H4111" s="189"/>
      <c r="I4111" s="189"/>
      <c r="J4111" s="206"/>
    </row>
    <row r="4112" spans="1:10" s="110" customFormat="1">
      <c r="A4112" s="290" t="s">
        <v>4940</v>
      </c>
      <c r="B4112" s="289" t="s">
        <v>8</v>
      </c>
      <c r="C4112" s="289" t="s">
        <v>9</v>
      </c>
      <c r="D4112" s="284" t="s">
        <v>10</v>
      </c>
      <c r="E4112" s="367" t="s">
        <v>136</v>
      </c>
      <c r="F4112" s="367"/>
      <c r="G4112" s="289" t="s">
        <v>11</v>
      </c>
      <c r="H4112" s="288" t="s">
        <v>12</v>
      </c>
      <c r="I4112" s="288" t="s">
        <v>13</v>
      </c>
      <c r="J4112" s="287" t="s">
        <v>14</v>
      </c>
    </row>
    <row r="4113" spans="1:10" s="110" customFormat="1" ht="14.25" customHeight="1">
      <c r="A4113" s="94" t="s">
        <v>137</v>
      </c>
      <c r="B4113" s="95" t="s">
        <v>4331</v>
      </c>
      <c r="C4113" s="95" t="s">
        <v>268</v>
      </c>
      <c r="D4113" s="277" t="s">
        <v>3019</v>
      </c>
      <c r="E4113" s="368" t="s">
        <v>852</v>
      </c>
      <c r="F4113" s="368"/>
      <c r="G4113" s="95" t="s">
        <v>34</v>
      </c>
      <c r="H4113" s="182">
        <v>1</v>
      </c>
      <c r="I4113" s="96">
        <v>101.21</v>
      </c>
      <c r="J4113" s="196">
        <v>101.21</v>
      </c>
    </row>
    <row r="4114" spans="1:10" s="110" customFormat="1">
      <c r="A4114" s="199" t="s">
        <v>139</v>
      </c>
      <c r="B4114" s="186" t="s">
        <v>1512</v>
      </c>
      <c r="C4114" s="186" t="s">
        <v>268</v>
      </c>
      <c r="D4114" s="278" t="s">
        <v>853</v>
      </c>
      <c r="E4114" s="362" t="s">
        <v>142</v>
      </c>
      <c r="F4114" s="362"/>
      <c r="G4114" s="186" t="s">
        <v>34</v>
      </c>
      <c r="H4114" s="187">
        <v>1.1499999999999999</v>
      </c>
      <c r="I4114" s="188">
        <v>52</v>
      </c>
      <c r="J4114" s="200">
        <v>59.8</v>
      </c>
    </row>
    <row r="4115" spans="1:10" s="110" customFormat="1">
      <c r="A4115" s="199" t="s">
        <v>139</v>
      </c>
      <c r="B4115" s="186" t="s">
        <v>1436</v>
      </c>
      <c r="C4115" s="186" t="s">
        <v>268</v>
      </c>
      <c r="D4115" s="278" t="s">
        <v>803</v>
      </c>
      <c r="E4115" s="362" t="s">
        <v>141</v>
      </c>
      <c r="F4115" s="362"/>
      <c r="G4115" s="186" t="s">
        <v>26</v>
      </c>
      <c r="H4115" s="187">
        <v>1.33</v>
      </c>
      <c r="I4115" s="188">
        <v>18.739999999999998</v>
      </c>
      <c r="J4115" s="200">
        <v>24.92</v>
      </c>
    </row>
    <row r="4116" spans="1:10" s="110" customFormat="1">
      <c r="A4116" s="199" t="s">
        <v>139</v>
      </c>
      <c r="B4116" s="186" t="s">
        <v>1437</v>
      </c>
      <c r="C4116" s="186" t="s">
        <v>268</v>
      </c>
      <c r="D4116" s="278" t="s">
        <v>804</v>
      </c>
      <c r="E4116" s="362" t="s">
        <v>141</v>
      </c>
      <c r="F4116" s="362"/>
      <c r="G4116" s="186" t="s">
        <v>26</v>
      </c>
      <c r="H4116" s="187">
        <v>1.093</v>
      </c>
      <c r="I4116" s="188">
        <v>15.09</v>
      </c>
      <c r="J4116" s="200">
        <v>16.489999999999998</v>
      </c>
    </row>
    <row r="4117" spans="1:10" s="110" customFormat="1" ht="25.5">
      <c r="A4117" s="201"/>
      <c r="B4117" s="293"/>
      <c r="C4117" s="293"/>
      <c r="D4117" s="279"/>
      <c r="E4117" s="279" t="s">
        <v>143</v>
      </c>
      <c r="F4117" s="203">
        <v>41.41</v>
      </c>
      <c r="G4117" s="279" t="s">
        <v>144</v>
      </c>
      <c r="H4117" s="203">
        <v>0</v>
      </c>
      <c r="I4117" s="279" t="s">
        <v>145</v>
      </c>
      <c r="J4117" s="204">
        <v>41.41</v>
      </c>
    </row>
    <row r="4118" spans="1:10" s="110" customFormat="1" ht="15" customHeight="1" thickBot="1">
      <c r="A4118" s="201"/>
      <c r="B4118" s="293"/>
      <c r="C4118" s="293"/>
      <c r="D4118" s="279"/>
      <c r="E4118" s="279" t="s">
        <v>663</v>
      </c>
      <c r="F4118" s="203">
        <v>22.74</v>
      </c>
      <c r="G4118" s="279"/>
      <c r="H4118" s="363" t="s">
        <v>664</v>
      </c>
      <c r="I4118" s="363"/>
      <c r="J4118" s="204">
        <v>123.95</v>
      </c>
    </row>
    <row r="4119" spans="1:10" s="110" customFormat="1" ht="15" thickTop="1">
      <c r="A4119" s="205"/>
      <c r="B4119" s="190"/>
      <c r="C4119" s="190"/>
      <c r="D4119" s="189"/>
      <c r="E4119" s="189"/>
      <c r="F4119" s="189"/>
      <c r="G4119" s="189"/>
      <c r="H4119" s="189"/>
      <c r="I4119" s="189"/>
      <c r="J4119" s="206"/>
    </row>
    <row r="4120" spans="1:10" s="110" customFormat="1">
      <c r="A4120" s="290" t="s">
        <v>4941</v>
      </c>
      <c r="B4120" s="289" t="s">
        <v>8</v>
      </c>
      <c r="C4120" s="289" t="s">
        <v>9</v>
      </c>
      <c r="D4120" s="284" t="s">
        <v>10</v>
      </c>
      <c r="E4120" s="367" t="s">
        <v>136</v>
      </c>
      <c r="F4120" s="367"/>
      <c r="G4120" s="289" t="s">
        <v>11</v>
      </c>
      <c r="H4120" s="288" t="s">
        <v>12</v>
      </c>
      <c r="I4120" s="288" t="s">
        <v>13</v>
      </c>
      <c r="J4120" s="287" t="s">
        <v>14</v>
      </c>
    </row>
    <row r="4121" spans="1:10" s="110" customFormat="1" ht="38.25">
      <c r="A4121" s="94" t="s">
        <v>137</v>
      </c>
      <c r="B4121" s="95" t="s">
        <v>4332</v>
      </c>
      <c r="C4121" s="95" t="s">
        <v>44</v>
      </c>
      <c r="D4121" s="277" t="s">
        <v>3021</v>
      </c>
      <c r="E4121" s="368" t="s">
        <v>148</v>
      </c>
      <c r="F4121" s="368"/>
      <c r="G4121" s="95" t="s">
        <v>34</v>
      </c>
      <c r="H4121" s="182">
        <v>1</v>
      </c>
      <c r="I4121" s="96">
        <v>238.3</v>
      </c>
      <c r="J4121" s="196">
        <v>238.3</v>
      </c>
    </row>
    <row r="4122" spans="1:10" s="110" customFormat="1" ht="25.5" customHeight="1">
      <c r="A4122" s="197" t="s">
        <v>146</v>
      </c>
      <c r="B4122" s="183" t="s">
        <v>1345</v>
      </c>
      <c r="C4122" s="183" t="s">
        <v>21</v>
      </c>
      <c r="D4122" s="285" t="s">
        <v>147</v>
      </c>
      <c r="E4122" s="365" t="s">
        <v>148</v>
      </c>
      <c r="F4122" s="365"/>
      <c r="G4122" s="183" t="s">
        <v>26</v>
      </c>
      <c r="H4122" s="184">
        <v>3.2784</v>
      </c>
      <c r="I4122" s="185">
        <v>20.32</v>
      </c>
      <c r="J4122" s="198">
        <v>66.61</v>
      </c>
    </row>
    <row r="4123" spans="1:10" s="110" customFormat="1" ht="25.5" customHeight="1">
      <c r="A4123" s="197" t="s">
        <v>146</v>
      </c>
      <c r="B4123" s="183" t="s">
        <v>1386</v>
      </c>
      <c r="C4123" s="183" t="s">
        <v>21</v>
      </c>
      <c r="D4123" s="285" t="s">
        <v>174</v>
      </c>
      <c r="E4123" s="365" t="s">
        <v>148</v>
      </c>
      <c r="F4123" s="365"/>
      <c r="G4123" s="183" t="s">
        <v>26</v>
      </c>
      <c r="H4123" s="184">
        <v>1.53</v>
      </c>
      <c r="I4123" s="185">
        <v>25.62</v>
      </c>
      <c r="J4123" s="198">
        <v>39.19</v>
      </c>
    </row>
    <row r="4124" spans="1:10" s="110" customFormat="1" ht="25.5" customHeight="1">
      <c r="A4124" s="197" t="s">
        <v>146</v>
      </c>
      <c r="B4124" s="183" t="s">
        <v>4333</v>
      </c>
      <c r="C4124" s="183" t="s">
        <v>21</v>
      </c>
      <c r="D4124" s="285" t="s">
        <v>4334</v>
      </c>
      <c r="E4124" s="365" t="s">
        <v>148</v>
      </c>
      <c r="F4124" s="365"/>
      <c r="G4124" s="183" t="s">
        <v>26</v>
      </c>
      <c r="H4124" s="184">
        <v>0.12</v>
      </c>
      <c r="I4124" s="185">
        <v>27.11</v>
      </c>
      <c r="J4124" s="198">
        <v>3.25</v>
      </c>
    </row>
    <row r="4125" spans="1:10" s="110" customFormat="1" ht="25.5" customHeight="1">
      <c r="A4125" s="197" t="s">
        <v>146</v>
      </c>
      <c r="B4125" s="183" t="s">
        <v>1409</v>
      </c>
      <c r="C4125" s="183" t="s">
        <v>21</v>
      </c>
      <c r="D4125" s="285" t="s">
        <v>782</v>
      </c>
      <c r="E4125" s="365" t="s">
        <v>148</v>
      </c>
      <c r="F4125" s="365"/>
      <c r="G4125" s="183" t="s">
        <v>26</v>
      </c>
      <c r="H4125" s="184">
        <v>0.18</v>
      </c>
      <c r="I4125" s="185">
        <v>27.11</v>
      </c>
      <c r="J4125" s="198">
        <v>4.87</v>
      </c>
    </row>
    <row r="4126" spans="1:10" s="110" customFormat="1" ht="25.5" customHeight="1">
      <c r="A4126" s="197" t="s">
        <v>146</v>
      </c>
      <c r="B4126" s="183" t="s">
        <v>1633</v>
      </c>
      <c r="C4126" s="183" t="s">
        <v>21</v>
      </c>
      <c r="D4126" s="285" t="s">
        <v>538</v>
      </c>
      <c r="E4126" s="365" t="s">
        <v>148</v>
      </c>
      <c r="F4126" s="365"/>
      <c r="G4126" s="183" t="s">
        <v>26</v>
      </c>
      <c r="H4126" s="184">
        <v>0.16</v>
      </c>
      <c r="I4126" s="185">
        <v>25.4</v>
      </c>
      <c r="J4126" s="198">
        <v>4.0599999999999996</v>
      </c>
    </row>
    <row r="4127" spans="1:10" s="110" customFormat="1" ht="25.5" customHeight="1">
      <c r="A4127" s="197" t="s">
        <v>146</v>
      </c>
      <c r="B4127" s="183" t="s">
        <v>1879</v>
      </c>
      <c r="C4127" s="183" t="s">
        <v>21</v>
      </c>
      <c r="D4127" s="285" t="s">
        <v>1880</v>
      </c>
      <c r="E4127" s="365" t="s">
        <v>148</v>
      </c>
      <c r="F4127" s="365"/>
      <c r="G4127" s="183" t="s">
        <v>26</v>
      </c>
      <c r="H4127" s="184">
        <v>0.14000000000000001</v>
      </c>
      <c r="I4127" s="185">
        <v>24.15</v>
      </c>
      <c r="J4127" s="198">
        <v>3.38</v>
      </c>
    </row>
    <row r="4128" spans="1:10" s="110" customFormat="1" ht="25.5">
      <c r="A4128" s="199" t="s">
        <v>139</v>
      </c>
      <c r="B4128" s="186" t="s">
        <v>4335</v>
      </c>
      <c r="C4128" s="186" t="s">
        <v>21</v>
      </c>
      <c r="D4128" s="278" t="s">
        <v>4336</v>
      </c>
      <c r="E4128" s="362" t="s">
        <v>142</v>
      </c>
      <c r="F4128" s="362"/>
      <c r="G4128" s="186" t="s">
        <v>2</v>
      </c>
      <c r="H4128" s="187">
        <v>6.1999999999999998E-3</v>
      </c>
      <c r="I4128" s="188">
        <v>150.34</v>
      </c>
      <c r="J4128" s="200">
        <v>0.93</v>
      </c>
    </row>
    <row r="4129" spans="1:10" s="110" customFormat="1" ht="38.25">
      <c r="A4129" s="199" t="s">
        <v>139</v>
      </c>
      <c r="B4129" s="186" t="s">
        <v>4337</v>
      </c>
      <c r="C4129" s="186" t="s">
        <v>21</v>
      </c>
      <c r="D4129" s="278" t="s">
        <v>4338</v>
      </c>
      <c r="E4129" s="362" t="s">
        <v>142</v>
      </c>
      <c r="F4129" s="362"/>
      <c r="G4129" s="186" t="s">
        <v>3</v>
      </c>
      <c r="H4129" s="187">
        <v>0.2</v>
      </c>
      <c r="I4129" s="188">
        <v>71.06</v>
      </c>
      <c r="J4129" s="200">
        <v>14.21</v>
      </c>
    </row>
    <row r="4130" spans="1:10" s="110" customFormat="1" ht="25.5">
      <c r="A4130" s="199" t="s">
        <v>139</v>
      </c>
      <c r="B4130" s="186" t="s">
        <v>1639</v>
      </c>
      <c r="C4130" s="186" t="s">
        <v>21</v>
      </c>
      <c r="D4130" s="278" t="s">
        <v>544</v>
      </c>
      <c r="E4130" s="362" t="s">
        <v>142</v>
      </c>
      <c r="F4130" s="362"/>
      <c r="G4130" s="186" t="s">
        <v>38</v>
      </c>
      <c r="H4130" s="187">
        <v>4.0000000000000001E-3</v>
      </c>
      <c r="I4130" s="188">
        <v>26.45</v>
      </c>
      <c r="J4130" s="200">
        <v>0.1</v>
      </c>
    </row>
    <row r="4131" spans="1:10" s="110" customFormat="1">
      <c r="A4131" s="199" t="s">
        <v>139</v>
      </c>
      <c r="B4131" s="186" t="s">
        <v>4339</v>
      </c>
      <c r="C4131" s="186" t="s">
        <v>21</v>
      </c>
      <c r="D4131" s="278" t="s">
        <v>4340</v>
      </c>
      <c r="E4131" s="362" t="s">
        <v>142</v>
      </c>
      <c r="F4131" s="362"/>
      <c r="G4131" s="186" t="s">
        <v>45</v>
      </c>
      <c r="H4131" s="187">
        <v>3.75</v>
      </c>
      <c r="I4131" s="188">
        <v>2.2799999999999998</v>
      </c>
      <c r="J4131" s="200">
        <v>8.5500000000000007</v>
      </c>
    </row>
    <row r="4132" spans="1:10" s="110" customFormat="1" ht="25.5">
      <c r="A4132" s="199" t="s">
        <v>139</v>
      </c>
      <c r="B4132" s="186" t="s">
        <v>1643</v>
      </c>
      <c r="C4132" s="186" t="s">
        <v>21</v>
      </c>
      <c r="D4132" s="278" t="s">
        <v>179</v>
      </c>
      <c r="E4132" s="362" t="s">
        <v>142</v>
      </c>
      <c r="F4132" s="362"/>
      <c r="G4132" s="186" t="s">
        <v>2</v>
      </c>
      <c r="H4132" s="187">
        <v>1.4200000000000001E-2</v>
      </c>
      <c r="I4132" s="188">
        <v>134.22999999999999</v>
      </c>
      <c r="J4132" s="200">
        <v>1.9</v>
      </c>
    </row>
    <row r="4133" spans="1:10" s="110" customFormat="1">
      <c r="A4133" s="199" t="s">
        <v>139</v>
      </c>
      <c r="B4133" s="186" t="s">
        <v>4341</v>
      </c>
      <c r="C4133" s="186" t="s">
        <v>487</v>
      </c>
      <c r="D4133" s="278" t="s">
        <v>4342</v>
      </c>
      <c r="E4133" s="362" t="s">
        <v>142</v>
      </c>
      <c r="F4133" s="362"/>
      <c r="G4133" s="186" t="s">
        <v>17</v>
      </c>
      <c r="H4133" s="187">
        <v>1E-4</v>
      </c>
      <c r="I4133" s="188">
        <v>5727.95</v>
      </c>
      <c r="J4133" s="200">
        <v>0.56999999999999995</v>
      </c>
    </row>
    <row r="4134" spans="1:10" s="110" customFormat="1">
      <c r="A4134" s="199" t="s">
        <v>139</v>
      </c>
      <c r="B4134" s="186" t="s">
        <v>1348</v>
      </c>
      <c r="C4134" s="186" t="s">
        <v>21</v>
      </c>
      <c r="D4134" s="278" t="s">
        <v>673</v>
      </c>
      <c r="E4134" s="362" t="s">
        <v>142</v>
      </c>
      <c r="F4134" s="362"/>
      <c r="G4134" s="186" t="s">
        <v>38</v>
      </c>
      <c r="H4134" s="187">
        <v>4.0000000000000001E-3</v>
      </c>
      <c r="I4134" s="188">
        <v>35.22</v>
      </c>
      <c r="J4134" s="200">
        <v>0.14000000000000001</v>
      </c>
    </row>
    <row r="4135" spans="1:10" s="110" customFormat="1">
      <c r="A4135" s="199" t="s">
        <v>139</v>
      </c>
      <c r="B4135" s="186" t="s">
        <v>4343</v>
      </c>
      <c r="C4135" s="186" t="s">
        <v>21</v>
      </c>
      <c r="D4135" s="278" t="s">
        <v>4344</v>
      </c>
      <c r="E4135" s="362" t="s">
        <v>142</v>
      </c>
      <c r="F4135" s="362"/>
      <c r="G4135" s="186" t="s">
        <v>38</v>
      </c>
      <c r="H4135" s="187">
        <v>0.45</v>
      </c>
      <c r="I4135" s="188">
        <v>10.69</v>
      </c>
      <c r="J4135" s="200">
        <v>4.8099999999999996</v>
      </c>
    </row>
    <row r="4136" spans="1:10" s="110" customFormat="1" ht="25.5">
      <c r="A4136" s="199" t="s">
        <v>139</v>
      </c>
      <c r="B4136" s="186" t="s">
        <v>4345</v>
      </c>
      <c r="C4136" s="186" t="s">
        <v>21</v>
      </c>
      <c r="D4136" s="278" t="s">
        <v>4346</v>
      </c>
      <c r="E4136" s="362" t="s">
        <v>142</v>
      </c>
      <c r="F4136" s="362"/>
      <c r="G4136" s="186" t="s">
        <v>38</v>
      </c>
      <c r="H4136" s="187">
        <v>0.186</v>
      </c>
      <c r="I4136" s="188">
        <v>6.61</v>
      </c>
      <c r="J4136" s="200">
        <v>1.22</v>
      </c>
    </row>
    <row r="4137" spans="1:10" s="110" customFormat="1" ht="25.5">
      <c r="A4137" s="199" t="s">
        <v>139</v>
      </c>
      <c r="B4137" s="186" t="s">
        <v>1637</v>
      </c>
      <c r="C4137" s="186" t="s">
        <v>21</v>
      </c>
      <c r="D4137" s="278" t="s">
        <v>542</v>
      </c>
      <c r="E4137" s="362" t="s">
        <v>142</v>
      </c>
      <c r="F4137" s="362"/>
      <c r="G4137" s="186" t="s">
        <v>2</v>
      </c>
      <c r="H4137" s="187">
        <v>2.06E-2</v>
      </c>
      <c r="I4137" s="188">
        <v>183.75</v>
      </c>
      <c r="J4137" s="200">
        <v>3.78</v>
      </c>
    </row>
    <row r="4138" spans="1:10" s="110" customFormat="1">
      <c r="A4138" s="199" t="s">
        <v>139</v>
      </c>
      <c r="B4138" s="186" t="s">
        <v>1403</v>
      </c>
      <c r="C4138" s="186" t="s">
        <v>21</v>
      </c>
      <c r="D4138" s="278" t="s">
        <v>776</v>
      </c>
      <c r="E4138" s="362" t="s">
        <v>142</v>
      </c>
      <c r="F4138" s="362"/>
      <c r="G4138" s="186" t="s">
        <v>547</v>
      </c>
      <c r="H4138" s="187">
        <v>0.114</v>
      </c>
      <c r="I4138" s="188">
        <v>5.42</v>
      </c>
      <c r="J4138" s="200">
        <v>0.61</v>
      </c>
    </row>
    <row r="4139" spans="1:10" s="110" customFormat="1">
      <c r="A4139" s="199" t="s">
        <v>139</v>
      </c>
      <c r="B4139" s="186" t="s">
        <v>1473</v>
      </c>
      <c r="C4139" s="186" t="s">
        <v>21</v>
      </c>
      <c r="D4139" s="278" t="s">
        <v>503</v>
      </c>
      <c r="E4139" s="362" t="s">
        <v>142</v>
      </c>
      <c r="F4139" s="362"/>
      <c r="G4139" s="186" t="s">
        <v>38</v>
      </c>
      <c r="H4139" s="187">
        <v>28.821200000000001</v>
      </c>
      <c r="I4139" s="188">
        <v>0.92</v>
      </c>
      <c r="J4139" s="200">
        <v>26.51</v>
      </c>
    </row>
    <row r="4140" spans="1:10" s="110" customFormat="1" ht="25.5">
      <c r="A4140" s="199" t="s">
        <v>139</v>
      </c>
      <c r="B4140" s="186" t="s">
        <v>1474</v>
      </c>
      <c r="C4140" s="186" t="s">
        <v>21</v>
      </c>
      <c r="D4140" s="278" t="s">
        <v>504</v>
      </c>
      <c r="E4140" s="362" t="s">
        <v>142</v>
      </c>
      <c r="F4140" s="362"/>
      <c r="G4140" s="186" t="s">
        <v>2</v>
      </c>
      <c r="H4140" s="187">
        <v>2.5600000000000001E-2</v>
      </c>
      <c r="I4140" s="188">
        <v>132.5</v>
      </c>
      <c r="J4140" s="200">
        <v>3.39</v>
      </c>
    </row>
    <row r="4141" spans="1:10" s="110" customFormat="1">
      <c r="A4141" s="199" t="s">
        <v>139</v>
      </c>
      <c r="B4141" s="186" t="s">
        <v>1651</v>
      </c>
      <c r="C4141" s="186" t="s">
        <v>21</v>
      </c>
      <c r="D4141" s="278" t="s">
        <v>1039</v>
      </c>
      <c r="E4141" s="362" t="s">
        <v>142</v>
      </c>
      <c r="F4141" s="362"/>
      <c r="G4141" s="186" t="s">
        <v>45</v>
      </c>
      <c r="H4141" s="187">
        <v>47.7</v>
      </c>
      <c r="I4141" s="188">
        <v>0.92</v>
      </c>
      <c r="J4141" s="200">
        <v>43.88</v>
      </c>
    </row>
    <row r="4142" spans="1:10" s="110" customFormat="1">
      <c r="A4142" s="199" t="s">
        <v>139</v>
      </c>
      <c r="B4142" s="186" t="s">
        <v>4347</v>
      </c>
      <c r="C4142" s="186" t="s">
        <v>21</v>
      </c>
      <c r="D4142" s="278" t="s">
        <v>4348</v>
      </c>
      <c r="E4142" s="362" t="s">
        <v>142</v>
      </c>
      <c r="F4142" s="362"/>
      <c r="G4142" s="186" t="s">
        <v>38</v>
      </c>
      <c r="H4142" s="187">
        <v>3.7631999999999999</v>
      </c>
      <c r="I4142" s="188">
        <v>1.67</v>
      </c>
      <c r="J4142" s="200">
        <v>6.28</v>
      </c>
    </row>
    <row r="4143" spans="1:10" s="110" customFormat="1">
      <c r="A4143" s="199" t="s">
        <v>139</v>
      </c>
      <c r="B4143" s="186" t="s">
        <v>1954</v>
      </c>
      <c r="C4143" s="186" t="s">
        <v>21</v>
      </c>
      <c r="D4143" s="278" t="s">
        <v>1955</v>
      </c>
      <c r="E4143" s="362" t="s">
        <v>141</v>
      </c>
      <c r="F4143" s="362"/>
      <c r="G4143" s="186" t="s">
        <v>26</v>
      </c>
      <c r="H4143" s="187">
        <v>4.0000000000000001E-3</v>
      </c>
      <c r="I4143" s="188">
        <v>15.3</v>
      </c>
      <c r="J4143" s="200">
        <v>0.06</v>
      </c>
    </row>
    <row r="4144" spans="1:10" s="110" customFormat="1" ht="25.5">
      <c r="A4144" s="201"/>
      <c r="B4144" s="293"/>
      <c r="C4144" s="293"/>
      <c r="D4144" s="279"/>
      <c r="E4144" s="279" t="s">
        <v>143</v>
      </c>
      <c r="F4144" s="203">
        <v>92.42</v>
      </c>
      <c r="G4144" s="279" t="s">
        <v>144</v>
      </c>
      <c r="H4144" s="203">
        <v>0</v>
      </c>
      <c r="I4144" s="279" t="s">
        <v>145</v>
      </c>
      <c r="J4144" s="204">
        <v>92.42</v>
      </c>
    </row>
    <row r="4145" spans="1:10" s="110" customFormat="1" ht="15" customHeight="1" thickBot="1">
      <c r="A4145" s="201"/>
      <c r="B4145" s="293"/>
      <c r="C4145" s="293"/>
      <c r="D4145" s="279"/>
      <c r="E4145" s="279" t="s">
        <v>663</v>
      </c>
      <c r="F4145" s="203">
        <v>53.54</v>
      </c>
      <c r="G4145" s="279"/>
      <c r="H4145" s="363" t="s">
        <v>664</v>
      </c>
      <c r="I4145" s="363"/>
      <c r="J4145" s="204">
        <v>291.83999999999997</v>
      </c>
    </row>
    <row r="4146" spans="1:10" s="110" customFormat="1" ht="15" thickTop="1">
      <c r="A4146" s="205"/>
      <c r="B4146" s="190"/>
      <c r="C4146" s="190"/>
      <c r="D4146" s="189"/>
      <c r="E4146" s="189"/>
      <c r="F4146" s="189"/>
      <c r="G4146" s="189"/>
      <c r="H4146" s="189"/>
      <c r="I4146" s="189"/>
      <c r="J4146" s="206"/>
    </row>
    <row r="4147" spans="1:10" s="110" customFormat="1">
      <c r="A4147" s="290" t="s">
        <v>4942</v>
      </c>
      <c r="B4147" s="289" t="s">
        <v>8</v>
      </c>
      <c r="C4147" s="289" t="s">
        <v>9</v>
      </c>
      <c r="D4147" s="284" t="s">
        <v>10</v>
      </c>
      <c r="E4147" s="367" t="s">
        <v>136</v>
      </c>
      <c r="F4147" s="367"/>
      <c r="G4147" s="289" t="s">
        <v>11</v>
      </c>
      <c r="H4147" s="288" t="s">
        <v>12</v>
      </c>
      <c r="I4147" s="288" t="s">
        <v>13</v>
      </c>
      <c r="J4147" s="287" t="s">
        <v>14</v>
      </c>
    </row>
    <row r="4148" spans="1:10" s="110" customFormat="1" ht="14.25" customHeight="1">
      <c r="A4148" s="94" t="s">
        <v>137</v>
      </c>
      <c r="B4148" s="95" t="s">
        <v>4349</v>
      </c>
      <c r="C4148" s="95" t="s">
        <v>44</v>
      </c>
      <c r="D4148" s="277" t="s">
        <v>3023</v>
      </c>
      <c r="E4148" s="368" t="s">
        <v>148</v>
      </c>
      <c r="F4148" s="368"/>
      <c r="G4148" s="95" t="s">
        <v>1</v>
      </c>
      <c r="H4148" s="182">
        <v>1</v>
      </c>
      <c r="I4148" s="96">
        <v>13.18</v>
      </c>
      <c r="J4148" s="196">
        <v>13.18</v>
      </c>
    </row>
    <row r="4149" spans="1:10" s="110" customFormat="1" ht="25.5" customHeight="1">
      <c r="A4149" s="197" t="s">
        <v>146</v>
      </c>
      <c r="B4149" s="183" t="s">
        <v>1345</v>
      </c>
      <c r="C4149" s="183" t="s">
        <v>21</v>
      </c>
      <c r="D4149" s="285" t="s">
        <v>147</v>
      </c>
      <c r="E4149" s="365" t="s">
        <v>148</v>
      </c>
      <c r="F4149" s="365"/>
      <c r="G4149" s="183" t="s">
        <v>26</v>
      </c>
      <c r="H4149" s="184">
        <v>3.3000000000000002E-2</v>
      </c>
      <c r="I4149" s="185">
        <v>20.32</v>
      </c>
      <c r="J4149" s="198">
        <v>0.67</v>
      </c>
    </row>
    <row r="4150" spans="1:10" s="110" customFormat="1">
      <c r="A4150" s="199" t="s">
        <v>139</v>
      </c>
      <c r="B4150" s="186" t="s">
        <v>4350</v>
      </c>
      <c r="C4150" s="186" t="s">
        <v>21</v>
      </c>
      <c r="D4150" s="278" t="s">
        <v>4351</v>
      </c>
      <c r="E4150" s="362" t="s">
        <v>142</v>
      </c>
      <c r="F4150" s="362"/>
      <c r="G4150" s="186" t="s">
        <v>38</v>
      </c>
      <c r="H4150" s="187">
        <v>2.1999999999999999E-2</v>
      </c>
      <c r="I4150" s="188">
        <v>23.35</v>
      </c>
      <c r="J4150" s="200">
        <v>0.51</v>
      </c>
    </row>
    <row r="4151" spans="1:10" s="110" customFormat="1" ht="25.5">
      <c r="A4151" s="199" t="s">
        <v>139</v>
      </c>
      <c r="B4151" s="186" t="s">
        <v>4352</v>
      </c>
      <c r="C4151" s="186" t="s">
        <v>268</v>
      </c>
      <c r="D4151" s="278" t="s">
        <v>4353</v>
      </c>
      <c r="E4151" s="362" t="s">
        <v>142</v>
      </c>
      <c r="F4151" s="362"/>
      <c r="G4151" s="186" t="s">
        <v>45</v>
      </c>
      <c r="H4151" s="187">
        <v>1</v>
      </c>
      <c r="I4151" s="188">
        <v>12</v>
      </c>
      <c r="J4151" s="200">
        <v>12</v>
      </c>
    </row>
    <row r="4152" spans="1:10" s="110" customFormat="1" ht="25.5">
      <c r="A4152" s="201"/>
      <c r="B4152" s="293"/>
      <c r="C4152" s="293"/>
      <c r="D4152" s="279"/>
      <c r="E4152" s="279" t="s">
        <v>143</v>
      </c>
      <c r="F4152" s="203">
        <v>0.49</v>
      </c>
      <c r="G4152" s="279" t="s">
        <v>144</v>
      </c>
      <c r="H4152" s="203">
        <v>0</v>
      </c>
      <c r="I4152" s="279" t="s">
        <v>145</v>
      </c>
      <c r="J4152" s="204">
        <v>0.49</v>
      </c>
    </row>
    <row r="4153" spans="1:10" s="110" customFormat="1" ht="15" customHeight="1" thickBot="1">
      <c r="A4153" s="201"/>
      <c r="B4153" s="293"/>
      <c r="C4153" s="293"/>
      <c r="D4153" s="279"/>
      <c r="E4153" s="279" t="s">
        <v>663</v>
      </c>
      <c r="F4153" s="203">
        <v>2.96</v>
      </c>
      <c r="G4153" s="279"/>
      <c r="H4153" s="363" t="s">
        <v>664</v>
      </c>
      <c r="I4153" s="363"/>
      <c r="J4153" s="204">
        <v>16.14</v>
      </c>
    </row>
    <row r="4154" spans="1:10" s="110" customFormat="1" ht="15" thickTop="1">
      <c r="A4154" s="205"/>
      <c r="B4154" s="190"/>
      <c r="C4154" s="190"/>
      <c r="D4154" s="189"/>
      <c r="E4154" s="189"/>
      <c r="F4154" s="189"/>
      <c r="G4154" s="189"/>
      <c r="H4154" s="189"/>
      <c r="I4154" s="189"/>
      <c r="J4154" s="206"/>
    </row>
    <row r="4155" spans="1:10" s="110" customFormat="1">
      <c r="A4155" s="290" t="s">
        <v>4943</v>
      </c>
      <c r="B4155" s="289" t="s">
        <v>8</v>
      </c>
      <c r="C4155" s="289" t="s">
        <v>9</v>
      </c>
      <c r="D4155" s="284" t="s">
        <v>10</v>
      </c>
      <c r="E4155" s="367" t="s">
        <v>136</v>
      </c>
      <c r="F4155" s="367"/>
      <c r="G4155" s="289" t="s">
        <v>11</v>
      </c>
      <c r="H4155" s="288" t="s">
        <v>12</v>
      </c>
      <c r="I4155" s="288" t="s">
        <v>13</v>
      </c>
      <c r="J4155" s="287" t="s">
        <v>14</v>
      </c>
    </row>
    <row r="4156" spans="1:10" s="110" customFormat="1" ht="14.25" customHeight="1">
      <c r="A4156" s="94" t="s">
        <v>137</v>
      </c>
      <c r="B4156" s="95" t="s">
        <v>4354</v>
      </c>
      <c r="C4156" s="95" t="s">
        <v>44</v>
      </c>
      <c r="D4156" s="277" t="s">
        <v>3025</v>
      </c>
      <c r="E4156" s="368" t="s">
        <v>148</v>
      </c>
      <c r="F4156" s="368"/>
      <c r="G4156" s="95" t="s">
        <v>45</v>
      </c>
      <c r="H4156" s="182">
        <v>1</v>
      </c>
      <c r="I4156" s="96">
        <v>10.58</v>
      </c>
      <c r="J4156" s="196">
        <v>10.58</v>
      </c>
    </row>
    <row r="4157" spans="1:10" s="110" customFormat="1" ht="25.5" customHeight="1">
      <c r="A4157" s="197" t="s">
        <v>146</v>
      </c>
      <c r="B4157" s="183" t="s">
        <v>1345</v>
      </c>
      <c r="C4157" s="183" t="s">
        <v>21</v>
      </c>
      <c r="D4157" s="285" t="s">
        <v>147</v>
      </c>
      <c r="E4157" s="365" t="s">
        <v>148</v>
      </c>
      <c r="F4157" s="365"/>
      <c r="G4157" s="183" t="s">
        <v>26</v>
      </c>
      <c r="H4157" s="184">
        <v>3.3000000000000002E-2</v>
      </c>
      <c r="I4157" s="185">
        <v>20.32</v>
      </c>
      <c r="J4157" s="198">
        <v>0.67</v>
      </c>
    </row>
    <row r="4158" spans="1:10" s="110" customFormat="1">
      <c r="A4158" s="199" t="s">
        <v>139</v>
      </c>
      <c r="B4158" s="186" t="s">
        <v>4350</v>
      </c>
      <c r="C4158" s="186" t="s">
        <v>21</v>
      </c>
      <c r="D4158" s="278" t="s">
        <v>4351</v>
      </c>
      <c r="E4158" s="362" t="s">
        <v>142</v>
      </c>
      <c r="F4158" s="362"/>
      <c r="G4158" s="186" t="s">
        <v>38</v>
      </c>
      <c r="H4158" s="187">
        <v>2.1999999999999999E-2</v>
      </c>
      <c r="I4158" s="188">
        <v>23.35</v>
      </c>
      <c r="J4158" s="200">
        <v>0.51</v>
      </c>
    </row>
    <row r="4159" spans="1:10" s="110" customFormat="1" ht="25.5">
      <c r="A4159" s="199" t="s">
        <v>139</v>
      </c>
      <c r="B4159" s="186" t="s">
        <v>4355</v>
      </c>
      <c r="C4159" s="186" t="s">
        <v>268</v>
      </c>
      <c r="D4159" s="278" t="s">
        <v>4356</v>
      </c>
      <c r="E4159" s="362" t="s">
        <v>142</v>
      </c>
      <c r="F4159" s="362"/>
      <c r="G4159" s="186" t="s">
        <v>45</v>
      </c>
      <c r="H4159" s="187">
        <v>1</v>
      </c>
      <c r="I4159" s="188">
        <v>9.4</v>
      </c>
      <c r="J4159" s="200">
        <v>9.4</v>
      </c>
    </row>
    <row r="4160" spans="1:10" s="110" customFormat="1" ht="25.5">
      <c r="A4160" s="201"/>
      <c r="B4160" s="293"/>
      <c r="C4160" s="293"/>
      <c r="D4160" s="279"/>
      <c r="E4160" s="279" t="s">
        <v>143</v>
      </c>
      <c r="F4160" s="203">
        <v>0.49</v>
      </c>
      <c r="G4160" s="279" t="s">
        <v>144</v>
      </c>
      <c r="H4160" s="203">
        <v>0</v>
      </c>
      <c r="I4160" s="279" t="s">
        <v>145</v>
      </c>
      <c r="J4160" s="204">
        <v>0.49</v>
      </c>
    </row>
    <row r="4161" spans="1:10" s="110" customFormat="1" ht="15" customHeight="1" thickBot="1">
      <c r="A4161" s="201"/>
      <c r="B4161" s="293"/>
      <c r="C4161" s="293"/>
      <c r="D4161" s="279"/>
      <c r="E4161" s="279" t="s">
        <v>663</v>
      </c>
      <c r="F4161" s="203">
        <v>2.37</v>
      </c>
      <c r="G4161" s="279"/>
      <c r="H4161" s="363" t="s">
        <v>664</v>
      </c>
      <c r="I4161" s="363"/>
      <c r="J4161" s="204">
        <v>12.95</v>
      </c>
    </row>
    <row r="4162" spans="1:10" s="110" customFormat="1" ht="15" thickTop="1">
      <c r="A4162" s="205"/>
      <c r="B4162" s="190"/>
      <c r="C4162" s="190"/>
      <c r="D4162" s="189"/>
      <c r="E4162" s="189"/>
      <c r="F4162" s="189"/>
      <c r="G4162" s="189"/>
      <c r="H4162" s="189"/>
      <c r="I4162" s="189"/>
      <c r="J4162" s="206"/>
    </row>
    <row r="4163" spans="1:10" s="110" customFormat="1">
      <c r="A4163" s="290" t="s">
        <v>4944</v>
      </c>
      <c r="B4163" s="289" t="s">
        <v>8</v>
      </c>
      <c r="C4163" s="289" t="s">
        <v>9</v>
      </c>
      <c r="D4163" s="284" t="s">
        <v>10</v>
      </c>
      <c r="E4163" s="367" t="s">
        <v>136</v>
      </c>
      <c r="F4163" s="367"/>
      <c r="G4163" s="289" t="s">
        <v>11</v>
      </c>
      <c r="H4163" s="288" t="s">
        <v>12</v>
      </c>
      <c r="I4163" s="288" t="s">
        <v>13</v>
      </c>
      <c r="J4163" s="287" t="s">
        <v>14</v>
      </c>
    </row>
    <row r="4164" spans="1:10" s="110" customFormat="1" ht="14.25" customHeight="1">
      <c r="A4164" s="94" t="s">
        <v>137</v>
      </c>
      <c r="B4164" s="95" t="s">
        <v>4357</v>
      </c>
      <c r="C4164" s="95" t="s">
        <v>44</v>
      </c>
      <c r="D4164" s="277" t="s">
        <v>3027</v>
      </c>
      <c r="E4164" s="368" t="s">
        <v>148</v>
      </c>
      <c r="F4164" s="368"/>
      <c r="G4164" s="95" t="s">
        <v>1</v>
      </c>
      <c r="H4164" s="182">
        <v>1</v>
      </c>
      <c r="I4164" s="96">
        <v>41.8</v>
      </c>
      <c r="J4164" s="196">
        <v>41.8</v>
      </c>
    </row>
    <row r="4165" spans="1:10" s="110" customFormat="1" ht="25.5" customHeight="1">
      <c r="A4165" s="197" t="s">
        <v>146</v>
      </c>
      <c r="B4165" s="183" t="s">
        <v>1439</v>
      </c>
      <c r="C4165" s="183" t="s">
        <v>21</v>
      </c>
      <c r="D4165" s="285" t="s">
        <v>508</v>
      </c>
      <c r="E4165" s="365" t="s">
        <v>148</v>
      </c>
      <c r="F4165" s="365"/>
      <c r="G4165" s="183" t="s">
        <v>26</v>
      </c>
      <c r="H4165" s="184">
        <v>0.09</v>
      </c>
      <c r="I4165" s="185">
        <v>21.21</v>
      </c>
      <c r="J4165" s="198">
        <v>1.9</v>
      </c>
    </row>
    <row r="4166" spans="1:10" s="110" customFormat="1">
      <c r="A4166" s="199" t="s">
        <v>139</v>
      </c>
      <c r="B4166" s="186" t="s">
        <v>4358</v>
      </c>
      <c r="C4166" s="186" t="s">
        <v>4359</v>
      </c>
      <c r="D4166" s="278" t="s">
        <v>4360</v>
      </c>
      <c r="E4166" s="362" t="s">
        <v>142</v>
      </c>
      <c r="F4166" s="362"/>
      <c r="G4166" s="186" t="s">
        <v>17</v>
      </c>
      <c r="H4166" s="187">
        <v>1</v>
      </c>
      <c r="I4166" s="188">
        <v>39.9</v>
      </c>
      <c r="J4166" s="200">
        <v>39.9</v>
      </c>
    </row>
    <row r="4167" spans="1:10" s="110" customFormat="1" ht="25.5">
      <c r="A4167" s="201"/>
      <c r="B4167" s="293"/>
      <c r="C4167" s="293"/>
      <c r="D4167" s="279"/>
      <c r="E4167" s="279" t="s">
        <v>143</v>
      </c>
      <c r="F4167" s="203">
        <v>1.43</v>
      </c>
      <c r="G4167" s="279" t="s">
        <v>144</v>
      </c>
      <c r="H4167" s="203">
        <v>0</v>
      </c>
      <c r="I4167" s="279" t="s">
        <v>145</v>
      </c>
      <c r="J4167" s="204">
        <v>1.43</v>
      </c>
    </row>
    <row r="4168" spans="1:10" s="110" customFormat="1" ht="15" customHeight="1" thickBot="1">
      <c r="A4168" s="201"/>
      <c r="B4168" s="293"/>
      <c r="C4168" s="293"/>
      <c r="D4168" s="279"/>
      <c r="E4168" s="279" t="s">
        <v>663</v>
      </c>
      <c r="F4168" s="203">
        <v>9.39</v>
      </c>
      <c r="G4168" s="279"/>
      <c r="H4168" s="363" t="s">
        <v>664</v>
      </c>
      <c r="I4168" s="363"/>
      <c r="J4168" s="204">
        <v>51.19</v>
      </c>
    </row>
    <row r="4169" spans="1:10" s="110" customFormat="1" ht="15" thickTop="1">
      <c r="A4169" s="205"/>
      <c r="B4169" s="190"/>
      <c r="C4169" s="190"/>
      <c r="D4169" s="189"/>
      <c r="E4169" s="189"/>
      <c r="F4169" s="189"/>
      <c r="G4169" s="189"/>
      <c r="H4169" s="189"/>
      <c r="I4169" s="189"/>
      <c r="J4169" s="206"/>
    </row>
    <row r="4170" spans="1:10" s="110" customFormat="1">
      <c r="A4170" s="290" t="s">
        <v>4945</v>
      </c>
      <c r="B4170" s="289" t="s">
        <v>8</v>
      </c>
      <c r="C4170" s="289" t="s">
        <v>9</v>
      </c>
      <c r="D4170" s="284" t="s">
        <v>10</v>
      </c>
      <c r="E4170" s="367" t="s">
        <v>136</v>
      </c>
      <c r="F4170" s="367"/>
      <c r="G4170" s="289" t="s">
        <v>11</v>
      </c>
      <c r="H4170" s="288" t="s">
        <v>12</v>
      </c>
      <c r="I4170" s="288" t="s">
        <v>13</v>
      </c>
      <c r="J4170" s="287" t="s">
        <v>14</v>
      </c>
    </row>
    <row r="4171" spans="1:10" s="110" customFormat="1" ht="14.25" customHeight="1">
      <c r="A4171" s="94" t="s">
        <v>137</v>
      </c>
      <c r="B4171" s="95" t="s">
        <v>4361</v>
      </c>
      <c r="C4171" s="95" t="s">
        <v>44</v>
      </c>
      <c r="D4171" s="277" t="s">
        <v>3029</v>
      </c>
      <c r="E4171" s="368" t="s">
        <v>148</v>
      </c>
      <c r="F4171" s="368"/>
      <c r="G4171" s="95" t="s">
        <v>1</v>
      </c>
      <c r="H4171" s="182">
        <v>1</v>
      </c>
      <c r="I4171" s="96">
        <v>41.8</v>
      </c>
      <c r="J4171" s="196">
        <v>41.8</v>
      </c>
    </row>
    <row r="4172" spans="1:10" s="110" customFormat="1" ht="25.5" customHeight="1">
      <c r="A4172" s="197" t="s">
        <v>146</v>
      </c>
      <c r="B4172" s="183" t="s">
        <v>1439</v>
      </c>
      <c r="C4172" s="183" t="s">
        <v>21</v>
      </c>
      <c r="D4172" s="285" t="s">
        <v>508</v>
      </c>
      <c r="E4172" s="365" t="s">
        <v>148</v>
      </c>
      <c r="F4172" s="365"/>
      <c r="G4172" s="183" t="s">
        <v>26</v>
      </c>
      <c r="H4172" s="184">
        <v>0.09</v>
      </c>
      <c r="I4172" s="185">
        <v>21.21</v>
      </c>
      <c r="J4172" s="198">
        <v>1.9</v>
      </c>
    </row>
    <row r="4173" spans="1:10" s="110" customFormat="1">
      <c r="A4173" s="199" t="s">
        <v>139</v>
      </c>
      <c r="B4173" s="186" t="s">
        <v>4358</v>
      </c>
      <c r="C4173" s="186" t="s">
        <v>4359</v>
      </c>
      <c r="D4173" s="278" t="s">
        <v>4360</v>
      </c>
      <c r="E4173" s="362" t="s">
        <v>142</v>
      </c>
      <c r="F4173" s="362"/>
      <c r="G4173" s="186" t="s">
        <v>17</v>
      </c>
      <c r="H4173" s="187">
        <v>1</v>
      </c>
      <c r="I4173" s="188">
        <v>39.9</v>
      </c>
      <c r="J4173" s="200">
        <v>39.9</v>
      </c>
    </row>
    <row r="4174" spans="1:10" s="110" customFormat="1" ht="25.5">
      <c r="A4174" s="201"/>
      <c r="B4174" s="293"/>
      <c r="C4174" s="293"/>
      <c r="D4174" s="279"/>
      <c r="E4174" s="279" t="s">
        <v>143</v>
      </c>
      <c r="F4174" s="203">
        <v>1.43</v>
      </c>
      <c r="G4174" s="279" t="s">
        <v>144</v>
      </c>
      <c r="H4174" s="203">
        <v>0</v>
      </c>
      <c r="I4174" s="279" t="s">
        <v>145</v>
      </c>
      <c r="J4174" s="204">
        <v>1.43</v>
      </c>
    </row>
    <row r="4175" spans="1:10" s="110" customFormat="1" ht="15" customHeight="1" thickBot="1">
      <c r="A4175" s="201"/>
      <c r="B4175" s="293"/>
      <c r="C4175" s="293"/>
      <c r="D4175" s="279"/>
      <c r="E4175" s="279" t="s">
        <v>663</v>
      </c>
      <c r="F4175" s="203">
        <v>9.39</v>
      </c>
      <c r="G4175" s="279"/>
      <c r="H4175" s="363" t="s">
        <v>664</v>
      </c>
      <c r="I4175" s="363"/>
      <c r="J4175" s="204">
        <v>51.19</v>
      </c>
    </row>
    <row r="4176" spans="1:10" s="110" customFormat="1" ht="15" thickTop="1">
      <c r="A4176" s="205"/>
      <c r="B4176" s="190"/>
      <c r="C4176" s="190"/>
      <c r="D4176" s="189"/>
      <c r="E4176" s="189"/>
      <c r="F4176" s="189"/>
      <c r="G4176" s="189"/>
      <c r="H4176" s="189"/>
      <c r="I4176" s="189"/>
      <c r="J4176" s="206"/>
    </row>
    <row r="4177" spans="1:10" s="110" customFormat="1">
      <c r="A4177" s="290" t="s">
        <v>4946</v>
      </c>
      <c r="B4177" s="289" t="s">
        <v>8</v>
      </c>
      <c r="C4177" s="289" t="s">
        <v>9</v>
      </c>
      <c r="D4177" s="284" t="s">
        <v>10</v>
      </c>
      <c r="E4177" s="367" t="s">
        <v>136</v>
      </c>
      <c r="F4177" s="367"/>
      <c r="G4177" s="289" t="s">
        <v>11</v>
      </c>
      <c r="H4177" s="288" t="s">
        <v>12</v>
      </c>
      <c r="I4177" s="288" t="s">
        <v>13</v>
      </c>
      <c r="J4177" s="287" t="s">
        <v>14</v>
      </c>
    </row>
    <row r="4178" spans="1:10" s="110" customFormat="1" ht="14.25" customHeight="1">
      <c r="A4178" s="94" t="s">
        <v>137</v>
      </c>
      <c r="B4178" s="95" t="s">
        <v>4362</v>
      </c>
      <c r="C4178" s="95" t="s">
        <v>44</v>
      </c>
      <c r="D4178" s="277" t="s">
        <v>3031</v>
      </c>
      <c r="E4178" s="368" t="s">
        <v>148</v>
      </c>
      <c r="F4178" s="368"/>
      <c r="G4178" s="95" t="s">
        <v>1</v>
      </c>
      <c r="H4178" s="182">
        <v>1</v>
      </c>
      <c r="I4178" s="96">
        <v>41.8</v>
      </c>
      <c r="J4178" s="196">
        <v>41.8</v>
      </c>
    </row>
    <row r="4179" spans="1:10" s="110" customFormat="1" ht="25.5" customHeight="1">
      <c r="A4179" s="197" t="s">
        <v>146</v>
      </c>
      <c r="B4179" s="183" t="s">
        <v>1439</v>
      </c>
      <c r="C4179" s="183" t="s">
        <v>21</v>
      </c>
      <c r="D4179" s="285" t="s">
        <v>508</v>
      </c>
      <c r="E4179" s="365" t="s">
        <v>148</v>
      </c>
      <c r="F4179" s="365"/>
      <c r="G4179" s="183" t="s">
        <v>26</v>
      </c>
      <c r="H4179" s="184">
        <v>0.09</v>
      </c>
      <c r="I4179" s="185">
        <v>21.21</v>
      </c>
      <c r="J4179" s="198">
        <v>1.9</v>
      </c>
    </row>
    <row r="4180" spans="1:10" s="110" customFormat="1">
      <c r="A4180" s="199" t="s">
        <v>139</v>
      </c>
      <c r="B4180" s="186" t="s">
        <v>4358</v>
      </c>
      <c r="C4180" s="186" t="s">
        <v>4359</v>
      </c>
      <c r="D4180" s="278" t="s">
        <v>4360</v>
      </c>
      <c r="E4180" s="362" t="s">
        <v>142</v>
      </c>
      <c r="F4180" s="362"/>
      <c r="G4180" s="186" t="s">
        <v>17</v>
      </c>
      <c r="H4180" s="187">
        <v>1</v>
      </c>
      <c r="I4180" s="188">
        <v>39.9</v>
      </c>
      <c r="J4180" s="200">
        <v>39.9</v>
      </c>
    </row>
    <row r="4181" spans="1:10" s="110" customFormat="1" ht="25.5">
      <c r="A4181" s="201"/>
      <c r="B4181" s="293"/>
      <c r="C4181" s="293"/>
      <c r="D4181" s="279"/>
      <c r="E4181" s="279" t="s">
        <v>143</v>
      </c>
      <c r="F4181" s="203">
        <v>1.43</v>
      </c>
      <c r="G4181" s="279" t="s">
        <v>144</v>
      </c>
      <c r="H4181" s="203">
        <v>0</v>
      </c>
      <c r="I4181" s="279" t="s">
        <v>145</v>
      </c>
      <c r="J4181" s="204">
        <v>1.43</v>
      </c>
    </row>
    <row r="4182" spans="1:10" s="110" customFormat="1" ht="15" customHeight="1" thickBot="1">
      <c r="A4182" s="201"/>
      <c r="B4182" s="293"/>
      <c r="C4182" s="293"/>
      <c r="D4182" s="279"/>
      <c r="E4182" s="279" t="s">
        <v>663</v>
      </c>
      <c r="F4182" s="203">
        <v>9.39</v>
      </c>
      <c r="G4182" s="279"/>
      <c r="H4182" s="363" t="s">
        <v>664</v>
      </c>
      <c r="I4182" s="363"/>
      <c r="J4182" s="204">
        <v>51.19</v>
      </c>
    </row>
    <row r="4183" spans="1:10" s="110" customFormat="1" ht="15" thickTop="1">
      <c r="A4183" s="205"/>
      <c r="B4183" s="190"/>
      <c r="C4183" s="190"/>
      <c r="D4183" s="189"/>
      <c r="E4183" s="189"/>
      <c r="F4183" s="189"/>
      <c r="G4183" s="189"/>
      <c r="H4183" s="189"/>
      <c r="I4183" s="189"/>
      <c r="J4183" s="206"/>
    </row>
    <row r="4184" spans="1:10" s="110" customFormat="1">
      <c r="A4184" s="290" t="s">
        <v>4957</v>
      </c>
      <c r="B4184" s="289" t="s">
        <v>8</v>
      </c>
      <c r="C4184" s="289" t="s">
        <v>9</v>
      </c>
      <c r="D4184" s="284" t="s">
        <v>10</v>
      </c>
      <c r="E4184" s="367" t="s">
        <v>136</v>
      </c>
      <c r="F4184" s="367"/>
      <c r="G4184" s="289" t="s">
        <v>11</v>
      </c>
      <c r="H4184" s="288" t="s">
        <v>12</v>
      </c>
      <c r="I4184" s="288" t="s">
        <v>13</v>
      </c>
      <c r="J4184" s="287" t="s">
        <v>14</v>
      </c>
    </row>
    <row r="4185" spans="1:10" s="110" customFormat="1" ht="25.5">
      <c r="A4185" s="94" t="s">
        <v>137</v>
      </c>
      <c r="B4185" s="95" t="s">
        <v>4363</v>
      </c>
      <c r="C4185" s="95" t="s">
        <v>21</v>
      </c>
      <c r="D4185" s="277" t="s">
        <v>3036</v>
      </c>
      <c r="E4185" s="368" t="s">
        <v>643</v>
      </c>
      <c r="F4185" s="368"/>
      <c r="G4185" s="95" t="s">
        <v>3</v>
      </c>
      <c r="H4185" s="182">
        <v>1</v>
      </c>
      <c r="I4185" s="96">
        <v>16.86</v>
      </c>
      <c r="J4185" s="196">
        <v>16.86</v>
      </c>
    </row>
    <row r="4186" spans="1:10" s="110" customFormat="1" ht="25.5" customHeight="1">
      <c r="A4186" s="197" t="s">
        <v>146</v>
      </c>
      <c r="B4186" s="183" t="s">
        <v>1409</v>
      </c>
      <c r="C4186" s="183" t="s">
        <v>21</v>
      </c>
      <c r="D4186" s="285" t="s">
        <v>782</v>
      </c>
      <c r="E4186" s="365" t="s">
        <v>148</v>
      </c>
      <c r="F4186" s="365"/>
      <c r="G4186" s="183" t="s">
        <v>26</v>
      </c>
      <c r="H4186" s="184">
        <v>0.36099999999999999</v>
      </c>
      <c r="I4186" s="185">
        <v>27.11</v>
      </c>
      <c r="J4186" s="198">
        <v>9.7799999999999994</v>
      </c>
    </row>
    <row r="4187" spans="1:10" s="110" customFormat="1" ht="25.5" customHeight="1">
      <c r="A4187" s="197" t="s">
        <v>146</v>
      </c>
      <c r="B4187" s="183" t="s">
        <v>1345</v>
      </c>
      <c r="C4187" s="183" t="s">
        <v>21</v>
      </c>
      <c r="D4187" s="285" t="s">
        <v>147</v>
      </c>
      <c r="E4187" s="365" t="s">
        <v>148</v>
      </c>
      <c r="F4187" s="365"/>
      <c r="G4187" s="183" t="s">
        <v>26</v>
      </c>
      <c r="H4187" s="184">
        <v>0.1203</v>
      </c>
      <c r="I4187" s="185">
        <v>20.32</v>
      </c>
      <c r="J4187" s="198">
        <v>2.44</v>
      </c>
    </row>
    <row r="4188" spans="1:10" s="110" customFormat="1" ht="25.5">
      <c r="A4188" s="199" t="s">
        <v>139</v>
      </c>
      <c r="B4188" s="186" t="s">
        <v>1444</v>
      </c>
      <c r="C4188" s="186" t="s">
        <v>21</v>
      </c>
      <c r="D4188" s="278" t="s">
        <v>809</v>
      </c>
      <c r="E4188" s="362" t="s">
        <v>142</v>
      </c>
      <c r="F4188" s="362"/>
      <c r="G4188" s="186" t="s">
        <v>45</v>
      </c>
      <c r="H4188" s="187">
        <v>8.0199999999999994E-2</v>
      </c>
      <c r="I4188" s="188">
        <v>1.1499999999999999</v>
      </c>
      <c r="J4188" s="200">
        <v>0.09</v>
      </c>
    </row>
    <row r="4189" spans="1:10" s="110" customFormat="1">
      <c r="A4189" s="199" t="s">
        <v>139</v>
      </c>
      <c r="B4189" s="186" t="s">
        <v>1445</v>
      </c>
      <c r="C4189" s="186" t="s">
        <v>21</v>
      </c>
      <c r="D4189" s="278" t="s">
        <v>810</v>
      </c>
      <c r="E4189" s="362" t="s">
        <v>142</v>
      </c>
      <c r="F4189" s="362"/>
      <c r="G4189" s="186" t="s">
        <v>38</v>
      </c>
      <c r="H4189" s="187">
        <v>1.3389</v>
      </c>
      <c r="I4189" s="188">
        <v>3.4</v>
      </c>
      <c r="J4189" s="200">
        <v>4.55</v>
      </c>
    </row>
    <row r="4190" spans="1:10" s="110" customFormat="1" ht="25.5">
      <c r="A4190" s="201"/>
      <c r="B4190" s="293"/>
      <c r="C4190" s="293"/>
      <c r="D4190" s="279"/>
      <c r="E4190" s="279" t="s">
        <v>143</v>
      </c>
      <c r="F4190" s="203">
        <v>9.07</v>
      </c>
      <c r="G4190" s="279" t="s">
        <v>144</v>
      </c>
      <c r="H4190" s="203">
        <v>0</v>
      </c>
      <c r="I4190" s="279" t="s">
        <v>145</v>
      </c>
      <c r="J4190" s="204">
        <v>9.07</v>
      </c>
    </row>
    <row r="4191" spans="1:10" s="110" customFormat="1" ht="15" customHeight="1" thickBot="1">
      <c r="A4191" s="201"/>
      <c r="B4191" s="293"/>
      <c r="C4191" s="293"/>
      <c r="D4191" s="279"/>
      <c r="E4191" s="279" t="s">
        <v>663</v>
      </c>
      <c r="F4191" s="203">
        <v>3.78</v>
      </c>
      <c r="G4191" s="279"/>
      <c r="H4191" s="363" t="s">
        <v>664</v>
      </c>
      <c r="I4191" s="363"/>
      <c r="J4191" s="204">
        <v>20.64</v>
      </c>
    </row>
    <row r="4192" spans="1:10" s="110" customFormat="1" ht="15" thickTop="1">
      <c r="A4192" s="205"/>
      <c r="B4192" s="190"/>
      <c r="C4192" s="190"/>
      <c r="D4192" s="189"/>
      <c r="E4192" s="189"/>
      <c r="F4192" s="189"/>
      <c r="G4192" s="189"/>
      <c r="H4192" s="189"/>
      <c r="I4192" s="189"/>
      <c r="J4192" s="206"/>
    </row>
    <row r="4193" spans="1:10" s="110" customFormat="1">
      <c r="A4193" s="290" t="s">
        <v>4960</v>
      </c>
      <c r="B4193" s="289" t="s">
        <v>8</v>
      </c>
      <c r="C4193" s="289" t="s">
        <v>9</v>
      </c>
      <c r="D4193" s="284" t="s">
        <v>10</v>
      </c>
      <c r="E4193" s="367" t="s">
        <v>136</v>
      </c>
      <c r="F4193" s="367"/>
      <c r="G4193" s="289" t="s">
        <v>11</v>
      </c>
      <c r="H4193" s="288" t="s">
        <v>12</v>
      </c>
      <c r="I4193" s="288" t="s">
        <v>13</v>
      </c>
      <c r="J4193" s="287" t="s">
        <v>14</v>
      </c>
    </row>
    <row r="4194" spans="1:10" s="110" customFormat="1" ht="51">
      <c r="A4194" s="94" t="s">
        <v>137</v>
      </c>
      <c r="B4194" s="95" t="s">
        <v>4364</v>
      </c>
      <c r="C4194" s="95" t="s">
        <v>21</v>
      </c>
      <c r="D4194" s="277" t="s">
        <v>3037</v>
      </c>
      <c r="E4194" s="368" t="s">
        <v>557</v>
      </c>
      <c r="F4194" s="368"/>
      <c r="G4194" s="95" t="s">
        <v>45</v>
      </c>
      <c r="H4194" s="182">
        <v>1</v>
      </c>
      <c r="I4194" s="96">
        <v>1679.4</v>
      </c>
      <c r="J4194" s="196">
        <v>1679.4</v>
      </c>
    </row>
    <row r="4195" spans="1:10" s="110" customFormat="1" ht="25.5" customHeight="1">
      <c r="A4195" s="197" t="s">
        <v>146</v>
      </c>
      <c r="B4195" s="183" t="s">
        <v>1689</v>
      </c>
      <c r="C4195" s="183" t="s">
        <v>21</v>
      </c>
      <c r="D4195" s="285" t="s">
        <v>1101</v>
      </c>
      <c r="E4195" s="365" t="s">
        <v>148</v>
      </c>
      <c r="F4195" s="365"/>
      <c r="G4195" s="183" t="s">
        <v>26</v>
      </c>
      <c r="H4195" s="184">
        <v>4.3230000000000004</v>
      </c>
      <c r="I4195" s="185">
        <v>21.42</v>
      </c>
      <c r="J4195" s="198">
        <v>92.59</v>
      </c>
    </row>
    <row r="4196" spans="1:10" s="110" customFormat="1" ht="25.5" customHeight="1">
      <c r="A4196" s="197" t="s">
        <v>146</v>
      </c>
      <c r="B4196" s="183" t="s">
        <v>1344</v>
      </c>
      <c r="C4196" s="183" t="s">
        <v>21</v>
      </c>
      <c r="D4196" s="285" t="s">
        <v>670</v>
      </c>
      <c r="E4196" s="365" t="s">
        <v>148</v>
      </c>
      <c r="F4196" s="365"/>
      <c r="G4196" s="183" t="s">
        <v>26</v>
      </c>
      <c r="H4196" s="184">
        <v>18.734999999999999</v>
      </c>
      <c r="I4196" s="185">
        <v>25.26</v>
      </c>
      <c r="J4196" s="198">
        <v>473.24</v>
      </c>
    </row>
    <row r="4197" spans="1:10" s="110" customFormat="1" ht="38.25">
      <c r="A4197" s="197" t="s">
        <v>146</v>
      </c>
      <c r="B4197" s="183" t="s">
        <v>4365</v>
      </c>
      <c r="C4197" s="183" t="s">
        <v>21</v>
      </c>
      <c r="D4197" s="285" t="s">
        <v>4366</v>
      </c>
      <c r="E4197" s="365" t="s">
        <v>557</v>
      </c>
      <c r="F4197" s="365"/>
      <c r="G4197" s="183" t="s">
        <v>45</v>
      </c>
      <c r="H4197" s="184">
        <v>1</v>
      </c>
      <c r="I4197" s="185">
        <v>493.39</v>
      </c>
      <c r="J4197" s="198">
        <v>493.39</v>
      </c>
    </row>
    <row r="4198" spans="1:10" s="110" customFormat="1" ht="38.25">
      <c r="A4198" s="199" t="s">
        <v>139</v>
      </c>
      <c r="B4198" s="186" t="s">
        <v>4367</v>
      </c>
      <c r="C4198" s="186" t="s">
        <v>21</v>
      </c>
      <c r="D4198" s="278" t="s">
        <v>4368</v>
      </c>
      <c r="E4198" s="362" t="s">
        <v>142</v>
      </c>
      <c r="F4198" s="362"/>
      <c r="G4198" s="186" t="s">
        <v>34</v>
      </c>
      <c r="H4198" s="187">
        <v>5</v>
      </c>
      <c r="I4198" s="188">
        <v>18.78</v>
      </c>
      <c r="J4198" s="200">
        <v>93.9</v>
      </c>
    </row>
    <row r="4199" spans="1:10" s="110" customFormat="1" ht="38.25">
      <c r="A4199" s="199" t="s">
        <v>139</v>
      </c>
      <c r="B4199" s="186" t="s">
        <v>4369</v>
      </c>
      <c r="C4199" s="186" t="s">
        <v>21</v>
      </c>
      <c r="D4199" s="278" t="s">
        <v>4370</v>
      </c>
      <c r="E4199" s="362" t="s">
        <v>142</v>
      </c>
      <c r="F4199" s="362"/>
      <c r="G4199" s="186" t="s">
        <v>34</v>
      </c>
      <c r="H4199" s="187">
        <v>2.5</v>
      </c>
      <c r="I4199" s="188">
        <v>4.46</v>
      </c>
      <c r="J4199" s="200">
        <v>11.15</v>
      </c>
    </row>
    <row r="4200" spans="1:10" s="110" customFormat="1" ht="38.25">
      <c r="A4200" s="199" t="s">
        <v>139</v>
      </c>
      <c r="B4200" s="186" t="s">
        <v>2247</v>
      </c>
      <c r="C4200" s="186" t="s">
        <v>21</v>
      </c>
      <c r="D4200" s="278" t="s">
        <v>2248</v>
      </c>
      <c r="E4200" s="362" t="s">
        <v>142</v>
      </c>
      <c r="F4200" s="362"/>
      <c r="G4200" s="186" t="s">
        <v>34</v>
      </c>
      <c r="H4200" s="187">
        <v>16</v>
      </c>
      <c r="I4200" s="188">
        <v>24.96</v>
      </c>
      <c r="J4200" s="200">
        <v>399.36</v>
      </c>
    </row>
    <row r="4201" spans="1:10" s="110" customFormat="1" ht="38.25">
      <c r="A4201" s="199" t="s">
        <v>139</v>
      </c>
      <c r="B4201" s="186" t="s">
        <v>1650</v>
      </c>
      <c r="C4201" s="186" t="s">
        <v>21</v>
      </c>
      <c r="D4201" s="278" t="s">
        <v>1038</v>
      </c>
      <c r="E4201" s="362" t="s">
        <v>142</v>
      </c>
      <c r="F4201" s="362"/>
      <c r="G4201" s="186" t="s">
        <v>34</v>
      </c>
      <c r="H4201" s="187">
        <v>3</v>
      </c>
      <c r="I4201" s="188">
        <v>16.670000000000002</v>
      </c>
      <c r="J4201" s="200">
        <v>50.01</v>
      </c>
    </row>
    <row r="4202" spans="1:10" s="110" customFormat="1" ht="25.5">
      <c r="A4202" s="199" t="s">
        <v>139</v>
      </c>
      <c r="B4202" s="186" t="s">
        <v>4371</v>
      </c>
      <c r="C4202" s="186" t="s">
        <v>21</v>
      </c>
      <c r="D4202" s="278" t="s">
        <v>4372</v>
      </c>
      <c r="E4202" s="362" t="s">
        <v>142</v>
      </c>
      <c r="F4202" s="362"/>
      <c r="G4202" s="186" t="s">
        <v>45</v>
      </c>
      <c r="H4202" s="187">
        <v>1</v>
      </c>
      <c r="I4202" s="188">
        <v>30.17</v>
      </c>
      <c r="J4202" s="200">
        <v>30.17</v>
      </c>
    </row>
    <row r="4203" spans="1:10" s="110" customFormat="1">
      <c r="A4203" s="199" t="s">
        <v>139</v>
      </c>
      <c r="B4203" s="186" t="s">
        <v>4373</v>
      </c>
      <c r="C4203" s="186" t="s">
        <v>21</v>
      </c>
      <c r="D4203" s="278" t="s">
        <v>4374</v>
      </c>
      <c r="E4203" s="362" t="s">
        <v>142</v>
      </c>
      <c r="F4203" s="362"/>
      <c r="G4203" s="186" t="s">
        <v>38</v>
      </c>
      <c r="H4203" s="187">
        <v>1.925</v>
      </c>
      <c r="I4203" s="188">
        <v>18.489999999999998</v>
      </c>
      <c r="J4203" s="200">
        <v>35.590000000000003</v>
      </c>
    </row>
    <row r="4204" spans="1:10" s="110" customFormat="1" ht="25.5">
      <c r="A4204" s="201"/>
      <c r="B4204" s="293"/>
      <c r="C4204" s="293"/>
      <c r="D4204" s="279"/>
      <c r="E4204" s="279" t="s">
        <v>143</v>
      </c>
      <c r="F4204" s="203">
        <v>591.59</v>
      </c>
      <c r="G4204" s="279" t="s">
        <v>144</v>
      </c>
      <c r="H4204" s="203">
        <v>0</v>
      </c>
      <c r="I4204" s="279" t="s">
        <v>145</v>
      </c>
      <c r="J4204" s="204">
        <v>591.59</v>
      </c>
    </row>
    <row r="4205" spans="1:10" s="110" customFormat="1" ht="15" customHeight="1" thickBot="1">
      <c r="A4205" s="201"/>
      <c r="B4205" s="293"/>
      <c r="C4205" s="293"/>
      <c r="D4205" s="279"/>
      <c r="E4205" s="279" t="s">
        <v>663</v>
      </c>
      <c r="F4205" s="203">
        <v>377.36</v>
      </c>
      <c r="G4205" s="279"/>
      <c r="H4205" s="363" t="s">
        <v>664</v>
      </c>
      <c r="I4205" s="363"/>
      <c r="J4205" s="204">
        <v>2056.7600000000002</v>
      </c>
    </row>
    <row r="4206" spans="1:10" s="110" customFormat="1" ht="15" thickTop="1">
      <c r="A4206" s="205"/>
      <c r="B4206" s="190"/>
      <c r="C4206" s="190"/>
      <c r="D4206" s="189"/>
      <c r="E4206" s="189"/>
      <c r="F4206" s="189"/>
      <c r="G4206" s="189"/>
      <c r="H4206" s="189"/>
      <c r="I4206" s="189"/>
      <c r="J4206" s="206"/>
    </row>
    <row r="4207" spans="1:10" s="110" customFormat="1">
      <c r="A4207" s="290" t="s">
        <v>4961</v>
      </c>
      <c r="B4207" s="289" t="s">
        <v>8</v>
      </c>
      <c r="C4207" s="289" t="s">
        <v>9</v>
      </c>
      <c r="D4207" s="284" t="s">
        <v>10</v>
      </c>
      <c r="E4207" s="367" t="s">
        <v>136</v>
      </c>
      <c r="F4207" s="367"/>
      <c r="G4207" s="289" t="s">
        <v>11</v>
      </c>
      <c r="H4207" s="288" t="s">
        <v>12</v>
      </c>
      <c r="I4207" s="288" t="s">
        <v>13</v>
      </c>
      <c r="J4207" s="287" t="s">
        <v>14</v>
      </c>
    </row>
    <row r="4208" spans="1:10" s="110" customFormat="1" ht="51">
      <c r="A4208" s="94" t="s">
        <v>137</v>
      </c>
      <c r="B4208" s="95" t="s">
        <v>1331</v>
      </c>
      <c r="C4208" s="95" t="s">
        <v>21</v>
      </c>
      <c r="D4208" s="277" t="s">
        <v>651</v>
      </c>
      <c r="E4208" s="368" t="s">
        <v>557</v>
      </c>
      <c r="F4208" s="368"/>
      <c r="G4208" s="95" t="s">
        <v>3</v>
      </c>
      <c r="H4208" s="182">
        <v>1</v>
      </c>
      <c r="I4208" s="96">
        <v>20.97</v>
      </c>
      <c r="J4208" s="196">
        <v>20.97</v>
      </c>
    </row>
    <row r="4209" spans="1:10" s="110" customFormat="1" ht="25.5" customHeight="1">
      <c r="A4209" s="197" t="s">
        <v>146</v>
      </c>
      <c r="B4209" s="183" t="s">
        <v>1689</v>
      </c>
      <c r="C4209" s="183" t="s">
        <v>21</v>
      </c>
      <c r="D4209" s="285" t="s">
        <v>1101</v>
      </c>
      <c r="E4209" s="365" t="s">
        <v>148</v>
      </c>
      <c r="F4209" s="365"/>
      <c r="G4209" s="183" t="s">
        <v>26</v>
      </c>
      <c r="H4209" s="184">
        <v>6.5000000000000002E-2</v>
      </c>
      <c r="I4209" s="185">
        <v>21.42</v>
      </c>
      <c r="J4209" s="198">
        <v>1.39</v>
      </c>
    </row>
    <row r="4210" spans="1:10" s="110" customFormat="1" ht="25.5" customHeight="1">
      <c r="A4210" s="197" t="s">
        <v>146</v>
      </c>
      <c r="B4210" s="183" t="s">
        <v>1344</v>
      </c>
      <c r="C4210" s="183" t="s">
        <v>21</v>
      </c>
      <c r="D4210" s="285" t="s">
        <v>670</v>
      </c>
      <c r="E4210" s="365" t="s">
        <v>148</v>
      </c>
      <c r="F4210" s="365"/>
      <c r="G4210" s="183" t="s">
        <v>26</v>
      </c>
      <c r="H4210" s="184">
        <v>0.11799999999999999</v>
      </c>
      <c r="I4210" s="185">
        <v>25.26</v>
      </c>
      <c r="J4210" s="198">
        <v>2.98</v>
      </c>
    </row>
    <row r="4211" spans="1:10" s="110" customFormat="1" ht="25.5" customHeight="1">
      <c r="A4211" s="197" t="s">
        <v>146</v>
      </c>
      <c r="B4211" s="183" t="s">
        <v>1425</v>
      </c>
      <c r="C4211" s="183" t="s">
        <v>21</v>
      </c>
      <c r="D4211" s="285" t="s">
        <v>491</v>
      </c>
      <c r="E4211" s="365" t="s">
        <v>155</v>
      </c>
      <c r="F4211" s="365"/>
      <c r="G4211" s="183" t="s">
        <v>156</v>
      </c>
      <c r="H4211" s="184">
        <v>4.5999999999999999E-3</v>
      </c>
      <c r="I4211" s="185">
        <v>22.43</v>
      </c>
      <c r="J4211" s="198">
        <v>0.1</v>
      </c>
    </row>
    <row r="4212" spans="1:10" s="110" customFormat="1" ht="25.5" customHeight="1">
      <c r="A4212" s="197" t="s">
        <v>146</v>
      </c>
      <c r="B4212" s="183" t="s">
        <v>1426</v>
      </c>
      <c r="C4212" s="183" t="s">
        <v>21</v>
      </c>
      <c r="D4212" s="285" t="s">
        <v>492</v>
      </c>
      <c r="E4212" s="365" t="s">
        <v>155</v>
      </c>
      <c r="F4212" s="365"/>
      <c r="G4212" s="183" t="s">
        <v>249</v>
      </c>
      <c r="H4212" s="184">
        <v>6.4000000000000003E-3</v>
      </c>
      <c r="I4212" s="185">
        <v>21.33</v>
      </c>
      <c r="J4212" s="198">
        <v>0.13</v>
      </c>
    </row>
    <row r="4213" spans="1:10" s="110" customFormat="1" ht="38.25">
      <c r="A4213" s="199" t="s">
        <v>139</v>
      </c>
      <c r="B4213" s="186" t="s">
        <v>2247</v>
      </c>
      <c r="C4213" s="186" t="s">
        <v>21</v>
      </c>
      <c r="D4213" s="278" t="s">
        <v>2248</v>
      </c>
      <c r="E4213" s="362" t="s">
        <v>142</v>
      </c>
      <c r="F4213" s="362"/>
      <c r="G4213" s="186" t="s">
        <v>34</v>
      </c>
      <c r="H4213" s="187">
        <v>0.63400000000000001</v>
      </c>
      <c r="I4213" s="188">
        <v>24.96</v>
      </c>
      <c r="J4213" s="200">
        <v>15.82</v>
      </c>
    </row>
    <row r="4214" spans="1:10" s="110" customFormat="1">
      <c r="A4214" s="199" t="s">
        <v>139</v>
      </c>
      <c r="B4214" s="186" t="s">
        <v>2249</v>
      </c>
      <c r="C4214" s="186" t="s">
        <v>21</v>
      </c>
      <c r="D4214" s="278" t="s">
        <v>2250</v>
      </c>
      <c r="E4214" s="362" t="s">
        <v>142</v>
      </c>
      <c r="F4214" s="362"/>
      <c r="G4214" s="186" t="s">
        <v>38</v>
      </c>
      <c r="H4214" s="187">
        <v>0.03</v>
      </c>
      <c r="I4214" s="188">
        <v>18.649999999999999</v>
      </c>
      <c r="J4214" s="200">
        <v>0.55000000000000004</v>
      </c>
    </row>
    <row r="4215" spans="1:10" s="110" customFormat="1" ht="25.5">
      <c r="A4215" s="201"/>
      <c r="B4215" s="293"/>
      <c r="C4215" s="293"/>
      <c r="D4215" s="279"/>
      <c r="E4215" s="279" t="s">
        <v>143</v>
      </c>
      <c r="F4215" s="203">
        <v>3.58</v>
      </c>
      <c r="G4215" s="279" t="s">
        <v>144</v>
      </c>
      <c r="H4215" s="203">
        <v>0</v>
      </c>
      <c r="I4215" s="279" t="s">
        <v>145</v>
      </c>
      <c r="J4215" s="204">
        <v>3.58</v>
      </c>
    </row>
    <row r="4216" spans="1:10" s="110" customFormat="1" ht="15" customHeight="1" thickBot="1">
      <c r="A4216" s="201"/>
      <c r="B4216" s="293"/>
      <c r="C4216" s="293"/>
      <c r="D4216" s="279"/>
      <c r="E4216" s="279" t="s">
        <v>663</v>
      </c>
      <c r="F4216" s="203">
        <v>4.71</v>
      </c>
      <c r="G4216" s="279"/>
      <c r="H4216" s="363" t="s">
        <v>664</v>
      </c>
      <c r="I4216" s="363"/>
      <c r="J4216" s="204">
        <v>25.68</v>
      </c>
    </row>
    <row r="4217" spans="1:10" s="110" customFormat="1" ht="15" thickTop="1">
      <c r="A4217" s="205"/>
      <c r="B4217" s="190"/>
      <c r="C4217" s="190"/>
      <c r="D4217" s="189"/>
      <c r="E4217" s="189"/>
      <c r="F4217" s="189"/>
      <c r="G4217" s="189"/>
      <c r="H4217" s="189"/>
      <c r="I4217" s="189"/>
      <c r="J4217" s="206"/>
    </row>
    <row r="4218" spans="1:10" s="110" customFormat="1">
      <c r="A4218" s="290" t="s">
        <v>4962</v>
      </c>
      <c r="B4218" s="289" t="s">
        <v>8</v>
      </c>
      <c r="C4218" s="289" t="s">
        <v>9</v>
      </c>
      <c r="D4218" s="284" t="s">
        <v>10</v>
      </c>
      <c r="E4218" s="367" t="s">
        <v>136</v>
      </c>
      <c r="F4218" s="367"/>
      <c r="G4218" s="289" t="s">
        <v>11</v>
      </c>
      <c r="H4218" s="288" t="s">
        <v>12</v>
      </c>
      <c r="I4218" s="288" t="s">
        <v>13</v>
      </c>
      <c r="J4218" s="287" t="s">
        <v>14</v>
      </c>
    </row>
    <row r="4219" spans="1:10" s="110" customFormat="1" ht="51">
      <c r="A4219" s="94" t="s">
        <v>137</v>
      </c>
      <c r="B4219" s="95" t="s">
        <v>1332</v>
      </c>
      <c r="C4219" s="95" t="s">
        <v>21</v>
      </c>
      <c r="D4219" s="277" t="s">
        <v>652</v>
      </c>
      <c r="E4219" s="368" t="s">
        <v>557</v>
      </c>
      <c r="F4219" s="368"/>
      <c r="G4219" s="95" t="s">
        <v>3</v>
      </c>
      <c r="H4219" s="182">
        <v>1</v>
      </c>
      <c r="I4219" s="96">
        <v>52</v>
      </c>
      <c r="J4219" s="196">
        <v>52</v>
      </c>
    </row>
    <row r="4220" spans="1:10" s="110" customFormat="1" ht="25.5" customHeight="1">
      <c r="A4220" s="197" t="s">
        <v>146</v>
      </c>
      <c r="B4220" s="183" t="s">
        <v>1345</v>
      </c>
      <c r="C4220" s="183" t="s">
        <v>21</v>
      </c>
      <c r="D4220" s="285" t="s">
        <v>147</v>
      </c>
      <c r="E4220" s="365" t="s">
        <v>148</v>
      </c>
      <c r="F4220" s="365"/>
      <c r="G4220" s="183" t="s">
        <v>26</v>
      </c>
      <c r="H4220" s="184">
        <v>0.16600000000000001</v>
      </c>
      <c r="I4220" s="185">
        <v>20.32</v>
      </c>
      <c r="J4220" s="198">
        <v>3.37</v>
      </c>
    </row>
    <row r="4221" spans="1:10" s="110" customFormat="1" ht="25.5" customHeight="1">
      <c r="A4221" s="197" t="s">
        <v>146</v>
      </c>
      <c r="B4221" s="183" t="s">
        <v>1424</v>
      </c>
      <c r="C4221" s="183" t="s">
        <v>21</v>
      </c>
      <c r="D4221" s="285" t="s">
        <v>173</v>
      </c>
      <c r="E4221" s="365" t="s">
        <v>148</v>
      </c>
      <c r="F4221" s="365"/>
      <c r="G4221" s="183" t="s">
        <v>26</v>
      </c>
      <c r="H4221" s="184">
        <v>0.128</v>
      </c>
      <c r="I4221" s="185">
        <v>25</v>
      </c>
      <c r="J4221" s="198">
        <v>3.2</v>
      </c>
    </row>
    <row r="4222" spans="1:10" s="110" customFormat="1" ht="25.5" customHeight="1">
      <c r="A4222" s="197" t="s">
        <v>146</v>
      </c>
      <c r="B4222" s="183" t="s">
        <v>1425</v>
      </c>
      <c r="C4222" s="183" t="s">
        <v>21</v>
      </c>
      <c r="D4222" s="285" t="s">
        <v>491</v>
      </c>
      <c r="E4222" s="365" t="s">
        <v>155</v>
      </c>
      <c r="F4222" s="365"/>
      <c r="G4222" s="183" t="s">
        <v>156</v>
      </c>
      <c r="H4222" s="184">
        <v>5.3E-3</v>
      </c>
      <c r="I4222" s="185">
        <v>22.43</v>
      </c>
      <c r="J4222" s="198">
        <v>0.11</v>
      </c>
    </row>
    <row r="4223" spans="1:10" s="110" customFormat="1" ht="25.5" customHeight="1">
      <c r="A4223" s="197" t="s">
        <v>146</v>
      </c>
      <c r="B4223" s="183" t="s">
        <v>1426</v>
      </c>
      <c r="C4223" s="183" t="s">
        <v>21</v>
      </c>
      <c r="D4223" s="285" t="s">
        <v>492</v>
      </c>
      <c r="E4223" s="365" t="s">
        <v>155</v>
      </c>
      <c r="F4223" s="365"/>
      <c r="G4223" s="183" t="s">
        <v>249</v>
      </c>
      <c r="H4223" s="184">
        <v>7.3000000000000001E-3</v>
      </c>
      <c r="I4223" s="185">
        <v>21.33</v>
      </c>
      <c r="J4223" s="198">
        <v>0.15</v>
      </c>
    </row>
    <row r="4224" spans="1:10" s="110" customFormat="1" ht="25.5">
      <c r="A4224" s="199" t="s">
        <v>139</v>
      </c>
      <c r="B4224" s="186" t="s">
        <v>2241</v>
      </c>
      <c r="C4224" s="186" t="s">
        <v>21</v>
      </c>
      <c r="D4224" s="278" t="s">
        <v>2242</v>
      </c>
      <c r="E4224" s="362" t="s">
        <v>142</v>
      </c>
      <c r="F4224" s="362"/>
      <c r="G4224" s="186" t="s">
        <v>105</v>
      </c>
      <c r="H4224" s="187">
        <v>1.26</v>
      </c>
      <c r="I4224" s="188">
        <v>0.24</v>
      </c>
      <c r="J4224" s="200">
        <v>0.3</v>
      </c>
    </row>
    <row r="4225" spans="1:10" s="110" customFormat="1" ht="25.5">
      <c r="A4225" s="199" t="s">
        <v>139</v>
      </c>
      <c r="B4225" s="186" t="s">
        <v>2243</v>
      </c>
      <c r="C4225" s="186" t="s">
        <v>21</v>
      </c>
      <c r="D4225" s="278" t="s">
        <v>2244</v>
      </c>
      <c r="E4225" s="362" t="s">
        <v>142</v>
      </c>
      <c r="F4225" s="362"/>
      <c r="G4225" s="186" t="s">
        <v>45</v>
      </c>
      <c r="H4225" s="187">
        <v>1.26</v>
      </c>
      <c r="I4225" s="188">
        <v>3.65</v>
      </c>
      <c r="J4225" s="200">
        <v>4.59</v>
      </c>
    </row>
    <row r="4226" spans="1:10" s="110" customFormat="1" ht="25.5">
      <c r="A4226" s="199" t="s">
        <v>139</v>
      </c>
      <c r="B4226" s="186" t="s">
        <v>2245</v>
      </c>
      <c r="C4226" s="186" t="s">
        <v>21</v>
      </c>
      <c r="D4226" s="278" t="s">
        <v>2246</v>
      </c>
      <c r="E4226" s="362" t="s">
        <v>142</v>
      </c>
      <c r="F4226" s="362"/>
      <c r="G4226" s="186" t="s">
        <v>3</v>
      </c>
      <c r="H4226" s="187">
        <v>1.357</v>
      </c>
      <c r="I4226" s="188">
        <v>29.69</v>
      </c>
      <c r="J4226" s="200">
        <v>40.28</v>
      </c>
    </row>
    <row r="4227" spans="1:10" s="110" customFormat="1" ht="25.5">
      <c r="A4227" s="201"/>
      <c r="B4227" s="293"/>
      <c r="C4227" s="293"/>
      <c r="D4227" s="279"/>
      <c r="E4227" s="279" t="s">
        <v>143</v>
      </c>
      <c r="F4227" s="203">
        <v>5.23</v>
      </c>
      <c r="G4227" s="279" t="s">
        <v>144</v>
      </c>
      <c r="H4227" s="203">
        <v>0</v>
      </c>
      <c r="I4227" s="279" t="s">
        <v>145</v>
      </c>
      <c r="J4227" s="204">
        <v>5.23</v>
      </c>
    </row>
    <row r="4228" spans="1:10" s="110" customFormat="1" ht="15" customHeight="1" thickBot="1">
      <c r="A4228" s="201"/>
      <c r="B4228" s="293"/>
      <c r="C4228" s="293"/>
      <c r="D4228" s="279"/>
      <c r="E4228" s="279" t="s">
        <v>663</v>
      </c>
      <c r="F4228" s="203">
        <v>11.68</v>
      </c>
      <c r="G4228" s="279"/>
      <c r="H4228" s="363" t="s">
        <v>664</v>
      </c>
      <c r="I4228" s="363"/>
      <c r="J4228" s="204">
        <v>63.68</v>
      </c>
    </row>
    <row r="4229" spans="1:10" s="110" customFormat="1" ht="15" thickTop="1">
      <c r="A4229" s="205"/>
      <c r="B4229" s="190"/>
      <c r="C4229" s="190"/>
      <c r="D4229" s="189"/>
      <c r="E4229" s="189"/>
      <c r="F4229" s="189"/>
      <c r="G4229" s="189"/>
      <c r="H4229" s="189"/>
      <c r="I4229" s="189"/>
      <c r="J4229" s="206"/>
    </row>
    <row r="4230" spans="1:10" s="110" customFormat="1">
      <c r="A4230" s="290" t="s">
        <v>4963</v>
      </c>
      <c r="B4230" s="289" t="s">
        <v>8</v>
      </c>
      <c r="C4230" s="289" t="s">
        <v>9</v>
      </c>
      <c r="D4230" s="284" t="s">
        <v>10</v>
      </c>
      <c r="E4230" s="367" t="s">
        <v>136</v>
      </c>
      <c r="F4230" s="367"/>
      <c r="G4230" s="289" t="s">
        <v>11</v>
      </c>
      <c r="H4230" s="288" t="s">
        <v>12</v>
      </c>
      <c r="I4230" s="288" t="s">
        <v>13</v>
      </c>
      <c r="J4230" s="287" t="s">
        <v>14</v>
      </c>
    </row>
    <row r="4231" spans="1:10" s="110" customFormat="1">
      <c r="A4231" s="94" t="s">
        <v>137</v>
      </c>
      <c r="B4231" s="95" t="s">
        <v>4375</v>
      </c>
      <c r="C4231" s="95" t="s">
        <v>268</v>
      </c>
      <c r="D4231" s="277" t="s">
        <v>3038</v>
      </c>
      <c r="E4231" s="368" t="s">
        <v>22</v>
      </c>
      <c r="F4231" s="368"/>
      <c r="G4231" s="95" t="s">
        <v>34</v>
      </c>
      <c r="H4231" s="182">
        <v>1</v>
      </c>
      <c r="I4231" s="96">
        <v>1021.5</v>
      </c>
      <c r="J4231" s="196">
        <v>1021.5</v>
      </c>
    </row>
    <row r="4232" spans="1:10" s="110" customFormat="1">
      <c r="A4232" s="199" t="s">
        <v>139</v>
      </c>
      <c r="B4232" s="186" t="s">
        <v>1486</v>
      </c>
      <c r="C4232" s="186" t="s">
        <v>268</v>
      </c>
      <c r="D4232" s="278" t="s">
        <v>834</v>
      </c>
      <c r="E4232" s="362" t="s">
        <v>142</v>
      </c>
      <c r="F4232" s="362"/>
      <c r="G4232" s="186" t="s">
        <v>38</v>
      </c>
      <c r="H4232" s="187">
        <v>27.5</v>
      </c>
      <c r="I4232" s="188">
        <v>0.82</v>
      </c>
      <c r="J4232" s="200">
        <v>22.55</v>
      </c>
    </row>
    <row r="4233" spans="1:10" s="110" customFormat="1">
      <c r="A4233" s="199" t="s">
        <v>139</v>
      </c>
      <c r="B4233" s="186" t="s">
        <v>1487</v>
      </c>
      <c r="C4233" s="186" t="s">
        <v>268</v>
      </c>
      <c r="D4233" s="278" t="s">
        <v>835</v>
      </c>
      <c r="E4233" s="362" t="s">
        <v>142</v>
      </c>
      <c r="F4233" s="362"/>
      <c r="G4233" s="186" t="s">
        <v>2</v>
      </c>
      <c r="H4233" s="187">
        <v>7.0000000000000001E-3</v>
      </c>
      <c r="I4233" s="188">
        <v>141.83000000000001</v>
      </c>
      <c r="J4233" s="200">
        <v>0.99</v>
      </c>
    </row>
    <row r="4234" spans="1:10" s="110" customFormat="1">
      <c r="A4234" s="199" t="s">
        <v>139</v>
      </c>
      <c r="B4234" s="186" t="s">
        <v>4376</v>
      </c>
      <c r="C4234" s="186" t="s">
        <v>268</v>
      </c>
      <c r="D4234" s="278" t="s">
        <v>4377</v>
      </c>
      <c r="E4234" s="362" t="s">
        <v>142</v>
      </c>
      <c r="F4234" s="362"/>
      <c r="G4234" s="186" t="s">
        <v>2</v>
      </c>
      <c r="H4234" s="187">
        <v>8.9999999999999993E-3</v>
      </c>
      <c r="I4234" s="188">
        <v>149.21</v>
      </c>
      <c r="J4234" s="200">
        <v>1.34</v>
      </c>
    </row>
    <row r="4235" spans="1:10" s="110" customFormat="1">
      <c r="A4235" s="199" t="s">
        <v>139</v>
      </c>
      <c r="B4235" s="186" t="s">
        <v>4378</v>
      </c>
      <c r="C4235" s="186" t="s">
        <v>268</v>
      </c>
      <c r="D4235" s="278" t="s">
        <v>4379</v>
      </c>
      <c r="E4235" s="362" t="s">
        <v>142</v>
      </c>
      <c r="F4235" s="362"/>
      <c r="G4235" s="186" t="s">
        <v>547</v>
      </c>
      <c r="H4235" s="187">
        <v>1.43</v>
      </c>
      <c r="I4235" s="188">
        <v>83.3</v>
      </c>
      <c r="J4235" s="200">
        <v>119.11</v>
      </c>
    </row>
    <row r="4236" spans="1:10" s="110" customFormat="1">
      <c r="A4236" s="199" t="s">
        <v>139</v>
      </c>
      <c r="B4236" s="186" t="s">
        <v>4380</v>
      </c>
      <c r="C4236" s="186" t="s">
        <v>268</v>
      </c>
      <c r="D4236" s="278" t="s">
        <v>4381</v>
      </c>
      <c r="E4236" s="362" t="s">
        <v>142</v>
      </c>
      <c r="F4236" s="362"/>
      <c r="G4236" s="186" t="s">
        <v>38</v>
      </c>
      <c r="H4236" s="187">
        <v>33</v>
      </c>
      <c r="I4236" s="188">
        <v>25.55</v>
      </c>
      <c r="J4236" s="200">
        <v>843.15</v>
      </c>
    </row>
    <row r="4237" spans="1:10" s="110" customFormat="1">
      <c r="A4237" s="199" t="s">
        <v>139</v>
      </c>
      <c r="B4237" s="186" t="s">
        <v>4382</v>
      </c>
      <c r="C4237" s="186" t="s">
        <v>268</v>
      </c>
      <c r="D4237" s="278" t="s">
        <v>4383</v>
      </c>
      <c r="E4237" s="362" t="s">
        <v>141</v>
      </c>
      <c r="F4237" s="362"/>
      <c r="G4237" s="186" t="s">
        <v>26</v>
      </c>
      <c r="H4237" s="187">
        <v>0.78800000000000003</v>
      </c>
      <c r="I4237" s="188">
        <v>18.739999999999998</v>
      </c>
      <c r="J4237" s="200">
        <v>14.76</v>
      </c>
    </row>
    <row r="4238" spans="1:10" s="110" customFormat="1">
      <c r="A4238" s="199" t="s">
        <v>139</v>
      </c>
      <c r="B4238" s="186" t="s">
        <v>4384</v>
      </c>
      <c r="C4238" s="186" t="s">
        <v>268</v>
      </c>
      <c r="D4238" s="278" t="s">
        <v>4385</v>
      </c>
      <c r="E4238" s="362" t="s">
        <v>141</v>
      </c>
      <c r="F4238" s="362"/>
      <c r="G4238" s="186" t="s">
        <v>26</v>
      </c>
      <c r="H4238" s="187">
        <v>1.2989999999999999</v>
      </c>
      <c r="I4238" s="188">
        <v>15.09</v>
      </c>
      <c r="J4238" s="200">
        <v>19.600000000000001</v>
      </c>
    </row>
    <row r="4239" spans="1:10" s="110" customFormat="1" ht="25.5">
      <c r="A4239" s="201"/>
      <c r="B4239" s="293"/>
      <c r="C4239" s="293"/>
      <c r="D4239" s="279"/>
      <c r="E4239" s="279" t="s">
        <v>143</v>
      </c>
      <c r="F4239" s="203">
        <v>34.36</v>
      </c>
      <c r="G4239" s="279" t="s">
        <v>144</v>
      </c>
      <c r="H4239" s="203">
        <v>0</v>
      </c>
      <c r="I4239" s="279" t="s">
        <v>145</v>
      </c>
      <c r="J4239" s="204">
        <v>34.36</v>
      </c>
    </row>
    <row r="4240" spans="1:10" s="110" customFormat="1" ht="15" customHeight="1" thickBot="1">
      <c r="A4240" s="201"/>
      <c r="B4240" s="293"/>
      <c r="C4240" s="293"/>
      <c r="D4240" s="279"/>
      <c r="E4240" s="279" t="s">
        <v>663</v>
      </c>
      <c r="F4240" s="203">
        <v>229.53</v>
      </c>
      <c r="G4240" s="279"/>
      <c r="H4240" s="363" t="s">
        <v>664</v>
      </c>
      <c r="I4240" s="363"/>
      <c r="J4240" s="204">
        <v>1251.03</v>
      </c>
    </row>
    <row r="4241" spans="1:10" s="110" customFormat="1" ht="15" thickTop="1">
      <c r="A4241" s="205"/>
      <c r="B4241" s="190"/>
      <c r="C4241" s="190"/>
      <c r="D4241" s="189"/>
      <c r="E4241" s="189"/>
      <c r="F4241" s="189"/>
      <c r="G4241" s="189"/>
      <c r="H4241" s="189"/>
      <c r="I4241" s="189"/>
      <c r="J4241" s="206"/>
    </row>
    <row r="4242" spans="1:10" s="110" customFormat="1">
      <c r="A4242" s="290" t="s">
        <v>4964</v>
      </c>
      <c r="B4242" s="289" t="s">
        <v>8</v>
      </c>
      <c r="C4242" s="289" t="s">
        <v>9</v>
      </c>
      <c r="D4242" s="284" t="s">
        <v>10</v>
      </c>
      <c r="E4242" s="367" t="s">
        <v>136</v>
      </c>
      <c r="F4242" s="367"/>
      <c r="G4242" s="289" t="s">
        <v>11</v>
      </c>
      <c r="H4242" s="288" t="s">
        <v>12</v>
      </c>
      <c r="I4242" s="288" t="s">
        <v>13</v>
      </c>
      <c r="J4242" s="287" t="s">
        <v>14</v>
      </c>
    </row>
    <row r="4243" spans="1:10" s="110" customFormat="1" ht="25.5">
      <c r="A4243" s="94" t="s">
        <v>137</v>
      </c>
      <c r="B4243" s="95" t="s">
        <v>4386</v>
      </c>
      <c r="C4243" s="95" t="s">
        <v>21</v>
      </c>
      <c r="D4243" s="277" t="s">
        <v>3039</v>
      </c>
      <c r="E4243" s="368" t="s">
        <v>557</v>
      </c>
      <c r="F4243" s="368"/>
      <c r="G4243" s="95" t="s">
        <v>34</v>
      </c>
      <c r="H4243" s="182">
        <v>1</v>
      </c>
      <c r="I4243" s="96">
        <v>91.4</v>
      </c>
      <c r="J4243" s="196">
        <v>91.4</v>
      </c>
    </row>
    <row r="4244" spans="1:10" s="110" customFormat="1" ht="25.5" customHeight="1">
      <c r="A4244" s="197" t="s">
        <v>146</v>
      </c>
      <c r="B4244" s="183" t="s">
        <v>1345</v>
      </c>
      <c r="C4244" s="183" t="s">
        <v>21</v>
      </c>
      <c r="D4244" s="285" t="s">
        <v>147</v>
      </c>
      <c r="E4244" s="365" t="s">
        <v>148</v>
      </c>
      <c r="F4244" s="365"/>
      <c r="G4244" s="183" t="s">
        <v>26</v>
      </c>
      <c r="H4244" s="184">
        <v>5.5E-2</v>
      </c>
      <c r="I4244" s="185">
        <v>20.32</v>
      </c>
      <c r="J4244" s="198">
        <v>1.1100000000000001</v>
      </c>
    </row>
    <row r="4245" spans="1:10" s="110" customFormat="1" ht="25.5" customHeight="1">
      <c r="A4245" s="197" t="s">
        <v>146</v>
      </c>
      <c r="B4245" s="183" t="s">
        <v>1424</v>
      </c>
      <c r="C4245" s="183" t="s">
        <v>21</v>
      </c>
      <c r="D4245" s="285" t="s">
        <v>173</v>
      </c>
      <c r="E4245" s="365" t="s">
        <v>148</v>
      </c>
      <c r="F4245" s="365"/>
      <c r="G4245" s="183" t="s">
        <v>26</v>
      </c>
      <c r="H4245" s="184">
        <v>4.1000000000000002E-2</v>
      </c>
      <c r="I4245" s="185">
        <v>25</v>
      </c>
      <c r="J4245" s="198">
        <v>1.02</v>
      </c>
    </row>
    <row r="4246" spans="1:10" s="110" customFormat="1" ht="25.5" customHeight="1">
      <c r="A4246" s="197" t="s">
        <v>146</v>
      </c>
      <c r="B4246" s="183" t="s">
        <v>1425</v>
      </c>
      <c r="C4246" s="183" t="s">
        <v>21</v>
      </c>
      <c r="D4246" s="285" t="s">
        <v>491</v>
      </c>
      <c r="E4246" s="365" t="s">
        <v>155</v>
      </c>
      <c r="F4246" s="365"/>
      <c r="G4246" s="183" t="s">
        <v>156</v>
      </c>
      <c r="H4246" s="184">
        <v>1.8E-3</v>
      </c>
      <c r="I4246" s="185">
        <v>22.43</v>
      </c>
      <c r="J4246" s="198">
        <v>0.04</v>
      </c>
    </row>
    <row r="4247" spans="1:10" s="110" customFormat="1" ht="25.5" customHeight="1">
      <c r="A4247" s="197" t="s">
        <v>146</v>
      </c>
      <c r="B4247" s="183" t="s">
        <v>1426</v>
      </c>
      <c r="C4247" s="183" t="s">
        <v>21</v>
      </c>
      <c r="D4247" s="285" t="s">
        <v>492</v>
      </c>
      <c r="E4247" s="365" t="s">
        <v>155</v>
      </c>
      <c r="F4247" s="365"/>
      <c r="G4247" s="183" t="s">
        <v>249</v>
      </c>
      <c r="H4247" s="184">
        <v>2.5999999999999999E-3</v>
      </c>
      <c r="I4247" s="185">
        <v>21.33</v>
      </c>
      <c r="J4247" s="198">
        <v>0.05</v>
      </c>
    </row>
    <row r="4248" spans="1:10" s="110" customFormat="1" ht="25.5">
      <c r="A4248" s="199" t="s">
        <v>139</v>
      </c>
      <c r="B4248" s="186" t="s">
        <v>2241</v>
      </c>
      <c r="C4248" s="186" t="s">
        <v>21</v>
      </c>
      <c r="D4248" s="278" t="s">
        <v>2242</v>
      </c>
      <c r="E4248" s="362" t="s">
        <v>142</v>
      </c>
      <c r="F4248" s="362"/>
      <c r="G4248" s="186" t="s">
        <v>105</v>
      </c>
      <c r="H4248" s="187">
        <v>4.2</v>
      </c>
      <c r="I4248" s="188">
        <v>0.24</v>
      </c>
      <c r="J4248" s="200">
        <v>1</v>
      </c>
    </row>
    <row r="4249" spans="1:10" s="110" customFormat="1" ht="25.5">
      <c r="A4249" s="199" t="s">
        <v>139</v>
      </c>
      <c r="B4249" s="186" t="s">
        <v>2243</v>
      </c>
      <c r="C4249" s="186" t="s">
        <v>21</v>
      </c>
      <c r="D4249" s="278" t="s">
        <v>2244</v>
      </c>
      <c r="E4249" s="362" t="s">
        <v>142</v>
      </c>
      <c r="F4249" s="362"/>
      <c r="G4249" s="186" t="s">
        <v>45</v>
      </c>
      <c r="H4249" s="187">
        <v>4.2</v>
      </c>
      <c r="I4249" s="188">
        <v>3.65</v>
      </c>
      <c r="J4249" s="200">
        <v>15.33</v>
      </c>
    </row>
    <row r="4250" spans="1:10" s="110" customFormat="1" ht="25.5">
      <c r="A4250" s="199" t="s">
        <v>139</v>
      </c>
      <c r="B4250" s="186" t="s">
        <v>4387</v>
      </c>
      <c r="C4250" s="186" t="s">
        <v>21</v>
      </c>
      <c r="D4250" s="278" t="s">
        <v>4388</v>
      </c>
      <c r="E4250" s="362" t="s">
        <v>142</v>
      </c>
      <c r="F4250" s="362"/>
      <c r="G4250" s="186" t="s">
        <v>45</v>
      </c>
      <c r="H4250" s="187">
        <v>1.0289999999999999</v>
      </c>
      <c r="I4250" s="188">
        <v>70.8</v>
      </c>
      <c r="J4250" s="200">
        <v>72.849999999999994</v>
      </c>
    </row>
    <row r="4251" spans="1:10" s="110" customFormat="1" ht="25.5">
      <c r="A4251" s="201"/>
      <c r="B4251" s="293"/>
      <c r="C4251" s="293"/>
      <c r="D4251" s="279"/>
      <c r="E4251" s="279" t="s">
        <v>143</v>
      </c>
      <c r="F4251" s="203">
        <v>1.7000000000000002</v>
      </c>
      <c r="G4251" s="279" t="s">
        <v>144</v>
      </c>
      <c r="H4251" s="203">
        <v>0</v>
      </c>
      <c r="I4251" s="279" t="s">
        <v>145</v>
      </c>
      <c r="J4251" s="204">
        <v>1.7000000000000002</v>
      </c>
    </row>
    <row r="4252" spans="1:10" s="110" customFormat="1" ht="15" customHeight="1" thickBot="1">
      <c r="A4252" s="201"/>
      <c r="B4252" s="293"/>
      <c r="C4252" s="293"/>
      <c r="D4252" s="279"/>
      <c r="E4252" s="279" t="s">
        <v>663</v>
      </c>
      <c r="F4252" s="203">
        <v>20.53</v>
      </c>
      <c r="G4252" s="279"/>
      <c r="H4252" s="363" t="s">
        <v>664</v>
      </c>
      <c r="I4252" s="363"/>
      <c r="J4252" s="204">
        <v>111.93</v>
      </c>
    </row>
    <row r="4253" spans="1:10" s="110" customFormat="1" ht="15" thickTop="1">
      <c r="A4253" s="205"/>
      <c r="B4253" s="190"/>
      <c r="C4253" s="190"/>
      <c r="D4253" s="189"/>
      <c r="E4253" s="189"/>
      <c r="F4253" s="189"/>
      <c r="G4253" s="189"/>
      <c r="H4253" s="189"/>
      <c r="I4253" s="189"/>
      <c r="J4253" s="206"/>
    </row>
    <row r="4254" spans="1:10" s="110" customFormat="1">
      <c r="A4254" s="290" t="s">
        <v>4967</v>
      </c>
      <c r="B4254" s="289" t="s">
        <v>8</v>
      </c>
      <c r="C4254" s="289" t="s">
        <v>9</v>
      </c>
      <c r="D4254" s="284" t="s">
        <v>10</v>
      </c>
      <c r="E4254" s="367" t="s">
        <v>136</v>
      </c>
      <c r="F4254" s="367"/>
      <c r="G4254" s="289" t="s">
        <v>11</v>
      </c>
      <c r="H4254" s="288" t="s">
        <v>12</v>
      </c>
      <c r="I4254" s="288" t="s">
        <v>13</v>
      </c>
      <c r="J4254" s="287" t="s">
        <v>14</v>
      </c>
    </row>
    <row r="4255" spans="1:10" s="110" customFormat="1" ht="25.5">
      <c r="A4255" s="94" t="s">
        <v>137</v>
      </c>
      <c r="B4255" s="95" t="s">
        <v>4389</v>
      </c>
      <c r="C4255" s="95" t="s">
        <v>21</v>
      </c>
      <c r="D4255" s="277" t="s">
        <v>3040</v>
      </c>
      <c r="E4255" s="368" t="s">
        <v>643</v>
      </c>
      <c r="F4255" s="368"/>
      <c r="G4255" s="95" t="s">
        <v>3</v>
      </c>
      <c r="H4255" s="182">
        <v>1</v>
      </c>
      <c r="I4255" s="96">
        <v>29.77</v>
      </c>
      <c r="J4255" s="196">
        <v>29.77</v>
      </c>
    </row>
    <row r="4256" spans="1:10" s="110" customFormat="1" ht="25.5" customHeight="1">
      <c r="A4256" s="197" t="s">
        <v>146</v>
      </c>
      <c r="B4256" s="183" t="s">
        <v>1409</v>
      </c>
      <c r="C4256" s="183" t="s">
        <v>21</v>
      </c>
      <c r="D4256" s="285" t="s">
        <v>782</v>
      </c>
      <c r="E4256" s="365" t="s">
        <v>148</v>
      </c>
      <c r="F4256" s="365"/>
      <c r="G4256" s="183" t="s">
        <v>26</v>
      </c>
      <c r="H4256" s="184">
        <v>0.7419</v>
      </c>
      <c r="I4256" s="185">
        <v>27.11</v>
      </c>
      <c r="J4256" s="198">
        <v>20.11</v>
      </c>
    </row>
    <row r="4257" spans="1:10" s="110" customFormat="1" ht="25.5" customHeight="1">
      <c r="A4257" s="197" t="s">
        <v>146</v>
      </c>
      <c r="B4257" s="183" t="s">
        <v>1345</v>
      </c>
      <c r="C4257" s="183" t="s">
        <v>21</v>
      </c>
      <c r="D4257" s="285" t="s">
        <v>147</v>
      </c>
      <c r="E4257" s="365" t="s">
        <v>148</v>
      </c>
      <c r="F4257" s="365"/>
      <c r="G4257" s="183" t="s">
        <v>26</v>
      </c>
      <c r="H4257" s="184">
        <v>0.24729999999999999</v>
      </c>
      <c r="I4257" s="185">
        <v>20.32</v>
      </c>
      <c r="J4257" s="198">
        <v>5.0199999999999996</v>
      </c>
    </row>
    <row r="4258" spans="1:10" s="110" customFormat="1" ht="25.5">
      <c r="A4258" s="199" t="s">
        <v>139</v>
      </c>
      <c r="B4258" s="186" t="s">
        <v>1444</v>
      </c>
      <c r="C4258" s="186" t="s">
        <v>21</v>
      </c>
      <c r="D4258" s="278" t="s">
        <v>809</v>
      </c>
      <c r="E4258" s="362" t="s">
        <v>142</v>
      </c>
      <c r="F4258" s="362"/>
      <c r="G4258" s="186" t="s">
        <v>45</v>
      </c>
      <c r="H4258" s="187">
        <v>8.0199999999999994E-2</v>
      </c>
      <c r="I4258" s="188">
        <v>1.1499999999999999</v>
      </c>
      <c r="J4258" s="200">
        <v>0.09</v>
      </c>
    </row>
    <row r="4259" spans="1:10" s="110" customFormat="1">
      <c r="A4259" s="199" t="s">
        <v>139</v>
      </c>
      <c r="B4259" s="186" t="s">
        <v>1445</v>
      </c>
      <c r="C4259" s="186" t="s">
        <v>21</v>
      </c>
      <c r="D4259" s="278" t="s">
        <v>810</v>
      </c>
      <c r="E4259" s="362" t="s">
        <v>142</v>
      </c>
      <c r="F4259" s="362"/>
      <c r="G4259" s="186" t="s">
        <v>38</v>
      </c>
      <c r="H4259" s="187">
        <v>1.3389</v>
      </c>
      <c r="I4259" s="188">
        <v>3.4</v>
      </c>
      <c r="J4259" s="200">
        <v>4.55</v>
      </c>
    </row>
    <row r="4260" spans="1:10" s="110" customFormat="1" ht="25.5">
      <c r="A4260" s="201"/>
      <c r="B4260" s="293"/>
      <c r="C4260" s="293"/>
      <c r="D4260" s="279"/>
      <c r="E4260" s="279" t="s">
        <v>143</v>
      </c>
      <c r="F4260" s="203">
        <v>18.649999999999999</v>
      </c>
      <c r="G4260" s="279" t="s">
        <v>144</v>
      </c>
      <c r="H4260" s="203">
        <v>0</v>
      </c>
      <c r="I4260" s="279" t="s">
        <v>145</v>
      </c>
      <c r="J4260" s="204">
        <v>18.649999999999999</v>
      </c>
    </row>
    <row r="4261" spans="1:10" s="110" customFormat="1" ht="15" customHeight="1" thickBot="1">
      <c r="A4261" s="201"/>
      <c r="B4261" s="293"/>
      <c r="C4261" s="293"/>
      <c r="D4261" s="279"/>
      <c r="E4261" s="279" t="s">
        <v>663</v>
      </c>
      <c r="F4261" s="203">
        <v>6.68</v>
      </c>
      <c r="G4261" s="279"/>
      <c r="H4261" s="363" t="s">
        <v>664</v>
      </c>
      <c r="I4261" s="363"/>
      <c r="J4261" s="204">
        <v>36.450000000000003</v>
      </c>
    </row>
    <row r="4262" spans="1:10" s="110" customFormat="1" ht="15" thickTop="1">
      <c r="A4262" s="205"/>
      <c r="B4262" s="190"/>
      <c r="C4262" s="190"/>
      <c r="D4262" s="189"/>
      <c r="E4262" s="189"/>
      <c r="F4262" s="189"/>
      <c r="G4262" s="189"/>
      <c r="H4262" s="189"/>
      <c r="I4262" s="189"/>
      <c r="J4262" s="206"/>
    </row>
    <row r="4263" spans="1:10" s="110" customFormat="1">
      <c r="A4263" s="290" t="s">
        <v>4970</v>
      </c>
      <c r="B4263" s="289" t="s">
        <v>8</v>
      </c>
      <c r="C4263" s="289" t="s">
        <v>9</v>
      </c>
      <c r="D4263" s="284" t="s">
        <v>10</v>
      </c>
      <c r="E4263" s="367" t="s">
        <v>136</v>
      </c>
      <c r="F4263" s="367"/>
      <c r="G4263" s="289" t="s">
        <v>11</v>
      </c>
      <c r="H4263" s="288" t="s">
        <v>12</v>
      </c>
      <c r="I4263" s="288" t="s">
        <v>13</v>
      </c>
      <c r="J4263" s="287" t="s">
        <v>14</v>
      </c>
    </row>
    <row r="4264" spans="1:10" s="110" customFormat="1" ht="25.5">
      <c r="A4264" s="94" t="s">
        <v>137</v>
      </c>
      <c r="B4264" s="95" t="s">
        <v>4390</v>
      </c>
      <c r="C4264" s="95" t="s">
        <v>16</v>
      </c>
      <c r="D4264" s="277" t="s">
        <v>3041</v>
      </c>
      <c r="E4264" s="368">
        <v>1802</v>
      </c>
      <c r="F4264" s="368"/>
      <c r="G4264" s="95" t="s">
        <v>2070</v>
      </c>
      <c r="H4264" s="182">
        <v>1</v>
      </c>
      <c r="I4264" s="96">
        <v>1681.46</v>
      </c>
      <c r="J4264" s="196">
        <v>1681.46</v>
      </c>
    </row>
    <row r="4265" spans="1:10" s="110" customFormat="1" ht="25.5">
      <c r="A4265" s="199" t="s">
        <v>139</v>
      </c>
      <c r="B4265" s="186" t="s">
        <v>3513</v>
      </c>
      <c r="C4265" s="186" t="s">
        <v>16</v>
      </c>
      <c r="D4265" s="278" t="s">
        <v>3514</v>
      </c>
      <c r="E4265" s="362" t="s">
        <v>142</v>
      </c>
      <c r="F4265" s="362"/>
      <c r="G4265" s="186" t="s">
        <v>2</v>
      </c>
      <c r="H4265" s="187">
        <v>1.77E-2</v>
      </c>
      <c r="I4265" s="188">
        <v>172.18</v>
      </c>
      <c r="J4265" s="200">
        <v>3.04</v>
      </c>
    </row>
    <row r="4266" spans="1:10" s="110" customFormat="1" ht="25.5">
      <c r="A4266" s="199" t="s">
        <v>139</v>
      </c>
      <c r="B4266" s="186" t="s">
        <v>3521</v>
      </c>
      <c r="C4266" s="186" t="s">
        <v>16</v>
      </c>
      <c r="D4266" s="278" t="s">
        <v>3522</v>
      </c>
      <c r="E4266" s="362" t="s">
        <v>142</v>
      </c>
      <c r="F4266" s="362"/>
      <c r="G4266" s="186" t="s">
        <v>2</v>
      </c>
      <c r="H4266" s="187">
        <v>9.7000000000000003E-3</v>
      </c>
      <c r="I4266" s="188">
        <v>149.94999999999999</v>
      </c>
      <c r="J4266" s="200">
        <v>1.45</v>
      </c>
    </row>
    <row r="4267" spans="1:10" s="110" customFormat="1" ht="25.5">
      <c r="A4267" s="199" t="s">
        <v>139</v>
      </c>
      <c r="B4267" s="186" t="s">
        <v>4391</v>
      </c>
      <c r="C4267" s="186" t="s">
        <v>16</v>
      </c>
      <c r="D4267" s="278" t="s">
        <v>4392</v>
      </c>
      <c r="E4267" s="362" t="s">
        <v>142</v>
      </c>
      <c r="F4267" s="362"/>
      <c r="G4267" s="186" t="s">
        <v>2</v>
      </c>
      <c r="H4267" s="187">
        <v>9.7000000000000003E-3</v>
      </c>
      <c r="I4267" s="188">
        <v>159.69999999999999</v>
      </c>
      <c r="J4267" s="200">
        <v>1.54</v>
      </c>
    </row>
    <row r="4268" spans="1:10" s="110" customFormat="1" ht="25.5">
      <c r="A4268" s="199" t="s">
        <v>139</v>
      </c>
      <c r="B4268" s="186" t="s">
        <v>3525</v>
      </c>
      <c r="C4268" s="186" t="s">
        <v>16</v>
      </c>
      <c r="D4268" s="278" t="s">
        <v>3526</v>
      </c>
      <c r="E4268" s="362" t="s">
        <v>142</v>
      </c>
      <c r="F4268" s="362"/>
      <c r="G4268" s="186" t="s">
        <v>36</v>
      </c>
      <c r="H4268" s="187">
        <v>8.6999999999999993</v>
      </c>
      <c r="I4268" s="188">
        <v>0.65</v>
      </c>
      <c r="J4268" s="200">
        <v>5.65</v>
      </c>
    </row>
    <row r="4269" spans="1:10" s="110" customFormat="1" ht="25.5">
      <c r="A4269" s="199" t="s">
        <v>139</v>
      </c>
      <c r="B4269" s="186" t="s">
        <v>4393</v>
      </c>
      <c r="C4269" s="186" t="s">
        <v>16</v>
      </c>
      <c r="D4269" s="278" t="s">
        <v>4394</v>
      </c>
      <c r="E4269" s="362" t="s">
        <v>142</v>
      </c>
      <c r="F4269" s="362"/>
      <c r="G4269" s="186" t="s">
        <v>17</v>
      </c>
      <c r="H4269" s="187">
        <v>1</v>
      </c>
      <c r="I4269" s="188">
        <v>1577.67</v>
      </c>
      <c r="J4269" s="200">
        <v>1577.67</v>
      </c>
    </row>
    <row r="4270" spans="1:10" s="110" customFormat="1" ht="25.5">
      <c r="A4270" s="199" t="s">
        <v>139</v>
      </c>
      <c r="B4270" s="186" t="s">
        <v>1688</v>
      </c>
      <c r="C4270" s="186" t="s">
        <v>16</v>
      </c>
      <c r="D4270" s="278" t="s">
        <v>140</v>
      </c>
      <c r="E4270" s="362" t="s">
        <v>141</v>
      </c>
      <c r="F4270" s="362"/>
      <c r="G4270" s="186" t="s">
        <v>26</v>
      </c>
      <c r="H4270" s="187">
        <v>2.3100999999999998</v>
      </c>
      <c r="I4270" s="188">
        <v>14.62</v>
      </c>
      <c r="J4270" s="200">
        <v>33.770000000000003</v>
      </c>
    </row>
    <row r="4271" spans="1:10" s="110" customFormat="1" ht="25.5">
      <c r="A4271" s="199" t="s">
        <v>139</v>
      </c>
      <c r="B4271" s="186" t="s">
        <v>3543</v>
      </c>
      <c r="C4271" s="186" t="s">
        <v>16</v>
      </c>
      <c r="D4271" s="278" t="s">
        <v>849</v>
      </c>
      <c r="E4271" s="362" t="s">
        <v>141</v>
      </c>
      <c r="F4271" s="362"/>
      <c r="G4271" s="186" t="s">
        <v>26</v>
      </c>
      <c r="H4271" s="187">
        <v>2.4923000000000002</v>
      </c>
      <c r="I4271" s="188">
        <v>23.41</v>
      </c>
      <c r="J4271" s="200">
        <v>58.34</v>
      </c>
    </row>
    <row r="4272" spans="1:10" s="110" customFormat="1" ht="25.5">
      <c r="A4272" s="201"/>
      <c r="B4272" s="293"/>
      <c r="C4272" s="293"/>
      <c r="D4272" s="279"/>
      <c r="E4272" s="279" t="s">
        <v>143</v>
      </c>
      <c r="F4272" s="203">
        <v>92.11</v>
      </c>
      <c r="G4272" s="279" t="s">
        <v>144</v>
      </c>
      <c r="H4272" s="203">
        <v>0</v>
      </c>
      <c r="I4272" s="279" t="s">
        <v>145</v>
      </c>
      <c r="J4272" s="204">
        <v>92.11</v>
      </c>
    </row>
    <row r="4273" spans="1:10" s="110" customFormat="1" ht="15" customHeight="1" thickBot="1">
      <c r="A4273" s="201"/>
      <c r="B4273" s="293"/>
      <c r="C4273" s="293"/>
      <c r="D4273" s="279"/>
      <c r="E4273" s="279" t="s">
        <v>663</v>
      </c>
      <c r="F4273" s="203">
        <v>377.82</v>
      </c>
      <c r="G4273" s="279"/>
      <c r="H4273" s="363" t="s">
        <v>664</v>
      </c>
      <c r="I4273" s="363"/>
      <c r="J4273" s="204">
        <v>2059.2800000000002</v>
      </c>
    </row>
    <row r="4274" spans="1:10" s="110" customFormat="1" ht="15" thickTop="1">
      <c r="A4274" s="205"/>
      <c r="B4274" s="190"/>
      <c r="C4274" s="190"/>
      <c r="D4274" s="189"/>
      <c r="E4274" s="189"/>
      <c r="F4274" s="189"/>
      <c r="G4274" s="189"/>
      <c r="H4274" s="189"/>
      <c r="I4274" s="189"/>
      <c r="J4274" s="206"/>
    </row>
    <row r="4275" spans="1:10" s="110" customFormat="1">
      <c r="A4275" s="290" t="s">
        <v>4971</v>
      </c>
      <c r="B4275" s="289" t="s">
        <v>8</v>
      </c>
      <c r="C4275" s="289" t="s">
        <v>9</v>
      </c>
      <c r="D4275" s="284" t="s">
        <v>10</v>
      </c>
      <c r="E4275" s="367" t="s">
        <v>136</v>
      </c>
      <c r="F4275" s="367"/>
      <c r="G4275" s="289" t="s">
        <v>11</v>
      </c>
      <c r="H4275" s="288" t="s">
        <v>12</v>
      </c>
      <c r="I4275" s="288" t="s">
        <v>13</v>
      </c>
      <c r="J4275" s="287" t="s">
        <v>14</v>
      </c>
    </row>
    <row r="4276" spans="1:10" s="110" customFormat="1" ht="25.5" customHeight="1">
      <c r="A4276" s="94" t="s">
        <v>137</v>
      </c>
      <c r="B4276" s="95" t="s">
        <v>1287</v>
      </c>
      <c r="C4276" s="95" t="s">
        <v>21</v>
      </c>
      <c r="D4276" s="277" t="s">
        <v>285</v>
      </c>
      <c r="E4276" s="368" t="s">
        <v>505</v>
      </c>
      <c r="F4276" s="368"/>
      <c r="G4276" s="95" t="s">
        <v>3</v>
      </c>
      <c r="H4276" s="182">
        <v>1</v>
      </c>
      <c r="I4276" s="96">
        <v>572.9</v>
      </c>
      <c r="J4276" s="196">
        <v>572.9</v>
      </c>
    </row>
    <row r="4277" spans="1:10" s="110" customFormat="1" ht="25.5" customHeight="1">
      <c r="A4277" s="197" t="s">
        <v>146</v>
      </c>
      <c r="B4277" s="183" t="s">
        <v>1482</v>
      </c>
      <c r="C4277" s="183" t="s">
        <v>21</v>
      </c>
      <c r="D4277" s="285" t="s">
        <v>832</v>
      </c>
      <c r="E4277" s="365" t="s">
        <v>148</v>
      </c>
      <c r="F4277" s="365"/>
      <c r="G4277" s="183" t="s">
        <v>26</v>
      </c>
      <c r="H4277" s="184">
        <v>7.2590000000000003</v>
      </c>
      <c r="I4277" s="185">
        <v>21.5</v>
      </c>
      <c r="J4277" s="198">
        <v>156.06</v>
      </c>
    </row>
    <row r="4278" spans="1:10" s="110" customFormat="1" ht="25.5" customHeight="1">
      <c r="A4278" s="197" t="s">
        <v>146</v>
      </c>
      <c r="B4278" s="183" t="s">
        <v>1483</v>
      </c>
      <c r="C4278" s="183" t="s">
        <v>21</v>
      </c>
      <c r="D4278" s="285" t="s">
        <v>509</v>
      </c>
      <c r="E4278" s="365" t="s">
        <v>148</v>
      </c>
      <c r="F4278" s="365"/>
      <c r="G4278" s="183" t="s">
        <v>26</v>
      </c>
      <c r="H4278" s="184">
        <v>8.8369999999999997</v>
      </c>
      <c r="I4278" s="185">
        <v>25.4</v>
      </c>
      <c r="J4278" s="198">
        <v>224.45</v>
      </c>
    </row>
    <row r="4279" spans="1:10" s="110" customFormat="1" ht="38.25">
      <c r="A4279" s="199" t="s">
        <v>139</v>
      </c>
      <c r="B4279" s="186" t="s">
        <v>1459</v>
      </c>
      <c r="C4279" s="186" t="s">
        <v>21</v>
      </c>
      <c r="D4279" s="278" t="s">
        <v>824</v>
      </c>
      <c r="E4279" s="362" t="s">
        <v>142</v>
      </c>
      <c r="F4279" s="362"/>
      <c r="G4279" s="186" t="s">
        <v>45</v>
      </c>
      <c r="H4279" s="187">
        <v>5.3330000000000002</v>
      </c>
      <c r="I4279" s="188">
        <v>0.61</v>
      </c>
      <c r="J4279" s="200">
        <v>3.25</v>
      </c>
    </row>
    <row r="4280" spans="1:10" s="110" customFormat="1">
      <c r="A4280" s="199" t="s">
        <v>139</v>
      </c>
      <c r="B4280" s="186" t="s">
        <v>1484</v>
      </c>
      <c r="C4280" s="186" t="s">
        <v>21</v>
      </c>
      <c r="D4280" s="278" t="s">
        <v>833</v>
      </c>
      <c r="E4280" s="362" t="s">
        <v>142</v>
      </c>
      <c r="F4280" s="362"/>
      <c r="G4280" s="186" t="s">
        <v>38</v>
      </c>
      <c r="H4280" s="187">
        <v>0.115</v>
      </c>
      <c r="I4280" s="188">
        <v>34.369999999999997</v>
      </c>
      <c r="J4280" s="200">
        <v>3.95</v>
      </c>
    </row>
    <row r="4281" spans="1:10" s="110" customFormat="1">
      <c r="A4281" s="199" t="s">
        <v>139</v>
      </c>
      <c r="B4281" s="186" t="s">
        <v>1481</v>
      </c>
      <c r="C4281" s="186" t="s">
        <v>21</v>
      </c>
      <c r="D4281" s="278" t="s">
        <v>507</v>
      </c>
      <c r="E4281" s="362" t="s">
        <v>142</v>
      </c>
      <c r="F4281" s="362"/>
      <c r="G4281" s="186" t="s">
        <v>38</v>
      </c>
      <c r="H4281" s="187">
        <v>4.327</v>
      </c>
      <c r="I4281" s="188">
        <v>42.8</v>
      </c>
      <c r="J4281" s="200">
        <v>185.19</v>
      </c>
    </row>
    <row r="4282" spans="1:10" s="110" customFormat="1" ht="25.5">
      <c r="A4282" s="201"/>
      <c r="B4282" s="293"/>
      <c r="C4282" s="293"/>
      <c r="D4282" s="279"/>
      <c r="E4282" s="279" t="s">
        <v>143</v>
      </c>
      <c r="F4282" s="203">
        <v>294.41000000000003</v>
      </c>
      <c r="G4282" s="279" t="s">
        <v>144</v>
      </c>
      <c r="H4282" s="203">
        <v>0</v>
      </c>
      <c r="I4282" s="279" t="s">
        <v>145</v>
      </c>
      <c r="J4282" s="204">
        <v>294.41000000000003</v>
      </c>
    </row>
    <row r="4283" spans="1:10" s="110" customFormat="1" ht="15" customHeight="1" thickBot="1">
      <c r="A4283" s="201"/>
      <c r="B4283" s="293"/>
      <c r="C4283" s="293"/>
      <c r="D4283" s="279"/>
      <c r="E4283" s="279" t="s">
        <v>663</v>
      </c>
      <c r="F4283" s="203">
        <v>128.72999999999999</v>
      </c>
      <c r="G4283" s="279"/>
      <c r="H4283" s="363" t="s">
        <v>664</v>
      </c>
      <c r="I4283" s="363"/>
      <c r="J4283" s="204">
        <v>701.63</v>
      </c>
    </row>
    <row r="4284" spans="1:10" s="110" customFormat="1" ht="15" thickTop="1">
      <c r="A4284" s="205"/>
      <c r="B4284" s="190"/>
      <c r="C4284" s="190"/>
      <c r="D4284" s="189"/>
      <c r="E4284" s="189"/>
      <c r="F4284" s="189"/>
      <c r="G4284" s="189"/>
      <c r="H4284" s="189"/>
      <c r="I4284" s="189"/>
      <c r="J4284" s="206"/>
    </row>
    <row r="4285" spans="1:10" s="110" customFormat="1">
      <c r="A4285" s="290" t="s">
        <v>4998</v>
      </c>
      <c r="B4285" s="289" t="s">
        <v>8</v>
      </c>
      <c r="C4285" s="289" t="s">
        <v>9</v>
      </c>
      <c r="D4285" s="284" t="s">
        <v>10</v>
      </c>
      <c r="E4285" s="367" t="s">
        <v>136</v>
      </c>
      <c r="F4285" s="367"/>
      <c r="G4285" s="289" t="s">
        <v>11</v>
      </c>
      <c r="H4285" s="288" t="s">
        <v>12</v>
      </c>
      <c r="I4285" s="288" t="s">
        <v>13</v>
      </c>
      <c r="J4285" s="287" t="s">
        <v>14</v>
      </c>
    </row>
    <row r="4286" spans="1:10" s="110" customFormat="1" ht="38.25" customHeight="1">
      <c r="A4286" s="94" t="s">
        <v>137</v>
      </c>
      <c r="B4286" s="95" t="s">
        <v>4395</v>
      </c>
      <c r="C4286" s="95" t="s">
        <v>21</v>
      </c>
      <c r="D4286" s="277" t="s">
        <v>3044</v>
      </c>
      <c r="E4286" s="368" t="s">
        <v>182</v>
      </c>
      <c r="F4286" s="368"/>
      <c r="G4286" s="95" t="s">
        <v>45</v>
      </c>
      <c r="H4286" s="182">
        <v>1</v>
      </c>
      <c r="I4286" s="96">
        <v>392.31</v>
      </c>
      <c r="J4286" s="196">
        <v>392.31</v>
      </c>
    </row>
    <row r="4287" spans="1:10" s="110" customFormat="1" ht="38.25">
      <c r="A4287" s="197" t="s">
        <v>146</v>
      </c>
      <c r="B4287" s="183" t="s">
        <v>1644</v>
      </c>
      <c r="C4287" s="183" t="s">
        <v>21</v>
      </c>
      <c r="D4287" s="285" t="s">
        <v>1036</v>
      </c>
      <c r="E4287" s="365" t="s">
        <v>148</v>
      </c>
      <c r="F4287" s="365"/>
      <c r="G4287" s="183" t="s">
        <v>2</v>
      </c>
      <c r="H4287" s="184">
        <v>5.7500000000000002E-2</v>
      </c>
      <c r="I4287" s="185">
        <v>814.05</v>
      </c>
      <c r="J4287" s="198">
        <v>46.8</v>
      </c>
    </row>
    <row r="4288" spans="1:10" s="110" customFormat="1" ht="25.5" customHeight="1">
      <c r="A4288" s="197" t="s">
        <v>146</v>
      </c>
      <c r="B4288" s="183" t="s">
        <v>1515</v>
      </c>
      <c r="C4288" s="183" t="s">
        <v>21</v>
      </c>
      <c r="D4288" s="285" t="s">
        <v>861</v>
      </c>
      <c r="E4288" s="365" t="s">
        <v>178</v>
      </c>
      <c r="F4288" s="365"/>
      <c r="G4288" s="183" t="s">
        <v>2</v>
      </c>
      <c r="H4288" s="184">
        <v>8.1000000000000003E-2</v>
      </c>
      <c r="I4288" s="185">
        <v>345.68</v>
      </c>
      <c r="J4288" s="198">
        <v>28</v>
      </c>
    </row>
    <row r="4289" spans="1:10" s="110" customFormat="1" ht="51">
      <c r="A4289" s="197" t="s">
        <v>146</v>
      </c>
      <c r="B4289" s="183" t="s">
        <v>1382</v>
      </c>
      <c r="C4289" s="183" t="s">
        <v>21</v>
      </c>
      <c r="D4289" s="285" t="s">
        <v>756</v>
      </c>
      <c r="E4289" s="365" t="s">
        <v>155</v>
      </c>
      <c r="F4289" s="365"/>
      <c r="G4289" s="183" t="s">
        <v>156</v>
      </c>
      <c r="H4289" s="184">
        <v>8.6999999999999994E-3</v>
      </c>
      <c r="I4289" s="185">
        <v>137.06</v>
      </c>
      <c r="J4289" s="198">
        <v>1.19</v>
      </c>
    </row>
    <row r="4290" spans="1:10" s="110" customFormat="1" ht="51">
      <c r="A4290" s="197" t="s">
        <v>146</v>
      </c>
      <c r="B4290" s="183" t="s">
        <v>1383</v>
      </c>
      <c r="C4290" s="183" t="s">
        <v>21</v>
      </c>
      <c r="D4290" s="285" t="s">
        <v>757</v>
      </c>
      <c r="E4290" s="365" t="s">
        <v>155</v>
      </c>
      <c r="F4290" s="365"/>
      <c r="G4290" s="183" t="s">
        <v>249</v>
      </c>
      <c r="H4290" s="184">
        <v>1.78E-2</v>
      </c>
      <c r="I4290" s="185">
        <v>55.09</v>
      </c>
      <c r="J4290" s="198">
        <v>0.98</v>
      </c>
    </row>
    <row r="4291" spans="1:10" s="110" customFormat="1" ht="38.25">
      <c r="A4291" s="197" t="s">
        <v>146</v>
      </c>
      <c r="B4291" s="183" t="s">
        <v>1646</v>
      </c>
      <c r="C4291" s="183" t="s">
        <v>21</v>
      </c>
      <c r="D4291" s="285" t="s">
        <v>1037</v>
      </c>
      <c r="E4291" s="365" t="s">
        <v>148</v>
      </c>
      <c r="F4291" s="365"/>
      <c r="G4291" s="183" t="s">
        <v>2</v>
      </c>
      <c r="H4291" s="184">
        <v>1.3599999999999999E-2</v>
      </c>
      <c r="I4291" s="185">
        <v>547.35</v>
      </c>
      <c r="J4291" s="198">
        <v>7.44</v>
      </c>
    </row>
    <row r="4292" spans="1:10" s="110" customFormat="1" ht="25.5" customHeight="1">
      <c r="A4292" s="197" t="s">
        <v>146</v>
      </c>
      <c r="B4292" s="183" t="s">
        <v>1386</v>
      </c>
      <c r="C4292" s="183" t="s">
        <v>21</v>
      </c>
      <c r="D4292" s="285" t="s">
        <v>174</v>
      </c>
      <c r="E4292" s="365" t="s">
        <v>148</v>
      </c>
      <c r="F4292" s="365"/>
      <c r="G4292" s="183" t="s">
        <v>26</v>
      </c>
      <c r="H4292" s="184">
        <v>2.9802</v>
      </c>
      <c r="I4292" s="185">
        <v>25.62</v>
      </c>
      <c r="J4292" s="198">
        <v>76.349999999999994</v>
      </c>
    </row>
    <row r="4293" spans="1:10" s="110" customFormat="1" ht="25.5" customHeight="1">
      <c r="A4293" s="197" t="s">
        <v>146</v>
      </c>
      <c r="B4293" s="183" t="s">
        <v>1345</v>
      </c>
      <c r="C4293" s="183" t="s">
        <v>21</v>
      </c>
      <c r="D4293" s="285" t="s">
        <v>147</v>
      </c>
      <c r="E4293" s="365" t="s">
        <v>148</v>
      </c>
      <c r="F4293" s="365"/>
      <c r="G4293" s="183" t="s">
        <v>26</v>
      </c>
      <c r="H4293" s="184">
        <v>2.3416000000000001</v>
      </c>
      <c r="I4293" s="185">
        <v>20.32</v>
      </c>
      <c r="J4293" s="198">
        <v>47.58</v>
      </c>
    </row>
    <row r="4294" spans="1:10" s="110" customFormat="1" ht="25.5" customHeight="1">
      <c r="A4294" s="197" t="s">
        <v>146</v>
      </c>
      <c r="B4294" s="183" t="s">
        <v>1654</v>
      </c>
      <c r="C4294" s="183" t="s">
        <v>21</v>
      </c>
      <c r="D4294" s="285" t="s">
        <v>560</v>
      </c>
      <c r="E4294" s="365" t="s">
        <v>181</v>
      </c>
      <c r="F4294" s="365"/>
      <c r="G4294" s="183" t="s">
        <v>2</v>
      </c>
      <c r="H4294" s="184">
        <v>4.48E-2</v>
      </c>
      <c r="I4294" s="185">
        <v>2495.89</v>
      </c>
      <c r="J4294" s="198">
        <v>111.81</v>
      </c>
    </row>
    <row r="4295" spans="1:10" s="110" customFormat="1" ht="25.5">
      <c r="A4295" s="199" t="s">
        <v>139</v>
      </c>
      <c r="B4295" s="186" t="s">
        <v>4396</v>
      </c>
      <c r="C4295" s="186" t="s">
        <v>21</v>
      </c>
      <c r="D4295" s="278" t="s">
        <v>4397</v>
      </c>
      <c r="E4295" s="362" t="s">
        <v>142</v>
      </c>
      <c r="F4295" s="362"/>
      <c r="G4295" s="186" t="s">
        <v>45</v>
      </c>
      <c r="H4295" s="187">
        <v>21.225300000000001</v>
      </c>
      <c r="I4295" s="188">
        <v>3.4</v>
      </c>
      <c r="J4295" s="200">
        <v>72.16</v>
      </c>
    </row>
    <row r="4296" spans="1:10" s="110" customFormat="1" ht="25.5">
      <c r="A4296" s="201"/>
      <c r="B4296" s="293"/>
      <c r="C4296" s="293"/>
      <c r="D4296" s="279"/>
      <c r="E4296" s="279" t="s">
        <v>143</v>
      </c>
      <c r="F4296" s="203">
        <v>157.71</v>
      </c>
      <c r="G4296" s="279" t="s">
        <v>144</v>
      </c>
      <c r="H4296" s="203">
        <v>0</v>
      </c>
      <c r="I4296" s="279" t="s">
        <v>145</v>
      </c>
      <c r="J4296" s="204">
        <v>157.71</v>
      </c>
    </row>
    <row r="4297" spans="1:10" s="110" customFormat="1" ht="15" customHeight="1" thickBot="1">
      <c r="A4297" s="201"/>
      <c r="B4297" s="293"/>
      <c r="C4297" s="293"/>
      <c r="D4297" s="279"/>
      <c r="E4297" s="279" t="s">
        <v>663</v>
      </c>
      <c r="F4297" s="203">
        <v>88.15</v>
      </c>
      <c r="G4297" s="279"/>
      <c r="H4297" s="363" t="s">
        <v>664</v>
      </c>
      <c r="I4297" s="363"/>
      <c r="J4297" s="204">
        <v>480.46</v>
      </c>
    </row>
    <row r="4298" spans="1:10" s="110" customFormat="1" ht="15" thickTop="1">
      <c r="A4298" s="205"/>
      <c r="B4298" s="190"/>
      <c r="C4298" s="190"/>
      <c r="D4298" s="189"/>
      <c r="E4298" s="189"/>
      <c r="F4298" s="189"/>
      <c r="G4298" s="189"/>
      <c r="H4298" s="189"/>
      <c r="I4298" s="189"/>
      <c r="J4298" s="206"/>
    </row>
    <row r="4299" spans="1:10" s="110" customFormat="1">
      <c r="A4299" s="290" t="s">
        <v>5004</v>
      </c>
      <c r="B4299" s="289" t="s">
        <v>8</v>
      </c>
      <c r="C4299" s="289" t="s">
        <v>9</v>
      </c>
      <c r="D4299" s="284" t="s">
        <v>10</v>
      </c>
      <c r="E4299" s="367" t="s">
        <v>136</v>
      </c>
      <c r="F4299" s="367"/>
      <c r="G4299" s="289" t="s">
        <v>11</v>
      </c>
      <c r="H4299" s="288" t="s">
        <v>12</v>
      </c>
      <c r="I4299" s="288" t="s">
        <v>13</v>
      </c>
      <c r="J4299" s="287" t="s">
        <v>14</v>
      </c>
    </row>
    <row r="4300" spans="1:10" s="110" customFormat="1" ht="25.5">
      <c r="A4300" s="94" t="s">
        <v>137</v>
      </c>
      <c r="B4300" s="95" t="s">
        <v>4398</v>
      </c>
      <c r="C4300" s="95" t="s">
        <v>44</v>
      </c>
      <c r="D4300" s="277" t="s">
        <v>3046</v>
      </c>
      <c r="E4300" s="368">
        <v>61</v>
      </c>
      <c r="F4300" s="368"/>
      <c r="G4300" s="95" t="s">
        <v>34</v>
      </c>
      <c r="H4300" s="182">
        <v>1</v>
      </c>
      <c r="I4300" s="96">
        <v>90.39</v>
      </c>
      <c r="J4300" s="196">
        <v>90.39</v>
      </c>
    </row>
    <row r="4301" spans="1:10" s="110" customFormat="1" ht="25.5" customHeight="1">
      <c r="A4301" s="197" t="s">
        <v>146</v>
      </c>
      <c r="B4301" s="183" t="s">
        <v>1509</v>
      </c>
      <c r="C4301" s="183" t="s">
        <v>21</v>
      </c>
      <c r="D4301" s="285" t="s">
        <v>151</v>
      </c>
      <c r="E4301" s="365" t="s">
        <v>148</v>
      </c>
      <c r="F4301" s="365"/>
      <c r="G4301" s="183" t="s">
        <v>26</v>
      </c>
      <c r="H4301" s="184">
        <v>0.38400000000000001</v>
      </c>
      <c r="I4301" s="185">
        <v>26.68</v>
      </c>
      <c r="J4301" s="198">
        <v>10.24</v>
      </c>
    </row>
    <row r="4302" spans="1:10" s="110" customFormat="1" ht="25.5" customHeight="1">
      <c r="A4302" s="197" t="s">
        <v>146</v>
      </c>
      <c r="B4302" s="183" t="s">
        <v>1439</v>
      </c>
      <c r="C4302" s="183" t="s">
        <v>21</v>
      </c>
      <c r="D4302" s="285" t="s">
        <v>508</v>
      </c>
      <c r="E4302" s="365" t="s">
        <v>148</v>
      </c>
      <c r="F4302" s="365"/>
      <c r="G4302" s="183" t="s">
        <v>26</v>
      </c>
      <c r="H4302" s="184">
        <v>0.38400000000000001</v>
      </c>
      <c r="I4302" s="185">
        <v>21.21</v>
      </c>
      <c r="J4302" s="198">
        <v>8.14</v>
      </c>
    </row>
    <row r="4303" spans="1:10" s="110" customFormat="1" ht="25.5">
      <c r="A4303" s="199" t="s">
        <v>139</v>
      </c>
      <c r="B4303" s="186" t="s">
        <v>4399</v>
      </c>
      <c r="C4303" s="186" t="s">
        <v>2316</v>
      </c>
      <c r="D4303" s="278" t="s">
        <v>4400</v>
      </c>
      <c r="E4303" s="362" t="s">
        <v>142</v>
      </c>
      <c r="F4303" s="362"/>
      <c r="G4303" s="186" t="s">
        <v>34</v>
      </c>
      <c r="H4303" s="187">
        <v>1</v>
      </c>
      <c r="I4303" s="188">
        <v>72.010000000000005</v>
      </c>
      <c r="J4303" s="200">
        <v>72.010000000000005</v>
      </c>
    </row>
    <row r="4304" spans="1:10" s="110" customFormat="1" ht="25.5">
      <c r="A4304" s="201"/>
      <c r="B4304" s="293"/>
      <c r="C4304" s="293"/>
      <c r="D4304" s="279"/>
      <c r="E4304" s="279" t="s">
        <v>143</v>
      </c>
      <c r="F4304" s="203">
        <v>14.32</v>
      </c>
      <c r="G4304" s="279" t="s">
        <v>144</v>
      </c>
      <c r="H4304" s="203">
        <v>0</v>
      </c>
      <c r="I4304" s="279" t="s">
        <v>145</v>
      </c>
      <c r="J4304" s="204">
        <v>14.32</v>
      </c>
    </row>
    <row r="4305" spans="1:10" s="110" customFormat="1" ht="15" customHeight="1" thickBot="1">
      <c r="A4305" s="201"/>
      <c r="B4305" s="293"/>
      <c r="C4305" s="293"/>
      <c r="D4305" s="279"/>
      <c r="E4305" s="279" t="s">
        <v>663</v>
      </c>
      <c r="F4305" s="203">
        <v>20.309999999999999</v>
      </c>
      <c r="G4305" s="279"/>
      <c r="H4305" s="363" t="s">
        <v>664</v>
      </c>
      <c r="I4305" s="363"/>
      <c r="J4305" s="204">
        <v>110.7</v>
      </c>
    </row>
    <row r="4306" spans="1:10" s="110" customFormat="1" ht="15" thickTop="1">
      <c r="A4306" s="205"/>
      <c r="B4306" s="190"/>
      <c r="C4306" s="190"/>
      <c r="D4306" s="189"/>
      <c r="E4306" s="189"/>
      <c r="F4306" s="189"/>
      <c r="G4306" s="189"/>
      <c r="H4306" s="189"/>
      <c r="I4306" s="189"/>
      <c r="J4306" s="206"/>
    </row>
    <row r="4307" spans="1:10" s="110" customFormat="1">
      <c r="A4307" s="290" t="s">
        <v>5005</v>
      </c>
      <c r="B4307" s="289" t="s">
        <v>8</v>
      </c>
      <c r="C4307" s="289" t="s">
        <v>9</v>
      </c>
      <c r="D4307" s="284" t="s">
        <v>10</v>
      </c>
      <c r="E4307" s="367" t="s">
        <v>136</v>
      </c>
      <c r="F4307" s="367"/>
      <c r="G4307" s="289" t="s">
        <v>11</v>
      </c>
      <c r="H4307" s="288" t="s">
        <v>12</v>
      </c>
      <c r="I4307" s="288" t="s">
        <v>13</v>
      </c>
      <c r="J4307" s="287" t="s">
        <v>14</v>
      </c>
    </row>
    <row r="4308" spans="1:10" s="110" customFormat="1" ht="25.5">
      <c r="A4308" s="94" t="s">
        <v>137</v>
      </c>
      <c r="B4308" s="95" t="s">
        <v>4401</v>
      </c>
      <c r="C4308" s="95" t="s">
        <v>44</v>
      </c>
      <c r="D4308" s="277" t="s">
        <v>3048</v>
      </c>
      <c r="E4308" s="368">
        <v>61</v>
      </c>
      <c r="F4308" s="368"/>
      <c r="G4308" s="95" t="s">
        <v>34</v>
      </c>
      <c r="H4308" s="182">
        <v>1</v>
      </c>
      <c r="I4308" s="96">
        <v>107.09</v>
      </c>
      <c r="J4308" s="196">
        <v>107.09</v>
      </c>
    </row>
    <row r="4309" spans="1:10" s="110" customFormat="1" ht="25.5" customHeight="1">
      <c r="A4309" s="197" t="s">
        <v>146</v>
      </c>
      <c r="B4309" s="183" t="s">
        <v>1509</v>
      </c>
      <c r="C4309" s="183" t="s">
        <v>21</v>
      </c>
      <c r="D4309" s="285" t="s">
        <v>151</v>
      </c>
      <c r="E4309" s="365" t="s">
        <v>148</v>
      </c>
      <c r="F4309" s="365"/>
      <c r="G4309" s="183" t="s">
        <v>26</v>
      </c>
      <c r="H4309" s="184">
        <v>0.38400000000000001</v>
      </c>
      <c r="I4309" s="185">
        <v>26.68</v>
      </c>
      <c r="J4309" s="198">
        <v>10.24</v>
      </c>
    </row>
    <row r="4310" spans="1:10" s="110" customFormat="1" ht="25.5" customHeight="1">
      <c r="A4310" s="197" t="s">
        <v>146</v>
      </c>
      <c r="B4310" s="183" t="s">
        <v>1439</v>
      </c>
      <c r="C4310" s="183" t="s">
        <v>21</v>
      </c>
      <c r="D4310" s="285" t="s">
        <v>508</v>
      </c>
      <c r="E4310" s="365" t="s">
        <v>148</v>
      </c>
      <c r="F4310" s="365"/>
      <c r="G4310" s="183" t="s">
        <v>26</v>
      </c>
      <c r="H4310" s="184">
        <v>0.38400000000000001</v>
      </c>
      <c r="I4310" s="185">
        <v>21.21</v>
      </c>
      <c r="J4310" s="198">
        <v>8.14</v>
      </c>
    </row>
    <row r="4311" spans="1:10" s="110" customFormat="1" ht="25.5">
      <c r="A4311" s="199" t="s">
        <v>139</v>
      </c>
      <c r="B4311" s="186" t="s">
        <v>4402</v>
      </c>
      <c r="C4311" s="186" t="s">
        <v>4403</v>
      </c>
      <c r="D4311" s="278" t="s">
        <v>4404</v>
      </c>
      <c r="E4311" s="362" t="s">
        <v>142</v>
      </c>
      <c r="F4311" s="362"/>
      <c r="G4311" s="186" t="s">
        <v>4405</v>
      </c>
      <c r="H4311" s="187">
        <v>1</v>
      </c>
      <c r="I4311" s="188">
        <v>88.71</v>
      </c>
      <c r="J4311" s="200">
        <v>88.71</v>
      </c>
    </row>
    <row r="4312" spans="1:10" s="110" customFormat="1" ht="25.5">
      <c r="A4312" s="201"/>
      <c r="B4312" s="293"/>
      <c r="C4312" s="293"/>
      <c r="D4312" s="279"/>
      <c r="E4312" s="279" t="s">
        <v>143</v>
      </c>
      <c r="F4312" s="203">
        <v>14.32</v>
      </c>
      <c r="G4312" s="279" t="s">
        <v>144</v>
      </c>
      <c r="H4312" s="203">
        <v>0</v>
      </c>
      <c r="I4312" s="279" t="s">
        <v>145</v>
      </c>
      <c r="J4312" s="204">
        <v>14.32</v>
      </c>
    </row>
    <row r="4313" spans="1:10" s="110" customFormat="1" ht="15" customHeight="1" thickBot="1">
      <c r="A4313" s="201"/>
      <c r="B4313" s="293"/>
      <c r="C4313" s="293"/>
      <c r="D4313" s="279"/>
      <c r="E4313" s="279" t="s">
        <v>663</v>
      </c>
      <c r="F4313" s="203">
        <v>24.06</v>
      </c>
      <c r="G4313" s="279"/>
      <c r="H4313" s="363" t="s">
        <v>664</v>
      </c>
      <c r="I4313" s="363"/>
      <c r="J4313" s="204">
        <v>131.15</v>
      </c>
    </row>
    <row r="4314" spans="1:10" s="110" customFormat="1" ht="15" thickTop="1">
      <c r="A4314" s="205"/>
      <c r="B4314" s="190"/>
      <c r="C4314" s="190"/>
      <c r="D4314" s="189"/>
      <c r="E4314" s="189"/>
      <c r="F4314" s="189"/>
      <c r="G4314" s="189"/>
      <c r="H4314" s="189"/>
      <c r="I4314" s="189"/>
      <c r="J4314" s="206"/>
    </row>
    <row r="4315" spans="1:10" s="110" customFormat="1">
      <c r="A4315" s="290" t="s">
        <v>5009</v>
      </c>
      <c r="B4315" s="289" t="s">
        <v>8</v>
      </c>
      <c r="C4315" s="289" t="s">
        <v>9</v>
      </c>
      <c r="D4315" s="284" t="s">
        <v>10</v>
      </c>
      <c r="E4315" s="367" t="s">
        <v>136</v>
      </c>
      <c r="F4315" s="367"/>
      <c r="G4315" s="289" t="s">
        <v>11</v>
      </c>
      <c r="H4315" s="288" t="s">
        <v>12</v>
      </c>
      <c r="I4315" s="288" t="s">
        <v>13</v>
      </c>
      <c r="J4315" s="287" t="s">
        <v>14</v>
      </c>
    </row>
    <row r="4316" spans="1:10" s="110" customFormat="1" ht="14.25" customHeight="1">
      <c r="A4316" s="94" t="s">
        <v>137</v>
      </c>
      <c r="B4316" s="95" t="s">
        <v>4406</v>
      </c>
      <c r="C4316" s="95" t="s">
        <v>268</v>
      </c>
      <c r="D4316" s="277" t="s">
        <v>3050</v>
      </c>
      <c r="E4316" s="368" t="s">
        <v>4407</v>
      </c>
      <c r="F4316" s="368"/>
      <c r="G4316" s="95" t="s">
        <v>45</v>
      </c>
      <c r="H4316" s="182">
        <v>1</v>
      </c>
      <c r="I4316" s="96">
        <v>6964.2</v>
      </c>
      <c r="J4316" s="196">
        <v>6964.2</v>
      </c>
    </row>
    <row r="4317" spans="1:10" s="110" customFormat="1">
      <c r="A4317" s="199" t="s">
        <v>139</v>
      </c>
      <c r="B4317" s="186" t="s">
        <v>4408</v>
      </c>
      <c r="C4317" s="186" t="s">
        <v>268</v>
      </c>
      <c r="D4317" s="278" t="s">
        <v>4409</v>
      </c>
      <c r="E4317" s="362" t="s">
        <v>142</v>
      </c>
      <c r="F4317" s="362"/>
      <c r="G4317" s="186" t="s">
        <v>45</v>
      </c>
      <c r="H4317" s="187">
        <v>1</v>
      </c>
      <c r="I4317" s="188">
        <v>1224.1500000000001</v>
      </c>
      <c r="J4317" s="200">
        <v>1224.1500000000001</v>
      </c>
    </row>
    <row r="4318" spans="1:10" s="110" customFormat="1">
      <c r="A4318" s="199" t="s">
        <v>139</v>
      </c>
      <c r="B4318" s="186" t="s">
        <v>4410</v>
      </c>
      <c r="C4318" s="186" t="s">
        <v>268</v>
      </c>
      <c r="D4318" s="278" t="s">
        <v>4411</v>
      </c>
      <c r="E4318" s="362" t="s">
        <v>142</v>
      </c>
      <c r="F4318" s="362"/>
      <c r="G4318" s="186" t="s">
        <v>34</v>
      </c>
      <c r="H4318" s="187">
        <v>8</v>
      </c>
      <c r="I4318" s="188">
        <v>4.0599999999999996</v>
      </c>
      <c r="J4318" s="200">
        <v>32.479999999999997</v>
      </c>
    </row>
    <row r="4319" spans="1:10" s="110" customFormat="1">
      <c r="A4319" s="199" t="s">
        <v>139</v>
      </c>
      <c r="B4319" s="186" t="s">
        <v>4412</v>
      </c>
      <c r="C4319" s="186" t="s">
        <v>268</v>
      </c>
      <c r="D4319" s="278" t="s">
        <v>4413</v>
      </c>
      <c r="E4319" s="362" t="s">
        <v>142</v>
      </c>
      <c r="F4319" s="362"/>
      <c r="G4319" s="186" t="s">
        <v>34</v>
      </c>
      <c r="H4319" s="187">
        <v>1.6</v>
      </c>
      <c r="I4319" s="188">
        <v>0.94</v>
      </c>
      <c r="J4319" s="200">
        <v>1.5</v>
      </c>
    </row>
    <row r="4320" spans="1:10" s="110" customFormat="1">
      <c r="A4320" s="199" t="s">
        <v>139</v>
      </c>
      <c r="B4320" s="186" t="s">
        <v>4414</v>
      </c>
      <c r="C4320" s="186" t="s">
        <v>268</v>
      </c>
      <c r="D4320" s="278" t="s">
        <v>4415</v>
      </c>
      <c r="E4320" s="362" t="s">
        <v>142</v>
      </c>
      <c r="F4320" s="362"/>
      <c r="G4320" s="186" t="s">
        <v>45</v>
      </c>
      <c r="H4320" s="187">
        <v>1</v>
      </c>
      <c r="I4320" s="188">
        <v>522.55999999999995</v>
      </c>
      <c r="J4320" s="200">
        <v>522.55999999999995</v>
      </c>
    </row>
    <row r="4321" spans="1:10" s="110" customFormat="1">
      <c r="A4321" s="199" t="s">
        <v>139</v>
      </c>
      <c r="B4321" s="186" t="s">
        <v>4416</v>
      </c>
      <c r="C4321" s="186" t="s">
        <v>268</v>
      </c>
      <c r="D4321" s="278" t="s">
        <v>4417</v>
      </c>
      <c r="E4321" s="362" t="s">
        <v>142</v>
      </c>
      <c r="F4321" s="362"/>
      <c r="G4321" s="186" t="s">
        <v>45</v>
      </c>
      <c r="H4321" s="187">
        <v>1</v>
      </c>
      <c r="I4321" s="188">
        <v>50.54</v>
      </c>
      <c r="J4321" s="200">
        <v>50.54</v>
      </c>
    </row>
    <row r="4322" spans="1:10" s="110" customFormat="1">
      <c r="A4322" s="199" t="s">
        <v>139</v>
      </c>
      <c r="B4322" s="186" t="s">
        <v>4418</v>
      </c>
      <c r="C4322" s="186" t="s">
        <v>268</v>
      </c>
      <c r="D4322" s="278" t="s">
        <v>4419</v>
      </c>
      <c r="E4322" s="362" t="s">
        <v>142</v>
      </c>
      <c r="F4322" s="362"/>
      <c r="G4322" s="186" t="s">
        <v>45</v>
      </c>
      <c r="H4322" s="187">
        <v>1</v>
      </c>
      <c r="I4322" s="188">
        <v>56.47</v>
      </c>
      <c r="J4322" s="200">
        <v>56.47</v>
      </c>
    </row>
    <row r="4323" spans="1:10" s="110" customFormat="1">
      <c r="A4323" s="199" t="s">
        <v>139</v>
      </c>
      <c r="B4323" s="186" t="s">
        <v>4420</v>
      </c>
      <c r="C4323" s="186" t="s">
        <v>268</v>
      </c>
      <c r="D4323" s="278" t="s">
        <v>4421</v>
      </c>
      <c r="E4323" s="362" t="s">
        <v>142</v>
      </c>
      <c r="F4323" s="362"/>
      <c r="G4323" s="186" t="s">
        <v>45</v>
      </c>
      <c r="H4323" s="187">
        <v>2</v>
      </c>
      <c r="I4323" s="188">
        <v>215.52</v>
      </c>
      <c r="J4323" s="200">
        <v>431.04</v>
      </c>
    </row>
    <row r="4324" spans="1:10" s="110" customFormat="1">
      <c r="A4324" s="199" t="s">
        <v>139</v>
      </c>
      <c r="B4324" s="186" t="s">
        <v>4422</v>
      </c>
      <c r="C4324" s="186" t="s">
        <v>268</v>
      </c>
      <c r="D4324" s="278" t="s">
        <v>4423</v>
      </c>
      <c r="E4324" s="362" t="s">
        <v>142</v>
      </c>
      <c r="F4324" s="362"/>
      <c r="G4324" s="186" t="s">
        <v>45</v>
      </c>
      <c r="H4324" s="187">
        <v>1</v>
      </c>
      <c r="I4324" s="188">
        <v>211.71</v>
      </c>
      <c r="J4324" s="200">
        <v>211.71</v>
      </c>
    </row>
    <row r="4325" spans="1:10" s="110" customFormat="1">
      <c r="A4325" s="199" t="s">
        <v>139</v>
      </c>
      <c r="B4325" s="186" t="s">
        <v>4424</v>
      </c>
      <c r="C4325" s="186" t="s">
        <v>268</v>
      </c>
      <c r="D4325" s="278" t="s">
        <v>4425</v>
      </c>
      <c r="E4325" s="362" t="s">
        <v>142</v>
      </c>
      <c r="F4325" s="362"/>
      <c r="G4325" s="186" t="s">
        <v>45</v>
      </c>
      <c r="H4325" s="187">
        <v>1</v>
      </c>
      <c r="I4325" s="188">
        <v>2222.9899999999998</v>
      </c>
      <c r="J4325" s="200">
        <v>2222.9899999999998</v>
      </c>
    </row>
    <row r="4326" spans="1:10" s="110" customFormat="1" ht="25.5">
      <c r="A4326" s="199" t="s">
        <v>139</v>
      </c>
      <c r="B4326" s="186" t="s">
        <v>4426</v>
      </c>
      <c r="C4326" s="186" t="s">
        <v>268</v>
      </c>
      <c r="D4326" s="278" t="s">
        <v>4427</v>
      </c>
      <c r="E4326" s="362" t="s">
        <v>142</v>
      </c>
      <c r="F4326" s="362"/>
      <c r="G4326" s="186" t="s">
        <v>45</v>
      </c>
      <c r="H4326" s="187">
        <v>1</v>
      </c>
      <c r="I4326" s="188">
        <v>603.99</v>
      </c>
      <c r="J4326" s="200">
        <v>603.99</v>
      </c>
    </row>
    <row r="4327" spans="1:10" s="110" customFormat="1">
      <c r="A4327" s="199" t="s">
        <v>139</v>
      </c>
      <c r="B4327" s="186" t="s">
        <v>4428</v>
      </c>
      <c r="C4327" s="186" t="s">
        <v>268</v>
      </c>
      <c r="D4327" s="278" t="s">
        <v>4429</v>
      </c>
      <c r="E4327" s="362" t="s">
        <v>142</v>
      </c>
      <c r="F4327" s="362"/>
      <c r="G4327" s="186" t="s">
        <v>45</v>
      </c>
      <c r="H4327" s="187">
        <v>2.76</v>
      </c>
      <c r="I4327" s="188">
        <v>324.16000000000003</v>
      </c>
      <c r="J4327" s="200">
        <v>894.68</v>
      </c>
    </row>
    <row r="4328" spans="1:10" s="110" customFormat="1">
      <c r="A4328" s="199" t="s">
        <v>139</v>
      </c>
      <c r="B4328" s="186" t="s">
        <v>1528</v>
      </c>
      <c r="C4328" s="186" t="s">
        <v>268</v>
      </c>
      <c r="D4328" s="278" t="s">
        <v>874</v>
      </c>
      <c r="E4328" s="362" t="s">
        <v>141</v>
      </c>
      <c r="F4328" s="362"/>
      <c r="G4328" s="186" t="s">
        <v>26</v>
      </c>
      <c r="H4328" s="187">
        <v>17.22</v>
      </c>
      <c r="I4328" s="188">
        <v>19.37</v>
      </c>
      <c r="J4328" s="200">
        <v>333.55</v>
      </c>
    </row>
    <row r="4329" spans="1:10" s="110" customFormat="1">
      <c r="A4329" s="199" t="s">
        <v>139</v>
      </c>
      <c r="B4329" s="186" t="s">
        <v>1529</v>
      </c>
      <c r="C4329" s="186" t="s">
        <v>268</v>
      </c>
      <c r="D4329" s="278" t="s">
        <v>875</v>
      </c>
      <c r="E4329" s="362" t="s">
        <v>141</v>
      </c>
      <c r="F4329" s="362"/>
      <c r="G4329" s="186" t="s">
        <v>26</v>
      </c>
      <c r="H4329" s="187">
        <v>25.085999999999999</v>
      </c>
      <c r="I4329" s="188">
        <v>15.09</v>
      </c>
      <c r="J4329" s="200">
        <v>378.54</v>
      </c>
    </row>
    <row r="4330" spans="1:10" s="110" customFormat="1" ht="25.5">
      <c r="A4330" s="201"/>
      <c r="B4330" s="293"/>
      <c r="C4330" s="293"/>
      <c r="D4330" s="279"/>
      <c r="E4330" s="279" t="s">
        <v>143</v>
      </c>
      <c r="F4330" s="203">
        <v>712.09</v>
      </c>
      <c r="G4330" s="279" t="s">
        <v>144</v>
      </c>
      <c r="H4330" s="203">
        <v>0</v>
      </c>
      <c r="I4330" s="279" t="s">
        <v>145</v>
      </c>
      <c r="J4330" s="204">
        <v>712.09</v>
      </c>
    </row>
    <row r="4331" spans="1:10" s="110" customFormat="1" ht="15" customHeight="1" thickBot="1">
      <c r="A4331" s="201"/>
      <c r="B4331" s="293"/>
      <c r="C4331" s="293"/>
      <c r="D4331" s="279"/>
      <c r="E4331" s="279" t="s">
        <v>663</v>
      </c>
      <c r="F4331" s="203">
        <v>1564.85</v>
      </c>
      <c r="G4331" s="279"/>
      <c r="H4331" s="363" t="s">
        <v>664</v>
      </c>
      <c r="I4331" s="363"/>
      <c r="J4331" s="204">
        <v>8529.0499999999993</v>
      </c>
    </row>
    <row r="4332" spans="1:10" s="110" customFormat="1" ht="15" thickTop="1">
      <c r="A4332" s="205"/>
      <c r="B4332" s="190"/>
      <c r="C4332" s="190"/>
      <c r="D4332" s="189"/>
      <c r="E4332" s="189"/>
      <c r="F4332" s="189"/>
      <c r="G4332" s="189"/>
      <c r="H4332" s="189"/>
      <c r="I4332" s="189"/>
      <c r="J4332" s="206"/>
    </row>
    <row r="4333" spans="1:10" s="110" customFormat="1">
      <c r="A4333" s="290" t="s">
        <v>5011</v>
      </c>
      <c r="B4333" s="289" t="s">
        <v>8</v>
      </c>
      <c r="C4333" s="289" t="s">
        <v>9</v>
      </c>
      <c r="D4333" s="284" t="s">
        <v>10</v>
      </c>
      <c r="E4333" s="367" t="s">
        <v>136</v>
      </c>
      <c r="F4333" s="367"/>
      <c r="G4333" s="289" t="s">
        <v>11</v>
      </c>
      <c r="H4333" s="288" t="s">
        <v>12</v>
      </c>
      <c r="I4333" s="288" t="s">
        <v>13</v>
      </c>
      <c r="J4333" s="287" t="s">
        <v>14</v>
      </c>
    </row>
    <row r="4334" spans="1:10" s="110" customFormat="1" ht="23.25" customHeight="1">
      <c r="A4334" s="94" t="s">
        <v>137</v>
      </c>
      <c r="B4334" s="95" t="s">
        <v>4430</v>
      </c>
      <c r="C4334" s="95" t="s">
        <v>268</v>
      </c>
      <c r="D4334" s="277" t="s">
        <v>3052</v>
      </c>
      <c r="E4334" s="368" t="s">
        <v>3430</v>
      </c>
      <c r="F4334" s="368"/>
      <c r="G4334" s="95" t="s">
        <v>45</v>
      </c>
      <c r="H4334" s="182">
        <v>1</v>
      </c>
      <c r="I4334" s="96">
        <v>65745.149999999994</v>
      </c>
      <c r="J4334" s="196">
        <v>65745.149999999994</v>
      </c>
    </row>
    <row r="4335" spans="1:10" s="110" customFormat="1" ht="38.25">
      <c r="A4335" s="199" t="s">
        <v>139</v>
      </c>
      <c r="B4335" s="186" t="s">
        <v>4431</v>
      </c>
      <c r="C4335" s="186" t="s">
        <v>268</v>
      </c>
      <c r="D4335" s="278" t="s">
        <v>4432</v>
      </c>
      <c r="E4335" s="362" t="s">
        <v>142</v>
      </c>
      <c r="F4335" s="362"/>
      <c r="G4335" s="186" t="s">
        <v>45</v>
      </c>
      <c r="H4335" s="187">
        <v>1</v>
      </c>
      <c r="I4335" s="188">
        <v>63102.6</v>
      </c>
      <c r="J4335" s="200">
        <v>63102.6</v>
      </c>
    </row>
    <row r="4336" spans="1:10" s="110" customFormat="1">
      <c r="A4336" s="199" t="s">
        <v>139</v>
      </c>
      <c r="B4336" s="186" t="s">
        <v>1528</v>
      </c>
      <c r="C4336" s="186" t="s">
        <v>268</v>
      </c>
      <c r="D4336" s="278" t="s">
        <v>874</v>
      </c>
      <c r="E4336" s="362" t="s">
        <v>141</v>
      </c>
      <c r="F4336" s="362"/>
      <c r="G4336" s="186" t="s">
        <v>26</v>
      </c>
      <c r="H4336" s="187">
        <v>72.17</v>
      </c>
      <c r="I4336" s="188">
        <v>19.37</v>
      </c>
      <c r="J4336" s="200">
        <v>1397.93</v>
      </c>
    </row>
    <row r="4337" spans="1:10" s="110" customFormat="1">
      <c r="A4337" s="199" t="s">
        <v>139</v>
      </c>
      <c r="B4337" s="186" t="s">
        <v>1529</v>
      </c>
      <c r="C4337" s="186" t="s">
        <v>268</v>
      </c>
      <c r="D4337" s="278" t="s">
        <v>875</v>
      </c>
      <c r="E4337" s="362" t="s">
        <v>141</v>
      </c>
      <c r="F4337" s="362"/>
      <c r="G4337" s="186" t="s">
        <v>26</v>
      </c>
      <c r="H4337" s="187">
        <v>82.48</v>
      </c>
      <c r="I4337" s="188">
        <v>15.09</v>
      </c>
      <c r="J4337" s="200">
        <v>1244.6199999999999</v>
      </c>
    </row>
    <row r="4338" spans="1:10" s="110" customFormat="1" ht="25.5">
      <c r="A4338" s="201"/>
      <c r="B4338" s="293"/>
      <c r="C4338" s="293"/>
      <c r="D4338" s="279"/>
      <c r="E4338" s="279" t="s">
        <v>143</v>
      </c>
      <c r="F4338" s="203">
        <v>2642.55</v>
      </c>
      <c r="G4338" s="279" t="s">
        <v>144</v>
      </c>
      <c r="H4338" s="203">
        <v>0</v>
      </c>
      <c r="I4338" s="279" t="s">
        <v>145</v>
      </c>
      <c r="J4338" s="204">
        <v>2642.55</v>
      </c>
    </row>
    <row r="4339" spans="1:10" s="110" customFormat="1" ht="15" customHeight="1" thickBot="1">
      <c r="A4339" s="201"/>
      <c r="B4339" s="293"/>
      <c r="C4339" s="293"/>
      <c r="D4339" s="279"/>
      <c r="E4339" s="279" t="s">
        <v>663</v>
      </c>
      <c r="F4339" s="203">
        <v>14772.93</v>
      </c>
      <c r="G4339" s="279"/>
      <c r="H4339" s="363" t="s">
        <v>664</v>
      </c>
      <c r="I4339" s="363"/>
      <c r="J4339" s="204">
        <v>80518.080000000002</v>
      </c>
    </row>
    <row r="4340" spans="1:10" s="110" customFormat="1" ht="15" thickTop="1">
      <c r="A4340" s="205"/>
      <c r="B4340" s="190"/>
      <c r="C4340" s="190"/>
      <c r="D4340" s="189"/>
      <c r="E4340" s="189"/>
      <c r="F4340" s="189"/>
      <c r="G4340" s="189"/>
      <c r="H4340" s="189"/>
      <c r="I4340" s="189"/>
      <c r="J4340" s="206"/>
    </row>
    <row r="4341" spans="1:10" s="110" customFormat="1">
      <c r="A4341" s="290" t="s">
        <v>5012</v>
      </c>
      <c r="B4341" s="289" t="s">
        <v>8</v>
      </c>
      <c r="C4341" s="289" t="s">
        <v>9</v>
      </c>
      <c r="D4341" s="284" t="s">
        <v>10</v>
      </c>
      <c r="E4341" s="367" t="s">
        <v>136</v>
      </c>
      <c r="F4341" s="367"/>
      <c r="G4341" s="289" t="s">
        <v>11</v>
      </c>
      <c r="H4341" s="288" t="s">
        <v>12</v>
      </c>
      <c r="I4341" s="288" t="s">
        <v>13</v>
      </c>
      <c r="J4341" s="287" t="s">
        <v>14</v>
      </c>
    </row>
    <row r="4342" spans="1:10" s="110" customFormat="1" ht="23.25" customHeight="1">
      <c r="A4342" s="94" t="s">
        <v>137</v>
      </c>
      <c r="B4342" s="95" t="s">
        <v>4433</v>
      </c>
      <c r="C4342" s="95" t="s">
        <v>44</v>
      </c>
      <c r="D4342" s="277" t="s">
        <v>3054</v>
      </c>
      <c r="E4342" s="368" t="s">
        <v>182</v>
      </c>
      <c r="F4342" s="368"/>
      <c r="G4342" s="95" t="s">
        <v>3055</v>
      </c>
      <c r="H4342" s="182">
        <v>1</v>
      </c>
      <c r="I4342" s="96">
        <v>4687.24</v>
      </c>
      <c r="J4342" s="196">
        <v>4687.24</v>
      </c>
    </row>
    <row r="4343" spans="1:10" s="110" customFormat="1" ht="25.5" customHeight="1">
      <c r="A4343" s="197" t="s">
        <v>146</v>
      </c>
      <c r="B4343" s="183" t="s">
        <v>1508</v>
      </c>
      <c r="C4343" s="183" t="s">
        <v>21</v>
      </c>
      <c r="D4343" s="285" t="s">
        <v>150</v>
      </c>
      <c r="E4343" s="365" t="s">
        <v>148</v>
      </c>
      <c r="F4343" s="365"/>
      <c r="G4343" s="183" t="s">
        <v>26</v>
      </c>
      <c r="H4343" s="184">
        <v>27</v>
      </c>
      <c r="I4343" s="185">
        <v>21.96</v>
      </c>
      <c r="J4343" s="198">
        <v>592.91999999999996</v>
      </c>
    </row>
    <row r="4344" spans="1:10" s="110" customFormat="1" ht="25.5" customHeight="1">
      <c r="A4344" s="197" t="s">
        <v>146</v>
      </c>
      <c r="B4344" s="183" t="s">
        <v>4434</v>
      </c>
      <c r="C4344" s="183" t="s">
        <v>21</v>
      </c>
      <c r="D4344" s="285" t="s">
        <v>4435</v>
      </c>
      <c r="E4344" s="365" t="s">
        <v>182</v>
      </c>
      <c r="F4344" s="365"/>
      <c r="G4344" s="183" t="s">
        <v>45</v>
      </c>
      <c r="H4344" s="184">
        <v>6</v>
      </c>
      <c r="I4344" s="185">
        <v>13.53</v>
      </c>
      <c r="J4344" s="198">
        <v>81.180000000000007</v>
      </c>
    </row>
    <row r="4345" spans="1:10" s="110" customFormat="1" ht="25.5" customHeight="1">
      <c r="A4345" s="197" t="s">
        <v>146</v>
      </c>
      <c r="B4345" s="183" t="s">
        <v>1509</v>
      </c>
      <c r="C4345" s="183" t="s">
        <v>21</v>
      </c>
      <c r="D4345" s="285" t="s">
        <v>151</v>
      </c>
      <c r="E4345" s="365" t="s">
        <v>148</v>
      </c>
      <c r="F4345" s="365"/>
      <c r="G4345" s="183" t="s">
        <v>26</v>
      </c>
      <c r="H4345" s="184">
        <v>27</v>
      </c>
      <c r="I4345" s="185">
        <v>26.68</v>
      </c>
      <c r="J4345" s="198">
        <v>720.36</v>
      </c>
    </row>
    <row r="4346" spans="1:10" s="110" customFormat="1" ht="25.5">
      <c r="A4346" s="199" t="s">
        <v>139</v>
      </c>
      <c r="B4346" s="186" t="s">
        <v>4436</v>
      </c>
      <c r="C4346" s="186" t="s">
        <v>21</v>
      </c>
      <c r="D4346" s="278" t="s">
        <v>4437</v>
      </c>
      <c r="E4346" s="362" t="s">
        <v>142</v>
      </c>
      <c r="F4346" s="362"/>
      <c r="G4346" s="186" t="s">
        <v>45</v>
      </c>
      <c r="H4346" s="187">
        <v>6</v>
      </c>
      <c r="I4346" s="188">
        <v>8.9700000000000006</v>
      </c>
      <c r="J4346" s="200">
        <v>53.82</v>
      </c>
    </row>
    <row r="4347" spans="1:10" s="110" customFormat="1" ht="25.5">
      <c r="A4347" s="199" t="s">
        <v>139</v>
      </c>
      <c r="B4347" s="186" t="s">
        <v>1643</v>
      </c>
      <c r="C4347" s="186" t="s">
        <v>21</v>
      </c>
      <c r="D4347" s="278" t="s">
        <v>179</v>
      </c>
      <c r="E4347" s="362" t="s">
        <v>142</v>
      </c>
      <c r="F4347" s="362"/>
      <c r="G4347" s="186" t="s">
        <v>2</v>
      </c>
      <c r="H4347" s="187">
        <v>1</v>
      </c>
      <c r="I4347" s="188">
        <v>134.22999999999999</v>
      </c>
      <c r="J4347" s="200">
        <v>134.22999999999999</v>
      </c>
    </row>
    <row r="4348" spans="1:10" s="110" customFormat="1" ht="25.5">
      <c r="A4348" s="199" t="s">
        <v>139</v>
      </c>
      <c r="B4348" s="186" t="s">
        <v>4438</v>
      </c>
      <c r="C4348" s="186" t="s">
        <v>21</v>
      </c>
      <c r="D4348" s="278" t="s">
        <v>4439</v>
      </c>
      <c r="E4348" s="362" t="s">
        <v>142</v>
      </c>
      <c r="F4348" s="362"/>
      <c r="G4348" s="186" t="s">
        <v>45</v>
      </c>
      <c r="H4348" s="187">
        <v>22</v>
      </c>
      <c r="I4348" s="188">
        <v>1.44</v>
      </c>
      <c r="J4348" s="200">
        <v>31.68</v>
      </c>
    </row>
    <row r="4349" spans="1:10" s="110" customFormat="1">
      <c r="A4349" s="199" t="s">
        <v>139</v>
      </c>
      <c r="B4349" s="186" t="s">
        <v>4440</v>
      </c>
      <c r="C4349" s="186" t="s">
        <v>21</v>
      </c>
      <c r="D4349" s="278" t="s">
        <v>4441</v>
      </c>
      <c r="E4349" s="362" t="s">
        <v>142</v>
      </c>
      <c r="F4349" s="362"/>
      <c r="G4349" s="186" t="s">
        <v>34</v>
      </c>
      <c r="H4349" s="187">
        <v>12</v>
      </c>
      <c r="I4349" s="188">
        <v>19.010000000000002</v>
      </c>
      <c r="J4349" s="200">
        <v>228.12</v>
      </c>
    </row>
    <row r="4350" spans="1:10" s="110" customFormat="1" ht="25.5">
      <c r="A4350" s="199" t="s">
        <v>139</v>
      </c>
      <c r="B4350" s="186" t="s">
        <v>4442</v>
      </c>
      <c r="C4350" s="186" t="s">
        <v>21</v>
      </c>
      <c r="D4350" s="278" t="s">
        <v>4443</v>
      </c>
      <c r="E4350" s="362" t="s">
        <v>142</v>
      </c>
      <c r="F4350" s="362"/>
      <c r="G4350" s="186" t="s">
        <v>45</v>
      </c>
      <c r="H4350" s="187">
        <v>6</v>
      </c>
      <c r="I4350" s="188">
        <v>11.3</v>
      </c>
      <c r="J4350" s="200">
        <v>67.8</v>
      </c>
    </row>
    <row r="4351" spans="1:10" s="110" customFormat="1">
      <c r="A4351" s="199" t="s">
        <v>139</v>
      </c>
      <c r="B4351" s="186" t="s">
        <v>4444</v>
      </c>
      <c r="C4351" s="186" t="s">
        <v>21</v>
      </c>
      <c r="D4351" s="278" t="s">
        <v>4445</v>
      </c>
      <c r="E4351" s="362" t="s">
        <v>142</v>
      </c>
      <c r="F4351" s="362"/>
      <c r="G4351" s="186" t="s">
        <v>45</v>
      </c>
      <c r="H4351" s="187">
        <v>2</v>
      </c>
      <c r="I4351" s="188">
        <v>81.2</v>
      </c>
      <c r="J4351" s="200">
        <v>162.4</v>
      </c>
    </row>
    <row r="4352" spans="1:10" s="110" customFormat="1">
      <c r="A4352" s="199" t="s">
        <v>139</v>
      </c>
      <c r="B4352" s="186" t="s">
        <v>4446</v>
      </c>
      <c r="C4352" s="186" t="s">
        <v>21</v>
      </c>
      <c r="D4352" s="278" t="s">
        <v>4447</v>
      </c>
      <c r="E4352" s="362" t="s">
        <v>142</v>
      </c>
      <c r="F4352" s="362"/>
      <c r="G4352" s="186" t="s">
        <v>45</v>
      </c>
      <c r="H4352" s="187">
        <v>3</v>
      </c>
      <c r="I4352" s="188">
        <v>21.14</v>
      </c>
      <c r="J4352" s="200">
        <v>63.42</v>
      </c>
    </row>
    <row r="4353" spans="1:10" s="110" customFormat="1" ht="25.5">
      <c r="A4353" s="199" t="s">
        <v>139</v>
      </c>
      <c r="B4353" s="186" t="s">
        <v>4448</v>
      </c>
      <c r="C4353" s="186" t="s">
        <v>21</v>
      </c>
      <c r="D4353" s="278" t="s">
        <v>4449</v>
      </c>
      <c r="E4353" s="362" t="s">
        <v>142</v>
      </c>
      <c r="F4353" s="362"/>
      <c r="G4353" s="186" t="s">
        <v>45</v>
      </c>
      <c r="H4353" s="187">
        <v>6</v>
      </c>
      <c r="I4353" s="188">
        <v>18.809999999999999</v>
      </c>
      <c r="J4353" s="200">
        <v>112.86</v>
      </c>
    </row>
    <row r="4354" spans="1:10" s="110" customFormat="1" ht="38.25">
      <c r="A4354" s="199" t="s">
        <v>139</v>
      </c>
      <c r="B4354" s="186" t="s">
        <v>4450</v>
      </c>
      <c r="C4354" s="186" t="s">
        <v>21</v>
      </c>
      <c r="D4354" s="278" t="s">
        <v>4451</v>
      </c>
      <c r="E4354" s="362" t="s">
        <v>142</v>
      </c>
      <c r="F4354" s="362"/>
      <c r="G4354" s="186" t="s">
        <v>45</v>
      </c>
      <c r="H4354" s="187">
        <v>3</v>
      </c>
      <c r="I4354" s="188">
        <v>59.18</v>
      </c>
      <c r="J4354" s="200">
        <v>177.54</v>
      </c>
    </row>
    <row r="4355" spans="1:10" s="110" customFormat="1" ht="25.5">
      <c r="A4355" s="199" t="s">
        <v>139</v>
      </c>
      <c r="B4355" s="186" t="s">
        <v>4452</v>
      </c>
      <c r="C4355" s="186" t="s">
        <v>21</v>
      </c>
      <c r="D4355" s="278" t="s">
        <v>4453</v>
      </c>
      <c r="E4355" s="362" t="s">
        <v>142</v>
      </c>
      <c r="F4355" s="362"/>
      <c r="G4355" s="186" t="s">
        <v>45</v>
      </c>
      <c r="H4355" s="187">
        <v>3</v>
      </c>
      <c r="I4355" s="188">
        <v>96.54</v>
      </c>
      <c r="J4355" s="200">
        <v>289.62</v>
      </c>
    </row>
    <row r="4356" spans="1:10" s="110" customFormat="1" ht="25.5">
      <c r="A4356" s="199" t="s">
        <v>139</v>
      </c>
      <c r="B4356" s="186" t="s">
        <v>4454</v>
      </c>
      <c r="C4356" s="186" t="s">
        <v>21</v>
      </c>
      <c r="D4356" s="278" t="s">
        <v>4455</v>
      </c>
      <c r="E4356" s="362" t="s">
        <v>142</v>
      </c>
      <c r="F4356" s="362"/>
      <c r="G4356" s="186" t="s">
        <v>45</v>
      </c>
      <c r="H4356" s="187">
        <v>6</v>
      </c>
      <c r="I4356" s="188">
        <v>5.34</v>
      </c>
      <c r="J4356" s="200">
        <v>32.04</v>
      </c>
    </row>
    <row r="4357" spans="1:10" s="110" customFormat="1" ht="38.25">
      <c r="A4357" s="199" t="s">
        <v>139</v>
      </c>
      <c r="B4357" s="186" t="s">
        <v>4456</v>
      </c>
      <c r="C4357" s="186" t="s">
        <v>21</v>
      </c>
      <c r="D4357" s="278" t="s">
        <v>4457</v>
      </c>
      <c r="E4357" s="362" t="s">
        <v>142</v>
      </c>
      <c r="F4357" s="362"/>
      <c r="G4357" s="186" t="s">
        <v>45</v>
      </c>
      <c r="H4357" s="187">
        <v>8</v>
      </c>
      <c r="I4357" s="188">
        <v>35</v>
      </c>
      <c r="J4357" s="200">
        <v>280</v>
      </c>
    </row>
    <row r="4358" spans="1:10" s="110" customFormat="1" ht="25.5">
      <c r="A4358" s="199" t="s">
        <v>139</v>
      </c>
      <c r="B4358" s="186" t="s">
        <v>4458</v>
      </c>
      <c r="C4358" s="186" t="s">
        <v>21</v>
      </c>
      <c r="D4358" s="278" t="s">
        <v>4459</v>
      </c>
      <c r="E4358" s="362" t="s">
        <v>142</v>
      </c>
      <c r="F4358" s="362"/>
      <c r="G4358" s="186" t="s">
        <v>45</v>
      </c>
      <c r="H4358" s="187">
        <v>1</v>
      </c>
      <c r="I4358" s="188">
        <v>1659.25</v>
      </c>
      <c r="J4358" s="200">
        <v>1659.25</v>
      </c>
    </row>
    <row r="4359" spans="1:10" s="110" customFormat="1" ht="25.5">
      <c r="A4359" s="201"/>
      <c r="B4359" s="293"/>
      <c r="C4359" s="293"/>
      <c r="D4359" s="279"/>
      <c r="E4359" s="279" t="s">
        <v>143</v>
      </c>
      <c r="F4359" s="203">
        <v>1046.6999999999998</v>
      </c>
      <c r="G4359" s="279" t="s">
        <v>144</v>
      </c>
      <c r="H4359" s="203">
        <v>0</v>
      </c>
      <c r="I4359" s="279" t="s">
        <v>145</v>
      </c>
      <c r="J4359" s="204">
        <v>1046.6999999999998</v>
      </c>
    </row>
    <row r="4360" spans="1:10" s="110" customFormat="1" ht="15" customHeight="1" thickBot="1">
      <c r="A4360" s="201"/>
      <c r="B4360" s="293"/>
      <c r="C4360" s="293"/>
      <c r="D4360" s="279"/>
      <c r="E4360" s="279" t="s">
        <v>663</v>
      </c>
      <c r="F4360" s="203">
        <v>1053.22</v>
      </c>
      <c r="G4360" s="279"/>
      <c r="H4360" s="363" t="s">
        <v>664</v>
      </c>
      <c r="I4360" s="363"/>
      <c r="J4360" s="204">
        <v>5740.46</v>
      </c>
    </row>
    <row r="4361" spans="1:10" s="110" customFormat="1" ht="15" thickTop="1">
      <c r="A4361" s="205"/>
      <c r="B4361" s="190"/>
      <c r="C4361" s="190"/>
      <c r="D4361" s="189"/>
      <c r="E4361" s="189"/>
      <c r="F4361" s="189"/>
      <c r="G4361" s="189"/>
      <c r="H4361" s="189"/>
      <c r="I4361" s="189"/>
      <c r="J4361" s="206"/>
    </row>
    <row r="4362" spans="1:10" s="110" customFormat="1">
      <c r="A4362" s="290" t="s">
        <v>5013</v>
      </c>
      <c r="B4362" s="289" t="s">
        <v>8</v>
      </c>
      <c r="C4362" s="289" t="s">
        <v>9</v>
      </c>
      <c r="D4362" s="284" t="s">
        <v>10</v>
      </c>
      <c r="E4362" s="367" t="s">
        <v>136</v>
      </c>
      <c r="F4362" s="367"/>
      <c r="G4362" s="289" t="s">
        <v>11</v>
      </c>
      <c r="H4362" s="288" t="s">
        <v>12</v>
      </c>
      <c r="I4362" s="288" t="s">
        <v>13</v>
      </c>
      <c r="J4362" s="287" t="s">
        <v>14</v>
      </c>
    </row>
    <row r="4363" spans="1:10" s="110" customFormat="1" ht="14.25" customHeight="1">
      <c r="A4363" s="94" t="s">
        <v>137</v>
      </c>
      <c r="B4363" s="95" t="s">
        <v>4460</v>
      </c>
      <c r="C4363" s="95" t="s">
        <v>44</v>
      </c>
      <c r="D4363" s="277" t="s">
        <v>3057</v>
      </c>
      <c r="E4363" s="368" t="s">
        <v>4461</v>
      </c>
      <c r="F4363" s="368"/>
      <c r="G4363" s="95" t="s">
        <v>45</v>
      </c>
      <c r="H4363" s="182">
        <v>1</v>
      </c>
      <c r="I4363" s="96">
        <v>996.59</v>
      </c>
      <c r="J4363" s="196">
        <v>996.59</v>
      </c>
    </row>
    <row r="4364" spans="1:10" s="110" customFormat="1" ht="25.5" customHeight="1">
      <c r="A4364" s="197" t="s">
        <v>146</v>
      </c>
      <c r="B4364" s="183" t="s">
        <v>1509</v>
      </c>
      <c r="C4364" s="183" t="s">
        <v>21</v>
      </c>
      <c r="D4364" s="285" t="s">
        <v>151</v>
      </c>
      <c r="E4364" s="365" t="s">
        <v>148</v>
      </c>
      <c r="F4364" s="365"/>
      <c r="G4364" s="183" t="s">
        <v>26</v>
      </c>
      <c r="H4364" s="184">
        <v>4</v>
      </c>
      <c r="I4364" s="185">
        <v>26.68</v>
      </c>
      <c r="J4364" s="198">
        <v>106.72</v>
      </c>
    </row>
    <row r="4365" spans="1:10" s="110" customFormat="1" ht="25.5" customHeight="1">
      <c r="A4365" s="197" t="s">
        <v>146</v>
      </c>
      <c r="B4365" s="183" t="s">
        <v>1439</v>
      </c>
      <c r="C4365" s="183" t="s">
        <v>21</v>
      </c>
      <c r="D4365" s="285" t="s">
        <v>508</v>
      </c>
      <c r="E4365" s="365" t="s">
        <v>148</v>
      </c>
      <c r="F4365" s="365"/>
      <c r="G4365" s="183" t="s">
        <v>26</v>
      </c>
      <c r="H4365" s="184">
        <v>4</v>
      </c>
      <c r="I4365" s="185">
        <v>21.21</v>
      </c>
      <c r="J4365" s="198">
        <v>84.84</v>
      </c>
    </row>
    <row r="4366" spans="1:10" s="110" customFormat="1">
      <c r="A4366" s="199" t="s">
        <v>139</v>
      </c>
      <c r="B4366" s="186" t="s">
        <v>4462</v>
      </c>
      <c r="C4366" s="186" t="s">
        <v>3629</v>
      </c>
      <c r="D4366" s="278" t="s">
        <v>4463</v>
      </c>
      <c r="E4366" s="362" t="s">
        <v>142</v>
      </c>
      <c r="F4366" s="362"/>
      <c r="G4366" s="186" t="s">
        <v>45</v>
      </c>
      <c r="H4366" s="187">
        <v>1</v>
      </c>
      <c r="I4366" s="188">
        <v>805.03</v>
      </c>
      <c r="J4366" s="200">
        <v>805.03</v>
      </c>
    </row>
    <row r="4367" spans="1:10" s="110" customFormat="1" ht="25.5">
      <c r="A4367" s="201"/>
      <c r="B4367" s="293"/>
      <c r="C4367" s="293"/>
      <c r="D4367" s="279"/>
      <c r="E4367" s="279" t="s">
        <v>143</v>
      </c>
      <c r="F4367" s="203">
        <v>149.28</v>
      </c>
      <c r="G4367" s="279" t="s">
        <v>144</v>
      </c>
      <c r="H4367" s="203">
        <v>0</v>
      </c>
      <c r="I4367" s="279" t="s">
        <v>145</v>
      </c>
      <c r="J4367" s="204">
        <v>149.28</v>
      </c>
    </row>
    <row r="4368" spans="1:10" s="110" customFormat="1" ht="15" customHeight="1" thickBot="1">
      <c r="A4368" s="201"/>
      <c r="B4368" s="293"/>
      <c r="C4368" s="293"/>
      <c r="D4368" s="279"/>
      <c r="E4368" s="279" t="s">
        <v>663</v>
      </c>
      <c r="F4368" s="203">
        <v>223.93</v>
      </c>
      <c r="G4368" s="279"/>
      <c r="H4368" s="363" t="s">
        <v>664</v>
      </c>
      <c r="I4368" s="363"/>
      <c r="J4368" s="204">
        <v>1220.52</v>
      </c>
    </row>
    <row r="4369" spans="1:10" s="110" customFormat="1" ht="15" thickTop="1">
      <c r="A4369" s="205"/>
      <c r="B4369" s="190"/>
      <c r="C4369" s="190"/>
      <c r="D4369" s="189"/>
      <c r="E4369" s="189"/>
      <c r="F4369" s="189"/>
      <c r="G4369" s="189"/>
      <c r="H4369" s="189"/>
      <c r="I4369" s="189"/>
      <c r="J4369" s="206"/>
    </row>
    <row r="4370" spans="1:10" s="110" customFormat="1">
      <c r="A4370" s="290" t="s">
        <v>5014</v>
      </c>
      <c r="B4370" s="289" t="s">
        <v>8</v>
      </c>
      <c r="C4370" s="289" t="s">
        <v>9</v>
      </c>
      <c r="D4370" s="284" t="s">
        <v>10</v>
      </c>
      <c r="E4370" s="367" t="s">
        <v>136</v>
      </c>
      <c r="F4370" s="367"/>
      <c r="G4370" s="289" t="s">
        <v>11</v>
      </c>
      <c r="H4370" s="288" t="s">
        <v>12</v>
      </c>
      <c r="I4370" s="288" t="s">
        <v>13</v>
      </c>
      <c r="J4370" s="287" t="s">
        <v>14</v>
      </c>
    </row>
    <row r="4371" spans="1:10" s="110" customFormat="1" ht="25.5" customHeight="1">
      <c r="A4371" s="94" t="s">
        <v>137</v>
      </c>
      <c r="B4371" s="95" t="s">
        <v>4464</v>
      </c>
      <c r="C4371" s="95" t="s">
        <v>44</v>
      </c>
      <c r="D4371" s="277" t="s">
        <v>4835</v>
      </c>
      <c r="E4371" s="368" t="s">
        <v>182</v>
      </c>
      <c r="F4371" s="368"/>
      <c r="G4371" s="95" t="s">
        <v>1</v>
      </c>
      <c r="H4371" s="182">
        <v>1</v>
      </c>
      <c r="I4371" s="96">
        <v>351643.44</v>
      </c>
      <c r="J4371" s="196">
        <v>351643.44</v>
      </c>
    </row>
    <row r="4372" spans="1:10" s="110" customFormat="1" ht="25.5" customHeight="1">
      <c r="A4372" s="197" t="s">
        <v>146</v>
      </c>
      <c r="B4372" s="183" t="s">
        <v>1508</v>
      </c>
      <c r="C4372" s="183" t="s">
        <v>21</v>
      </c>
      <c r="D4372" s="285" t="s">
        <v>150</v>
      </c>
      <c r="E4372" s="365" t="s">
        <v>148</v>
      </c>
      <c r="F4372" s="365"/>
      <c r="G4372" s="183" t="s">
        <v>26</v>
      </c>
      <c r="H4372" s="184">
        <v>16</v>
      </c>
      <c r="I4372" s="185">
        <v>21.96</v>
      </c>
      <c r="J4372" s="198">
        <v>351.36</v>
      </c>
    </row>
    <row r="4373" spans="1:10" s="110" customFormat="1" ht="25.5" customHeight="1">
      <c r="A4373" s="197" t="s">
        <v>146</v>
      </c>
      <c r="B4373" s="183" t="s">
        <v>1509</v>
      </c>
      <c r="C4373" s="183" t="s">
        <v>21</v>
      </c>
      <c r="D4373" s="285" t="s">
        <v>151</v>
      </c>
      <c r="E4373" s="365" t="s">
        <v>148</v>
      </c>
      <c r="F4373" s="365"/>
      <c r="G4373" s="183" t="s">
        <v>26</v>
      </c>
      <c r="H4373" s="184">
        <v>16</v>
      </c>
      <c r="I4373" s="185">
        <v>26.68</v>
      </c>
      <c r="J4373" s="198">
        <v>426.88</v>
      </c>
    </row>
    <row r="4374" spans="1:10" s="110" customFormat="1" ht="38.25" customHeight="1">
      <c r="A4374" s="197" t="s">
        <v>146</v>
      </c>
      <c r="B4374" s="183" t="s">
        <v>4465</v>
      </c>
      <c r="C4374" s="183" t="s">
        <v>21</v>
      </c>
      <c r="D4374" s="285" t="s">
        <v>4466</v>
      </c>
      <c r="E4374" s="365" t="s">
        <v>155</v>
      </c>
      <c r="F4374" s="365"/>
      <c r="G4374" s="183" t="s">
        <v>156</v>
      </c>
      <c r="H4374" s="184">
        <v>4</v>
      </c>
      <c r="I4374" s="185">
        <v>216.3</v>
      </c>
      <c r="J4374" s="198">
        <v>865.2</v>
      </c>
    </row>
    <row r="4375" spans="1:10" s="110" customFormat="1" ht="38.25">
      <c r="A4375" s="199" t="s">
        <v>139</v>
      </c>
      <c r="B4375" s="186" t="s">
        <v>4467</v>
      </c>
      <c r="C4375" s="186" t="s">
        <v>44</v>
      </c>
      <c r="D4375" s="278" t="s">
        <v>3059</v>
      </c>
      <c r="E4375" s="362" t="s">
        <v>915</v>
      </c>
      <c r="F4375" s="362"/>
      <c r="G4375" s="186" t="s">
        <v>1</v>
      </c>
      <c r="H4375" s="187">
        <v>1</v>
      </c>
      <c r="I4375" s="188">
        <v>350000</v>
      </c>
      <c r="J4375" s="200">
        <v>350000</v>
      </c>
    </row>
    <row r="4376" spans="1:10" s="110" customFormat="1" ht="25.5">
      <c r="A4376" s="201"/>
      <c r="B4376" s="293"/>
      <c r="C4376" s="293"/>
      <c r="D4376" s="279"/>
      <c r="E4376" s="279" t="s">
        <v>143</v>
      </c>
      <c r="F4376" s="203">
        <v>691</v>
      </c>
      <c r="G4376" s="279" t="s">
        <v>144</v>
      </c>
      <c r="H4376" s="203">
        <v>0</v>
      </c>
      <c r="I4376" s="279" t="s">
        <v>145</v>
      </c>
      <c r="J4376" s="204">
        <v>691</v>
      </c>
    </row>
    <row r="4377" spans="1:10" s="110" customFormat="1" ht="15" customHeight="1" thickBot="1">
      <c r="A4377" s="201"/>
      <c r="B4377" s="293"/>
      <c r="C4377" s="293"/>
      <c r="D4377" s="279"/>
      <c r="E4377" s="279" t="s">
        <v>663</v>
      </c>
      <c r="F4377" s="203">
        <v>79014.28</v>
      </c>
      <c r="G4377" s="279"/>
      <c r="H4377" s="363" t="s">
        <v>664</v>
      </c>
      <c r="I4377" s="363"/>
      <c r="J4377" s="204">
        <v>430657.72</v>
      </c>
    </row>
    <row r="4378" spans="1:10" s="110" customFormat="1" ht="15" thickTop="1">
      <c r="A4378" s="205"/>
      <c r="B4378" s="190"/>
      <c r="C4378" s="190"/>
      <c r="D4378" s="189"/>
      <c r="E4378" s="189"/>
      <c r="F4378" s="189"/>
      <c r="G4378" s="189"/>
      <c r="H4378" s="189"/>
      <c r="I4378" s="189"/>
      <c r="J4378" s="206"/>
    </row>
    <row r="4379" spans="1:10" s="110" customFormat="1">
      <c r="A4379" s="290" t="s">
        <v>5025</v>
      </c>
      <c r="B4379" s="289" t="s">
        <v>8</v>
      </c>
      <c r="C4379" s="289" t="s">
        <v>9</v>
      </c>
      <c r="D4379" s="284" t="s">
        <v>10</v>
      </c>
      <c r="E4379" s="367" t="s">
        <v>136</v>
      </c>
      <c r="F4379" s="367"/>
      <c r="G4379" s="289" t="s">
        <v>11</v>
      </c>
      <c r="H4379" s="288" t="s">
        <v>12</v>
      </c>
      <c r="I4379" s="288" t="s">
        <v>13</v>
      </c>
      <c r="J4379" s="287" t="s">
        <v>14</v>
      </c>
    </row>
    <row r="4380" spans="1:10" s="110" customFormat="1" ht="38.25">
      <c r="A4380" s="94" t="s">
        <v>137</v>
      </c>
      <c r="B4380" s="95" t="s">
        <v>4468</v>
      </c>
      <c r="C4380" s="95" t="s">
        <v>21</v>
      </c>
      <c r="D4380" s="277" t="s">
        <v>3060</v>
      </c>
      <c r="E4380" s="368" t="s">
        <v>181</v>
      </c>
      <c r="F4380" s="368"/>
      <c r="G4380" s="95" t="s">
        <v>2</v>
      </c>
      <c r="H4380" s="182">
        <v>1</v>
      </c>
      <c r="I4380" s="96">
        <v>701.91</v>
      </c>
      <c r="J4380" s="196">
        <v>701.91</v>
      </c>
    </row>
    <row r="4381" spans="1:10" s="110" customFormat="1" ht="25.5" customHeight="1">
      <c r="A4381" s="197" t="s">
        <v>146</v>
      </c>
      <c r="B4381" s="183" t="s">
        <v>1345</v>
      </c>
      <c r="C4381" s="183" t="s">
        <v>21</v>
      </c>
      <c r="D4381" s="285" t="s">
        <v>147</v>
      </c>
      <c r="E4381" s="365" t="s">
        <v>148</v>
      </c>
      <c r="F4381" s="365"/>
      <c r="G4381" s="183" t="s">
        <v>26</v>
      </c>
      <c r="H4381" s="184">
        <v>2.0266999999999999</v>
      </c>
      <c r="I4381" s="185">
        <v>20.32</v>
      </c>
      <c r="J4381" s="198">
        <v>41.18</v>
      </c>
    </row>
    <row r="4382" spans="1:10" s="110" customFormat="1" ht="25.5" customHeight="1">
      <c r="A4382" s="197" t="s">
        <v>146</v>
      </c>
      <c r="B4382" s="183" t="s">
        <v>1635</v>
      </c>
      <c r="C4382" s="183" t="s">
        <v>21</v>
      </c>
      <c r="D4382" s="285" t="s">
        <v>540</v>
      </c>
      <c r="E4382" s="365" t="s">
        <v>148</v>
      </c>
      <c r="F4382" s="365"/>
      <c r="G4382" s="183" t="s">
        <v>26</v>
      </c>
      <c r="H4382" s="184">
        <v>1.2784</v>
      </c>
      <c r="I4382" s="185">
        <v>19.600000000000001</v>
      </c>
      <c r="J4382" s="198">
        <v>25.05</v>
      </c>
    </row>
    <row r="4383" spans="1:10" s="110" customFormat="1" ht="38.25" customHeight="1">
      <c r="A4383" s="197" t="s">
        <v>146</v>
      </c>
      <c r="B4383" s="183" t="s">
        <v>1397</v>
      </c>
      <c r="C4383" s="183" t="s">
        <v>21</v>
      </c>
      <c r="D4383" s="285" t="s">
        <v>770</v>
      </c>
      <c r="E4383" s="365" t="s">
        <v>155</v>
      </c>
      <c r="F4383" s="365"/>
      <c r="G4383" s="183" t="s">
        <v>156</v>
      </c>
      <c r="H4383" s="184">
        <v>0.65800000000000003</v>
      </c>
      <c r="I4383" s="185">
        <v>5.61</v>
      </c>
      <c r="J4383" s="198">
        <v>3.69</v>
      </c>
    </row>
    <row r="4384" spans="1:10" s="110" customFormat="1" ht="38.25" customHeight="1">
      <c r="A4384" s="197" t="s">
        <v>146</v>
      </c>
      <c r="B4384" s="183" t="s">
        <v>1398</v>
      </c>
      <c r="C4384" s="183" t="s">
        <v>21</v>
      </c>
      <c r="D4384" s="285" t="s">
        <v>771</v>
      </c>
      <c r="E4384" s="365" t="s">
        <v>155</v>
      </c>
      <c r="F4384" s="365"/>
      <c r="G4384" s="183" t="s">
        <v>249</v>
      </c>
      <c r="H4384" s="184">
        <v>0.62039999999999995</v>
      </c>
      <c r="I4384" s="185">
        <v>1.52</v>
      </c>
      <c r="J4384" s="198">
        <v>0.94</v>
      </c>
    </row>
    <row r="4385" spans="1:10" s="110" customFormat="1" ht="25.5">
      <c r="A4385" s="199" t="s">
        <v>139</v>
      </c>
      <c r="B4385" s="186" t="s">
        <v>1474</v>
      </c>
      <c r="C4385" s="186" t="s">
        <v>21</v>
      </c>
      <c r="D4385" s="278" t="s">
        <v>504</v>
      </c>
      <c r="E4385" s="362" t="s">
        <v>142</v>
      </c>
      <c r="F4385" s="362"/>
      <c r="G4385" s="186" t="s">
        <v>2</v>
      </c>
      <c r="H4385" s="187">
        <v>0.67989999999999995</v>
      </c>
      <c r="I4385" s="188">
        <v>132.5</v>
      </c>
      <c r="J4385" s="200">
        <v>90.08</v>
      </c>
    </row>
    <row r="4386" spans="1:10" s="110" customFormat="1">
      <c r="A4386" s="199" t="s">
        <v>139</v>
      </c>
      <c r="B4386" s="186" t="s">
        <v>1473</v>
      </c>
      <c r="C4386" s="186" t="s">
        <v>21</v>
      </c>
      <c r="D4386" s="278" t="s">
        <v>503</v>
      </c>
      <c r="E4386" s="362" t="s">
        <v>142</v>
      </c>
      <c r="F4386" s="362"/>
      <c r="G4386" s="186" t="s">
        <v>38</v>
      </c>
      <c r="H4386" s="187">
        <v>490.34550000000002</v>
      </c>
      <c r="I4386" s="188">
        <v>0.92</v>
      </c>
      <c r="J4386" s="200">
        <v>451.11</v>
      </c>
    </row>
    <row r="4387" spans="1:10" s="110" customFormat="1" ht="25.5">
      <c r="A4387" s="199" t="s">
        <v>139</v>
      </c>
      <c r="B4387" s="186" t="s">
        <v>1636</v>
      </c>
      <c r="C4387" s="186" t="s">
        <v>21</v>
      </c>
      <c r="D4387" s="278" t="s">
        <v>541</v>
      </c>
      <c r="E4387" s="362" t="s">
        <v>142</v>
      </c>
      <c r="F4387" s="362"/>
      <c r="G4387" s="186" t="s">
        <v>2</v>
      </c>
      <c r="H4387" s="187">
        <v>0.56459999999999999</v>
      </c>
      <c r="I4387" s="188">
        <v>159.16</v>
      </c>
      <c r="J4387" s="200">
        <v>89.86</v>
      </c>
    </row>
    <row r="4388" spans="1:10" s="110" customFormat="1" ht="25.5">
      <c r="A4388" s="201"/>
      <c r="B4388" s="293"/>
      <c r="C4388" s="293"/>
      <c r="D4388" s="279"/>
      <c r="E4388" s="279" t="s">
        <v>143</v>
      </c>
      <c r="F4388" s="203">
        <v>50.31</v>
      </c>
      <c r="G4388" s="279" t="s">
        <v>144</v>
      </c>
      <c r="H4388" s="203">
        <v>0</v>
      </c>
      <c r="I4388" s="279" t="s">
        <v>145</v>
      </c>
      <c r="J4388" s="204">
        <v>50.31</v>
      </c>
    </row>
    <row r="4389" spans="1:10" s="110" customFormat="1" ht="15" customHeight="1" thickBot="1">
      <c r="A4389" s="201"/>
      <c r="B4389" s="293"/>
      <c r="C4389" s="293"/>
      <c r="D4389" s="279"/>
      <c r="E4389" s="279" t="s">
        <v>663</v>
      </c>
      <c r="F4389" s="203">
        <v>157.71</v>
      </c>
      <c r="G4389" s="279"/>
      <c r="H4389" s="363" t="s">
        <v>664</v>
      </c>
      <c r="I4389" s="363"/>
      <c r="J4389" s="204">
        <v>859.62</v>
      </c>
    </row>
    <row r="4390" spans="1:10" s="110" customFormat="1" ht="15" thickTop="1">
      <c r="A4390" s="205"/>
      <c r="B4390" s="190"/>
      <c r="C4390" s="190"/>
      <c r="D4390" s="189"/>
      <c r="E4390" s="189"/>
      <c r="F4390" s="189"/>
      <c r="G4390" s="189"/>
      <c r="H4390" s="189"/>
      <c r="I4390" s="189"/>
      <c r="J4390" s="206"/>
    </row>
    <row r="4391" spans="1:10" s="110" customFormat="1">
      <c r="A4391" s="290" t="s">
        <v>5038</v>
      </c>
      <c r="B4391" s="289" t="s">
        <v>8</v>
      </c>
      <c r="C4391" s="289" t="s">
        <v>9</v>
      </c>
      <c r="D4391" s="284" t="s">
        <v>10</v>
      </c>
      <c r="E4391" s="367" t="s">
        <v>136</v>
      </c>
      <c r="F4391" s="367"/>
      <c r="G4391" s="289" t="s">
        <v>11</v>
      </c>
      <c r="H4391" s="288" t="s">
        <v>12</v>
      </c>
      <c r="I4391" s="288" t="s">
        <v>13</v>
      </c>
      <c r="J4391" s="287" t="s">
        <v>14</v>
      </c>
    </row>
    <row r="4392" spans="1:10" s="110" customFormat="1" ht="51">
      <c r="A4392" s="94" t="s">
        <v>137</v>
      </c>
      <c r="B4392" s="95" t="s">
        <v>4469</v>
      </c>
      <c r="C4392" s="95" t="s">
        <v>21</v>
      </c>
      <c r="D4392" s="277" t="s">
        <v>3061</v>
      </c>
      <c r="E4392" s="368" t="s">
        <v>181</v>
      </c>
      <c r="F4392" s="368"/>
      <c r="G4392" s="95" t="s">
        <v>3</v>
      </c>
      <c r="H4392" s="182">
        <v>1</v>
      </c>
      <c r="I4392" s="96">
        <v>61.28</v>
      </c>
      <c r="J4392" s="196">
        <v>61.28</v>
      </c>
    </row>
    <row r="4393" spans="1:10" s="110" customFormat="1" ht="25.5" customHeight="1">
      <c r="A4393" s="197" t="s">
        <v>146</v>
      </c>
      <c r="B4393" s="183" t="s">
        <v>1689</v>
      </c>
      <c r="C4393" s="183" t="s">
        <v>21</v>
      </c>
      <c r="D4393" s="285" t="s">
        <v>1101</v>
      </c>
      <c r="E4393" s="365" t="s">
        <v>148</v>
      </c>
      <c r="F4393" s="365"/>
      <c r="G4393" s="183" t="s">
        <v>26</v>
      </c>
      <c r="H4393" s="184">
        <v>0.11</v>
      </c>
      <c r="I4393" s="185">
        <v>21.42</v>
      </c>
      <c r="J4393" s="198">
        <v>2.35</v>
      </c>
    </row>
    <row r="4394" spans="1:10" s="110" customFormat="1" ht="25.5" customHeight="1">
      <c r="A4394" s="197" t="s">
        <v>146</v>
      </c>
      <c r="B4394" s="183" t="s">
        <v>1344</v>
      </c>
      <c r="C4394" s="183" t="s">
        <v>21</v>
      </c>
      <c r="D4394" s="285" t="s">
        <v>670</v>
      </c>
      <c r="E4394" s="365" t="s">
        <v>148</v>
      </c>
      <c r="F4394" s="365"/>
      <c r="G4394" s="183" t="s">
        <v>26</v>
      </c>
      <c r="H4394" s="184">
        <v>0.6</v>
      </c>
      <c r="I4394" s="185">
        <v>25.26</v>
      </c>
      <c r="J4394" s="198">
        <v>15.15</v>
      </c>
    </row>
    <row r="4395" spans="1:10" s="110" customFormat="1" ht="38.25">
      <c r="A4395" s="197" t="s">
        <v>146</v>
      </c>
      <c r="B4395" s="183" t="s">
        <v>1693</v>
      </c>
      <c r="C4395" s="183" t="s">
        <v>21</v>
      </c>
      <c r="D4395" s="285" t="s">
        <v>1105</v>
      </c>
      <c r="E4395" s="365" t="s">
        <v>181</v>
      </c>
      <c r="F4395" s="365"/>
      <c r="G4395" s="183" t="s">
        <v>3</v>
      </c>
      <c r="H4395" s="184">
        <v>6.7000000000000004E-2</v>
      </c>
      <c r="I4395" s="185">
        <v>273.37</v>
      </c>
      <c r="J4395" s="198">
        <v>18.309999999999999</v>
      </c>
    </row>
    <row r="4396" spans="1:10" s="110" customFormat="1" ht="25.5">
      <c r="A4396" s="199" t="s">
        <v>139</v>
      </c>
      <c r="B4396" s="186" t="s">
        <v>1641</v>
      </c>
      <c r="C4396" s="186" t="s">
        <v>21</v>
      </c>
      <c r="D4396" s="278" t="s">
        <v>546</v>
      </c>
      <c r="E4396" s="362" t="s">
        <v>142</v>
      </c>
      <c r="F4396" s="362"/>
      <c r="G4396" s="186" t="s">
        <v>547</v>
      </c>
      <c r="H4396" s="187">
        <v>4.0000000000000001E-3</v>
      </c>
      <c r="I4396" s="188">
        <v>7.29</v>
      </c>
      <c r="J4396" s="200">
        <v>0.02</v>
      </c>
    </row>
    <row r="4397" spans="1:10" s="110" customFormat="1" ht="25.5">
      <c r="A4397" s="199" t="s">
        <v>139</v>
      </c>
      <c r="B4397" s="186" t="s">
        <v>1694</v>
      </c>
      <c r="C4397" s="186" t="s">
        <v>21</v>
      </c>
      <c r="D4397" s="278" t="s">
        <v>1106</v>
      </c>
      <c r="E4397" s="362" t="s">
        <v>495</v>
      </c>
      <c r="F4397" s="362"/>
      <c r="G4397" s="186" t="s">
        <v>1107</v>
      </c>
      <c r="H4397" s="187">
        <v>0.19600000000000001</v>
      </c>
      <c r="I4397" s="188">
        <v>27.55</v>
      </c>
      <c r="J4397" s="200">
        <v>5.39</v>
      </c>
    </row>
    <row r="4398" spans="1:10" s="110" customFormat="1" ht="38.25">
      <c r="A4398" s="199" t="s">
        <v>139</v>
      </c>
      <c r="B4398" s="186" t="s">
        <v>1695</v>
      </c>
      <c r="C4398" s="186" t="s">
        <v>21</v>
      </c>
      <c r="D4398" s="278" t="s">
        <v>1108</v>
      </c>
      <c r="E4398" s="362" t="s">
        <v>495</v>
      </c>
      <c r="F4398" s="362"/>
      <c r="G4398" s="186" t="s">
        <v>1107</v>
      </c>
      <c r="H4398" s="187">
        <v>0.39300000000000002</v>
      </c>
      <c r="I4398" s="188">
        <v>28.8</v>
      </c>
      <c r="J4398" s="200">
        <v>11.31</v>
      </c>
    </row>
    <row r="4399" spans="1:10" s="110" customFormat="1" ht="25.5">
      <c r="A4399" s="199" t="s">
        <v>139</v>
      </c>
      <c r="B4399" s="186" t="s">
        <v>1696</v>
      </c>
      <c r="C4399" s="186" t="s">
        <v>21</v>
      </c>
      <c r="D4399" s="278" t="s">
        <v>1109</v>
      </c>
      <c r="E4399" s="362" t="s">
        <v>495</v>
      </c>
      <c r="F4399" s="362"/>
      <c r="G4399" s="186" t="s">
        <v>585</v>
      </c>
      <c r="H4399" s="187">
        <v>0.78500000000000003</v>
      </c>
      <c r="I4399" s="188">
        <v>10.61</v>
      </c>
      <c r="J4399" s="200">
        <v>8.32</v>
      </c>
    </row>
    <row r="4400" spans="1:10" s="110" customFormat="1">
      <c r="A4400" s="199" t="s">
        <v>139</v>
      </c>
      <c r="B4400" s="186" t="s">
        <v>1692</v>
      </c>
      <c r="C4400" s="186" t="s">
        <v>21</v>
      </c>
      <c r="D4400" s="278" t="s">
        <v>1104</v>
      </c>
      <c r="E4400" s="362" t="s">
        <v>142</v>
      </c>
      <c r="F4400" s="362"/>
      <c r="G4400" s="186" t="s">
        <v>38</v>
      </c>
      <c r="H4400" s="187">
        <v>1.9E-2</v>
      </c>
      <c r="I4400" s="188">
        <v>22.85</v>
      </c>
      <c r="J4400" s="200">
        <v>0.43</v>
      </c>
    </row>
    <row r="4401" spans="1:10" s="110" customFormat="1" ht="25.5">
      <c r="A4401" s="201"/>
      <c r="B4401" s="293"/>
      <c r="C4401" s="293"/>
      <c r="D4401" s="279"/>
      <c r="E4401" s="279" t="s">
        <v>143</v>
      </c>
      <c r="F4401" s="203">
        <v>16.03</v>
      </c>
      <c r="G4401" s="279" t="s">
        <v>144</v>
      </c>
      <c r="H4401" s="203">
        <v>0</v>
      </c>
      <c r="I4401" s="279" t="s">
        <v>145</v>
      </c>
      <c r="J4401" s="204">
        <v>16.03</v>
      </c>
    </row>
    <row r="4402" spans="1:10" s="110" customFormat="1" ht="15" customHeight="1" thickBot="1">
      <c r="A4402" s="201"/>
      <c r="B4402" s="293"/>
      <c r="C4402" s="293"/>
      <c r="D4402" s="279"/>
      <c r="E4402" s="279" t="s">
        <v>663</v>
      </c>
      <c r="F4402" s="203">
        <v>13.76</v>
      </c>
      <c r="G4402" s="279"/>
      <c r="H4402" s="363" t="s">
        <v>664</v>
      </c>
      <c r="I4402" s="363"/>
      <c r="J4402" s="204">
        <v>75.040000000000006</v>
      </c>
    </row>
    <row r="4403" spans="1:10" s="110" customFormat="1" ht="15" thickTop="1">
      <c r="A4403" s="205"/>
      <c r="B4403" s="190"/>
      <c r="C4403" s="190"/>
      <c r="D4403" s="189"/>
      <c r="E4403" s="189"/>
      <c r="F4403" s="189"/>
      <c r="G4403" s="189"/>
      <c r="H4403" s="189"/>
      <c r="I4403" s="189"/>
      <c r="J4403" s="206"/>
    </row>
    <row r="4404" spans="1:10" s="110" customFormat="1">
      <c r="A4404" s="290" t="s">
        <v>5043</v>
      </c>
      <c r="B4404" s="289" t="s">
        <v>8</v>
      </c>
      <c r="C4404" s="289" t="s">
        <v>9</v>
      </c>
      <c r="D4404" s="284" t="s">
        <v>10</v>
      </c>
      <c r="E4404" s="367" t="s">
        <v>136</v>
      </c>
      <c r="F4404" s="367"/>
      <c r="G4404" s="289" t="s">
        <v>11</v>
      </c>
      <c r="H4404" s="288" t="s">
        <v>12</v>
      </c>
      <c r="I4404" s="288" t="s">
        <v>13</v>
      </c>
      <c r="J4404" s="287" t="s">
        <v>14</v>
      </c>
    </row>
    <row r="4405" spans="1:10" s="110" customFormat="1" ht="38.25">
      <c r="A4405" s="94" t="s">
        <v>137</v>
      </c>
      <c r="B4405" s="95" t="s">
        <v>4470</v>
      </c>
      <c r="C4405" s="95" t="s">
        <v>21</v>
      </c>
      <c r="D4405" s="277" t="s">
        <v>3062</v>
      </c>
      <c r="E4405" s="368" t="s">
        <v>181</v>
      </c>
      <c r="F4405" s="368"/>
      <c r="G4405" s="95" t="s">
        <v>3</v>
      </c>
      <c r="H4405" s="182">
        <v>1</v>
      </c>
      <c r="I4405" s="96">
        <v>116.09</v>
      </c>
      <c r="J4405" s="196">
        <v>116.09</v>
      </c>
    </row>
    <row r="4406" spans="1:10" s="110" customFormat="1" ht="25.5" customHeight="1">
      <c r="A4406" s="197" t="s">
        <v>146</v>
      </c>
      <c r="B4406" s="183" t="s">
        <v>1689</v>
      </c>
      <c r="C4406" s="183" t="s">
        <v>21</v>
      </c>
      <c r="D4406" s="285" t="s">
        <v>1101</v>
      </c>
      <c r="E4406" s="365" t="s">
        <v>148</v>
      </c>
      <c r="F4406" s="365"/>
      <c r="G4406" s="183" t="s">
        <v>26</v>
      </c>
      <c r="H4406" s="184">
        <v>0.17299999999999999</v>
      </c>
      <c r="I4406" s="185">
        <v>21.42</v>
      </c>
      <c r="J4406" s="198">
        <v>3.7</v>
      </c>
    </row>
    <row r="4407" spans="1:10" s="110" customFormat="1" ht="25.5" customHeight="1">
      <c r="A4407" s="197" t="s">
        <v>146</v>
      </c>
      <c r="B4407" s="183" t="s">
        <v>1344</v>
      </c>
      <c r="C4407" s="183" t="s">
        <v>21</v>
      </c>
      <c r="D4407" s="285" t="s">
        <v>670</v>
      </c>
      <c r="E4407" s="365" t="s">
        <v>148</v>
      </c>
      <c r="F4407" s="365"/>
      <c r="G4407" s="183" t="s">
        <v>26</v>
      </c>
      <c r="H4407" s="184">
        <v>0.94199999999999995</v>
      </c>
      <c r="I4407" s="185">
        <v>25.26</v>
      </c>
      <c r="J4407" s="198">
        <v>23.79</v>
      </c>
    </row>
    <row r="4408" spans="1:10" s="110" customFormat="1" ht="25.5" customHeight="1">
      <c r="A4408" s="197" t="s">
        <v>146</v>
      </c>
      <c r="B4408" s="183" t="s">
        <v>1709</v>
      </c>
      <c r="C4408" s="183" t="s">
        <v>21</v>
      </c>
      <c r="D4408" s="285" t="s">
        <v>1124</v>
      </c>
      <c r="E4408" s="365" t="s">
        <v>181</v>
      </c>
      <c r="F4408" s="365"/>
      <c r="G4408" s="183" t="s">
        <v>3</v>
      </c>
      <c r="H4408" s="184">
        <v>0.105</v>
      </c>
      <c r="I4408" s="185">
        <v>206.67</v>
      </c>
      <c r="J4408" s="198">
        <v>21.7</v>
      </c>
    </row>
    <row r="4409" spans="1:10" s="110" customFormat="1" ht="25.5">
      <c r="A4409" s="199" t="s">
        <v>139</v>
      </c>
      <c r="B4409" s="186" t="s">
        <v>1641</v>
      </c>
      <c r="C4409" s="186" t="s">
        <v>21</v>
      </c>
      <c r="D4409" s="278" t="s">
        <v>546</v>
      </c>
      <c r="E4409" s="362" t="s">
        <v>142</v>
      </c>
      <c r="F4409" s="362"/>
      <c r="G4409" s="186" t="s">
        <v>547</v>
      </c>
      <c r="H4409" s="187">
        <v>4.0000000000000001E-3</v>
      </c>
      <c r="I4409" s="188">
        <v>7.29</v>
      </c>
      <c r="J4409" s="200">
        <v>0.02</v>
      </c>
    </row>
    <row r="4410" spans="1:10" s="110" customFormat="1" ht="25.5">
      <c r="A4410" s="199" t="s">
        <v>139</v>
      </c>
      <c r="B4410" s="186" t="s">
        <v>1648</v>
      </c>
      <c r="C4410" s="186" t="s">
        <v>21</v>
      </c>
      <c r="D4410" s="278" t="s">
        <v>562</v>
      </c>
      <c r="E4410" s="362" t="s">
        <v>142</v>
      </c>
      <c r="F4410" s="362"/>
      <c r="G4410" s="186" t="s">
        <v>34</v>
      </c>
      <c r="H4410" s="187">
        <v>0.13200000000000001</v>
      </c>
      <c r="I4410" s="188">
        <v>11.58</v>
      </c>
      <c r="J4410" s="200">
        <v>1.52</v>
      </c>
    </row>
    <row r="4411" spans="1:10" s="110" customFormat="1" ht="38.25">
      <c r="A4411" s="199" t="s">
        <v>139</v>
      </c>
      <c r="B4411" s="186" t="s">
        <v>4471</v>
      </c>
      <c r="C4411" s="186" t="s">
        <v>21</v>
      </c>
      <c r="D4411" s="278" t="s">
        <v>4472</v>
      </c>
      <c r="E4411" s="362" t="s">
        <v>495</v>
      </c>
      <c r="F4411" s="362"/>
      <c r="G4411" s="186" t="s">
        <v>1107</v>
      </c>
      <c r="H4411" s="187">
        <v>1.1859999999999999</v>
      </c>
      <c r="I4411" s="188">
        <v>31.95</v>
      </c>
      <c r="J4411" s="200">
        <v>37.89</v>
      </c>
    </row>
    <row r="4412" spans="1:10" s="110" customFormat="1" ht="38.25">
      <c r="A4412" s="199" t="s">
        <v>139</v>
      </c>
      <c r="B4412" s="186" t="s">
        <v>1695</v>
      </c>
      <c r="C4412" s="186" t="s">
        <v>21</v>
      </c>
      <c r="D4412" s="278" t="s">
        <v>1108</v>
      </c>
      <c r="E4412" s="362" t="s">
        <v>495</v>
      </c>
      <c r="F4412" s="362"/>
      <c r="G4412" s="186" t="s">
        <v>1107</v>
      </c>
      <c r="H4412" s="187">
        <v>0.35599999999999998</v>
      </c>
      <c r="I4412" s="188">
        <v>28.8</v>
      </c>
      <c r="J4412" s="200">
        <v>10.25</v>
      </c>
    </row>
    <row r="4413" spans="1:10" s="110" customFormat="1" ht="25.5">
      <c r="A4413" s="199" t="s">
        <v>139</v>
      </c>
      <c r="B4413" s="186" t="s">
        <v>1696</v>
      </c>
      <c r="C4413" s="186" t="s">
        <v>21</v>
      </c>
      <c r="D4413" s="278" t="s">
        <v>1109</v>
      </c>
      <c r="E4413" s="362" t="s">
        <v>495</v>
      </c>
      <c r="F4413" s="362"/>
      <c r="G4413" s="186" t="s">
        <v>585</v>
      </c>
      <c r="H4413" s="187">
        <v>0.47399999999999998</v>
      </c>
      <c r="I4413" s="188">
        <v>10.61</v>
      </c>
      <c r="J4413" s="200">
        <v>5.0199999999999996</v>
      </c>
    </row>
    <row r="4414" spans="1:10" s="110" customFormat="1">
      <c r="A4414" s="199" t="s">
        <v>139</v>
      </c>
      <c r="B4414" s="186" t="s">
        <v>1692</v>
      </c>
      <c r="C4414" s="186" t="s">
        <v>21</v>
      </c>
      <c r="D4414" s="278" t="s">
        <v>1104</v>
      </c>
      <c r="E4414" s="362" t="s">
        <v>142</v>
      </c>
      <c r="F4414" s="362"/>
      <c r="G4414" s="186" t="s">
        <v>38</v>
      </c>
      <c r="H4414" s="187">
        <v>3.3000000000000002E-2</v>
      </c>
      <c r="I4414" s="188">
        <v>22.85</v>
      </c>
      <c r="J4414" s="200">
        <v>0.75</v>
      </c>
    </row>
    <row r="4415" spans="1:10" s="110" customFormat="1" ht="38.25">
      <c r="A4415" s="199" t="s">
        <v>139</v>
      </c>
      <c r="B4415" s="186" t="s">
        <v>4473</v>
      </c>
      <c r="C4415" s="186" t="s">
        <v>21</v>
      </c>
      <c r="D4415" s="278" t="s">
        <v>4474</v>
      </c>
      <c r="E4415" s="362" t="s">
        <v>495</v>
      </c>
      <c r="F4415" s="362"/>
      <c r="G4415" s="186" t="s">
        <v>1107</v>
      </c>
      <c r="H4415" s="187">
        <v>1.1859999999999999</v>
      </c>
      <c r="I4415" s="188">
        <v>9.66</v>
      </c>
      <c r="J4415" s="200">
        <v>11.45</v>
      </c>
    </row>
    <row r="4416" spans="1:10" s="110" customFormat="1" ht="25.5">
      <c r="A4416" s="201"/>
      <c r="B4416" s="293"/>
      <c r="C4416" s="293"/>
      <c r="D4416" s="279"/>
      <c r="E4416" s="279" t="s">
        <v>143</v>
      </c>
      <c r="F4416" s="203">
        <v>24.46</v>
      </c>
      <c r="G4416" s="279" t="s">
        <v>144</v>
      </c>
      <c r="H4416" s="203">
        <v>0</v>
      </c>
      <c r="I4416" s="279" t="s">
        <v>145</v>
      </c>
      <c r="J4416" s="204">
        <v>24.46</v>
      </c>
    </row>
    <row r="4417" spans="1:10" s="110" customFormat="1" ht="15" customHeight="1" thickBot="1">
      <c r="A4417" s="201"/>
      <c r="B4417" s="293"/>
      <c r="C4417" s="293"/>
      <c r="D4417" s="279"/>
      <c r="E4417" s="279" t="s">
        <v>663</v>
      </c>
      <c r="F4417" s="203">
        <v>26.08</v>
      </c>
      <c r="G4417" s="279"/>
      <c r="H4417" s="363" t="s">
        <v>664</v>
      </c>
      <c r="I4417" s="363"/>
      <c r="J4417" s="204">
        <v>142.16999999999999</v>
      </c>
    </row>
    <row r="4418" spans="1:10" s="110" customFormat="1" ht="15" thickTop="1">
      <c r="A4418" s="205"/>
      <c r="B4418" s="190"/>
      <c r="C4418" s="190"/>
      <c r="D4418" s="189"/>
      <c r="E4418" s="189"/>
      <c r="F4418" s="189"/>
      <c r="G4418" s="189"/>
      <c r="H4418" s="189"/>
      <c r="I4418" s="189"/>
      <c r="J4418" s="206"/>
    </row>
    <row r="4419" spans="1:10" s="110" customFormat="1">
      <c r="A4419" s="290" t="s">
        <v>5049</v>
      </c>
      <c r="B4419" s="289" t="s">
        <v>8</v>
      </c>
      <c r="C4419" s="289" t="s">
        <v>9</v>
      </c>
      <c r="D4419" s="284" t="s">
        <v>10</v>
      </c>
      <c r="E4419" s="367" t="s">
        <v>136</v>
      </c>
      <c r="F4419" s="367"/>
      <c r="G4419" s="289" t="s">
        <v>11</v>
      </c>
      <c r="H4419" s="288" t="s">
        <v>12</v>
      </c>
      <c r="I4419" s="288" t="s">
        <v>13</v>
      </c>
      <c r="J4419" s="287" t="s">
        <v>14</v>
      </c>
    </row>
    <row r="4420" spans="1:10" s="110" customFormat="1" ht="38.25">
      <c r="A4420" s="94" t="s">
        <v>137</v>
      </c>
      <c r="B4420" s="95" t="s">
        <v>4475</v>
      </c>
      <c r="C4420" s="95" t="s">
        <v>21</v>
      </c>
      <c r="D4420" s="277" t="s">
        <v>3063</v>
      </c>
      <c r="E4420" s="368" t="s">
        <v>181</v>
      </c>
      <c r="F4420" s="368"/>
      <c r="G4420" s="95" t="s">
        <v>3</v>
      </c>
      <c r="H4420" s="182">
        <v>1</v>
      </c>
      <c r="I4420" s="96">
        <v>39.200000000000003</v>
      </c>
      <c r="J4420" s="196">
        <v>39.200000000000003</v>
      </c>
    </row>
    <row r="4421" spans="1:10" s="110" customFormat="1" ht="25.5" customHeight="1">
      <c r="A4421" s="197" t="s">
        <v>146</v>
      </c>
      <c r="B4421" s="183" t="s">
        <v>1689</v>
      </c>
      <c r="C4421" s="183" t="s">
        <v>21</v>
      </c>
      <c r="D4421" s="285" t="s">
        <v>1101</v>
      </c>
      <c r="E4421" s="365" t="s">
        <v>148</v>
      </c>
      <c r="F4421" s="365"/>
      <c r="G4421" s="183" t="s">
        <v>26</v>
      </c>
      <c r="H4421" s="184">
        <v>6.7000000000000004E-2</v>
      </c>
      <c r="I4421" s="185">
        <v>21.42</v>
      </c>
      <c r="J4421" s="198">
        <v>1.43</v>
      </c>
    </row>
    <row r="4422" spans="1:10" s="110" customFormat="1" ht="25.5" customHeight="1">
      <c r="A4422" s="197" t="s">
        <v>146</v>
      </c>
      <c r="B4422" s="183" t="s">
        <v>1344</v>
      </c>
      <c r="C4422" s="183" t="s">
        <v>21</v>
      </c>
      <c r="D4422" s="285" t="s">
        <v>670</v>
      </c>
      <c r="E4422" s="365" t="s">
        <v>148</v>
      </c>
      <c r="F4422" s="365"/>
      <c r="G4422" s="183" t="s">
        <v>26</v>
      </c>
      <c r="H4422" s="184">
        <v>0.36599999999999999</v>
      </c>
      <c r="I4422" s="185">
        <v>25.26</v>
      </c>
      <c r="J4422" s="198">
        <v>9.24</v>
      </c>
    </row>
    <row r="4423" spans="1:10" s="110" customFormat="1" ht="25.5" customHeight="1">
      <c r="A4423" s="197" t="s">
        <v>146</v>
      </c>
      <c r="B4423" s="183" t="s">
        <v>1712</v>
      </c>
      <c r="C4423" s="183" t="s">
        <v>21</v>
      </c>
      <c r="D4423" s="285" t="s">
        <v>1127</v>
      </c>
      <c r="E4423" s="365" t="s">
        <v>181</v>
      </c>
      <c r="F4423" s="365"/>
      <c r="G4423" s="183" t="s">
        <v>3</v>
      </c>
      <c r="H4423" s="184">
        <v>8.6999999999999994E-2</v>
      </c>
      <c r="I4423" s="185">
        <v>129.08000000000001</v>
      </c>
      <c r="J4423" s="198">
        <v>11.22</v>
      </c>
    </row>
    <row r="4424" spans="1:10" s="110" customFormat="1" ht="25.5">
      <c r="A4424" s="199" t="s">
        <v>139</v>
      </c>
      <c r="B4424" s="186" t="s">
        <v>1641</v>
      </c>
      <c r="C4424" s="186" t="s">
        <v>21</v>
      </c>
      <c r="D4424" s="278" t="s">
        <v>546</v>
      </c>
      <c r="E4424" s="362" t="s">
        <v>142</v>
      </c>
      <c r="F4424" s="362"/>
      <c r="G4424" s="186" t="s">
        <v>547</v>
      </c>
      <c r="H4424" s="187">
        <v>4.0000000000000001E-3</v>
      </c>
      <c r="I4424" s="188">
        <v>7.29</v>
      </c>
      <c r="J4424" s="200">
        <v>0.02</v>
      </c>
    </row>
    <row r="4425" spans="1:10" s="110" customFormat="1" ht="38.25">
      <c r="A4425" s="199" t="s">
        <v>139</v>
      </c>
      <c r="B4425" s="186" t="s">
        <v>4471</v>
      </c>
      <c r="C4425" s="186" t="s">
        <v>21</v>
      </c>
      <c r="D4425" s="278" t="s">
        <v>4472</v>
      </c>
      <c r="E4425" s="362" t="s">
        <v>495</v>
      </c>
      <c r="F4425" s="362"/>
      <c r="G4425" s="186" t="s">
        <v>1107</v>
      </c>
      <c r="H4425" s="187">
        <v>0.39700000000000002</v>
      </c>
      <c r="I4425" s="188">
        <v>31.95</v>
      </c>
      <c r="J4425" s="200">
        <v>12.68</v>
      </c>
    </row>
    <row r="4426" spans="1:10" s="110" customFormat="1" ht="25.5">
      <c r="A4426" s="199" t="s">
        <v>139</v>
      </c>
      <c r="B4426" s="186" t="s">
        <v>1713</v>
      </c>
      <c r="C4426" s="186" t="s">
        <v>21</v>
      </c>
      <c r="D4426" s="278" t="s">
        <v>1128</v>
      </c>
      <c r="E4426" s="362" t="s">
        <v>142</v>
      </c>
      <c r="F4426" s="362"/>
      <c r="G4426" s="186" t="s">
        <v>34</v>
      </c>
      <c r="H4426" s="187">
        <v>3.7999999999999999E-2</v>
      </c>
      <c r="I4426" s="188">
        <v>121.53</v>
      </c>
      <c r="J4426" s="200">
        <v>4.6100000000000003</v>
      </c>
    </row>
    <row r="4427" spans="1:10" s="110" customFormat="1" ht="25.5">
      <c r="A4427" s="201"/>
      <c r="B4427" s="293"/>
      <c r="C4427" s="293"/>
      <c r="D4427" s="279"/>
      <c r="E4427" s="279" t="s">
        <v>143</v>
      </c>
      <c r="F4427" s="203">
        <v>8.4600000000000009</v>
      </c>
      <c r="G4427" s="279" t="s">
        <v>144</v>
      </c>
      <c r="H4427" s="203">
        <v>0</v>
      </c>
      <c r="I4427" s="279" t="s">
        <v>145</v>
      </c>
      <c r="J4427" s="204">
        <v>8.4600000000000009</v>
      </c>
    </row>
    <row r="4428" spans="1:10" s="110" customFormat="1" ht="15" customHeight="1" thickBot="1">
      <c r="A4428" s="201"/>
      <c r="B4428" s="293"/>
      <c r="C4428" s="293"/>
      <c r="D4428" s="279"/>
      <c r="E4428" s="279" t="s">
        <v>663</v>
      </c>
      <c r="F4428" s="203">
        <v>8.8000000000000007</v>
      </c>
      <c r="G4428" s="279"/>
      <c r="H4428" s="363" t="s">
        <v>664</v>
      </c>
      <c r="I4428" s="363"/>
      <c r="J4428" s="204">
        <v>48</v>
      </c>
    </row>
    <row r="4429" spans="1:10" s="110" customFormat="1" ht="15" thickTop="1">
      <c r="A4429" s="205"/>
      <c r="B4429" s="190"/>
      <c r="C4429" s="190"/>
      <c r="D4429" s="189"/>
      <c r="E4429" s="189"/>
      <c r="F4429" s="189"/>
      <c r="G4429" s="189"/>
      <c r="H4429" s="189"/>
      <c r="I4429" s="189"/>
      <c r="J4429" s="206"/>
    </row>
    <row r="4430" spans="1:10" s="110" customFormat="1">
      <c r="A4430" s="290" t="s">
        <v>5055</v>
      </c>
      <c r="B4430" s="289" t="s">
        <v>8</v>
      </c>
      <c r="C4430" s="289" t="s">
        <v>9</v>
      </c>
      <c r="D4430" s="284" t="s">
        <v>10</v>
      </c>
      <c r="E4430" s="367" t="s">
        <v>136</v>
      </c>
      <c r="F4430" s="367"/>
      <c r="G4430" s="289" t="s">
        <v>11</v>
      </c>
      <c r="H4430" s="288" t="s">
        <v>12</v>
      </c>
      <c r="I4430" s="288" t="s">
        <v>13</v>
      </c>
      <c r="J4430" s="287" t="s">
        <v>14</v>
      </c>
    </row>
    <row r="4431" spans="1:10" s="110" customFormat="1" ht="25.5" customHeight="1">
      <c r="A4431" s="94" t="s">
        <v>137</v>
      </c>
      <c r="B4431" s="95" t="s">
        <v>4476</v>
      </c>
      <c r="C4431" s="95" t="s">
        <v>21</v>
      </c>
      <c r="D4431" s="277" t="s">
        <v>3064</v>
      </c>
      <c r="E4431" s="368" t="s">
        <v>181</v>
      </c>
      <c r="F4431" s="368"/>
      <c r="G4431" s="95" t="s">
        <v>38</v>
      </c>
      <c r="H4431" s="182">
        <v>1</v>
      </c>
      <c r="I4431" s="96">
        <v>9.81</v>
      </c>
      <c r="J4431" s="196">
        <v>9.81</v>
      </c>
    </row>
    <row r="4432" spans="1:10" s="110" customFormat="1" ht="25.5" customHeight="1">
      <c r="A4432" s="197" t="s">
        <v>146</v>
      </c>
      <c r="B4432" s="183" t="s">
        <v>1634</v>
      </c>
      <c r="C4432" s="183" t="s">
        <v>21</v>
      </c>
      <c r="D4432" s="285" t="s">
        <v>539</v>
      </c>
      <c r="E4432" s="365" t="s">
        <v>148</v>
      </c>
      <c r="F4432" s="365"/>
      <c r="G4432" s="183" t="s">
        <v>26</v>
      </c>
      <c r="H4432" s="184">
        <v>2E-3</v>
      </c>
      <c r="I4432" s="185">
        <v>21.5</v>
      </c>
      <c r="J4432" s="198">
        <v>0.04</v>
      </c>
    </row>
    <row r="4433" spans="1:10" s="110" customFormat="1" ht="25.5" customHeight="1">
      <c r="A4433" s="197" t="s">
        <v>146</v>
      </c>
      <c r="B4433" s="183" t="s">
        <v>1633</v>
      </c>
      <c r="C4433" s="183" t="s">
        <v>21</v>
      </c>
      <c r="D4433" s="285" t="s">
        <v>538</v>
      </c>
      <c r="E4433" s="365" t="s">
        <v>148</v>
      </c>
      <c r="F4433" s="365"/>
      <c r="G4433" s="183" t="s">
        <v>26</v>
      </c>
      <c r="H4433" s="184">
        <v>1.21E-2</v>
      </c>
      <c r="I4433" s="185">
        <v>25.4</v>
      </c>
      <c r="J4433" s="198">
        <v>0.3</v>
      </c>
    </row>
    <row r="4434" spans="1:10" s="110" customFormat="1" ht="25.5" customHeight="1">
      <c r="A4434" s="197" t="s">
        <v>146</v>
      </c>
      <c r="B4434" s="183" t="s">
        <v>4144</v>
      </c>
      <c r="C4434" s="183" t="s">
        <v>21</v>
      </c>
      <c r="D4434" s="285" t="s">
        <v>4145</v>
      </c>
      <c r="E4434" s="365" t="s">
        <v>181</v>
      </c>
      <c r="F4434" s="365"/>
      <c r="G4434" s="183" t="s">
        <v>38</v>
      </c>
      <c r="H4434" s="184">
        <v>1</v>
      </c>
      <c r="I4434" s="185">
        <v>8.81</v>
      </c>
      <c r="J4434" s="198">
        <v>8.81</v>
      </c>
    </row>
    <row r="4435" spans="1:10" s="110" customFormat="1" ht="25.5">
      <c r="A4435" s="199" t="s">
        <v>139</v>
      </c>
      <c r="B4435" s="186" t="s">
        <v>1639</v>
      </c>
      <c r="C4435" s="186" t="s">
        <v>21</v>
      </c>
      <c r="D4435" s="278" t="s">
        <v>544</v>
      </c>
      <c r="E4435" s="362" t="s">
        <v>142</v>
      </c>
      <c r="F4435" s="362"/>
      <c r="G4435" s="186" t="s">
        <v>38</v>
      </c>
      <c r="H4435" s="187">
        <v>2.5000000000000001E-2</v>
      </c>
      <c r="I4435" s="188">
        <v>26.45</v>
      </c>
      <c r="J4435" s="200">
        <v>0.66</v>
      </c>
    </row>
    <row r="4436" spans="1:10" s="110" customFormat="1" ht="25.5">
      <c r="A4436" s="201"/>
      <c r="B4436" s="293"/>
      <c r="C4436" s="293"/>
      <c r="D4436" s="279"/>
      <c r="E4436" s="279" t="s">
        <v>143</v>
      </c>
      <c r="F4436" s="203">
        <v>0.32</v>
      </c>
      <c r="G4436" s="279" t="s">
        <v>144</v>
      </c>
      <c r="H4436" s="203">
        <v>0</v>
      </c>
      <c r="I4436" s="279" t="s">
        <v>145</v>
      </c>
      <c r="J4436" s="204">
        <v>0.32</v>
      </c>
    </row>
    <row r="4437" spans="1:10" s="110" customFormat="1" ht="15" customHeight="1" thickBot="1">
      <c r="A4437" s="201"/>
      <c r="B4437" s="293"/>
      <c r="C4437" s="293"/>
      <c r="D4437" s="279"/>
      <c r="E4437" s="279" t="s">
        <v>663</v>
      </c>
      <c r="F4437" s="203">
        <v>2.2000000000000002</v>
      </c>
      <c r="G4437" s="279"/>
      <c r="H4437" s="363" t="s">
        <v>664</v>
      </c>
      <c r="I4437" s="363"/>
      <c r="J4437" s="204">
        <v>12.01</v>
      </c>
    </row>
    <row r="4438" spans="1:10" s="110" customFormat="1" ht="15" thickTop="1">
      <c r="A4438" s="205"/>
      <c r="B4438" s="190"/>
      <c r="C4438" s="190"/>
      <c r="D4438" s="189"/>
      <c r="E4438" s="189"/>
      <c r="F4438" s="189"/>
      <c r="G4438" s="189"/>
      <c r="H4438" s="189"/>
      <c r="I4438" s="189"/>
      <c r="J4438" s="206"/>
    </row>
    <row r="4439" spans="1:10" s="110" customFormat="1">
      <c r="A4439" s="290" t="s">
        <v>5057</v>
      </c>
      <c r="B4439" s="289" t="s">
        <v>8</v>
      </c>
      <c r="C4439" s="289" t="s">
        <v>9</v>
      </c>
      <c r="D4439" s="284" t="s">
        <v>10</v>
      </c>
      <c r="E4439" s="367" t="s">
        <v>136</v>
      </c>
      <c r="F4439" s="367"/>
      <c r="G4439" s="289" t="s">
        <v>11</v>
      </c>
      <c r="H4439" s="288" t="s">
        <v>12</v>
      </c>
      <c r="I4439" s="288" t="s">
        <v>13</v>
      </c>
      <c r="J4439" s="287" t="s">
        <v>14</v>
      </c>
    </row>
    <row r="4440" spans="1:10" s="110" customFormat="1">
      <c r="A4440" s="94" t="s">
        <v>137</v>
      </c>
      <c r="B4440" s="95" t="s">
        <v>4477</v>
      </c>
      <c r="C4440" s="95" t="s">
        <v>44</v>
      </c>
      <c r="D4440" s="277" t="s">
        <v>3066</v>
      </c>
      <c r="E4440" s="368">
        <v>63</v>
      </c>
      <c r="F4440" s="368"/>
      <c r="G4440" s="95" t="s">
        <v>2053</v>
      </c>
      <c r="H4440" s="182">
        <v>1</v>
      </c>
      <c r="I4440" s="96">
        <v>105.6</v>
      </c>
      <c r="J4440" s="196">
        <v>105.6</v>
      </c>
    </row>
    <row r="4441" spans="1:10" s="110" customFormat="1" ht="25.5" customHeight="1">
      <c r="A4441" s="197" t="s">
        <v>146</v>
      </c>
      <c r="B4441" s="183" t="s">
        <v>1633</v>
      </c>
      <c r="C4441" s="183" t="s">
        <v>21</v>
      </c>
      <c r="D4441" s="285" t="s">
        <v>538</v>
      </c>
      <c r="E4441" s="365" t="s">
        <v>148</v>
      </c>
      <c r="F4441" s="365"/>
      <c r="G4441" s="183" t="s">
        <v>26</v>
      </c>
      <c r="H4441" s="184">
        <v>0.5</v>
      </c>
      <c r="I4441" s="185">
        <v>25.4</v>
      </c>
      <c r="J4441" s="198">
        <v>12.7</v>
      </c>
    </row>
    <row r="4442" spans="1:10" s="110" customFormat="1" ht="25.5" customHeight="1">
      <c r="A4442" s="197" t="s">
        <v>146</v>
      </c>
      <c r="B4442" s="183" t="s">
        <v>1345</v>
      </c>
      <c r="C4442" s="183" t="s">
        <v>21</v>
      </c>
      <c r="D4442" s="285" t="s">
        <v>147</v>
      </c>
      <c r="E4442" s="365" t="s">
        <v>148</v>
      </c>
      <c r="F4442" s="365"/>
      <c r="G4442" s="183" t="s">
        <v>26</v>
      </c>
      <c r="H4442" s="184">
        <v>0.5</v>
      </c>
      <c r="I4442" s="185">
        <v>20.32</v>
      </c>
      <c r="J4442" s="198">
        <v>10.16</v>
      </c>
    </row>
    <row r="4443" spans="1:10" s="110" customFormat="1" ht="25.5">
      <c r="A4443" s="199" t="s">
        <v>139</v>
      </c>
      <c r="B4443" s="186" t="s">
        <v>4478</v>
      </c>
      <c r="C4443" s="186" t="s">
        <v>487</v>
      </c>
      <c r="D4443" s="278" t="s">
        <v>4479</v>
      </c>
      <c r="E4443" s="362" t="s">
        <v>142</v>
      </c>
      <c r="F4443" s="362"/>
      <c r="G4443" s="186" t="s">
        <v>2053</v>
      </c>
      <c r="H4443" s="187">
        <v>1</v>
      </c>
      <c r="I4443" s="188">
        <v>82.74</v>
      </c>
      <c r="J4443" s="200">
        <v>82.74</v>
      </c>
    </row>
    <row r="4444" spans="1:10" s="110" customFormat="1" ht="25.5">
      <c r="A4444" s="201"/>
      <c r="B4444" s="293"/>
      <c r="C4444" s="293"/>
      <c r="D4444" s="279"/>
      <c r="E4444" s="279" t="s">
        <v>143</v>
      </c>
      <c r="F4444" s="203">
        <v>17.559999999999999</v>
      </c>
      <c r="G4444" s="279" t="s">
        <v>144</v>
      </c>
      <c r="H4444" s="203">
        <v>0</v>
      </c>
      <c r="I4444" s="279" t="s">
        <v>145</v>
      </c>
      <c r="J4444" s="204">
        <v>17.559999999999999</v>
      </c>
    </row>
    <row r="4445" spans="1:10" s="110" customFormat="1" ht="15" customHeight="1" thickBot="1">
      <c r="A4445" s="201"/>
      <c r="B4445" s="293"/>
      <c r="C4445" s="293"/>
      <c r="D4445" s="279"/>
      <c r="E4445" s="279" t="s">
        <v>663</v>
      </c>
      <c r="F4445" s="203">
        <v>23.72</v>
      </c>
      <c r="G4445" s="279"/>
      <c r="H4445" s="363" t="s">
        <v>664</v>
      </c>
      <c r="I4445" s="363"/>
      <c r="J4445" s="204">
        <v>129.32</v>
      </c>
    </row>
    <row r="4446" spans="1:10" s="110" customFormat="1" ht="15" thickTop="1">
      <c r="A4446" s="205"/>
      <c r="B4446" s="190"/>
      <c r="C4446" s="190"/>
      <c r="D4446" s="189"/>
      <c r="E4446" s="189"/>
      <c r="F4446" s="189"/>
      <c r="G4446" s="189"/>
      <c r="H4446" s="189"/>
      <c r="I4446" s="189"/>
      <c r="J4446" s="206"/>
    </row>
    <row r="4447" spans="1:10" s="110" customFormat="1">
      <c r="A4447" s="290" t="s">
        <v>5058</v>
      </c>
      <c r="B4447" s="289" t="s">
        <v>8</v>
      </c>
      <c r="C4447" s="289" t="s">
        <v>9</v>
      </c>
      <c r="D4447" s="284" t="s">
        <v>10</v>
      </c>
      <c r="E4447" s="367" t="s">
        <v>136</v>
      </c>
      <c r="F4447" s="367"/>
      <c r="G4447" s="289" t="s">
        <v>11</v>
      </c>
      <c r="H4447" s="288" t="s">
        <v>12</v>
      </c>
      <c r="I4447" s="288" t="s">
        <v>13</v>
      </c>
      <c r="J4447" s="287" t="s">
        <v>14</v>
      </c>
    </row>
    <row r="4448" spans="1:10" s="110" customFormat="1">
      <c r="A4448" s="94" t="s">
        <v>137</v>
      </c>
      <c r="B4448" s="95" t="s">
        <v>4480</v>
      </c>
      <c r="C4448" s="95" t="s">
        <v>44</v>
      </c>
      <c r="D4448" s="277" t="s">
        <v>3068</v>
      </c>
      <c r="E4448" s="368">
        <v>63</v>
      </c>
      <c r="F4448" s="368"/>
      <c r="G4448" s="95" t="s">
        <v>2053</v>
      </c>
      <c r="H4448" s="182">
        <v>1</v>
      </c>
      <c r="I4448" s="96">
        <v>105.6</v>
      </c>
      <c r="J4448" s="196">
        <v>105.6</v>
      </c>
    </row>
    <row r="4449" spans="1:10" s="110" customFormat="1" ht="25.5" customHeight="1">
      <c r="A4449" s="197" t="s">
        <v>146</v>
      </c>
      <c r="B4449" s="183" t="s">
        <v>1633</v>
      </c>
      <c r="C4449" s="183" t="s">
        <v>21</v>
      </c>
      <c r="D4449" s="285" t="s">
        <v>538</v>
      </c>
      <c r="E4449" s="365" t="s">
        <v>148</v>
      </c>
      <c r="F4449" s="365"/>
      <c r="G4449" s="183" t="s">
        <v>26</v>
      </c>
      <c r="H4449" s="184">
        <v>0.5</v>
      </c>
      <c r="I4449" s="185">
        <v>25.4</v>
      </c>
      <c r="J4449" s="198">
        <v>12.7</v>
      </c>
    </row>
    <row r="4450" spans="1:10" s="110" customFormat="1" ht="25.5" customHeight="1">
      <c r="A4450" s="197" t="s">
        <v>146</v>
      </c>
      <c r="B4450" s="183" t="s">
        <v>1345</v>
      </c>
      <c r="C4450" s="183" t="s">
        <v>21</v>
      </c>
      <c r="D4450" s="285" t="s">
        <v>147</v>
      </c>
      <c r="E4450" s="365" t="s">
        <v>148</v>
      </c>
      <c r="F4450" s="365"/>
      <c r="G4450" s="183" t="s">
        <v>26</v>
      </c>
      <c r="H4450" s="184">
        <v>0.5</v>
      </c>
      <c r="I4450" s="185">
        <v>20.32</v>
      </c>
      <c r="J4450" s="198">
        <v>10.16</v>
      </c>
    </row>
    <row r="4451" spans="1:10" s="110" customFormat="1" ht="25.5">
      <c r="A4451" s="199" t="s">
        <v>139</v>
      </c>
      <c r="B4451" s="186" t="s">
        <v>4478</v>
      </c>
      <c r="C4451" s="186" t="s">
        <v>487</v>
      </c>
      <c r="D4451" s="278" t="s">
        <v>4479</v>
      </c>
      <c r="E4451" s="362" t="s">
        <v>142</v>
      </c>
      <c r="F4451" s="362"/>
      <c r="G4451" s="186" t="s">
        <v>2053</v>
      </c>
      <c r="H4451" s="187">
        <v>1</v>
      </c>
      <c r="I4451" s="188">
        <v>82.74</v>
      </c>
      <c r="J4451" s="200">
        <v>82.74</v>
      </c>
    </row>
    <row r="4452" spans="1:10" s="110" customFormat="1" ht="25.5">
      <c r="A4452" s="201"/>
      <c r="B4452" s="293"/>
      <c r="C4452" s="293"/>
      <c r="D4452" s="279"/>
      <c r="E4452" s="279" t="s">
        <v>143</v>
      </c>
      <c r="F4452" s="203">
        <v>17.559999999999999</v>
      </c>
      <c r="G4452" s="279" t="s">
        <v>144</v>
      </c>
      <c r="H4452" s="203">
        <v>0</v>
      </c>
      <c r="I4452" s="279" t="s">
        <v>145</v>
      </c>
      <c r="J4452" s="204">
        <v>17.559999999999999</v>
      </c>
    </row>
    <row r="4453" spans="1:10" s="110" customFormat="1" ht="15" customHeight="1" thickBot="1">
      <c r="A4453" s="201"/>
      <c r="B4453" s="293"/>
      <c r="C4453" s="293"/>
      <c r="D4453" s="279"/>
      <c r="E4453" s="279" t="s">
        <v>663</v>
      </c>
      <c r="F4453" s="203">
        <v>23.72</v>
      </c>
      <c r="G4453" s="279"/>
      <c r="H4453" s="363" t="s">
        <v>664</v>
      </c>
      <c r="I4453" s="363"/>
      <c r="J4453" s="204">
        <v>129.32</v>
      </c>
    </row>
    <row r="4454" spans="1:10" s="110" customFormat="1" ht="15" thickTop="1">
      <c r="A4454" s="205"/>
      <c r="B4454" s="190"/>
      <c r="C4454" s="190"/>
      <c r="D4454" s="189"/>
      <c r="E4454" s="189"/>
      <c r="F4454" s="189"/>
      <c r="G4454" s="189"/>
      <c r="H4454" s="189"/>
      <c r="I4454" s="189"/>
      <c r="J4454" s="206"/>
    </row>
    <row r="4455" spans="1:10" s="110" customFormat="1">
      <c r="A4455" s="290" t="s">
        <v>4709</v>
      </c>
      <c r="B4455" s="289" t="s">
        <v>8</v>
      </c>
      <c r="C4455" s="289" t="s">
        <v>9</v>
      </c>
      <c r="D4455" s="284" t="s">
        <v>10</v>
      </c>
      <c r="E4455" s="367" t="s">
        <v>136</v>
      </c>
      <c r="F4455" s="367"/>
      <c r="G4455" s="289" t="s">
        <v>11</v>
      </c>
      <c r="H4455" s="288" t="s">
        <v>12</v>
      </c>
      <c r="I4455" s="288" t="s">
        <v>13</v>
      </c>
      <c r="J4455" s="287" t="s">
        <v>14</v>
      </c>
    </row>
    <row r="4456" spans="1:10" s="110" customFormat="1" ht="14.25" customHeight="1">
      <c r="A4456" s="94" t="s">
        <v>137</v>
      </c>
      <c r="B4456" s="95" t="s">
        <v>1239</v>
      </c>
      <c r="C4456" s="95" t="s">
        <v>487</v>
      </c>
      <c r="D4456" s="277" t="s">
        <v>488</v>
      </c>
      <c r="E4456" s="368" t="s">
        <v>1144</v>
      </c>
      <c r="F4456" s="368"/>
      <c r="G4456" s="95" t="s">
        <v>17</v>
      </c>
      <c r="H4456" s="182">
        <v>1</v>
      </c>
      <c r="I4456" s="96">
        <v>2016.49</v>
      </c>
      <c r="J4456" s="196">
        <v>2016.49</v>
      </c>
    </row>
    <row r="4457" spans="1:10" s="110" customFormat="1" ht="25.5">
      <c r="A4457" s="197" t="s">
        <v>146</v>
      </c>
      <c r="B4457" s="183" t="s">
        <v>1706</v>
      </c>
      <c r="C4457" s="183" t="s">
        <v>487</v>
      </c>
      <c r="D4457" s="285" t="s">
        <v>1119</v>
      </c>
      <c r="E4457" s="365" t="s">
        <v>1120</v>
      </c>
      <c r="F4457" s="365"/>
      <c r="G4457" s="183" t="s">
        <v>1121</v>
      </c>
      <c r="H4457" s="184">
        <v>0.6</v>
      </c>
      <c r="I4457" s="185">
        <v>3.8</v>
      </c>
      <c r="J4457" s="198">
        <v>2.2799999999999998</v>
      </c>
    </row>
    <row r="4458" spans="1:10" s="110" customFormat="1" ht="25.5">
      <c r="A4458" s="197" t="s">
        <v>146</v>
      </c>
      <c r="B4458" s="183" t="s">
        <v>1723</v>
      </c>
      <c r="C4458" s="183" t="s">
        <v>487</v>
      </c>
      <c r="D4458" s="285" t="s">
        <v>1145</v>
      </c>
      <c r="E4458" s="365" t="s">
        <v>1120</v>
      </c>
      <c r="F4458" s="365"/>
      <c r="G4458" s="183" t="s">
        <v>1121</v>
      </c>
      <c r="H4458" s="184">
        <v>0.6</v>
      </c>
      <c r="I4458" s="185">
        <v>3.67</v>
      </c>
      <c r="J4458" s="198">
        <v>2.2000000000000002</v>
      </c>
    </row>
    <row r="4459" spans="1:10" s="110" customFormat="1" ht="25.5">
      <c r="A4459" s="197" t="s">
        <v>146</v>
      </c>
      <c r="B4459" s="183" t="s">
        <v>1724</v>
      </c>
      <c r="C4459" s="183" t="s">
        <v>487</v>
      </c>
      <c r="D4459" s="285" t="s">
        <v>1146</v>
      </c>
      <c r="E4459" s="365" t="s">
        <v>1147</v>
      </c>
      <c r="F4459" s="365"/>
      <c r="G4459" s="183" t="s">
        <v>2</v>
      </c>
      <c r="H4459" s="184">
        <v>0.04</v>
      </c>
      <c r="I4459" s="185">
        <v>532.27</v>
      </c>
      <c r="J4459" s="198">
        <v>21.29</v>
      </c>
    </row>
    <row r="4460" spans="1:10" s="110" customFormat="1">
      <c r="A4460" s="199" t="s">
        <v>139</v>
      </c>
      <c r="B4460" s="186" t="s">
        <v>1725</v>
      </c>
      <c r="C4460" s="186" t="s">
        <v>487</v>
      </c>
      <c r="D4460" s="278" t="s">
        <v>1148</v>
      </c>
      <c r="E4460" s="362" t="s">
        <v>141</v>
      </c>
      <c r="F4460" s="362"/>
      <c r="G4460" s="186" t="s">
        <v>1121</v>
      </c>
      <c r="H4460" s="187">
        <v>0.6</v>
      </c>
      <c r="I4460" s="188">
        <v>19.13</v>
      </c>
      <c r="J4460" s="200">
        <v>11.47</v>
      </c>
    </row>
    <row r="4461" spans="1:10" s="110" customFormat="1">
      <c r="A4461" s="199" t="s">
        <v>139</v>
      </c>
      <c r="B4461" s="186" t="s">
        <v>1707</v>
      </c>
      <c r="C4461" s="186" t="s">
        <v>487</v>
      </c>
      <c r="D4461" s="278" t="s">
        <v>1122</v>
      </c>
      <c r="E4461" s="362" t="s">
        <v>141</v>
      </c>
      <c r="F4461" s="362"/>
      <c r="G4461" s="186" t="s">
        <v>1121</v>
      </c>
      <c r="H4461" s="187">
        <v>0.6</v>
      </c>
      <c r="I4461" s="188">
        <v>13.65</v>
      </c>
      <c r="J4461" s="200">
        <v>8.19</v>
      </c>
    </row>
    <row r="4462" spans="1:10" s="110" customFormat="1">
      <c r="A4462" s="199" t="s">
        <v>139</v>
      </c>
      <c r="B4462" s="186" t="s">
        <v>1726</v>
      </c>
      <c r="C4462" s="186" t="s">
        <v>487</v>
      </c>
      <c r="D4462" s="278" t="s">
        <v>1149</v>
      </c>
      <c r="E4462" s="362" t="s">
        <v>142</v>
      </c>
      <c r="F4462" s="362"/>
      <c r="G4462" s="186" t="s">
        <v>17</v>
      </c>
      <c r="H4462" s="187">
        <v>1</v>
      </c>
      <c r="I4462" s="188">
        <v>1971.06</v>
      </c>
      <c r="J4462" s="200">
        <v>1971.06</v>
      </c>
    </row>
    <row r="4463" spans="1:10" s="110" customFormat="1" ht="25.5">
      <c r="A4463" s="201"/>
      <c r="B4463" s="293"/>
      <c r="C4463" s="293"/>
      <c r="D4463" s="279"/>
      <c r="E4463" s="279" t="s">
        <v>143</v>
      </c>
      <c r="F4463" s="203">
        <v>21.84</v>
      </c>
      <c r="G4463" s="279" t="s">
        <v>144</v>
      </c>
      <c r="H4463" s="203">
        <v>0</v>
      </c>
      <c r="I4463" s="279" t="s">
        <v>145</v>
      </c>
      <c r="J4463" s="204">
        <v>21.84</v>
      </c>
    </row>
    <row r="4464" spans="1:10" s="110" customFormat="1" ht="15" customHeight="1" thickBot="1">
      <c r="A4464" s="201"/>
      <c r="B4464" s="293"/>
      <c r="C4464" s="293"/>
      <c r="D4464" s="279"/>
      <c r="E4464" s="279" t="s">
        <v>663</v>
      </c>
      <c r="F4464" s="203">
        <v>453.1</v>
      </c>
      <c r="G4464" s="279"/>
      <c r="H4464" s="363" t="s">
        <v>664</v>
      </c>
      <c r="I4464" s="363"/>
      <c r="J4464" s="204">
        <v>2469.59</v>
      </c>
    </row>
    <row r="4465" spans="1:10" s="110" customFormat="1" ht="15" thickTop="1">
      <c r="A4465" s="205"/>
      <c r="B4465" s="190"/>
      <c r="C4465" s="190"/>
      <c r="D4465" s="189"/>
      <c r="E4465" s="189"/>
      <c r="F4465" s="189"/>
      <c r="G4465" s="189"/>
      <c r="H4465" s="189"/>
      <c r="I4465" s="189"/>
      <c r="J4465" s="206"/>
    </row>
    <row r="4466" spans="1:10" s="110" customFormat="1">
      <c r="A4466" s="290" t="s">
        <v>4710</v>
      </c>
      <c r="B4466" s="289" t="s">
        <v>8</v>
      </c>
      <c r="C4466" s="289" t="s">
        <v>9</v>
      </c>
      <c r="D4466" s="284" t="s">
        <v>10</v>
      </c>
      <c r="E4466" s="367" t="s">
        <v>136</v>
      </c>
      <c r="F4466" s="367"/>
      <c r="G4466" s="289" t="s">
        <v>11</v>
      </c>
      <c r="H4466" s="288" t="s">
        <v>12</v>
      </c>
      <c r="I4466" s="288" t="s">
        <v>13</v>
      </c>
      <c r="J4466" s="287" t="s">
        <v>14</v>
      </c>
    </row>
    <row r="4467" spans="1:10" s="110" customFormat="1">
      <c r="A4467" s="94" t="s">
        <v>137</v>
      </c>
      <c r="B4467" s="95" t="s">
        <v>639</v>
      </c>
      <c r="C4467" s="95" t="s">
        <v>268</v>
      </c>
      <c r="D4467" s="277" t="s">
        <v>489</v>
      </c>
      <c r="E4467" s="368" t="s">
        <v>1150</v>
      </c>
      <c r="F4467" s="368"/>
      <c r="G4467" s="95" t="s">
        <v>3</v>
      </c>
      <c r="H4467" s="182">
        <v>1</v>
      </c>
      <c r="I4467" s="96">
        <v>26.61</v>
      </c>
      <c r="J4467" s="196">
        <v>26.61</v>
      </c>
    </row>
    <row r="4468" spans="1:10" s="110" customFormat="1">
      <c r="A4468" s="199" t="s">
        <v>139</v>
      </c>
      <c r="B4468" s="186" t="s">
        <v>1727</v>
      </c>
      <c r="C4468" s="186" t="s">
        <v>268</v>
      </c>
      <c r="D4468" s="278" t="s">
        <v>1151</v>
      </c>
      <c r="E4468" s="362" t="s">
        <v>142</v>
      </c>
      <c r="F4468" s="362"/>
      <c r="G4468" s="186" t="s">
        <v>45</v>
      </c>
      <c r="H4468" s="187">
        <v>0.09</v>
      </c>
      <c r="I4468" s="188">
        <v>4.9000000000000004</v>
      </c>
      <c r="J4468" s="200">
        <v>0.44</v>
      </c>
    </row>
    <row r="4469" spans="1:10" s="110" customFormat="1">
      <c r="A4469" s="199" t="s">
        <v>139</v>
      </c>
      <c r="B4469" s="186" t="s">
        <v>1493</v>
      </c>
      <c r="C4469" s="186" t="s">
        <v>268</v>
      </c>
      <c r="D4469" s="278" t="s">
        <v>140</v>
      </c>
      <c r="E4469" s="362" t="s">
        <v>141</v>
      </c>
      <c r="F4469" s="362"/>
      <c r="G4469" s="186" t="s">
        <v>26</v>
      </c>
      <c r="H4469" s="187">
        <v>1.8759999999999999</v>
      </c>
      <c r="I4469" s="188">
        <v>13.95</v>
      </c>
      <c r="J4469" s="200">
        <v>26.17</v>
      </c>
    </row>
    <row r="4470" spans="1:10" s="110" customFormat="1" ht="25.5">
      <c r="A4470" s="201"/>
      <c r="B4470" s="293"/>
      <c r="C4470" s="293"/>
      <c r="D4470" s="279"/>
      <c r="E4470" s="279" t="s">
        <v>143</v>
      </c>
      <c r="F4470" s="203">
        <v>26.17</v>
      </c>
      <c r="G4470" s="279" t="s">
        <v>144</v>
      </c>
      <c r="H4470" s="203">
        <v>0</v>
      </c>
      <c r="I4470" s="279" t="s">
        <v>145</v>
      </c>
      <c r="J4470" s="204">
        <v>26.17</v>
      </c>
    </row>
    <row r="4471" spans="1:10" s="110" customFormat="1" ht="15" customHeight="1" thickBot="1">
      <c r="A4471" s="201"/>
      <c r="B4471" s="293"/>
      <c r="C4471" s="293"/>
      <c r="D4471" s="279"/>
      <c r="E4471" s="279" t="s">
        <v>663</v>
      </c>
      <c r="F4471" s="203">
        <v>5.97</v>
      </c>
      <c r="G4471" s="279"/>
      <c r="H4471" s="363" t="s">
        <v>664</v>
      </c>
      <c r="I4471" s="363"/>
      <c r="J4471" s="204">
        <v>32.58</v>
      </c>
    </row>
    <row r="4472" spans="1:10" s="110" customFormat="1" ht="15" thickTop="1">
      <c r="A4472" s="205"/>
      <c r="B4472" s="190"/>
      <c r="C4472" s="190"/>
      <c r="D4472" s="189"/>
      <c r="E4472" s="189"/>
      <c r="F4472" s="189"/>
      <c r="G4472" s="189"/>
      <c r="H4472" s="189"/>
      <c r="I4472" s="189"/>
      <c r="J4472" s="206"/>
    </row>
    <row r="4473" spans="1:10" s="110" customFormat="1" ht="14.25" customHeight="1">
      <c r="A4473" s="379" t="s">
        <v>188</v>
      </c>
      <c r="B4473" s="380"/>
      <c r="C4473" s="380"/>
      <c r="D4473" s="380"/>
      <c r="E4473" s="380"/>
      <c r="F4473" s="380"/>
      <c r="G4473" s="380"/>
      <c r="H4473" s="380"/>
      <c r="I4473" s="380"/>
      <c r="J4473" s="381"/>
    </row>
    <row r="4474" spans="1:10" s="110" customFormat="1">
      <c r="A4474" s="290"/>
      <c r="B4474" s="289" t="s">
        <v>8</v>
      </c>
      <c r="C4474" s="289" t="s">
        <v>9</v>
      </c>
      <c r="D4474" s="284" t="s">
        <v>10</v>
      </c>
      <c r="E4474" s="367" t="s">
        <v>136</v>
      </c>
      <c r="F4474" s="367"/>
      <c r="G4474" s="289" t="s">
        <v>11</v>
      </c>
      <c r="H4474" s="288" t="s">
        <v>12</v>
      </c>
      <c r="I4474" s="288" t="s">
        <v>13</v>
      </c>
      <c r="J4474" s="287" t="s">
        <v>14</v>
      </c>
    </row>
    <row r="4475" spans="1:10" s="110" customFormat="1" ht="25.5">
      <c r="A4475" s="94" t="s">
        <v>137</v>
      </c>
      <c r="B4475" s="95" t="s">
        <v>4047</v>
      </c>
      <c r="C4475" s="95" t="s">
        <v>16</v>
      </c>
      <c r="D4475" s="277" t="s">
        <v>4048</v>
      </c>
      <c r="E4475" s="368">
        <v>603</v>
      </c>
      <c r="F4475" s="368"/>
      <c r="G4475" s="95" t="s">
        <v>36</v>
      </c>
      <c r="H4475" s="182">
        <v>1</v>
      </c>
      <c r="I4475" s="96">
        <v>12.72</v>
      </c>
      <c r="J4475" s="196">
        <v>12.72</v>
      </c>
    </row>
    <row r="4476" spans="1:10" s="110" customFormat="1" ht="25.5">
      <c r="A4476" s="199" t="s">
        <v>139</v>
      </c>
      <c r="B4476" s="186" t="s">
        <v>3517</v>
      </c>
      <c r="C4476" s="186" t="s">
        <v>16</v>
      </c>
      <c r="D4476" s="278" t="s">
        <v>3518</v>
      </c>
      <c r="E4476" s="362" t="s">
        <v>142</v>
      </c>
      <c r="F4476" s="362"/>
      <c r="G4476" s="186" t="s">
        <v>36</v>
      </c>
      <c r="H4476" s="187">
        <v>1.1000000000000001</v>
      </c>
      <c r="I4476" s="188">
        <v>8.81</v>
      </c>
      <c r="J4476" s="200">
        <v>9.69</v>
      </c>
    </row>
    <row r="4477" spans="1:10" s="110" customFormat="1" ht="25.5">
      <c r="A4477" s="199" t="s">
        <v>139</v>
      </c>
      <c r="B4477" s="186" t="s">
        <v>3511</v>
      </c>
      <c r="C4477" s="186" t="s">
        <v>16</v>
      </c>
      <c r="D4477" s="278" t="s">
        <v>3512</v>
      </c>
      <c r="E4477" s="362" t="s">
        <v>142</v>
      </c>
      <c r="F4477" s="362"/>
      <c r="G4477" s="186" t="s">
        <v>36</v>
      </c>
      <c r="H4477" s="187">
        <v>0.02</v>
      </c>
      <c r="I4477" s="188">
        <v>14.28</v>
      </c>
      <c r="J4477" s="200">
        <v>0.28000000000000003</v>
      </c>
    </row>
    <row r="4478" spans="1:10" s="110" customFormat="1" ht="25.5">
      <c r="A4478" s="199" t="s">
        <v>139</v>
      </c>
      <c r="B4478" s="186" t="s">
        <v>3541</v>
      </c>
      <c r="C4478" s="186" t="s">
        <v>16</v>
      </c>
      <c r="D4478" s="278" t="s">
        <v>3542</v>
      </c>
      <c r="E4478" s="362" t="s">
        <v>141</v>
      </c>
      <c r="F4478" s="362"/>
      <c r="G4478" s="186" t="s">
        <v>26</v>
      </c>
      <c r="H4478" s="187">
        <v>7.0000000000000007E-2</v>
      </c>
      <c r="I4478" s="188">
        <v>23.41</v>
      </c>
      <c r="J4478" s="200">
        <v>1.63</v>
      </c>
    </row>
    <row r="4479" spans="1:10" s="110" customFormat="1" ht="25.5">
      <c r="A4479" s="199" t="s">
        <v>139</v>
      </c>
      <c r="B4479" s="186" t="s">
        <v>3437</v>
      </c>
      <c r="C4479" s="186" t="s">
        <v>16</v>
      </c>
      <c r="D4479" s="278" t="s">
        <v>3438</v>
      </c>
      <c r="E4479" s="362" t="s">
        <v>141</v>
      </c>
      <c r="F4479" s="362"/>
      <c r="G4479" s="186" t="s">
        <v>26</v>
      </c>
      <c r="H4479" s="187">
        <v>7.0000000000000007E-2</v>
      </c>
      <c r="I4479" s="188">
        <v>16.04</v>
      </c>
      <c r="J4479" s="200">
        <v>1.1200000000000001</v>
      </c>
    </row>
    <row r="4480" spans="1:10" s="110" customFormat="1" ht="25.5">
      <c r="A4480" s="201"/>
      <c r="B4480" s="293"/>
      <c r="C4480" s="293"/>
      <c r="D4480" s="279"/>
      <c r="E4480" s="279" t="s">
        <v>143</v>
      </c>
      <c r="F4480" s="203">
        <v>2.75</v>
      </c>
      <c r="G4480" s="279" t="s">
        <v>144</v>
      </c>
      <c r="H4480" s="203">
        <v>0</v>
      </c>
      <c r="I4480" s="279" t="s">
        <v>145</v>
      </c>
      <c r="J4480" s="204">
        <v>2.75</v>
      </c>
    </row>
    <row r="4481" spans="1:10" s="110" customFormat="1" ht="15" customHeight="1" thickBot="1">
      <c r="A4481" s="201"/>
      <c r="B4481" s="293"/>
      <c r="C4481" s="293"/>
      <c r="D4481" s="279"/>
      <c r="E4481" s="279" t="s">
        <v>663</v>
      </c>
      <c r="F4481" s="203">
        <v>2.85</v>
      </c>
      <c r="G4481" s="279"/>
      <c r="H4481" s="363" t="s">
        <v>664</v>
      </c>
      <c r="I4481" s="363"/>
      <c r="J4481" s="204">
        <v>15.57</v>
      </c>
    </row>
    <row r="4482" spans="1:10" s="110" customFormat="1" ht="15" thickTop="1">
      <c r="A4482" s="205"/>
      <c r="B4482" s="190"/>
      <c r="C4482" s="190"/>
      <c r="D4482" s="189"/>
      <c r="E4482" s="189"/>
      <c r="F4482" s="189"/>
      <c r="G4482" s="189"/>
      <c r="H4482" s="189"/>
      <c r="I4482" s="189"/>
      <c r="J4482" s="206"/>
    </row>
    <row r="4483" spans="1:10" s="110" customFormat="1">
      <c r="A4483" s="290"/>
      <c r="B4483" s="289" t="s">
        <v>8</v>
      </c>
      <c r="C4483" s="289" t="s">
        <v>9</v>
      </c>
      <c r="D4483" s="284" t="s">
        <v>10</v>
      </c>
      <c r="E4483" s="367" t="s">
        <v>136</v>
      </c>
      <c r="F4483" s="367"/>
      <c r="G4483" s="289" t="s">
        <v>11</v>
      </c>
      <c r="H4483" s="288" t="s">
        <v>12</v>
      </c>
      <c r="I4483" s="288" t="s">
        <v>13</v>
      </c>
      <c r="J4483" s="287" t="s">
        <v>14</v>
      </c>
    </row>
    <row r="4484" spans="1:10" s="110" customFormat="1" ht="25.5">
      <c r="A4484" s="94" t="s">
        <v>137</v>
      </c>
      <c r="B4484" s="95" t="s">
        <v>4044</v>
      </c>
      <c r="C4484" s="95" t="s">
        <v>16</v>
      </c>
      <c r="D4484" s="277" t="s">
        <v>4045</v>
      </c>
      <c r="E4484" s="368">
        <v>603</v>
      </c>
      <c r="F4484" s="368"/>
      <c r="G4484" s="95" t="s">
        <v>36</v>
      </c>
      <c r="H4484" s="182">
        <v>1</v>
      </c>
      <c r="I4484" s="96">
        <v>10.97</v>
      </c>
      <c r="J4484" s="196">
        <v>10.97</v>
      </c>
    </row>
    <row r="4485" spans="1:10" s="110" customFormat="1" ht="25.5">
      <c r="A4485" s="199" t="s">
        <v>139</v>
      </c>
      <c r="B4485" s="186" t="s">
        <v>3509</v>
      </c>
      <c r="C4485" s="186" t="s">
        <v>16</v>
      </c>
      <c r="D4485" s="278" t="s">
        <v>3510</v>
      </c>
      <c r="E4485" s="362" t="s">
        <v>142</v>
      </c>
      <c r="F4485" s="362"/>
      <c r="G4485" s="186" t="s">
        <v>36</v>
      </c>
      <c r="H4485" s="187">
        <v>1.1000000000000001</v>
      </c>
      <c r="I4485" s="188">
        <v>6.86</v>
      </c>
      <c r="J4485" s="200">
        <v>7.54</v>
      </c>
    </row>
    <row r="4486" spans="1:10" s="110" customFormat="1" ht="25.5">
      <c r="A4486" s="199" t="s">
        <v>139</v>
      </c>
      <c r="B4486" s="186" t="s">
        <v>3511</v>
      </c>
      <c r="C4486" s="186" t="s">
        <v>16</v>
      </c>
      <c r="D4486" s="278" t="s">
        <v>3512</v>
      </c>
      <c r="E4486" s="362" t="s">
        <v>142</v>
      </c>
      <c r="F4486" s="362"/>
      <c r="G4486" s="186" t="s">
        <v>36</v>
      </c>
      <c r="H4486" s="187">
        <v>0.02</v>
      </c>
      <c r="I4486" s="188">
        <v>14.28</v>
      </c>
      <c r="J4486" s="200">
        <v>0.28000000000000003</v>
      </c>
    </row>
    <row r="4487" spans="1:10" s="110" customFormat="1" ht="25.5">
      <c r="A4487" s="199" t="s">
        <v>139</v>
      </c>
      <c r="B4487" s="186" t="s">
        <v>3437</v>
      </c>
      <c r="C4487" s="186" t="s">
        <v>16</v>
      </c>
      <c r="D4487" s="278" t="s">
        <v>3438</v>
      </c>
      <c r="E4487" s="362" t="s">
        <v>141</v>
      </c>
      <c r="F4487" s="362"/>
      <c r="G4487" s="186" t="s">
        <v>26</v>
      </c>
      <c r="H4487" s="187">
        <v>0.08</v>
      </c>
      <c r="I4487" s="188">
        <v>16.04</v>
      </c>
      <c r="J4487" s="200">
        <v>1.28</v>
      </c>
    </row>
    <row r="4488" spans="1:10" s="110" customFormat="1" ht="25.5">
      <c r="A4488" s="199" t="s">
        <v>139</v>
      </c>
      <c r="B4488" s="186" t="s">
        <v>3541</v>
      </c>
      <c r="C4488" s="186" t="s">
        <v>16</v>
      </c>
      <c r="D4488" s="278" t="s">
        <v>3542</v>
      </c>
      <c r="E4488" s="362" t="s">
        <v>141</v>
      </c>
      <c r="F4488" s="362"/>
      <c r="G4488" s="186" t="s">
        <v>26</v>
      </c>
      <c r="H4488" s="187">
        <v>0.08</v>
      </c>
      <c r="I4488" s="188">
        <v>23.41</v>
      </c>
      <c r="J4488" s="200">
        <v>1.87</v>
      </c>
    </row>
    <row r="4489" spans="1:10" s="110" customFormat="1" ht="25.5">
      <c r="A4489" s="201"/>
      <c r="B4489" s="293"/>
      <c r="C4489" s="293"/>
      <c r="D4489" s="279"/>
      <c r="E4489" s="279" t="s">
        <v>143</v>
      </c>
      <c r="F4489" s="203">
        <v>3.15</v>
      </c>
      <c r="G4489" s="279" t="s">
        <v>144</v>
      </c>
      <c r="H4489" s="203">
        <v>0</v>
      </c>
      <c r="I4489" s="279" t="s">
        <v>145</v>
      </c>
      <c r="J4489" s="204">
        <v>3.15</v>
      </c>
    </row>
    <row r="4490" spans="1:10" s="110" customFormat="1" ht="15" customHeight="1" thickBot="1">
      <c r="A4490" s="201"/>
      <c r="B4490" s="293"/>
      <c r="C4490" s="293"/>
      <c r="D4490" s="279"/>
      <c r="E4490" s="279" t="s">
        <v>663</v>
      </c>
      <c r="F4490" s="203">
        <v>2.46</v>
      </c>
      <c r="G4490" s="279"/>
      <c r="H4490" s="363" t="s">
        <v>664</v>
      </c>
      <c r="I4490" s="363"/>
      <c r="J4490" s="204">
        <v>13.43</v>
      </c>
    </row>
    <row r="4491" spans="1:10" s="110" customFormat="1" ht="15" thickTop="1">
      <c r="A4491" s="205"/>
      <c r="B4491" s="190"/>
      <c r="C4491" s="190"/>
      <c r="D4491" s="189"/>
      <c r="E4491" s="189"/>
      <c r="F4491" s="189"/>
      <c r="G4491" s="189"/>
      <c r="H4491" s="189"/>
      <c r="I4491" s="189"/>
      <c r="J4491" s="206"/>
    </row>
    <row r="4492" spans="1:10" s="110" customFormat="1">
      <c r="A4492" s="290"/>
      <c r="B4492" s="289" t="s">
        <v>8</v>
      </c>
      <c r="C4492" s="289" t="s">
        <v>9</v>
      </c>
      <c r="D4492" s="284" t="s">
        <v>10</v>
      </c>
      <c r="E4492" s="367" t="s">
        <v>136</v>
      </c>
      <c r="F4492" s="367"/>
      <c r="G4492" s="289" t="s">
        <v>11</v>
      </c>
      <c r="H4492" s="288" t="s">
        <v>12</v>
      </c>
      <c r="I4492" s="288" t="s">
        <v>13</v>
      </c>
      <c r="J4492" s="287" t="s">
        <v>14</v>
      </c>
    </row>
    <row r="4493" spans="1:10" s="110" customFormat="1" ht="25.5">
      <c r="A4493" s="94" t="s">
        <v>137</v>
      </c>
      <c r="B4493" s="95" t="s">
        <v>4032</v>
      </c>
      <c r="C4493" s="95" t="s">
        <v>16</v>
      </c>
      <c r="D4493" s="277" t="s">
        <v>4033</v>
      </c>
      <c r="E4493" s="368">
        <v>520</v>
      </c>
      <c r="F4493" s="368"/>
      <c r="G4493" s="95" t="s">
        <v>36</v>
      </c>
      <c r="H4493" s="182">
        <v>1</v>
      </c>
      <c r="I4493" s="96">
        <v>10.76</v>
      </c>
      <c r="J4493" s="196">
        <v>10.76</v>
      </c>
    </row>
    <row r="4494" spans="1:10" s="110" customFormat="1" ht="25.5">
      <c r="A4494" s="199" t="s">
        <v>139</v>
      </c>
      <c r="B4494" s="186" t="s">
        <v>4073</v>
      </c>
      <c r="C4494" s="186" t="s">
        <v>16</v>
      </c>
      <c r="D4494" s="278" t="s">
        <v>4074</v>
      </c>
      <c r="E4494" s="362" t="s">
        <v>142</v>
      </c>
      <c r="F4494" s="362"/>
      <c r="G4494" s="186" t="s">
        <v>36</v>
      </c>
      <c r="H4494" s="187">
        <v>1.1000000000000001</v>
      </c>
      <c r="I4494" s="188">
        <v>6.67</v>
      </c>
      <c r="J4494" s="200">
        <v>7.33</v>
      </c>
    </row>
    <row r="4495" spans="1:10" s="110" customFormat="1" ht="25.5">
      <c r="A4495" s="199" t="s">
        <v>139</v>
      </c>
      <c r="B4495" s="186" t="s">
        <v>3511</v>
      </c>
      <c r="C4495" s="186" t="s">
        <v>16</v>
      </c>
      <c r="D4495" s="278" t="s">
        <v>3512</v>
      </c>
      <c r="E4495" s="362" t="s">
        <v>142</v>
      </c>
      <c r="F4495" s="362"/>
      <c r="G4495" s="186" t="s">
        <v>36</v>
      </c>
      <c r="H4495" s="187">
        <v>0.02</v>
      </c>
      <c r="I4495" s="188">
        <v>14.28</v>
      </c>
      <c r="J4495" s="200">
        <v>0.28000000000000003</v>
      </c>
    </row>
    <row r="4496" spans="1:10" s="110" customFormat="1" ht="25.5">
      <c r="A4496" s="199" t="s">
        <v>139</v>
      </c>
      <c r="B4496" s="186" t="s">
        <v>3437</v>
      </c>
      <c r="C4496" s="186" t="s">
        <v>16</v>
      </c>
      <c r="D4496" s="278" t="s">
        <v>3438</v>
      </c>
      <c r="E4496" s="362" t="s">
        <v>141</v>
      </c>
      <c r="F4496" s="362"/>
      <c r="G4496" s="186" t="s">
        <v>26</v>
      </c>
      <c r="H4496" s="187">
        <v>0.08</v>
      </c>
      <c r="I4496" s="188">
        <v>16.04</v>
      </c>
      <c r="J4496" s="200">
        <v>1.28</v>
      </c>
    </row>
    <row r="4497" spans="1:10" s="110" customFormat="1" ht="25.5">
      <c r="A4497" s="199" t="s">
        <v>139</v>
      </c>
      <c r="B4497" s="186" t="s">
        <v>3541</v>
      </c>
      <c r="C4497" s="186" t="s">
        <v>16</v>
      </c>
      <c r="D4497" s="278" t="s">
        <v>3542</v>
      </c>
      <c r="E4497" s="362" t="s">
        <v>141</v>
      </c>
      <c r="F4497" s="362"/>
      <c r="G4497" s="186" t="s">
        <v>26</v>
      </c>
      <c r="H4497" s="187">
        <v>0.08</v>
      </c>
      <c r="I4497" s="188">
        <v>23.41</v>
      </c>
      <c r="J4497" s="200">
        <v>1.87</v>
      </c>
    </row>
    <row r="4498" spans="1:10" s="110" customFormat="1" ht="25.5">
      <c r="A4498" s="201"/>
      <c r="B4498" s="293"/>
      <c r="C4498" s="293"/>
      <c r="D4498" s="279"/>
      <c r="E4498" s="279" t="s">
        <v>143</v>
      </c>
      <c r="F4498" s="203">
        <v>3.15</v>
      </c>
      <c r="G4498" s="279" t="s">
        <v>144</v>
      </c>
      <c r="H4498" s="203">
        <v>0</v>
      </c>
      <c r="I4498" s="279" t="s">
        <v>145</v>
      </c>
      <c r="J4498" s="204">
        <v>3.15</v>
      </c>
    </row>
    <row r="4499" spans="1:10" s="110" customFormat="1" ht="15" customHeight="1" thickBot="1">
      <c r="A4499" s="201"/>
      <c r="B4499" s="293"/>
      <c r="C4499" s="293"/>
      <c r="D4499" s="279"/>
      <c r="E4499" s="279" t="s">
        <v>663</v>
      </c>
      <c r="F4499" s="203">
        <v>2.41</v>
      </c>
      <c r="G4499" s="279"/>
      <c r="H4499" s="363" t="s">
        <v>664</v>
      </c>
      <c r="I4499" s="363"/>
      <c r="J4499" s="204">
        <v>13.17</v>
      </c>
    </row>
    <row r="4500" spans="1:10" s="110" customFormat="1" ht="15" thickTop="1">
      <c r="A4500" s="205"/>
      <c r="B4500" s="190"/>
      <c r="C4500" s="190"/>
      <c r="D4500" s="189"/>
      <c r="E4500" s="189"/>
      <c r="F4500" s="189"/>
      <c r="G4500" s="189"/>
      <c r="H4500" s="189"/>
      <c r="I4500" s="189"/>
      <c r="J4500" s="206"/>
    </row>
    <row r="4501" spans="1:10" s="110" customFormat="1">
      <c r="A4501" s="290"/>
      <c r="B4501" s="289" t="s">
        <v>8</v>
      </c>
      <c r="C4501" s="289" t="s">
        <v>9</v>
      </c>
      <c r="D4501" s="284" t="s">
        <v>10</v>
      </c>
      <c r="E4501" s="367" t="s">
        <v>136</v>
      </c>
      <c r="F4501" s="367"/>
      <c r="G4501" s="289" t="s">
        <v>11</v>
      </c>
      <c r="H4501" s="288" t="s">
        <v>12</v>
      </c>
      <c r="I4501" s="288" t="s">
        <v>13</v>
      </c>
      <c r="J4501" s="287" t="s">
        <v>14</v>
      </c>
    </row>
    <row r="4502" spans="1:10" s="110" customFormat="1" ht="25.5">
      <c r="A4502" s="94" t="s">
        <v>137</v>
      </c>
      <c r="B4502" s="95" t="s">
        <v>4046</v>
      </c>
      <c r="C4502" s="95" t="s">
        <v>16</v>
      </c>
      <c r="D4502" s="277" t="s">
        <v>4033</v>
      </c>
      <c r="E4502" s="368">
        <v>603</v>
      </c>
      <c r="F4502" s="368"/>
      <c r="G4502" s="95" t="s">
        <v>36</v>
      </c>
      <c r="H4502" s="182">
        <v>1</v>
      </c>
      <c r="I4502" s="96">
        <v>10.76</v>
      </c>
      <c r="J4502" s="196">
        <v>10.76</v>
      </c>
    </row>
    <row r="4503" spans="1:10" s="110" customFormat="1" ht="25.5">
      <c r="A4503" s="199" t="s">
        <v>139</v>
      </c>
      <c r="B4503" s="186" t="s">
        <v>4073</v>
      </c>
      <c r="C4503" s="186" t="s">
        <v>16</v>
      </c>
      <c r="D4503" s="278" t="s">
        <v>4074</v>
      </c>
      <c r="E4503" s="362" t="s">
        <v>142</v>
      </c>
      <c r="F4503" s="362"/>
      <c r="G4503" s="186" t="s">
        <v>36</v>
      </c>
      <c r="H4503" s="187">
        <v>1.1000000000000001</v>
      </c>
      <c r="I4503" s="188">
        <v>6.67</v>
      </c>
      <c r="J4503" s="200">
        <v>7.33</v>
      </c>
    </row>
    <row r="4504" spans="1:10" s="110" customFormat="1" ht="25.5">
      <c r="A4504" s="199" t="s">
        <v>139</v>
      </c>
      <c r="B4504" s="186" t="s">
        <v>3511</v>
      </c>
      <c r="C4504" s="186" t="s">
        <v>16</v>
      </c>
      <c r="D4504" s="278" t="s">
        <v>3512</v>
      </c>
      <c r="E4504" s="362" t="s">
        <v>142</v>
      </c>
      <c r="F4504" s="362"/>
      <c r="G4504" s="186" t="s">
        <v>36</v>
      </c>
      <c r="H4504" s="187">
        <v>0.02</v>
      </c>
      <c r="I4504" s="188">
        <v>14.28</v>
      </c>
      <c r="J4504" s="200">
        <v>0.28000000000000003</v>
      </c>
    </row>
    <row r="4505" spans="1:10" s="110" customFormat="1" ht="25.5">
      <c r="A4505" s="199" t="s">
        <v>139</v>
      </c>
      <c r="B4505" s="186" t="s">
        <v>3541</v>
      </c>
      <c r="C4505" s="186" t="s">
        <v>16</v>
      </c>
      <c r="D4505" s="278" t="s">
        <v>3542</v>
      </c>
      <c r="E4505" s="362" t="s">
        <v>141</v>
      </c>
      <c r="F4505" s="362"/>
      <c r="G4505" s="186" t="s">
        <v>26</v>
      </c>
      <c r="H4505" s="187">
        <v>0.08</v>
      </c>
      <c r="I4505" s="188">
        <v>23.41</v>
      </c>
      <c r="J4505" s="200">
        <v>1.87</v>
      </c>
    </row>
    <row r="4506" spans="1:10" s="110" customFormat="1" ht="25.5">
      <c r="A4506" s="199" t="s">
        <v>139</v>
      </c>
      <c r="B4506" s="186" t="s">
        <v>3437</v>
      </c>
      <c r="C4506" s="186" t="s">
        <v>16</v>
      </c>
      <c r="D4506" s="278" t="s">
        <v>3438</v>
      </c>
      <c r="E4506" s="362" t="s">
        <v>141</v>
      </c>
      <c r="F4506" s="362"/>
      <c r="G4506" s="186" t="s">
        <v>26</v>
      </c>
      <c r="H4506" s="187">
        <v>0.08</v>
      </c>
      <c r="I4506" s="188">
        <v>16.04</v>
      </c>
      <c r="J4506" s="200">
        <v>1.28</v>
      </c>
    </row>
    <row r="4507" spans="1:10" s="110" customFormat="1" ht="25.5">
      <c r="A4507" s="201"/>
      <c r="B4507" s="293"/>
      <c r="C4507" s="293"/>
      <c r="D4507" s="279"/>
      <c r="E4507" s="279" t="s">
        <v>143</v>
      </c>
      <c r="F4507" s="203">
        <v>3.15</v>
      </c>
      <c r="G4507" s="279" t="s">
        <v>144</v>
      </c>
      <c r="H4507" s="203">
        <v>0</v>
      </c>
      <c r="I4507" s="279" t="s">
        <v>145</v>
      </c>
      <c r="J4507" s="204">
        <v>3.15</v>
      </c>
    </row>
    <row r="4508" spans="1:10" s="110" customFormat="1" ht="15" customHeight="1" thickBot="1">
      <c r="A4508" s="201"/>
      <c r="B4508" s="293"/>
      <c r="C4508" s="293"/>
      <c r="D4508" s="279"/>
      <c r="E4508" s="279" t="s">
        <v>663</v>
      </c>
      <c r="F4508" s="203">
        <v>2.41</v>
      </c>
      <c r="G4508" s="279"/>
      <c r="H4508" s="363" t="s">
        <v>664</v>
      </c>
      <c r="I4508" s="363"/>
      <c r="J4508" s="204">
        <v>13.17</v>
      </c>
    </row>
    <row r="4509" spans="1:10" s="110" customFormat="1" ht="15" thickTop="1">
      <c r="A4509" s="205"/>
      <c r="B4509" s="190"/>
      <c r="C4509" s="190"/>
      <c r="D4509" s="189"/>
      <c r="E4509" s="189"/>
      <c r="F4509" s="189"/>
      <c r="G4509" s="189"/>
      <c r="H4509" s="189"/>
      <c r="I4509" s="189"/>
      <c r="J4509" s="206"/>
    </row>
    <row r="4510" spans="1:10" s="110" customFormat="1">
      <c r="A4510" s="290"/>
      <c r="B4510" s="289" t="s">
        <v>8</v>
      </c>
      <c r="C4510" s="289" t="s">
        <v>9</v>
      </c>
      <c r="D4510" s="284" t="s">
        <v>10</v>
      </c>
      <c r="E4510" s="367" t="s">
        <v>136</v>
      </c>
      <c r="F4510" s="367"/>
      <c r="G4510" s="289" t="s">
        <v>11</v>
      </c>
      <c r="H4510" s="288" t="s">
        <v>12</v>
      </c>
      <c r="I4510" s="288" t="s">
        <v>13</v>
      </c>
      <c r="J4510" s="287" t="s">
        <v>14</v>
      </c>
    </row>
    <row r="4511" spans="1:10" s="110" customFormat="1" ht="25.5">
      <c r="A4511" s="94" t="s">
        <v>137</v>
      </c>
      <c r="B4511" s="95" t="s">
        <v>4030</v>
      </c>
      <c r="C4511" s="95" t="s">
        <v>16</v>
      </c>
      <c r="D4511" s="277" t="s">
        <v>4031</v>
      </c>
      <c r="E4511" s="368">
        <v>520</v>
      </c>
      <c r="F4511" s="368"/>
      <c r="G4511" s="95" t="s">
        <v>36</v>
      </c>
      <c r="H4511" s="182">
        <v>1</v>
      </c>
      <c r="I4511" s="96">
        <v>11.04</v>
      </c>
      <c r="J4511" s="196">
        <v>11.04</v>
      </c>
    </row>
    <row r="4512" spans="1:10" s="110" customFormat="1" ht="25.5">
      <c r="A4512" s="199" t="s">
        <v>139</v>
      </c>
      <c r="B4512" s="186" t="s">
        <v>4075</v>
      </c>
      <c r="C4512" s="186" t="s">
        <v>16</v>
      </c>
      <c r="D4512" s="278" t="s">
        <v>4076</v>
      </c>
      <c r="E4512" s="362" t="s">
        <v>142</v>
      </c>
      <c r="F4512" s="362"/>
      <c r="G4512" s="186" t="s">
        <v>36</v>
      </c>
      <c r="H4512" s="187">
        <v>1.1000000000000001</v>
      </c>
      <c r="I4512" s="188">
        <v>6.92</v>
      </c>
      <c r="J4512" s="200">
        <v>7.61</v>
      </c>
    </row>
    <row r="4513" spans="1:10" s="110" customFormat="1" ht="25.5">
      <c r="A4513" s="199" t="s">
        <v>139</v>
      </c>
      <c r="B4513" s="186" t="s">
        <v>3511</v>
      </c>
      <c r="C4513" s="186" t="s">
        <v>16</v>
      </c>
      <c r="D4513" s="278" t="s">
        <v>3512</v>
      </c>
      <c r="E4513" s="362" t="s">
        <v>142</v>
      </c>
      <c r="F4513" s="362"/>
      <c r="G4513" s="186" t="s">
        <v>36</v>
      </c>
      <c r="H4513" s="187">
        <v>0.02</v>
      </c>
      <c r="I4513" s="188">
        <v>14.28</v>
      </c>
      <c r="J4513" s="200">
        <v>0.28000000000000003</v>
      </c>
    </row>
    <row r="4514" spans="1:10" s="110" customFormat="1" ht="25.5">
      <c r="A4514" s="199" t="s">
        <v>139</v>
      </c>
      <c r="B4514" s="186" t="s">
        <v>3541</v>
      </c>
      <c r="C4514" s="186" t="s">
        <v>16</v>
      </c>
      <c r="D4514" s="278" t="s">
        <v>3542</v>
      </c>
      <c r="E4514" s="362" t="s">
        <v>141</v>
      </c>
      <c r="F4514" s="362"/>
      <c r="G4514" s="186" t="s">
        <v>26</v>
      </c>
      <c r="H4514" s="187">
        <v>0.08</v>
      </c>
      <c r="I4514" s="188">
        <v>23.41</v>
      </c>
      <c r="J4514" s="200">
        <v>1.87</v>
      </c>
    </row>
    <row r="4515" spans="1:10" s="110" customFormat="1" ht="25.5">
      <c r="A4515" s="199" t="s">
        <v>139</v>
      </c>
      <c r="B4515" s="186" t="s">
        <v>3437</v>
      </c>
      <c r="C4515" s="186" t="s">
        <v>16</v>
      </c>
      <c r="D4515" s="278" t="s">
        <v>3438</v>
      </c>
      <c r="E4515" s="362" t="s">
        <v>141</v>
      </c>
      <c r="F4515" s="362"/>
      <c r="G4515" s="186" t="s">
        <v>26</v>
      </c>
      <c r="H4515" s="187">
        <v>0.08</v>
      </c>
      <c r="I4515" s="188">
        <v>16.04</v>
      </c>
      <c r="J4515" s="200">
        <v>1.28</v>
      </c>
    </row>
    <row r="4516" spans="1:10" s="110" customFormat="1" ht="25.5">
      <c r="A4516" s="201"/>
      <c r="B4516" s="293"/>
      <c r="C4516" s="293"/>
      <c r="D4516" s="279"/>
      <c r="E4516" s="279" t="s">
        <v>143</v>
      </c>
      <c r="F4516" s="203">
        <v>3.15</v>
      </c>
      <c r="G4516" s="279" t="s">
        <v>144</v>
      </c>
      <c r="H4516" s="203">
        <v>0</v>
      </c>
      <c r="I4516" s="279" t="s">
        <v>145</v>
      </c>
      <c r="J4516" s="204">
        <v>3.15</v>
      </c>
    </row>
    <row r="4517" spans="1:10" s="110" customFormat="1" ht="15" customHeight="1" thickBot="1">
      <c r="A4517" s="201"/>
      <c r="B4517" s="293"/>
      <c r="C4517" s="293"/>
      <c r="D4517" s="279"/>
      <c r="E4517" s="279" t="s">
        <v>663</v>
      </c>
      <c r="F4517" s="203">
        <v>2.48</v>
      </c>
      <c r="G4517" s="279"/>
      <c r="H4517" s="363" t="s">
        <v>664</v>
      </c>
      <c r="I4517" s="363"/>
      <c r="J4517" s="204">
        <v>13.52</v>
      </c>
    </row>
    <row r="4518" spans="1:10" s="110" customFormat="1" ht="15" thickTop="1">
      <c r="A4518" s="205"/>
      <c r="B4518" s="190"/>
      <c r="C4518" s="190"/>
      <c r="D4518" s="189"/>
      <c r="E4518" s="189"/>
      <c r="F4518" s="189"/>
      <c r="G4518" s="189"/>
      <c r="H4518" s="189"/>
      <c r="I4518" s="189"/>
      <c r="J4518" s="206"/>
    </row>
    <row r="4519" spans="1:10" s="110" customFormat="1">
      <c r="A4519" s="290"/>
      <c r="B4519" s="289" t="s">
        <v>8</v>
      </c>
      <c r="C4519" s="289" t="s">
        <v>9</v>
      </c>
      <c r="D4519" s="284" t="s">
        <v>10</v>
      </c>
      <c r="E4519" s="367" t="s">
        <v>136</v>
      </c>
      <c r="F4519" s="367"/>
      <c r="G4519" s="289" t="s">
        <v>11</v>
      </c>
      <c r="H4519" s="288" t="s">
        <v>12</v>
      </c>
      <c r="I4519" s="288" t="s">
        <v>13</v>
      </c>
      <c r="J4519" s="287" t="s">
        <v>14</v>
      </c>
    </row>
    <row r="4520" spans="1:10" s="110" customFormat="1" ht="25.5">
      <c r="A4520" s="94" t="s">
        <v>137</v>
      </c>
      <c r="B4520" s="95" t="s">
        <v>4034</v>
      </c>
      <c r="C4520" s="95" t="s">
        <v>16</v>
      </c>
      <c r="D4520" s="277" t="s">
        <v>4035</v>
      </c>
      <c r="E4520" s="368">
        <v>520</v>
      </c>
      <c r="F4520" s="368"/>
      <c r="G4520" s="95" t="s">
        <v>36</v>
      </c>
      <c r="H4520" s="182">
        <v>1</v>
      </c>
      <c r="I4520" s="96">
        <v>12.72</v>
      </c>
      <c r="J4520" s="196">
        <v>12.72</v>
      </c>
    </row>
    <row r="4521" spans="1:10" s="110" customFormat="1" ht="25.5">
      <c r="A4521" s="199" t="s">
        <v>139</v>
      </c>
      <c r="B4521" s="186" t="s">
        <v>3517</v>
      </c>
      <c r="C4521" s="186" t="s">
        <v>16</v>
      </c>
      <c r="D4521" s="278" t="s">
        <v>3518</v>
      </c>
      <c r="E4521" s="362" t="s">
        <v>142</v>
      </c>
      <c r="F4521" s="362"/>
      <c r="G4521" s="186" t="s">
        <v>36</v>
      </c>
      <c r="H4521" s="187">
        <v>1.1000000000000001</v>
      </c>
      <c r="I4521" s="188">
        <v>8.81</v>
      </c>
      <c r="J4521" s="200">
        <v>9.69</v>
      </c>
    </row>
    <row r="4522" spans="1:10" s="110" customFormat="1" ht="25.5">
      <c r="A4522" s="199" t="s">
        <v>139</v>
      </c>
      <c r="B4522" s="186" t="s">
        <v>3511</v>
      </c>
      <c r="C4522" s="186" t="s">
        <v>16</v>
      </c>
      <c r="D4522" s="278" t="s">
        <v>3512</v>
      </c>
      <c r="E4522" s="362" t="s">
        <v>142</v>
      </c>
      <c r="F4522" s="362"/>
      <c r="G4522" s="186" t="s">
        <v>36</v>
      </c>
      <c r="H4522" s="187">
        <v>0.02</v>
      </c>
      <c r="I4522" s="188">
        <v>14.28</v>
      </c>
      <c r="J4522" s="200">
        <v>0.28000000000000003</v>
      </c>
    </row>
    <row r="4523" spans="1:10" s="110" customFormat="1" ht="25.5">
      <c r="A4523" s="199" t="s">
        <v>139</v>
      </c>
      <c r="B4523" s="186" t="s">
        <v>3541</v>
      </c>
      <c r="C4523" s="186" t="s">
        <v>16</v>
      </c>
      <c r="D4523" s="278" t="s">
        <v>3542</v>
      </c>
      <c r="E4523" s="362" t="s">
        <v>141</v>
      </c>
      <c r="F4523" s="362"/>
      <c r="G4523" s="186" t="s">
        <v>26</v>
      </c>
      <c r="H4523" s="187">
        <v>7.0000000000000007E-2</v>
      </c>
      <c r="I4523" s="188">
        <v>23.41</v>
      </c>
      <c r="J4523" s="200">
        <v>1.63</v>
      </c>
    </row>
    <row r="4524" spans="1:10" s="110" customFormat="1" ht="25.5">
      <c r="A4524" s="199" t="s">
        <v>139</v>
      </c>
      <c r="B4524" s="186" t="s">
        <v>3437</v>
      </c>
      <c r="C4524" s="186" t="s">
        <v>16</v>
      </c>
      <c r="D4524" s="278" t="s">
        <v>3438</v>
      </c>
      <c r="E4524" s="362" t="s">
        <v>141</v>
      </c>
      <c r="F4524" s="362"/>
      <c r="G4524" s="186" t="s">
        <v>26</v>
      </c>
      <c r="H4524" s="187">
        <v>7.0000000000000007E-2</v>
      </c>
      <c r="I4524" s="188">
        <v>16.04</v>
      </c>
      <c r="J4524" s="200">
        <v>1.1200000000000001</v>
      </c>
    </row>
    <row r="4525" spans="1:10" s="110" customFormat="1" ht="25.5">
      <c r="A4525" s="201"/>
      <c r="B4525" s="293"/>
      <c r="C4525" s="293"/>
      <c r="D4525" s="279"/>
      <c r="E4525" s="279" t="s">
        <v>143</v>
      </c>
      <c r="F4525" s="203">
        <v>2.75</v>
      </c>
      <c r="G4525" s="279" t="s">
        <v>144</v>
      </c>
      <c r="H4525" s="203">
        <v>0</v>
      </c>
      <c r="I4525" s="279" t="s">
        <v>145</v>
      </c>
      <c r="J4525" s="204">
        <v>2.75</v>
      </c>
    </row>
    <row r="4526" spans="1:10" s="110" customFormat="1" ht="15" customHeight="1" thickBot="1">
      <c r="A4526" s="201"/>
      <c r="B4526" s="293"/>
      <c r="C4526" s="293"/>
      <c r="D4526" s="279"/>
      <c r="E4526" s="279" t="s">
        <v>663</v>
      </c>
      <c r="F4526" s="203">
        <v>2.85</v>
      </c>
      <c r="G4526" s="279"/>
      <c r="H4526" s="363" t="s">
        <v>664</v>
      </c>
      <c r="I4526" s="363"/>
      <c r="J4526" s="204">
        <v>15.57</v>
      </c>
    </row>
    <row r="4527" spans="1:10" s="110" customFormat="1" ht="15" thickTop="1">
      <c r="A4527" s="205"/>
      <c r="B4527" s="190"/>
      <c r="C4527" s="190"/>
      <c r="D4527" s="189"/>
      <c r="E4527" s="189"/>
      <c r="F4527" s="189"/>
      <c r="G4527" s="189"/>
      <c r="H4527" s="189"/>
      <c r="I4527" s="189"/>
      <c r="J4527" s="206"/>
    </row>
    <row r="4528" spans="1:10" s="110" customFormat="1">
      <c r="A4528" s="290"/>
      <c r="B4528" s="289" t="s">
        <v>8</v>
      </c>
      <c r="C4528" s="289" t="s">
        <v>9</v>
      </c>
      <c r="D4528" s="284" t="s">
        <v>10</v>
      </c>
      <c r="E4528" s="367" t="s">
        <v>136</v>
      </c>
      <c r="F4528" s="367"/>
      <c r="G4528" s="289" t="s">
        <v>11</v>
      </c>
      <c r="H4528" s="288" t="s">
        <v>12</v>
      </c>
      <c r="I4528" s="288" t="s">
        <v>13</v>
      </c>
      <c r="J4528" s="287" t="s">
        <v>14</v>
      </c>
    </row>
    <row r="4529" spans="1:10" s="110" customFormat="1" ht="25.5">
      <c r="A4529" s="94" t="s">
        <v>137</v>
      </c>
      <c r="B4529" s="95" t="s">
        <v>4051</v>
      </c>
      <c r="C4529" s="95" t="s">
        <v>16</v>
      </c>
      <c r="D4529" s="277" t="s">
        <v>4052</v>
      </c>
      <c r="E4529" s="368">
        <v>1001</v>
      </c>
      <c r="F4529" s="368"/>
      <c r="G4529" s="95" t="s">
        <v>3</v>
      </c>
      <c r="H4529" s="182">
        <v>1</v>
      </c>
      <c r="I4529" s="96">
        <v>54.45</v>
      </c>
      <c r="J4529" s="196">
        <v>54.45</v>
      </c>
    </row>
    <row r="4530" spans="1:10" s="110" customFormat="1" ht="25.5">
      <c r="A4530" s="199" t="s">
        <v>139</v>
      </c>
      <c r="B4530" s="186" t="s">
        <v>3513</v>
      </c>
      <c r="C4530" s="186" t="s">
        <v>16</v>
      </c>
      <c r="D4530" s="278" t="s">
        <v>3514</v>
      </c>
      <c r="E4530" s="362" t="s">
        <v>142</v>
      </c>
      <c r="F4530" s="362"/>
      <c r="G4530" s="186" t="s">
        <v>2</v>
      </c>
      <c r="H4530" s="187">
        <v>1.34E-2</v>
      </c>
      <c r="I4530" s="188">
        <v>172.18</v>
      </c>
      <c r="J4530" s="200">
        <v>2.2999999999999998</v>
      </c>
    </row>
    <row r="4531" spans="1:10" s="110" customFormat="1" ht="25.5">
      <c r="A4531" s="199" t="s">
        <v>139</v>
      </c>
      <c r="B4531" s="186" t="s">
        <v>3515</v>
      </c>
      <c r="C4531" s="186" t="s">
        <v>16</v>
      </c>
      <c r="D4531" s="278" t="s">
        <v>3516</v>
      </c>
      <c r="E4531" s="362" t="s">
        <v>142</v>
      </c>
      <c r="F4531" s="362"/>
      <c r="G4531" s="186" t="s">
        <v>36</v>
      </c>
      <c r="H4531" s="187">
        <v>2.0030000000000001</v>
      </c>
      <c r="I4531" s="188">
        <v>0.99</v>
      </c>
      <c r="J4531" s="200">
        <v>1.98</v>
      </c>
    </row>
    <row r="4532" spans="1:10" s="110" customFormat="1" ht="25.5">
      <c r="A4532" s="199" t="s">
        <v>139</v>
      </c>
      <c r="B4532" s="186" t="s">
        <v>3525</v>
      </c>
      <c r="C4532" s="186" t="s">
        <v>16</v>
      </c>
      <c r="D4532" s="278" t="s">
        <v>3526</v>
      </c>
      <c r="E4532" s="362" t="s">
        <v>142</v>
      </c>
      <c r="F4532" s="362"/>
      <c r="G4532" s="186" t="s">
        <v>36</v>
      </c>
      <c r="H4532" s="187">
        <v>1.2</v>
      </c>
      <c r="I4532" s="188">
        <v>0.65</v>
      </c>
      <c r="J4532" s="200">
        <v>0.78</v>
      </c>
    </row>
    <row r="4533" spans="1:10" s="110" customFormat="1" ht="25.5">
      <c r="A4533" s="199" t="s">
        <v>139</v>
      </c>
      <c r="B4533" s="186" t="s">
        <v>4481</v>
      </c>
      <c r="C4533" s="186" t="s">
        <v>16</v>
      </c>
      <c r="D4533" s="278" t="s">
        <v>4482</v>
      </c>
      <c r="E4533" s="362" t="s">
        <v>142</v>
      </c>
      <c r="F4533" s="362"/>
      <c r="G4533" s="186" t="s">
        <v>17</v>
      </c>
      <c r="H4533" s="187">
        <v>23</v>
      </c>
      <c r="I4533" s="188">
        <v>0.85</v>
      </c>
      <c r="J4533" s="200">
        <v>19.55</v>
      </c>
    </row>
    <row r="4534" spans="1:10" s="110" customFormat="1" ht="25.5">
      <c r="A4534" s="199" t="s">
        <v>139</v>
      </c>
      <c r="B4534" s="186" t="s">
        <v>1688</v>
      </c>
      <c r="C4534" s="186" t="s">
        <v>16</v>
      </c>
      <c r="D4534" s="278" t="s">
        <v>140</v>
      </c>
      <c r="E4534" s="362" t="s">
        <v>141</v>
      </c>
      <c r="F4534" s="362"/>
      <c r="G4534" s="186" t="s">
        <v>26</v>
      </c>
      <c r="H4534" s="187">
        <v>0.86209999999999998</v>
      </c>
      <c r="I4534" s="188">
        <v>14.62</v>
      </c>
      <c r="J4534" s="200">
        <v>12.6</v>
      </c>
    </row>
    <row r="4535" spans="1:10" s="110" customFormat="1" ht="25.5">
      <c r="A4535" s="199" t="s">
        <v>139</v>
      </c>
      <c r="B4535" s="186" t="s">
        <v>3543</v>
      </c>
      <c r="C4535" s="186" t="s">
        <v>16</v>
      </c>
      <c r="D4535" s="278" t="s">
        <v>849</v>
      </c>
      <c r="E4535" s="362" t="s">
        <v>141</v>
      </c>
      <c r="F4535" s="362"/>
      <c r="G4535" s="186" t="s">
        <v>26</v>
      </c>
      <c r="H4535" s="187">
        <v>0.73660000000000003</v>
      </c>
      <c r="I4535" s="188">
        <v>23.41</v>
      </c>
      <c r="J4535" s="200">
        <v>17.239999999999998</v>
      </c>
    </row>
    <row r="4536" spans="1:10" s="110" customFormat="1" ht="25.5">
      <c r="A4536" s="201"/>
      <c r="B4536" s="293"/>
      <c r="C4536" s="293"/>
      <c r="D4536" s="279"/>
      <c r="E4536" s="279" t="s">
        <v>143</v>
      </c>
      <c r="F4536" s="203">
        <v>29.84</v>
      </c>
      <c r="G4536" s="279" t="s">
        <v>144</v>
      </c>
      <c r="H4536" s="203">
        <v>0</v>
      </c>
      <c r="I4536" s="279" t="s">
        <v>145</v>
      </c>
      <c r="J4536" s="204">
        <v>29.84</v>
      </c>
    </row>
    <row r="4537" spans="1:10" s="110" customFormat="1" ht="15" customHeight="1" thickBot="1">
      <c r="A4537" s="201"/>
      <c r="B4537" s="293"/>
      <c r="C4537" s="293"/>
      <c r="D4537" s="279"/>
      <c r="E4537" s="279" t="s">
        <v>663</v>
      </c>
      <c r="F4537" s="203">
        <v>12.23</v>
      </c>
      <c r="G4537" s="279"/>
      <c r="H4537" s="363" t="s">
        <v>664</v>
      </c>
      <c r="I4537" s="363"/>
      <c r="J4537" s="204">
        <v>66.680000000000007</v>
      </c>
    </row>
    <row r="4538" spans="1:10" s="110" customFormat="1" ht="15" thickTop="1">
      <c r="A4538" s="205"/>
      <c r="B4538" s="190"/>
      <c r="C4538" s="190"/>
      <c r="D4538" s="189"/>
      <c r="E4538" s="189"/>
      <c r="F4538" s="189"/>
      <c r="G4538" s="189"/>
      <c r="H4538" s="189"/>
      <c r="I4538" s="189"/>
      <c r="J4538" s="206"/>
    </row>
    <row r="4539" spans="1:10" s="110" customFormat="1">
      <c r="A4539" s="290"/>
      <c r="B4539" s="289" t="s">
        <v>8</v>
      </c>
      <c r="C4539" s="289" t="s">
        <v>9</v>
      </c>
      <c r="D4539" s="284" t="s">
        <v>10</v>
      </c>
      <c r="E4539" s="367" t="s">
        <v>136</v>
      </c>
      <c r="F4539" s="367"/>
      <c r="G4539" s="289" t="s">
        <v>11</v>
      </c>
      <c r="H4539" s="288" t="s">
        <v>12</v>
      </c>
      <c r="I4539" s="288" t="s">
        <v>13</v>
      </c>
      <c r="J4539" s="287" t="s">
        <v>14</v>
      </c>
    </row>
    <row r="4540" spans="1:10" s="110" customFormat="1" ht="25.5">
      <c r="A4540" s="94" t="s">
        <v>137</v>
      </c>
      <c r="B4540" s="95" t="s">
        <v>4021</v>
      </c>
      <c r="C4540" s="95" t="s">
        <v>16</v>
      </c>
      <c r="D4540" s="277" t="s">
        <v>77</v>
      </c>
      <c r="E4540" s="368">
        <v>410</v>
      </c>
      <c r="F4540" s="368"/>
      <c r="G4540" s="95" t="s">
        <v>3</v>
      </c>
      <c r="H4540" s="182">
        <v>1</v>
      </c>
      <c r="I4540" s="96">
        <v>5.84</v>
      </c>
      <c r="J4540" s="196">
        <v>5.84</v>
      </c>
    </row>
    <row r="4541" spans="1:10" s="110" customFormat="1" ht="25.5">
      <c r="A4541" s="199" t="s">
        <v>139</v>
      </c>
      <c r="B4541" s="186" t="s">
        <v>1688</v>
      </c>
      <c r="C4541" s="186" t="s">
        <v>16</v>
      </c>
      <c r="D4541" s="278" t="s">
        <v>140</v>
      </c>
      <c r="E4541" s="362" t="s">
        <v>141</v>
      </c>
      <c r="F4541" s="362"/>
      <c r="G4541" s="186" t="s">
        <v>26</v>
      </c>
      <c r="H4541" s="187">
        <v>0.4</v>
      </c>
      <c r="I4541" s="188">
        <v>14.62</v>
      </c>
      <c r="J4541" s="200">
        <v>5.84</v>
      </c>
    </row>
    <row r="4542" spans="1:10" s="110" customFormat="1" ht="25.5">
      <c r="A4542" s="201"/>
      <c r="B4542" s="293"/>
      <c r="C4542" s="293"/>
      <c r="D4542" s="279"/>
      <c r="E4542" s="279" t="s">
        <v>143</v>
      </c>
      <c r="F4542" s="203">
        <v>5.84</v>
      </c>
      <c r="G4542" s="279" t="s">
        <v>144</v>
      </c>
      <c r="H4542" s="203">
        <v>0</v>
      </c>
      <c r="I4542" s="279" t="s">
        <v>145</v>
      </c>
      <c r="J4542" s="204">
        <v>5.84</v>
      </c>
    </row>
    <row r="4543" spans="1:10" s="110" customFormat="1" ht="15" customHeight="1" thickBot="1">
      <c r="A4543" s="201"/>
      <c r="B4543" s="293"/>
      <c r="C4543" s="293"/>
      <c r="D4543" s="279"/>
      <c r="E4543" s="279" t="s">
        <v>663</v>
      </c>
      <c r="F4543" s="203">
        <v>1.31</v>
      </c>
      <c r="G4543" s="279"/>
      <c r="H4543" s="363" t="s">
        <v>664</v>
      </c>
      <c r="I4543" s="363"/>
      <c r="J4543" s="204">
        <v>7.15</v>
      </c>
    </row>
    <row r="4544" spans="1:10" s="110" customFormat="1" ht="15" thickTop="1">
      <c r="A4544" s="205"/>
      <c r="B4544" s="190"/>
      <c r="C4544" s="190"/>
      <c r="D4544" s="189"/>
      <c r="E4544" s="189"/>
      <c r="F4544" s="189"/>
      <c r="G4544" s="189"/>
      <c r="H4544" s="189"/>
      <c r="I4544" s="189"/>
      <c r="J4544" s="206"/>
    </row>
    <row r="4545" spans="1:10" s="110" customFormat="1">
      <c r="A4545" s="290"/>
      <c r="B4545" s="289" t="s">
        <v>8</v>
      </c>
      <c r="C4545" s="289" t="s">
        <v>9</v>
      </c>
      <c r="D4545" s="284" t="s">
        <v>10</v>
      </c>
      <c r="E4545" s="367" t="s">
        <v>136</v>
      </c>
      <c r="F4545" s="367"/>
      <c r="G4545" s="289" t="s">
        <v>11</v>
      </c>
      <c r="H4545" s="288" t="s">
        <v>12</v>
      </c>
      <c r="I4545" s="288" t="s">
        <v>13</v>
      </c>
      <c r="J4545" s="287" t="s">
        <v>14</v>
      </c>
    </row>
    <row r="4546" spans="1:10" s="110" customFormat="1" ht="25.5">
      <c r="A4546" s="94" t="s">
        <v>137</v>
      </c>
      <c r="B4546" s="95" t="s">
        <v>4022</v>
      </c>
      <c r="C4546" s="95" t="s">
        <v>16</v>
      </c>
      <c r="D4546" s="277" t="s">
        <v>4023</v>
      </c>
      <c r="E4546" s="368">
        <v>410</v>
      </c>
      <c r="F4546" s="368"/>
      <c r="G4546" s="95" t="s">
        <v>2</v>
      </c>
      <c r="H4546" s="182">
        <v>1</v>
      </c>
      <c r="I4546" s="96">
        <v>29.24</v>
      </c>
      <c r="J4546" s="196">
        <v>29.24</v>
      </c>
    </row>
    <row r="4547" spans="1:10" s="110" customFormat="1" ht="25.5">
      <c r="A4547" s="199" t="s">
        <v>139</v>
      </c>
      <c r="B4547" s="186" t="s">
        <v>1688</v>
      </c>
      <c r="C4547" s="186" t="s">
        <v>16</v>
      </c>
      <c r="D4547" s="278" t="s">
        <v>140</v>
      </c>
      <c r="E4547" s="362" t="s">
        <v>141</v>
      </c>
      <c r="F4547" s="362"/>
      <c r="G4547" s="186" t="s">
        <v>26</v>
      </c>
      <c r="H4547" s="187">
        <v>2</v>
      </c>
      <c r="I4547" s="188">
        <v>14.62</v>
      </c>
      <c r="J4547" s="200">
        <v>29.24</v>
      </c>
    </row>
    <row r="4548" spans="1:10" s="110" customFormat="1" ht="25.5">
      <c r="A4548" s="201"/>
      <c r="B4548" s="293"/>
      <c r="C4548" s="293"/>
      <c r="D4548" s="279"/>
      <c r="E4548" s="279" t="s">
        <v>143</v>
      </c>
      <c r="F4548" s="203">
        <v>29.24</v>
      </c>
      <c r="G4548" s="279" t="s">
        <v>144</v>
      </c>
      <c r="H4548" s="203">
        <v>0</v>
      </c>
      <c r="I4548" s="279" t="s">
        <v>145</v>
      </c>
      <c r="J4548" s="204">
        <v>29.24</v>
      </c>
    </row>
    <row r="4549" spans="1:10" s="110" customFormat="1" ht="15" customHeight="1" thickBot="1">
      <c r="A4549" s="201"/>
      <c r="B4549" s="293"/>
      <c r="C4549" s="293"/>
      <c r="D4549" s="279"/>
      <c r="E4549" s="279" t="s">
        <v>663</v>
      </c>
      <c r="F4549" s="203">
        <v>6.57</v>
      </c>
      <c r="G4549" s="279"/>
      <c r="H4549" s="363" t="s">
        <v>664</v>
      </c>
      <c r="I4549" s="363"/>
      <c r="J4549" s="204">
        <v>35.81</v>
      </c>
    </row>
    <row r="4550" spans="1:10" s="110" customFormat="1" ht="15" thickTop="1">
      <c r="A4550" s="205"/>
      <c r="B4550" s="190"/>
      <c r="C4550" s="190"/>
      <c r="D4550" s="189"/>
      <c r="E4550" s="189"/>
      <c r="F4550" s="189"/>
      <c r="G4550" s="189"/>
      <c r="H4550" s="189"/>
      <c r="I4550" s="189"/>
      <c r="J4550" s="206"/>
    </row>
    <row r="4551" spans="1:10" s="110" customFormat="1">
      <c r="A4551" s="290"/>
      <c r="B4551" s="289" t="s">
        <v>8</v>
      </c>
      <c r="C4551" s="289" t="s">
        <v>9</v>
      </c>
      <c r="D4551" s="284" t="s">
        <v>10</v>
      </c>
      <c r="E4551" s="367" t="s">
        <v>136</v>
      </c>
      <c r="F4551" s="367"/>
      <c r="G4551" s="289" t="s">
        <v>11</v>
      </c>
      <c r="H4551" s="288" t="s">
        <v>12</v>
      </c>
      <c r="I4551" s="288" t="s">
        <v>13</v>
      </c>
      <c r="J4551" s="287" t="s">
        <v>14</v>
      </c>
    </row>
    <row r="4552" spans="1:10" s="110" customFormat="1" ht="25.5">
      <c r="A4552" s="94" t="s">
        <v>137</v>
      </c>
      <c r="B4552" s="95" t="s">
        <v>4059</v>
      </c>
      <c r="C4552" s="95" t="s">
        <v>16</v>
      </c>
      <c r="D4552" s="277" t="s">
        <v>4060</v>
      </c>
      <c r="E4552" s="368">
        <v>2101</v>
      </c>
      <c r="F4552" s="368"/>
      <c r="G4552" s="95" t="s">
        <v>3</v>
      </c>
      <c r="H4552" s="182">
        <v>1</v>
      </c>
      <c r="I4552" s="96">
        <v>4.96</v>
      </c>
      <c r="J4552" s="196">
        <v>4.96</v>
      </c>
    </row>
    <row r="4553" spans="1:10" s="110" customFormat="1" ht="25.5">
      <c r="A4553" s="199" t="s">
        <v>139</v>
      </c>
      <c r="B4553" s="186" t="s">
        <v>3513</v>
      </c>
      <c r="C4553" s="186" t="s">
        <v>16</v>
      </c>
      <c r="D4553" s="278" t="s">
        <v>3514</v>
      </c>
      <c r="E4553" s="362" t="s">
        <v>142</v>
      </c>
      <c r="F4553" s="362"/>
      <c r="G4553" s="186" t="s">
        <v>2</v>
      </c>
      <c r="H4553" s="187">
        <v>3.0000000000000001E-3</v>
      </c>
      <c r="I4553" s="188">
        <v>172.18</v>
      </c>
      <c r="J4553" s="200">
        <v>0.51</v>
      </c>
    </row>
    <row r="4554" spans="1:10" s="110" customFormat="1" ht="25.5">
      <c r="A4554" s="199" t="s">
        <v>139</v>
      </c>
      <c r="B4554" s="186" t="s">
        <v>3525</v>
      </c>
      <c r="C4554" s="186" t="s">
        <v>16</v>
      </c>
      <c r="D4554" s="278" t="s">
        <v>3526</v>
      </c>
      <c r="E4554" s="362" t="s">
        <v>142</v>
      </c>
      <c r="F4554" s="362"/>
      <c r="G4554" s="186" t="s">
        <v>36</v>
      </c>
      <c r="H4554" s="187">
        <v>1.2166999999999999</v>
      </c>
      <c r="I4554" s="188">
        <v>0.65</v>
      </c>
      <c r="J4554" s="200">
        <v>0.79</v>
      </c>
    </row>
    <row r="4555" spans="1:10" s="110" customFormat="1" ht="25.5">
      <c r="A4555" s="199" t="s">
        <v>139</v>
      </c>
      <c r="B4555" s="186" t="s">
        <v>4483</v>
      </c>
      <c r="C4555" s="186" t="s">
        <v>16</v>
      </c>
      <c r="D4555" s="278" t="s">
        <v>4484</v>
      </c>
      <c r="E4555" s="362" t="s">
        <v>142</v>
      </c>
      <c r="F4555" s="362"/>
      <c r="G4555" s="186" t="s">
        <v>36</v>
      </c>
      <c r="H4555" s="187">
        <v>8.5999999999999993E-2</v>
      </c>
      <c r="I4555" s="188">
        <v>27.57</v>
      </c>
      <c r="J4555" s="200">
        <v>2.37</v>
      </c>
    </row>
    <row r="4556" spans="1:10" s="110" customFormat="1" ht="25.5">
      <c r="A4556" s="199" t="s">
        <v>139</v>
      </c>
      <c r="B4556" s="186" t="s">
        <v>4485</v>
      </c>
      <c r="C4556" s="186" t="s">
        <v>16</v>
      </c>
      <c r="D4556" s="278" t="s">
        <v>4486</v>
      </c>
      <c r="E4556" s="362" t="s">
        <v>141</v>
      </c>
      <c r="F4556" s="362"/>
      <c r="G4556" s="186" t="s">
        <v>26</v>
      </c>
      <c r="H4556" s="187">
        <v>5.5399999999999998E-2</v>
      </c>
      <c r="I4556" s="188">
        <v>23.41</v>
      </c>
      <c r="J4556" s="200">
        <v>1.29</v>
      </c>
    </row>
    <row r="4557" spans="1:10" s="110" customFormat="1" ht="25.5">
      <c r="A4557" s="201"/>
      <c r="B4557" s="293"/>
      <c r="C4557" s="293"/>
      <c r="D4557" s="279"/>
      <c r="E4557" s="279" t="s">
        <v>143</v>
      </c>
      <c r="F4557" s="203">
        <v>1.29</v>
      </c>
      <c r="G4557" s="279" t="s">
        <v>144</v>
      </c>
      <c r="H4557" s="203">
        <v>0</v>
      </c>
      <c r="I4557" s="279" t="s">
        <v>145</v>
      </c>
      <c r="J4557" s="204">
        <v>1.29</v>
      </c>
    </row>
    <row r="4558" spans="1:10" s="110" customFormat="1" ht="15" customHeight="1" thickBot="1">
      <c r="A4558" s="201"/>
      <c r="B4558" s="293"/>
      <c r="C4558" s="293"/>
      <c r="D4558" s="279"/>
      <c r="E4558" s="279" t="s">
        <v>663</v>
      </c>
      <c r="F4558" s="203">
        <v>1.1100000000000001</v>
      </c>
      <c r="G4558" s="279"/>
      <c r="H4558" s="363" t="s">
        <v>664</v>
      </c>
      <c r="I4558" s="363"/>
      <c r="J4558" s="204">
        <v>6.07</v>
      </c>
    </row>
    <row r="4559" spans="1:10" s="110" customFormat="1" ht="15" thickTop="1">
      <c r="A4559" s="205"/>
      <c r="B4559" s="190"/>
      <c r="C4559" s="190"/>
      <c r="D4559" s="189"/>
      <c r="E4559" s="189"/>
      <c r="F4559" s="189"/>
      <c r="G4559" s="189"/>
      <c r="H4559" s="189"/>
      <c r="I4559" s="189"/>
      <c r="J4559" s="206"/>
    </row>
    <row r="4560" spans="1:10" s="110" customFormat="1">
      <c r="A4560" s="290"/>
      <c r="B4560" s="289" t="s">
        <v>8</v>
      </c>
      <c r="C4560" s="289" t="s">
        <v>9</v>
      </c>
      <c r="D4560" s="284" t="s">
        <v>10</v>
      </c>
      <c r="E4560" s="367" t="s">
        <v>136</v>
      </c>
      <c r="F4560" s="367"/>
      <c r="G4560" s="289" t="s">
        <v>11</v>
      </c>
      <c r="H4560" s="288" t="s">
        <v>12</v>
      </c>
      <c r="I4560" s="288" t="s">
        <v>13</v>
      </c>
      <c r="J4560" s="287" t="s">
        <v>14</v>
      </c>
    </row>
    <row r="4561" spans="1:10" s="110" customFormat="1" ht="25.5">
      <c r="A4561" s="94" t="s">
        <v>137</v>
      </c>
      <c r="B4561" s="95" t="s">
        <v>4024</v>
      </c>
      <c r="C4561" s="95" t="s">
        <v>16</v>
      </c>
      <c r="D4561" s="277" t="s">
        <v>4025</v>
      </c>
      <c r="E4561" s="368">
        <v>509</v>
      </c>
      <c r="F4561" s="368"/>
      <c r="G4561" s="95" t="s">
        <v>2</v>
      </c>
      <c r="H4561" s="182">
        <v>1</v>
      </c>
      <c r="I4561" s="96">
        <v>47.5</v>
      </c>
      <c r="J4561" s="196">
        <v>47.5</v>
      </c>
    </row>
    <row r="4562" spans="1:10" s="110" customFormat="1" ht="25.5">
      <c r="A4562" s="199" t="s">
        <v>139</v>
      </c>
      <c r="B4562" s="186" t="s">
        <v>1688</v>
      </c>
      <c r="C4562" s="186" t="s">
        <v>16</v>
      </c>
      <c r="D4562" s="278" t="s">
        <v>140</v>
      </c>
      <c r="E4562" s="362" t="s">
        <v>141</v>
      </c>
      <c r="F4562" s="362"/>
      <c r="G4562" s="186" t="s">
        <v>26</v>
      </c>
      <c r="H4562" s="187">
        <v>3.2490999999999999</v>
      </c>
      <c r="I4562" s="188">
        <v>14.62</v>
      </c>
      <c r="J4562" s="200">
        <v>47.5</v>
      </c>
    </row>
    <row r="4563" spans="1:10" s="110" customFormat="1" ht="25.5">
      <c r="A4563" s="201"/>
      <c r="B4563" s="293"/>
      <c r="C4563" s="293"/>
      <c r="D4563" s="279"/>
      <c r="E4563" s="279" t="s">
        <v>143</v>
      </c>
      <c r="F4563" s="203">
        <v>47.5</v>
      </c>
      <c r="G4563" s="279" t="s">
        <v>144</v>
      </c>
      <c r="H4563" s="203">
        <v>0</v>
      </c>
      <c r="I4563" s="279" t="s">
        <v>145</v>
      </c>
      <c r="J4563" s="204">
        <v>47.5</v>
      </c>
    </row>
    <row r="4564" spans="1:10" s="110" customFormat="1" ht="15" customHeight="1" thickBot="1">
      <c r="A4564" s="201"/>
      <c r="B4564" s="293"/>
      <c r="C4564" s="293"/>
      <c r="D4564" s="279"/>
      <c r="E4564" s="279" t="s">
        <v>663</v>
      </c>
      <c r="F4564" s="203">
        <v>10.67</v>
      </c>
      <c r="G4564" s="279"/>
      <c r="H4564" s="363" t="s">
        <v>664</v>
      </c>
      <c r="I4564" s="363"/>
      <c r="J4564" s="204">
        <v>58.17</v>
      </c>
    </row>
    <row r="4565" spans="1:10" s="110" customFormat="1" ht="15" thickTop="1">
      <c r="A4565" s="205"/>
      <c r="B4565" s="190"/>
      <c r="C4565" s="190"/>
      <c r="D4565" s="189"/>
      <c r="E4565" s="189"/>
      <c r="F4565" s="189"/>
      <c r="G4565" s="189"/>
      <c r="H4565" s="189"/>
      <c r="I4565" s="189"/>
      <c r="J4565" s="206"/>
    </row>
    <row r="4566" spans="1:10" s="110" customFormat="1">
      <c r="A4566" s="290"/>
      <c r="B4566" s="289" t="s">
        <v>8</v>
      </c>
      <c r="C4566" s="289" t="s">
        <v>9</v>
      </c>
      <c r="D4566" s="284" t="s">
        <v>10</v>
      </c>
      <c r="E4566" s="367" t="s">
        <v>136</v>
      </c>
      <c r="F4566" s="367"/>
      <c r="G4566" s="289" t="s">
        <v>11</v>
      </c>
      <c r="H4566" s="288" t="s">
        <v>12</v>
      </c>
      <c r="I4566" s="288" t="s">
        <v>13</v>
      </c>
      <c r="J4566" s="287" t="s">
        <v>14</v>
      </c>
    </row>
    <row r="4567" spans="1:10" s="110" customFormat="1" ht="25.5">
      <c r="A4567" s="94" t="s">
        <v>137</v>
      </c>
      <c r="B4567" s="95" t="s">
        <v>4017</v>
      </c>
      <c r="C4567" s="95" t="s">
        <v>16</v>
      </c>
      <c r="D4567" s="277" t="s">
        <v>4018</v>
      </c>
      <c r="E4567" s="368">
        <v>401</v>
      </c>
      <c r="F4567" s="368"/>
      <c r="G4567" s="95" t="s">
        <v>2</v>
      </c>
      <c r="H4567" s="182">
        <v>1</v>
      </c>
      <c r="I4567" s="96">
        <v>37.51</v>
      </c>
      <c r="J4567" s="196">
        <v>37.51</v>
      </c>
    </row>
    <row r="4568" spans="1:10" s="110" customFormat="1" ht="25.5">
      <c r="A4568" s="199" t="s">
        <v>139</v>
      </c>
      <c r="B4568" s="186" t="s">
        <v>1688</v>
      </c>
      <c r="C4568" s="186" t="s">
        <v>16</v>
      </c>
      <c r="D4568" s="278" t="s">
        <v>140</v>
      </c>
      <c r="E4568" s="362" t="s">
        <v>141</v>
      </c>
      <c r="F4568" s="362"/>
      <c r="G4568" s="186" t="s">
        <v>26</v>
      </c>
      <c r="H4568" s="187">
        <v>2.5659999999999998</v>
      </c>
      <c r="I4568" s="188">
        <v>14.62</v>
      </c>
      <c r="J4568" s="200">
        <v>37.51</v>
      </c>
    </row>
    <row r="4569" spans="1:10" s="110" customFormat="1" ht="25.5">
      <c r="A4569" s="201"/>
      <c r="B4569" s="293"/>
      <c r="C4569" s="293"/>
      <c r="D4569" s="279"/>
      <c r="E4569" s="279" t="s">
        <v>143</v>
      </c>
      <c r="F4569" s="203">
        <v>37.51</v>
      </c>
      <c r="G4569" s="279" t="s">
        <v>144</v>
      </c>
      <c r="H4569" s="203">
        <v>0</v>
      </c>
      <c r="I4569" s="279" t="s">
        <v>145</v>
      </c>
      <c r="J4569" s="204">
        <v>37.51</v>
      </c>
    </row>
    <row r="4570" spans="1:10" s="110" customFormat="1" ht="15" customHeight="1" thickBot="1">
      <c r="A4570" s="201"/>
      <c r="B4570" s="293"/>
      <c r="C4570" s="293"/>
      <c r="D4570" s="279"/>
      <c r="E4570" s="279" t="s">
        <v>663</v>
      </c>
      <c r="F4570" s="203">
        <v>8.42</v>
      </c>
      <c r="G4570" s="279"/>
      <c r="H4570" s="363" t="s">
        <v>664</v>
      </c>
      <c r="I4570" s="363"/>
      <c r="J4570" s="204">
        <v>45.93</v>
      </c>
    </row>
    <row r="4571" spans="1:10" s="110" customFormat="1" ht="15" thickTop="1">
      <c r="A4571" s="205"/>
      <c r="B4571" s="190"/>
      <c r="C4571" s="190"/>
      <c r="D4571" s="189"/>
      <c r="E4571" s="189"/>
      <c r="F4571" s="189"/>
      <c r="G4571" s="189"/>
      <c r="H4571" s="189"/>
      <c r="I4571" s="189"/>
      <c r="J4571" s="206"/>
    </row>
    <row r="4572" spans="1:10" s="110" customFormat="1">
      <c r="A4572" s="290"/>
      <c r="B4572" s="289" t="s">
        <v>8</v>
      </c>
      <c r="C4572" s="289" t="s">
        <v>9</v>
      </c>
      <c r="D4572" s="284" t="s">
        <v>10</v>
      </c>
      <c r="E4572" s="367" t="s">
        <v>136</v>
      </c>
      <c r="F4572" s="367"/>
      <c r="G4572" s="289" t="s">
        <v>11</v>
      </c>
      <c r="H4572" s="288" t="s">
        <v>12</v>
      </c>
      <c r="I4572" s="288" t="s">
        <v>13</v>
      </c>
      <c r="J4572" s="287" t="s">
        <v>14</v>
      </c>
    </row>
    <row r="4573" spans="1:10" s="110" customFormat="1" ht="25.5">
      <c r="A4573" s="94" t="s">
        <v>137</v>
      </c>
      <c r="B4573" s="95" t="s">
        <v>4038</v>
      </c>
      <c r="C4573" s="95" t="s">
        <v>16</v>
      </c>
      <c r="D4573" s="277" t="s">
        <v>4039</v>
      </c>
      <c r="E4573" s="368">
        <v>602</v>
      </c>
      <c r="F4573" s="368"/>
      <c r="G4573" s="95" t="s">
        <v>3</v>
      </c>
      <c r="H4573" s="182">
        <v>1</v>
      </c>
      <c r="I4573" s="96">
        <v>53.99</v>
      </c>
      <c r="J4573" s="196">
        <v>53.99</v>
      </c>
    </row>
    <row r="4574" spans="1:10" s="110" customFormat="1" ht="25.5">
      <c r="A4574" s="199" t="s">
        <v>139</v>
      </c>
      <c r="B4574" s="186" t="s">
        <v>4487</v>
      </c>
      <c r="C4574" s="186" t="s">
        <v>16</v>
      </c>
      <c r="D4574" s="278" t="s">
        <v>4488</v>
      </c>
      <c r="E4574" s="362" t="s">
        <v>142</v>
      </c>
      <c r="F4574" s="362"/>
      <c r="G4574" s="186" t="s">
        <v>3</v>
      </c>
      <c r="H4574" s="187">
        <v>0.16</v>
      </c>
      <c r="I4574" s="188">
        <v>71.11</v>
      </c>
      <c r="J4574" s="200">
        <v>11.37</v>
      </c>
    </row>
    <row r="4575" spans="1:10" s="110" customFormat="1" ht="25.5">
      <c r="A4575" s="199" t="s">
        <v>139</v>
      </c>
      <c r="B4575" s="186" t="s">
        <v>4489</v>
      </c>
      <c r="C4575" s="186" t="s">
        <v>16</v>
      </c>
      <c r="D4575" s="278" t="s">
        <v>4490</v>
      </c>
      <c r="E4575" s="362" t="s">
        <v>142</v>
      </c>
      <c r="F4575" s="362"/>
      <c r="G4575" s="186" t="s">
        <v>19</v>
      </c>
      <c r="H4575" s="187">
        <v>0.8</v>
      </c>
      <c r="I4575" s="188">
        <v>3.44</v>
      </c>
      <c r="J4575" s="200">
        <v>2.75</v>
      </c>
    </row>
    <row r="4576" spans="1:10" s="110" customFormat="1" ht="25.5">
      <c r="A4576" s="199" t="s">
        <v>139</v>
      </c>
      <c r="B4576" s="186" t="s">
        <v>3529</v>
      </c>
      <c r="C4576" s="186" t="s">
        <v>16</v>
      </c>
      <c r="D4576" s="278" t="s">
        <v>3530</v>
      </c>
      <c r="E4576" s="362" t="s">
        <v>142</v>
      </c>
      <c r="F4576" s="362"/>
      <c r="G4576" s="186" t="s">
        <v>36</v>
      </c>
      <c r="H4576" s="187">
        <v>0.17</v>
      </c>
      <c r="I4576" s="188">
        <v>21.99</v>
      </c>
      <c r="J4576" s="200">
        <v>3.73</v>
      </c>
    </row>
    <row r="4577" spans="1:10" s="110" customFormat="1" ht="25.5">
      <c r="A4577" s="199" t="s">
        <v>139</v>
      </c>
      <c r="B4577" s="186" t="s">
        <v>4081</v>
      </c>
      <c r="C4577" s="186" t="s">
        <v>16</v>
      </c>
      <c r="D4577" s="278" t="s">
        <v>4082</v>
      </c>
      <c r="E4577" s="362" t="s">
        <v>142</v>
      </c>
      <c r="F4577" s="362"/>
      <c r="G4577" s="186" t="s">
        <v>19</v>
      </c>
      <c r="H4577" s="187">
        <v>0.5</v>
      </c>
      <c r="I4577" s="188">
        <v>6.74</v>
      </c>
      <c r="J4577" s="200">
        <v>3.37</v>
      </c>
    </row>
    <row r="4578" spans="1:10" s="110" customFormat="1" ht="25.5">
      <c r="A4578" s="199" t="s">
        <v>139</v>
      </c>
      <c r="B4578" s="186" t="s">
        <v>3533</v>
      </c>
      <c r="C4578" s="186" t="s">
        <v>16</v>
      </c>
      <c r="D4578" s="278" t="s">
        <v>3534</v>
      </c>
      <c r="E4578" s="362" t="s">
        <v>142</v>
      </c>
      <c r="F4578" s="362"/>
      <c r="G4578" s="186" t="s">
        <v>19</v>
      </c>
      <c r="H4578" s="187">
        <v>0.6</v>
      </c>
      <c r="I4578" s="188">
        <v>12.8</v>
      </c>
      <c r="J4578" s="200">
        <v>7.68</v>
      </c>
    </row>
    <row r="4579" spans="1:10" s="110" customFormat="1" ht="25.5">
      <c r="A4579" s="199" t="s">
        <v>139</v>
      </c>
      <c r="B4579" s="186" t="s">
        <v>1688</v>
      </c>
      <c r="C4579" s="186" t="s">
        <v>16</v>
      </c>
      <c r="D4579" s="278" t="s">
        <v>140</v>
      </c>
      <c r="E4579" s="362" t="s">
        <v>141</v>
      </c>
      <c r="F4579" s="362"/>
      <c r="G4579" s="186" t="s">
        <v>26</v>
      </c>
      <c r="H4579" s="187">
        <v>0.66</v>
      </c>
      <c r="I4579" s="188">
        <v>14.62</v>
      </c>
      <c r="J4579" s="200">
        <v>9.64</v>
      </c>
    </row>
    <row r="4580" spans="1:10" s="110" customFormat="1" ht="25.5">
      <c r="A4580" s="199" t="s">
        <v>139</v>
      </c>
      <c r="B4580" s="186" t="s">
        <v>3537</v>
      </c>
      <c r="C4580" s="186" t="s">
        <v>16</v>
      </c>
      <c r="D4580" s="278" t="s">
        <v>3538</v>
      </c>
      <c r="E4580" s="362" t="s">
        <v>141</v>
      </c>
      <c r="F4580" s="362"/>
      <c r="G4580" s="186" t="s">
        <v>26</v>
      </c>
      <c r="H4580" s="187">
        <v>0.66</v>
      </c>
      <c r="I4580" s="188">
        <v>23.41</v>
      </c>
      <c r="J4580" s="200">
        <v>15.45</v>
      </c>
    </row>
    <row r="4581" spans="1:10" s="110" customFormat="1" ht="25.5">
      <c r="A4581" s="201"/>
      <c r="B4581" s="293"/>
      <c r="C4581" s="293"/>
      <c r="D4581" s="279"/>
      <c r="E4581" s="279" t="s">
        <v>143</v>
      </c>
      <c r="F4581" s="203">
        <v>25.09</v>
      </c>
      <c r="G4581" s="279" t="s">
        <v>144</v>
      </c>
      <c r="H4581" s="203">
        <v>0</v>
      </c>
      <c r="I4581" s="279" t="s">
        <v>145</v>
      </c>
      <c r="J4581" s="204">
        <v>25.09</v>
      </c>
    </row>
    <row r="4582" spans="1:10" s="110" customFormat="1" ht="15" customHeight="1" thickBot="1">
      <c r="A4582" s="201"/>
      <c r="B4582" s="293"/>
      <c r="C4582" s="293"/>
      <c r="D4582" s="279"/>
      <c r="E4582" s="279" t="s">
        <v>663</v>
      </c>
      <c r="F4582" s="203">
        <v>12.13</v>
      </c>
      <c r="G4582" s="279"/>
      <c r="H4582" s="363" t="s">
        <v>664</v>
      </c>
      <c r="I4582" s="363"/>
      <c r="J4582" s="204">
        <v>66.12</v>
      </c>
    </row>
    <row r="4583" spans="1:10" s="110" customFormat="1" ht="15" thickTop="1">
      <c r="A4583" s="205"/>
      <c r="B4583" s="190"/>
      <c r="C4583" s="190"/>
      <c r="D4583" s="189"/>
      <c r="E4583" s="189"/>
      <c r="F4583" s="189"/>
      <c r="G4583" s="189"/>
      <c r="H4583" s="189"/>
      <c r="I4583" s="189"/>
      <c r="J4583" s="206"/>
    </row>
    <row r="4584" spans="1:10" s="110" customFormat="1">
      <c r="A4584" s="290"/>
      <c r="B4584" s="289" t="s">
        <v>8</v>
      </c>
      <c r="C4584" s="289" t="s">
        <v>9</v>
      </c>
      <c r="D4584" s="284" t="s">
        <v>10</v>
      </c>
      <c r="E4584" s="367" t="s">
        <v>136</v>
      </c>
      <c r="F4584" s="367"/>
      <c r="G4584" s="289" t="s">
        <v>11</v>
      </c>
      <c r="H4584" s="288" t="s">
        <v>12</v>
      </c>
      <c r="I4584" s="288" t="s">
        <v>13</v>
      </c>
      <c r="J4584" s="287" t="s">
        <v>14</v>
      </c>
    </row>
    <row r="4585" spans="1:10" s="110" customFormat="1" ht="25.5">
      <c r="A4585" s="94" t="s">
        <v>137</v>
      </c>
      <c r="B4585" s="95" t="s">
        <v>4036</v>
      </c>
      <c r="C4585" s="95" t="s">
        <v>16</v>
      </c>
      <c r="D4585" s="277" t="s">
        <v>4037</v>
      </c>
      <c r="E4585" s="368">
        <v>601</v>
      </c>
      <c r="F4585" s="368"/>
      <c r="G4585" s="95" t="s">
        <v>3</v>
      </c>
      <c r="H4585" s="182">
        <v>1</v>
      </c>
      <c r="I4585" s="96">
        <v>34.65</v>
      </c>
      <c r="J4585" s="196">
        <v>34.65</v>
      </c>
    </row>
    <row r="4586" spans="1:10" s="110" customFormat="1" ht="25.5">
      <c r="A4586" s="199" t="s">
        <v>139</v>
      </c>
      <c r="B4586" s="186" t="s">
        <v>4083</v>
      </c>
      <c r="C4586" s="186" t="s">
        <v>16</v>
      </c>
      <c r="D4586" s="278" t="s">
        <v>4084</v>
      </c>
      <c r="E4586" s="362" t="s">
        <v>142</v>
      </c>
      <c r="F4586" s="362"/>
      <c r="G4586" s="186" t="s">
        <v>19</v>
      </c>
      <c r="H4586" s="187">
        <v>1.4124000000000001</v>
      </c>
      <c r="I4586" s="188">
        <v>8.2100000000000009</v>
      </c>
      <c r="J4586" s="200">
        <v>11.59</v>
      </c>
    </row>
    <row r="4587" spans="1:10" s="110" customFormat="1" ht="25.5">
      <c r="A4587" s="199" t="s">
        <v>139</v>
      </c>
      <c r="B4587" s="186" t="s">
        <v>3529</v>
      </c>
      <c r="C4587" s="186" t="s">
        <v>16</v>
      </c>
      <c r="D4587" s="278" t="s">
        <v>3530</v>
      </c>
      <c r="E4587" s="362" t="s">
        <v>142</v>
      </c>
      <c r="F4587" s="362"/>
      <c r="G4587" s="186" t="s">
        <v>36</v>
      </c>
      <c r="H4587" s="187">
        <v>8.7599999999999997E-2</v>
      </c>
      <c r="I4587" s="188">
        <v>21.99</v>
      </c>
      <c r="J4587" s="200">
        <v>1.92</v>
      </c>
    </row>
    <row r="4588" spans="1:10" s="110" customFormat="1" ht="25.5">
      <c r="A4588" s="199" t="s">
        <v>139</v>
      </c>
      <c r="B4588" s="186" t="s">
        <v>3533</v>
      </c>
      <c r="C4588" s="186" t="s">
        <v>16</v>
      </c>
      <c r="D4588" s="278" t="s">
        <v>3534</v>
      </c>
      <c r="E4588" s="362" t="s">
        <v>142</v>
      </c>
      <c r="F4588" s="362"/>
      <c r="G4588" s="186" t="s">
        <v>19</v>
      </c>
      <c r="H4588" s="187">
        <v>0.71340000000000003</v>
      </c>
      <c r="I4588" s="188">
        <v>12.8</v>
      </c>
      <c r="J4588" s="200">
        <v>9.1300000000000008</v>
      </c>
    </row>
    <row r="4589" spans="1:10" s="110" customFormat="1" ht="25.5">
      <c r="A4589" s="199" t="s">
        <v>139</v>
      </c>
      <c r="B4589" s="186" t="s">
        <v>3437</v>
      </c>
      <c r="C4589" s="186" t="s">
        <v>16</v>
      </c>
      <c r="D4589" s="278" t="s">
        <v>3438</v>
      </c>
      <c r="E4589" s="362" t="s">
        <v>141</v>
      </c>
      <c r="F4589" s="362"/>
      <c r="G4589" s="186" t="s">
        <v>26</v>
      </c>
      <c r="H4589" s="187">
        <v>0.31240000000000001</v>
      </c>
      <c r="I4589" s="188">
        <v>16.04</v>
      </c>
      <c r="J4589" s="200">
        <v>5.01</v>
      </c>
    </row>
    <row r="4590" spans="1:10" s="110" customFormat="1" ht="25.5">
      <c r="A4590" s="199" t="s">
        <v>139</v>
      </c>
      <c r="B4590" s="186" t="s">
        <v>3537</v>
      </c>
      <c r="C4590" s="186" t="s">
        <v>16</v>
      </c>
      <c r="D4590" s="278" t="s">
        <v>3538</v>
      </c>
      <c r="E4590" s="362" t="s">
        <v>141</v>
      </c>
      <c r="F4590" s="362"/>
      <c r="G4590" s="186" t="s">
        <v>26</v>
      </c>
      <c r="H4590" s="187">
        <v>0.29930000000000001</v>
      </c>
      <c r="I4590" s="188">
        <v>23.41</v>
      </c>
      <c r="J4590" s="200">
        <v>7</v>
      </c>
    </row>
    <row r="4591" spans="1:10" s="110" customFormat="1" ht="25.5">
      <c r="A4591" s="201"/>
      <c r="B4591" s="293"/>
      <c r="C4591" s="293"/>
      <c r="D4591" s="279"/>
      <c r="E4591" s="279" t="s">
        <v>143</v>
      </c>
      <c r="F4591" s="203">
        <v>12.01</v>
      </c>
      <c r="G4591" s="279" t="s">
        <v>144</v>
      </c>
      <c r="H4591" s="203">
        <v>0</v>
      </c>
      <c r="I4591" s="279" t="s">
        <v>145</v>
      </c>
      <c r="J4591" s="204">
        <v>12.01</v>
      </c>
    </row>
    <row r="4592" spans="1:10" s="110" customFormat="1" ht="15" customHeight="1" thickBot="1">
      <c r="A4592" s="201"/>
      <c r="B4592" s="293"/>
      <c r="C4592" s="293"/>
      <c r="D4592" s="279"/>
      <c r="E4592" s="279" t="s">
        <v>663</v>
      </c>
      <c r="F4592" s="203">
        <v>7.78</v>
      </c>
      <c r="G4592" s="279"/>
      <c r="H4592" s="363" t="s">
        <v>664</v>
      </c>
      <c r="I4592" s="363"/>
      <c r="J4592" s="204">
        <v>42.43</v>
      </c>
    </row>
    <row r="4593" spans="1:10" s="110" customFormat="1" ht="15" thickTop="1">
      <c r="A4593" s="205"/>
      <c r="B4593" s="190"/>
      <c r="C4593" s="190"/>
      <c r="D4593" s="189"/>
      <c r="E4593" s="189"/>
      <c r="F4593" s="189"/>
      <c r="G4593" s="189"/>
      <c r="H4593" s="189"/>
      <c r="I4593" s="189"/>
      <c r="J4593" s="206"/>
    </row>
    <row r="4594" spans="1:10" s="110" customFormat="1">
      <c r="A4594" s="290"/>
      <c r="B4594" s="289" t="s">
        <v>8</v>
      </c>
      <c r="C4594" s="289" t="s">
        <v>9</v>
      </c>
      <c r="D4594" s="284" t="s">
        <v>10</v>
      </c>
      <c r="E4594" s="367" t="s">
        <v>136</v>
      </c>
      <c r="F4594" s="367"/>
      <c r="G4594" s="289" t="s">
        <v>11</v>
      </c>
      <c r="H4594" s="288" t="s">
        <v>12</v>
      </c>
      <c r="I4594" s="288" t="s">
        <v>13</v>
      </c>
      <c r="J4594" s="287" t="s">
        <v>14</v>
      </c>
    </row>
    <row r="4595" spans="1:10" s="110" customFormat="1" ht="25.5">
      <c r="A4595" s="94" t="s">
        <v>137</v>
      </c>
      <c r="B4595" s="95" t="s">
        <v>4049</v>
      </c>
      <c r="C4595" s="95" t="s">
        <v>16</v>
      </c>
      <c r="D4595" s="277" t="s">
        <v>4050</v>
      </c>
      <c r="E4595" s="368">
        <v>611</v>
      </c>
      <c r="F4595" s="368"/>
      <c r="G4595" s="95" t="s">
        <v>3</v>
      </c>
      <c r="H4595" s="182">
        <v>1</v>
      </c>
      <c r="I4595" s="96">
        <v>123.31</v>
      </c>
      <c r="J4595" s="196">
        <v>123.31</v>
      </c>
    </row>
    <row r="4596" spans="1:10" s="110" customFormat="1" ht="25.5">
      <c r="A4596" s="199" t="s">
        <v>139</v>
      </c>
      <c r="B4596" s="186" t="s">
        <v>3519</v>
      </c>
      <c r="C4596" s="186" t="s">
        <v>16</v>
      </c>
      <c r="D4596" s="278" t="s">
        <v>3520</v>
      </c>
      <c r="E4596" s="362" t="s">
        <v>142</v>
      </c>
      <c r="F4596" s="362"/>
      <c r="G4596" s="186" t="s">
        <v>2</v>
      </c>
      <c r="H4596" s="187">
        <v>3.0499999999999999E-2</v>
      </c>
      <c r="I4596" s="188">
        <v>152.69</v>
      </c>
      <c r="J4596" s="200">
        <v>4.6500000000000004</v>
      </c>
    </row>
    <row r="4597" spans="1:10" s="110" customFormat="1" ht="25.5">
      <c r="A4597" s="199" t="s">
        <v>139</v>
      </c>
      <c r="B4597" s="186" t="s">
        <v>3521</v>
      </c>
      <c r="C4597" s="186" t="s">
        <v>16</v>
      </c>
      <c r="D4597" s="278" t="s">
        <v>3522</v>
      </c>
      <c r="E4597" s="362" t="s">
        <v>142</v>
      </c>
      <c r="F4597" s="362"/>
      <c r="G4597" s="186" t="s">
        <v>2</v>
      </c>
      <c r="H4597" s="187">
        <v>6.8999999999999999E-3</v>
      </c>
      <c r="I4597" s="188">
        <v>149.94999999999999</v>
      </c>
      <c r="J4597" s="200">
        <v>1.03</v>
      </c>
    </row>
    <row r="4598" spans="1:10" s="110" customFormat="1" ht="25.5">
      <c r="A4598" s="199" t="s">
        <v>139</v>
      </c>
      <c r="B4598" s="186" t="s">
        <v>4075</v>
      </c>
      <c r="C4598" s="186" t="s">
        <v>16</v>
      </c>
      <c r="D4598" s="278" t="s">
        <v>4076</v>
      </c>
      <c r="E4598" s="362" t="s">
        <v>142</v>
      </c>
      <c r="F4598" s="362"/>
      <c r="G4598" s="186" t="s">
        <v>36</v>
      </c>
      <c r="H4598" s="187">
        <v>1.89</v>
      </c>
      <c r="I4598" s="188">
        <v>6.92</v>
      </c>
      <c r="J4598" s="200">
        <v>13.07</v>
      </c>
    </row>
    <row r="4599" spans="1:10" s="110" customFormat="1" ht="25.5">
      <c r="A4599" s="199" t="s">
        <v>139</v>
      </c>
      <c r="B4599" s="186" t="s">
        <v>3523</v>
      </c>
      <c r="C4599" s="186" t="s">
        <v>16</v>
      </c>
      <c r="D4599" s="278" t="s">
        <v>3524</v>
      </c>
      <c r="E4599" s="362" t="s">
        <v>142</v>
      </c>
      <c r="F4599" s="362"/>
      <c r="G4599" s="186" t="s">
        <v>2</v>
      </c>
      <c r="H4599" s="187">
        <v>2.07E-2</v>
      </c>
      <c r="I4599" s="188">
        <v>148.97999999999999</v>
      </c>
      <c r="J4599" s="200">
        <v>3.08</v>
      </c>
    </row>
    <row r="4600" spans="1:10" s="110" customFormat="1" ht="25.5">
      <c r="A4600" s="199" t="s">
        <v>139</v>
      </c>
      <c r="B4600" s="186" t="s">
        <v>3525</v>
      </c>
      <c r="C4600" s="186" t="s">
        <v>16</v>
      </c>
      <c r="D4600" s="278" t="s">
        <v>3526</v>
      </c>
      <c r="E4600" s="362" t="s">
        <v>142</v>
      </c>
      <c r="F4600" s="362"/>
      <c r="G4600" s="186" t="s">
        <v>36</v>
      </c>
      <c r="H4600" s="187">
        <v>9</v>
      </c>
      <c r="I4600" s="188">
        <v>0.65</v>
      </c>
      <c r="J4600" s="200">
        <v>5.85</v>
      </c>
    </row>
    <row r="4601" spans="1:10" s="110" customFormat="1" ht="25.5">
      <c r="A4601" s="199" t="s">
        <v>139</v>
      </c>
      <c r="B4601" s="186" t="s">
        <v>4489</v>
      </c>
      <c r="C4601" s="186" t="s">
        <v>16</v>
      </c>
      <c r="D4601" s="278" t="s">
        <v>4490</v>
      </c>
      <c r="E4601" s="362" t="s">
        <v>142</v>
      </c>
      <c r="F4601" s="362"/>
      <c r="G4601" s="186" t="s">
        <v>19</v>
      </c>
      <c r="H4601" s="187">
        <v>1.71</v>
      </c>
      <c r="I4601" s="188">
        <v>3.44</v>
      </c>
      <c r="J4601" s="200">
        <v>5.88</v>
      </c>
    </row>
    <row r="4602" spans="1:10" s="110" customFormat="1" ht="25.5">
      <c r="A4602" s="199" t="s">
        <v>139</v>
      </c>
      <c r="B4602" s="186" t="s">
        <v>4491</v>
      </c>
      <c r="C4602" s="186" t="s">
        <v>16</v>
      </c>
      <c r="D4602" s="278" t="s">
        <v>4492</v>
      </c>
      <c r="E4602" s="362" t="s">
        <v>142</v>
      </c>
      <c r="F4602" s="362"/>
      <c r="G4602" s="186" t="s">
        <v>3</v>
      </c>
      <c r="H4602" s="187">
        <v>1</v>
      </c>
      <c r="I4602" s="188">
        <v>53.75</v>
      </c>
      <c r="J4602" s="200">
        <v>53.75</v>
      </c>
    </row>
    <row r="4603" spans="1:10" s="110" customFormat="1" ht="25.5">
      <c r="A4603" s="199" t="s">
        <v>139</v>
      </c>
      <c r="B4603" s="186" t="s">
        <v>3533</v>
      </c>
      <c r="C4603" s="186" t="s">
        <v>16</v>
      </c>
      <c r="D4603" s="278" t="s">
        <v>3534</v>
      </c>
      <c r="E4603" s="362" t="s">
        <v>142</v>
      </c>
      <c r="F4603" s="362"/>
      <c r="G4603" s="186" t="s">
        <v>19</v>
      </c>
      <c r="H4603" s="187">
        <v>0.56000000000000005</v>
      </c>
      <c r="I4603" s="188">
        <v>12.8</v>
      </c>
      <c r="J4603" s="200">
        <v>7.16</v>
      </c>
    </row>
    <row r="4604" spans="1:10" s="110" customFormat="1" ht="25.5">
      <c r="A4604" s="199" t="s">
        <v>139</v>
      </c>
      <c r="B4604" s="186" t="s">
        <v>4081</v>
      </c>
      <c r="C4604" s="186" t="s">
        <v>16</v>
      </c>
      <c r="D4604" s="278" t="s">
        <v>4082</v>
      </c>
      <c r="E4604" s="362" t="s">
        <v>142</v>
      </c>
      <c r="F4604" s="362"/>
      <c r="G4604" s="186" t="s">
        <v>19</v>
      </c>
      <c r="H4604" s="187">
        <v>0.97</v>
      </c>
      <c r="I4604" s="188">
        <v>6.74</v>
      </c>
      <c r="J4604" s="200">
        <v>6.53</v>
      </c>
    </row>
    <row r="4605" spans="1:10" s="110" customFormat="1" ht="25.5">
      <c r="A4605" s="199" t="s">
        <v>139</v>
      </c>
      <c r="B4605" s="186" t="s">
        <v>4493</v>
      </c>
      <c r="C4605" s="186" t="s">
        <v>16</v>
      </c>
      <c r="D4605" s="278" t="s">
        <v>4494</v>
      </c>
      <c r="E4605" s="362" t="s">
        <v>142</v>
      </c>
      <c r="F4605" s="362"/>
      <c r="G4605" s="186" t="s">
        <v>36</v>
      </c>
      <c r="H4605" s="187">
        <v>0.03</v>
      </c>
      <c r="I4605" s="188">
        <v>26.83</v>
      </c>
      <c r="J4605" s="200">
        <v>0.8</v>
      </c>
    </row>
    <row r="4606" spans="1:10" s="110" customFormat="1" ht="25.5">
      <c r="A4606" s="199" t="s">
        <v>139</v>
      </c>
      <c r="B4606" s="186" t="s">
        <v>3539</v>
      </c>
      <c r="C4606" s="186" t="s">
        <v>16</v>
      </c>
      <c r="D4606" s="278" t="s">
        <v>3540</v>
      </c>
      <c r="E4606" s="362" t="s">
        <v>141</v>
      </c>
      <c r="F4606" s="362"/>
      <c r="G4606" s="186" t="s">
        <v>26</v>
      </c>
      <c r="H4606" s="187">
        <v>0.46579999999999999</v>
      </c>
      <c r="I4606" s="188">
        <v>23.41</v>
      </c>
      <c r="J4606" s="200">
        <v>10.9</v>
      </c>
    </row>
    <row r="4607" spans="1:10" s="110" customFormat="1" ht="25.5">
      <c r="A4607" s="199" t="s">
        <v>139</v>
      </c>
      <c r="B4607" s="186" t="s">
        <v>1688</v>
      </c>
      <c r="C4607" s="186" t="s">
        <v>16</v>
      </c>
      <c r="D4607" s="278" t="s">
        <v>140</v>
      </c>
      <c r="E4607" s="362" t="s">
        <v>141</v>
      </c>
      <c r="F4607" s="362"/>
      <c r="G4607" s="186" t="s">
        <v>26</v>
      </c>
      <c r="H4607" s="187">
        <v>0.72589999999999999</v>
      </c>
      <c r="I4607" s="188">
        <v>14.62</v>
      </c>
      <c r="J4607" s="200">
        <v>10.61</v>
      </c>
    </row>
    <row r="4608" spans="1:10" s="110" customFormat="1" ht="25.5">
      <c r="A4608" s="201"/>
      <c r="B4608" s="293"/>
      <c r="C4608" s="293"/>
      <c r="D4608" s="279"/>
      <c r="E4608" s="279" t="s">
        <v>143</v>
      </c>
      <c r="F4608" s="203">
        <v>21.51</v>
      </c>
      <c r="G4608" s="279" t="s">
        <v>144</v>
      </c>
      <c r="H4608" s="203">
        <v>0</v>
      </c>
      <c r="I4608" s="279" t="s">
        <v>145</v>
      </c>
      <c r="J4608" s="204">
        <v>21.51</v>
      </c>
    </row>
    <row r="4609" spans="1:10" s="110" customFormat="1" ht="15" customHeight="1" thickBot="1">
      <c r="A4609" s="201"/>
      <c r="B4609" s="293"/>
      <c r="C4609" s="293"/>
      <c r="D4609" s="279"/>
      <c r="E4609" s="279" t="s">
        <v>663</v>
      </c>
      <c r="F4609" s="203">
        <v>27.7</v>
      </c>
      <c r="G4609" s="279"/>
      <c r="H4609" s="363" t="s">
        <v>664</v>
      </c>
      <c r="I4609" s="363"/>
      <c r="J4609" s="204">
        <v>151.01</v>
      </c>
    </row>
    <row r="4610" spans="1:10" s="110" customFormat="1" ht="15" thickTop="1">
      <c r="A4610" s="205"/>
      <c r="B4610" s="190"/>
      <c r="C4610" s="190"/>
      <c r="D4610" s="189"/>
      <c r="E4610" s="189"/>
      <c r="F4610" s="189"/>
      <c r="G4610" s="189"/>
      <c r="H4610" s="189"/>
      <c r="I4610" s="189"/>
      <c r="J4610" s="206"/>
    </row>
    <row r="4611" spans="1:10" s="110" customFormat="1">
      <c r="A4611" s="290"/>
      <c r="B4611" s="289" t="s">
        <v>8</v>
      </c>
      <c r="C4611" s="289" t="s">
        <v>9</v>
      </c>
      <c r="D4611" s="284" t="s">
        <v>10</v>
      </c>
      <c r="E4611" s="367" t="s">
        <v>136</v>
      </c>
      <c r="F4611" s="367"/>
      <c r="G4611" s="289" t="s">
        <v>11</v>
      </c>
      <c r="H4611" s="288" t="s">
        <v>12</v>
      </c>
      <c r="I4611" s="288" t="s">
        <v>13</v>
      </c>
      <c r="J4611" s="287" t="s">
        <v>14</v>
      </c>
    </row>
    <row r="4612" spans="1:10" s="110" customFormat="1" ht="25.5">
      <c r="A4612" s="94" t="s">
        <v>137</v>
      </c>
      <c r="B4612" s="95" t="s">
        <v>4053</v>
      </c>
      <c r="C4612" s="95" t="s">
        <v>16</v>
      </c>
      <c r="D4612" s="277" t="s">
        <v>4054</v>
      </c>
      <c r="E4612" s="368">
        <v>1209</v>
      </c>
      <c r="F4612" s="368"/>
      <c r="G4612" s="95" t="s">
        <v>3</v>
      </c>
      <c r="H4612" s="182">
        <v>1</v>
      </c>
      <c r="I4612" s="96">
        <v>36.25</v>
      </c>
      <c r="J4612" s="196">
        <v>36.25</v>
      </c>
    </row>
    <row r="4613" spans="1:10" s="110" customFormat="1" ht="25.5">
      <c r="A4613" s="199" t="s">
        <v>139</v>
      </c>
      <c r="B4613" s="186" t="s">
        <v>3513</v>
      </c>
      <c r="C4613" s="186" t="s">
        <v>16</v>
      </c>
      <c r="D4613" s="278" t="s">
        <v>3514</v>
      </c>
      <c r="E4613" s="362" t="s">
        <v>142</v>
      </c>
      <c r="F4613" s="362"/>
      <c r="G4613" s="186" t="s">
        <v>2</v>
      </c>
      <c r="H4613" s="187">
        <v>2.4299999999999999E-2</v>
      </c>
      <c r="I4613" s="188">
        <v>172.18</v>
      </c>
      <c r="J4613" s="200">
        <v>4.18</v>
      </c>
    </row>
    <row r="4614" spans="1:10" s="110" customFormat="1" ht="25.5">
      <c r="A4614" s="199" t="s">
        <v>139</v>
      </c>
      <c r="B4614" s="186" t="s">
        <v>4495</v>
      </c>
      <c r="C4614" s="186" t="s">
        <v>16</v>
      </c>
      <c r="D4614" s="278" t="s">
        <v>4496</v>
      </c>
      <c r="E4614" s="362" t="s">
        <v>142</v>
      </c>
      <c r="F4614" s="362"/>
      <c r="G4614" s="186" t="s">
        <v>36</v>
      </c>
      <c r="H4614" s="187">
        <v>0.34</v>
      </c>
      <c r="I4614" s="188">
        <v>7.5</v>
      </c>
      <c r="J4614" s="200">
        <v>2.5499999999999998</v>
      </c>
    </row>
    <row r="4615" spans="1:10" s="110" customFormat="1" ht="25.5">
      <c r="A4615" s="199" t="s">
        <v>139</v>
      </c>
      <c r="B4615" s="186" t="s">
        <v>3525</v>
      </c>
      <c r="C4615" s="186" t="s">
        <v>16</v>
      </c>
      <c r="D4615" s="278" t="s">
        <v>3526</v>
      </c>
      <c r="E4615" s="362" t="s">
        <v>142</v>
      </c>
      <c r="F4615" s="362"/>
      <c r="G4615" s="186" t="s">
        <v>36</v>
      </c>
      <c r="H4615" s="187">
        <v>9.7200000000000006</v>
      </c>
      <c r="I4615" s="188">
        <v>0.65</v>
      </c>
      <c r="J4615" s="200">
        <v>6.31</v>
      </c>
    </row>
    <row r="4616" spans="1:10" s="110" customFormat="1" ht="25.5">
      <c r="A4616" s="199" t="s">
        <v>139</v>
      </c>
      <c r="B4616" s="186" t="s">
        <v>3543</v>
      </c>
      <c r="C4616" s="186" t="s">
        <v>16</v>
      </c>
      <c r="D4616" s="278" t="s">
        <v>849</v>
      </c>
      <c r="E4616" s="362" t="s">
        <v>141</v>
      </c>
      <c r="F4616" s="362"/>
      <c r="G4616" s="186" t="s">
        <v>26</v>
      </c>
      <c r="H4616" s="187">
        <v>0.6724</v>
      </c>
      <c r="I4616" s="188">
        <v>23.41</v>
      </c>
      <c r="J4616" s="200">
        <v>15.74</v>
      </c>
    </row>
    <row r="4617" spans="1:10" s="110" customFormat="1" ht="25.5">
      <c r="A4617" s="199" t="s">
        <v>139</v>
      </c>
      <c r="B4617" s="186" t="s">
        <v>1688</v>
      </c>
      <c r="C4617" s="186" t="s">
        <v>16</v>
      </c>
      <c r="D4617" s="278" t="s">
        <v>140</v>
      </c>
      <c r="E4617" s="362" t="s">
        <v>141</v>
      </c>
      <c r="F4617" s="362"/>
      <c r="G4617" s="186" t="s">
        <v>26</v>
      </c>
      <c r="H4617" s="187">
        <v>0.51100000000000001</v>
      </c>
      <c r="I4617" s="188">
        <v>14.62</v>
      </c>
      <c r="J4617" s="200">
        <v>7.47</v>
      </c>
    </row>
    <row r="4618" spans="1:10" s="110" customFormat="1" ht="25.5">
      <c r="A4618" s="201"/>
      <c r="B4618" s="293"/>
      <c r="C4618" s="293"/>
      <c r="D4618" s="279"/>
      <c r="E4618" s="279" t="s">
        <v>143</v>
      </c>
      <c r="F4618" s="203">
        <v>23.21</v>
      </c>
      <c r="G4618" s="279" t="s">
        <v>144</v>
      </c>
      <c r="H4618" s="203">
        <v>0</v>
      </c>
      <c r="I4618" s="279" t="s">
        <v>145</v>
      </c>
      <c r="J4618" s="204">
        <v>23.21</v>
      </c>
    </row>
    <row r="4619" spans="1:10" s="110" customFormat="1" ht="15" customHeight="1" thickBot="1">
      <c r="A4619" s="201"/>
      <c r="B4619" s="293"/>
      <c r="C4619" s="293"/>
      <c r="D4619" s="279"/>
      <c r="E4619" s="279" t="s">
        <v>663</v>
      </c>
      <c r="F4619" s="203">
        <v>8.14</v>
      </c>
      <c r="G4619" s="279"/>
      <c r="H4619" s="363" t="s">
        <v>664</v>
      </c>
      <c r="I4619" s="363"/>
      <c r="J4619" s="204">
        <v>44.39</v>
      </c>
    </row>
    <row r="4620" spans="1:10" s="110" customFormat="1" ht="15" thickTop="1">
      <c r="A4620" s="205"/>
      <c r="B4620" s="190"/>
      <c r="C4620" s="190"/>
      <c r="D4620" s="189"/>
      <c r="E4620" s="189"/>
      <c r="F4620" s="189"/>
      <c r="G4620" s="189"/>
      <c r="H4620" s="189"/>
      <c r="I4620" s="189"/>
      <c r="J4620" s="206"/>
    </row>
    <row r="4621" spans="1:10" s="110" customFormat="1">
      <c r="A4621" s="290"/>
      <c r="B4621" s="289" t="s">
        <v>8</v>
      </c>
      <c r="C4621" s="289" t="s">
        <v>9</v>
      </c>
      <c r="D4621" s="284" t="s">
        <v>10</v>
      </c>
      <c r="E4621" s="367" t="s">
        <v>136</v>
      </c>
      <c r="F4621" s="367"/>
      <c r="G4621" s="289" t="s">
        <v>11</v>
      </c>
      <c r="H4621" s="288" t="s">
        <v>12</v>
      </c>
      <c r="I4621" s="288" t="s">
        <v>13</v>
      </c>
      <c r="J4621" s="287" t="s">
        <v>14</v>
      </c>
    </row>
    <row r="4622" spans="1:10" s="110" customFormat="1" ht="25.5">
      <c r="A4622" s="94" t="s">
        <v>137</v>
      </c>
      <c r="B4622" s="95" t="s">
        <v>4028</v>
      </c>
      <c r="C4622" s="95" t="s">
        <v>16</v>
      </c>
      <c r="D4622" s="277" t="s">
        <v>4029</v>
      </c>
      <c r="E4622" s="368">
        <v>510</v>
      </c>
      <c r="F4622" s="368"/>
      <c r="G4622" s="95" t="s">
        <v>2</v>
      </c>
      <c r="H4622" s="182">
        <v>1</v>
      </c>
      <c r="I4622" s="96">
        <v>52.04</v>
      </c>
      <c r="J4622" s="196">
        <v>52.04</v>
      </c>
    </row>
    <row r="4623" spans="1:10" s="110" customFormat="1" ht="25.5">
      <c r="A4623" s="199" t="s">
        <v>139</v>
      </c>
      <c r="B4623" s="186" t="s">
        <v>1688</v>
      </c>
      <c r="C4623" s="186" t="s">
        <v>16</v>
      </c>
      <c r="D4623" s="278" t="s">
        <v>140</v>
      </c>
      <c r="E4623" s="362" t="s">
        <v>141</v>
      </c>
      <c r="F4623" s="362"/>
      <c r="G4623" s="186" t="s">
        <v>26</v>
      </c>
      <c r="H4623" s="187">
        <v>2.3218000000000001</v>
      </c>
      <c r="I4623" s="188">
        <v>14.62</v>
      </c>
      <c r="J4623" s="200">
        <v>33.94</v>
      </c>
    </row>
    <row r="4624" spans="1:10" s="110" customFormat="1" ht="25.5">
      <c r="A4624" s="199" t="s">
        <v>139</v>
      </c>
      <c r="B4624" s="186" t="s">
        <v>3539</v>
      </c>
      <c r="C4624" s="186" t="s">
        <v>16</v>
      </c>
      <c r="D4624" s="278" t="s">
        <v>3540</v>
      </c>
      <c r="E4624" s="362" t="s">
        <v>141</v>
      </c>
      <c r="F4624" s="362"/>
      <c r="G4624" s="186" t="s">
        <v>26</v>
      </c>
      <c r="H4624" s="187">
        <v>0.77349999999999997</v>
      </c>
      <c r="I4624" s="188">
        <v>23.41</v>
      </c>
      <c r="J4624" s="200">
        <v>18.100000000000001</v>
      </c>
    </row>
    <row r="4625" spans="1:10" s="110" customFormat="1" ht="25.5">
      <c r="A4625" s="201"/>
      <c r="B4625" s="293"/>
      <c r="C4625" s="293"/>
      <c r="D4625" s="279"/>
      <c r="E4625" s="279" t="s">
        <v>143</v>
      </c>
      <c r="F4625" s="203">
        <v>52.04</v>
      </c>
      <c r="G4625" s="279" t="s">
        <v>144</v>
      </c>
      <c r="H4625" s="203">
        <v>0</v>
      </c>
      <c r="I4625" s="279" t="s">
        <v>145</v>
      </c>
      <c r="J4625" s="204">
        <v>52.04</v>
      </c>
    </row>
    <row r="4626" spans="1:10" s="110" customFormat="1" ht="15" customHeight="1" thickBot="1">
      <c r="A4626" s="201"/>
      <c r="B4626" s="293"/>
      <c r="C4626" s="293"/>
      <c r="D4626" s="279"/>
      <c r="E4626" s="279" t="s">
        <v>663</v>
      </c>
      <c r="F4626" s="203">
        <v>11.69</v>
      </c>
      <c r="G4626" s="279"/>
      <c r="H4626" s="363" t="s">
        <v>664</v>
      </c>
      <c r="I4626" s="363"/>
      <c r="J4626" s="204">
        <v>63.73</v>
      </c>
    </row>
    <row r="4627" spans="1:10" s="110" customFormat="1" ht="15" thickTop="1">
      <c r="A4627" s="205"/>
      <c r="B4627" s="190"/>
      <c r="C4627" s="190"/>
      <c r="D4627" s="189"/>
      <c r="E4627" s="189"/>
      <c r="F4627" s="189"/>
      <c r="G4627" s="189"/>
      <c r="H4627" s="189"/>
      <c r="I4627" s="189"/>
      <c r="J4627" s="206"/>
    </row>
    <row r="4628" spans="1:10" s="110" customFormat="1">
      <c r="A4628" s="290"/>
      <c r="B4628" s="289" t="s">
        <v>8</v>
      </c>
      <c r="C4628" s="289" t="s">
        <v>9</v>
      </c>
      <c r="D4628" s="284" t="s">
        <v>10</v>
      </c>
      <c r="E4628" s="367" t="s">
        <v>136</v>
      </c>
      <c r="F4628" s="367"/>
      <c r="G4628" s="289" t="s">
        <v>11</v>
      </c>
      <c r="H4628" s="288" t="s">
        <v>12</v>
      </c>
      <c r="I4628" s="288" t="s">
        <v>13</v>
      </c>
      <c r="J4628" s="287" t="s">
        <v>14</v>
      </c>
    </row>
    <row r="4629" spans="1:10" s="110" customFormat="1" ht="25.5">
      <c r="A4629" s="94" t="s">
        <v>137</v>
      </c>
      <c r="B4629" s="95" t="s">
        <v>4042</v>
      </c>
      <c r="C4629" s="95" t="s">
        <v>16</v>
      </c>
      <c r="D4629" s="277" t="s">
        <v>4043</v>
      </c>
      <c r="E4629" s="368">
        <v>608</v>
      </c>
      <c r="F4629" s="368"/>
      <c r="G4629" s="95" t="s">
        <v>2</v>
      </c>
      <c r="H4629" s="182">
        <v>1</v>
      </c>
      <c r="I4629" s="96">
        <v>52.04</v>
      </c>
      <c r="J4629" s="196">
        <v>52.04</v>
      </c>
    </row>
    <row r="4630" spans="1:10" s="110" customFormat="1" ht="25.5">
      <c r="A4630" s="199" t="s">
        <v>139</v>
      </c>
      <c r="B4630" s="186" t="s">
        <v>1688</v>
      </c>
      <c r="C4630" s="186" t="s">
        <v>16</v>
      </c>
      <c r="D4630" s="278" t="s">
        <v>140</v>
      </c>
      <c r="E4630" s="362" t="s">
        <v>141</v>
      </c>
      <c r="F4630" s="362"/>
      <c r="G4630" s="186" t="s">
        <v>26</v>
      </c>
      <c r="H4630" s="187">
        <v>2.3218000000000001</v>
      </c>
      <c r="I4630" s="188">
        <v>14.62</v>
      </c>
      <c r="J4630" s="200">
        <v>33.94</v>
      </c>
    </row>
    <row r="4631" spans="1:10" s="110" customFormat="1" ht="25.5">
      <c r="A4631" s="199" t="s">
        <v>139</v>
      </c>
      <c r="B4631" s="186" t="s">
        <v>3539</v>
      </c>
      <c r="C4631" s="186" t="s">
        <v>16</v>
      </c>
      <c r="D4631" s="278" t="s">
        <v>3540</v>
      </c>
      <c r="E4631" s="362" t="s">
        <v>141</v>
      </c>
      <c r="F4631" s="362"/>
      <c r="G4631" s="186" t="s">
        <v>26</v>
      </c>
      <c r="H4631" s="187">
        <v>0.77349999999999997</v>
      </c>
      <c r="I4631" s="188">
        <v>23.41</v>
      </c>
      <c r="J4631" s="200">
        <v>18.100000000000001</v>
      </c>
    </row>
    <row r="4632" spans="1:10" s="110" customFormat="1" ht="25.5">
      <c r="A4632" s="201"/>
      <c r="B4632" s="293"/>
      <c r="C4632" s="293"/>
      <c r="D4632" s="279"/>
      <c r="E4632" s="279" t="s">
        <v>143</v>
      </c>
      <c r="F4632" s="203">
        <v>52.04</v>
      </c>
      <c r="G4632" s="279" t="s">
        <v>144</v>
      </c>
      <c r="H4632" s="203">
        <v>0</v>
      </c>
      <c r="I4632" s="279" t="s">
        <v>145</v>
      </c>
      <c r="J4632" s="204">
        <v>52.04</v>
      </c>
    </row>
    <row r="4633" spans="1:10" s="110" customFormat="1" ht="15" customHeight="1" thickBot="1">
      <c r="A4633" s="201"/>
      <c r="B4633" s="293"/>
      <c r="C4633" s="293"/>
      <c r="D4633" s="279"/>
      <c r="E4633" s="279" t="s">
        <v>663</v>
      </c>
      <c r="F4633" s="203">
        <v>11.69</v>
      </c>
      <c r="G4633" s="279"/>
      <c r="H4633" s="363" t="s">
        <v>664</v>
      </c>
      <c r="I4633" s="363"/>
      <c r="J4633" s="204">
        <v>63.73</v>
      </c>
    </row>
    <row r="4634" spans="1:10" s="110" customFormat="1" ht="15" thickTop="1">
      <c r="A4634" s="205"/>
      <c r="B4634" s="190"/>
      <c r="C4634" s="190"/>
      <c r="D4634" s="189"/>
      <c r="E4634" s="189"/>
      <c r="F4634" s="189"/>
      <c r="G4634" s="189"/>
      <c r="H4634" s="189"/>
      <c r="I4634" s="189"/>
      <c r="J4634" s="206"/>
    </row>
    <row r="4635" spans="1:10" s="110" customFormat="1">
      <c r="A4635" s="290"/>
      <c r="B4635" s="289" t="s">
        <v>8</v>
      </c>
      <c r="C4635" s="289" t="s">
        <v>9</v>
      </c>
      <c r="D4635" s="284" t="s">
        <v>10</v>
      </c>
      <c r="E4635" s="367" t="s">
        <v>136</v>
      </c>
      <c r="F4635" s="367"/>
      <c r="G4635" s="289" t="s">
        <v>11</v>
      </c>
      <c r="H4635" s="288" t="s">
        <v>12</v>
      </c>
      <c r="I4635" s="288" t="s">
        <v>13</v>
      </c>
      <c r="J4635" s="287" t="s">
        <v>14</v>
      </c>
    </row>
    <row r="4636" spans="1:10" s="110" customFormat="1" ht="25.5">
      <c r="A4636" s="94" t="s">
        <v>137</v>
      </c>
      <c r="B4636" s="95" t="s">
        <v>4069</v>
      </c>
      <c r="C4636" s="95" t="s">
        <v>16</v>
      </c>
      <c r="D4636" s="277" t="s">
        <v>4070</v>
      </c>
      <c r="E4636" s="368">
        <v>2705</v>
      </c>
      <c r="F4636" s="368"/>
      <c r="G4636" s="95" t="s">
        <v>3</v>
      </c>
      <c r="H4636" s="182">
        <v>1</v>
      </c>
      <c r="I4636" s="96">
        <v>4.0999999999999996</v>
      </c>
      <c r="J4636" s="196">
        <v>4.0999999999999996</v>
      </c>
    </row>
    <row r="4637" spans="1:10" s="110" customFormat="1" ht="25.5">
      <c r="A4637" s="199" t="s">
        <v>139</v>
      </c>
      <c r="B4637" s="186" t="s">
        <v>4497</v>
      </c>
      <c r="C4637" s="186" t="s">
        <v>16</v>
      </c>
      <c r="D4637" s="278" t="s">
        <v>4498</v>
      </c>
      <c r="E4637" s="362" t="s">
        <v>142</v>
      </c>
      <c r="F4637" s="362"/>
      <c r="G4637" s="186" t="s">
        <v>3211</v>
      </c>
      <c r="H4637" s="187">
        <v>0.05</v>
      </c>
      <c r="I4637" s="188">
        <v>9.6199999999999992</v>
      </c>
      <c r="J4637" s="200">
        <v>0.48</v>
      </c>
    </row>
    <row r="4638" spans="1:10" s="110" customFormat="1" ht="25.5">
      <c r="A4638" s="199" t="s">
        <v>139</v>
      </c>
      <c r="B4638" s="186" t="s">
        <v>4499</v>
      </c>
      <c r="C4638" s="186" t="s">
        <v>16</v>
      </c>
      <c r="D4638" s="278" t="s">
        <v>4500</v>
      </c>
      <c r="E4638" s="362" t="s">
        <v>142</v>
      </c>
      <c r="F4638" s="362"/>
      <c r="G4638" s="186" t="s">
        <v>3211</v>
      </c>
      <c r="H4638" s="187">
        <v>0.1084</v>
      </c>
      <c r="I4638" s="188">
        <v>12.18</v>
      </c>
      <c r="J4638" s="200">
        <v>1.32</v>
      </c>
    </row>
    <row r="4639" spans="1:10" s="110" customFormat="1" ht="25.5">
      <c r="A4639" s="199" t="s">
        <v>139</v>
      </c>
      <c r="B4639" s="186" t="s">
        <v>4501</v>
      </c>
      <c r="C4639" s="186" t="s">
        <v>16</v>
      </c>
      <c r="D4639" s="278" t="s">
        <v>4502</v>
      </c>
      <c r="E4639" s="362" t="s">
        <v>142</v>
      </c>
      <c r="F4639" s="362"/>
      <c r="G4639" s="186" t="s">
        <v>36</v>
      </c>
      <c r="H4639" s="187">
        <v>0.01</v>
      </c>
      <c r="I4639" s="188">
        <v>11.43</v>
      </c>
      <c r="J4639" s="200">
        <v>0.11</v>
      </c>
    </row>
    <row r="4640" spans="1:10" s="110" customFormat="1" ht="25.5">
      <c r="A4640" s="199" t="s">
        <v>139</v>
      </c>
      <c r="B4640" s="186" t="s">
        <v>1688</v>
      </c>
      <c r="C4640" s="186" t="s">
        <v>16</v>
      </c>
      <c r="D4640" s="278" t="s">
        <v>140</v>
      </c>
      <c r="E4640" s="362" t="s">
        <v>141</v>
      </c>
      <c r="F4640" s="362"/>
      <c r="G4640" s="186" t="s">
        <v>26</v>
      </c>
      <c r="H4640" s="187">
        <v>0.15</v>
      </c>
      <c r="I4640" s="188">
        <v>14.62</v>
      </c>
      <c r="J4640" s="200">
        <v>2.19</v>
      </c>
    </row>
    <row r="4641" spans="1:10" s="110" customFormat="1" ht="25.5">
      <c r="A4641" s="201"/>
      <c r="B4641" s="293"/>
      <c r="C4641" s="293"/>
      <c r="D4641" s="279"/>
      <c r="E4641" s="279" t="s">
        <v>143</v>
      </c>
      <c r="F4641" s="203">
        <v>2.19</v>
      </c>
      <c r="G4641" s="279" t="s">
        <v>144</v>
      </c>
      <c r="H4641" s="203">
        <v>0</v>
      </c>
      <c r="I4641" s="279" t="s">
        <v>145</v>
      </c>
      <c r="J4641" s="204">
        <v>2.19</v>
      </c>
    </row>
    <row r="4642" spans="1:10" s="110" customFormat="1" ht="15" customHeight="1" thickBot="1">
      <c r="A4642" s="201"/>
      <c r="B4642" s="293"/>
      <c r="C4642" s="293"/>
      <c r="D4642" s="279"/>
      <c r="E4642" s="279" t="s">
        <v>663</v>
      </c>
      <c r="F4642" s="203">
        <v>0.92</v>
      </c>
      <c r="G4642" s="279"/>
      <c r="H4642" s="363" t="s">
        <v>664</v>
      </c>
      <c r="I4642" s="363"/>
      <c r="J4642" s="204">
        <v>5.0199999999999996</v>
      </c>
    </row>
    <row r="4643" spans="1:10" s="110" customFormat="1" ht="15" thickTop="1">
      <c r="A4643" s="205"/>
      <c r="B4643" s="190"/>
      <c r="C4643" s="190"/>
      <c r="D4643" s="189"/>
      <c r="E4643" s="189"/>
      <c r="F4643" s="189"/>
      <c r="G4643" s="189"/>
      <c r="H4643" s="189"/>
      <c r="I4643" s="189"/>
      <c r="J4643" s="206"/>
    </row>
    <row r="4644" spans="1:10" s="110" customFormat="1">
      <c r="A4644" s="290"/>
      <c r="B4644" s="289" t="s">
        <v>8</v>
      </c>
      <c r="C4644" s="289" t="s">
        <v>9</v>
      </c>
      <c r="D4644" s="284" t="s">
        <v>10</v>
      </c>
      <c r="E4644" s="367" t="s">
        <v>136</v>
      </c>
      <c r="F4644" s="367"/>
      <c r="G4644" s="289" t="s">
        <v>11</v>
      </c>
      <c r="H4644" s="288" t="s">
        <v>12</v>
      </c>
      <c r="I4644" s="288" t="s">
        <v>13</v>
      </c>
      <c r="J4644" s="287" t="s">
        <v>14</v>
      </c>
    </row>
    <row r="4645" spans="1:10" s="110" customFormat="1" ht="38.25">
      <c r="A4645" s="94" t="s">
        <v>137</v>
      </c>
      <c r="B4645" s="95" t="s">
        <v>4013</v>
      </c>
      <c r="C4645" s="95" t="s">
        <v>16</v>
      </c>
      <c r="D4645" s="277" t="s">
        <v>4014</v>
      </c>
      <c r="E4645" s="368">
        <v>207</v>
      </c>
      <c r="F4645" s="368"/>
      <c r="G4645" s="95" t="s">
        <v>3</v>
      </c>
      <c r="H4645" s="182">
        <v>1</v>
      </c>
      <c r="I4645" s="96">
        <v>5.07</v>
      </c>
      <c r="J4645" s="196">
        <v>5.07</v>
      </c>
    </row>
    <row r="4646" spans="1:10" s="110" customFormat="1" ht="25.5">
      <c r="A4646" s="199" t="s">
        <v>139</v>
      </c>
      <c r="B4646" s="186" t="s">
        <v>3511</v>
      </c>
      <c r="C4646" s="186" t="s">
        <v>16</v>
      </c>
      <c r="D4646" s="278" t="s">
        <v>3512</v>
      </c>
      <c r="E4646" s="362" t="s">
        <v>142</v>
      </c>
      <c r="F4646" s="362"/>
      <c r="G4646" s="186" t="s">
        <v>36</v>
      </c>
      <c r="H4646" s="187">
        <v>2.3999999999999998E-3</v>
      </c>
      <c r="I4646" s="188">
        <v>14.28</v>
      </c>
      <c r="J4646" s="200">
        <v>0.03</v>
      </c>
    </row>
    <row r="4647" spans="1:10" s="110" customFormat="1" ht="25.5">
      <c r="A4647" s="199" t="s">
        <v>139</v>
      </c>
      <c r="B4647" s="186" t="s">
        <v>3529</v>
      </c>
      <c r="C4647" s="186" t="s">
        <v>16</v>
      </c>
      <c r="D4647" s="278" t="s">
        <v>3530</v>
      </c>
      <c r="E4647" s="362" t="s">
        <v>142</v>
      </c>
      <c r="F4647" s="362"/>
      <c r="G4647" s="186" t="s">
        <v>36</v>
      </c>
      <c r="H4647" s="187">
        <v>5.7999999999999996E-3</v>
      </c>
      <c r="I4647" s="188">
        <v>21.99</v>
      </c>
      <c r="J4647" s="200">
        <v>0.12</v>
      </c>
    </row>
    <row r="4648" spans="1:10" s="110" customFormat="1" ht="25.5">
      <c r="A4648" s="199" t="s">
        <v>139</v>
      </c>
      <c r="B4648" s="186" t="s">
        <v>4503</v>
      </c>
      <c r="C4648" s="186" t="s">
        <v>16</v>
      </c>
      <c r="D4648" s="278" t="s">
        <v>4504</v>
      </c>
      <c r="E4648" s="362" t="s">
        <v>142</v>
      </c>
      <c r="F4648" s="362"/>
      <c r="G4648" s="186" t="s">
        <v>19</v>
      </c>
      <c r="H4648" s="187">
        <v>0.21160000000000001</v>
      </c>
      <c r="I4648" s="188">
        <v>6.74</v>
      </c>
      <c r="J4648" s="200">
        <v>1.42</v>
      </c>
    </row>
    <row r="4649" spans="1:10" s="110" customFormat="1" ht="25.5">
      <c r="A4649" s="199" t="s">
        <v>139</v>
      </c>
      <c r="B4649" s="186" t="s">
        <v>4083</v>
      </c>
      <c r="C4649" s="186" t="s">
        <v>16</v>
      </c>
      <c r="D4649" s="278" t="s">
        <v>4084</v>
      </c>
      <c r="E4649" s="362" t="s">
        <v>142</v>
      </c>
      <c r="F4649" s="362"/>
      <c r="G4649" s="186" t="s">
        <v>19</v>
      </c>
      <c r="H4649" s="187">
        <v>0.21160000000000001</v>
      </c>
      <c r="I4649" s="188">
        <v>8.2100000000000009</v>
      </c>
      <c r="J4649" s="200">
        <v>1.73</v>
      </c>
    </row>
    <row r="4650" spans="1:10" s="110" customFormat="1" ht="25.5">
      <c r="A4650" s="199" t="s">
        <v>139</v>
      </c>
      <c r="B4650" s="186" t="s">
        <v>4505</v>
      </c>
      <c r="C4650" s="186" t="s">
        <v>16</v>
      </c>
      <c r="D4650" s="278" t="s">
        <v>4506</v>
      </c>
      <c r="E4650" s="362" t="s">
        <v>142</v>
      </c>
      <c r="F4650" s="362"/>
      <c r="G4650" s="186" t="s">
        <v>3211</v>
      </c>
      <c r="H4650" s="187">
        <v>5.1999999999999998E-3</v>
      </c>
      <c r="I4650" s="188">
        <v>11.02</v>
      </c>
      <c r="J4650" s="200">
        <v>0.05</v>
      </c>
    </row>
    <row r="4651" spans="1:10" s="110" customFormat="1" ht="25.5">
      <c r="A4651" s="199" t="s">
        <v>139</v>
      </c>
      <c r="B4651" s="186" t="s">
        <v>3539</v>
      </c>
      <c r="C4651" s="186" t="s">
        <v>16</v>
      </c>
      <c r="D4651" s="278" t="s">
        <v>3540</v>
      </c>
      <c r="E4651" s="362" t="s">
        <v>141</v>
      </c>
      <c r="F4651" s="362"/>
      <c r="G4651" s="186" t="s">
        <v>26</v>
      </c>
      <c r="H4651" s="187">
        <v>3.73E-2</v>
      </c>
      <c r="I4651" s="188">
        <v>23.41</v>
      </c>
      <c r="J4651" s="200">
        <v>0.87</v>
      </c>
    </row>
    <row r="4652" spans="1:10" s="110" customFormat="1" ht="25.5">
      <c r="A4652" s="199" t="s">
        <v>139</v>
      </c>
      <c r="B4652" s="186" t="s">
        <v>1688</v>
      </c>
      <c r="C4652" s="186" t="s">
        <v>16</v>
      </c>
      <c r="D4652" s="278" t="s">
        <v>140</v>
      </c>
      <c r="E4652" s="362" t="s">
        <v>141</v>
      </c>
      <c r="F4652" s="362"/>
      <c r="G4652" s="186" t="s">
        <v>26</v>
      </c>
      <c r="H4652" s="187">
        <v>5.8299999999999998E-2</v>
      </c>
      <c r="I4652" s="188">
        <v>14.62</v>
      </c>
      <c r="J4652" s="200">
        <v>0.85</v>
      </c>
    </row>
    <row r="4653" spans="1:10" s="110" customFormat="1" ht="25.5">
      <c r="A4653" s="201"/>
      <c r="B4653" s="293"/>
      <c r="C4653" s="293"/>
      <c r="D4653" s="279"/>
      <c r="E4653" s="279" t="s">
        <v>143</v>
      </c>
      <c r="F4653" s="203">
        <v>1.72</v>
      </c>
      <c r="G4653" s="279" t="s">
        <v>144</v>
      </c>
      <c r="H4653" s="203">
        <v>0</v>
      </c>
      <c r="I4653" s="279" t="s">
        <v>145</v>
      </c>
      <c r="J4653" s="204">
        <v>1.72</v>
      </c>
    </row>
    <row r="4654" spans="1:10" s="110" customFormat="1" ht="15" customHeight="1" thickBot="1">
      <c r="A4654" s="201"/>
      <c r="B4654" s="293"/>
      <c r="C4654" s="293"/>
      <c r="D4654" s="279"/>
      <c r="E4654" s="279" t="s">
        <v>663</v>
      </c>
      <c r="F4654" s="203">
        <v>1.1299999999999999</v>
      </c>
      <c r="G4654" s="279"/>
      <c r="H4654" s="363" t="s">
        <v>664</v>
      </c>
      <c r="I4654" s="363"/>
      <c r="J4654" s="204">
        <v>6.2</v>
      </c>
    </row>
    <row r="4655" spans="1:10" s="110" customFormat="1" ht="15" thickTop="1">
      <c r="A4655" s="205"/>
      <c r="B4655" s="190"/>
      <c r="C4655" s="190"/>
      <c r="D4655" s="189"/>
      <c r="E4655" s="189"/>
      <c r="F4655" s="189"/>
      <c r="G4655" s="189"/>
      <c r="H4655" s="189"/>
      <c r="I4655" s="189"/>
      <c r="J4655" s="206"/>
    </row>
    <row r="4656" spans="1:10" s="110" customFormat="1">
      <c r="A4656" s="290"/>
      <c r="B4656" s="289" t="s">
        <v>8</v>
      </c>
      <c r="C4656" s="289" t="s">
        <v>9</v>
      </c>
      <c r="D4656" s="284" t="s">
        <v>10</v>
      </c>
      <c r="E4656" s="367" t="s">
        <v>136</v>
      </c>
      <c r="F4656" s="367"/>
      <c r="G4656" s="289" t="s">
        <v>11</v>
      </c>
      <c r="H4656" s="288" t="s">
        <v>12</v>
      </c>
      <c r="I4656" s="288" t="s">
        <v>13</v>
      </c>
      <c r="J4656" s="287" t="s">
        <v>14</v>
      </c>
    </row>
    <row r="4657" spans="1:10" s="110" customFormat="1" ht="25.5">
      <c r="A4657" s="94" t="s">
        <v>137</v>
      </c>
      <c r="B4657" s="95" t="s">
        <v>4063</v>
      </c>
      <c r="C4657" s="95" t="s">
        <v>16</v>
      </c>
      <c r="D4657" s="277" t="s">
        <v>4064</v>
      </c>
      <c r="E4657" s="368">
        <v>2201</v>
      </c>
      <c r="F4657" s="368"/>
      <c r="G4657" s="95" t="s">
        <v>3</v>
      </c>
      <c r="H4657" s="182">
        <v>1</v>
      </c>
      <c r="I4657" s="96">
        <v>88.79</v>
      </c>
      <c r="J4657" s="196">
        <v>88.79</v>
      </c>
    </row>
    <row r="4658" spans="1:10" s="110" customFormat="1" ht="25.5">
      <c r="A4658" s="199" t="s">
        <v>139</v>
      </c>
      <c r="B4658" s="186" t="s">
        <v>3519</v>
      </c>
      <c r="C4658" s="186" t="s">
        <v>16</v>
      </c>
      <c r="D4658" s="278" t="s">
        <v>3520</v>
      </c>
      <c r="E4658" s="362" t="s">
        <v>142</v>
      </c>
      <c r="F4658" s="362"/>
      <c r="G4658" s="186" t="s">
        <v>2</v>
      </c>
      <c r="H4658" s="187">
        <v>6.0299999999999999E-2</v>
      </c>
      <c r="I4658" s="188">
        <v>152.69</v>
      </c>
      <c r="J4658" s="200">
        <v>9.1999999999999993</v>
      </c>
    </row>
    <row r="4659" spans="1:10" s="110" customFormat="1" ht="25.5">
      <c r="A4659" s="199" t="s">
        <v>139</v>
      </c>
      <c r="B4659" s="186" t="s">
        <v>3521</v>
      </c>
      <c r="C4659" s="186" t="s">
        <v>16</v>
      </c>
      <c r="D4659" s="278" t="s">
        <v>3522</v>
      </c>
      <c r="E4659" s="362" t="s">
        <v>142</v>
      </c>
      <c r="F4659" s="362"/>
      <c r="G4659" s="186" t="s">
        <v>2</v>
      </c>
      <c r="H4659" s="187">
        <v>2.6499999999999999E-2</v>
      </c>
      <c r="I4659" s="188">
        <v>149.94999999999999</v>
      </c>
      <c r="J4659" s="200">
        <v>3.97</v>
      </c>
    </row>
    <row r="4660" spans="1:10" s="110" customFormat="1" ht="25.5">
      <c r="A4660" s="199" t="s">
        <v>139</v>
      </c>
      <c r="B4660" s="186" t="s">
        <v>3523</v>
      </c>
      <c r="C4660" s="186" t="s">
        <v>16</v>
      </c>
      <c r="D4660" s="278" t="s">
        <v>3524</v>
      </c>
      <c r="E4660" s="362" t="s">
        <v>142</v>
      </c>
      <c r="F4660" s="362"/>
      <c r="G4660" s="186" t="s">
        <v>2</v>
      </c>
      <c r="H4660" s="187">
        <v>2.6499999999999999E-2</v>
      </c>
      <c r="I4660" s="188">
        <v>148.97999999999999</v>
      </c>
      <c r="J4660" s="200">
        <v>3.94</v>
      </c>
    </row>
    <row r="4661" spans="1:10" s="110" customFormat="1" ht="25.5">
      <c r="A4661" s="199" t="s">
        <v>139</v>
      </c>
      <c r="B4661" s="186" t="s">
        <v>3525</v>
      </c>
      <c r="C4661" s="186" t="s">
        <v>16</v>
      </c>
      <c r="D4661" s="278" t="s">
        <v>3526</v>
      </c>
      <c r="E4661" s="362" t="s">
        <v>142</v>
      </c>
      <c r="F4661" s="362"/>
      <c r="G4661" s="186" t="s">
        <v>36</v>
      </c>
      <c r="H4661" s="187">
        <v>23.934999999999999</v>
      </c>
      <c r="I4661" s="188">
        <v>0.65</v>
      </c>
      <c r="J4661" s="200">
        <v>15.55</v>
      </c>
    </row>
    <row r="4662" spans="1:10" s="110" customFormat="1" ht="25.5">
      <c r="A4662" s="199" t="s">
        <v>139</v>
      </c>
      <c r="B4662" s="186" t="s">
        <v>4507</v>
      </c>
      <c r="C4662" s="186" t="s">
        <v>16</v>
      </c>
      <c r="D4662" s="278" t="s">
        <v>4508</v>
      </c>
      <c r="E4662" s="362" t="s">
        <v>142</v>
      </c>
      <c r="F4662" s="362"/>
      <c r="G4662" s="186" t="s">
        <v>3211</v>
      </c>
      <c r="H4662" s="187">
        <v>1.7500000000000002E-2</v>
      </c>
      <c r="I4662" s="188">
        <v>16.09</v>
      </c>
      <c r="J4662" s="200">
        <v>0.28000000000000003</v>
      </c>
    </row>
    <row r="4663" spans="1:10" s="110" customFormat="1" ht="25.5">
      <c r="A4663" s="199" t="s">
        <v>139</v>
      </c>
      <c r="B4663" s="186" t="s">
        <v>3529</v>
      </c>
      <c r="C4663" s="186" t="s">
        <v>16</v>
      </c>
      <c r="D4663" s="278" t="s">
        <v>3530</v>
      </c>
      <c r="E4663" s="362" t="s">
        <v>142</v>
      </c>
      <c r="F4663" s="362"/>
      <c r="G4663" s="186" t="s">
        <v>36</v>
      </c>
      <c r="H4663" s="187">
        <v>4.3799999999999999E-2</v>
      </c>
      <c r="I4663" s="188">
        <v>21.99</v>
      </c>
      <c r="J4663" s="200">
        <v>0.96</v>
      </c>
    </row>
    <row r="4664" spans="1:10" s="110" customFormat="1" ht="25.5">
      <c r="A4664" s="199" t="s">
        <v>139</v>
      </c>
      <c r="B4664" s="186" t="s">
        <v>3533</v>
      </c>
      <c r="C4664" s="186" t="s">
        <v>16</v>
      </c>
      <c r="D4664" s="278" t="s">
        <v>3534</v>
      </c>
      <c r="E4664" s="362" t="s">
        <v>142</v>
      </c>
      <c r="F4664" s="362"/>
      <c r="G4664" s="186" t="s">
        <v>19</v>
      </c>
      <c r="H4664" s="187">
        <v>0.51419999999999999</v>
      </c>
      <c r="I4664" s="188">
        <v>12.8</v>
      </c>
      <c r="J4664" s="200">
        <v>6.58</v>
      </c>
    </row>
    <row r="4665" spans="1:10" s="110" customFormat="1" ht="25.5">
      <c r="A4665" s="199" t="s">
        <v>139</v>
      </c>
      <c r="B4665" s="186" t="s">
        <v>4083</v>
      </c>
      <c r="C4665" s="186" t="s">
        <v>16</v>
      </c>
      <c r="D4665" s="278" t="s">
        <v>4084</v>
      </c>
      <c r="E4665" s="362" t="s">
        <v>142</v>
      </c>
      <c r="F4665" s="362"/>
      <c r="G4665" s="186" t="s">
        <v>19</v>
      </c>
      <c r="H4665" s="187">
        <v>0.70620000000000005</v>
      </c>
      <c r="I4665" s="188">
        <v>8.2100000000000009</v>
      </c>
      <c r="J4665" s="200">
        <v>5.79</v>
      </c>
    </row>
    <row r="4666" spans="1:10" s="110" customFormat="1" ht="25.5">
      <c r="A4666" s="199" t="s">
        <v>139</v>
      </c>
      <c r="B4666" s="186" t="s">
        <v>3543</v>
      </c>
      <c r="C4666" s="186" t="s">
        <v>16</v>
      </c>
      <c r="D4666" s="278" t="s">
        <v>849</v>
      </c>
      <c r="E4666" s="362" t="s">
        <v>141</v>
      </c>
      <c r="F4666" s="362"/>
      <c r="G4666" s="186" t="s">
        <v>26</v>
      </c>
      <c r="H4666" s="187">
        <v>0.41720000000000002</v>
      </c>
      <c r="I4666" s="188">
        <v>23.41</v>
      </c>
      <c r="J4666" s="200">
        <v>9.76</v>
      </c>
    </row>
    <row r="4667" spans="1:10" s="110" customFormat="1" ht="25.5">
      <c r="A4667" s="199" t="s">
        <v>139</v>
      </c>
      <c r="B4667" s="186" t="s">
        <v>3535</v>
      </c>
      <c r="C4667" s="186" t="s">
        <v>16</v>
      </c>
      <c r="D4667" s="278" t="s">
        <v>3536</v>
      </c>
      <c r="E4667" s="362" t="s">
        <v>141</v>
      </c>
      <c r="F4667" s="362"/>
      <c r="G4667" s="186" t="s">
        <v>26</v>
      </c>
      <c r="H4667" s="187">
        <v>0.1497</v>
      </c>
      <c r="I4667" s="188">
        <v>17.559999999999999</v>
      </c>
      <c r="J4667" s="200">
        <v>2.62</v>
      </c>
    </row>
    <row r="4668" spans="1:10" s="110" customFormat="1" ht="25.5">
      <c r="A4668" s="199" t="s">
        <v>139</v>
      </c>
      <c r="B4668" s="186" t="s">
        <v>3537</v>
      </c>
      <c r="C4668" s="186" t="s">
        <v>16</v>
      </c>
      <c r="D4668" s="278" t="s">
        <v>3538</v>
      </c>
      <c r="E4668" s="362" t="s">
        <v>141</v>
      </c>
      <c r="F4668" s="362"/>
      <c r="G4668" s="186" t="s">
        <v>26</v>
      </c>
      <c r="H4668" s="187">
        <v>0.1497</v>
      </c>
      <c r="I4668" s="188">
        <v>23.41</v>
      </c>
      <c r="J4668" s="200">
        <v>3.5</v>
      </c>
    </row>
    <row r="4669" spans="1:10" s="110" customFormat="1" ht="25.5">
      <c r="A4669" s="199" t="s">
        <v>139</v>
      </c>
      <c r="B4669" s="186" t="s">
        <v>1688</v>
      </c>
      <c r="C4669" s="186" t="s">
        <v>16</v>
      </c>
      <c r="D4669" s="278" t="s">
        <v>140</v>
      </c>
      <c r="E4669" s="362" t="s">
        <v>141</v>
      </c>
      <c r="F4669" s="362"/>
      <c r="G4669" s="186" t="s">
        <v>26</v>
      </c>
      <c r="H4669" s="187">
        <v>1.8222</v>
      </c>
      <c r="I4669" s="188">
        <v>14.62</v>
      </c>
      <c r="J4669" s="200">
        <v>26.64</v>
      </c>
    </row>
    <row r="4670" spans="1:10" s="110" customFormat="1" ht="25.5">
      <c r="A4670" s="201"/>
      <c r="B4670" s="293"/>
      <c r="C4670" s="293"/>
      <c r="D4670" s="279"/>
      <c r="E4670" s="279" t="s">
        <v>143</v>
      </c>
      <c r="F4670" s="203">
        <v>42.52</v>
      </c>
      <c r="G4670" s="279" t="s">
        <v>144</v>
      </c>
      <c r="H4670" s="203">
        <v>0</v>
      </c>
      <c r="I4670" s="279" t="s">
        <v>145</v>
      </c>
      <c r="J4670" s="204">
        <v>42.52</v>
      </c>
    </row>
    <row r="4671" spans="1:10" s="110" customFormat="1" ht="15" customHeight="1" thickBot="1">
      <c r="A4671" s="201"/>
      <c r="B4671" s="293"/>
      <c r="C4671" s="293"/>
      <c r="D4671" s="279"/>
      <c r="E4671" s="279" t="s">
        <v>663</v>
      </c>
      <c r="F4671" s="203">
        <v>19.95</v>
      </c>
      <c r="G4671" s="279"/>
      <c r="H4671" s="363" t="s">
        <v>664</v>
      </c>
      <c r="I4671" s="363"/>
      <c r="J4671" s="204">
        <v>108.74</v>
      </c>
    </row>
    <row r="4672" spans="1:10" s="110" customFormat="1" ht="15" thickTop="1">
      <c r="A4672" s="205"/>
      <c r="B4672" s="190"/>
      <c r="C4672" s="190"/>
      <c r="D4672" s="189"/>
      <c r="E4672" s="189"/>
      <c r="F4672" s="189"/>
      <c r="G4672" s="189"/>
      <c r="H4672" s="189"/>
      <c r="I4672" s="189"/>
      <c r="J4672" s="206"/>
    </row>
    <row r="4673" spans="1:10" s="110" customFormat="1">
      <c r="A4673" s="290"/>
      <c r="B4673" s="289" t="s">
        <v>8</v>
      </c>
      <c r="C4673" s="289" t="s">
        <v>9</v>
      </c>
      <c r="D4673" s="284" t="s">
        <v>10</v>
      </c>
      <c r="E4673" s="367" t="s">
        <v>136</v>
      </c>
      <c r="F4673" s="367"/>
      <c r="G4673" s="289" t="s">
        <v>11</v>
      </c>
      <c r="H4673" s="288" t="s">
        <v>12</v>
      </c>
      <c r="I4673" s="288" t="s">
        <v>13</v>
      </c>
      <c r="J4673" s="287" t="s">
        <v>14</v>
      </c>
    </row>
    <row r="4674" spans="1:10" s="110" customFormat="1" ht="25.5">
      <c r="A4674" s="94" t="s">
        <v>137</v>
      </c>
      <c r="B4674" s="95" t="s">
        <v>4067</v>
      </c>
      <c r="C4674" s="95" t="s">
        <v>16</v>
      </c>
      <c r="D4674" s="277" t="s">
        <v>4068</v>
      </c>
      <c r="E4674" s="368">
        <v>2610</v>
      </c>
      <c r="F4674" s="368"/>
      <c r="G4674" s="95" t="s">
        <v>3</v>
      </c>
      <c r="H4674" s="182">
        <v>1</v>
      </c>
      <c r="I4674" s="96">
        <v>13.31</v>
      </c>
      <c r="J4674" s="196">
        <v>13.31</v>
      </c>
    </row>
    <row r="4675" spans="1:10" s="110" customFormat="1" ht="25.5">
      <c r="A4675" s="199" t="s">
        <v>139</v>
      </c>
      <c r="B4675" s="186" t="s">
        <v>3164</v>
      </c>
      <c r="C4675" s="186" t="s">
        <v>16</v>
      </c>
      <c r="D4675" s="278" t="s">
        <v>4509</v>
      </c>
      <c r="E4675" s="362" t="s">
        <v>142</v>
      </c>
      <c r="F4675" s="362"/>
      <c r="G4675" s="186" t="s">
        <v>17</v>
      </c>
      <c r="H4675" s="187">
        <v>0.1</v>
      </c>
      <c r="I4675" s="188">
        <v>1.1599999999999999</v>
      </c>
      <c r="J4675" s="200">
        <v>0.11</v>
      </c>
    </row>
    <row r="4676" spans="1:10" s="110" customFormat="1" ht="25.5">
      <c r="A4676" s="199" t="s">
        <v>139</v>
      </c>
      <c r="B4676" s="186" t="s">
        <v>4510</v>
      </c>
      <c r="C4676" s="186" t="s">
        <v>16</v>
      </c>
      <c r="D4676" s="278" t="s">
        <v>4511</v>
      </c>
      <c r="E4676" s="362" t="s">
        <v>142</v>
      </c>
      <c r="F4676" s="362"/>
      <c r="G4676" s="186" t="s">
        <v>3211</v>
      </c>
      <c r="H4676" s="187">
        <v>0.12</v>
      </c>
      <c r="I4676" s="188">
        <v>8.85</v>
      </c>
      <c r="J4676" s="200">
        <v>1.06</v>
      </c>
    </row>
    <row r="4677" spans="1:10" s="110" customFormat="1" ht="25.5">
      <c r="A4677" s="199" t="s">
        <v>139</v>
      </c>
      <c r="B4677" s="186" t="s">
        <v>4512</v>
      </c>
      <c r="C4677" s="186" t="s">
        <v>16</v>
      </c>
      <c r="D4677" s="278" t="s">
        <v>4513</v>
      </c>
      <c r="E4677" s="362" t="s">
        <v>142</v>
      </c>
      <c r="F4677" s="362"/>
      <c r="G4677" s="186" t="s">
        <v>3211</v>
      </c>
      <c r="H4677" s="187">
        <v>0.16</v>
      </c>
      <c r="I4677" s="188">
        <v>23.5</v>
      </c>
      <c r="J4677" s="200">
        <v>3.76</v>
      </c>
    </row>
    <row r="4678" spans="1:10" s="110" customFormat="1" ht="25.5">
      <c r="A4678" s="199" t="s">
        <v>139</v>
      </c>
      <c r="B4678" s="186" t="s">
        <v>3437</v>
      </c>
      <c r="C4678" s="186" t="s">
        <v>16</v>
      </c>
      <c r="D4678" s="278" t="s">
        <v>3438</v>
      </c>
      <c r="E4678" s="362" t="s">
        <v>141</v>
      </c>
      <c r="F4678" s="362"/>
      <c r="G4678" s="186" t="s">
        <v>26</v>
      </c>
      <c r="H4678" s="187">
        <v>8.2199999999999995E-2</v>
      </c>
      <c r="I4678" s="188">
        <v>16.04</v>
      </c>
      <c r="J4678" s="200">
        <v>1.31</v>
      </c>
    </row>
    <row r="4679" spans="1:10" s="110" customFormat="1" ht="25.5">
      <c r="A4679" s="199" t="s">
        <v>139</v>
      </c>
      <c r="B4679" s="186" t="s">
        <v>4485</v>
      </c>
      <c r="C4679" s="186" t="s">
        <v>16</v>
      </c>
      <c r="D4679" s="278" t="s">
        <v>4486</v>
      </c>
      <c r="E4679" s="362" t="s">
        <v>141</v>
      </c>
      <c r="F4679" s="362"/>
      <c r="G4679" s="186" t="s">
        <v>26</v>
      </c>
      <c r="H4679" s="187">
        <v>0.30209999999999998</v>
      </c>
      <c r="I4679" s="188">
        <v>23.41</v>
      </c>
      <c r="J4679" s="200">
        <v>7.07</v>
      </c>
    </row>
    <row r="4680" spans="1:10" s="110" customFormat="1" ht="25.5">
      <c r="A4680" s="201"/>
      <c r="B4680" s="293"/>
      <c r="C4680" s="293"/>
      <c r="D4680" s="279"/>
      <c r="E4680" s="279" t="s">
        <v>143</v>
      </c>
      <c r="F4680" s="203">
        <v>8.3800000000000008</v>
      </c>
      <c r="G4680" s="279" t="s">
        <v>144</v>
      </c>
      <c r="H4680" s="203">
        <v>0</v>
      </c>
      <c r="I4680" s="279" t="s">
        <v>145</v>
      </c>
      <c r="J4680" s="204">
        <v>8.3800000000000008</v>
      </c>
    </row>
    <row r="4681" spans="1:10" s="110" customFormat="1" ht="15" customHeight="1" thickBot="1">
      <c r="A4681" s="201"/>
      <c r="B4681" s="293"/>
      <c r="C4681" s="293"/>
      <c r="D4681" s="279"/>
      <c r="E4681" s="279" t="s">
        <v>663</v>
      </c>
      <c r="F4681" s="203">
        <v>2.99</v>
      </c>
      <c r="G4681" s="279"/>
      <c r="H4681" s="363" t="s">
        <v>664</v>
      </c>
      <c r="I4681" s="363"/>
      <c r="J4681" s="204">
        <v>16.3</v>
      </c>
    </row>
    <row r="4682" spans="1:10" s="110" customFormat="1" ht="15" thickTop="1">
      <c r="A4682" s="205"/>
      <c r="B4682" s="190"/>
      <c r="C4682" s="190"/>
      <c r="D4682" s="189"/>
      <c r="E4682" s="189"/>
      <c r="F4682" s="189"/>
      <c r="G4682" s="189"/>
      <c r="H4682" s="189"/>
      <c r="I4682" s="189"/>
      <c r="J4682" s="206"/>
    </row>
    <row r="4683" spans="1:10" s="110" customFormat="1">
      <c r="A4683" s="290"/>
      <c r="B4683" s="289" t="s">
        <v>8</v>
      </c>
      <c r="C4683" s="289" t="s">
        <v>9</v>
      </c>
      <c r="D4683" s="284" t="s">
        <v>10</v>
      </c>
      <c r="E4683" s="367" t="s">
        <v>136</v>
      </c>
      <c r="F4683" s="367"/>
      <c r="G4683" s="289" t="s">
        <v>11</v>
      </c>
      <c r="H4683" s="288" t="s">
        <v>12</v>
      </c>
      <c r="I4683" s="288" t="s">
        <v>13</v>
      </c>
      <c r="J4683" s="287" t="s">
        <v>14</v>
      </c>
    </row>
    <row r="4684" spans="1:10" s="110" customFormat="1" ht="25.5">
      <c r="A4684" s="94" t="s">
        <v>137</v>
      </c>
      <c r="B4684" s="95" t="s">
        <v>4065</v>
      </c>
      <c r="C4684" s="95" t="s">
        <v>16</v>
      </c>
      <c r="D4684" s="277" t="s">
        <v>4066</v>
      </c>
      <c r="E4684" s="368">
        <v>2616</v>
      </c>
      <c r="F4684" s="368"/>
      <c r="G4684" s="95" t="s">
        <v>3</v>
      </c>
      <c r="H4684" s="182">
        <v>1</v>
      </c>
      <c r="I4684" s="96">
        <v>26.18</v>
      </c>
      <c r="J4684" s="196">
        <v>26.18</v>
      </c>
    </row>
    <row r="4685" spans="1:10" s="110" customFormat="1" ht="25.5">
      <c r="A4685" s="199" t="s">
        <v>139</v>
      </c>
      <c r="B4685" s="186" t="s">
        <v>4514</v>
      </c>
      <c r="C4685" s="186" t="s">
        <v>16</v>
      </c>
      <c r="D4685" s="278" t="s">
        <v>4515</v>
      </c>
      <c r="E4685" s="362" t="s">
        <v>142</v>
      </c>
      <c r="F4685" s="362"/>
      <c r="G4685" s="186" t="s">
        <v>3211</v>
      </c>
      <c r="H4685" s="187">
        <v>7.1499999999999994E-2</v>
      </c>
      <c r="I4685" s="188">
        <v>17.53</v>
      </c>
      <c r="J4685" s="200">
        <v>1.25</v>
      </c>
    </row>
    <row r="4686" spans="1:10" s="110" customFormat="1" ht="38.25">
      <c r="A4686" s="199" t="s">
        <v>139</v>
      </c>
      <c r="B4686" s="186" t="s">
        <v>4516</v>
      </c>
      <c r="C4686" s="186" t="s">
        <v>16</v>
      </c>
      <c r="D4686" s="278" t="s">
        <v>4517</v>
      </c>
      <c r="E4686" s="362" t="s">
        <v>142</v>
      </c>
      <c r="F4686" s="362"/>
      <c r="G4686" s="186" t="s">
        <v>17</v>
      </c>
      <c r="H4686" s="187">
        <v>5.3E-3</v>
      </c>
      <c r="I4686" s="188">
        <v>2.5</v>
      </c>
      <c r="J4686" s="200">
        <v>0.01</v>
      </c>
    </row>
    <row r="4687" spans="1:10" s="110" customFormat="1" ht="25.5">
      <c r="A4687" s="199" t="s">
        <v>139</v>
      </c>
      <c r="B4687" s="186" t="s">
        <v>4518</v>
      </c>
      <c r="C4687" s="186" t="s">
        <v>16</v>
      </c>
      <c r="D4687" s="278" t="s">
        <v>4519</v>
      </c>
      <c r="E4687" s="362" t="s">
        <v>142</v>
      </c>
      <c r="F4687" s="362"/>
      <c r="G4687" s="186" t="s">
        <v>17</v>
      </c>
      <c r="H4687" s="187">
        <v>0.18</v>
      </c>
      <c r="I4687" s="188">
        <v>3.04</v>
      </c>
      <c r="J4687" s="200">
        <v>0.54</v>
      </c>
    </row>
    <row r="4688" spans="1:10" s="110" customFormat="1" ht="25.5">
      <c r="A4688" s="199" t="s">
        <v>139</v>
      </c>
      <c r="B4688" s="186" t="s">
        <v>4520</v>
      </c>
      <c r="C4688" s="186" t="s">
        <v>16</v>
      </c>
      <c r="D4688" s="278" t="s">
        <v>4521</v>
      </c>
      <c r="E4688" s="362" t="s">
        <v>142</v>
      </c>
      <c r="F4688" s="362"/>
      <c r="G4688" s="186" t="s">
        <v>3211</v>
      </c>
      <c r="H4688" s="187">
        <v>0.12859999999999999</v>
      </c>
      <c r="I4688" s="188">
        <v>41.57</v>
      </c>
      <c r="J4688" s="200">
        <v>5.34</v>
      </c>
    </row>
    <row r="4689" spans="1:10" s="110" customFormat="1" ht="25.5">
      <c r="A4689" s="199" t="s">
        <v>139</v>
      </c>
      <c r="B4689" s="186" t="s">
        <v>4522</v>
      </c>
      <c r="C4689" s="186" t="s">
        <v>16</v>
      </c>
      <c r="D4689" s="278" t="s">
        <v>4523</v>
      </c>
      <c r="E4689" s="362" t="s">
        <v>142</v>
      </c>
      <c r="F4689" s="362"/>
      <c r="G4689" s="186" t="s">
        <v>3211</v>
      </c>
      <c r="H4689" s="187">
        <v>0.109</v>
      </c>
      <c r="I4689" s="188">
        <v>31.08</v>
      </c>
      <c r="J4689" s="200">
        <v>3.38</v>
      </c>
    </row>
    <row r="4690" spans="1:10" s="110" customFormat="1" ht="25.5">
      <c r="A4690" s="199" t="s">
        <v>139</v>
      </c>
      <c r="B4690" s="186" t="s">
        <v>4485</v>
      </c>
      <c r="C4690" s="186" t="s">
        <v>16</v>
      </c>
      <c r="D4690" s="278" t="s">
        <v>4486</v>
      </c>
      <c r="E4690" s="362" t="s">
        <v>141</v>
      </c>
      <c r="F4690" s="362"/>
      <c r="G4690" s="186" t="s">
        <v>26</v>
      </c>
      <c r="H4690" s="187">
        <v>0.48220000000000002</v>
      </c>
      <c r="I4690" s="188">
        <v>23.41</v>
      </c>
      <c r="J4690" s="200">
        <v>11.28</v>
      </c>
    </row>
    <row r="4691" spans="1:10" s="110" customFormat="1" ht="25.5">
      <c r="A4691" s="199" t="s">
        <v>139</v>
      </c>
      <c r="B4691" s="186" t="s">
        <v>3437</v>
      </c>
      <c r="C4691" s="186" t="s">
        <v>16</v>
      </c>
      <c r="D4691" s="278" t="s">
        <v>3438</v>
      </c>
      <c r="E4691" s="362" t="s">
        <v>141</v>
      </c>
      <c r="F4691" s="362"/>
      <c r="G4691" s="186" t="s">
        <v>26</v>
      </c>
      <c r="H4691" s="187">
        <v>0.27350000000000002</v>
      </c>
      <c r="I4691" s="188">
        <v>16.04</v>
      </c>
      <c r="J4691" s="200">
        <v>4.38</v>
      </c>
    </row>
    <row r="4692" spans="1:10" s="110" customFormat="1" ht="25.5">
      <c r="A4692" s="201"/>
      <c r="B4692" s="293"/>
      <c r="C4692" s="293"/>
      <c r="D4692" s="279"/>
      <c r="E4692" s="279" t="s">
        <v>143</v>
      </c>
      <c r="F4692" s="203">
        <v>15.66</v>
      </c>
      <c r="G4692" s="279" t="s">
        <v>144</v>
      </c>
      <c r="H4692" s="203">
        <v>0</v>
      </c>
      <c r="I4692" s="279" t="s">
        <v>145</v>
      </c>
      <c r="J4692" s="204">
        <v>15.66</v>
      </c>
    </row>
    <row r="4693" spans="1:10" s="110" customFormat="1" ht="15" customHeight="1" thickBot="1">
      <c r="A4693" s="201"/>
      <c r="B4693" s="293"/>
      <c r="C4693" s="293"/>
      <c r="D4693" s="279"/>
      <c r="E4693" s="279" t="s">
        <v>663</v>
      </c>
      <c r="F4693" s="203">
        <v>5.88</v>
      </c>
      <c r="G4693" s="279"/>
      <c r="H4693" s="363" t="s">
        <v>664</v>
      </c>
      <c r="I4693" s="363"/>
      <c r="J4693" s="204">
        <v>32.06</v>
      </c>
    </row>
    <row r="4694" spans="1:10" s="110" customFormat="1" ht="15" thickTop="1">
      <c r="A4694" s="205"/>
      <c r="B4694" s="190"/>
      <c r="C4694" s="190"/>
      <c r="D4694" s="189"/>
      <c r="E4694" s="189"/>
      <c r="F4694" s="189"/>
      <c r="G4694" s="189"/>
      <c r="H4694" s="189"/>
      <c r="I4694" s="189"/>
      <c r="J4694" s="206"/>
    </row>
    <row r="4695" spans="1:10" s="110" customFormat="1">
      <c r="A4695" s="290"/>
      <c r="B4695" s="289" t="s">
        <v>8</v>
      </c>
      <c r="C4695" s="289" t="s">
        <v>9</v>
      </c>
      <c r="D4695" s="284" t="s">
        <v>10</v>
      </c>
      <c r="E4695" s="367" t="s">
        <v>136</v>
      </c>
      <c r="F4695" s="367"/>
      <c r="G4695" s="289" t="s">
        <v>11</v>
      </c>
      <c r="H4695" s="288" t="s">
        <v>12</v>
      </c>
      <c r="I4695" s="288" t="s">
        <v>13</v>
      </c>
      <c r="J4695" s="287" t="s">
        <v>14</v>
      </c>
    </row>
    <row r="4696" spans="1:10" s="110" customFormat="1" ht="25.5">
      <c r="A4696" s="94" t="s">
        <v>137</v>
      </c>
      <c r="B4696" s="95" t="s">
        <v>4057</v>
      </c>
      <c r="C4696" s="95" t="s">
        <v>16</v>
      </c>
      <c r="D4696" s="277" t="s">
        <v>4058</v>
      </c>
      <c r="E4696" s="368">
        <v>1805</v>
      </c>
      <c r="F4696" s="368"/>
      <c r="G4696" s="95" t="s">
        <v>3</v>
      </c>
      <c r="H4696" s="182">
        <v>1</v>
      </c>
      <c r="I4696" s="96">
        <v>611.13</v>
      </c>
      <c r="J4696" s="196">
        <v>611.13</v>
      </c>
    </row>
    <row r="4697" spans="1:10" s="110" customFormat="1" ht="25.5">
      <c r="A4697" s="199" t="s">
        <v>139</v>
      </c>
      <c r="B4697" s="186" t="s">
        <v>3513</v>
      </c>
      <c r="C4697" s="186" t="s">
        <v>16</v>
      </c>
      <c r="D4697" s="278" t="s">
        <v>3514</v>
      </c>
      <c r="E4697" s="362" t="s">
        <v>142</v>
      </c>
      <c r="F4697" s="362"/>
      <c r="G4697" s="186" t="s">
        <v>2</v>
      </c>
      <c r="H4697" s="187">
        <v>1.43E-2</v>
      </c>
      <c r="I4697" s="188">
        <v>172.18</v>
      </c>
      <c r="J4697" s="200">
        <v>2.46</v>
      </c>
    </row>
    <row r="4698" spans="1:10" s="110" customFormat="1" ht="25.5">
      <c r="A4698" s="199" t="s">
        <v>139</v>
      </c>
      <c r="B4698" s="186" t="s">
        <v>3525</v>
      </c>
      <c r="C4698" s="186" t="s">
        <v>16</v>
      </c>
      <c r="D4698" s="278" t="s">
        <v>3526</v>
      </c>
      <c r="E4698" s="362" t="s">
        <v>142</v>
      </c>
      <c r="F4698" s="362"/>
      <c r="G4698" s="186" t="s">
        <v>36</v>
      </c>
      <c r="H4698" s="187">
        <v>5</v>
      </c>
      <c r="I4698" s="188">
        <v>0.65</v>
      </c>
      <c r="J4698" s="200">
        <v>3.25</v>
      </c>
    </row>
    <row r="4699" spans="1:10" s="110" customFormat="1" ht="25.5">
      <c r="A4699" s="199" t="s">
        <v>139</v>
      </c>
      <c r="B4699" s="186" t="s">
        <v>1466</v>
      </c>
      <c r="C4699" s="186" t="s">
        <v>16</v>
      </c>
      <c r="D4699" s="278" t="s">
        <v>497</v>
      </c>
      <c r="E4699" s="362" t="s">
        <v>142</v>
      </c>
      <c r="F4699" s="362"/>
      <c r="G4699" s="186" t="s">
        <v>36</v>
      </c>
      <c r="H4699" s="187">
        <v>28.0595</v>
      </c>
      <c r="I4699" s="188">
        <v>9.18</v>
      </c>
      <c r="J4699" s="200">
        <v>257.58</v>
      </c>
    </row>
    <row r="4700" spans="1:10" s="110" customFormat="1" ht="25.5">
      <c r="A4700" s="199" t="s">
        <v>139</v>
      </c>
      <c r="B4700" s="186" t="s">
        <v>4524</v>
      </c>
      <c r="C4700" s="186" t="s">
        <v>16</v>
      </c>
      <c r="D4700" s="278" t="s">
        <v>4525</v>
      </c>
      <c r="E4700" s="362" t="s">
        <v>142</v>
      </c>
      <c r="F4700" s="362"/>
      <c r="G4700" s="186" t="s">
        <v>17</v>
      </c>
      <c r="H4700" s="187">
        <v>0.48730000000000001</v>
      </c>
      <c r="I4700" s="188">
        <v>10.53</v>
      </c>
      <c r="J4700" s="200">
        <v>5.13</v>
      </c>
    </row>
    <row r="4701" spans="1:10" s="110" customFormat="1" ht="25.5">
      <c r="A4701" s="199" t="s">
        <v>139</v>
      </c>
      <c r="B4701" s="186" t="s">
        <v>4526</v>
      </c>
      <c r="C4701" s="186" t="s">
        <v>16</v>
      </c>
      <c r="D4701" s="278" t="s">
        <v>4527</v>
      </c>
      <c r="E4701" s="362" t="s">
        <v>142</v>
      </c>
      <c r="F4701" s="362"/>
      <c r="G4701" s="186" t="s">
        <v>36</v>
      </c>
      <c r="H4701" s="187">
        <v>0.2268</v>
      </c>
      <c r="I4701" s="188">
        <v>29.55</v>
      </c>
      <c r="J4701" s="200">
        <v>6.7</v>
      </c>
    </row>
    <row r="4702" spans="1:10" s="110" customFormat="1" ht="25.5">
      <c r="A4702" s="199" t="s">
        <v>139</v>
      </c>
      <c r="B4702" s="186" t="s">
        <v>4528</v>
      </c>
      <c r="C4702" s="186" t="s">
        <v>16</v>
      </c>
      <c r="D4702" s="278" t="s">
        <v>4529</v>
      </c>
      <c r="E4702" s="362" t="s">
        <v>142</v>
      </c>
      <c r="F4702" s="362"/>
      <c r="G4702" s="186" t="s">
        <v>17</v>
      </c>
      <c r="H4702" s="187">
        <v>1.7857000000000001</v>
      </c>
      <c r="I4702" s="188">
        <v>9.4600000000000009</v>
      </c>
      <c r="J4702" s="200">
        <v>16.89</v>
      </c>
    </row>
    <row r="4703" spans="1:10" s="110" customFormat="1" ht="25.5">
      <c r="A4703" s="199" t="s">
        <v>139</v>
      </c>
      <c r="B4703" s="186" t="s">
        <v>4530</v>
      </c>
      <c r="C4703" s="186" t="s">
        <v>16</v>
      </c>
      <c r="D4703" s="278" t="s">
        <v>4531</v>
      </c>
      <c r="E4703" s="362" t="s">
        <v>142</v>
      </c>
      <c r="F4703" s="362"/>
      <c r="G4703" s="186" t="s">
        <v>17</v>
      </c>
      <c r="H4703" s="187">
        <v>5.9499999999999997E-2</v>
      </c>
      <c r="I4703" s="188">
        <v>14.03</v>
      </c>
      <c r="J4703" s="200">
        <v>0.83</v>
      </c>
    </row>
    <row r="4704" spans="1:10" s="110" customFormat="1" ht="25.5">
      <c r="A4704" s="199" t="s">
        <v>139</v>
      </c>
      <c r="B4704" s="186" t="s">
        <v>1465</v>
      </c>
      <c r="C4704" s="186" t="s">
        <v>16</v>
      </c>
      <c r="D4704" s="278" t="s">
        <v>496</v>
      </c>
      <c r="E4704" s="362" t="s">
        <v>142</v>
      </c>
      <c r="F4704" s="362"/>
      <c r="G4704" s="186" t="s">
        <v>17</v>
      </c>
      <c r="H4704" s="187">
        <v>0.59519999999999995</v>
      </c>
      <c r="I4704" s="188">
        <v>170.85</v>
      </c>
      <c r="J4704" s="200">
        <v>101.68</v>
      </c>
    </row>
    <row r="4705" spans="1:10" s="110" customFormat="1" ht="25.5">
      <c r="A4705" s="199" t="s">
        <v>139</v>
      </c>
      <c r="B4705" s="186" t="s">
        <v>4532</v>
      </c>
      <c r="C4705" s="186" t="s">
        <v>16</v>
      </c>
      <c r="D4705" s="278" t="s">
        <v>4533</v>
      </c>
      <c r="E4705" s="362" t="s">
        <v>142</v>
      </c>
      <c r="F4705" s="362"/>
      <c r="G4705" s="186" t="s">
        <v>17</v>
      </c>
      <c r="H4705" s="187">
        <v>1</v>
      </c>
      <c r="I4705" s="188">
        <v>159.05000000000001</v>
      </c>
      <c r="J4705" s="200">
        <v>159.05000000000001</v>
      </c>
    </row>
    <row r="4706" spans="1:10" s="110" customFormat="1" ht="25.5">
      <c r="A4706" s="199" t="s">
        <v>139</v>
      </c>
      <c r="B4706" s="186" t="s">
        <v>4518</v>
      </c>
      <c r="C4706" s="186" t="s">
        <v>16</v>
      </c>
      <c r="D4706" s="278" t="s">
        <v>4519</v>
      </c>
      <c r="E4706" s="362" t="s">
        <v>142</v>
      </c>
      <c r="F4706" s="362"/>
      <c r="G4706" s="186" t="s">
        <v>17</v>
      </c>
      <c r="H4706" s="187">
        <v>0.29759999999999998</v>
      </c>
      <c r="I4706" s="188">
        <v>3.04</v>
      </c>
      <c r="J4706" s="200">
        <v>0.9</v>
      </c>
    </row>
    <row r="4707" spans="1:10" s="110" customFormat="1" ht="25.5">
      <c r="A4707" s="199" t="s">
        <v>139</v>
      </c>
      <c r="B4707" s="186" t="s">
        <v>4534</v>
      </c>
      <c r="C4707" s="186" t="s">
        <v>16</v>
      </c>
      <c r="D4707" s="278" t="s">
        <v>4535</v>
      </c>
      <c r="E4707" s="362" t="s">
        <v>142</v>
      </c>
      <c r="F4707" s="362"/>
      <c r="G4707" s="186" t="s">
        <v>36</v>
      </c>
      <c r="H4707" s="187">
        <v>0.23810000000000001</v>
      </c>
      <c r="I4707" s="188">
        <v>33.270000000000003</v>
      </c>
      <c r="J4707" s="200">
        <v>7.92</v>
      </c>
    </row>
    <row r="4708" spans="1:10" s="110" customFormat="1" ht="25.5">
      <c r="A4708" s="199" t="s">
        <v>139</v>
      </c>
      <c r="B4708" s="186" t="s">
        <v>3543</v>
      </c>
      <c r="C4708" s="186" t="s">
        <v>16</v>
      </c>
      <c r="D4708" s="278" t="s">
        <v>849</v>
      </c>
      <c r="E4708" s="362" t="s">
        <v>141</v>
      </c>
      <c r="F4708" s="362"/>
      <c r="G4708" s="186" t="s">
        <v>26</v>
      </c>
      <c r="H4708" s="187">
        <v>1.3187</v>
      </c>
      <c r="I4708" s="188">
        <v>23.41</v>
      </c>
      <c r="J4708" s="200">
        <v>30.87</v>
      </c>
    </row>
    <row r="4709" spans="1:10" s="110" customFormat="1" ht="25.5">
      <c r="A4709" s="199" t="s">
        <v>139</v>
      </c>
      <c r="B4709" s="186" t="s">
        <v>1688</v>
      </c>
      <c r="C4709" s="186" t="s">
        <v>16</v>
      </c>
      <c r="D4709" s="278" t="s">
        <v>140</v>
      </c>
      <c r="E4709" s="362" t="s">
        <v>141</v>
      </c>
      <c r="F4709" s="362"/>
      <c r="G4709" s="186" t="s">
        <v>26</v>
      </c>
      <c r="H4709" s="187">
        <v>1.2222999999999999</v>
      </c>
      <c r="I4709" s="188">
        <v>14.62</v>
      </c>
      <c r="J4709" s="200">
        <v>17.87</v>
      </c>
    </row>
    <row r="4710" spans="1:10" s="110" customFormat="1" ht="25.5">
      <c r="A4710" s="201"/>
      <c r="B4710" s="293"/>
      <c r="C4710" s="293"/>
      <c r="D4710" s="279"/>
      <c r="E4710" s="279" t="s">
        <v>143</v>
      </c>
      <c r="F4710" s="203">
        <v>48.74</v>
      </c>
      <c r="G4710" s="279" t="s">
        <v>144</v>
      </c>
      <c r="H4710" s="203">
        <v>0</v>
      </c>
      <c r="I4710" s="279" t="s">
        <v>145</v>
      </c>
      <c r="J4710" s="204">
        <v>48.74</v>
      </c>
    </row>
    <row r="4711" spans="1:10" s="110" customFormat="1" ht="15" customHeight="1" thickBot="1">
      <c r="A4711" s="201"/>
      <c r="B4711" s="293"/>
      <c r="C4711" s="293"/>
      <c r="D4711" s="279"/>
      <c r="E4711" s="279" t="s">
        <v>663</v>
      </c>
      <c r="F4711" s="203">
        <v>137.32</v>
      </c>
      <c r="G4711" s="279"/>
      <c r="H4711" s="363" t="s">
        <v>664</v>
      </c>
      <c r="I4711" s="363"/>
      <c r="J4711" s="204">
        <v>748.45</v>
      </c>
    </row>
    <row r="4712" spans="1:10" s="110" customFormat="1" ht="15" thickTop="1">
      <c r="A4712" s="205"/>
      <c r="B4712" s="190"/>
      <c r="C4712" s="190"/>
      <c r="D4712" s="189"/>
      <c r="E4712" s="189"/>
      <c r="F4712" s="189"/>
      <c r="G4712" s="189"/>
      <c r="H4712" s="189"/>
      <c r="I4712" s="189"/>
      <c r="J4712" s="206"/>
    </row>
    <row r="4713" spans="1:10" s="110" customFormat="1">
      <c r="A4713" s="290"/>
      <c r="B4713" s="289" t="s">
        <v>8</v>
      </c>
      <c r="C4713" s="289" t="s">
        <v>9</v>
      </c>
      <c r="D4713" s="284" t="s">
        <v>10</v>
      </c>
      <c r="E4713" s="367" t="s">
        <v>136</v>
      </c>
      <c r="F4713" s="367"/>
      <c r="G4713" s="289" t="s">
        <v>11</v>
      </c>
      <c r="H4713" s="288" t="s">
        <v>12</v>
      </c>
      <c r="I4713" s="288" t="s">
        <v>13</v>
      </c>
      <c r="J4713" s="287" t="s">
        <v>14</v>
      </c>
    </row>
    <row r="4714" spans="1:10" s="110" customFormat="1" ht="25.5">
      <c r="A4714" s="94" t="s">
        <v>137</v>
      </c>
      <c r="B4714" s="95" t="s">
        <v>4026</v>
      </c>
      <c r="C4714" s="95" t="s">
        <v>16</v>
      </c>
      <c r="D4714" s="277" t="s">
        <v>4027</v>
      </c>
      <c r="E4714" s="368">
        <v>510</v>
      </c>
      <c r="F4714" s="368"/>
      <c r="G4714" s="95" t="s">
        <v>2</v>
      </c>
      <c r="H4714" s="182">
        <v>1</v>
      </c>
      <c r="I4714" s="96">
        <v>524.19000000000005</v>
      </c>
      <c r="J4714" s="196">
        <v>524.19000000000005</v>
      </c>
    </row>
    <row r="4715" spans="1:10" s="110" customFormat="1" ht="25.5">
      <c r="A4715" s="199" t="s">
        <v>139</v>
      </c>
      <c r="B4715" s="186" t="s">
        <v>3519</v>
      </c>
      <c r="C4715" s="186" t="s">
        <v>16</v>
      </c>
      <c r="D4715" s="278" t="s">
        <v>3520</v>
      </c>
      <c r="E4715" s="362" t="s">
        <v>142</v>
      </c>
      <c r="F4715" s="362"/>
      <c r="G4715" s="186" t="s">
        <v>2</v>
      </c>
      <c r="H4715" s="187">
        <v>0.57799999999999996</v>
      </c>
      <c r="I4715" s="188">
        <v>152.69</v>
      </c>
      <c r="J4715" s="200">
        <v>88.25</v>
      </c>
    </row>
    <row r="4716" spans="1:10" s="110" customFormat="1" ht="25.5">
      <c r="A4716" s="199" t="s">
        <v>139</v>
      </c>
      <c r="B4716" s="186" t="s">
        <v>3521</v>
      </c>
      <c r="C4716" s="186" t="s">
        <v>16</v>
      </c>
      <c r="D4716" s="278" t="s">
        <v>3522</v>
      </c>
      <c r="E4716" s="362" t="s">
        <v>142</v>
      </c>
      <c r="F4716" s="362"/>
      <c r="G4716" s="186" t="s">
        <v>2</v>
      </c>
      <c r="H4716" s="187">
        <v>0.71199999999999997</v>
      </c>
      <c r="I4716" s="188">
        <v>149.94999999999999</v>
      </c>
      <c r="J4716" s="200">
        <v>106.76</v>
      </c>
    </row>
    <row r="4717" spans="1:10" s="110" customFormat="1" ht="25.5">
      <c r="A4717" s="199" t="s">
        <v>139</v>
      </c>
      <c r="B4717" s="186" t="s">
        <v>3525</v>
      </c>
      <c r="C4717" s="186" t="s">
        <v>16</v>
      </c>
      <c r="D4717" s="278" t="s">
        <v>3526</v>
      </c>
      <c r="E4717" s="362" t="s">
        <v>142</v>
      </c>
      <c r="F4717" s="362"/>
      <c r="G4717" s="186" t="s">
        <v>36</v>
      </c>
      <c r="H4717" s="187">
        <v>373</v>
      </c>
      <c r="I4717" s="188">
        <v>0.65</v>
      </c>
      <c r="J4717" s="200">
        <v>242.45</v>
      </c>
    </row>
    <row r="4718" spans="1:10" s="110" customFormat="1" ht="25.5">
      <c r="A4718" s="199" t="s">
        <v>139</v>
      </c>
      <c r="B4718" s="186" t="s">
        <v>3535</v>
      </c>
      <c r="C4718" s="186" t="s">
        <v>16</v>
      </c>
      <c r="D4718" s="278" t="s">
        <v>3536</v>
      </c>
      <c r="E4718" s="362" t="s">
        <v>141</v>
      </c>
      <c r="F4718" s="362"/>
      <c r="G4718" s="186" t="s">
        <v>26</v>
      </c>
      <c r="H4718" s="187">
        <v>0.64480000000000004</v>
      </c>
      <c r="I4718" s="188">
        <v>17.559999999999999</v>
      </c>
      <c r="J4718" s="200">
        <v>11.32</v>
      </c>
    </row>
    <row r="4719" spans="1:10" s="110" customFormat="1" ht="25.5">
      <c r="A4719" s="199" t="s">
        <v>139</v>
      </c>
      <c r="B4719" s="186" t="s">
        <v>1688</v>
      </c>
      <c r="C4719" s="186" t="s">
        <v>16</v>
      </c>
      <c r="D4719" s="278" t="s">
        <v>140</v>
      </c>
      <c r="E4719" s="362" t="s">
        <v>141</v>
      </c>
      <c r="F4719" s="362"/>
      <c r="G4719" s="186" t="s">
        <v>26</v>
      </c>
      <c r="H4719" s="187">
        <v>5.1585999999999999</v>
      </c>
      <c r="I4719" s="188">
        <v>14.62</v>
      </c>
      <c r="J4719" s="200">
        <v>75.41</v>
      </c>
    </row>
    <row r="4720" spans="1:10" s="110" customFormat="1" ht="25.5">
      <c r="A4720" s="201"/>
      <c r="B4720" s="293"/>
      <c r="C4720" s="293"/>
      <c r="D4720" s="279"/>
      <c r="E4720" s="279" t="s">
        <v>143</v>
      </c>
      <c r="F4720" s="203">
        <v>86.73</v>
      </c>
      <c r="G4720" s="279" t="s">
        <v>144</v>
      </c>
      <c r="H4720" s="203">
        <v>0</v>
      </c>
      <c r="I4720" s="279" t="s">
        <v>145</v>
      </c>
      <c r="J4720" s="204">
        <v>86.73</v>
      </c>
    </row>
    <row r="4721" spans="1:10" s="110" customFormat="1" ht="15" customHeight="1" thickBot="1">
      <c r="A4721" s="201"/>
      <c r="B4721" s="293"/>
      <c r="C4721" s="293"/>
      <c r="D4721" s="279"/>
      <c r="E4721" s="279" t="s">
        <v>663</v>
      </c>
      <c r="F4721" s="203">
        <v>117.78</v>
      </c>
      <c r="G4721" s="279"/>
      <c r="H4721" s="363" t="s">
        <v>664</v>
      </c>
      <c r="I4721" s="363"/>
      <c r="J4721" s="204">
        <v>641.97</v>
      </c>
    </row>
    <row r="4722" spans="1:10" s="110" customFormat="1" ht="15" thickTop="1">
      <c r="A4722" s="205"/>
      <c r="B4722" s="190"/>
      <c r="C4722" s="190"/>
      <c r="D4722" s="189"/>
      <c r="E4722" s="189"/>
      <c r="F4722" s="189"/>
      <c r="G4722" s="189"/>
      <c r="H4722" s="189"/>
      <c r="I4722" s="189"/>
      <c r="J4722" s="206"/>
    </row>
    <row r="4723" spans="1:10" s="110" customFormat="1">
      <c r="A4723" s="290"/>
      <c r="B4723" s="289" t="s">
        <v>8</v>
      </c>
      <c r="C4723" s="289" t="s">
        <v>9</v>
      </c>
      <c r="D4723" s="284" t="s">
        <v>10</v>
      </c>
      <c r="E4723" s="367" t="s">
        <v>136</v>
      </c>
      <c r="F4723" s="367"/>
      <c r="G4723" s="289" t="s">
        <v>11</v>
      </c>
      <c r="H4723" s="288" t="s">
        <v>12</v>
      </c>
      <c r="I4723" s="288" t="s">
        <v>13</v>
      </c>
      <c r="J4723" s="287" t="s">
        <v>14</v>
      </c>
    </row>
    <row r="4724" spans="1:10" s="110" customFormat="1" ht="25.5">
      <c r="A4724" s="94" t="s">
        <v>137</v>
      </c>
      <c r="B4724" s="95" t="s">
        <v>4040</v>
      </c>
      <c r="C4724" s="95" t="s">
        <v>16</v>
      </c>
      <c r="D4724" s="277" t="s">
        <v>4041</v>
      </c>
      <c r="E4724" s="368">
        <v>605</v>
      </c>
      <c r="F4724" s="368"/>
      <c r="G4724" s="95" t="s">
        <v>2</v>
      </c>
      <c r="H4724" s="182">
        <v>1</v>
      </c>
      <c r="I4724" s="96">
        <v>524.19000000000005</v>
      </c>
      <c r="J4724" s="196">
        <v>524.19000000000005</v>
      </c>
    </row>
    <row r="4725" spans="1:10" s="110" customFormat="1" ht="25.5">
      <c r="A4725" s="199" t="s">
        <v>139</v>
      </c>
      <c r="B4725" s="186" t="s">
        <v>3519</v>
      </c>
      <c r="C4725" s="186" t="s">
        <v>16</v>
      </c>
      <c r="D4725" s="278" t="s">
        <v>3520</v>
      </c>
      <c r="E4725" s="362" t="s">
        <v>142</v>
      </c>
      <c r="F4725" s="362"/>
      <c r="G4725" s="186" t="s">
        <v>2</v>
      </c>
      <c r="H4725" s="187">
        <v>0.57799999999999996</v>
      </c>
      <c r="I4725" s="188">
        <v>152.69</v>
      </c>
      <c r="J4725" s="200">
        <v>88.25</v>
      </c>
    </row>
    <row r="4726" spans="1:10" s="110" customFormat="1" ht="25.5">
      <c r="A4726" s="199" t="s">
        <v>139</v>
      </c>
      <c r="B4726" s="186" t="s">
        <v>3521</v>
      </c>
      <c r="C4726" s="186" t="s">
        <v>16</v>
      </c>
      <c r="D4726" s="278" t="s">
        <v>3522</v>
      </c>
      <c r="E4726" s="362" t="s">
        <v>142</v>
      </c>
      <c r="F4726" s="362"/>
      <c r="G4726" s="186" t="s">
        <v>2</v>
      </c>
      <c r="H4726" s="187">
        <v>0.71199999999999997</v>
      </c>
      <c r="I4726" s="188">
        <v>149.94999999999999</v>
      </c>
      <c r="J4726" s="200">
        <v>106.76</v>
      </c>
    </row>
    <row r="4727" spans="1:10" s="110" customFormat="1" ht="25.5">
      <c r="A4727" s="199" t="s">
        <v>139</v>
      </c>
      <c r="B4727" s="186" t="s">
        <v>3525</v>
      </c>
      <c r="C4727" s="186" t="s">
        <v>16</v>
      </c>
      <c r="D4727" s="278" t="s">
        <v>3526</v>
      </c>
      <c r="E4727" s="362" t="s">
        <v>142</v>
      </c>
      <c r="F4727" s="362"/>
      <c r="G4727" s="186" t="s">
        <v>36</v>
      </c>
      <c r="H4727" s="187">
        <v>373</v>
      </c>
      <c r="I4727" s="188">
        <v>0.65</v>
      </c>
      <c r="J4727" s="200">
        <v>242.45</v>
      </c>
    </row>
    <row r="4728" spans="1:10" s="110" customFormat="1" ht="25.5">
      <c r="A4728" s="199" t="s">
        <v>139</v>
      </c>
      <c r="B4728" s="186" t="s">
        <v>3535</v>
      </c>
      <c r="C4728" s="186" t="s">
        <v>16</v>
      </c>
      <c r="D4728" s="278" t="s">
        <v>3536</v>
      </c>
      <c r="E4728" s="362" t="s">
        <v>141</v>
      </c>
      <c r="F4728" s="362"/>
      <c r="G4728" s="186" t="s">
        <v>26</v>
      </c>
      <c r="H4728" s="187">
        <v>0.64480000000000004</v>
      </c>
      <c r="I4728" s="188">
        <v>17.559999999999999</v>
      </c>
      <c r="J4728" s="200">
        <v>11.32</v>
      </c>
    </row>
    <row r="4729" spans="1:10" s="110" customFormat="1" ht="25.5">
      <c r="A4729" s="199" t="s">
        <v>139</v>
      </c>
      <c r="B4729" s="186" t="s">
        <v>1688</v>
      </c>
      <c r="C4729" s="186" t="s">
        <v>16</v>
      </c>
      <c r="D4729" s="278" t="s">
        <v>140</v>
      </c>
      <c r="E4729" s="362" t="s">
        <v>141</v>
      </c>
      <c r="F4729" s="362"/>
      <c r="G4729" s="186" t="s">
        <v>26</v>
      </c>
      <c r="H4729" s="187">
        <v>5.1585999999999999</v>
      </c>
      <c r="I4729" s="188">
        <v>14.62</v>
      </c>
      <c r="J4729" s="200">
        <v>75.41</v>
      </c>
    </row>
    <row r="4730" spans="1:10" s="110" customFormat="1" ht="25.5">
      <c r="A4730" s="201"/>
      <c r="B4730" s="293"/>
      <c r="C4730" s="293"/>
      <c r="D4730" s="279"/>
      <c r="E4730" s="279" t="s">
        <v>143</v>
      </c>
      <c r="F4730" s="203">
        <v>86.73</v>
      </c>
      <c r="G4730" s="279" t="s">
        <v>144</v>
      </c>
      <c r="H4730" s="203">
        <v>0</v>
      </c>
      <c r="I4730" s="279" t="s">
        <v>145</v>
      </c>
      <c r="J4730" s="204">
        <v>86.73</v>
      </c>
    </row>
    <row r="4731" spans="1:10" s="110" customFormat="1" ht="15" customHeight="1" thickBot="1">
      <c r="A4731" s="201"/>
      <c r="B4731" s="293"/>
      <c r="C4731" s="293"/>
      <c r="D4731" s="279"/>
      <c r="E4731" s="279" t="s">
        <v>663</v>
      </c>
      <c r="F4731" s="203">
        <v>117.78</v>
      </c>
      <c r="G4731" s="279"/>
      <c r="H4731" s="363" t="s">
        <v>664</v>
      </c>
      <c r="I4731" s="363"/>
      <c r="J4731" s="204">
        <v>641.97</v>
      </c>
    </row>
    <row r="4732" spans="1:10" s="110" customFormat="1" ht="15" thickTop="1">
      <c r="A4732" s="205"/>
      <c r="B4732" s="190"/>
      <c r="C4732" s="190"/>
      <c r="D4732" s="189"/>
      <c r="E4732" s="189"/>
      <c r="F4732" s="189"/>
      <c r="G4732" s="189"/>
      <c r="H4732" s="189"/>
      <c r="I4732" s="189"/>
      <c r="J4732" s="206"/>
    </row>
    <row r="4733" spans="1:10" s="110" customFormat="1">
      <c r="A4733" s="290"/>
      <c r="B4733" s="289" t="s">
        <v>8</v>
      </c>
      <c r="C4733" s="289" t="s">
        <v>9</v>
      </c>
      <c r="D4733" s="284" t="s">
        <v>10</v>
      </c>
      <c r="E4733" s="367" t="s">
        <v>136</v>
      </c>
      <c r="F4733" s="367"/>
      <c r="G4733" s="289" t="s">
        <v>11</v>
      </c>
      <c r="H4733" s="288" t="s">
        <v>12</v>
      </c>
      <c r="I4733" s="288" t="s">
        <v>13</v>
      </c>
      <c r="J4733" s="287" t="s">
        <v>14</v>
      </c>
    </row>
    <row r="4734" spans="1:10" s="110" customFormat="1" ht="25.5">
      <c r="A4734" s="94" t="s">
        <v>137</v>
      </c>
      <c r="B4734" s="95" t="s">
        <v>4019</v>
      </c>
      <c r="C4734" s="95" t="s">
        <v>16</v>
      </c>
      <c r="D4734" s="277" t="s">
        <v>4020</v>
      </c>
      <c r="E4734" s="368">
        <v>409</v>
      </c>
      <c r="F4734" s="368"/>
      <c r="G4734" s="95" t="s">
        <v>2</v>
      </c>
      <c r="H4734" s="182">
        <v>1</v>
      </c>
      <c r="I4734" s="96">
        <v>24.85</v>
      </c>
      <c r="J4734" s="196">
        <v>24.85</v>
      </c>
    </row>
    <row r="4735" spans="1:10" s="110" customFormat="1" ht="25.5">
      <c r="A4735" s="199" t="s">
        <v>139</v>
      </c>
      <c r="B4735" s="186" t="s">
        <v>1688</v>
      </c>
      <c r="C4735" s="186" t="s">
        <v>16</v>
      </c>
      <c r="D4735" s="278" t="s">
        <v>140</v>
      </c>
      <c r="E4735" s="362" t="s">
        <v>141</v>
      </c>
      <c r="F4735" s="362"/>
      <c r="G4735" s="186" t="s">
        <v>26</v>
      </c>
      <c r="H4735" s="187">
        <v>1.7</v>
      </c>
      <c r="I4735" s="188">
        <v>14.62</v>
      </c>
      <c r="J4735" s="200">
        <v>24.85</v>
      </c>
    </row>
    <row r="4736" spans="1:10" s="110" customFormat="1" ht="25.5">
      <c r="A4736" s="201"/>
      <c r="B4736" s="293"/>
      <c r="C4736" s="293"/>
      <c r="D4736" s="279"/>
      <c r="E4736" s="279" t="s">
        <v>143</v>
      </c>
      <c r="F4736" s="203">
        <v>24.85</v>
      </c>
      <c r="G4736" s="279" t="s">
        <v>144</v>
      </c>
      <c r="H4736" s="203">
        <v>0</v>
      </c>
      <c r="I4736" s="279" t="s">
        <v>145</v>
      </c>
      <c r="J4736" s="204">
        <v>24.85</v>
      </c>
    </row>
    <row r="4737" spans="1:10" s="110" customFormat="1" ht="15" customHeight="1" thickBot="1">
      <c r="A4737" s="201"/>
      <c r="B4737" s="293"/>
      <c r="C4737" s="293"/>
      <c r="D4737" s="279"/>
      <c r="E4737" s="279" t="s">
        <v>663</v>
      </c>
      <c r="F4737" s="203">
        <v>5.58</v>
      </c>
      <c r="G4737" s="279"/>
      <c r="H4737" s="363" t="s">
        <v>664</v>
      </c>
      <c r="I4737" s="363"/>
      <c r="J4737" s="204">
        <v>30.43</v>
      </c>
    </row>
    <row r="4738" spans="1:10" s="110" customFormat="1" ht="15" thickTop="1">
      <c r="A4738" s="205"/>
      <c r="B4738" s="190"/>
      <c r="C4738" s="190"/>
      <c r="D4738" s="189"/>
      <c r="E4738" s="189"/>
      <c r="F4738" s="189"/>
      <c r="G4738" s="189"/>
      <c r="H4738" s="189"/>
      <c r="I4738" s="189"/>
      <c r="J4738" s="206"/>
    </row>
    <row r="4739" spans="1:10" s="110" customFormat="1">
      <c r="A4739" s="290"/>
      <c r="B4739" s="289" t="s">
        <v>8</v>
      </c>
      <c r="C4739" s="289" t="s">
        <v>9</v>
      </c>
      <c r="D4739" s="284" t="s">
        <v>10</v>
      </c>
      <c r="E4739" s="367" t="s">
        <v>136</v>
      </c>
      <c r="F4739" s="367"/>
      <c r="G4739" s="289" t="s">
        <v>11</v>
      </c>
      <c r="H4739" s="288" t="s">
        <v>12</v>
      </c>
      <c r="I4739" s="288" t="s">
        <v>13</v>
      </c>
      <c r="J4739" s="287" t="s">
        <v>14</v>
      </c>
    </row>
    <row r="4740" spans="1:10" s="110" customFormat="1" ht="25.5">
      <c r="A4740" s="94" t="s">
        <v>137</v>
      </c>
      <c r="B4740" s="95" t="s">
        <v>4061</v>
      </c>
      <c r="C4740" s="95" t="s">
        <v>16</v>
      </c>
      <c r="D4740" s="277" t="s">
        <v>4062</v>
      </c>
      <c r="E4740" s="368">
        <v>2004</v>
      </c>
      <c r="F4740" s="368"/>
      <c r="G4740" s="95" t="s">
        <v>3</v>
      </c>
      <c r="H4740" s="182">
        <v>1</v>
      </c>
      <c r="I4740" s="96">
        <v>19.04</v>
      </c>
      <c r="J4740" s="196">
        <v>19.04</v>
      </c>
    </row>
    <row r="4741" spans="1:10" s="110" customFormat="1" ht="25.5">
      <c r="A4741" s="199" t="s">
        <v>139</v>
      </c>
      <c r="B4741" s="186" t="s">
        <v>4536</v>
      </c>
      <c r="C4741" s="186" t="s">
        <v>16</v>
      </c>
      <c r="D4741" s="278" t="s">
        <v>4537</v>
      </c>
      <c r="E4741" s="362" t="s">
        <v>142</v>
      </c>
      <c r="F4741" s="362"/>
      <c r="G4741" s="186" t="s">
        <v>2</v>
      </c>
      <c r="H4741" s="187">
        <v>8.3000000000000001E-3</v>
      </c>
      <c r="I4741" s="188">
        <v>198.88</v>
      </c>
      <c r="J4741" s="200">
        <v>1.65</v>
      </c>
    </row>
    <row r="4742" spans="1:10" s="110" customFormat="1" ht="25.5">
      <c r="A4742" s="199" t="s">
        <v>139</v>
      </c>
      <c r="B4742" s="186" t="s">
        <v>3515</v>
      </c>
      <c r="C4742" s="186" t="s">
        <v>16</v>
      </c>
      <c r="D4742" s="278" t="s">
        <v>3516</v>
      </c>
      <c r="E4742" s="362" t="s">
        <v>142</v>
      </c>
      <c r="F4742" s="362"/>
      <c r="G4742" s="186" t="s">
        <v>36</v>
      </c>
      <c r="H4742" s="187">
        <v>0.95550000000000002</v>
      </c>
      <c r="I4742" s="188">
        <v>0.99</v>
      </c>
      <c r="J4742" s="200">
        <v>0.94</v>
      </c>
    </row>
    <row r="4743" spans="1:10" s="110" customFormat="1" ht="25.5">
      <c r="A4743" s="199" t="s">
        <v>139</v>
      </c>
      <c r="B4743" s="186" t="s">
        <v>3525</v>
      </c>
      <c r="C4743" s="186" t="s">
        <v>16</v>
      </c>
      <c r="D4743" s="278" t="s">
        <v>3526</v>
      </c>
      <c r="E4743" s="362" t="s">
        <v>142</v>
      </c>
      <c r="F4743" s="362"/>
      <c r="G4743" s="186" t="s">
        <v>36</v>
      </c>
      <c r="H4743" s="187">
        <v>0.52500000000000002</v>
      </c>
      <c r="I4743" s="188">
        <v>0.65</v>
      </c>
      <c r="J4743" s="200">
        <v>0.34</v>
      </c>
    </row>
    <row r="4744" spans="1:10" s="110" customFormat="1" ht="25.5">
      <c r="A4744" s="199" t="s">
        <v>139</v>
      </c>
      <c r="B4744" s="186" t="s">
        <v>3543</v>
      </c>
      <c r="C4744" s="186" t="s">
        <v>16</v>
      </c>
      <c r="D4744" s="278" t="s">
        <v>849</v>
      </c>
      <c r="E4744" s="362" t="s">
        <v>141</v>
      </c>
      <c r="F4744" s="362"/>
      <c r="G4744" s="186" t="s">
        <v>26</v>
      </c>
      <c r="H4744" s="187">
        <v>0.43890000000000001</v>
      </c>
      <c r="I4744" s="188">
        <v>23.41</v>
      </c>
      <c r="J4744" s="200">
        <v>10.27</v>
      </c>
    </row>
    <row r="4745" spans="1:10" s="110" customFormat="1" ht="25.5">
      <c r="A4745" s="199" t="s">
        <v>139</v>
      </c>
      <c r="B4745" s="186" t="s">
        <v>1688</v>
      </c>
      <c r="C4745" s="186" t="s">
        <v>16</v>
      </c>
      <c r="D4745" s="278" t="s">
        <v>140</v>
      </c>
      <c r="E4745" s="362" t="s">
        <v>141</v>
      </c>
      <c r="F4745" s="362"/>
      <c r="G4745" s="186" t="s">
        <v>26</v>
      </c>
      <c r="H4745" s="187">
        <v>0.4</v>
      </c>
      <c r="I4745" s="188">
        <v>14.62</v>
      </c>
      <c r="J4745" s="200">
        <v>5.84</v>
      </c>
    </row>
    <row r="4746" spans="1:10" s="110" customFormat="1" ht="25.5">
      <c r="A4746" s="201"/>
      <c r="B4746" s="293"/>
      <c r="C4746" s="293"/>
      <c r="D4746" s="279"/>
      <c r="E4746" s="279" t="s">
        <v>143</v>
      </c>
      <c r="F4746" s="203">
        <v>16.11</v>
      </c>
      <c r="G4746" s="279" t="s">
        <v>144</v>
      </c>
      <c r="H4746" s="203">
        <v>0</v>
      </c>
      <c r="I4746" s="279" t="s">
        <v>145</v>
      </c>
      <c r="J4746" s="204">
        <v>16.11</v>
      </c>
    </row>
    <row r="4747" spans="1:10" s="110" customFormat="1" ht="15" customHeight="1" thickBot="1">
      <c r="A4747" s="201"/>
      <c r="B4747" s="293"/>
      <c r="C4747" s="293"/>
      <c r="D4747" s="279"/>
      <c r="E4747" s="279" t="s">
        <v>663</v>
      </c>
      <c r="F4747" s="203">
        <v>4.2699999999999996</v>
      </c>
      <c r="G4747" s="279"/>
      <c r="H4747" s="363" t="s">
        <v>664</v>
      </c>
      <c r="I4747" s="363"/>
      <c r="J4747" s="204">
        <v>23.31</v>
      </c>
    </row>
    <row r="4748" spans="1:10" s="110" customFormat="1" ht="15" thickTop="1">
      <c r="A4748" s="205"/>
      <c r="B4748" s="190"/>
      <c r="C4748" s="190"/>
      <c r="D4748" s="189"/>
      <c r="E4748" s="189"/>
      <c r="F4748" s="189"/>
      <c r="G4748" s="189"/>
      <c r="H4748" s="189"/>
      <c r="I4748" s="189"/>
      <c r="J4748" s="206"/>
    </row>
    <row r="4749" spans="1:10" s="110" customFormat="1">
      <c r="A4749" s="290"/>
      <c r="B4749" s="289" t="s">
        <v>8</v>
      </c>
      <c r="C4749" s="289" t="s">
        <v>9</v>
      </c>
      <c r="D4749" s="284" t="s">
        <v>10</v>
      </c>
      <c r="E4749" s="367" t="s">
        <v>136</v>
      </c>
      <c r="F4749" s="367"/>
      <c r="G4749" s="289" t="s">
        <v>11</v>
      </c>
      <c r="H4749" s="288" t="s">
        <v>12</v>
      </c>
      <c r="I4749" s="288" t="s">
        <v>13</v>
      </c>
      <c r="J4749" s="287" t="s">
        <v>14</v>
      </c>
    </row>
    <row r="4750" spans="1:10" s="110" customFormat="1" ht="25.5">
      <c r="A4750" s="94" t="s">
        <v>137</v>
      </c>
      <c r="B4750" s="95" t="s">
        <v>4015</v>
      </c>
      <c r="C4750" s="95" t="s">
        <v>16</v>
      </c>
      <c r="D4750" s="277" t="s">
        <v>4016</v>
      </c>
      <c r="E4750" s="368">
        <v>301</v>
      </c>
      <c r="F4750" s="368"/>
      <c r="G4750" s="95" t="s">
        <v>2</v>
      </c>
      <c r="H4750" s="182">
        <v>1</v>
      </c>
      <c r="I4750" s="96">
        <v>46.1</v>
      </c>
      <c r="J4750" s="196">
        <v>46.1</v>
      </c>
    </row>
    <row r="4751" spans="1:10" s="110" customFormat="1" ht="25.5">
      <c r="A4751" s="199" t="s">
        <v>139</v>
      </c>
      <c r="B4751" s="186" t="s">
        <v>4538</v>
      </c>
      <c r="C4751" s="186" t="s">
        <v>16</v>
      </c>
      <c r="D4751" s="278" t="s">
        <v>4539</v>
      </c>
      <c r="E4751" s="362" t="s">
        <v>142</v>
      </c>
      <c r="F4751" s="362"/>
      <c r="G4751" s="186" t="s">
        <v>1121</v>
      </c>
      <c r="H4751" s="187">
        <v>0.4</v>
      </c>
      <c r="I4751" s="188">
        <v>88.95</v>
      </c>
      <c r="J4751" s="200">
        <v>35.58</v>
      </c>
    </row>
    <row r="4752" spans="1:10" s="110" customFormat="1" ht="25.5">
      <c r="A4752" s="199" t="s">
        <v>139</v>
      </c>
      <c r="B4752" s="186" t="s">
        <v>1688</v>
      </c>
      <c r="C4752" s="186" t="s">
        <v>16</v>
      </c>
      <c r="D4752" s="278" t="s">
        <v>140</v>
      </c>
      <c r="E4752" s="362" t="s">
        <v>141</v>
      </c>
      <c r="F4752" s="362"/>
      <c r="G4752" s="186" t="s">
        <v>26</v>
      </c>
      <c r="H4752" s="187">
        <v>0.72</v>
      </c>
      <c r="I4752" s="188">
        <v>14.62</v>
      </c>
      <c r="J4752" s="200">
        <v>10.52</v>
      </c>
    </row>
    <row r="4753" spans="1:10" s="110" customFormat="1" ht="25.5">
      <c r="A4753" s="201"/>
      <c r="B4753" s="293"/>
      <c r="C4753" s="293"/>
      <c r="D4753" s="279"/>
      <c r="E4753" s="279" t="s">
        <v>143</v>
      </c>
      <c r="F4753" s="203">
        <v>10.52</v>
      </c>
      <c r="G4753" s="279" t="s">
        <v>144</v>
      </c>
      <c r="H4753" s="203">
        <v>0</v>
      </c>
      <c r="I4753" s="279" t="s">
        <v>145</v>
      </c>
      <c r="J4753" s="204">
        <v>10.52</v>
      </c>
    </row>
    <row r="4754" spans="1:10" s="110" customFormat="1" ht="15" customHeight="1" thickBot="1">
      <c r="A4754" s="201"/>
      <c r="B4754" s="293"/>
      <c r="C4754" s="293"/>
      <c r="D4754" s="279"/>
      <c r="E4754" s="279" t="s">
        <v>663</v>
      </c>
      <c r="F4754" s="203">
        <v>10.35</v>
      </c>
      <c r="G4754" s="279"/>
      <c r="H4754" s="363" t="s">
        <v>664</v>
      </c>
      <c r="I4754" s="363"/>
      <c r="J4754" s="204">
        <v>56.45</v>
      </c>
    </row>
    <row r="4755" spans="1:10" s="110" customFormat="1" ht="15" thickTop="1">
      <c r="A4755" s="205"/>
      <c r="B4755" s="190"/>
      <c r="C4755" s="190"/>
      <c r="D4755" s="189"/>
      <c r="E4755" s="189"/>
      <c r="F4755" s="189"/>
      <c r="G4755" s="189"/>
      <c r="H4755" s="189"/>
      <c r="I4755" s="189"/>
      <c r="J4755" s="206"/>
    </row>
    <row r="4756" spans="1:10" s="110" customFormat="1">
      <c r="A4756" s="290"/>
      <c r="B4756" s="289" t="s">
        <v>8</v>
      </c>
      <c r="C4756" s="289" t="s">
        <v>9</v>
      </c>
      <c r="D4756" s="284" t="s">
        <v>10</v>
      </c>
      <c r="E4756" s="367" t="s">
        <v>136</v>
      </c>
      <c r="F4756" s="367"/>
      <c r="G4756" s="289" t="s">
        <v>11</v>
      </c>
      <c r="H4756" s="288" t="s">
        <v>12</v>
      </c>
      <c r="I4756" s="288" t="s">
        <v>13</v>
      </c>
      <c r="J4756" s="287" t="s">
        <v>14</v>
      </c>
    </row>
    <row r="4757" spans="1:10" s="110" customFormat="1" ht="14.25" customHeight="1">
      <c r="A4757" s="94" t="s">
        <v>137</v>
      </c>
      <c r="B4757" s="95" t="s">
        <v>1634</v>
      </c>
      <c r="C4757" s="95" t="s">
        <v>21</v>
      </c>
      <c r="D4757" s="277" t="s">
        <v>539</v>
      </c>
      <c r="E4757" s="368" t="s">
        <v>148</v>
      </c>
      <c r="F4757" s="368"/>
      <c r="G4757" s="95" t="s">
        <v>26</v>
      </c>
      <c r="H4757" s="182">
        <v>1</v>
      </c>
      <c r="I4757" s="96">
        <v>21.5</v>
      </c>
      <c r="J4757" s="196">
        <v>21.5</v>
      </c>
    </row>
    <row r="4758" spans="1:10" s="110" customFormat="1" ht="25.5" customHeight="1">
      <c r="A4758" s="197" t="s">
        <v>146</v>
      </c>
      <c r="B4758" s="183" t="s">
        <v>1728</v>
      </c>
      <c r="C4758" s="183" t="s">
        <v>21</v>
      </c>
      <c r="D4758" s="285" t="s">
        <v>1729</v>
      </c>
      <c r="E4758" s="365" t="s">
        <v>148</v>
      </c>
      <c r="F4758" s="365"/>
      <c r="G4758" s="183" t="s">
        <v>26</v>
      </c>
      <c r="H4758" s="184">
        <v>1</v>
      </c>
      <c r="I4758" s="185">
        <v>0.21</v>
      </c>
      <c r="J4758" s="198">
        <v>0.21</v>
      </c>
    </row>
    <row r="4759" spans="1:10" s="110" customFormat="1">
      <c r="A4759" s="199" t="s">
        <v>139</v>
      </c>
      <c r="B4759" s="186" t="s">
        <v>1730</v>
      </c>
      <c r="C4759" s="186" t="s">
        <v>21</v>
      </c>
      <c r="D4759" s="278" t="s">
        <v>1731</v>
      </c>
      <c r="E4759" s="362" t="s">
        <v>141</v>
      </c>
      <c r="F4759" s="362"/>
      <c r="G4759" s="186" t="s">
        <v>26</v>
      </c>
      <c r="H4759" s="187">
        <v>1</v>
      </c>
      <c r="I4759" s="188">
        <v>15.94</v>
      </c>
      <c r="J4759" s="200">
        <v>15.94</v>
      </c>
    </row>
    <row r="4760" spans="1:10" s="110" customFormat="1" ht="25.5">
      <c r="A4760" s="199" t="s">
        <v>139</v>
      </c>
      <c r="B4760" s="186" t="s">
        <v>1732</v>
      </c>
      <c r="C4760" s="186" t="s">
        <v>21</v>
      </c>
      <c r="D4760" s="278" t="s">
        <v>1733</v>
      </c>
      <c r="E4760" s="362" t="s">
        <v>142</v>
      </c>
      <c r="F4760" s="362"/>
      <c r="G4760" s="186" t="s">
        <v>26</v>
      </c>
      <c r="H4760" s="187">
        <v>1</v>
      </c>
      <c r="I4760" s="188">
        <v>1.0900000000000001</v>
      </c>
      <c r="J4760" s="200">
        <v>1.0900000000000001</v>
      </c>
    </row>
    <row r="4761" spans="1:10" s="110" customFormat="1" ht="25.5">
      <c r="A4761" s="199" t="s">
        <v>139</v>
      </c>
      <c r="B4761" s="186" t="s">
        <v>1734</v>
      </c>
      <c r="C4761" s="186" t="s">
        <v>21</v>
      </c>
      <c r="D4761" s="278" t="s">
        <v>1735</v>
      </c>
      <c r="E4761" s="362" t="s">
        <v>142</v>
      </c>
      <c r="F4761" s="362"/>
      <c r="G4761" s="186" t="s">
        <v>26</v>
      </c>
      <c r="H4761" s="187">
        <v>1</v>
      </c>
      <c r="I4761" s="188">
        <v>0.82</v>
      </c>
      <c r="J4761" s="200">
        <v>0.82</v>
      </c>
    </row>
    <row r="4762" spans="1:10" s="110" customFormat="1" ht="25.5">
      <c r="A4762" s="199" t="s">
        <v>139</v>
      </c>
      <c r="B4762" s="186" t="s">
        <v>1366</v>
      </c>
      <c r="C4762" s="186" t="s">
        <v>21</v>
      </c>
      <c r="D4762" s="278" t="s">
        <v>733</v>
      </c>
      <c r="E4762" s="362" t="s">
        <v>142</v>
      </c>
      <c r="F4762" s="362"/>
      <c r="G4762" s="186" t="s">
        <v>26</v>
      </c>
      <c r="H4762" s="187">
        <v>1</v>
      </c>
      <c r="I4762" s="188">
        <v>1.34</v>
      </c>
      <c r="J4762" s="200">
        <v>1.34</v>
      </c>
    </row>
    <row r="4763" spans="1:10" s="110" customFormat="1" ht="25.5">
      <c r="A4763" s="199" t="s">
        <v>139</v>
      </c>
      <c r="B4763" s="186" t="s">
        <v>1367</v>
      </c>
      <c r="C4763" s="186" t="s">
        <v>21</v>
      </c>
      <c r="D4763" s="278" t="s">
        <v>734</v>
      </c>
      <c r="E4763" s="362" t="s">
        <v>142</v>
      </c>
      <c r="F4763" s="362"/>
      <c r="G4763" s="186" t="s">
        <v>26</v>
      </c>
      <c r="H4763" s="187">
        <v>1</v>
      </c>
      <c r="I4763" s="188">
        <v>0.04</v>
      </c>
      <c r="J4763" s="200">
        <v>0.04</v>
      </c>
    </row>
    <row r="4764" spans="1:10" s="110" customFormat="1" ht="25.5">
      <c r="A4764" s="199" t="s">
        <v>139</v>
      </c>
      <c r="B4764" s="186" t="s">
        <v>1736</v>
      </c>
      <c r="C4764" s="186" t="s">
        <v>21</v>
      </c>
      <c r="D4764" s="278" t="s">
        <v>1737</v>
      </c>
      <c r="E4764" s="362" t="s">
        <v>142</v>
      </c>
      <c r="F4764" s="362"/>
      <c r="G4764" s="186" t="s">
        <v>26</v>
      </c>
      <c r="H4764" s="187">
        <v>1</v>
      </c>
      <c r="I4764" s="188">
        <v>0.82</v>
      </c>
      <c r="J4764" s="200">
        <v>0.82</v>
      </c>
    </row>
    <row r="4765" spans="1:10" s="110" customFormat="1" ht="25.5">
      <c r="A4765" s="199" t="s">
        <v>139</v>
      </c>
      <c r="B4765" s="186" t="s">
        <v>1738</v>
      </c>
      <c r="C4765" s="186" t="s">
        <v>21</v>
      </c>
      <c r="D4765" s="278" t="s">
        <v>1739</v>
      </c>
      <c r="E4765" s="362" t="s">
        <v>142</v>
      </c>
      <c r="F4765" s="362"/>
      <c r="G4765" s="186" t="s">
        <v>26</v>
      </c>
      <c r="H4765" s="187">
        <v>1</v>
      </c>
      <c r="I4765" s="188">
        <v>1.24</v>
      </c>
      <c r="J4765" s="200">
        <v>1.24</v>
      </c>
    </row>
    <row r="4766" spans="1:10" s="110" customFormat="1" ht="25.5">
      <c r="A4766" s="201"/>
      <c r="B4766" s="293"/>
      <c r="C4766" s="293"/>
      <c r="D4766" s="279"/>
      <c r="E4766" s="279" t="s">
        <v>143</v>
      </c>
      <c r="F4766" s="203">
        <v>16.149999999999999</v>
      </c>
      <c r="G4766" s="279" t="s">
        <v>144</v>
      </c>
      <c r="H4766" s="203">
        <v>0</v>
      </c>
      <c r="I4766" s="279" t="s">
        <v>145</v>
      </c>
      <c r="J4766" s="204">
        <v>16.149999999999999</v>
      </c>
    </row>
    <row r="4767" spans="1:10" s="110" customFormat="1" ht="15" customHeight="1" thickBot="1">
      <c r="A4767" s="201"/>
      <c r="B4767" s="293"/>
      <c r="C4767" s="293"/>
      <c r="D4767" s="279"/>
      <c r="E4767" s="279" t="s">
        <v>663</v>
      </c>
      <c r="F4767" s="203">
        <v>4.83</v>
      </c>
      <c r="G4767" s="279"/>
      <c r="H4767" s="363" t="s">
        <v>664</v>
      </c>
      <c r="I4767" s="363"/>
      <c r="J4767" s="204">
        <v>26.33</v>
      </c>
    </row>
    <row r="4768" spans="1:10" s="110" customFormat="1" ht="15" thickTop="1">
      <c r="A4768" s="205"/>
      <c r="B4768" s="190"/>
      <c r="C4768" s="190"/>
      <c r="D4768" s="189"/>
      <c r="E4768" s="189"/>
      <c r="F4768" s="189"/>
      <c r="G4768" s="189"/>
      <c r="H4768" s="189"/>
      <c r="I4768" s="189"/>
      <c r="J4768" s="206"/>
    </row>
    <row r="4769" spans="1:10" s="110" customFormat="1">
      <c r="A4769" s="290"/>
      <c r="B4769" s="289" t="s">
        <v>8</v>
      </c>
      <c r="C4769" s="289" t="s">
        <v>9</v>
      </c>
      <c r="D4769" s="284" t="s">
        <v>10</v>
      </c>
      <c r="E4769" s="367" t="s">
        <v>136</v>
      </c>
      <c r="F4769" s="367"/>
      <c r="G4769" s="289" t="s">
        <v>11</v>
      </c>
      <c r="H4769" s="288" t="s">
        <v>12</v>
      </c>
      <c r="I4769" s="288" t="s">
        <v>13</v>
      </c>
      <c r="J4769" s="287" t="s">
        <v>14</v>
      </c>
    </row>
    <row r="4770" spans="1:10" s="110" customFormat="1" ht="14.25" customHeight="1">
      <c r="A4770" s="94" t="s">
        <v>137</v>
      </c>
      <c r="B4770" s="95" t="s">
        <v>1689</v>
      </c>
      <c r="C4770" s="95" t="s">
        <v>21</v>
      </c>
      <c r="D4770" s="277" t="s">
        <v>1101</v>
      </c>
      <c r="E4770" s="368" t="s">
        <v>148</v>
      </c>
      <c r="F4770" s="368"/>
      <c r="G4770" s="95" t="s">
        <v>26</v>
      </c>
      <c r="H4770" s="182">
        <v>1</v>
      </c>
      <c r="I4770" s="96">
        <v>21.42</v>
      </c>
      <c r="J4770" s="196">
        <v>21.42</v>
      </c>
    </row>
    <row r="4771" spans="1:10" s="110" customFormat="1" ht="25.5" customHeight="1">
      <c r="A4771" s="197" t="s">
        <v>146</v>
      </c>
      <c r="B4771" s="183" t="s">
        <v>1740</v>
      </c>
      <c r="C4771" s="183" t="s">
        <v>21</v>
      </c>
      <c r="D4771" s="285" t="s">
        <v>1741</v>
      </c>
      <c r="E4771" s="365" t="s">
        <v>148</v>
      </c>
      <c r="F4771" s="365"/>
      <c r="G4771" s="183" t="s">
        <v>26</v>
      </c>
      <c r="H4771" s="184">
        <v>1</v>
      </c>
      <c r="I4771" s="185">
        <v>0.27</v>
      </c>
      <c r="J4771" s="198">
        <v>0.27</v>
      </c>
    </row>
    <row r="4772" spans="1:10" s="110" customFormat="1">
      <c r="A4772" s="199" t="s">
        <v>139</v>
      </c>
      <c r="B4772" s="186" t="s">
        <v>1742</v>
      </c>
      <c r="C4772" s="186" t="s">
        <v>21</v>
      </c>
      <c r="D4772" s="278" t="s">
        <v>1743</v>
      </c>
      <c r="E4772" s="362" t="s">
        <v>141</v>
      </c>
      <c r="F4772" s="362"/>
      <c r="G4772" s="186" t="s">
        <v>26</v>
      </c>
      <c r="H4772" s="187">
        <v>1</v>
      </c>
      <c r="I4772" s="188">
        <v>15.94</v>
      </c>
      <c r="J4772" s="200">
        <v>15.94</v>
      </c>
    </row>
    <row r="4773" spans="1:10" s="110" customFormat="1" ht="25.5">
      <c r="A4773" s="199" t="s">
        <v>139</v>
      </c>
      <c r="B4773" s="186" t="s">
        <v>1732</v>
      </c>
      <c r="C4773" s="186" t="s">
        <v>21</v>
      </c>
      <c r="D4773" s="278" t="s">
        <v>1733</v>
      </c>
      <c r="E4773" s="362" t="s">
        <v>142</v>
      </c>
      <c r="F4773" s="362"/>
      <c r="G4773" s="186" t="s">
        <v>26</v>
      </c>
      <c r="H4773" s="187">
        <v>1</v>
      </c>
      <c r="I4773" s="188">
        <v>1.0900000000000001</v>
      </c>
      <c r="J4773" s="200">
        <v>1.0900000000000001</v>
      </c>
    </row>
    <row r="4774" spans="1:10" s="110" customFormat="1" ht="25.5">
      <c r="A4774" s="199" t="s">
        <v>139</v>
      </c>
      <c r="B4774" s="186" t="s">
        <v>1734</v>
      </c>
      <c r="C4774" s="186" t="s">
        <v>21</v>
      </c>
      <c r="D4774" s="278" t="s">
        <v>1735</v>
      </c>
      <c r="E4774" s="362" t="s">
        <v>142</v>
      </c>
      <c r="F4774" s="362"/>
      <c r="G4774" s="186" t="s">
        <v>26</v>
      </c>
      <c r="H4774" s="187">
        <v>1</v>
      </c>
      <c r="I4774" s="188">
        <v>0.82</v>
      </c>
      <c r="J4774" s="200">
        <v>0.82</v>
      </c>
    </row>
    <row r="4775" spans="1:10" s="110" customFormat="1" ht="25.5">
      <c r="A4775" s="199" t="s">
        <v>139</v>
      </c>
      <c r="B4775" s="186" t="s">
        <v>1366</v>
      </c>
      <c r="C4775" s="186" t="s">
        <v>21</v>
      </c>
      <c r="D4775" s="278" t="s">
        <v>733</v>
      </c>
      <c r="E4775" s="362" t="s">
        <v>142</v>
      </c>
      <c r="F4775" s="362"/>
      <c r="G4775" s="186" t="s">
        <v>26</v>
      </c>
      <c r="H4775" s="187">
        <v>1</v>
      </c>
      <c r="I4775" s="188">
        <v>1.34</v>
      </c>
      <c r="J4775" s="200">
        <v>1.34</v>
      </c>
    </row>
    <row r="4776" spans="1:10" s="110" customFormat="1" ht="25.5">
      <c r="A4776" s="199" t="s">
        <v>139</v>
      </c>
      <c r="B4776" s="186" t="s">
        <v>1367</v>
      </c>
      <c r="C4776" s="186" t="s">
        <v>21</v>
      </c>
      <c r="D4776" s="278" t="s">
        <v>734</v>
      </c>
      <c r="E4776" s="362" t="s">
        <v>142</v>
      </c>
      <c r="F4776" s="362"/>
      <c r="G4776" s="186" t="s">
        <v>26</v>
      </c>
      <c r="H4776" s="187">
        <v>1</v>
      </c>
      <c r="I4776" s="188">
        <v>0.04</v>
      </c>
      <c r="J4776" s="200">
        <v>0.04</v>
      </c>
    </row>
    <row r="4777" spans="1:10" s="110" customFormat="1" ht="25.5">
      <c r="A4777" s="199" t="s">
        <v>139</v>
      </c>
      <c r="B4777" s="186" t="s">
        <v>1744</v>
      </c>
      <c r="C4777" s="186" t="s">
        <v>21</v>
      </c>
      <c r="D4777" s="278" t="s">
        <v>1745</v>
      </c>
      <c r="E4777" s="362" t="s">
        <v>142</v>
      </c>
      <c r="F4777" s="362"/>
      <c r="G4777" s="186" t="s">
        <v>26</v>
      </c>
      <c r="H4777" s="187">
        <v>1</v>
      </c>
      <c r="I4777" s="188">
        <v>0.49</v>
      </c>
      <c r="J4777" s="200">
        <v>0.49</v>
      </c>
    </row>
    <row r="4778" spans="1:10" s="110" customFormat="1" ht="25.5">
      <c r="A4778" s="199" t="s">
        <v>139</v>
      </c>
      <c r="B4778" s="186" t="s">
        <v>1746</v>
      </c>
      <c r="C4778" s="186" t="s">
        <v>21</v>
      </c>
      <c r="D4778" s="278" t="s">
        <v>1747</v>
      </c>
      <c r="E4778" s="362" t="s">
        <v>142</v>
      </c>
      <c r="F4778" s="362"/>
      <c r="G4778" s="186" t="s">
        <v>26</v>
      </c>
      <c r="H4778" s="187">
        <v>1</v>
      </c>
      <c r="I4778" s="188">
        <v>1.43</v>
      </c>
      <c r="J4778" s="200">
        <v>1.43</v>
      </c>
    </row>
    <row r="4779" spans="1:10" s="110" customFormat="1" ht="25.5">
      <c r="A4779" s="201"/>
      <c r="B4779" s="293"/>
      <c r="C4779" s="293"/>
      <c r="D4779" s="279"/>
      <c r="E4779" s="279" t="s">
        <v>143</v>
      </c>
      <c r="F4779" s="203">
        <v>16.21</v>
      </c>
      <c r="G4779" s="279" t="s">
        <v>144</v>
      </c>
      <c r="H4779" s="203">
        <v>0</v>
      </c>
      <c r="I4779" s="279" t="s">
        <v>145</v>
      </c>
      <c r="J4779" s="204">
        <v>16.21</v>
      </c>
    </row>
    <row r="4780" spans="1:10" s="110" customFormat="1" ht="15" customHeight="1" thickBot="1">
      <c r="A4780" s="201"/>
      <c r="B4780" s="293"/>
      <c r="C4780" s="293"/>
      <c r="D4780" s="279"/>
      <c r="E4780" s="279" t="s">
        <v>663</v>
      </c>
      <c r="F4780" s="203">
        <v>4.8099999999999996</v>
      </c>
      <c r="G4780" s="279"/>
      <c r="H4780" s="363" t="s">
        <v>664</v>
      </c>
      <c r="I4780" s="363"/>
      <c r="J4780" s="204">
        <v>26.23</v>
      </c>
    </row>
    <row r="4781" spans="1:10" s="110" customFormat="1" ht="15" thickTop="1">
      <c r="A4781" s="205"/>
      <c r="B4781" s="190"/>
      <c r="C4781" s="190"/>
      <c r="D4781" s="189"/>
      <c r="E4781" s="189"/>
      <c r="F4781" s="189"/>
      <c r="G4781" s="189"/>
      <c r="H4781" s="189"/>
      <c r="I4781" s="189"/>
      <c r="J4781" s="206"/>
    </row>
    <row r="4782" spans="1:10" s="110" customFormat="1">
      <c r="A4782" s="290"/>
      <c r="B4782" s="289" t="s">
        <v>8</v>
      </c>
      <c r="C4782" s="289" t="s">
        <v>9</v>
      </c>
      <c r="D4782" s="284" t="s">
        <v>10</v>
      </c>
      <c r="E4782" s="367" t="s">
        <v>136</v>
      </c>
      <c r="F4782" s="367"/>
      <c r="G4782" s="289" t="s">
        <v>11</v>
      </c>
      <c r="H4782" s="288" t="s">
        <v>12</v>
      </c>
      <c r="I4782" s="288" t="s">
        <v>13</v>
      </c>
      <c r="J4782" s="287" t="s">
        <v>14</v>
      </c>
    </row>
    <row r="4783" spans="1:10" s="110" customFormat="1" ht="25.5" customHeight="1">
      <c r="A4783" s="94" t="s">
        <v>137</v>
      </c>
      <c r="B4783" s="95" t="s">
        <v>1717</v>
      </c>
      <c r="C4783" s="95" t="s">
        <v>21</v>
      </c>
      <c r="D4783" s="277" t="s">
        <v>1134</v>
      </c>
      <c r="E4783" s="368" t="s">
        <v>148</v>
      </c>
      <c r="F4783" s="368"/>
      <c r="G4783" s="95" t="s">
        <v>26</v>
      </c>
      <c r="H4783" s="182">
        <v>1</v>
      </c>
      <c r="I4783" s="96">
        <v>20.309999999999999</v>
      </c>
      <c r="J4783" s="196">
        <v>20.309999999999999</v>
      </c>
    </row>
    <row r="4784" spans="1:10" s="110" customFormat="1" ht="25.5" customHeight="1">
      <c r="A4784" s="197" t="s">
        <v>146</v>
      </c>
      <c r="B4784" s="183" t="s">
        <v>1748</v>
      </c>
      <c r="C4784" s="183" t="s">
        <v>21</v>
      </c>
      <c r="D4784" s="285" t="s">
        <v>1749</v>
      </c>
      <c r="E4784" s="365" t="s">
        <v>148</v>
      </c>
      <c r="F4784" s="365"/>
      <c r="G4784" s="183" t="s">
        <v>26</v>
      </c>
      <c r="H4784" s="184">
        <v>1</v>
      </c>
      <c r="I4784" s="185">
        <v>0.21</v>
      </c>
      <c r="J4784" s="198">
        <v>0.21</v>
      </c>
    </row>
    <row r="4785" spans="1:10" s="110" customFormat="1" ht="25.5">
      <c r="A4785" s="199" t="s">
        <v>139</v>
      </c>
      <c r="B4785" s="186" t="s">
        <v>1732</v>
      </c>
      <c r="C4785" s="186" t="s">
        <v>21</v>
      </c>
      <c r="D4785" s="278" t="s">
        <v>1733</v>
      </c>
      <c r="E4785" s="362" t="s">
        <v>142</v>
      </c>
      <c r="F4785" s="362"/>
      <c r="G4785" s="186" t="s">
        <v>26</v>
      </c>
      <c r="H4785" s="187">
        <v>1</v>
      </c>
      <c r="I4785" s="188">
        <v>1.0900000000000001</v>
      </c>
      <c r="J4785" s="200">
        <v>1.0900000000000001</v>
      </c>
    </row>
    <row r="4786" spans="1:10" s="110" customFormat="1" ht="25.5">
      <c r="A4786" s="199" t="s">
        <v>139</v>
      </c>
      <c r="B4786" s="186" t="s">
        <v>1734</v>
      </c>
      <c r="C4786" s="186" t="s">
        <v>21</v>
      </c>
      <c r="D4786" s="278" t="s">
        <v>1735</v>
      </c>
      <c r="E4786" s="362" t="s">
        <v>142</v>
      </c>
      <c r="F4786" s="362"/>
      <c r="G4786" s="186" t="s">
        <v>26</v>
      </c>
      <c r="H4786" s="187">
        <v>1</v>
      </c>
      <c r="I4786" s="188">
        <v>0.82</v>
      </c>
      <c r="J4786" s="200">
        <v>0.82</v>
      </c>
    </row>
    <row r="4787" spans="1:10" s="110" customFormat="1" ht="25.5">
      <c r="A4787" s="199" t="s">
        <v>139</v>
      </c>
      <c r="B4787" s="186" t="s">
        <v>1366</v>
      </c>
      <c r="C4787" s="186" t="s">
        <v>21</v>
      </c>
      <c r="D4787" s="278" t="s">
        <v>733</v>
      </c>
      <c r="E4787" s="362" t="s">
        <v>142</v>
      </c>
      <c r="F4787" s="362"/>
      <c r="G4787" s="186" t="s">
        <v>26</v>
      </c>
      <c r="H4787" s="187">
        <v>1</v>
      </c>
      <c r="I4787" s="188">
        <v>1.34</v>
      </c>
      <c r="J4787" s="200">
        <v>1.34</v>
      </c>
    </row>
    <row r="4788" spans="1:10" s="110" customFormat="1" ht="25.5">
      <c r="A4788" s="199" t="s">
        <v>139</v>
      </c>
      <c r="B4788" s="186" t="s">
        <v>1367</v>
      </c>
      <c r="C4788" s="186" t="s">
        <v>21</v>
      </c>
      <c r="D4788" s="278" t="s">
        <v>734</v>
      </c>
      <c r="E4788" s="362" t="s">
        <v>142</v>
      </c>
      <c r="F4788" s="362"/>
      <c r="G4788" s="186" t="s">
        <v>26</v>
      </c>
      <c r="H4788" s="187">
        <v>1</v>
      </c>
      <c r="I4788" s="188">
        <v>0.04</v>
      </c>
      <c r="J4788" s="200">
        <v>0.04</v>
      </c>
    </row>
    <row r="4789" spans="1:10" s="110" customFormat="1" ht="25.5">
      <c r="A4789" s="199" t="s">
        <v>139</v>
      </c>
      <c r="B4789" s="186" t="s">
        <v>1750</v>
      </c>
      <c r="C4789" s="186" t="s">
        <v>21</v>
      </c>
      <c r="D4789" s="278" t="s">
        <v>1751</v>
      </c>
      <c r="E4789" s="362" t="s">
        <v>142</v>
      </c>
      <c r="F4789" s="362"/>
      <c r="G4789" s="186" t="s">
        <v>26</v>
      </c>
      <c r="H4789" s="187">
        <v>1</v>
      </c>
      <c r="I4789" s="188">
        <v>0.01</v>
      </c>
      <c r="J4789" s="200">
        <v>0.01</v>
      </c>
    </row>
    <row r="4790" spans="1:10" s="110" customFormat="1" ht="25.5">
      <c r="A4790" s="199" t="s">
        <v>139</v>
      </c>
      <c r="B4790" s="186" t="s">
        <v>1752</v>
      </c>
      <c r="C4790" s="186" t="s">
        <v>21</v>
      </c>
      <c r="D4790" s="278" t="s">
        <v>1753</v>
      </c>
      <c r="E4790" s="362" t="s">
        <v>142</v>
      </c>
      <c r="F4790" s="362"/>
      <c r="G4790" s="186" t="s">
        <v>26</v>
      </c>
      <c r="H4790" s="187">
        <v>1</v>
      </c>
      <c r="I4790" s="188">
        <v>0.86</v>
      </c>
      <c r="J4790" s="200">
        <v>0.86</v>
      </c>
    </row>
    <row r="4791" spans="1:10" s="110" customFormat="1">
      <c r="A4791" s="199" t="s">
        <v>139</v>
      </c>
      <c r="B4791" s="186" t="s">
        <v>1754</v>
      </c>
      <c r="C4791" s="186" t="s">
        <v>21</v>
      </c>
      <c r="D4791" s="278" t="s">
        <v>1755</v>
      </c>
      <c r="E4791" s="362" t="s">
        <v>141</v>
      </c>
      <c r="F4791" s="362"/>
      <c r="G4791" s="186" t="s">
        <v>26</v>
      </c>
      <c r="H4791" s="187">
        <v>1</v>
      </c>
      <c r="I4791" s="188">
        <v>15.94</v>
      </c>
      <c r="J4791" s="200">
        <v>15.94</v>
      </c>
    </row>
    <row r="4792" spans="1:10" s="110" customFormat="1" ht="25.5">
      <c r="A4792" s="201"/>
      <c r="B4792" s="293"/>
      <c r="C4792" s="293"/>
      <c r="D4792" s="279"/>
      <c r="E4792" s="279" t="s">
        <v>143</v>
      </c>
      <c r="F4792" s="203">
        <v>16.149999999999999</v>
      </c>
      <c r="G4792" s="279" t="s">
        <v>144</v>
      </c>
      <c r="H4792" s="203">
        <v>0</v>
      </c>
      <c r="I4792" s="279" t="s">
        <v>145</v>
      </c>
      <c r="J4792" s="204">
        <v>16.149999999999999</v>
      </c>
    </row>
    <row r="4793" spans="1:10" s="110" customFormat="1" ht="15" customHeight="1" thickBot="1">
      <c r="A4793" s="201"/>
      <c r="B4793" s="293"/>
      <c r="C4793" s="293"/>
      <c r="D4793" s="279"/>
      <c r="E4793" s="279" t="s">
        <v>663</v>
      </c>
      <c r="F4793" s="203">
        <v>4.5599999999999996</v>
      </c>
      <c r="G4793" s="279"/>
      <c r="H4793" s="363" t="s">
        <v>664</v>
      </c>
      <c r="I4793" s="363"/>
      <c r="J4793" s="204">
        <v>24.87</v>
      </c>
    </row>
    <row r="4794" spans="1:10" s="110" customFormat="1" ht="15" thickTop="1">
      <c r="A4794" s="205"/>
      <c r="B4794" s="190"/>
      <c r="C4794" s="190"/>
      <c r="D4794" s="189"/>
      <c r="E4794" s="189"/>
      <c r="F4794" s="189"/>
      <c r="G4794" s="189"/>
      <c r="H4794" s="189"/>
      <c r="I4794" s="189"/>
      <c r="J4794" s="206"/>
    </row>
    <row r="4795" spans="1:10" s="110" customFormat="1">
      <c r="A4795" s="290"/>
      <c r="B4795" s="289" t="s">
        <v>8</v>
      </c>
      <c r="C4795" s="289" t="s">
        <v>9</v>
      </c>
      <c r="D4795" s="284" t="s">
        <v>10</v>
      </c>
      <c r="E4795" s="367" t="s">
        <v>136</v>
      </c>
      <c r="F4795" s="367"/>
      <c r="G4795" s="289" t="s">
        <v>11</v>
      </c>
      <c r="H4795" s="288" t="s">
        <v>12</v>
      </c>
      <c r="I4795" s="288" t="s">
        <v>13</v>
      </c>
      <c r="J4795" s="287" t="s">
        <v>14</v>
      </c>
    </row>
    <row r="4796" spans="1:10" s="110" customFormat="1" ht="14.25" customHeight="1">
      <c r="A4796" s="94" t="s">
        <v>137</v>
      </c>
      <c r="B4796" s="95" t="s">
        <v>3138</v>
      </c>
      <c r="C4796" s="95" t="s">
        <v>21</v>
      </c>
      <c r="D4796" s="277" t="s">
        <v>3139</v>
      </c>
      <c r="E4796" s="368" t="s">
        <v>148</v>
      </c>
      <c r="F4796" s="368"/>
      <c r="G4796" s="95" t="s">
        <v>26</v>
      </c>
      <c r="H4796" s="182">
        <v>1</v>
      </c>
      <c r="I4796" s="96">
        <v>21.56</v>
      </c>
      <c r="J4796" s="196">
        <v>21.56</v>
      </c>
    </row>
    <row r="4797" spans="1:10" s="110" customFormat="1" ht="25.5" customHeight="1">
      <c r="A4797" s="197" t="s">
        <v>146</v>
      </c>
      <c r="B4797" s="183" t="s">
        <v>4540</v>
      </c>
      <c r="C4797" s="183" t="s">
        <v>21</v>
      </c>
      <c r="D4797" s="285" t="s">
        <v>4541</v>
      </c>
      <c r="E4797" s="365" t="s">
        <v>148</v>
      </c>
      <c r="F4797" s="365"/>
      <c r="G4797" s="183" t="s">
        <v>26</v>
      </c>
      <c r="H4797" s="184">
        <v>1</v>
      </c>
      <c r="I4797" s="185">
        <v>0.27</v>
      </c>
      <c r="J4797" s="198">
        <v>0.27</v>
      </c>
    </row>
    <row r="4798" spans="1:10" s="110" customFormat="1">
      <c r="A4798" s="199" t="s">
        <v>139</v>
      </c>
      <c r="B4798" s="186" t="s">
        <v>4542</v>
      </c>
      <c r="C4798" s="186" t="s">
        <v>21</v>
      </c>
      <c r="D4798" s="278" t="s">
        <v>4543</v>
      </c>
      <c r="E4798" s="362" t="s">
        <v>141</v>
      </c>
      <c r="F4798" s="362"/>
      <c r="G4798" s="186" t="s">
        <v>26</v>
      </c>
      <c r="H4798" s="187">
        <v>1</v>
      </c>
      <c r="I4798" s="188">
        <v>15.94</v>
      </c>
      <c r="J4798" s="200">
        <v>15.94</v>
      </c>
    </row>
    <row r="4799" spans="1:10" s="110" customFormat="1" ht="25.5">
      <c r="A4799" s="199" t="s">
        <v>139</v>
      </c>
      <c r="B4799" s="186" t="s">
        <v>1732</v>
      </c>
      <c r="C4799" s="186" t="s">
        <v>21</v>
      </c>
      <c r="D4799" s="278" t="s">
        <v>1733</v>
      </c>
      <c r="E4799" s="362" t="s">
        <v>142</v>
      </c>
      <c r="F4799" s="362"/>
      <c r="G4799" s="186" t="s">
        <v>26</v>
      </c>
      <c r="H4799" s="187">
        <v>1</v>
      </c>
      <c r="I4799" s="188">
        <v>1.0900000000000001</v>
      </c>
      <c r="J4799" s="200">
        <v>1.0900000000000001</v>
      </c>
    </row>
    <row r="4800" spans="1:10" s="110" customFormat="1" ht="25.5">
      <c r="A4800" s="199" t="s">
        <v>139</v>
      </c>
      <c r="B4800" s="186" t="s">
        <v>1734</v>
      </c>
      <c r="C4800" s="186" t="s">
        <v>21</v>
      </c>
      <c r="D4800" s="278" t="s">
        <v>1735</v>
      </c>
      <c r="E4800" s="362" t="s">
        <v>142</v>
      </c>
      <c r="F4800" s="362"/>
      <c r="G4800" s="186" t="s">
        <v>26</v>
      </c>
      <c r="H4800" s="187">
        <v>1</v>
      </c>
      <c r="I4800" s="188">
        <v>0.82</v>
      </c>
      <c r="J4800" s="200">
        <v>0.82</v>
      </c>
    </row>
    <row r="4801" spans="1:10" s="110" customFormat="1" ht="25.5">
      <c r="A4801" s="199" t="s">
        <v>139</v>
      </c>
      <c r="B4801" s="186" t="s">
        <v>1366</v>
      </c>
      <c r="C4801" s="186" t="s">
        <v>21</v>
      </c>
      <c r="D4801" s="278" t="s">
        <v>733</v>
      </c>
      <c r="E4801" s="362" t="s">
        <v>142</v>
      </c>
      <c r="F4801" s="362"/>
      <c r="G4801" s="186" t="s">
        <v>26</v>
      </c>
      <c r="H4801" s="187">
        <v>1</v>
      </c>
      <c r="I4801" s="188">
        <v>1.34</v>
      </c>
      <c r="J4801" s="200">
        <v>1.34</v>
      </c>
    </row>
    <row r="4802" spans="1:10" s="110" customFormat="1" ht="25.5">
      <c r="A4802" s="199" t="s">
        <v>139</v>
      </c>
      <c r="B4802" s="186" t="s">
        <v>1367</v>
      </c>
      <c r="C4802" s="186" t="s">
        <v>21</v>
      </c>
      <c r="D4802" s="278" t="s">
        <v>734</v>
      </c>
      <c r="E4802" s="362" t="s">
        <v>142</v>
      </c>
      <c r="F4802" s="362"/>
      <c r="G4802" s="186" t="s">
        <v>26</v>
      </c>
      <c r="H4802" s="187">
        <v>1</v>
      </c>
      <c r="I4802" s="188">
        <v>0.04</v>
      </c>
      <c r="J4802" s="200">
        <v>0.04</v>
      </c>
    </row>
    <row r="4803" spans="1:10" s="110" customFormat="1" ht="25.5">
      <c r="A4803" s="199" t="s">
        <v>139</v>
      </c>
      <c r="B4803" s="186" t="s">
        <v>1736</v>
      </c>
      <c r="C4803" s="186" t="s">
        <v>21</v>
      </c>
      <c r="D4803" s="278" t="s">
        <v>1737</v>
      </c>
      <c r="E4803" s="362" t="s">
        <v>142</v>
      </c>
      <c r="F4803" s="362"/>
      <c r="G4803" s="186" t="s">
        <v>26</v>
      </c>
      <c r="H4803" s="187">
        <v>1</v>
      </c>
      <c r="I4803" s="188">
        <v>0.82</v>
      </c>
      <c r="J4803" s="200">
        <v>0.82</v>
      </c>
    </row>
    <row r="4804" spans="1:10" s="110" customFormat="1" ht="25.5">
      <c r="A4804" s="199" t="s">
        <v>139</v>
      </c>
      <c r="B4804" s="186" t="s">
        <v>1738</v>
      </c>
      <c r="C4804" s="186" t="s">
        <v>21</v>
      </c>
      <c r="D4804" s="278" t="s">
        <v>1739</v>
      </c>
      <c r="E4804" s="362" t="s">
        <v>142</v>
      </c>
      <c r="F4804" s="362"/>
      <c r="G4804" s="186" t="s">
        <v>26</v>
      </c>
      <c r="H4804" s="187">
        <v>1</v>
      </c>
      <c r="I4804" s="188">
        <v>1.24</v>
      </c>
      <c r="J4804" s="200">
        <v>1.24</v>
      </c>
    </row>
    <row r="4805" spans="1:10" s="110" customFormat="1" ht="25.5">
      <c r="A4805" s="201"/>
      <c r="B4805" s="293"/>
      <c r="C4805" s="293"/>
      <c r="D4805" s="279"/>
      <c r="E4805" s="279" t="s">
        <v>143</v>
      </c>
      <c r="F4805" s="203">
        <v>16.21</v>
      </c>
      <c r="G4805" s="279" t="s">
        <v>144</v>
      </c>
      <c r="H4805" s="203">
        <v>0</v>
      </c>
      <c r="I4805" s="279" t="s">
        <v>145</v>
      </c>
      <c r="J4805" s="204">
        <v>16.21</v>
      </c>
    </row>
    <row r="4806" spans="1:10" s="110" customFormat="1" ht="15" customHeight="1" thickBot="1">
      <c r="A4806" s="201"/>
      <c r="B4806" s="293"/>
      <c r="C4806" s="293"/>
      <c r="D4806" s="279"/>
      <c r="E4806" s="279" t="s">
        <v>663</v>
      </c>
      <c r="F4806" s="203">
        <v>4.84</v>
      </c>
      <c r="G4806" s="279"/>
      <c r="H4806" s="363" t="s">
        <v>664</v>
      </c>
      <c r="I4806" s="363"/>
      <c r="J4806" s="204">
        <v>26.4</v>
      </c>
    </row>
    <row r="4807" spans="1:10" s="110" customFormat="1" ht="15" thickTop="1">
      <c r="A4807" s="205"/>
      <c r="B4807" s="190"/>
      <c r="C4807" s="190"/>
      <c r="D4807" s="189"/>
      <c r="E4807" s="189"/>
      <c r="F4807" s="189"/>
      <c r="G4807" s="189"/>
      <c r="H4807" s="189"/>
      <c r="I4807" s="189"/>
      <c r="J4807" s="206"/>
    </row>
    <row r="4808" spans="1:10" s="110" customFormat="1">
      <c r="A4808" s="290"/>
      <c r="B4808" s="289" t="s">
        <v>8</v>
      </c>
      <c r="C4808" s="289" t="s">
        <v>9</v>
      </c>
      <c r="D4808" s="284" t="s">
        <v>10</v>
      </c>
      <c r="E4808" s="367" t="s">
        <v>136</v>
      </c>
      <c r="F4808" s="367"/>
      <c r="G4808" s="289" t="s">
        <v>11</v>
      </c>
      <c r="H4808" s="288" t="s">
        <v>12</v>
      </c>
      <c r="I4808" s="288" t="s">
        <v>13</v>
      </c>
      <c r="J4808" s="287" t="s">
        <v>14</v>
      </c>
    </row>
    <row r="4809" spans="1:10" s="110" customFormat="1" ht="14.25" customHeight="1">
      <c r="A4809" s="94" t="s">
        <v>137</v>
      </c>
      <c r="B4809" s="95" t="s">
        <v>4333</v>
      </c>
      <c r="C4809" s="95" t="s">
        <v>21</v>
      </c>
      <c r="D4809" s="277" t="s">
        <v>4334</v>
      </c>
      <c r="E4809" s="368" t="s">
        <v>148</v>
      </c>
      <c r="F4809" s="368"/>
      <c r="G4809" s="95" t="s">
        <v>26</v>
      </c>
      <c r="H4809" s="182">
        <v>1</v>
      </c>
      <c r="I4809" s="96">
        <v>27.11</v>
      </c>
      <c r="J4809" s="196">
        <v>27.11</v>
      </c>
    </row>
    <row r="4810" spans="1:10" s="110" customFormat="1" ht="25.5" customHeight="1">
      <c r="A4810" s="197" t="s">
        <v>146</v>
      </c>
      <c r="B4810" s="183" t="s">
        <v>4544</v>
      </c>
      <c r="C4810" s="183" t="s">
        <v>21</v>
      </c>
      <c r="D4810" s="285" t="s">
        <v>4545</v>
      </c>
      <c r="E4810" s="365" t="s">
        <v>148</v>
      </c>
      <c r="F4810" s="365"/>
      <c r="G4810" s="183" t="s">
        <v>26</v>
      </c>
      <c r="H4810" s="184">
        <v>1</v>
      </c>
      <c r="I4810" s="185">
        <v>0.33</v>
      </c>
      <c r="J4810" s="198">
        <v>0.33</v>
      </c>
    </row>
    <row r="4811" spans="1:10" s="110" customFormat="1">
      <c r="A4811" s="199" t="s">
        <v>139</v>
      </c>
      <c r="B4811" s="186" t="s">
        <v>4546</v>
      </c>
      <c r="C4811" s="186" t="s">
        <v>21</v>
      </c>
      <c r="D4811" s="278" t="s">
        <v>4547</v>
      </c>
      <c r="E4811" s="362" t="s">
        <v>141</v>
      </c>
      <c r="F4811" s="362"/>
      <c r="G4811" s="186" t="s">
        <v>26</v>
      </c>
      <c r="H4811" s="187">
        <v>1</v>
      </c>
      <c r="I4811" s="188">
        <v>19.79</v>
      </c>
      <c r="J4811" s="200">
        <v>19.79</v>
      </c>
    </row>
    <row r="4812" spans="1:10" s="110" customFormat="1" ht="25.5">
      <c r="A4812" s="199" t="s">
        <v>139</v>
      </c>
      <c r="B4812" s="186" t="s">
        <v>1732</v>
      </c>
      <c r="C4812" s="186" t="s">
        <v>21</v>
      </c>
      <c r="D4812" s="278" t="s">
        <v>1733</v>
      </c>
      <c r="E4812" s="362" t="s">
        <v>142</v>
      </c>
      <c r="F4812" s="362"/>
      <c r="G4812" s="186" t="s">
        <v>26</v>
      </c>
      <c r="H4812" s="187">
        <v>1</v>
      </c>
      <c r="I4812" s="188">
        <v>1.0900000000000001</v>
      </c>
      <c r="J4812" s="200">
        <v>1.0900000000000001</v>
      </c>
    </row>
    <row r="4813" spans="1:10" s="110" customFormat="1" ht="25.5">
      <c r="A4813" s="199" t="s">
        <v>139</v>
      </c>
      <c r="B4813" s="186" t="s">
        <v>1734</v>
      </c>
      <c r="C4813" s="186" t="s">
        <v>21</v>
      </c>
      <c r="D4813" s="278" t="s">
        <v>1735</v>
      </c>
      <c r="E4813" s="362" t="s">
        <v>142</v>
      </c>
      <c r="F4813" s="362"/>
      <c r="G4813" s="186" t="s">
        <v>26</v>
      </c>
      <c r="H4813" s="187">
        <v>1</v>
      </c>
      <c r="I4813" s="188">
        <v>0.82</v>
      </c>
      <c r="J4813" s="200">
        <v>0.82</v>
      </c>
    </row>
    <row r="4814" spans="1:10" s="110" customFormat="1" ht="25.5">
      <c r="A4814" s="199" t="s">
        <v>139</v>
      </c>
      <c r="B4814" s="186" t="s">
        <v>1366</v>
      </c>
      <c r="C4814" s="186" t="s">
        <v>21</v>
      </c>
      <c r="D4814" s="278" t="s">
        <v>733</v>
      </c>
      <c r="E4814" s="362" t="s">
        <v>142</v>
      </c>
      <c r="F4814" s="362"/>
      <c r="G4814" s="186" t="s">
        <v>26</v>
      </c>
      <c r="H4814" s="187">
        <v>1</v>
      </c>
      <c r="I4814" s="188">
        <v>1.34</v>
      </c>
      <c r="J4814" s="200">
        <v>1.34</v>
      </c>
    </row>
    <row r="4815" spans="1:10" s="110" customFormat="1" ht="25.5">
      <c r="A4815" s="199" t="s">
        <v>139</v>
      </c>
      <c r="B4815" s="186" t="s">
        <v>1367</v>
      </c>
      <c r="C4815" s="186" t="s">
        <v>21</v>
      </c>
      <c r="D4815" s="278" t="s">
        <v>734</v>
      </c>
      <c r="E4815" s="362" t="s">
        <v>142</v>
      </c>
      <c r="F4815" s="362"/>
      <c r="G4815" s="186" t="s">
        <v>26</v>
      </c>
      <c r="H4815" s="187">
        <v>1</v>
      </c>
      <c r="I4815" s="188">
        <v>0.04</v>
      </c>
      <c r="J4815" s="200">
        <v>0.04</v>
      </c>
    </row>
    <row r="4816" spans="1:10" s="110" customFormat="1" ht="25.5">
      <c r="A4816" s="199" t="s">
        <v>139</v>
      </c>
      <c r="B4816" s="186" t="s">
        <v>2183</v>
      </c>
      <c r="C4816" s="186" t="s">
        <v>21</v>
      </c>
      <c r="D4816" s="278" t="s">
        <v>2184</v>
      </c>
      <c r="E4816" s="362" t="s">
        <v>142</v>
      </c>
      <c r="F4816" s="362"/>
      <c r="G4816" s="186" t="s">
        <v>26</v>
      </c>
      <c r="H4816" s="187">
        <v>1</v>
      </c>
      <c r="I4816" s="188">
        <v>1.97</v>
      </c>
      <c r="J4816" s="200">
        <v>1.97</v>
      </c>
    </row>
    <row r="4817" spans="1:10" s="110" customFormat="1" ht="25.5">
      <c r="A4817" s="199" t="s">
        <v>139</v>
      </c>
      <c r="B4817" s="186" t="s">
        <v>2185</v>
      </c>
      <c r="C4817" s="186" t="s">
        <v>21</v>
      </c>
      <c r="D4817" s="278" t="s">
        <v>2186</v>
      </c>
      <c r="E4817" s="362" t="s">
        <v>142</v>
      </c>
      <c r="F4817" s="362"/>
      <c r="G4817" s="186" t="s">
        <v>26</v>
      </c>
      <c r="H4817" s="187">
        <v>1</v>
      </c>
      <c r="I4817" s="188">
        <v>1.73</v>
      </c>
      <c r="J4817" s="200">
        <v>1.73</v>
      </c>
    </row>
    <row r="4818" spans="1:10" s="110" customFormat="1" ht="25.5">
      <c r="A4818" s="201"/>
      <c r="B4818" s="293"/>
      <c r="C4818" s="293"/>
      <c r="D4818" s="279"/>
      <c r="E4818" s="279" t="s">
        <v>143</v>
      </c>
      <c r="F4818" s="203">
        <v>20.12</v>
      </c>
      <c r="G4818" s="279" t="s">
        <v>144</v>
      </c>
      <c r="H4818" s="203">
        <v>0</v>
      </c>
      <c r="I4818" s="279" t="s">
        <v>145</v>
      </c>
      <c r="J4818" s="204">
        <v>20.12</v>
      </c>
    </row>
    <row r="4819" spans="1:10" s="110" customFormat="1" ht="15" customHeight="1" thickBot="1">
      <c r="A4819" s="201"/>
      <c r="B4819" s="293"/>
      <c r="C4819" s="293"/>
      <c r="D4819" s="279"/>
      <c r="E4819" s="279" t="s">
        <v>663</v>
      </c>
      <c r="F4819" s="203">
        <v>6.09</v>
      </c>
      <c r="G4819" s="279"/>
      <c r="H4819" s="363" t="s">
        <v>664</v>
      </c>
      <c r="I4819" s="363"/>
      <c r="J4819" s="204">
        <v>33.200000000000003</v>
      </c>
    </row>
    <row r="4820" spans="1:10" s="110" customFormat="1" ht="15" thickTop="1">
      <c r="A4820" s="205"/>
      <c r="B4820" s="190"/>
      <c r="C4820" s="190"/>
      <c r="D4820" s="189"/>
      <c r="E4820" s="189"/>
      <c r="F4820" s="189"/>
      <c r="G4820" s="189"/>
      <c r="H4820" s="189"/>
      <c r="I4820" s="189"/>
      <c r="J4820" s="206"/>
    </row>
    <row r="4821" spans="1:10" s="110" customFormat="1">
      <c r="A4821" s="290"/>
      <c r="B4821" s="289" t="s">
        <v>8</v>
      </c>
      <c r="C4821" s="289" t="s">
        <v>9</v>
      </c>
      <c r="D4821" s="284" t="s">
        <v>10</v>
      </c>
      <c r="E4821" s="367" t="s">
        <v>136</v>
      </c>
      <c r="F4821" s="367"/>
      <c r="G4821" s="289" t="s">
        <v>11</v>
      </c>
      <c r="H4821" s="288" t="s">
        <v>12</v>
      </c>
      <c r="I4821" s="288" t="s">
        <v>13</v>
      </c>
      <c r="J4821" s="287" t="s">
        <v>14</v>
      </c>
    </row>
    <row r="4822" spans="1:10" s="110" customFormat="1" ht="14.25" customHeight="1">
      <c r="A4822" s="94" t="s">
        <v>137</v>
      </c>
      <c r="B4822" s="95" t="s">
        <v>1439</v>
      </c>
      <c r="C4822" s="95" t="s">
        <v>21</v>
      </c>
      <c r="D4822" s="277" t="s">
        <v>508</v>
      </c>
      <c r="E4822" s="368" t="s">
        <v>148</v>
      </c>
      <c r="F4822" s="368"/>
      <c r="G4822" s="95" t="s">
        <v>26</v>
      </c>
      <c r="H4822" s="182">
        <v>1</v>
      </c>
      <c r="I4822" s="96">
        <v>21.21</v>
      </c>
      <c r="J4822" s="196">
        <v>21.21</v>
      </c>
    </row>
    <row r="4823" spans="1:10" s="110" customFormat="1" ht="25.5" customHeight="1">
      <c r="A4823" s="197" t="s">
        <v>146</v>
      </c>
      <c r="B4823" s="183" t="s">
        <v>1756</v>
      </c>
      <c r="C4823" s="183" t="s">
        <v>21</v>
      </c>
      <c r="D4823" s="285" t="s">
        <v>1757</v>
      </c>
      <c r="E4823" s="365" t="s">
        <v>148</v>
      </c>
      <c r="F4823" s="365"/>
      <c r="G4823" s="183" t="s">
        <v>26</v>
      </c>
      <c r="H4823" s="184">
        <v>1</v>
      </c>
      <c r="I4823" s="185">
        <v>0.2</v>
      </c>
      <c r="J4823" s="198">
        <v>0.2</v>
      </c>
    </row>
    <row r="4824" spans="1:10" s="110" customFormat="1">
      <c r="A4824" s="199" t="s">
        <v>139</v>
      </c>
      <c r="B4824" s="186" t="s">
        <v>1758</v>
      </c>
      <c r="C4824" s="186" t="s">
        <v>21</v>
      </c>
      <c r="D4824" s="278" t="s">
        <v>1759</v>
      </c>
      <c r="E4824" s="362" t="s">
        <v>141</v>
      </c>
      <c r="F4824" s="362"/>
      <c r="G4824" s="186" t="s">
        <v>26</v>
      </c>
      <c r="H4824" s="187">
        <v>1</v>
      </c>
      <c r="I4824" s="188">
        <v>15.78</v>
      </c>
      <c r="J4824" s="200">
        <v>15.78</v>
      </c>
    </row>
    <row r="4825" spans="1:10" s="110" customFormat="1" ht="25.5">
      <c r="A4825" s="199" t="s">
        <v>139</v>
      </c>
      <c r="B4825" s="186" t="s">
        <v>1732</v>
      </c>
      <c r="C4825" s="186" t="s">
        <v>21</v>
      </c>
      <c r="D4825" s="278" t="s">
        <v>1733</v>
      </c>
      <c r="E4825" s="362" t="s">
        <v>142</v>
      </c>
      <c r="F4825" s="362"/>
      <c r="G4825" s="186" t="s">
        <v>26</v>
      </c>
      <c r="H4825" s="187">
        <v>1</v>
      </c>
      <c r="I4825" s="188">
        <v>1.0900000000000001</v>
      </c>
      <c r="J4825" s="200">
        <v>1.0900000000000001</v>
      </c>
    </row>
    <row r="4826" spans="1:10" s="110" customFormat="1" ht="25.5">
      <c r="A4826" s="199" t="s">
        <v>139</v>
      </c>
      <c r="B4826" s="186" t="s">
        <v>1734</v>
      </c>
      <c r="C4826" s="186" t="s">
        <v>21</v>
      </c>
      <c r="D4826" s="278" t="s">
        <v>1735</v>
      </c>
      <c r="E4826" s="362" t="s">
        <v>142</v>
      </c>
      <c r="F4826" s="362"/>
      <c r="G4826" s="186" t="s">
        <v>26</v>
      </c>
      <c r="H4826" s="187">
        <v>1</v>
      </c>
      <c r="I4826" s="188">
        <v>0.82</v>
      </c>
      <c r="J4826" s="200">
        <v>0.82</v>
      </c>
    </row>
    <row r="4827" spans="1:10" s="110" customFormat="1" ht="25.5">
      <c r="A4827" s="199" t="s">
        <v>139</v>
      </c>
      <c r="B4827" s="186" t="s">
        <v>1366</v>
      </c>
      <c r="C4827" s="186" t="s">
        <v>21</v>
      </c>
      <c r="D4827" s="278" t="s">
        <v>733</v>
      </c>
      <c r="E4827" s="362" t="s">
        <v>142</v>
      </c>
      <c r="F4827" s="362"/>
      <c r="G4827" s="186" t="s">
        <v>26</v>
      </c>
      <c r="H4827" s="187">
        <v>1</v>
      </c>
      <c r="I4827" s="188">
        <v>1.34</v>
      </c>
      <c r="J4827" s="200">
        <v>1.34</v>
      </c>
    </row>
    <row r="4828" spans="1:10" s="110" customFormat="1" ht="25.5">
      <c r="A4828" s="199" t="s">
        <v>139</v>
      </c>
      <c r="B4828" s="186" t="s">
        <v>1367</v>
      </c>
      <c r="C4828" s="186" t="s">
        <v>21</v>
      </c>
      <c r="D4828" s="278" t="s">
        <v>734</v>
      </c>
      <c r="E4828" s="362" t="s">
        <v>142</v>
      </c>
      <c r="F4828" s="362"/>
      <c r="G4828" s="186" t="s">
        <v>26</v>
      </c>
      <c r="H4828" s="187">
        <v>1</v>
      </c>
      <c r="I4828" s="188">
        <v>0.04</v>
      </c>
      <c r="J4828" s="200">
        <v>0.04</v>
      </c>
    </row>
    <row r="4829" spans="1:10" s="110" customFormat="1" ht="25.5">
      <c r="A4829" s="199" t="s">
        <v>139</v>
      </c>
      <c r="B4829" s="186" t="s">
        <v>1760</v>
      </c>
      <c r="C4829" s="186" t="s">
        <v>21</v>
      </c>
      <c r="D4829" s="278" t="s">
        <v>1761</v>
      </c>
      <c r="E4829" s="362" t="s">
        <v>142</v>
      </c>
      <c r="F4829" s="362"/>
      <c r="G4829" s="186" t="s">
        <v>26</v>
      </c>
      <c r="H4829" s="187">
        <v>1</v>
      </c>
      <c r="I4829" s="188">
        <v>0.61</v>
      </c>
      <c r="J4829" s="200">
        <v>0.61</v>
      </c>
    </row>
    <row r="4830" spans="1:10" s="110" customFormat="1" ht="25.5">
      <c r="A4830" s="199" t="s">
        <v>139</v>
      </c>
      <c r="B4830" s="186" t="s">
        <v>1762</v>
      </c>
      <c r="C4830" s="186" t="s">
        <v>21</v>
      </c>
      <c r="D4830" s="278" t="s">
        <v>1763</v>
      </c>
      <c r="E4830" s="362" t="s">
        <v>142</v>
      </c>
      <c r="F4830" s="362"/>
      <c r="G4830" s="186" t="s">
        <v>26</v>
      </c>
      <c r="H4830" s="187">
        <v>1</v>
      </c>
      <c r="I4830" s="188">
        <v>1.33</v>
      </c>
      <c r="J4830" s="200">
        <v>1.33</v>
      </c>
    </row>
    <row r="4831" spans="1:10" s="110" customFormat="1" ht="25.5">
      <c r="A4831" s="201"/>
      <c r="B4831" s="293"/>
      <c r="C4831" s="293"/>
      <c r="D4831" s="279"/>
      <c r="E4831" s="279" t="s">
        <v>143</v>
      </c>
      <c r="F4831" s="203">
        <v>15.98</v>
      </c>
      <c r="G4831" s="279" t="s">
        <v>144</v>
      </c>
      <c r="H4831" s="203">
        <v>0</v>
      </c>
      <c r="I4831" s="279" t="s">
        <v>145</v>
      </c>
      <c r="J4831" s="204">
        <v>15.98</v>
      </c>
    </row>
    <row r="4832" spans="1:10" s="110" customFormat="1" ht="15" customHeight="1" thickBot="1">
      <c r="A4832" s="201"/>
      <c r="B4832" s="293"/>
      <c r="C4832" s="293"/>
      <c r="D4832" s="279"/>
      <c r="E4832" s="279" t="s">
        <v>663</v>
      </c>
      <c r="F4832" s="203">
        <v>4.76</v>
      </c>
      <c r="G4832" s="279"/>
      <c r="H4832" s="363" t="s">
        <v>664</v>
      </c>
      <c r="I4832" s="363"/>
      <c r="J4832" s="204">
        <v>25.97</v>
      </c>
    </row>
    <row r="4833" spans="1:10" s="110" customFormat="1" ht="15" thickTop="1">
      <c r="A4833" s="205"/>
      <c r="B4833" s="190"/>
      <c r="C4833" s="190"/>
      <c r="D4833" s="189"/>
      <c r="E4833" s="189"/>
      <c r="F4833" s="189"/>
      <c r="G4833" s="189"/>
      <c r="H4833" s="189"/>
      <c r="I4833" s="189"/>
      <c r="J4833" s="206"/>
    </row>
    <row r="4834" spans="1:10" s="110" customFormat="1">
      <c r="A4834" s="290"/>
      <c r="B4834" s="289" t="s">
        <v>8</v>
      </c>
      <c r="C4834" s="289" t="s">
        <v>9</v>
      </c>
      <c r="D4834" s="284" t="s">
        <v>10</v>
      </c>
      <c r="E4834" s="367" t="s">
        <v>136</v>
      </c>
      <c r="F4834" s="367"/>
      <c r="G4834" s="289" t="s">
        <v>11</v>
      </c>
      <c r="H4834" s="288" t="s">
        <v>12</v>
      </c>
      <c r="I4834" s="288" t="s">
        <v>13</v>
      </c>
      <c r="J4834" s="287" t="s">
        <v>14</v>
      </c>
    </row>
    <row r="4835" spans="1:10" s="110" customFormat="1" ht="38.25">
      <c r="A4835" s="94" t="s">
        <v>137</v>
      </c>
      <c r="B4835" s="95" t="s">
        <v>1322</v>
      </c>
      <c r="C4835" s="95" t="s">
        <v>21</v>
      </c>
      <c r="D4835" s="277" t="s">
        <v>641</v>
      </c>
      <c r="E4835" s="368" t="s">
        <v>181</v>
      </c>
      <c r="F4835" s="368"/>
      <c r="G4835" s="95" t="s">
        <v>2</v>
      </c>
      <c r="H4835" s="182">
        <v>1</v>
      </c>
      <c r="I4835" s="96">
        <v>1008.81</v>
      </c>
      <c r="J4835" s="196">
        <v>1008.81</v>
      </c>
    </row>
    <row r="4836" spans="1:10" s="110" customFormat="1" ht="51">
      <c r="A4836" s="197" t="s">
        <v>146</v>
      </c>
      <c r="B4836" s="183" t="s">
        <v>1388</v>
      </c>
      <c r="C4836" s="183" t="s">
        <v>21</v>
      </c>
      <c r="D4836" s="285" t="s">
        <v>761</v>
      </c>
      <c r="E4836" s="365" t="s">
        <v>148</v>
      </c>
      <c r="F4836" s="365"/>
      <c r="G4836" s="183" t="s">
        <v>2</v>
      </c>
      <c r="H4836" s="184">
        <v>0.13</v>
      </c>
      <c r="I4836" s="185">
        <v>599.55999999999995</v>
      </c>
      <c r="J4836" s="198">
        <v>77.94</v>
      </c>
    </row>
    <row r="4837" spans="1:10" s="110" customFormat="1" ht="25.5" customHeight="1">
      <c r="A4837" s="197" t="s">
        <v>146</v>
      </c>
      <c r="B4837" s="183" t="s">
        <v>1386</v>
      </c>
      <c r="C4837" s="183" t="s">
        <v>21</v>
      </c>
      <c r="D4837" s="285" t="s">
        <v>174</v>
      </c>
      <c r="E4837" s="365" t="s">
        <v>148</v>
      </c>
      <c r="F4837" s="365"/>
      <c r="G4837" s="183" t="s">
        <v>26</v>
      </c>
      <c r="H4837" s="184">
        <v>10.263</v>
      </c>
      <c r="I4837" s="185">
        <v>25.62</v>
      </c>
      <c r="J4837" s="198">
        <v>262.93</v>
      </c>
    </row>
    <row r="4838" spans="1:10" s="110" customFormat="1" ht="25.5" customHeight="1">
      <c r="A4838" s="197" t="s">
        <v>146</v>
      </c>
      <c r="B4838" s="183" t="s">
        <v>1345</v>
      </c>
      <c r="C4838" s="183" t="s">
        <v>21</v>
      </c>
      <c r="D4838" s="285" t="s">
        <v>147</v>
      </c>
      <c r="E4838" s="365" t="s">
        <v>148</v>
      </c>
      <c r="F4838" s="365"/>
      <c r="G4838" s="183" t="s">
        <v>26</v>
      </c>
      <c r="H4838" s="184">
        <v>5.1319999999999997</v>
      </c>
      <c r="I4838" s="185">
        <v>20.32</v>
      </c>
      <c r="J4838" s="198">
        <v>104.28</v>
      </c>
    </row>
    <row r="4839" spans="1:10" s="110" customFormat="1" ht="25.5">
      <c r="A4839" s="199" t="s">
        <v>139</v>
      </c>
      <c r="B4839" s="186" t="s">
        <v>1764</v>
      </c>
      <c r="C4839" s="186" t="s">
        <v>21</v>
      </c>
      <c r="D4839" s="278" t="s">
        <v>1765</v>
      </c>
      <c r="E4839" s="362" t="s">
        <v>142</v>
      </c>
      <c r="F4839" s="362"/>
      <c r="G4839" s="186" t="s">
        <v>45</v>
      </c>
      <c r="H4839" s="187">
        <v>122.27</v>
      </c>
      <c r="I4839" s="188">
        <v>4.6100000000000003</v>
      </c>
      <c r="J4839" s="200">
        <v>563.66</v>
      </c>
    </row>
    <row r="4840" spans="1:10" s="110" customFormat="1" ht="25.5">
      <c r="A4840" s="201"/>
      <c r="B4840" s="293"/>
      <c r="C4840" s="293"/>
      <c r="D4840" s="279"/>
      <c r="E4840" s="279" t="s">
        <v>143</v>
      </c>
      <c r="F4840" s="203">
        <v>294.5</v>
      </c>
      <c r="G4840" s="279" t="s">
        <v>144</v>
      </c>
      <c r="H4840" s="203">
        <v>0</v>
      </c>
      <c r="I4840" s="279" t="s">
        <v>145</v>
      </c>
      <c r="J4840" s="204">
        <v>294.5</v>
      </c>
    </row>
    <row r="4841" spans="1:10" s="110" customFormat="1" ht="15" customHeight="1" thickBot="1">
      <c r="A4841" s="201"/>
      <c r="B4841" s="293"/>
      <c r="C4841" s="293"/>
      <c r="D4841" s="279"/>
      <c r="E4841" s="279" t="s">
        <v>663</v>
      </c>
      <c r="F4841" s="203">
        <v>226.67</v>
      </c>
      <c r="G4841" s="279"/>
      <c r="H4841" s="363" t="s">
        <v>664</v>
      </c>
      <c r="I4841" s="363"/>
      <c r="J4841" s="204">
        <v>1235.48</v>
      </c>
    </row>
    <row r="4842" spans="1:10" s="110" customFormat="1" ht="15" thickTop="1">
      <c r="A4842" s="205"/>
      <c r="B4842" s="190"/>
      <c r="C4842" s="190"/>
      <c r="D4842" s="189"/>
      <c r="E4842" s="189"/>
      <c r="F4842" s="189"/>
      <c r="G4842" s="189"/>
      <c r="H4842" s="189"/>
      <c r="I4842" s="189"/>
      <c r="J4842" s="206"/>
    </row>
    <row r="4843" spans="1:10" s="110" customFormat="1">
      <c r="A4843" s="290"/>
      <c r="B4843" s="289" t="s">
        <v>8</v>
      </c>
      <c r="C4843" s="289" t="s">
        <v>9</v>
      </c>
      <c r="D4843" s="284" t="s">
        <v>10</v>
      </c>
      <c r="E4843" s="367" t="s">
        <v>136</v>
      </c>
      <c r="F4843" s="367"/>
      <c r="G4843" s="289" t="s">
        <v>11</v>
      </c>
      <c r="H4843" s="288" t="s">
        <v>12</v>
      </c>
      <c r="I4843" s="288" t="s">
        <v>13</v>
      </c>
      <c r="J4843" s="287" t="s">
        <v>14</v>
      </c>
    </row>
    <row r="4844" spans="1:10" s="110" customFormat="1" ht="38.25">
      <c r="A4844" s="94" t="s">
        <v>137</v>
      </c>
      <c r="B4844" s="95" t="s">
        <v>1685</v>
      </c>
      <c r="C4844" s="95" t="s">
        <v>21</v>
      </c>
      <c r="D4844" s="277" t="s">
        <v>175</v>
      </c>
      <c r="E4844" s="368" t="s">
        <v>176</v>
      </c>
      <c r="F4844" s="368"/>
      <c r="G4844" s="95" t="s">
        <v>3</v>
      </c>
      <c r="H4844" s="182">
        <v>1</v>
      </c>
      <c r="I4844" s="96">
        <v>67.900000000000006</v>
      </c>
      <c r="J4844" s="196">
        <v>67.900000000000006</v>
      </c>
    </row>
    <row r="4845" spans="1:10" s="110" customFormat="1" ht="38.25">
      <c r="A4845" s="197" t="s">
        <v>146</v>
      </c>
      <c r="B4845" s="183" t="s">
        <v>1414</v>
      </c>
      <c r="C4845" s="183" t="s">
        <v>21</v>
      </c>
      <c r="D4845" s="285" t="s">
        <v>787</v>
      </c>
      <c r="E4845" s="365" t="s">
        <v>148</v>
      </c>
      <c r="F4845" s="365"/>
      <c r="G4845" s="183" t="s">
        <v>2</v>
      </c>
      <c r="H4845" s="184">
        <v>1.04E-2</v>
      </c>
      <c r="I4845" s="185">
        <v>724.84</v>
      </c>
      <c r="J4845" s="198">
        <v>7.53</v>
      </c>
    </row>
    <row r="4846" spans="1:10" s="110" customFormat="1" ht="25.5" customHeight="1">
      <c r="A4846" s="197" t="s">
        <v>146</v>
      </c>
      <c r="B4846" s="183" t="s">
        <v>1386</v>
      </c>
      <c r="C4846" s="183" t="s">
        <v>21</v>
      </c>
      <c r="D4846" s="285" t="s">
        <v>174</v>
      </c>
      <c r="E4846" s="365" t="s">
        <v>148</v>
      </c>
      <c r="F4846" s="365"/>
      <c r="G4846" s="183" t="s">
        <v>26</v>
      </c>
      <c r="H4846" s="184">
        <v>0.59</v>
      </c>
      <c r="I4846" s="185">
        <v>25.62</v>
      </c>
      <c r="J4846" s="198">
        <v>15.11</v>
      </c>
    </row>
    <row r="4847" spans="1:10" s="110" customFormat="1" ht="25.5" customHeight="1">
      <c r="A4847" s="197" t="s">
        <v>146</v>
      </c>
      <c r="B4847" s="183" t="s">
        <v>1345</v>
      </c>
      <c r="C4847" s="183" t="s">
        <v>21</v>
      </c>
      <c r="D4847" s="285" t="s">
        <v>147</v>
      </c>
      <c r="E4847" s="365" t="s">
        <v>148</v>
      </c>
      <c r="F4847" s="365"/>
      <c r="G4847" s="183" t="s">
        <v>26</v>
      </c>
      <c r="H4847" s="184">
        <v>0.29499999999999998</v>
      </c>
      <c r="I4847" s="185">
        <v>20.32</v>
      </c>
      <c r="J4847" s="198">
        <v>5.99</v>
      </c>
    </row>
    <row r="4848" spans="1:10" s="110" customFormat="1" ht="25.5">
      <c r="A4848" s="199" t="s">
        <v>139</v>
      </c>
      <c r="B4848" s="186" t="s">
        <v>1766</v>
      </c>
      <c r="C4848" s="186" t="s">
        <v>21</v>
      </c>
      <c r="D4848" s="278" t="s">
        <v>1767</v>
      </c>
      <c r="E4848" s="362" t="s">
        <v>142</v>
      </c>
      <c r="F4848" s="362"/>
      <c r="G4848" s="186" t="s">
        <v>34</v>
      </c>
      <c r="H4848" s="187">
        <v>0.42</v>
      </c>
      <c r="I4848" s="188">
        <v>2.69</v>
      </c>
      <c r="J4848" s="200">
        <v>1.1200000000000001</v>
      </c>
    </row>
    <row r="4849" spans="1:10" s="110" customFormat="1">
      <c r="A4849" s="199" t="s">
        <v>139</v>
      </c>
      <c r="B4849" s="186" t="s">
        <v>1415</v>
      </c>
      <c r="C4849" s="186" t="s">
        <v>21</v>
      </c>
      <c r="D4849" s="278" t="s">
        <v>788</v>
      </c>
      <c r="E4849" s="362" t="s">
        <v>142</v>
      </c>
      <c r="F4849" s="362"/>
      <c r="G4849" s="186" t="s">
        <v>789</v>
      </c>
      <c r="H4849" s="187">
        <v>5.0000000000000001E-3</v>
      </c>
      <c r="I4849" s="188">
        <v>43.77</v>
      </c>
      <c r="J4849" s="200">
        <v>0.21</v>
      </c>
    </row>
    <row r="4850" spans="1:10" s="110" customFormat="1" ht="25.5">
      <c r="A4850" s="199" t="s">
        <v>139</v>
      </c>
      <c r="B4850" s="186" t="s">
        <v>1768</v>
      </c>
      <c r="C4850" s="186" t="s">
        <v>21</v>
      </c>
      <c r="D4850" s="278" t="s">
        <v>1769</v>
      </c>
      <c r="E4850" s="362" t="s">
        <v>142</v>
      </c>
      <c r="F4850" s="362"/>
      <c r="G4850" s="186" t="s">
        <v>45</v>
      </c>
      <c r="H4850" s="187">
        <v>13.6</v>
      </c>
      <c r="I4850" s="188">
        <v>2.79</v>
      </c>
      <c r="J4850" s="200">
        <v>37.94</v>
      </c>
    </row>
    <row r="4851" spans="1:10" s="110" customFormat="1" ht="25.5">
      <c r="A4851" s="201"/>
      <c r="B4851" s="293"/>
      <c r="C4851" s="293"/>
      <c r="D4851" s="279"/>
      <c r="E4851" s="279" t="s">
        <v>143</v>
      </c>
      <c r="F4851" s="203">
        <v>18.14</v>
      </c>
      <c r="G4851" s="279" t="s">
        <v>144</v>
      </c>
      <c r="H4851" s="203">
        <v>0</v>
      </c>
      <c r="I4851" s="279" t="s">
        <v>145</v>
      </c>
      <c r="J4851" s="204">
        <v>18.14</v>
      </c>
    </row>
    <row r="4852" spans="1:10" s="110" customFormat="1" ht="15" customHeight="1" thickBot="1">
      <c r="A4852" s="201"/>
      <c r="B4852" s="293"/>
      <c r="C4852" s="293"/>
      <c r="D4852" s="279"/>
      <c r="E4852" s="279" t="s">
        <v>663</v>
      </c>
      <c r="F4852" s="203">
        <v>15.25</v>
      </c>
      <c r="G4852" s="279"/>
      <c r="H4852" s="363" t="s">
        <v>664</v>
      </c>
      <c r="I4852" s="363"/>
      <c r="J4852" s="204">
        <v>83.15</v>
      </c>
    </row>
    <row r="4853" spans="1:10" s="110" customFormat="1" ht="15" thickTop="1">
      <c r="A4853" s="205"/>
      <c r="B4853" s="190"/>
      <c r="C4853" s="190"/>
      <c r="D4853" s="189"/>
      <c r="E4853" s="189"/>
      <c r="F4853" s="189"/>
      <c r="G4853" s="189"/>
      <c r="H4853" s="189"/>
      <c r="I4853" s="189"/>
      <c r="J4853" s="206"/>
    </row>
    <row r="4854" spans="1:10" s="110" customFormat="1">
      <c r="A4854" s="290"/>
      <c r="B4854" s="289" t="s">
        <v>8</v>
      </c>
      <c r="C4854" s="289" t="s">
        <v>9</v>
      </c>
      <c r="D4854" s="284" t="s">
        <v>10</v>
      </c>
      <c r="E4854" s="367" t="s">
        <v>136</v>
      </c>
      <c r="F4854" s="367"/>
      <c r="G4854" s="289" t="s">
        <v>11</v>
      </c>
      <c r="H4854" s="288" t="s">
        <v>12</v>
      </c>
      <c r="I4854" s="288" t="s">
        <v>13</v>
      </c>
      <c r="J4854" s="287" t="s">
        <v>14</v>
      </c>
    </row>
    <row r="4855" spans="1:10" s="110" customFormat="1" ht="25.5" customHeight="1">
      <c r="A4855" s="94" t="s">
        <v>137</v>
      </c>
      <c r="B4855" s="95" t="s">
        <v>4434</v>
      </c>
      <c r="C4855" s="95" t="s">
        <v>21</v>
      </c>
      <c r="D4855" s="277" t="s">
        <v>4435</v>
      </c>
      <c r="E4855" s="368" t="s">
        <v>182</v>
      </c>
      <c r="F4855" s="368"/>
      <c r="G4855" s="95" t="s">
        <v>45</v>
      </c>
      <c r="H4855" s="182">
        <v>1</v>
      </c>
      <c r="I4855" s="96">
        <v>13.53</v>
      </c>
      <c r="J4855" s="196">
        <v>13.53</v>
      </c>
    </row>
    <row r="4856" spans="1:10" s="110" customFormat="1" ht="25.5" customHeight="1">
      <c r="A4856" s="197" t="s">
        <v>146</v>
      </c>
      <c r="B4856" s="183" t="s">
        <v>1508</v>
      </c>
      <c r="C4856" s="183" t="s">
        <v>21</v>
      </c>
      <c r="D4856" s="285" t="s">
        <v>150</v>
      </c>
      <c r="E4856" s="365" t="s">
        <v>148</v>
      </c>
      <c r="F4856" s="365"/>
      <c r="G4856" s="183" t="s">
        <v>26</v>
      </c>
      <c r="H4856" s="184">
        <v>1.7442699999999998E-2</v>
      </c>
      <c r="I4856" s="185">
        <v>21.96</v>
      </c>
      <c r="J4856" s="198">
        <v>0.38</v>
      </c>
    </row>
    <row r="4857" spans="1:10" s="110" customFormat="1" ht="25.5" customHeight="1">
      <c r="A4857" s="197" t="s">
        <v>146</v>
      </c>
      <c r="B4857" s="183" t="s">
        <v>1509</v>
      </c>
      <c r="C4857" s="183" t="s">
        <v>21</v>
      </c>
      <c r="D4857" s="285" t="s">
        <v>151</v>
      </c>
      <c r="E4857" s="365" t="s">
        <v>148</v>
      </c>
      <c r="F4857" s="365"/>
      <c r="G4857" s="183" t="s">
        <v>26</v>
      </c>
      <c r="H4857" s="184">
        <v>0.157</v>
      </c>
      <c r="I4857" s="185">
        <v>26.68</v>
      </c>
      <c r="J4857" s="198">
        <v>4.18</v>
      </c>
    </row>
    <row r="4858" spans="1:10" s="110" customFormat="1" ht="25.5">
      <c r="A4858" s="199" t="s">
        <v>139</v>
      </c>
      <c r="B4858" s="186" t="s">
        <v>4436</v>
      </c>
      <c r="C4858" s="186" t="s">
        <v>21</v>
      </c>
      <c r="D4858" s="278" t="s">
        <v>4437</v>
      </c>
      <c r="E4858" s="362" t="s">
        <v>142</v>
      </c>
      <c r="F4858" s="362"/>
      <c r="G4858" s="186" t="s">
        <v>45</v>
      </c>
      <c r="H4858" s="187">
        <v>1</v>
      </c>
      <c r="I4858" s="188">
        <v>8.9700000000000006</v>
      </c>
      <c r="J4858" s="200">
        <v>8.9700000000000006</v>
      </c>
    </row>
    <row r="4859" spans="1:10" s="110" customFormat="1" ht="25.5">
      <c r="A4859" s="201"/>
      <c r="B4859" s="293"/>
      <c r="C4859" s="293"/>
      <c r="D4859" s="279"/>
      <c r="E4859" s="279" t="s">
        <v>143</v>
      </c>
      <c r="F4859" s="203">
        <v>3.63</v>
      </c>
      <c r="G4859" s="279" t="s">
        <v>144</v>
      </c>
      <c r="H4859" s="203">
        <v>0</v>
      </c>
      <c r="I4859" s="279" t="s">
        <v>145</v>
      </c>
      <c r="J4859" s="204">
        <v>3.63</v>
      </c>
    </row>
    <row r="4860" spans="1:10" s="110" customFormat="1" ht="15" customHeight="1" thickBot="1">
      <c r="A4860" s="201"/>
      <c r="B4860" s="293"/>
      <c r="C4860" s="293"/>
      <c r="D4860" s="279"/>
      <c r="E4860" s="279" t="s">
        <v>663</v>
      </c>
      <c r="F4860" s="203">
        <v>3.04</v>
      </c>
      <c r="G4860" s="279"/>
      <c r="H4860" s="363" t="s">
        <v>664</v>
      </c>
      <c r="I4860" s="363"/>
      <c r="J4860" s="204">
        <v>16.57</v>
      </c>
    </row>
    <row r="4861" spans="1:10" s="110" customFormat="1" ht="15" thickTop="1">
      <c r="A4861" s="205"/>
      <c r="B4861" s="190"/>
      <c r="C4861" s="190"/>
      <c r="D4861" s="189"/>
      <c r="E4861" s="189"/>
      <c r="F4861" s="189"/>
      <c r="G4861" s="189"/>
      <c r="H4861" s="189"/>
      <c r="I4861" s="189"/>
      <c r="J4861" s="206"/>
    </row>
    <row r="4862" spans="1:10" s="110" customFormat="1">
      <c r="A4862" s="290"/>
      <c r="B4862" s="289" t="s">
        <v>8</v>
      </c>
      <c r="C4862" s="289" t="s">
        <v>9</v>
      </c>
      <c r="D4862" s="284" t="s">
        <v>10</v>
      </c>
      <c r="E4862" s="367" t="s">
        <v>136</v>
      </c>
      <c r="F4862" s="367"/>
      <c r="G4862" s="289" t="s">
        <v>11</v>
      </c>
      <c r="H4862" s="288" t="s">
        <v>12</v>
      </c>
      <c r="I4862" s="288" t="s">
        <v>13</v>
      </c>
      <c r="J4862" s="287" t="s">
        <v>14</v>
      </c>
    </row>
    <row r="4863" spans="1:10" s="110" customFormat="1" ht="38.25">
      <c r="A4863" s="94" t="s">
        <v>137</v>
      </c>
      <c r="B4863" s="95" t="s">
        <v>1548</v>
      </c>
      <c r="C4863" s="95" t="s">
        <v>21</v>
      </c>
      <c r="D4863" s="277" t="s">
        <v>907</v>
      </c>
      <c r="E4863" s="368" t="s">
        <v>148</v>
      </c>
      <c r="F4863" s="368"/>
      <c r="G4863" s="95" t="s">
        <v>2</v>
      </c>
      <c r="H4863" s="182">
        <v>1</v>
      </c>
      <c r="I4863" s="96">
        <v>739.22</v>
      </c>
      <c r="J4863" s="196">
        <v>739.22</v>
      </c>
    </row>
    <row r="4864" spans="1:10" s="110" customFormat="1" ht="25.5" customHeight="1">
      <c r="A4864" s="197" t="s">
        <v>146</v>
      </c>
      <c r="B4864" s="183" t="s">
        <v>1345</v>
      </c>
      <c r="C4864" s="183" t="s">
        <v>21</v>
      </c>
      <c r="D4864" s="285" t="s">
        <v>147</v>
      </c>
      <c r="E4864" s="365" t="s">
        <v>148</v>
      </c>
      <c r="F4864" s="365"/>
      <c r="G4864" s="183" t="s">
        <v>26</v>
      </c>
      <c r="H4864" s="184">
        <v>11.23</v>
      </c>
      <c r="I4864" s="185">
        <v>20.32</v>
      </c>
      <c r="J4864" s="198">
        <v>228.19</v>
      </c>
    </row>
    <row r="4865" spans="1:10" s="110" customFormat="1" ht="25.5">
      <c r="A4865" s="199" t="s">
        <v>139</v>
      </c>
      <c r="B4865" s="186" t="s">
        <v>1474</v>
      </c>
      <c r="C4865" s="186" t="s">
        <v>21</v>
      </c>
      <c r="D4865" s="278" t="s">
        <v>504</v>
      </c>
      <c r="E4865" s="362" t="s">
        <v>142</v>
      </c>
      <c r="F4865" s="362"/>
      <c r="G4865" s="186" t="s">
        <v>2</v>
      </c>
      <c r="H4865" s="187">
        <v>1.1599999999999999</v>
      </c>
      <c r="I4865" s="188">
        <v>132.5</v>
      </c>
      <c r="J4865" s="200">
        <v>153.69999999999999</v>
      </c>
    </row>
    <row r="4866" spans="1:10" s="110" customFormat="1">
      <c r="A4866" s="199" t="s">
        <v>139</v>
      </c>
      <c r="B4866" s="186" t="s">
        <v>1770</v>
      </c>
      <c r="C4866" s="186" t="s">
        <v>21</v>
      </c>
      <c r="D4866" s="278" t="s">
        <v>1771</v>
      </c>
      <c r="E4866" s="362" t="s">
        <v>142</v>
      </c>
      <c r="F4866" s="362"/>
      <c r="G4866" s="186" t="s">
        <v>38</v>
      </c>
      <c r="H4866" s="187">
        <v>116.4</v>
      </c>
      <c r="I4866" s="188">
        <v>1</v>
      </c>
      <c r="J4866" s="200">
        <v>116.4</v>
      </c>
    </row>
    <row r="4867" spans="1:10" s="110" customFormat="1">
      <c r="A4867" s="199" t="s">
        <v>139</v>
      </c>
      <c r="B4867" s="186" t="s">
        <v>1473</v>
      </c>
      <c r="C4867" s="186" t="s">
        <v>21</v>
      </c>
      <c r="D4867" s="278" t="s">
        <v>503</v>
      </c>
      <c r="E4867" s="362" t="s">
        <v>142</v>
      </c>
      <c r="F4867" s="362"/>
      <c r="G4867" s="186" t="s">
        <v>38</v>
      </c>
      <c r="H4867" s="187">
        <v>261.89</v>
      </c>
      <c r="I4867" s="188">
        <v>0.92</v>
      </c>
      <c r="J4867" s="200">
        <v>240.93</v>
      </c>
    </row>
    <row r="4868" spans="1:10" s="110" customFormat="1" ht="25.5">
      <c r="A4868" s="201"/>
      <c r="B4868" s="293"/>
      <c r="C4868" s="293"/>
      <c r="D4868" s="279"/>
      <c r="E4868" s="279" t="s">
        <v>143</v>
      </c>
      <c r="F4868" s="203">
        <v>169.46</v>
      </c>
      <c r="G4868" s="279" t="s">
        <v>144</v>
      </c>
      <c r="H4868" s="203">
        <v>0</v>
      </c>
      <c r="I4868" s="279" t="s">
        <v>145</v>
      </c>
      <c r="J4868" s="204">
        <v>169.46</v>
      </c>
    </row>
    <row r="4869" spans="1:10" s="110" customFormat="1" ht="15" customHeight="1" thickBot="1">
      <c r="A4869" s="201"/>
      <c r="B4869" s="293"/>
      <c r="C4869" s="293"/>
      <c r="D4869" s="279"/>
      <c r="E4869" s="279" t="s">
        <v>663</v>
      </c>
      <c r="F4869" s="203">
        <v>166.1</v>
      </c>
      <c r="G4869" s="279"/>
      <c r="H4869" s="363" t="s">
        <v>664</v>
      </c>
      <c r="I4869" s="363"/>
      <c r="J4869" s="204">
        <v>905.32</v>
      </c>
    </row>
    <row r="4870" spans="1:10" s="110" customFormat="1" ht="15" thickTop="1">
      <c r="A4870" s="205"/>
      <c r="B4870" s="190"/>
      <c r="C4870" s="190"/>
      <c r="D4870" s="189"/>
      <c r="E4870" s="189"/>
      <c r="F4870" s="189"/>
      <c r="G4870" s="189"/>
      <c r="H4870" s="189"/>
      <c r="I4870" s="189"/>
      <c r="J4870" s="206"/>
    </row>
    <row r="4871" spans="1:10" s="110" customFormat="1">
      <c r="A4871" s="290"/>
      <c r="B4871" s="289" t="s">
        <v>8</v>
      </c>
      <c r="C4871" s="289" t="s">
        <v>9</v>
      </c>
      <c r="D4871" s="284" t="s">
        <v>10</v>
      </c>
      <c r="E4871" s="367" t="s">
        <v>136</v>
      </c>
      <c r="F4871" s="367"/>
      <c r="G4871" s="289" t="s">
        <v>11</v>
      </c>
      <c r="H4871" s="288" t="s">
        <v>12</v>
      </c>
      <c r="I4871" s="288" t="s">
        <v>13</v>
      </c>
      <c r="J4871" s="287" t="s">
        <v>14</v>
      </c>
    </row>
    <row r="4872" spans="1:10" s="110" customFormat="1" ht="38.25">
      <c r="A4872" s="94" t="s">
        <v>137</v>
      </c>
      <c r="B4872" s="95" t="s">
        <v>1414</v>
      </c>
      <c r="C4872" s="95" t="s">
        <v>21</v>
      </c>
      <c r="D4872" s="277" t="s">
        <v>787</v>
      </c>
      <c r="E4872" s="368" t="s">
        <v>148</v>
      </c>
      <c r="F4872" s="368"/>
      <c r="G4872" s="95" t="s">
        <v>2</v>
      </c>
      <c r="H4872" s="182">
        <v>1</v>
      </c>
      <c r="I4872" s="96">
        <v>724.84</v>
      </c>
      <c r="J4872" s="196">
        <v>724.84</v>
      </c>
    </row>
    <row r="4873" spans="1:10" s="110" customFormat="1" ht="25.5" customHeight="1">
      <c r="A4873" s="197" t="s">
        <v>146</v>
      </c>
      <c r="B4873" s="183" t="s">
        <v>1345</v>
      </c>
      <c r="C4873" s="183" t="s">
        <v>21</v>
      </c>
      <c r="D4873" s="285" t="s">
        <v>147</v>
      </c>
      <c r="E4873" s="365" t="s">
        <v>148</v>
      </c>
      <c r="F4873" s="365"/>
      <c r="G4873" s="183" t="s">
        <v>26</v>
      </c>
      <c r="H4873" s="184">
        <v>11.1</v>
      </c>
      <c r="I4873" s="185">
        <v>20.32</v>
      </c>
      <c r="J4873" s="198">
        <v>225.55</v>
      </c>
    </row>
    <row r="4874" spans="1:10" s="110" customFormat="1" ht="25.5">
      <c r="A4874" s="199" t="s">
        <v>139</v>
      </c>
      <c r="B4874" s="186" t="s">
        <v>1474</v>
      </c>
      <c r="C4874" s="186" t="s">
        <v>21</v>
      </c>
      <c r="D4874" s="278" t="s">
        <v>504</v>
      </c>
      <c r="E4874" s="362" t="s">
        <v>142</v>
      </c>
      <c r="F4874" s="362"/>
      <c r="G4874" s="186" t="s">
        <v>2</v>
      </c>
      <c r="H4874" s="187">
        <v>1.1399999999999999</v>
      </c>
      <c r="I4874" s="188">
        <v>132.5</v>
      </c>
      <c r="J4874" s="200">
        <v>151.05000000000001</v>
      </c>
    </row>
    <row r="4875" spans="1:10" s="110" customFormat="1">
      <c r="A4875" s="199" t="s">
        <v>139</v>
      </c>
      <c r="B4875" s="186" t="s">
        <v>1770</v>
      </c>
      <c r="C4875" s="186" t="s">
        <v>21</v>
      </c>
      <c r="D4875" s="278" t="s">
        <v>1771</v>
      </c>
      <c r="E4875" s="362" t="s">
        <v>142</v>
      </c>
      <c r="F4875" s="362"/>
      <c r="G4875" s="186" t="s">
        <v>38</v>
      </c>
      <c r="H4875" s="187">
        <v>171.13</v>
      </c>
      <c r="I4875" s="188">
        <v>1</v>
      </c>
      <c r="J4875" s="200">
        <v>171.13</v>
      </c>
    </row>
    <row r="4876" spans="1:10" s="110" customFormat="1">
      <c r="A4876" s="199" t="s">
        <v>139</v>
      </c>
      <c r="B4876" s="186" t="s">
        <v>1473</v>
      </c>
      <c r="C4876" s="186" t="s">
        <v>21</v>
      </c>
      <c r="D4876" s="278" t="s">
        <v>503</v>
      </c>
      <c r="E4876" s="362" t="s">
        <v>142</v>
      </c>
      <c r="F4876" s="362"/>
      <c r="G4876" s="186" t="s">
        <v>38</v>
      </c>
      <c r="H4876" s="187">
        <v>192.52</v>
      </c>
      <c r="I4876" s="188">
        <v>0.92</v>
      </c>
      <c r="J4876" s="200">
        <v>177.11</v>
      </c>
    </row>
    <row r="4877" spans="1:10" s="110" customFormat="1" ht="25.5">
      <c r="A4877" s="201"/>
      <c r="B4877" s="293"/>
      <c r="C4877" s="293"/>
      <c r="D4877" s="279"/>
      <c r="E4877" s="279" t="s">
        <v>143</v>
      </c>
      <c r="F4877" s="203">
        <v>167.49</v>
      </c>
      <c r="G4877" s="279" t="s">
        <v>144</v>
      </c>
      <c r="H4877" s="203">
        <v>0</v>
      </c>
      <c r="I4877" s="279" t="s">
        <v>145</v>
      </c>
      <c r="J4877" s="204">
        <v>167.49</v>
      </c>
    </row>
    <row r="4878" spans="1:10" s="110" customFormat="1" ht="15" customHeight="1" thickBot="1">
      <c r="A4878" s="201"/>
      <c r="B4878" s="293"/>
      <c r="C4878" s="293"/>
      <c r="D4878" s="279"/>
      <c r="E4878" s="279" t="s">
        <v>663</v>
      </c>
      <c r="F4878" s="203">
        <v>162.87</v>
      </c>
      <c r="G4878" s="279"/>
      <c r="H4878" s="363" t="s">
        <v>664</v>
      </c>
      <c r="I4878" s="363"/>
      <c r="J4878" s="204">
        <v>887.71</v>
      </c>
    </row>
    <row r="4879" spans="1:10" s="110" customFormat="1" ht="15" thickTop="1">
      <c r="A4879" s="205"/>
      <c r="B4879" s="190"/>
      <c r="C4879" s="190"/>
      <c r="D4879" s="189"/>
      <c r="E4879" s="189"/>
      <c r="F4879" s="189"/>
      <c r="G4879" s="189"/>
      <c r="H4879" s="189"/>
      <c r="I4879" s="189"/>
      <c r="J4879" s="206"/>
    </row>
    <row r="4880" spans="1:10" s="110" customFormat="1">
      <c r="A4880" s="290"/>
      <c r="B4880" s="289" t="s">
        <v>8</v>
      </c>
      <c r="C4880" s="289" t="s">
        <v>9</v>
      </c>
      <c r="D4880" s="284" t="s">
        <v>10</v>
      </c>
      <c r="E4880" s="367" t="s">
        <v>136</v>
      </c>
      <c r="F4880" s="367"/>
      <c r="G4880" s="289" t="s">
        <v>11</v>
      </c>
      <c r="H4880" s="288" t="s">
        <v>12</v>
      </c>
      <c r="I4880" s="288" t="s">
        <v>13</v>
      </c>
      <c r="J4880" s="287" t="s">
        <v>14</v>
      </c>
    </row>
    <row r="4881" spans="1:10" s="110" customFormat="1" ht="51">
      <c r="A4881" s="94" t="s">
        <v>137</v>
      </c>
      <c r="B4881" s="95" t="s">
        <v>1388</v>
      </c>
      <c r="C4881" s="95" t="s">
        <v>21</v>
      </c>
      <c r="D4881" s="277" t="s">
        <v>761</v>
      </c>
      <c r="E4881" s="368" t="s">
        <v>148</v>
      </c>
      <c r="F4881" s="368"/>
      <c r="G4881" s="95" t="s">
        <v>2</v>
      </c>
      <c r="H4881" s="182">
        <v>1</v>
      </c>
      <c r="I4881" s="96">
        <v>599.55999999999995</v>
      </c>
      <c r="J4881" s="196">
        <v>599.55999999999995</v>
      </c>
    </row>
    <row r="4882" spans="1:10" s="110" customFormat="1" ht="25.5" customHeight="1">
      <c r="A4882" s="197" t="s">
        <v>146</v>
      </c>
      <c r="B4882" s="183" t="s">
        <v>1635</v>
      </c>
      <c r="C4882" s="183" t="s">
        <v>21</v>
      </c>
      <c r="D4882" s="285" t="s">
        <v>540</v>
      </c>
      <c r="E4882" s="365" t="s">
        <v>148</v>
      </c>
      <c r="F4882" s="365"/>
      <c r="G4882" s="183" t="s">
        <v>26</v>
      </c>
      <c r="H4882" s="184">
        <v>4.5</v>
      </c>
      <c r="I4882" s="185">
        <v>19.600000000000001</v>
      </c>
      <c r="J4882" s="198">
        <v>88.2</v>
      </c>
    </row>
    <row r="4883" spans="1:10" s="110" customFormat="1" ht="38.25" customHeight="1">
      <c r="A4883" s="197" t="s">
        <v>146</v>
      </c>
      <c r="B4883" s="183" t="s">
        <v>1772</v>
      </c>
      <c r="C4883" s="183" t="s">
        <v>21</v>
      </c>
      <c r="D4883" s="285" t="s">
        <v>1773</v>
      </c>
      <c r="E4883" s="365" t="s">
        <v>155</v>
      </c>
      <c r="F4883" s="365"/>
      <c r="G4883" s="183" t="s">
        <v>156</v>
      </c>
      <c r="H4883" s="184">
        <v>1.05</v>
      </c>
      <c r="I4883" s="185">
        <v>2.0299999999999998</v>
      </c>
      <c r="J4883" s="198">
        <v>2.13</v>
      </c>
    </row>
    <row r="4884" spans="1:10" s="110" customFormat="1" ht="38.25" customHeight="1">
      <c r="A4884" s="197" t="s">
        <v>146</v>
      </c>
      <c r="B4884" s="183" t="s">
        <v>1774</v>
      </c>
      <c r="C4884" s="183" t="s">
        <v>21</v>
      </c>
      <c r="D4884" s="285" t="s">
        <v>1775</v>
      </c>
      <c r="E4884" s="365" t="s">
        <v>155</v>
      </c>
      <c r="F4884" s="365"/>
      <c r="G4884" s="183" t="s">
        <v>249</v>
      </c>
      <c r="H4884" s="184">
        <v>3.45</v>
      </c>
      <c r="I4884" s="185">
        <v>0.36</v>
      </c>
      <c r="J4884" s="198">
        <v>1.24</v>
      </c>
    </row>
    <row r="4885" spans="1:10" s="110" customFormat="1" ht="25.5">
      <c r="A4885" s="199" t="s">
        <v>139</v>
      </c>
      <c r="B4885" s="186" t="s">
        <v>1474</v>
      </c>
      <c r="C4885" s="186" t="s">
        <v>21</v>
      </c>
      <c r="D4885" s="278" t="s">
        <v>504</v>
      </c>
      <c r="E4885" s="362" t="s">
        <v>142</v>
      </c>
      <c r="F4885" s="362"/>
      <c r="G4885" s="186" t="s">
        <v>2</v>
      </c>
      <c r="H4885" s="187">
        <v>1.1599999999999999</v>
      </c>
      <c r="I4885" s="188">
        <v>132.5</v>
      </c>
      <c r="J4885" s="200">
        <v>153.69999999999999</v>
      </c>
    </row>
    <row r="4886" spans="1:10" s="110" customFormat="1">
      <c r="A4886" s="199" t="s">
        <v>139</v>
      </c>
      <c r="B4886" s="186" t="s">
        <v>1770</v>
      </c>
      <c r="C4886" s="186" t="s">
        <v>21</v>
      </c>
      <c r="D4886" s="278" t="s">
        <v>1771</v>
      </c>
      <c r="E4886" s="362" t="s">
        <v>142</v>
      </c>
      <c r="F4886" s="362"/>
      <c r="G4886" s="186" t="s">
        <v>38</v>
      </c>
      <c r="H4886" s="187">
        <v>174.1</v>
      </c>
      <c r="I4886" s="188">
        <v>1</v>
      </c>
      <c r="J4886" s="200">
        <v>174.1</v>
      </c>
    </row>
    <row r="4887" spans="1:10" s="110" customFormat="1">
      <c r="A4887" s="199" t="s">
        <v>139</v>
      </c>
      <c r="B4887" s="186" t="s">
        <v>1473</v>
      </c>
      <c r="C4887" s="186" t="s">
        <v>21</v>
      </c>
      <c r="D4887" s="278" t="s">
        <v>503</v>
      </c>
      <c r="E4887" s="362" t="s">
        <v>142</v>
      </c>
      <c r="F4887" s="362"/>
      <c r="G4887" s="186" t="s">
        <v>38</v>
      </c>
      <c r="H4887" s="187">
        <v>195.86</v>
      </c>
      <c r="I4887" s="188">
        <v>0.92</v>
      </c>
      <c r="J4887" s="200">
        <v>180.19</v>
      </c>
    </row>
    <row r="4888" spans="1:10" s="110" customFormat="1" ht="25.5">
      <c r="A4888" s="201"/>
      <c r="B4888" s="293"/>
      <c r="C4888" s="293"/>
      <c r="D4888" s="279"/>
      <c r="E4888" s="279" t="s">
        <v>143</v>
      </c>
      <c r="F4888" s="203">
        <v>69.48</v>
      </c>
      <c r="G4888" s="279" t="s">
        <v>144</v>
      </c>
      <c r="H4888" s="203">
        <v>0</v>
      </c>
      <c r="I4888" s="279" t="s">
        <v>145</v>
      </c>
      <c r="J4888" s="204">
        <v>69.48</v>
      </c>
    </row>
    <row r="4889" spans="1:10" s="110" customFormat="1" ht="15" customHeight="1" thickBot="1">
      <c r="A4889" s="201"/>
      <c r="B4889" s="293"/>
      <c r="C4889" s="293"/>
      <c r="D4889" s="279"/>
      <c r="E4889" s="279" t="s">
        <v>663</v>
      </c>
      <c r="F4889" s="203">
        <v>134.72</v>
      </c>
      <c r="G4889" s="279"/>
      <c r="H4889" s="363" t="s">
        <v>664</v>
      </c>
      <c r="I4889" s="363"/>
      <c r="J4889" s="204">
        <v>734.28</v>
      </c>
    </row>
    <row r="4890" spans="1:10" s="110" customFormat="1" ht="15" thickTop="1">
      <c r="A4890" s="205"/>
      <c r="B4890" s="190"/>
      <c r="C4890" s="190"/>
      <c r="D4890" s="189"/>
      <c r="E4890" s="189"/>
      <c r="F4890" s="189"/>
      <c r="G4890" s="189"/>
      <c r="H4890" s="189"/>
      <c r="I4890" s="189"/>
      <c r="J4890" s="206"/>
    </row>
    <row r="4891" spans="1:10" s="110" customFormat="1">
      <c r="A4891" s="290"/>
      <c r="B4891" s="289" t="s">
        <v>8</v>
      </c>
      <c r="C4891" s="289" t="s">
        <v>9</v>
      </c>
      <c r="D4891" s="284" t="s">
        <v>10</v>
      </c>
      <c r="E4891" s="367" t="s">
        <v>136</v>
      </c>
      <c r="F4891" s="367"/>
      <c r="G4891" s="289" t="s">
        <v>11</v>
      </c>
      <c r="H4891" s="288" t="s">
        <v>12</v>
      </c>
      <c r="I4891" s="288" t="s">
        <v>13</v>
      </c>
      <c r="J4891" s="287" t="s">
        <v>14</v>
      </c>
    </row>
    <row r="4892" spans="1:10" s="110" customFormat="1" ht="38.25">
      <c r="A4892" s="94" t="s">
        <v>137</v>
      </c>
      <c r="B4892" s="95" t="s">
        <v>1442</v>
      </c>
      <c r="C4892" s="95" t="s">
        <v>21</v>
      </c>
      <c r="D4892" s="277" t="s">
        <v>807</v>
      </c>
      <c r="E4892" s="368" t="s">
        <v>148</v>
      </c>
      <c r="F4892" s="368"/>
      <c r="G4892" s="95" t="s">
        <v>2</v>
      </c>
      <c r="H4892" s="182">
        <v>1</v>
      </c>
      <c r="I4892" s="96">
        <v>738.9</v>
      </c>
      <c r="J4892" s="196">
        <v>738.9</v>
      </c>
    </row>
    <row r="4893" spans="1:10" s="110" customFormat="1" ht="25.5" customHeight="1">
      <c r="A4893" s="197" t="s">
        <v>146</v>
      </c>
      <c r="B4893" s="183" t="s">
        <v>1345</v>
      </c>
      <c r="C4893" s="183" t="s">
        <v>21</v>
      </c>
      <c r="D4893" s="285" t="s">
        <v>147</v>
      </c>
      <c r="E4893" s="365" t="s">
        <v>148</v>
      </c>
      <c r="F4893" s="365"/>
      <c r="G4893" s="183" t="s">
        <v>26</v>
      </c>
      <c r="H4893" s="184">
        <v>11.02</v>
      </c>
      <c r="I4893" s="185">
        <v>20.32</v>
      </c>
      <c r="J4893" s="198">
        <v>223.92</v>
      </c>
    </row>
    <row r="4894" spans="1:10" s="110" customFormat="1" ht="25.5">
      <c r="A4894" s="199" t="s">
        <v>139</v>
      </c>
      <c r="B4894" s="186" t="s">
        <v>1643</v>
      </c>
      <c r="C4894" s="186" t="s">
        <v>21</v>
      </c>
      <c r="D4894" s="278" t="s">
        <v>179</v>
      </c>
      <c r="E4894" s="362" t="s">
        <v>142</v>
      </c>
      <c r="F4894" s="362"/>
      <c r="G4894" s="186" t="s">
        <v>2</v>
      </c>
      <c r="H4894" s="187">
        <v>0.94</v>
      </c>
      <c r="I4894" s="188">
        <v>134.22999999999999</v>
      </c>
      <c r="J4894" s="200">
        <v>126.17</v>
      </c>
    </row>
    <row r="4895" spans="1:10" s="110" customFormat="1">
      <c r="A4895" s="199" t="s">
        <v>139</v>
      </c>
      <c r="B4895" s="186" t="s">
        <v>1473</v>
      </c>
      <c r="C4895" s="186" t="s">
        <v>21</v>
      </c>
      <c r="D4895" s="278" t="s">
        <v>503</v>
      </c>
      <c r="E4895" s="362" t="s">
        <v>142</v>
      </c>
      <c r="F4895" s="362"/>
      <c r="G4895" s="186" t="s">
        <v>38</v>
      </c>
      <c r="H4895" s="187">
        <v>422.63</v>
      </c>
      <c r="I4895" s="188">
        <v>0.92</v>
      </c>
      <c r="J4895" s="200">
        <v>388.81</v>
      </c>
    </row>
    <row r="4896" spans="1:10" s="110" customFormat="1" ht="25.5">
      <c r="A4896" s="201"/>
      <c r="B4896" s="293"/>
      <c r="C4896" s="293"/>
      <c r="D4896" s="279"/>
      <c r="E4896" s="279" t="s">
        <v>143</v>
      </c>
      <c r="F4896" s="203">
        <v>166.29</v>
      </c>
      <c r="G4896" s="279" t="s">
        <v>144</v>
      </c>
      <c r="H4896" s="203">
        <v>0</v>
      </c>
      <c r="I4896" s="279" t="s">
        <v>145</v>
      </c>
      <c r="J4896" s="204">
        <v>166.29</v>
      </c>
    </row>
    <row r="4897" spans="1:10" s="110" customFormat="1" ht="15" customHeight="1" thickBot="1">
      <c r="A4897" s="201"/>
      <c r="B4897" s="293"/>
      <c r="C4897" s="293"/>
      <c r="D4897" s="279"/>
      <c r="E4897" s="279" t="s">
        <v>663</v>
      </c>
      <c r="F4897" s="203">
        <v>166.03</v>
      </c>
      <c r="G4897" s="279"/>
      <c r="H4897" s="363" t="s">
        <v>664</v>
      </c>
      <c r="I4897" s="363"/>
      <c r="J4897" s="204">
        <v>904.93</v>
      </c>
    </row>
    <row r="4898" spans="1:10" s="110" customFormat="1" ht="15" thickTop="1">
      <c r="A4898" s="205"/>
      <c r="B4898" s="190"/>
      <c r="C4898" s="190"/>
      <c r="D4898" s="189"/>
      <c r="E4898" s="189"/>
      <c r="F4898" s="189"/>
      <c r="G4898" s="189"/>
      <c r="H4898" s="189"/>
      <c r="I4898" s="189"/>
      <c r="J4898" s="206"/>
    </row>
    <row r="4899" spans="1:10" s="110" customFormat="1">
      <c r="A4899" s="290"/>
      <c r="B4899" s="289" t="s">
        <v>8</v>
      </c>
      <c r="C4899" s="289" t="s">
        <v>9</v>
      </c>
      <c r="D4899" s="284" t="s">
        <v>10</v>
      </c>
      <c r="E4899" s="367" t="s">
        <v>136</v>
      </c>
      <c r="F4899" s="367"/>
      <c r="G4899" s="289" t="s">
        <v>11</v>
      </c>
      <c r="H4899" s="288" t="s">
        <v>12</v>
      </c>
      <c r="I4899" s="288" t="s">
        <v>13</v>
      </c>
      <c r="J4899" s="287" t="s">
        <v>14</v>
      </c>
    </row>
    <row r="4900" spans="1:10" s="110" customFormat="1" ht="38.25">
      <c r="A4900" s="94" t="s">
        <v>137</v>
      </c>
      <c r="B4900" s="95" t="s">
        <v>1644</v>
      </c>
      <c r="C4900" s="95" t="s">
        <v>21</v>
      </c>
      <c r="D4900" s="277" t="s">
        <v>1036</v>
      </c>
      <c r="E4900" s="368" t="s">
        <v>148</v>
      </c>
      <c r="F4900" s="368"/>
      <c r="G4900" s="95" t="s">
        <v>2</v>
      </c>
      <c r="H4900" s="182">
        <v>1</v>
      </c>
      <c r="I4900" s="96">
        <v>814.05</v>
      </c>
      <c r="J4900" s="196">
        <v>814.05</v>
      </c>
    </row>
    <row r="4901" spans="1:10" s="110" customFormat="1" ht="25.5" customHeight="1">
      <c r="A4901" s="197" t="s">
        <v>146</v>
      </c>
      <c r="B4901" s="183" t="s">
        <v>1635</v>
      </c>
      <c r="C4901" s="183" t="s">
        <v>21</v>
      </c>
      <c r="D4901" s="285" t="s">
        <v>540</v>
      </c>
      <c r="E4901" s="365" t="s">
        <v>148</v>
      </c>
      <c r="F4901" s="365"/>
      <c r="G4901" s="183" t="s">
        <v>26</v>
      </c>
      <c r="H4901" s="184">
        <v>3.75</v>
      </c>
      <c r="I4901" s="185">
        <v>19.600000000000001</v>
      </c>
      <c r="J4901" s="198">
        <v>73.5</v>
      </c>
    </row>
    <row r="4902" spans="1:10" s="110" customFormat="1" ht="38.25" customHeight="1">
      <c r="A4902" s="197" t="s">
        <v>146</v>
      </c>
      <c r="B4902" s="183" t="s">
        <v>1772</v>
      </c>
      <c r="C4902" s="183" t="s">
        <v>21</v>
      </c>
      <c r="D4902" s="285" t="s">
        <v>1773</v>
      </c>
      <c r="E4902" s="365" t="s">
        <v>155</v>
      </c>
      <c r="F4902" s="365"/>
      <c r="G4902" s="183" t="s">
        <v>156</v>
      </c>
      <c r="H4902" s="184">
        <v>0.87</v>
      </c>
      <c r="I4902" s="185">
        <v>2.0299999999999998</v>
      </c>
      <c r="J4902" s="198">
        <v>1.76</v>
      </c>
    </row>
    <row r="4903" spans="1:10" s="110" customFormat="1" ht="38.25" customHeight="1">
      <c r="A4903" s="197" t="s">
        <v>146</v>
      </c>
      <c r="B4903" s="183" t="s">
        <v>1774</v>
      </c>
      <c r="C4903" s="183" t="s">
        <v>21</v>
      </c>
      <c r="D4903" s="285" t="s">
        <v>1775</v>
      </c>
      <c r="E4903" s="365" t="s">
        <v>155</v>
      </c>
      <c r="F4903" s="365"/>
      <c r="G4903" s="183" t="s">
        <v>249</v>
      </c>
      <c r="H4903" s="184">
        <v>2.88</v>
      </c>
      <c r="I4903" s="185">
        <v>0.36</v>
      </c>
      <c r="J4903" s="198">
        <v>1.03</v>
      </c>
    </row>
    <row r="4904" spans="1:10" s="110" customFormat="1" ht="25.5">
      <c r="A4904" s="199" t="s">
        <v>139</v>
      </c>
      <c r="B4904" s="186" t="s">
        <v>1776</v>
      </c>
      <c r="C4904" s="186" t="s">
        <v>21</v>
      </c>
      <c r="D4904" s="278" t="s">
        <v>1777</v>
      </c>
      <c r="E4904" s="362" t="s">
        <v>142</v>
      </c>
      <c r="F4904" s="362"/>
      <c r="G4904" s="186" t="s">
        <v>547</v>
      </c>
      <c r="H4904" s="187">
        <v>19.440000000000001</v>
      </c>
      <c r="I4904" s="188">
        <v>7.59</v>
      </c>
      <c r="J4904" s="200">
        <v>147.54</v>
      </c>
    </row>
    <row r="4905" spans="1:10" s="110" customFormat="1" ht="25.5">
      <c r="A4905" s="199" t="s">
        <v>139</v>
      </c>
      <c r="B4905" s="186" t="s">
        <v>1474</v>
      </c>
      <c r="C4905" s="186" t="s">
        <v>21</v>
      </c>
      <c r="D4905" s="278" t="s">
        <v>504</v>
      </c>
      <c r="E4905" s="362" t="s">
        <v>142</v>
      </c>
      <c r="F4905" s="362"/>
      <c r="G4905" s="186" t="s">
        <v>2</v>
      </c>
      <c r="H4905" s="187">
        <v>1.08</v>
      </c>
      <c r="I4905" s="188">
        <v>132.5</v>
      </c>
      <c r="J4905" s="200">
        <v>143.1</v>
      </c>
    </row>
    <row r="4906" spans="1:10" s="110" customFormat="1">
      <c r="A4906" s="199" t="s">
        <v>139</v>
      </c>
      <c r="B4906" s="186" t="s">
        <v>1473</v>
      </c>
      <c r="C4906" s="186" t="s">
        <v>21</v>
      </c>
      <c r="D4906" s="278" t="s">
        <v>503</v>
      </c>
      <c r="E4906" s="362" t="s">
        <v>142</v>
      </c>
      <c r="F4906" s="362"/>
      <c r="G4906" s="186" t="s">
        <v>38</v>
      </c>
      <c r="H4906" s="187">
        <v>486</v>
      </c>
      <c r="I4906" s="188">
        <v>0.92</v>
      </c>
      <c r="J4906" s="200">
        <v>447.12</v>
      </c>
    </row>
    <row r="4907" spans="1:10" s="110" customFormat="1" ht="25.5">
      <c r="A4907" s="201"/>
      <c r="B4907" s="293"/>
      <c r="C4907" s="293"/>
      <c r="D4907" s="279"/>
      <c r="E4907" s="279" t="s">
        <v>143</v>
      </c>
      <c r="F4907" s="203">
        <v>57.9</v>
      </c>
      <c r="G4907" s="279" t="s">
        <v>144</v>
      </c>
      <c r="H4907" s="203">
        <v>0</v>
      </c>
      <c r="I4907" s="279" t="s">
        <v>145</v>
      </c>
      <c r="J4907" s="204">
        <v>57.9</v>
      </c>
    </row>
    <row r="4908" spans="1:10" s="110" customFormat="1" ht="15" customHeight="1" thickBot="1">
      <c r="A4908" s="201"/>
      <c r="B4908" s="293"/>
      <c r="C4908" s="293"/>
      <c r="D4908" s="279"/>
      <c r="E4908" s="279" t="s">
        <v>663</v>
      </c>
      <c r="F4908" s="203">
        <v>182.91</v>
      </c>
      <c r="G4908" s="279"/>
      <c r="H4908" s="363" t="s">
        <v>664</v>
      </c>
      <c r="I4908" s="363"/>
      <c r="J4908" s="204">
        <v>996.96</v>
      </c>
    </row>
    <row r="4909" spans="1:10" s="110" customFormat="1" ht="15" thickTop="1">
      <c r="A4909" s="205"/>
      <c r="B4909" s="190"/>
      <c r="C4909" s="190"/>
      <c r="D4909" s="189"/>
      <c r="E4909" s="189"/>
      <c r="F4909" s="189"/>
      <c r="G4909" s="189"/>
      <c r="H4909" s="189"/>
      <c r="I4909" s="189"/>
      <c r="J4909" s="206"/>
    </row>
    <row r="4910" spans="1:10" s="110" customFormat="1">
      <c r="A4910" s="290"/>
      <c r="B4910" s="289" t="s">
        <v>8</v>
      </c>
      <c r="C4910" s="289" t="s">
        <v>9</v>
      </c>
      <c r="D4910" s="284" t="s">
        <v>10</v>
      </c>
      <c r="E4910" s="367" t="s">
        <v>136</v>
      </c>
      <c r="F4910" s="367"/>
      <c r="G4910" s="289" t="s">
        <v>11</v>
      </c>
      <c r="H4910" s="288" t="s">
        <v>12</v>
      </c>
      <c r="I4910" s="288" t="s">
        <v>13</v>
      </c>
      <c r="J4910" s="287" t="s">
        <v>14</v>
      </c>
    </row>
    <row r="4911" spans="1:10" s="110" customFormat="1" ht="25.5" customHeight="1">
      <c r="A4911" s="94" t="s">
        <v>137</v>
      </c>
      <c r="B4911" s="95" t="s">
        <v>1683</v>
      </c>
      <c r="C4911" s="95" t="s">
        <v>21</v>
      </c>
      <c r="D4911" s="277" t="s">
        <v>1097</v>
      </c>
      <c r="E4911" s="368" t="s">
        <v>148</v>
      </c>
      <c r="F4911" s="368"/>
      <c r="G4911" s="95" t="s">
        <v>2</v>
      </c>
      <c r="H4911" s="182">
        <v>1</v>
      </c>
      <c r="I4911" s="96">
        <v>760.23</v>
      </c>
      <c r="J4911" s="196">
        <v>760.23</v>
      </c>
    </row>
    <row r="4912" spans="1:10" s="110" customFormat="1" ht="25.5" customHeight="1">
      <c r="A4912" s="197" t="s">
        <v>146</v>
      </c>
      <c r="B4912" s="183" t="s">
        <v>1345</v>
      </c>
      <c r="C4912" s="183" t="s">
        <v>21</v>
      </c>
      <c r="D4912" s="285" t="s">
        <v>147</v>
      </c>
      <c r="E4912" s="365" t="s">
        <v>148</v>
      </c>
      <c r="F4912" s="365"/>
      <c r="G4912" s="183" t="s">
        <v>26</v>
      </c>
      <c r="H4912" s="184">
        <v>8.57</v>
      </c>
      <c r="I4912" s="185">
        <v>20.32</v>
      </c>
      <c r="J4912" s="198">
        <v>174.14</v>
      </c>
    </row>
    <row r="4913" spans="1:10" s="110" customFormat="1" ht="25.5">
      <c r="A4913" s="199" t="s">
        <v>139</v>
      </c>
      <c r="B4913" s="186" t="s">
        <v>1474</v>
      </c>
      <c r="C4913" s="186" t="s">
        <v>21</v>
      </c>
      <c r="D4913" s="278" t="s">
        <v>504</v>
      </c>
      <c r="E4913" s="362" t="s">
        <v>142</v>
      </c>
      <c r="F4913" s="362"/>
      <c r="G4913" s="186" t="s">
        <v>2</v>
      </c>
      <c r="H4913" s="187">
        <v>1.07</v>
      </c>
      <c r="I4913" s="188">
        <v>132.5</v>
      </c>
      <c r="J4913" s="200">
        <v>141.77000000000001</v>
      </c>
    </row>
    <row r="4914" spans="1:10" s="110" customFormat="1">
      <c r="A4914" s="199" t="s">
        <v>139</v>
      </c>
      <c r="B4914" s="186" t="s">
        <v>1473</v>
      </c>
      <c r="C4914" s="186" t="s">
        <v>21</v>
      </c>
      <c r="D4914" s="278" t="s">
        <v>503</v>
      </c>
      <c r="E4914" s="362" t="s">
        <v>142</v>
      </c>
      <c r="F4914" s="362"/>
      <c r="G4914" s="186" t="s">
        <v>38</v>
      </c>
      <c r="H4914" s="187">
        <v>482.96</v>
      </c>
      <c r="I4914" s="188">
        <v>0.92</v>
      </c>
      <c r="J4914" s="200">
        <v>444.32</v>
      </c>
    </row>
    <row r="4915" spans="1:10" s="110" customFormat="1" ht="25.5">
      <c r="A4915" s="201"/>
      <c r="B4915" s="293"/>
      <c r="C4915" s="293"/>
      <c r="D4915" s="279"/>
      <c r="E4915" s="279" t="s">
        <v>143</v>
      </c>
      <c r="F4915" s="203">
        <v>129.32</v>
      </c>
      <c r="G4915" s="279" t="s">
        <v>144</v>
      </c>
      <c r="H4915" s="203">
        <v>0</v>
      </c>
      <c r="I4915" s="279" t="s">
        <v>145</v>
      </c>
      <c r="J4915" s="204">
        <v>129.32</v>
      </c>
    </row>
    <row r="4916" spans="1:10" s="110" customFormat="1" ht="15" customHeight="1" thickBot="1">
      <c r="A4916" s="201"/>
      <c r="B4916" s="293"/>
      <c r="C4916" s="293"/>
      <c r="D4916" s="279"/>
      <c r="E4916" s="279" t="s">
        <v>663</v>
      </c>
      <c r="F4916" s="203">
        <v>170.82</v>
      </c>
      <c r="G4916" s="279"/>
      <c r="H4916" s="363" t="s">
        <v>664</v>
      </c>
      <c r="I4916" s="363"/>
      <c r="J4916" s="204">
        <v>931.05</v>
      </c>
    </row>
    <row r="4917" spans="1:10" s="110" customFormat="1" ht="15" thickTop="1">
      <c r="A4917" s="205"/>
      <c r="B4917" s="190"/>
      <c r="C4917" s="190"/>
      <c r="D4917" s="189"/>
      <c r="E4917" s="189"/>
      <c r="F4917" s="189"/>
      <c r="G4917" s="189"/>
      <c r="H4917" s="189"/>
      <c r="I4917" s="189"/>
      <c r="J4917" s="206"/>
    </row>
    <row r="4918" spans="1:10" s="110" customFormat="1">
      <c r="A4918" s="290"/>
      <c r="B4918" s="289" t="s">
        <v>8</v>
      </c>
      <c r="C4918" s="289" t="s">
        <v>9</v>
      </c>
      <c r="D4918" s="284" t="s">
        <v>10</v>
      </c>
      <c r="E4918" s="367" t="s">
        <v>136</v>
      </c>
      <c r="F4918" s="367"/>
      <c r="G4918" s="289" t="s">
        <v>11</v>
      </c>
      <c r="H4918" s="288" t="s">
        <v>12</v>
      </c>
      <c r="I4918" s="288" t="s">
        <v>13</v>
      </c>
      <c r="J4918" s="287" t="s">
        <v>14</v>
      </c>
    </row>
    <row r="4919" spans="1:10" s="110" customFormat="1" ht="25.5" customHeight="1">
      <c r="A4919" s="94" t="s">
        <v>137</v>
      </c>
      <c r="B4919" s="95" t="s">
        <v>3795</v>
      </c>
      <c r="C4919" s="95" t="s">
        <v>21</v>
      </c>
      <c r="D4919" s="277" t="s">
        <v>3796</v>
      </c>
      <c r="E4919" s="368" t="s">
        <v>148</v>
      </c>
      <c r="F4919" s="368"/>
      <c r="G4919" s="95" t="s">
        <v>2</v>
      </c>
      <c r="H4919" s="182">
        <v>1</v>
      </c>
      <c r="I4919" s="96">
        <v>656.36</v>
      </c>
      <c r="J4919" s="196">
        <v>656.36</v>
      </c>
    </row>
    <row r="4920" spans="1:10" s="110" customFormat="1" ht="25.5" customHeight="1">
      <c r="A4920" s="197" t="s">
        <v>146</v>
      </c>
      <c r="B4920" s="183" t="s">
        <v>1635</v>
      </c>
      <c r="C4920" s="183" t="s">
        <v>21</v>
      </c>
      <c r="D4920" s="285" t="s">
        <v>540</v>
      </c>
      <c r="E4920" s="365" t="s">
        <v>148</v>
      </c>
      <c r="F4920" s="365"/>
      <c r="G4920" s="183" t="s">
        <v>26</v>
      </c>
      <c r="H4920" s="184">
        <v>3.42</v>
      </c>
      <c r="I4920" s="185">
        <v>19.600000000000001</v>
      </c>
      <c r="J4920" s="198">
        <v>67.03</v>
      </c>
    </row>
    <row r="4921" spans="1:10" s="110" customFormat="1" ht="38.25" customHeight="1">
      <c r="A4921" s="197" t="s">
        <v>146</v>
      </c>
      <c r="B4921" s="183" t="s">
        <v>1772</v>
      </c>
      <c r="C4921" s="183" t="s">
        <v>21</v>
      </c>
      <c r="D4921" s="285" t="s">
        <v>1773</v>
      </c>
      <c r="E4921" s="365" t="s">
        <v>155</v>
      </c>
      <c r="F4921" s="365"/>
      <c r="G4921" s="183" t="s">
        <v>156</v>
      </c>
      <c r="H4921" s="184">
        <v>0.8</v>
      </c>
      <c r="I4921" s="185">
        <v>2.0299999999999998</v>
      </c>
      <c r="J4921" s="198">
        <v>1.62</v>
      </c>
    </row>
    <row r="4922" spans="1:10" s="110" customFormat="1" ht="38.25" customHeight="1">
      <c r="A4922" s="197" t="s">
        <v>146</v>
      </c>
      <c r="B4922" s="183" t="s">
        <v>1774</v>
      </c>
      <c r="C4922" s="183" t="s">
        <v>21</v>
      </c>
      <c r="D4922" s="285" t="s">
        <v>1775</v>
      </c>
      <c r="E4922" s="365" t="s">
        <v>155</v>
      </c>
      <c r="F4922" s="365"/>
      <c r="G4922" s="183" t="s">
        <v>249</v>
      </c>
      <c r="H4922" s="184">
        <v>2.62</v>
      </c>
      <c r="I4922" s="185">
        <v>0.36</v>
      </c>
      <c r="J4922" s="198">
        <v>0.94</v>
      </c>
    </row>
    <row r="4923" spans="1:10" s="110" customFormat="1" ht="25.5">
      <c r="A4923" s="199" t="s">
        <v>139</v>
      </c>
      <c r="B4923" s="186" t="s">
        <v>1474</v>
      </c>
      <c r="C4923" s="186" t="s">
        <v>21</v>
      </c>
      <c r="D4923" s="278" t="s">
        <v>504</v>
      </c>
      <c r="E4923" s="362" t="s">
        <v>142</v>
      </c>
      <c r="F4923" s="362"/>
      <c r="G4923" s="186" t="s">
        <v>2</v>
      </c>
      <c r="H4923" s="187">
        <v>1.07</v>
      </c>
      <c r="I4923" s="188">
        <v>132.5</v>
      </c>
      <c r="J4923" s="200">
        <v>141.77000000000001</v>
      </c>
    </row>
    <row r="4924" spans="1:10" s="110" customFormat="1">
      <c r="A4924" s="199" t="s">
        <v>139</v>
      </c>
      <c r="B4924" s="186" t="s">
        <v>1473</v>
      </c>
      <c r="C4924" s="186" t="s">
        <v>21</v>
      </c>
      <c r="D4924" s="278" t="s">
        <v>503</v>
      </c>
      <c r="E4924" s="362" t="s">
        <v>142</v>
      </c>
      <c r="F4924" s="362"/>
      <c r="G4924" s="186" t="s">
        <v>38</v>
      </c>
      <c r="H4924" s="187">
        <v>483.7</v>
      </c>
      <c r="I4924" s="188">
        <v>0.92</v>
      </c>
      <c r="J4924" s="200">
        <v>445</v>
      </c>
    </row>
    <row r="4925" spans="1:10" s="110" customFormat="1" ht="25.5">
      <c r="A4925" s="201"/>
      <c r="B4925" s="293"/>
      <c r="C4925" s="293"/>
      <c r="D4925" s="279"/>
      <c r="E4925" s="279" t="s">
        <v>143</v>
      </c>
      <c r="F4925" s="203">
        <v>52.8</v>
      </c>
      <c r="G4925" s="279" t="s">
        <v>144</v>
      </c>
      <c r="H4925" s="203">
        <v>0</v>
      </c>
      <c r="I4925" s="279" t="s">
        <v>145</v>
      </c>
      <c r="J4925" s="204">
        <v>52.8</v>
      </c>
    </row>
    <row r="4926" spans="1:10" s="110" customFormat="1" ht="15" customHeight="1" thickBot="1">
      <c r="A4926" s="201"/>
      <c r="B4926" s="293"/>
      <c r="C4926" s="293"/>
      <c r="D4926" s="279"/>
      <c r="E4926" s="279" t="s">
        <v>663</v>
      </c>
      <c r="F4926" s="203">
        <v>147.47999999999999</v>
      </c>
      <c r="G4926" s="279"/>
      <c r="H4926" s="363" t="s">
        <v>664</v>
      </c>
      <c r="I4926" s="363"/>
      <c r="J4926" s="204">
        <v>803.84</v>
      </c>
    </row>
    <row r="4927" spans="1:10" s="110" customFormat="1" ht="15" thickTop="1">
      <c r="A4927" s="205"/>
      <c r="B4927" s="190"/>
      <c r="C4927" s="190"/>
      <c r="D4927" s="189"/>
      <c r="E4927" s="189"/>
      <c r="F4927" s="189"/>
      <c r="G4927" s="189"/>
      <c r="H4927" s="189"/>
      <c r="I4927" s="189"/>
      <c r="J4927" s="206"/>
    </row>
    <row r="4928" spans="1:10" s="110" customFormat="1">
      <c r="A4928" s="290"/>
      <c r="B4928" s="289" t="s">
        <v>8</v>
      </c>
      <c r="C4928" s="289" t="s">
        <v>9</v>
      </c>
      <c r="D4928" s="284" t="s">
        <v>10</v>
      </c>
      <c r="E4928" s="367" t="s">
        <v>136</v>
      </c>
      <c r="F4928" s="367"/>
      <c r="G4928" s="289" t="s">
        <v>11</v>
      </c>
      <c r="H4928" s="288" t="s">
        <v>12</v>
      </c>
      <c r="I4928" s="288" t="s">
        <v>13</v>
      </c>
      <c r="J4928" s="287" t="s">
        <v>14</v>
      </c>
    </row>
    <row r="4929" spans="1:10" s="110" customFormat="1" ht="38.25">
      <c r="A4929" s="94" t="s">
        <v>137</v>
      </c>
      <c r="B4929" s="95" t="s">
        <v>1646</v>
      </c>
      <c r="C4929" s="95" t="s">
        <v>21</v>
      </c>
      <c r="D4929" s="277" t="s">
        <v>1037</v>
      </c>
      <c r="E4929" s="368" t="s">
        <v>148</v>
      </c>
      <c r="F4929" s="368"/>
      <c r="G4929" s="95" t="s">
        <v>2</v>
      </c>
      <c r="H4929" s="182">
        <v>1</v>
      </c>
      <c r="I4929" s="96">
        <v>547.35</v>
      </c>
      <c r="J4929" s="196">
        <v>547.35</v>
      </c>
    </row>
    <row r="4930" spans="1:10" s="110" customFormat="1" ht="25.5" customHeight="1">
      <c r="A4930" s="197" t="s">
        <v>146</v>
      </c>
      <c r="B4930" s="183" t="s">
        <v>1635</v>
      </c>
      <c r="C4930" s="183" t="s">
        <v>21</v>
      </c>
      <c r="D4930" s="285" t="s">
        <v>540</v>
      </c>
      <c r="E4930" s="365" t="s">
        <v>148</v>
      </c>
      <c r="F4930" s="365"/>
      <c r="G4930" s="183" t="s">
        <v>26</v>
      </c>
      <c r="H4930" s="184">
        <v>4.6399999999999997</v>
      </c>
      <c r="I4930" s="185">
        <v>19.600000000000001</v>
      </c>
      <c r="J4930" s="198">
        <v>90.94</v>
      </c>
    </row>
    <row r="4931" spans="1:10" s="110" customFormat="1" ht="38.25" customHeight="1">
      <c r="A4931" s="197" t="s">
        <v>146</v>
      </c>
      <c r="B4931" s="183" t="s">
        <v>1772</v>
      </c>
      <c r="C4931" s="183" t="s">
        <v>21</v>
      </c>
      <c r="D4931" s="285" t="s">
        <v>1773</v>
      </c>
      <c r="E4931" s="365" t="s">
        <v>155</v>
      </c>
      <c r="F4931" s="365"/>
      <c r="G4931" s="183" t="s">
        <v>156</v>
      </c>
      <c r="H4931" s="184">
        <v>1.08</v>
      </c>
      <c r="I4931" s="185">
        <v>2.0299999999999998</v>
      </c>
      <c r="J4931" s="198">
        <v>2.19</v>
      </c>
    </row>
    <row r="4932" spans="1:10" s="110" customFormat="1" ht="38.25" customHeight="1">
      <c r="A4932" s="197" t="s">
        <v>146</v>
      </c>
      <c r="B4932" s="183" t="s">
        <v>1774</v>
      </c>
      <c r="C4932" s="183" t="s">
        <v>21</v>
      </c>
      <c r="D4932" s="285" t="s">
        <v>1775</v>
      </c>
      <c r="E4932" s="365" t="s">
        <v>155</v>
      </c>
      <c r="F4932" s="365"/>
      <c r="G4932" s="183" t="s">
        <v>249</v>
      </c>
      <c r="H4932" s="184">
        <v>3.56</v>
      </c>
      <c r="I4932" s="185">
        <v>0.36</v>
      </c>
      <c r="J4932" s="198">
        <v>1.28</v>
      </c>
    </row>
    <row r="4933" spans="1:10" s="110" customFormat="1" ht="25.5">
      <c r="A4933" s="199" t="s">
        <v>139</v>
      </c>
      <c r="B4933" s="186" t="s">
        <v>1643</v>
      </c>
      <c r="C4933" s="186" t="s">
        <v>21</v>
      </c>
      <c r="D4933" s="278" t="s">
        <v>179</v>
      </c>
      <c r="E4933" s="362" t="s">
        <v>142</v>
      </c>
      <c r="F4933" s="362"/>
      <c r="G4933" s="186" t="s">
        <v>2</v>
      </c>
      <c r="H4933" s="187">
        <v>1.02</v>
      </c>
      <c r="I4933" s="188">
        <v>134.22999999999999</v>
      </c>
      <c r="J4933" s="200">
        <v>136.91</v>
      </c>
    </row>
    <row r="4934" spans="1:10" s="110" customFormat="1">
      <c r="A4934" s="199" t="s">
        <v>139</v>
      </c>
      <c r="B4934" s="186" t="s">
        <v>1473</v>
      </c>
      <c r="C4934" s="186" t="s">
        <v>21</v>
      </c>
      <c r="D4934" s="278" t="s">
        <v>503</v>
      </c>
      <c r="E4934" s="362" t="s">
        <v>142</v>
      </c>
      <c r="F4934" s="362"/>
      <c r="G4934" s="186" t="s">
        <v>38</v>
      </c>
      <c r="H4934" s="187">
        <v>343.52</v>
      </c>
      <c r="I4934" s="188">
        <v>0.92</v>
      </c>
      <c r="J4934" s="200">
        <v>316.02999999999997</v>
      </c>
    </row>
    <row r="4935" spans="1:10" s="110" customFormat="1" ht="25.5">
      <c r="A4935" s="201"/>
      <c r="B4935" s="293"/>
      <c r="C4935" s="293"/>
      <c r="D4935" s="279"/>
      <c r="E4935" s="279" t="s">
        <v>143</v>
      </c>
      <c r="F4935" s="203">
        <v>71.64</v>
      </c>
      <c r="G4935" s="279" t="s">
        <v>144</v>
      </c>
      <c r="H4935" s="203">
        <v>0</v>
      </c>
      <c r="I4935" s="279" t="s">
        <v>145</v>
      </c>
      <c r="J4935" s="204">
        <v>71.64</v>
      </c>
    </row>
    <row r="4936" spans="1:10" s="110" customFormat="1" ht="15" customHeight="1" thickBot="1">
      <c r="A4936" s="201"/>
      <c r="B4936" s="293"/>
      <c r="C4936" s="293"/>
      <c r="D4936" s="279"/>
      <c r="E4936" s="279" t="s">
        <v>663</v>
      </c>
      <c r="F4936" s="203">
        <v>122.98</v>
      </c>
      <c r="G4936" s="279"/>
      <c r="H4936" s="363" t="s">
        <v>664</v>
      </c>
      <c r="I4936" s="363"/>
      <c r="J4936" s="204">
        <v>670.33</v>
      </c>
    </row>
    <row r="4937" spans="1:10" s="110" customFormat="1" ht="15" thickTop="1">
      <c r="A4937" s="205"/>
      <c r="B4937" s="190"/>
      <c r="C4937" s="190"/>
      <c r="D4937" s="189"/>
      <c r="E4937" s="189"/>
      <c r="F4937" s="189"/>
      <c r="G4937" s="189"/>
      <c r="H4937" s="189"/>
      <c r="I4937" s="189"/>
      <c r="J4937" s="206"/>
    </row>
    <row r="4938" spans="1:10" s="110" customFormat="1">
      <c r="A4938" s="290"/>
      <c r="B4938" s="289" t="s">
        <v>8</v>
      </c>
      <c r="C4938" s="289" t="s">
        <v>9</v>
      </c>
      <c r="D4938" s="284" t="s">
        <v>10</v>
      </c>
      <c r="E4938" s="367" t="s">
        <v>136</v>
      </c>
      <c r="F4938" s="367"/>
      <c r="G4938" s="289" t="s">
        <v>11</v>
      </c>
      <c r="H4938" s="288" t="s">
        <v>12</v>
      </c>
      <c r="I4938" s="288" t="s">
        <v>13</v>
      </c>
      <c r="J4938" s="287" t="s">
        <v>14</v>
      </c>
    </row>
    <row r="4939" spans="1:10" s="110" customFormat="1" ht="51">
      <c r="A4939" s="94" t="s">
        <v>137</v>
      </c>
      <c r="B4939" s="95" t="s">
        <v>1491</v>
      </c>
      <c r="C4939" s="95" t="s">
        <v>21</v>
      </c>
      <c r="D4939" s="277" t="s">
        <v>839</v>
      </c>
      <c r="E4939" s="368" t="s">
        <v>148</v>
      </c>
      <c r="F4939" s="368"/>
      <c r="G4939" s="95" t="s">
        <v>2</v>
      </c>
      <c r="H4939" s="182">
        <v>1</v>
      </c>
      <c r="I4939" s="96">
        <v>519.77</v>
      </c>
      <c r="J4939" s="196">
        <v>519.77</v>
      </c>
    </row>
    <row r="4940" spans="1:10" s="110" customFormat="1" ht="25.5" customHeight="1">
      <c r="A4940" s="197" t="s">
        <v>146</v>
      </c>
      <c r="B4940" s="183" t="s">
        <v>1635</v>
      </c>
      <c r="C4940" s="183" t="s">
        <v>21</v>
      </c>
      <c r="D4940" s="285" t="s">
        <v>540</v>
      </c>
      <c r="E4940" s="365" t="s">
        <v>148</v>
      </c>
      <c r="F4940" s="365"/>
      <c r="G4940" s="183" t="s">
        <v>26</v>
      </c>
      <c r="H4940" s="184">
        <v>4.33</v>
      </c>
      <c r="I4940" s="185">
        <v>19.600000000000001</v>
      </c>
      <c r="J4940" s="198">
        <v>84.86</v>
      </c>
    </row>
    <row r="4941" spans="1:10" s="110" customFormat="1" ht="38.25" customHeight="1">
      <c r="A4941" s="197" t="s">
        <v>146</v>
      </c>
      <c r="B4941" s="183" t="s">
        <v>1772</v>
      </c>
      <c r="C4941" s="183" t="s">
        <v>21</v>
      </c>
      <c r="D4941" s="285" t="s">
        <v>1773</v>
      </c>
      <c r="E4941" s="365" t="s">
        <v>155</v>
      </c>
      <c r="F4941" s="365"/>
      <c r="G4941" s="183" t="s">
        <v>156</v>
      </c>
      <c r="H4941" s="184">
        <v>3.3319999999999999</v>
      </c>
      <c r="I4941" s="185">
        <v>2.0299999999999998</v>
      </c>
      <c r="J4941" s="198">
        <v>6.76</v>
      </c>
    </row>
    <row r="4942" spans="1:10" s="110" customFormat="1" ht="38.25" customHeight="1">
      <c r="A4942" s="197" t="s">
        <v>146</v>
      </c>
      <c r="B4942" s="183" t="s">
        <v>1774</v>
      </c>
      <c r="C4942" s="183" t="s">
        <v>21</v>
      </c>
      <c r="D4942" s="285" t="s">
        <v>1775</v>
      </c>
      <c r="E4942" s="365" t="s">
        <v>155</v>
      </c>
      <c r="F4942" s="365"/>
      <c r="G4942" s="183" t="s">
        <v>249</v>
      </c>
      <c r="H4942" s="184">
        <v>1.01</v>
      </c>
      <c r="I4942" s="185">
        <v>0.36</v>
      </c>
      <c r="J4942" s="198">
        <v>0.36</v>
      </c>
    </row>
    <row r="4943" spans="1:10" s="110" customFormat="1" ht="25.5">
      <c r="A4943" s="199" t="s">
        <v>139</v>
      </c>
      <c r="B4943" s="186" t="s">
        <v>1474</v>
      </c>
      <c r="C4943" s="186" t="s">
        <v>21</v>
      </c>
      <c r="D4943" s="278" t="s">
        <v>504</v>
      </c>
      <c r="E4943" s="362" t="s">
        <v>142</v>
      </c>
      <c r="F4943" s="362"/>
      <c r="G4943" s="186" t="s">
        <v>2</v>
      </c>
      <c r="H4943" s="187">
        <v>1.27</v>
      </c>
      <c r="I4943" s="188">
        <v>132.5</v>
      </c>
      <c r="J4943" s="200">
        <v>168.27</v>
      </c>
    </row>
    <row r="4944" spans="1:10" s="110" customFormat="1">
      <c r="A4944" s="199" t="s">
        <v>139</v>
      </c>
      <c r="B4944" s="186" t="s">
        <v>1473</v>
      </c>
      <c r="C4944" s="186" t="s">
        <v>21</v>
      </c>
      <c r="D4944" s="278" t="s">
        <v>503</v>
      </c>
      <c r="E4944" s="362" t="s">
        <v>142</v>
      </c>
      <c r="F4944" s="362"/>
      <c r="G4944" s="186" t="s">
        <v>38</v>
      </c>
      <c r="H4944" s="187">
        <v>281.52999999999997</v>
      </c>
      <c r="I4944" s="188">
        <v>0.92</v>
      </c>
      <c r="J4944" s="200">
        <v>259</v>
      </c>
    </row>
    <row r="4945" spans="1:10" s="110" customFormat="1" ht="25.5">
      <c r="A4945" s="199" t="s">
        <v>139</v>
      </c>
      <c r="B4945" s="186" t="s">
        <v>1778</v>
      </c>
      <c r="C4945" s="186" t="s">
        <v>21</v>
      </c>
      <c r="D4945" s="278" t="s">
        <v>1779</v>
      </c>
      <c r="E4945" s="362" t="s">
        <v>142</v>
      </c>
      <c r="F4945" s="362"/>
      <c r="G4945" s="186" t="s">
        <v>547</v>
      </c>
      <c r="H4945" s="187">
        <v>6.3E-2</v>
      </c>
      <c r="I4945" s="188">
        <v>8.41</v>
      </c>
      <c r="J4945" s="200">
        <v>0.52</v>
      </c>
    </row>
    <row r="4946" spans="1:10" s="110" customFormat="1" ht="25.5">
      <c r="A4946" s="201"/>
      <c r="B4946" s="293"/>
      <c r="C4946" s="293"/>
      <c r="D4946" s="279"/>
      <c r="E4946" s="279" t="s">
        <v>143</v>
      </c>
      <c r="F4946" s="203">
        <v>66.849999999999994</v>
      </c>
      <c r="G4946" s="279" t="s">
        <v>144</v>
      </c>
      <c r="H4946" s="203">
        <v>0</v>
      </c>
      <c r="I4946" s="279" t="s">
        <v>145</v>
      </c>
      <c r="J4946" s="204">
        <v>66.849999999999994</v>
      </c>
    </row>
    <row r="4947" spans="1:10" s="110" customFormat="1" ht="15" customHeight="1" thickBot="1">
      <c r="A4947" s="201"/>
      <c r="B4947" s="293"/>
      <c r="C4947" s="293"/>
      <c r="D4947" s="279"/>
      <c r="E4947" s="279" t="s">
        <v>663</v>
      </c>
      <c r="F4947" s="203">
        <v>116.79</v>
      </c>
      <c r="G4947" s="279"/>
      <c r="H4947" s="363" t="s">
        <v>664</v>
      </c>
      <c r="I4947" s="363"/>
      <c r="J4947" s="204">
        <v>636.55999999999995</v>
      </c>
    </row>
    <row r="4948" spans="1:10" s="110" customFormat="1" ht="15" thickTop="1">
      <c r="A4948" s="205"/>
      <c r="B4948" s="190"/>
      <c r="C4948" s="190"/>
      <c r="D4948" s="189"/>
      <c r="E4948" s="189"/>
      <c r="F4948" s="189"/>
      <c r="G4948" s="189"/>
      <c r="H4948" s="189"/>
      <c r="I4948" s="189"/>
      <c r="J4948" s="206"/>
    </row>
    <row r="4949" spans="1:10" s="110" customFormat="1">
      <c r="A4949" s="290"/>
      <c r="B4949" s="289" t="s">
        <v>8</v>
      </c>
      <c r="C4949" s="289" t="s">
        <v>9</v>
      </c>
      <c r="D4949" s="284" t="s">
        <v>10</v>
      </c>
      <c r="E4949" s="367" t="s">
        <v>136</v>
      </c>
      <c r="F4949" s="367"/>
      <c r="G4949" s="289" t="s">
        <v>11</v>
      </c>
      <c r="H4949" s="288" t="s">
        <v>12</v>
      </c>
      <c r="I4949" s="288" t="s">
        <v>13</v>
      </c>
      <c r="J4949" s="287" t="s">
        <v>14</v>
      </c>
    </row>
    <row r="4950" spans="1:10" s="110" customFormat="1" ht="14.25" customHeight="1">
      <c r="A4950" s="94" t="s">
        <v>137</v>
      </c>
      <c r="B4950" s="95" t="s">
        <v>1633</v>
      </c>
      <c r="C4950" s="95" t="s">
        <v>21</v>
      </c>
      <c r="D4950" s="277" t="s">
        <v>538</v>
      </c>
      <c r="E4950" s="368" t="s">
        <v>148</v>
      </c>
      <c r="F4950" s="368"/>
      <c r="G4950" s="95" t="s">
        <v>26</v>
      </c>
      <c r="H4950" s="182">
        <v>1</v>
      </c>
      <c r="I4950" s="96">
        <v>25.4</v>
      </c>
      <c r="J4950" s="196">
        <v>25.4</v>
      </c>
    </row>
    <row r="4951" spans="1:10" s="110" customFormat="1" ht="25.5" customHeight="1">
      <c r="A4951" s="197" t="s">
        <v>146</v>
      </c>
      <c r="B4951" s="183" t="s">
        <v>1780</v>
      </c>
      <c r="C4951" s="183" t="s">
        <v>21</v>
      </c>
      <c r="D4951" s="285" t="s">
        <v>1781</v>
      </c>
      <c r="E4951" s="365" t="s">
        <v>148</v>
      </c>
      <c r="F4951" s="365"/>
      <c r="G4951" s="183" t="s">
        <v>26</v>
      </c>
      <c r="H4951" s="184">
        <v>1</v>
      </c>
      <c r="I4951" s="185">
        <v>0.26</v>
      </c>
      <c r="J4951" s="198">
        <v>0.26</v>
      </c>
    </row>
    <row r="4952" spans="1:10" s="110" customFormat="1">
      <c r="A4952" s="199" t="s">
        <v>139</v>
      </c>
      <c r="B4952" s="186" t="s">
        <v>1782</v>
      </c>
      <c r="C4952" s="186" t="s">
        <v>21</v>
      </c>
      <c r="D4952" s="278" t="s">
        <v>1783</v>
      </c>
      <c r="E4952" s="362" t="s">
        <v>141</v>
      </c>
      <c r="F4952" s="362"/>
      <c r="G4952" s="186" t="s">
        <v>26</v>
      </c>
      <c r="H4952" s="187">
        <v>1</v>
      </c>
      <c r="I4952" s="188">
        <v>19.79</v>
      </c>
      <c r="J4952" s="200">
        <v>19.79</v>
      </c>
    </row>
    <row r="4953" spans="1:10" s="110" customFormat="1" ht="25.5">
      <c r="A4953" s="199" t="s">
        <v>139</v>
      </c>
      <c r="B4953" s="186" t="s">
        <v>1732</v>
      </c>
      <c r="C4953" s="186" t="s">
        <v>21</v>
      </c>
      <c r="D4953" s="278" t="s">
        <v>1733</v>
      </c>
      <c r="E4953" s="362" t="s">
        <v>142</v>
      </c>
      <c r="F4953" s="362"/>
      <c r="G4953" s="186" t="s">
        <v>26</v>
      </c>
      <c r="H4953" s="187">
        <v>1</v>
      </c>
      <c r="I4953" s="188">
        <v>1.0900000000000001</v>
      </c>
      <c r="J4953" s="200">
        <v>1.0900000000000001</v>
      </c>
    </row>
    <row r="4954" spans="1:10" s="110" customFormat="1" ht="25.5">
      <c r="A4954" s="199" t="s">
        <v>139</v>
      </c>
      <c r="B4954" s="186" t="s">
        <v>1734</v>
      </c>
      <c r="C4954" s="186" t="s">
        <v>21</v>
      </c>
      <c r="D4954" s="278" t="s">
        <v>1735</v>
      </c>
      <c r="E4954" s="362" t="s">
        <v>142</v>
      </c>
      <c r="F4954" s="362"/>
      <c r="G4954" s="186" t="s">
        <v>26</v>
      </c>
      <c r="H4954" s="187">
        <v>1</v>
      </c>
      <c r="I4954" s="188">
        <v>0.82</v>
      </c>
      <c r="J4954" s="200">
        <v>0.82</v>
      </c>
    </row>
    <row r="4955" spans="1:10" s="110" customFormat="1" ht="25.5">
      <c r="A4955" s="199" t="s">
        <v>139</v>
      </c>
      <c r="B4955" s="186" t="s">
        <v>1366</v>
      </c>
      <c r="C4955" s="186" t="s">
        <v>21</v>
      </c>
      <c r="D4955" s="278" t="s">
        <v>733</v>
      </c>
      <c r="E4955" s="362" t="s">
        <v>142</v>
      </c>
      <c r="F4955" s="362"/>
      <c r="G4955" s="186" t="s">
        <v>26</v>
      </c>
      <c r="H4955" s="187">
        <v>1</v>
      </c>
      <c r="I4955" s="188">
        <v>1.34</v>
      </c>
      <c r="J4955" s="200">
        <v>1.34</v>
      </c>
    </row>
    <row r="4956" spans="1:10" s="110" customFormat="1" ht="25.5">
      <c r="A4956" s="199" t="s">
        <v>139</v>
      </c>
      <c r="B4956" s="186" t="s">
        <v>1367</v>
      </c>
      <c r="C4956" s="186" t="s">
        <v>21</v>
      </c>
      <c r="D4956" s="278" t="s">
        <v>734</v>
      </c>
      <c r="E4956" s="362" t="s">
        <v>142</v>
      </c>
      <c r="F4956" s="362"/>
      <c r="G4956" s="186" t="s">
        <v>26</v>
      </c>
      <c r="H4956" s="187">
        <v>1</v>
      </c>
      <c r="I4956" s="188">
        <v>0.04</v>
      </c>
      <c r="J4956" s="200">
        <v>0.04</v>
      </c>
    </row>
    <row r="4957" spans="1:10" s="110" customFormat="1" ht="25.5">
      <c r="A4957" s="199" t="s">
        <v>139</v>
      </c>
      <c r="B4957" s="186" t="s">
        <v>1736</v>
      </c>
      <c r="C4957" s="186" t="s">
        <v>21</v>
      </c>
      <c r="D4957" s="278" t="s">
        <v>1737</v>
      </c>
      <c r="E4957" s="362" t="s">
        <v>142</v>
      </c>
      <c r="F4957" s="362"/>
      <c r="G4957" s="186" t="s">
        <v>26</v>
      </c>
      <c r="H4957" s="187">
        <v>1</v>
      </c>
      <c r="I4957" s="188">
        <v>0.82</v>
      </c>
      <c r="J4957" s="200">
        <v>0.82</v>
      </c>
    </row>
    <row r="4958" spans="1:10" s="110" customFormat="1" ht="25.5">
      <c r="A4958" s="199" t="s">
        <v>139</v>
      </c>
      <c r="B4958" s="186" t="s">
        <v>1738</v>
      </c>
      <c r="C4958" s="186" t="s">
        <v>21</v>
      </c>
      <c r="D4958" s="278" t="s">
        <v>1739</v>
      </c>
      <c r="E4958" s="362" t="s">
        <v>142</v>
      </c>
      <c r="F4958" s="362"/>
      <c r="G4958" s="186" t="s">
        <v>26</v>
      </c>
      <c r="H4958" s="187">
        <v>1</v>
      </c>
      <c r="I4958" s="188">
        <v>1.24</v>
      </c>
      <c r="J4958" s="200">
        <v>1.24</v>
      </c>
    </row>
    <row r="4959" spans="1:10" s="110" customFormat="1" ht="25.5">
      <c r="A4959" s="201"/>
      <c r="B4959" s="293"/>
      <c r="C4959" s="293"/>
      <c r="D4959" s="279"/>
      <c r="E4959" s="279" t="s">
        <v>143</v>
      </c>
      <c r="F4959" s="203">
        <v>20.05</v>
      </c>
      <c r="G4959" s="279" t="s">
        <v>144</v>
      </c>
      <c r="H4959" s="203">
        <v>0</v>
      </c>
      <c r="I4959" s="279" t="s">
        <v>145</v>
      </c>
      <c r="J4959" s="204">
        <v>20.05</v>
      </c>
    </row>
    <row r="4960" spans="1:10" s="110" customFormat="1" ht="15" customHeight="1" thickBot="1">
      <c r="A4960" s="201"/>
      <c r="B4960" s="293"/>
      <c r="C4960" s="293"/>
      <c r="D4960" s="279"/>
      <c r="E4960" s="279" t="s">
        <v>663</v>
      </c>
      <c r="F4960" s="203">
        <v>5.7</v>
      </c>
      <c r="G4960" s="279"/>
      <c r="H4960" s="363" t="s">
        <v>664</v>
      </c>
      <c r="I4960" s="363"/>
      <c r="J4960" s="204">
        <v>31.1</v>
      </c>
    </row>
    <row r="4961" spans="1:10" s="110" customFormat="1" ht="15" thickTop="1">
      <c r="A4961" s="205"/>
      <c r="B4961" s="190"/>
      <c r="C4961" s="190"/>
      <c r="D4961" s="189"/>
      <c r="E4961" s="189"/>
      <c r="F4961" s="189"/>
      <c r="G4961" s="189"/>
      <c r="H4961" s="189"/>
      <c r="I4961" s="189"/>
      <c r="J4961" s="206"/>
    </row>
    <row r="4962" spans="1:10" s="110" customFormat="1">
      <c r="A4962" s="290"/>
      <c r="B4962" s="289" t="s">
        <v>8</v>
      </c>
      <c r="C4962" s="289" t="s">
        <v>9</v>
      </c>
      <c r="D4962" s="284" t="s">
        <v>10</v>
      </c>
      <c r="E4962" s="367" t="s">
        <v>136</v>
      </c>
      <c r="F4962" s="367"/>
      <c r="G4962" s="289" t="s">
        <v>11</v>
      </c>
      <c r="H4962" s="288" t="s">
        <v>12</v>
      </c>
      <c r="I4962" s="288" t="s">
        <v>13</v>
      </c>
      <c r="J4962" s="287" t="s">
        <v>14</v>
      </c>
    </row>
    <row r="4963" spans="1:10" s="110" customFormat="1" ht="25.5" customHeight="1">
      <c r="A4963" s="94" t="s">
        <v>137</v>
      </c>
      <c r="B4963" s="95" t="s">
        <v>1784</v>
      </c>
      <c r="C4963" s="95" t="s">
        <v>21</v>
      </c>
      <c r="D4963" s="277" t="s">
        <v>1785</v>
      </c>
      <c r="E4963" s="368" t="s">
        <v>181</v>
      </c>
      <c r="F4963" s="368"/>
      <c r="G4963" s="95" t="s">
        <v>38</v>
      </c>
      <c r="H4963" s="182">
        <v>1</v>
      </c>
      <c r="I4963" s="96">
        <v>16.2</v>
      </c>
      <c r="J4963" s="196">
        <v>16.2</v>
      </c>
    </row>
    <row r="4964" spans="1:10" s="110" customFormat="1" ht="25.5" customHeight="1">
      <c r="A4964" s="197" t="s">
        <v>146</v>
      </c>
      <c r="B4964" s="183" t="s">
        <v>1634</v>
      </c>
      <c r="C4964" s="183" t="s">
        <v>21</v>
      </c>
      <c r="D4964" s="285" t="s">
        <v>539</v>
      </c>
      <c r="E4964" s="365" t="s">
        <v>148</v>
      </c>
      <c r="F4964" s="365"/>
      <c r="G4964" s="183" t="s">
        <v>26</v>
      </c>
      <c r="H4964" s="184">
        <v>1.72E-2</v>
      </c>
      <c r="I4964" s="185">
        <v>21.5</v>
      </c>
      <c r="J4964" s="198">
        <v>0.36</v>
      </c>
    </row>
    <row r="4965" spans="1:10" s="110" customFormat="1" ht="25.5" customHeight="1">
      <c r="A4965" s="197" t="s">
        <v>146</v>
      </c>
      <c r="B4965" s="183" t="s">
        <v>1633</v>
      </c>
      <c r="C4965" s="183" t="s">
        <v>21</v>
      </c>
      <c r="D4965" s="285" t="s">
        <v>538</v>
      </c>
      <c r="E4965" s="365" t="s">
        <v>148</v>
      </c>
      <c r="F4965" s="365"/>
      <c r="G4965" s="183" t="s">
        <v>26</v>
      </c>
      <c r="H4965" s="184">
        <v>0.1055</v>
      </c>
      <c r="I4965" s="185">
        <v>25.4</v>
      </c>
      <c r="J4965" s="198">
        <v>2.67</v>
      </c>
    </row>
    <row r="4966" spans="1:10" s="110" customFormat="1" ht="25.5" customHeight="1">
      <c r="A4966" s="197" t="s">
        <v>146</v>
      </c>
      <c r="B4966" s="183" t="s">
        <v>1786</v>
      </c>
      <c r="C4966" s="183" t="s">
        <v>21</v>
      </c>
      <c r="D4966" s="285" t="s">
        <v>1787</v>
      </c>
      <c r="E4966" s="365" t="s">
        <v>181</v>
      </c>
      <c r="F4966" s="365"/>
      <c r="G4966" s="183" t="s">
        <v>38</v>
      </c>
      <c r="H4966" s="184">
        <v>1</v>
      </c>
      <c r="I4966" s="185">
        <v>11.9</v>
      </c>
      <c r="J4966" s="198">
        <v>11.9</v>
      </c>
    </row>
    <row r="4967" spans="1:10" s="110" customFormat="1" ht="25.5">
      <c r="A4967" s="199" t="s">
        <v>139</v>
      </c>
      <c r="B4967" s="186" t="s">
        <v>1700</v>
      </c>
      <c r="C4967" s="186" t="s">
        <v>21</v>
      </c>
      <c r="D4967" s="278" t="s">
        <v>1113</v>
      </c>
      <c r="E4967" s="362" t="s">
        <v>142</v>
      </c>
      <c r="F4967" s="362"/>
      <c r="G4967" s="186" t="s">
        <v>45</v>
      </c>
      <c r="H4967" s="187">
        <v>2.8159999999999998</v>
      </c>
      <c r="I4967" s="188">
        <v>0.22</v>
      </c>
      <c r="J4967" s="200">
        <v>0.61</v>
      </c>
    </row>
    <row r="4968" spans="1:10" s="110" customFormat="1" ht="25.5">
      <c r="A4968" s="199" t="s">
        <v>139</v>
      </c>
      <c r="B4968" s="186" t="s">
        <v>1639</v>
      </c>
      <c r="C4968" s="186" t="s">
        <v>21</v>
      </c>
      <c r="D4968" s="278" t="s">
        <v>544</v>
      </c>
      <c r="E4968" s="362" t="s">
        <v>142</v>
      </c>
      <c r="F4968" s="362"/>
      <c r="G4968" s="186" t="s">
        <v>38</v>
      </c>
      <c r="H4968" s="187">
        <v>2.5000000000000001E-2</v>
      </c>
      <c r="I4968" s="188">
        <v>26.45</v>
      </c>
      <c r="J4968" s="200">
        <v>0.66</v>
      </c>
    </row>
    <row r="4969" spans="1:10" s="110" customFormat="1" ht="25.5">
      <c r="A4969" s="201"/>
      <c r="B4969" s="293"/>
      <c r="C4969" s="293"/>
      <c r="D4969" s="279"/>
      <c r="E4969" s="279" t="s">
        <v>143</v>
      </c>
      <c r="F4969" s="203">
        <v>4.49</v>
      </c>
      <c r="G4969" s="279" t="s">
        <v>144</v>
      </c>
      <c r="H4969" s="203">
        <v>0</v>
      </c>
      <c r="I4969" s="279" t="s">
        <v>145</v>
      </c>
      <c r="J4969" s="204">
        <v>4.49</v>
      </c>
    </row>
    <row r="4970" spans="1:10" s="110" customFormat="1" ht="15" customHeight="1" thickBot="1">
      <c r="A4970" s="201"/>
      <c r="B4970" s="293"/>
      <c r="C4970" s="293"/>
      <c r="D4970" s="279"/>
      <c r="E4970" s="279" t="s">
        <v>663</v>
      </c>
      <c r="F4970" s="203">
        <v>3.64</v>
      </c>
      <c r="G4970" s="279"/>
      <c r="H4970" s="363" t="s">
        <v>664</v>
      </c>
      <c r="I4970" s="363"/>
      <c r="J4970" s="204">
        <v>19.84</v>
      </c>
    </row>
    <row r="4971" spans="1:10" s="110" customFormat="1" ht="15" thickTop="1">
      <c r="A4971" s="205"/>
      <c r="B4971" s="190"/>
      <c r="C4971" s="190"/>
      <c r="D4971" s="189"/>
      <c r="E4971" s="189"/>
      <c r="F4971" s="189"/>
      <c r="G4971" s="189"/>
      <c r="H4971" s="189"/>
      <c r="I4971" s="189"/>
      <c r="J4971" s="206"/>
    </row>
    <row r="4972" spans="1:10" s="110" customFormat="1">
      <c r="A4972" s="290"/>
      <c r="B4972" s="289" t="s">
        <v>8</v>
      </c>
      <c r="C4972" s="289" t="s">
        <v>9</v>
      </c>
      <c r="D4972" s="284" t="s">
        <v>10</v>
      </c>
      <c r="E4972" s="367" t="s">
        <v>136</v>
      </c>
      <c r="F4972" s="367"/>
      <c r="G4972" s="289" t="s">
        <v>11</v>
      </c>
      <c r="H4972" s="288" t="s">
        <v>12</v>
      </c>
      <c r="I4972" s="288" t="s">
        <v>13</v>
      </c>
      <c r="J4972" s="287" t="s">
        <v>14</v>
      </c>
    </row>
    <row r="4973" spans="1:10" s="110" customFormat="1" ht="14.25" customHeight="1">
      <c r="A4973" s="94" t="s">
        <v>137</v>
      </c>
      <c r="B4973" s="95" t="s">
        <v>1682</v>
      </c>
      <c r="C4973" s="95" t="s">
        <v>21</v>
      </c>
      <c r="D4973" s="277" t="s">
        <v>1096</v>
      </c>
      <c r="E4973" s="368" t="s">
        <v>148</v>
      </c>
      <c r="F4973" s="368"/>
      <c r="G4973" s="95" t="s">
        <v>26</v>
      </c>
      <c r="H4973" s="182">
        <v>1</v>
      </c>
      <c r="I4973" s="96">
        <v>14.31</v>
      </c>
      <c r="J4973" s="196">
        <v>14.31</v>
      </c>
    </row>
    <row r="4974" spans="1:10" s="110" customFormat="1" ht="25.5" customHeight="1">
      <c r="A4974" s="197" t="s">
        <v>146</v>
      </c>
      <c r="B4974" s="183" t="s">
        <v>1788</v>
      </c>
      <c r="C4974" s="183" t="s">
        <v>21</v>
      </c>
      <c r="D4974" s="285" t="s">
        <v>1789</v>
      </c>
      <c r="E4974" s="365" t="s">
        <v>148</v>
      </c>
      <c r="F4974" s="365"/>
      <c r="G4974" s="183" t="s">
        <v>26</v>
      </c>
      <c r="H4974" s="184">
        <v>1</v>
      </c>
      <c r="I4974" s="185">
        <v>0.16</v>
      </c>
      <c r="J4974" s="198">
        <v>0.16</v>
      </c>
    </row>
    <row r="4975" spans="1:10" s="110" customFormat="1" ht="25.5">
      <c r="A4975" s="199" t="s">
        <v>139</v>
      </c>
      <c r="B4975" s="186" t="s">
        <v>1732</v>
      </c>
      <c r="C4975" s="186" t="s">
        <v>21</v>
      </c>
      <c r="D4975" s="278" t="s">
        <v>1733</v>
      </c>
      <c r="E4975" s="362" t="s">
        <v>142</v>
      </c>
      <c r="F4975" s="362"/>
      <c r="G4975" s="186" t="s">
        <v>26</v>
      </c>
      <c r="H4975" s="187">
        <v>1</v>
      </c>
      <c r="I4975" s="188">
        <v>1.0900000000000001</v>
      </c>
      <c r="J4975" s="200">
        <v>1.0900000000000001</v>
      </c>
    </row>
    <row r="4976" spans="1:10" s="110" customFormat="1" ht="25.5">
      <c r="A4976" s="199" t="s">
        <v>139</v>
      </c>
      <c r="B4976" s="186" t="s">
        <v>1734</v>
      </c>
      <c r="C4976" s="186" t="s">
        <v>21</v>
      </c>
      <c r="D4976" s="278" t="s">
        <v>1735</v>
      </c>
      <c r="E4976" s="362" t="s">
        <v>142</v>
      </c>
      <c r="F4976" s="362"/>
      <c r="G4976" s="186" t="s">
        <v>26</v>
      </c>
      <c r="H4976" s="187">
        <v>1</v>
      </c>
      <c r="I4976" s="188">
        <v>0.82</v>
      </c>
      <c r="J4976" s="200">
        <v>0.82</v>
      </c>
    </row>
    <row r="4977" spans="1:10" s="110" customFormat="1" ht="25.5">
      <c r="A4977" s="199" t="s">
        <v>139</v>
      </c>
      <c r="B4977" s="186" t="s">
        <v>1366</v>
      </c>
      <c r="C4977" s="186" t="s">
        <v>21</v>
      </c>
      <c r="D4977" s="278" t="s">
        <v>733</v>
      </c>
      <c r="E4977" s="362" t="s">
        <v>142</v>
      </c>
      <c r="F4977" s="362"/>
      <c r="G4977" s="186" t="s">
        <v>26</v>
      </c>
      <c r="H4977" s="187">
        <v>1</v>
      </c>
      <c r="I4977" s="188">
        <v>1.34</v>
      </c>
      <c r="J4977" s="200">
        <v>1.34</v>
      </c>
    </row>
    <row r="4978" spans="1:10" s="110" customFormat="1" ht="25.5">
      <c r="A4978" s="199" t="s">
        <v>139</v>
      </c>
      <c r="B4978" s="186" t="s">
        <v>1367</v>
      </c>
      <c r="C4978" s="186" t="s">
        <v>21</v>
      </c>
      <c r="D4978" s="278" t="s">
        <v>734</v>
      </c>
      <c r="E4978" s="362" t="s">
        <v>142</v>
      </c>
      <c r="F4978" s="362"/>
      <c r="G4978" s="186" t="s">
        <v>26</v>
      </c>
      <c r="H4978" s="187">
        <v>1</v>
      </c>
      <c r="I4978" s="188">
        <v>0.04</v>
      </c>
      <c r="J4978" s="200">
        <v>0.04</v>
      </c>
    </row>
    <row r="4979" spans="1:10" s="110" customFormat="1">
      <c r="A4979" s="199" t="s">
        <v>139</v>
      </c>
      <c r="B4979" s="186" t="s">
        <v>1790</v>
      </c>
      <c r="C4979" s="186" t="s">
        <v>21</v>
      </c>
      <c r="D4979" s="278" t="s">
        <v>1791</v>
      </c>
      <c r="E4979" s="362" t="s">
        <v>141</v>
      </c>
      <c r="F4979" s="362"/>
      <c r="G4979" s="186" t="s">
        <v>26</v>
      </c>
      <c r="H4979" s="187">
        <v>1</v>
      </c>
      <c r="I4979" s="188">
        <v>9.99</v>
      </c>
      <c r="J4979" s="200">
        <v>9.99</v>
      </c>
    </row>
    <row r="4980" spans="1:10" s="110" customFormat="1" ht="25.5">
      <c r="A4980" s="199" t="s">
        <v>139</v>
      </c>
      <c r="B4980" s="186" t="s">
        <v>1750</v>
      </c>
      <c r="C4980" s="186" t="s">
        <v>21</v>
      </c>
      <c r="D4980" s="278" t="s">
        <v>1751</v>
      </c>
      <c r="E4980" s="362" t="s">
        <v>142</v>
      </c>
      <c r="F4980" s="362"/>
      <c r="G4980" s="186" t="s">
        <v>26</v>
      </c>
      <c r="H4980" s="187">
        <v>1</v>
      </c>
      <c r="I4980" s="188">
        <v>0.01</v>
      </c>
      <c r="J4980" s="200">
        <v>0.01</v>
      </c>
    </row>
    <row r="4981" spans="1:10" s="110" customFormat="1" ht="25.5">
      <c r="A4981" s="199" t="s">
        <v>139</v>
      </c>
      <c r="B4981" s="186" t="s">
        <v>1752</v>
      </c>
      <c r="C4981" s="186" t="s">
        <v>21</v>
      </c>
      <c r="D4981" s="278" t="s">
        <v>1753</v>
      </c>
      <c r="E4981" s="362" t="s">
        <v>142</v>
      </c>
      <c r="F4981" s="362"/>
      <c r="G4981" s="186" t="s">
        <v>26</v>
      </c>
      <c r="H4981" s="187">
        <v>1</v>
      </c>
      <c r="I4981" s="188">
        <v>0.86</v>
      </c>
      <c r="J4981" s="200">
        <v>0.86</v>
      </c>
    </row>
    <row r="4982" spans="1:10" s="110" customFormat="1" ht="25.5">
      <c r="A4982" s="201"/>
      <c r="B4982" s="293"/>
      <c r="C4982" s="293"/>
      <c r="D4982" s="279"/>
      <c r="E4982" s="279" t="s">
        <v>143</v>
      </c>
      <c r="F4982" s="203">
        <v>10.15</v>
      </c>
      <c r="G4982" s="279" t="s">
        <v>144</v>
      </c>
      <c r="H4982" s="203">
        <v>0</v>
      </c>
      <c r="I4982" s="279" t="s">
        <v>145</v>
      </c>
      <c r="J4982" s="204">
        <v>10.15</v>
      </c>
    </row>
    <row r="4983" spans="1:10" s="110" customFormat="1" ht="15" customHeight="1" thickBot="1">
      <c r="A4983" s="201"/>
      <c r="B4983" s="293"/>
      <c r="C4983" s="293"/>
      <c r="D4983" s="279"/>
      <c r="E4983" s="279" t="s">
        <v>663</v>
      </c>
      <c r="F4983" s="203">
        <v>3.21</v>
      </c>
      <c r="G4983" s="279"/>
      <c r="H4983" s="363" t="s">
        <v>664</v>
      </c>
      <c r="I4983" s="363"/>
      <c r="J4983" s="204">
        <v>17.52</v>
      </c>
    </row>
    <row r="4984" spans="1:10" s="110" customFormat="1" ht="15" thickTop="1">
      <c r="A4984" s="205"/>
      <c r="B4984" s="190"/>
      <c r="C4984" s="190"/>
      <c r="D4984" s="189"/>
      <c r="E4984" s="189"/>
      <c r="F4984" s="189"/>
      <c r="G4984" s="189"/>
      <c r="H4984" s="189"/>
      <c r="I4984" s="189"/>
      <c r="J4984" s="206"/>
    </row>
    <row r="4985" spans="1:10" s="110" customFormat="1">
      <c r="A4985" s="290"/>
      <c r="B4985" s="289" t="s">
        <v>8</v>
      </c>
      <c r="C4985" s="289" t="s">
        <v>9</v>
      </c>
      <c r="D4985" s="284" t="s">
        <v>10</v>
      </c>
      <c r="E4985" s="367" t="s">
        <v>136</v>
      </c>
      <c r="F4985" s="367"/>
      <c r="G4985" s="289" t="s">
        <v>11</v>
      </c>
      <c r="H4985" s="288" t="s">
        <v>12</v>
      </c>
      <c r="I4985" s="288" t="s">
        <v>13</v>
      </c>
      <c r="J4985" s="287" t="s">
        <v>14</v>
      </c>
    </row>
    <row r="4986" spans="1:10" s="110" customFormat="1" ht="14.25" customHeight="1">
      <c r="A4986" s="94" t="s">
        <v>137</v>
      </c>
      <c r="B4986" s="95" t="s">
        <v>1508</v>
      </c>
      <c r="C4986" s="95" t="s">
        <v>21</v>
      </c>
      <c r="D4986" s="277" t="s">
        <v>150</v>
      </c>
      <c r="E4986" s="368" t="s">
        <v>148</v>
      </c>
      <c r="F4986" s="368"/>
      <c r="G4986" s="95" t="s">
        <v>26</v>
      </c>
      <c r="H4986" s="182">
        <v>1</v>
      </c>
      <c r="I4986" s="96">
        <v>21.96</v>
      </c>
      <c r="J4986" s="196">
        <v>21.96</v>
      </c>
    </row>
    <row r="4987" spans="1:10" s="110" customFormat="1" ht="25.5" customHeight="1">
      <c r="A4987" s="197" t="s">
        <v>146</v>
      </c>
      <c r="B4987" s="183" t="s">
        <v>1792</v>
      </c>
      <c r="C4987" s="183" t="s">
        <v>21</v>
      </c>
      <c r="D4987" s="285" t="s">
        <v>1793</v>
      </c>
      <c r="E4987" s="365" t="s">
        <v>148</v>
      </c>
      <c r="F4987" s="365"/>
      <c r="G4987" s="183" t="s">
        <v>26</v>
      </c>
      <c r="H4987" s="184">
        <v>1</v>
      </c>
      <c r="I4987" s="185">
        <v>0.68</v>
      </c>
      <c r="J4987" s="198">
        <v>0.68</v>
      </c>
    </row>
    <row r="4988" spans="1:10" s="110" customFormat="1">
      <c r="A4988" s="199" t="s">
        <v>139</v>
      </c>
      <c r="B4988" s="186" t="s">
        <v>1794</v>
      </c>
      <c r="C4988" s="186" t="s">
        <v>21</v>
      </c>
      <c r="D4988" s="278" t="s">
        <v>1795</v>
      </c>
      <c r="E4988" s="362" t="s">
        <v>141</v>
      </c>
      <c r="F4988" s="362"/>
      <c r="G4988" s="186" t="s">
        <v>26</v>
      </c>
      <c r="H4988" s="187">
        <v>1</v>
      </c>
      <c r="I4988" s="188">
        <v>15.94</v>
      </c>
      <c r="J4988" s="200">
        <v>15.94</v>
      </c>
    </row>
    <row r="4989" spans="1:10" s="110" customFormat="1" ht="25.5">
      <c r="A4989" s="199" t="s">
        <v>139</v>
      </c>
      <c r="B4989" s="186" t="s">
        <v>1732</v>
      </c>
      <c r="C4989" s="186" t="s">
        <v>21</v>
      </c>
      <c r="D4989" s="278" t="s">
        <v>1733</v>
      </c>
      <c r="E4989" s="362" t="s">
        <v>142</v>
      </c>
      <c r="F4989" s="362"/>
      <c r="G4989" s="186" t="s">
        <v>26</v>
      </c>
      <c r="H4989" s="187">
        <v>1</v>
      </c>
      <c r="I4989" s="188">
        <v>1.0900000000000001</v>
      </c>
      <c r="J4989" s="200">
        <v>1.0900000000000001</v>
      </c>
    </row>
    <row r="4990" spans="1:10" s="110" customFormat="1" ht="25.5">
      <c r="A4990" s="199" t="s">
        <v>139</v>
      </c>
      <c r="B4990" s="186" t="s">
        <v>1734</v>
      </c>
      <c r="C4990" s="186" t="s">
        <v>21</v>
      </c>
      <c r="D4990" s="278" t="s">
        <v>1735</v>
      </c>
      <c r="E4990" s="362" t="s">
        <v>142</v>
      </c>
      <c r="F4990" s="362"/>
      <c r="G4990" s="186" t="s">
        <v>26</v>
      </c>
      <c r="H4990" s="187">
        <v>1</v>
      </c>
      <c r="I4990" s="188">
        <v>0.82</v>
      </c>
      <c r="J4990" s="200">
        <v>0.82</v>
      </c>
    </row>
    <row r="4991" spans="1:10" s="110" customFormat="1" ht="25.5">
      <c r="A4991" s="199" t="s">
        <v>139</v>
      </c>
      <c r="B4991" s="186" t="s">
        <v>1366</v>
      </c>
      <c r="C4991" s="186" t="s">
        <v>21</v>
      </c>
      <c r="D4991" s="278" t="s">
        <v>733</v>
      </c>
      <c r="E4991" s="362" t="s">
        <v>142</v>
      </c>
      <c r="F4991" s="362"/>
      <c r="G4991" s="186" t="s">
        <v>26</v>
      </c>
      <c r="H4991" s="187">
        <v>1</v>
      </c>
      <c r="I4991" s="188">
        <v>1.34</v>
      </c>
      <c r="J4991" s="200">
        <v>1.34</v>
      </c>
    </row>
    <row r="4992" spans="1:10" s="110" customFormat="1" ht="25.5">
      <c r="A4992" s="199" t="s">
        <v>139</v>
      </c>
      <c r="B4992" s="186" t="s">
        <v>1367</v>
      </c>
      <c r="C4992" s="186" t="s">
        <v>21</v>
      </c>
      <c r="D4992" s="278" t="s">
        <v>734</v>
      </c>
      <c r="E4992" s="362" t="s">
        <v>142</v>
      </c>
      <c r="F4992" s="362"/>
      <c r="G4992" s="186" t="s">
        <v>26</v>
      </c>
      <c r="H4992" s="187">
        <v>1</v>
      </c>
      <c r="I4992" s="188">
        <v>0.04</v>
      </c>
      <c r="J4992" s="200">
        <v>0.04</v>
      </c>
    </row>
    <row r="4993" spans="1:10" s="110" customFormat="1" ht="25.5">
      <c r="A4993" s="199" t="s">
        <v>139</v>
      </c>
      <c r="B4993" s="186" t="s">
        <v>1796</v>
      </c>
      <c r="C4993" s="186" t="s">
        <v>21</v>
      </c>
      <c r="D4993" s="278" t="s">
        <v>1797</v>
      </c>
      <c r="E4993" s="362" t="s">
        <v>142</v>
      </c>
      <c r="F4993" s="362"/>
      <c r="G4993" s="186" t="s">
        <v>26</v>
      </c>
      <c r="H4993" s="187">
        <v>1</v>
      </c>
      <c r="I4993" s="188">
        <v>0.85</v>
      </c>
      <c r="J4993" s="200">
        <v>0.85</v>
      </c>
    </row>
    <row r="4994" spans="1:10" s="110" customFormat="1" ht="25.5">
      <c r="A4994" s="199" t="s">
        <v>139</v>
      </c>
      <c r="B4994" s="186" t="s">
        <v>1798</v>
      </c>
      <c r="C4994" s="186" t="s">
        <v>21</v>
      </c>
      <c r="D4994" s="278" t="s">
        <v>1799</v>
      </c>
      <c r="E4994" s="362" t="s">
        <v>142</v>
      </c>
      <c r="F4994" s="362"/>
      <c r="G4994" s="186" t="s">
        <v>26</v>
      </c>
      <c r="H4994" s="187">
        <v>1</v>
      </c>
      <c r="I4994" s="188">
        <v>1.2</v>
      </c>
      <c r="J4994" s="200">
        <v>1.2</v>
      </c>
    </row>
    <row r="4995" spans="1:10" s="110" customFormat="1" ht="25.5">
      <c r="A4995" s="201"/>
      <c r="B4995" s="293"/>
      <c r="C4995" s="293"/>
      <c r="D4995" s="279"/>
      <c r="E4995" s="279" t="s">
        <v>143</v>
      </c>
      <c r="F4995" s="203">
        <v>16.62</v>
      </c>
      <c r="G4995" s="279" t="s">
        <v>144</v>
      </c>
      <c r="H4995" s="203">
        <v>0</v>
      </c>
      <c r="I4995" s="279" t="s">
        <v>145</v>
      </c>
      <c r="J4995" s="204">
        <v>16.62</v>
      </c>
    </row>
    <row r="4996" spans="1:10" s="110" customFormat="1" ht="15" customHeight="1" thickBot="1">
      <c r="A4996" s="201"/>
      <c r="B4996" s="293"/>
      <c r="C4996" s="293"/>
      <c r="D4996" s="279"/>
      <c r="E4996" s="279" t="s">
        <v>663</v>
      </c>
      <c r="F4996" s="203">
        <v>4.93</v>
      </c>
      <c r="G4996" s="279"/>
      <c r="H4996" s="363" t="s">
        <v>664</v>
      </c>
      <c r="I4996" s="363"/>
      <c r="J4996" s="204">
        <v>26.89</v>
      </c>
    </row>
    <row r="4997" spans="1:10" s="110" customFormat="1" ht="15" thickTop="1">
      <c r="A4997" s="205"/>
      <c r="B4997" s="190"/>
      <c r="C4997" s="190"/>
      <c r="D4997" s="189"/>
      <c r="E4997" s="189"/>
      <c r="F4997" s="189"/>
      <c r="G4997" s="189"/>
      <c r="H4997" s="189"/>
      <c r="I4997" s="189"/>
      <c r="J4997" s="206"/>
    </row>
    <row r="4998" spans="1:10" s="110" customFormat="1">
      <c r="A4998" s="290"/>
      <c r="B4998" s="289" t="s">
        <v>8</v>
      </c>
      <c r="C4998" s="289" t="s">
        <v>9</v>
      </c>
      <c r="D4998" s="284" t="s">
        <v>10</v>
      </c>
      <c r="E4998" s="367" t="s">
        <v>136</v>
      </c>
      <c r="F4998" s="367"/>
      <c r="G4998" s="289" t="s">
        <v>11</v>
      </c>
      <c r="H4998" s="288" t="s">
        <v>12</v>
      </c>
      <c r="I4998" s="288" t="s">
        <v>13</v>
      </c>
      <c r="J4998" s="287" t="s">
        <v>14</v>
      </c>
    </row>
    <row r="4999" spans="1:10" s="110" customFormat="1" ht="25.5" customHeight="1">
      <c r="A4999" s="94" t="s">
        <v>137</v>
      </c>
      <c r="B4999" s="95" t="s">
        <v>1559</v>
      </c>
      <c r="C4999" s="95" t="s">
        <v>21</v>
      </c>
      <c r="D4999" s="277" t="s">
        <v>153</v>
      </c>
      <c r="E4999" s="368" t="s">
        <v>148</v>
      </c>
      <c r="F4999" s="368"/>
      <c r="G4999" s="95" t="s">
        <v>26</v>
      </c>
      <c r="H4999" s="182">
        <v>1</v>
      </c>
      <c r="I4999" s="96">
        <v>20.92</v>
      </c>
      <c r="J4999" s="196">
        <v>20.92</v>
      </c>
    </row>
    <row r="5000" spans="1:10" s="110" customFormat="1" ht="25.5" customHeight="1">
      <c r="A5000" s="197" t="s">
        <v>146</v>
      </c>
      <c r="B5000" s="183" t="s">
        <v>1800</v>
      </c>
      <c r="C5000" s="183" t="s">
        <v>21</v>
      </c>
      <c r="D5000" s="285" t="s">
        <v>1801</v>
      </c>
      <c r="E5000" s="365" t="s">
        <v>148</v>
      </c>
      <c r="F5000" s="365"/>
      <c r="G5000" s="183" t="s">
        <v>26</v>
      </c>
      <c r="H5000" s="184">
        <v>1</v>
      </c>
      <c r="I5000" s="185">
        <v>0.32</v>
      </c>
      <c r="J5000" s="198">
        <v>0.32</v>
      </c>
    </row>
    <row r="5001" spans="1:10" s="110" customFormat="1">
      <c r="A5001" s="199" t="s">
        <v>139</v>
      </c>
      <c r="B5001" s="186" t="s">
        <v>1802</v>
      </c>
      <c r="C5001" s="186" t="s">
        <v>21</v>
      </c>
      <c r="D5001" s="278" t="s">
        <v>1803</v>
      </c>
      <c r="E5001" s="362" t="s">
        <v>141</v>
      </c>
      <c r="F5001" s="362"/>
      <c r="G5001" s="186" t="s">
        <v>26</v>
      </c>
      <c r="H5001" s="187">
        <v>1</v>
      </c>
      <c r="I5001" s="188">
        <v>15.94</v>
      </c>
      <c r="J5001" s="200">
        <v>15.94</v>
      </c>
    </row>
    <row r="5002" spans="1:10" s="110" customFormat="1" ht="25.5">
      <c r="A5002" s="199" t="s">
        <v>139</v>
      </c>
      <c r="B5002" s="186" t="s">
        <v>1732</v>
      </c>
      <c r="C5002" s="186" t="s">
        <v>21</v>
      </c>
      <c r="D5002" s="278" t="s">
        <v>1733</v>
      </c>
      <c r="E5002" s="362" t="s">
        <v>142</v>
      </c>
      <c r="F5002" s="362"/>
      <c r="G5002" s="186" t="s">
        <v>26</v>
      </c>
      <c r="H5002" s="187">
        <v>1</v>
      </c>
      <c r="I5002" s="188">
        <v>1.0900000000000001</v>
      </c>
      <c r="J5002" s="200">
        <v>1.0900000000000001</v>
      </c>
    </row>
    <row r="5003" spans="1:10" s="110" customFormat="1" ht="25.5">
      <c r="A5003" s="199" t="s">
        <v>139</v>
      </c>
      <c r="B5003" s="186" t="s">
        <v>1734</v>
      </c>
      <c r="C5003" s="186" t="s">
        <v>21</v>
      </c>
      <c r="D5003" s="278" t="s">
        <v>1735</v>
      </c>
      <c r="E5003" s="362" t="s">
        <v>142</v>
      </c>
      <c r="F5003" s="362"/>
      <c r="G5003" s="186" t="s">
        <v>26</v>
      </c>
      <c r="H5003" s="187">
        <v>1</v>
      </c>
      <c r="I5003" s="188">
        <v>0.82</v>
      </c>
      <c r="J5003" s="200">
        <v>0.82</v>
      </c>
    </row>
    <row r="5004" spans="1:10" s="110" customFormat="1" ht="25.5">
      <c r="A5004" s="199" t="s">
        <v>139</v>
      </c>
      <c r="B5004" s="186" t="s">
        <v>1366</v>
      </c>
      <c r="C5004" s="186" t="s">
        <v>21</v>
      </c>
      <c r="D5004" s="278" t="s">
        <v>733</v>
      </c>
      <c r="E5004" s="362" t="s">
        <v>142</v>
      </c>
      <c r="F5004" s="362"/>
      <c r="G5004" s="186" t="s">
        <v>26</v>
      </c>
      <c r="H5004" s="187">
        <v>1</v>
      </c>
      <c r="I5004" s="188">
        <v>1.34</v>
      </c>
      <c r="J5004" s="200">
        <v>1.34</v>
      </c>
    </row>
    <row r="5005" spans="1:10" s="110" customFormat="1" ht="25.5">
      <c r="A5005" s="199" t="s">
        <v>139</v>
      </c>
      <c r="B5005" s="186" t="s">
        <v>1367</v>
      </c>
      <c r="C5005" s="186" t="s">
        <v>21</v>
      </c>
      <c r="D5005" s="278" t="s">
        <v>734</v>
      </c>
      <c r="E5005" s="362" t="s">
        <v>142</v>
      </c>
      <c r="F5005" s="362"/>
      <c r="G5005" s="186" t="s">
        <v>26</v>
      </c>
      <c r="H5005" s="187">
        <v>1</v>
      </c>
      <c r="I5005" s="188">
        <v>0.04</v>
      </c>
      <c r="J5005" s="200">
        <v>0.04</v>
      </c>
    </row>
    <row r="5006" spans="1:10" s="110" customFormat="1" ht="25.5">
      <c r="A5006" s="199" t="s">
        <v>139</v>
      </c>
      <c r="B5006" s="186" t="s">
        <v>1804</v>
      </c>
      <c r="C5006" s="186" t="s">
        <v>21</v>
      </c>
      <c r="D5006" s="278" t="s">
        <v>1805</v>
      </c>
      <c r="E5006" s="362" t="s">
        <v>142</v>
      </c>
      <c r="F5006" s="362"/>
      <c r="G5006" s="186" t="s">
        <v>26</v>
      </c>
      <c r="H5006" s="187">
        <v>1</v>
      </c>
      <c r="I5006" s="188">
        <v>0.31</v>
      </c>
      <c r="J5006" s="200">
        <v>0.31</v>
      </c>
    </row>
    <row r="5007" spans="1:10" s="110" customFormat="1" ht="25.5">
      <c r="A5007" s="199" t="s">
        <v>139</v>
      </c>
      <c r="B5007" s="186" t="s">
        <v>1806</v>
      </c>
      <c r="C5007" s="186" t="s">
        <v>21</v>
      </c>
      <c r="D5007" s="278" t="s">
        <v>1807</v>
      </c>
      <c r="E5007" s="362" t="s">
        <v>142</v>
      </c>
      <c r="F5007" s="362"/>
      <c r="G5007" s="186" t="s">
        <v>26</v>
      </c>
      <c r="H5007" s="187">
        <v>1</v>
      </c>
      <c r="I5007" s="188">
        <v>1.06</v>
      </c>
      <c r="J5007" s="200">
        <v>1.06</v>
      </c>
    </row>
    <row r="5008" spans="1:10" s="110" customFormat="1" ht="25.5">
      <c r="A5008" s="201"/>
      <c r="B5008" s="293"/>
      <c r="C5008" s="293"/>
      <c r="D5008" s="279"/>
      <c r="E5008" s="279" t="s">
        <v>143</v>
      </c>
      <c r="F5008" s="203">
        <v>16.260000000000002</v>
      </c>
      <c r="G5008" s="279" t="s">
        <v>144</v>
      </c>
      <c r="H5008" s="203">
        <v>0</v>
      </c>
      <c r="I5008" s="279" t="s">
        <v>145</v>
      </c>
      <c r="J5008" s="204">
        <v>16.260000000000002</v>
      </c>
    </row>
    <row r="5009" spans="1:10" s="110" customFormat="1" ht="15" customHeight="1" thickBot="1">
      <c r="A5009" s="201"/>
      <c r="B5009" s="293"/>
      <c r="C5009" s="293"/>
      <c r="D5009" s="279"/>
      <c r="E5009" s="279" t="s">
        <v>663</v>
      </c>
      <c r="F5009" s="203">
        <v>4.7</v>
      </c>
      <c r="G5009" s="279"/>
      <c r="H5009" s="363" t="s">
        <v>664</v>
      </c>
      <c r="I5009" s="363"/>
      <c r="J5009" s="204">
        <v>25.62</v>
      </c>
    </row>
    <row r="5010" spans="1:10" s="110" customFormat="1" ht="15" thickTop="1">
      <c r="A5010" s="205"/>
      <c r="B5010" s="190"/>
      <c r="C5010" s="190"/>
      <c r="D5010" s="189"/>
      <c r="E5010" s="189"/>
      <c r="F5010" s="189"/>
      <c r="G5010" s="189"/>
      <c r="H5010" s="189"/>
      <c r="I5010" s="189"/>
      <c r="J5010" s="206"/>
    </row>
    <row r="5011" spans="1:10" s="110" customFormat="1">
      <c r="A5011" s="290"/>
      <c r="B5011" s="289" t="s">
        <v>8</v>
      </c>
      <c r="C5011" s="289" t="s">
        <v>9</v>
      </c>
      <c r="D5011" s="284" t="s">
        <v>10</v>
      </c>
      <c r="E5011" s="367" t="s">
        <v>136</v>
      </c>
      <c r="F5011" s="367"/>
      <c r="G5011" s="289" t="s">
        <v>11</v>
      </c>
      <c r="H5011" s="288" t="s">
        <v>12</v>
      </c>
      <c r="I5011" s="288" t="s">
        <v>13</v>
      </c>
      <c r="J5011" s="287" t="s">
        <v>14</v>
      </c>
    </row>
    <row r="5012" spans="1:10" s="110" customFormat="1" ht="14.25" customHeight="1">
      <c r="A5012" s="94" t="s">
        <v>137</v>
      </c>
      <c r="B5012" s="95" t="s">
        <v>1482</v>
      </c>
      <c r="C5012" s="95" t="s">
        <v>21</v>
      </c>
      <c r="D5012" s="277" t="s">
        <v>832</v>
      </c>
      <c r="E5012" s="368" t="s">
        <v>148</v>
      </c>
      <c r="F5012" s="368"/>
      <c r="G5012" s="95" t="s">
        <v>26</v>
      </c>
      <c r="H5012" s="182">
        <v>1</v>
      </c>
      <c r="I5012" s="96">
        <v>21.5</v>
      </c>
      <c r="J5012" s="196">
        <v>21.5</v>
      </c>
    </row>
    <row r="5013" spans="1:10" s="110" customFormat="1" ht="25.5" customHeight="1">
      <c r="A5013" s="197" t="s">
        <v>146</v>
      </c>
      <c r="B5013" s="183" t="s">
        <v>1808</v>
      </c>
      <c r="C5013" s="183" t="s">
        <v>21</v>
      </c>
      <c r="D5013" s="285" t="s">
        <v>1809</v>
      </c>
      <c r="E5013" s="365" t="s">
        <v>148</v>
      </c>
      <c r="F5013" s="365"/>
      <c r="G5013" s="183" t="s">
        <v>26</v>
      </c>
      <c r="H5013" s="184">
        <v>1</v>
      </c>
      <c r="I5013" s="185">
        <v>0.21</v>
      </c>
      <c r="J5013" s="198">
        <v>0.21</v>
      </c>
    </row>
    <row r="5014" spans="1:10" s="110" customFormat="1">
      <c r="A5014" s="199" t="s">
        <v>139</v>
      </c>
      <c r="B5014" s="186" t="s">
        <v>1810</v>
      </c>
      <c r="C5014" s="186" t="s">
        <v>21</v>
      </c>
      <c r="D5014" s="278" t="s">
        <v>1811</v>
      </c>
      <c r="E5014" s="362" t="s">
        <v>141</v>
      </c>
      <c r="F5014" s="362"/>
      <c r="G5014" s="186" t="s">
        <v>26</v>
      </c>
      <c r="H5014" s="187">
        <v>1</v>
      </c>
      <c r="I5014" s="188">
        <v>15.94</v>
      </c>
      <c r="J5014" s="200">
        <v>15.94</v>
      </c>
    </row>
    <row r="5015" spans="1:10" s="110" customFormat="1" ht="25.5">
      <c r="A5015" s="199" t="s">
        <v>139</v>
      </c>
      <c r="B5015" s="186" t="s">
        <v>1732</v>
      </c>
      <c r="C5015" s="186" t="s">
        <v>21</v>
      </c>
      <c r="D5015" s="278" t="s">
        <v>1733</v>
      </c>
      <c r="E5015" s="362" t="s">
        <v>142</v>
      </c>
      <c r="F5015" s="362"/>
      <c r="G5015" s="186" t="s">
        <v>26</v>
      </c>
      <c r="H5015" s="187">
        <v>1</v>
      </c>
      <c r="I5015" s="188">
        <v>1.0900000000000001</v>
      </c>
      <c r="J5015" s="200">
        <v>1.0900000000000001</v>
      </c>
    </row>
    <row r="5016" spans="1:10" s="110" customFormat="1" ht="25.5">
      <c r="A5016" s="199" t="s">
        <v>139</v>
      </c>
      <c r="B5016" s="186" t="s">
        <v>1734</v>
      </c>
      <c r="C5016" s="186" t="s">
        <v>21</v>
      </c>
      <c r="D5016" s="278" t="s">
        <v>1735</v>
      </c>
      <c r="E5016" s="362" t="s">
        <v>142</v>
      </c>
      <c r="F5016" s="362"/>
      <c r="G5016" s="186" t="s">
        <v>26</v>
      </c>
      <c r="H5016" s="187">
        <v>1</v>
      </c>
      <c r="I5016" s="188">
        <v>0.82</v>
      </c>
      <c r="J5016" s="200">
        <v>0.82</v>
      </c>
    </row>
    <row r="5017" spans="1:10" s="110" customFormat="1" ht="25.5">
      <c r="A5017" s="199" t="s">
        <v>139</v>
      </c>
      <c r="B5017" s="186" t="s">
        <v>1366</v>
      </c>
      <c r="C5017" s="186" t="s">
        <v>21</v>
      </c>
      <c r="D5017" s="278" t="s">
        <v>733</v>
      </c>
      <c r="E5017" s="362" t="s">
        <v>142</v>
      </c>
      <c r="F5017" s="362"/>
      <c r="G5017" s="186" t="s">
        <v>26</v>
      </c>
      <c r="H5017" s="187">
        <v>1</v>
      </c>
      <c r="I5017" s="188">
        <v>1.34</v>
      </c>
      <c r="J5017" s="200">
        <v>1.34</v>
      </c>
    </row>
    <row r="5018" spans="1:10" s="110" customFormat="1" ht="25.5">
      <c r="A5018" s="199" t="s">
        <v>139</v>
      </c>
      <c r="B5018" s="186" t="s">
        <v>1367</v>
      </c>
      <c r="C5018" s="186" t="s">
        <v>21</v>
      </c>
      <c r="D5018" s="278" t="s">
        <v>734</v>
      </c>
      <c r="E5018" s="362" t="s">
        <v>142</v>
      </c>
      <c r="F5018" s="362"/>
      <c r="G5018" s="186" t="s">
        <v>26</v>
      </c>
      <c r="H5018" s="187">
        <v>1</v>
      </c>
      <c r="I5018" s="188">
        <v>0.04</v>
      </c>
      <c r="J5018" s="200">
        <v>0.04</v>
      </c>
    </row>
    <row r="5019" spans="1:10" s="110" customFormat="1" ht="25.5">
      <c r="A5019" s="199" t="s">
        <v>139</v>
      </c>
      <c r="B5019" s="186" t="s">
        <v>1736</v>
      </c>
      <c r="C5019" s="186" t="s">
        <v>21</v>
      </c>
      <c r="D5019" s="278" t="s">
        <v>1737</v>
      </c>
      <c r="E5019" s="362" t="s">
        <v>142</v>
      </c>
      <c r="F5019" s="362"/>
      <c r="G5019" s="186" t="s">
        <v>26</v>
      </c>
      <c r="H5019" s="187">
        <v>1</v>
      </c>
      <c r="I5019" s="188">
        <v>0.82</v>
      </c>
      <c r="J5019" s="200">
        <v>0.82</v>
      </c>
    </row>
    <row r="5020" spans="1:10" s="110" customFormat="1" ht="25.5">
      <c r="A5020" s="199" t="s">
        <v>139</v>
      </c>
      <c r="B5020" s="186" t="s">
        <v>1738</v>
      </c>
      <c r="C5020" s="186" t="s">
        <v>21</v>
      </c>
      <c r="D5020" s="278" t="s">
        <v>1739</v>
      </c>
      <c r="E5020" s="362" t="s">
        <v>142</v>
      </c>
      <c r="F5020" s="362"/>
      <c r="G5020" s="186" t="s">
        <v>26</v>
      </c>
      <c r="H5020" s="187">
        <v>1</v>
      </c>
      <c r="I5020" s="188">
        <v>1.24</v>
      </c>
      <c r="J5020" s="200">
        <v>1.24</v>
      </c>
    </row>
    <row r="5021" spans="1:10" s="110" customFormat="1" ht="25.5">
      <c r="A5021" s="201"/>
      <c r="B5021" s="293"/>
      <c r="C5021" s="293"/>
      <c r="D5021" s="279"/>
      <c r="E5021" s="279" t="s">
        <v>143</v>
      </c>
      <c r="F5021" s="203">
        <v>16.149999999999999</v>
      </c>
      <c r="G5021" s="279" t="s">
        <v>144</v>
      </c>
      <c r="H5021" s="203">
        <v>0</v>
      </c>
      <c r="I5021" s="279" t="s">
        <v>145</v>
      </c>
      <c r="J5021" s="204">
        <v>16.149999999999999</v>
      </c>
    </row>
    <row r="5022" spans="1:10" s="110" customFormat="1" ht="15" customHeight="1" thickBot="1">
      <c r="A5022" s="201"/>
      <c r="B5022" s="293"/>
      <c r="C5022" s="293"/>
      <c r="D5022" s="279"/>
      <c r="E5022" s="279" t="s">
        <v>663</v>
      </c>
      <c r="F5022" s="203">
        <v>4.83</v>
      </c>
      <c r="G5022" s="279"/>
      <c r="H5022" s="363" t="s">
        <v>664</v>
      </c>
      <c r="I5022" s="363"/>
      <c r="J5022" s="204">
        <v>26.33</v>
      </c>
    </row>
    <row r="5023" spans="1:10" s="110" customFormat="1" ht="15" thickTop="1">
      <c r="A5023" s="205"/>
      <c r="B5023" s="190"/>
      <c r="C5023" s="190"/>
      <c r="D5023" s="189"/>
      <c r="E5023" s="189"/>
      <c r="F5023" s="189"/>
      <c r="G5023" s="189"/>
      <c r="H5023" s="189"/>
      <c r="I5023" s="189"/>
      <c r="J5023" s="206"/>
    </row>
    <row r="5024" spans="1:10" s="110" customFormat="1">
      <c r="A5024" s="290"/>
      <c r="B5024" s="289" t="s">
        <v>8</v>
      </c>
      <c r="C5024" s="289" t="s">
        <v>9</v>
      </c>
      <c r="D5024" s="284" t="s">
        <v>10</v>
      </c>
      <c r="E5024" s="367" t="s">
        <v>136</v>
      </c>
      <c r="F5024" s="367"/>
      <c r="G5024" s="289" t="s">
        <v>11</v>
      </c>
      <c r="H5024" s="288" t="s">
        <v>12</v>
      </c>
      <c r="I5024" s="288" t="s">
        <v>13</v>
      </c>
      <c r="J5024" s="287" t="s">
        <v>14</v>
      </c>
    </row>
    <row r="5025" spans="1:10" s="110" customFormat="1" ht="14.25" customHeight="1">
      <c r="A5025" s="94" t="s">
        <v>137</v>
      </c>
      <c r="B5025" s="95" t="s">
        <v>1406</v>
      </c>
      <c r="C5025" s="95" t="s">
        <v>21</v>
      </c>
      <c r="D5025" s="277" t="s">
        <v>779</v>
      </c>
      <c r="E5025" s="368" t="s">
        <v>148</v>
      </c>
      <c r="F5025" s="368"/>
      <c r="G5025" s="95" t="s">
        <v>26</v>
      </c>
      <c r="H5025" s="182">
        <v>1</v>
      </c>
      <c r="I5025" s="96">
        <v>25.47</v>
      </c>
      <c r="J5025" s="196">
        <v>25.47</v>
      </c>
    </row>
    <row r="5026" spans="1:10" s="110" customFormat="1" ht="25.5" customHeight="1">
      <c r="A5026" s="197" t="s">
        <v>146</v>
      </c>
      <c r="B5026" s="183" t="s">
        <v>1812</v>
      </c>
      <c r="C5026" s="183" t="s">
        <v>21</v>
      </c>
      <c r="D5026" s="285" t="s">
        <v>1813</v>
      </c>
      <c r="E5026" s="365" t="s">
        <v>148</v>
      </c>
      <c r="F5026" s="365"/>
      <c r="G5026" s="183" t="s">
        <v>26</v>
      </c>
      <c r="H5026" s="184">
        <v>1</v>
      </c>
      <c r="I5026" s="185">
        <v>0.33</v>
      </c>
      <c r="J5026" s="198">
        <v>0.33</v>
      </c>
    </row>
    <row r="5027" spans="1:10" s="110" customFormat="1">
      <c r="A5027" s="199" t="s">
        <v>139</v>
      </c>
      <c r="B5027" s="186" t="s">
        <v>1814</v>
      </c>
      <c r="C5027" s="186" t="s">
        <v>21</v>
      </c>
      <c r="D5027" s="278" t="s">
        <v>1815</v>
      </c>
      <c r="E5027" s="362" t="s">
        <v>141</v>
      </c>
      <c r="F5027" s="362"/>
      <c r="G5027" s="186" t="s">
        <v>26</v>
      </c>
      <c r="H5027" s="187">
        <v>1</v>
      </c>
      <c r="I5027" s="188">
        <v>19.79</v>
      </c>
      <c r="J5027" s="200">
        <v>19.79</v>
      </c>
    </row>
    <row r="5028" spans="1:10" s="110" customFormat="1" ht="25.5">
      <c r="A5028" s="199" t="s">
        <v>139</v>
      </c>
      <c r="B5028" s="186" t="s">
        <v>1732</v>
      </c>
      <c r="C5028" s="186" t="s">
        <v>21</v>
      </c>
      <c r="D5028" s="278" t="s">
        <v>1733</v>
      </c>
      <c r="E5028" s="362" t="s">
        <v>142</v>
      </c>
      <c r="F5028" s="362"/>
      <c r="G5028" s="186" t="s">
        <v>26</v>
      </c>
      <c r="H5028" s="187">
        <v>1</v>
      </c>
      <c r="I5028" s="188">
        <v>1.0900000000000001</v>
      </c>
      <c r="J5028" s="200">
        <v>1.0900000000000001</v>
      </c>
    </row>
    <row r="5029" spans="1:10" s="110" customFormat="1" ht="25.5">
      <c r="A5029" s="199" t="s">
        <v>139</v>
      </c>
      <c r="B5029" s="186" t="s">
        <v>1734</v>
      </c>
      <c r="C5029" s="186" t="s">
        <v>21</v>
      </c>
      <c r="D5029" s="278" t="s">
        <v>1735</v>
      </c>
      <c r="E5029" s="362" t="s">
        <v>142</v>
      </c>
      <c r="F5029" s="362"/>
      <c r="G5029" s="186" t="s">
        <v>26</v>
      </c>
      <c r="H5029" s="187">
        <v>1</v>
      </c>
      <c r="I5029" s="188">
        <v>0.82</v>
      </c>
      <c r="J5029" s="200">
        <v>0.82</v>
      </c>
    </row>
    <row r="5030" spans="1:10" s="110" customFormat="1" ht="25.5">
      <c r="A5030" s="199" t="s">
        <v>139</v>
      </c>
      <c r="B5030" s="186" t="s">
        <v>1366</v>
      </c>
      <c r="C5030" s="186" t="s">
        <v>21</v>
      </c>
      <c r="D5030" s="278" t="s">
        <v>733</v>
      </c>
      <c r="E5030" s="362" t="s">
        <v>142</v>
      </c>
      <c r="F5030" s="362"/>
      <c r="G5030" s="186" t="s">
        <v>26</v>
      </c>
      <c r="H5030" s="187">
        <v>1</v>
      </c>
      <c r="I5030" s="188">
        <v>1.34</v>
      </c>
      <c r="J5030" s="200">
        <v>1.34</v>
      </c>
    </row>
    <row r="5031" spans="1:10" s="110" customFormat="1" ht="25.5">
      <c r="A5031" s="199" t="s">
        <v>139</v>
      </c>
      <c r="B5031" s="186" t="s">
        <v>1367</v>
      </c>
      <c r="C5031" s="186" t="s">
        <v>21</v>
      </c>
      <c r="D5031" s="278" t="s">
        <v>734</v>
      </c>
      <c r="E5031" s="362" t="s">
        <v>142</v>
      </c>
      <c r="F5031" s="362"/>
      <c r="G5031" s="186" t="s">
        <v>26</v>
      </c>
      <c r="H5031" s="187">
        <v>1</v>
      </c>
      <c r="I5031" s="188">
        <v>0.04</v>
      </c>
      <c r="J5031" s="200">
        <v>0.04</v>
      </c>
    </row>
    <row r="5032" spans="1:10" s="110" customFormat="1" ht="25.5">
      <c r="A5032" s="199" t="s">
        <v>139</v>
      </c>
      <c r="B5032" s="186" t="s">
        <v>1736</v>
      </c>
      <c r="C5032" s="186" t="s">
        <v>21</v>
      </c>
      <c r="D5032" s="278" t="s">
        <v>1737</v>
      </c>
      <c r="E5032" s="362" t="s">
        <v>142</v>
      </c>
      <c r="F5032" s="362"/>
      <c r="G5032" s="186" t="s">
        <v>26</v>
      </c>
      <c r="H5032" s="187">
        <v>1</v>
      </c>
      <c r="I5032" s="188">
        <v>0.82</v>
      </c>
      <c r="J5032" s="200">
        <v>0.82</v>
      </c>
    </row>
    <row r="5033" spans="1:10" s="110" customFormat="1" ht="25.5">
      <c r="A5033" s="199" t="s">
        <v>139</v>
      </c>
      <c r="B5033" s="186" t="s">
        <v>1738</v>
      </c>
      <c r="C5033" s="186" t="s">
        <v>21</v>
      </c>
      <c r="D5033" s="278" t="s">
        <v>1739</v>
      </c>
      <c r="E5033" s="362" t="s">
        <v>142</v>
      </c>
      <c r="F5033" s="362"/>
      <c r="G5033" s="186" t="s">
        <v>26</v>
      </c>
      <c r="H5033" s="187">
        <v>1</v>
      </c>
      <c r="I5033" s="188">
        <v>1.24</v>
      </c>
      <c r="J5033" s="200">
        <v>1.24</v>
      </c>
    </row>
    <row r="5034" spans="1:10" s="110" customFormat="1" ht="25.5">
      <c r="A5034" s="201"/>
      <c r="B5034" s="293"/>
      <c r="C5034" s="293"/>
      <c r="D5034" s="279"/>
      <c r="E5034" s="279" t="s">
        <v>143</v>
      </c>
      <c r="F5034" s="203">
        <v>20.12</v>
      </c>
      <c r="G5034" s="279" t="s">
        <v>144</v>
      </c>
      <c r="H5034" s="203">
        <v>0</v>
      </c>
      <c r="I5034" s="279" t="s">
        <v>145</v>
      </c>
      <c r="J5034" s="204">
        <v>20.12</v>
      </c>
    </row>
    <row r="5035" spans="1:10" s="110" customFormat="1" ht="15" customHeight="1" thickBot="1">
      <c r="A5035" s="201"/>
      <c r="B5035" s="293"/>
      <c r="C5035" s="293"/>
      <c r="D5035" s="279"/>
      <c r="E5035" s="279" t="s">
        <v>663</v>
      </c>
      <c r="F5035" s="203">
        <v>5.72</v>
      </c>
      <c r="G5035" s="279"/>
      <c r="H5035" s="363" t="s">
        <v>664</v>
      </c>
      <c r="I5035" s="363"/>
      <c r="J5035" s="204">
        <v>31.19</v>
      </c>
    </row>
    <row r="5036" spans="1:10" s="110" customFormat="1" ht="15" thickTop="1">
      <c r="A5036" s="205"/>
      <c r="B5036" s="190"/>
      <c r="C5036" s="190"/>
      <c r="D5036" s="189"/>
      <c r="E5036" s="189"/>
      <c r="F5036" s="189"/>
      <c r="G5036" s="189"/>
      <c r="H5036" s="189"/>
      <c r="I5036" s="189"/>
      <c r="J5036" s="206"/>
    </row>
    <row r="5037" spans="1:10" s="110" customFormat="1">
      <c r="A5037" s="290"/>
      <c r="B5037" s="289" t="s">
        <v>8</v>
      </c>
      <c r="C5037" s="289" t="s">
        <v>9</v>
      </c>
      <c r="D5037" s="284" t="s">
        <v>10</v>
      </c>
      <c r="E5037" s="367" t="s">
        <v>136</v>
      </c>
      <c r="F5037" s="367"/>
      <c r="G5037" s="289" t="s">
        <v>11</v>
      </c>
      <c r="H5037" s="288" t="s">
        <v>12</v>
      </c>
      <c r="I5037" s="288" t="s">
        <v>13</v>
      </c>
      <c r="J5037" s="287" t="s">
        <v>14</v>
      </c>
    </row>
    <row r="5038" spans="1:10" s="110" customFormat="1" ht="25.5">
      <c r="A5038" s="94" t="s">
        <v>137</v>
      </c>
      <c r="B5038" s="95" t="s">
        <v>1724</v>
      </c>
      <c r="C5038" s="95" t="s">
        <v>487</v>
      </c>
      <c r="D5038" s="277" t="s">
        <v>1146</v>
      </c>
      <c r="E5038" s="368" t="s">
        <v>1147</v>
      </c>
      <c r="F5038" s="368"/>
      <c r="G5038" s="95" t="s">
        <v>2</v>
      </c>
      <c r="H5038" s="182">
        <v>1</v>
      </c>
      <c r="I5038" s="96">
        <v>532.27</v>
      </c>
      <c r="J5038" s="196">
        <v>532.27</v>
      </c>
    </row>
    <row r="5039" spans="1:10" s="110" customFormat="1" ht="25.5">
      <c r="A5039" s="197" t="s">
        <v>146</v>
      </c>
      <c r="B5039" s="183" t="s">
        <v>1706</v>
      </c>
      <c r="C5039" s="183" t="s">
        <v>487</v>
      </c>
      <c r="D5039" s="285" t="s">
        <v>1119</v>
      </c>
      <c r="E5039" s="365" t="s">
        <v>1120</v>
      </c>
      <c r="F5039" s="365"/>
      <c r="G5039" s="183" t="s">
        <v>1121</v>
      </c>
      <c r="H5039" s="184">
        <v>4</v>
      </c>
      <c r="I5039" s="185">
        <v>3.8</v>
      </c>
      <c r="J5039" s="198">
        <v>15.2</v>
      </c>
    </row>
    <row r="5040" spans="1:10" s="110" customFormat="1">
      <c r="A5040" s="199" t="s">
        <v>139</v>
      </c>
      <c r="B5040" s="186" t="s">
        <v>1816</v>
      </c>
      <c r="C5040" s="186" t="s">
        <v>487</v>
      </c>
      <c r="D5040" s="278" t="s">
        <v>1817</v>
      </c>
      <c r="E5040" s="362" t="s">
        <v>142</v>
      </c>
      <c r="F5040" s="362"/>
      <c r="G5040" s="186" t="s">
        <v>2</v>
      </c>
      <c r="H5040" s="187">
        <v>1.08</v>
      </c>
      <c r="I5040" s="188">
        <v>110</v>
      </c>
      <c r="J5040" s="200">
        <v>118.8</v>
      </c>
    </row>
    <row r="5041" spans="1:10" s="110" customFormat="1">
      <c r="A5041" s="199" t="s">
        <v>139</v>
      </c>
      <c r="B5041" s="186" t="s">
        <v>1818</v>
      </c>
      <c r="C5041" s="186" t="s">
        <v>487</v>
      </c>
      <c r="D5041" s="278" t="s">
        <v>1819</v>
      </c>
      <c r="E5041" s="362" t="s">
        <v>142</v>
      </c>
      <c r="F5041" s="362"/>
      <c r="G5041" s="186" t="s">
        <v>1820</v>
      </c>
      <c r="H5041" s="187">
        <v>452.2</v>
      </c>
      <c r="I5041" s="188">
        <v>0.76</v>
      </c>
      <c r="J5041" s="200">
        <v>343.67</v>
      </c>
    </row>
    <row r="5042" spans="1:10" s="110" customFormat="1">
      <c r="A5042" s="199" t="s">
        <v>139</v>
      </c>
      <c r="B5042" s="186" t="s">
        <v>1707</v>
      </c>
      <c r="C5042" s="186" t="s">
        <v>487</v>
      </c>
      <c r="D5042" s="278" t="s">
        <v>1122</v>
      </c>
      <c r="E5042" s="362" t="s">
        <v>141</v>
      </c>
      <c r="F5042" s="362"/>
      <c r="G5042" s="186" t="s">
        <v>1121</v>
      </c>
      <c r="H5042" s="187">
        <v>4</v>
      </c>
      <c r="I5042" s="188">
        <v>13.65</v>
      </c>
      <c r="J5042" s="200">
        <v>54.6</v>
      </c>
    </row>
    <row r="5043" spans="1:10" s="110" customFormat="1" ht="25.5">
      <c r="A5043" s="201"/>
      <c r="B5043" s="293"/>
      <c r="C5043" s="293"/>
      <c r="D5043" s="279"/>
      <c r="E5043" s="279" t="s">
        <v>143</v>
      </c>
      <c r="F5043" s="203">
        <v>54.6</v>
      </c>
      <c r="G5043" s="279" t="s">
        <v>144</v>
      </c>
      <c r="H5043" s="203">
        <v>0</v>
      </c>
      <c r="I5043" s="279" t="s">
        <v>145</v>
      </c>
      <c r="J5043" s="204">
        <v>54.6</v>
      </c>
    </row>
    <row r="5044" spans="1:10" s="110" customFormat="1" ht="15" customHeight="1" thickBot="1">
      <c r="A5044" s="201"/>
      <c r="B5044" s="293"/>
      <c r="C5044" s="293"/>
      <c r="D5044" s="279"/>
      <c r="E5044" s="279" t="s">
        <v>663</v>
      </c>
      <c r="F5044" s="203">
        <v>119.6</v>
      </c>
      <c r="G5044" s="279"/>
      <c r="H5044" s="363" t="s">
        <v>664</v>
      </c>
      <c r="I5044" s="363"/>
      <c r="J5044" s="204">
        <v>651.87</v>
      </c>
    </row>
    <row r="5045" spans="1:10" s="110" customFormat="1" ht="15" thickTop="1">
      <c r="A5045" s="205"/>
      <c r="B5045" s="190"/>
      <c r="C5045" s="190"/>
      <c r="D5045" s="189"/>
      <c r="E5045" s="189"/>
      <c r="F5045" s="189"/>
      <c r="G5045" s="189"/>
      <c r="H5045" s="189"/>
      <c r="I5045" s="189"/>
      <c r="J5045" s="206"/>
    </row>
    <row r="5046" spans="1:10" s="110" customFormat="1">
      <c r="A5046" s="290"/>
      <c r="B5046" s="289" t="s">
        <v>8</v>
      </c>
      <c r="C5046" s="289" t="s">
        <v>9</v>
      </c>
      <c r="D5046" s="284" t="s">
        <v>10</v>
      </c>
      <c r="E5046" s="367" t="s">
        <v>136</v>
      </c>
      <c r="F5046" s="367"/>
      <c r="G5046" s="289" t="s">
        <v>11</v>
      </c>
      <c r="H5046" s="288" t="s">
        <v>12</v>
      </c>
      <c r="I5046" s="288" t="s">
        <v>13</v>
      </c>
      <c r="J5046" s="287" t="s">
        <v>14</v>
      </c>
    </row>
    <row r="5047" spans="1:10" s="110" customFormat="1" ht="38.25" customHeight="1">
      <c r="A5047" s="94" t="s">
        <v>137</v>
      </c>
      <c r="B5047" s="95" t="s">
        <v>1774</v>
      </c>
      <c r="C5047" s="95" t="s">
        <v>21</v>
      </c>
      <c r="D5047" s="277" t="s">
        <v>1775</v>
      </c>
      <c r="E5047" s="368" t="s">
        <v>155</v>
      </c>
      <c r="F5047" s="368"/>
      <c r="G5047" s="95" t="s">
        <v>249</v>
      </c>
      <c r="H5047" s="182">
        <v>1</v>
      </c>
      <c r="I5047" s="96">
        <v>0.36</v>
      </c>
      <c r="J5047" s="196">
        <v>0.36</v>
      </c>
    </row>
    <row r="5048" spans="1:10" s="110" customFormat="1" ht="38.25" customHeight="1">
      <c r="A5048" s="197" t="s">
        <v>146</v>
      </c>
      <c r="B5048" s="183" t="s">
        <v>1821</v>
      </c>
      <c r="C5048" s="183" t="s">
        <v>21</v>
      </c>
      <c r="D5048" s="285" t="s">
        <v>1822</v>
      </c>
      <c r="E5048" s="365" t="s">
        <v>155</v>
      </c>
      <c r="F5048" s="365"/>
      <c r="G5048" s="183" t="s">
        <v>26</v>
      </c>
      <c r="H5048" s="184">
        <v>1</v>
      </c>
      <c r="I5048" s="185">
        <v>0.28999999999999998</v>
      </c>
      <c r="J5048" s="198">
        <v>0.28999999999999998</v>
      </c>
    </row>
    <row r="5049" spans="1:10" s="110" customFormat="1" ht="38.25" customHeight="1">
      <c r="A5049" s="197" t="s">
        <v>146</v>
      </c>
      <c r="B5049" s="183" t="s">
        <v>1823</v>
      </c>
      <c r="C5049" s="183" t="s">
        <v>21</v>
      </c>
      <c r="D5049" s="285" t="s">
        <v>1824</v>
      </c>
      <c r="E5049" s="365" t="s">
        <v>155</v>
      </c>
      <c r="F5049" s="365"/>
      <c r="G5049" s="183" t="s">
        <v>26</v>
      </c>
      <c r="H5049" s="184">
        <v>1</v>
      </c>
      <c r="I5049" s="185">
        <v>7.0000000000000007E-2</v>
      </c>
      <c r="J5049" s="198">
        <v>7.0000000000000007E-2</v>
      </c>
    </row>
    <row r="5050" spans="1:10" s="110" customFormat="1" ht="25.5">
      <c r="A5050" s="201"/>
      <c r="B5050" s="293"/>
      <c r="C5050" s="293"/>
      <c r="D5050" s="279"/>
      <c r="E5050" s="279" t="s">
        <v>143</v>
      </c>
      <c r="F5050" s="203">
        <v>0</v>
      </c>
      <c r="G5050" s="279" t="s">
        <v>144</v>
      </c>
      <c r="H5050" s="203">
        <v>0</v>
      </c>
      <c r="I5050" s="279" t="s">
        <v>145</v>
      </c>
      <c r="J5050" s="204">
        <v>0</v>
      </c>
    </row>
    <row r="5051" spans="1:10" s="110" customFormat="1" ht="15" customHeight="1" thickBot="1">
      <c r="A5051" s="201"/>
      <c r="B5051" s="293"/>
      <c r="C5051" s="293"/>
      <c r="D5051" s="279"/>
      <c r="E5051" s="279" t="s">
        <v>663</v>
      </c>
      <c r="F5051" s="203">
        <v>0.08</v>
      </c>
      <c r="G5051" s="279"/>
      <c r="H5051" s="363" t="s">
        <v>664</v>
      </c>
      <c r="I5051" s="363"/>
      <c r="J5051" s="204">
        <v>0.44</v>
      </c>
    </row>
    <row r="5052" spans="1:10" s="110" customFormat="1" ht="15" thickTop="1">
      <c r="A5052" s="205"/>
      <c r="B5052" s="190"/>
      <c r="C5052" s="190"/>
      <c r="D5052" s="189"/>
      <c r="E5052" s="189"/>
      <c r="F5052" s="189"/>
      <c r="G5052" s="189"/>
      <c r="H5052" s="189"/>
      <c r="I5052" s="189"/>
      <c r="J5052" s="206"/>
    </row>
    <row r="5053" spans="1:10" s="110" customFormat="1">
      <c r="A5053" s="290"/>
      <c r="B5053" s="289" t="s">
        <v>8</v>
      </c>
      <c r="C5053" s="289" t="s">
        <v>9</v>
      </c>
      <c r="D5053" s="284" t="s">
        <v>10</v>
      </c>
      <c r="E5053" s="367" t="s">
        <v>136</v>
      </c>
      <c r="F5053" s="367"/>
      <c r="G5053" s="289" t="s">
        <v>11</v>
      </c>
      <c r="H5053" s="288" t="s">
        <v>12</v>
      </c>
      <c r="I5053" s="288" t="s">
        <v>13</v>
      </c>
      <c r="J5053" s="287" t="s">
        <v>14</v>
      </c>
    </row>
    <row r="5054" spans="1:10" s="110" customFormat="1" ht="38.25" customHeight="1">
      <c r="A5054" s="94" t="s">
        <v>137</v>
      </c>
      <c r="B5054" s="95" t="s">
        <v>1772</v>
      </c>
      <c r="C5054" s="95" t="s">
        <v>21</v>
      </c>
      <c r="D5054" s="277" t="s">
        <v>1773</v>
      </c>
      <c r="E5054" s="368" t="s">
        <v>155</v>
      </c>
      <c r="F5054" s="368"/>
      <c r="G5054" s="95" t="s">
        <v>156</v>
      </c>
      <c r="H5054" s="182">
        <v>1</v>
      </c>
      <c r="I5054" s="96">
        <v>2.0299999999999998</v>
      </c>
      <c r="J5054" s="196">
        <v>2.0299999999999998</v>
      </c>
    </row>
    <row r="5055" spans="1:10" s="110" customFormat="1" ht="38.25" customHeight="1">
      <c r="A5055" s="197" t="s">
        <v>146</v>
      </c>
      <c r="B5055" s="183" t="s">
        <v>1821</v>
      </c>
      <c r="C5055" s="183" t="s">
        <v>21</v>
      </c>
      <c r="D5055" s="285" t="s">
        <v>1822</v>
      </c>
      <c r="E5055" s="365" t="s">
        <v>155</v>
      </c>
      <c r="F5055" s="365"/>
      <c r="G5055" s="183" t="s">
        <v>26</v>
      </c>
      <c r="H5055" s="184">
        <v>1</v>
      </c>
      <c r="I5055" s="185">
        <v>0.28999999999999998</v>
      </c>
      <c r="J5055" s="198">
        <v>0.28999999999999998</v>
      </c>
    </row>
    <row r="5056" spans="1:10" s="110" customFormat="1" ht="38.25" customHeight="1">
      <c r="A5056" s="197" t="s">
        <v>146</v>
      </c>
      <c r="B5056" s="183" t="s">
        <v>1823</v>
      </c>
      <c r="C5056" s="183" t="s">
        <v>21</v>
      </c>
      <c r="D5056" s="285" t="s">
        <v>1824</v>
      </c>
      <c r="E5056" s="365" t="s">
        <v>155</v>
      </c>
      <c r="F5056" s="365"/>
      <c r="G5056" s="183" t="s">
        <v>26</v>
      </c>
      <c r="H5056" s="184">
        <v>1</v>
      </c>
      <c r="I5056" s="185">
        <v>7.0000000000000007E-2</v>
      </c>
      <c r="J5056" s="198">
        <v>7.0000000000000007E-2</v>
      </c>
    </row>
    <row r="5057" spans="1:10" s="110" customFormat="1" ht="38.25" customHeight="1">
      <c r="A5057" s="197" t="s">
        <v>146</v>
      </c>
      <c r="B5057" s="183" t="s">
        <v>1825</v>
      </c>
      <c r="C5057" s="183" t="s">
        <v>21</v>
      </c>
      <c r="D5057" s="285" t="s">
        <v>1826</v>
      </c>
      <c r="E5057" s="365" t="s">
        <v>155</v>
      </c>
      <c r="F5057" s="365"/>
      <c r="G5057" s="183" t="s">
        <v>26</v>
      </c>
      <c r="H5057" s="184">
        <v>1</v>
      </c>
      <c r="I5057" s="185">
        <v>0.34</v>
      </c>
      <c r="J5057" s="198">
        <v>0.34</v>
      </c>
    </row>
    <row r="5058" spans="1:10" s="110" customFormat="1" ht="38.25" customHeight="1">
      <c r="A5058" s="197" t="s">
        <v>146</v>
      </c>
      <c r="B5058" s="183" t="s">
        <v>1827</v>
      </c>
      <c r="C5058" s="183" t="s">
        <v>21</v>
      </c>
      <c r="D5058" s="285" t="s">
        <v>1828</v>
      </c>
      <c r="E5058" s="365" t="s">
        <v>155</v>
      </c>
      <c r="F5058" s="365"/>
      <c r="G5058" s="183" t="s">
        <v>26</v>
      </c>
      <c r="H5058" s="184">
        <v>1</v>
      </c>
      <c r="I5058" s="185">
        <v>1.33</v>
      </c>
      <c r="J5058" s="198">
        <v>1.33</v>
      </c>
    </row>
    <row r="5059" spans="1:10" s="110" customFormat="1" ht="25.5">
      <c r="A5059" s="201"/>
      <c r="B5059" s="293"/>
      <c r="C5059" s="293"/>
      <c r="D5059" s="279"/>
      <c r="E5059" s="279" t="s">
        <v>143</v>
      </c>
      <c r="F5059" s="203">
        <v>0</v>
      </c>
      <c r="G5059" s="279" t="s">
        <v>144</v>
      </c>
      <c r="H5059" s="203">
        <v>0</v>
      </c>
      <c r="I5059" s="279" t="s">
        <v>145</v>
      </c>
      <c r="J5059" s="204">
        <v>0</v>
      </c>
    </row>
    <row r="5060" spans="1:10" s="110" customFormat="1" ht="15" customHeight="1" thickBot="1">
      <c r="A5060" s="201"/>
      <c r="B5060" s="293"/>
      <c r="C5060" s="293"/>
      <c r="D5060" s="279"/>
      <c r="E5060" s="279" t="s">
        <v>663</v>
      </c>
      <c r="F5060" s="203">
        <v>0.45</v>
      </c>
      <c r="G5060" s="279"/>
      <c r="H5060" s="363" t="s">
        <v>664</v>
      </c>
      <c r="I5060" s="363"/>
      <c r="J5060" s="204">
        <v>2.48</v>
      </c>
    </row>
    <row r="5061" spans="1:10" s="110" customFormat="1" ht="15" thickTop="1">
      <c r="A5061" s="205"/>
      <c r="B5061" s="190"/>
      <c r="C5061" s="190"/>
      <c r="D5061" s="189"/>
      <c r="E5061" s="189"/>
      <c r="F5061" s="189"/>
      <c r="G5061" s="189"/>
      <c r="H5061" s="189"/>
      <c r="I5061" s="189"/>
      <c r="J5061" s="206"/>
    </row>
    <row r="5062" spans="1:10" s="110" customFormat="1">
      <c r="A5062" s="290"/>
      <c r="B5062" s="289" t="s">
        <v>8</v>
      </c>
      <c r="C5062" s="289" t="s">
        <v>9</v>
      </c>
      <c r="D5062" s="284" t="s">
        <v>10</v>
      </c>
      <c r="E5062" s="367" t="s">
        <v>136</v>
      </c>
      <c r="F5062" s="367"/>
      <c r="G5062" s="289" t="s">
        <v>11</v>
      </c>
      <c r="H5062" s="288" t="s">
        <v>12</v>
      </c>
      <c r="I5062" s="288" t="s">
        <v>13</v>
      </c>
      <c r="J5062" s="287" t="s">
        <v>14</v>
      </c>
    </row>
    <row r="5063" spans="1:10" s="110" customFormat="1" ht="38.25" customHeight="1">
      <c r="A5063" s="94" t="s">
        <v>137</v>
      </c>
      <c r="B5063" s="95" t="s">
        <v>1821</v>
      </c>
      <c r="C5063" s="95" t="s">
        <v>21</v>
      </c>
      <c r="D5063" s="277" t="s">
        <v>1822</v>
      </c>
      <c r="E5063" s="368" t="s">
        <v>155</v>
      </c>
      <c r="F5063" s="368"/>
      <c r="G5063" s="95" t="s">
        <v>26</v>
      </c>
      <c r="H5063" s="182">
        <v>1</v>
      </c>
      <c r="I5063" s="96">
        <v>0.28999999999999998</v>
      </c>
      <c r="J5063" s="196">
        <v>0.28999999999999998</v>
      </c>
    </row>
    <row r="5064" spans="1:10" s="110" customFormat="1" ht="38.25">
      <c r="A5064" s="199" t="s">
        <v>139</v>
      </c>
      <c r="B5064" s="186" t="s">
        <v>1829</v>
      </c>
      <c r="C5064" s="186" t="s">
        <v>21</v>
      </c>
      <c r="D5064" s="278" t="s">
        <v>1830</v>
      </c>
      <c r="E5064" s="362" t="s">
        <v>915</v>
      </c>
      <c r="F5064" s="362"/>
      <c r="G5064" s="186" t="s">
        <v>45</v>
      </c>
      <c r="H5064" s="187">
        <v>6.0000000000000002E-5</v>
      </c>
      <c r="I5064" s="188">
        <v>4999</v>
      </c>
      <c r="J5064" s="200">
        <v>0.28999999999999998</v>
      </c>
    </row>
    <row r="5065" spans="1:10" s="110" customFormat="1" ht="25.5">
      <c r="A5065" s="201"/>
      <c r="B5065" s="293"/>
      <c r="C5065" s="293"/>
      <c r="D5065" s="279"/>
      <c r="E5065" s="279" t="s">
        <v>143</v>
      </c>
      <c r="F5065" s="203">
        <v>0</v>
      </c>
      <c r="G5065" s="279" t="s">
        <v>144</v>
      </c>
      <c r="H5065" s="203">
        <v>0</v>
      </c>
      <c r="I5065" s="279" t="s">
        <v>145</v>
      </c>
      <c r="J5065" s="204">
        <v>0</v>
      </c>
    </row>
    <row r="5066" spans="1:10" s="110" customFormat="1" ht="15" customHeight="1" thickBot="1">
      <c r="A5066" s="201"/>
      <c r="B5066" s="293"/>
      <c r="C5066" s="293"/>
      <c r="D5066" s="279"/>
      <c r="E5066" s="279" t="s">
        <v>663</v>
      </c>
      <c r="F5066" s="203">
        <v>0.06</v>
      </c>
      <c r="G5066" s="279"/>
      <c r="H5066" s="363" t="s">
        <v>664</v>
      </c>
      <c r="I5066" s="363"/>
      <c r="J5066" s="204">
        <v>0.35</v>
      </c>
    </row>
    <row r="5067" spans="1:10" s="110" customFormat="1" ht="15" thickTop="1">
      <c r="A5067" s="205"/>
      <c r="B5067" s="190"/>
      <c r="C5067" s="190"/>
      <c r="D5067" s="189"/>
      <c r="E5067" s="189"/>
      <c r="F5067" s="189"/>
      <c r="G5067" s="189"/>
      <c r="H5067" s="189"/>
      <c r="I5067" s="189"/>
      <c r="J5067" s="206"/>
    </row>
    <row r="5068" spans="1:10" s="110" customFormat="1">
      <c r="A5068" s="290"/>
      <c r="B5068" s="289" t="s">
        <v>8</v>
      </c>
      <c r="C5068" s="289" t="s">
        <v>9</v>
      </c>
      <c r="D5068" s="284" t="s">
        <v>10</v>
      </c>
      <c r="E5068" s="367" t="s">
        <v>136</v>
      </c>
      <c r="F5068" s="367"/>
      <c r="G5068" s="289" t="s">
        <v>11</v>
      </c>
      <c r="H5068" s="288" t="s">
        <v>12</v>
      </c>
      <c r="I5068" s="288" t="s">
        <v>13</v>
      </c>
      <c r="J5068" s="287" t="s">
        <v>14</v>
      </c>
    </row>
    <row r="5069" spans="1:10" s="110" customFormat="1" ht="38.25" customHeight="1">
      <c r="A5069" s="94" t="s">
        <v>137</v>
      </c>
      <c r="B5069" s="95" t="s">
        <v>1823</v>
      </c>
      <c r="C5069" s="95" t="s">
        <v>21</v>
      </c>
      <c r="D5069" s="277" t="s">
        <v>1824</v>
      </c>
      <c r="E5069" s="368" t="s">
        <v>155</v>
      </c>
      <c r="F5069" s="368"/>
      <c r="G5069" s="95" t="s">
        <v>26</v>
      </c>
      <c r="H5069" s="182">
        <v>1</v>
      </c>
      <c r="I5069" s="96">
        <v>7.0000000000000007E-2</v>
      </c>
      <c r="J5069" s="196">
        <v>7.0000000000000007E-2</v>
      </c>
    </row>
    <row r="5070" spans="1:10" s="110" customFormat="1" ht="38.25">
      <c r="A5070" s="199" t="s">
        <v>139</v>
      </c>
      <c r="B5070" s="186" t="s">
        <v>1829</v>
      </c>
      <c r="C5070" s="186" t="s">
        <v>21</v>
      </c>
      <c r="D5070" s="278" t="s">
        <v>1830</v>
      </c>
      <c r="E5070" s="362" t="s">
        <v>915</v>
      </c>
      <c r="F5070" s="362"/>
      <c r="G5070" s="186" t="s">
        <v>45</v>
      </c>
      <c r="H5070" s="187">
        <v>1.4800000000000001E-5</v>
      </c>
      <c r="I5070" s="188">
        <v>4999</v>
      </c>
      <c r="J5070" s="200">
        <v>7.0000000000000007E-2</v>
      </c>
    </row>
    <row r="5071" spans="1:10" s="110" customFormat="1" ht="25.5">
      <c r="A5071" s="201"/>
      <c r="B5071" s="293"/>
      <c r="C5071" s="293"/>
      <c r="D5071" s="279"/>
      <c r="E5071" s="279" t="s">
        <v>143</v>
      </c>
      <c r="F5071" s="203">
        <v>0</v>
      </c>
      <c r="G5071" s="279" t="s">
        <v>144</v>
      </c>
      <c r="H5071" s="203">
        <v>0</v>
      </c>
      <c r="I5071" s="279" t="s">
        <v>145</v>
      </c>
      <c r="J5071" s="204">
        <v>0</v>
      </c>
    </row>
    <row r="5072" spans="1:10" s="110" customFormat="1" ht="15" customHeight="1" thickBot="1">
      <c r="A5072" s="201"/>
      <c r="B5072" s="293"/>
      <c r="C5072" s="293"/>
      <c r="D5072" s="279"/>
      <c r="E5072" s="279" t="s">
        <v>663</v>
      </c>
      <c r="F5072" s="203">
        <v>0.01</v>
      </c>
      <c r="G5072" s="279"/>
      <c r="H5072" s="363" t="s">
        <v>664</v>
      </c>
      <c r="I5072" s="363"/>
      <c r="J5072" s="204">
        <v>0.08</v>
      </c>
    </row>
    <row r="5073" spans="1:10" s="110" customFormat="1" ht="15" thickTop="1">
      <c r="A5073" s="205"/>
      <c r="B5073" s="190"/>
      <c r="C5073" s="190"/>
      <c r="D5073" s="189"/>
      <c r="E5073" s="189"/>
      <c r="F5073" s="189"/>
      <c r="G5073" s="189"/>
      <c r="H5073" s="189"/>
      <c r="I5073" s="189"/>
      <c r="J5073" s="206"/>
    </row>
    <row r="5074" spans="1:10" s="110" customFormat="1">
      <c r="A5074" s="290"/>
      <c r="B5074" s="289" t="s">
        <v>8</v>
      </c>
      <c r="C5074" s="289" t="s">
        <v>9</v>
      </c>
      <c r="D5074" s="284" t="s">
        <v>10</v>
      </c>
      <c r="E5074" s="367" t="s">
        <v>136</v>
      </c>
      <c r="F5074" s="367"/>
      <c r="G5074" s="289" t="s">
        <v>11</v>
      </c>
      <c r="H5074" s="288" t="s">
        <v>12</v>
      </c>
      <c r="I5074" s="288" t="s">
        <v>13</v>
      </c>
      <c r="J5074" s="287" t="s">
        <v>14</v>
      </c>
    </row>
    <row r="5075" spans="1:10" s="110" customFormat="1" ht="38.25" customHeight="1">
      <c r="A5075" s="94" t="s">
        <v>137</v>
      </c>
      <c r="B5075" s="95" t="s">
        <v>1825</v>
      </c>
      <c r="C5075" s="95" t="s">
        <v>21</v>
      </c>
      <c r="D5075" s="277" t="s">
        <v>1826</v>
      </c>
      <c r="E5075" s="368" t="s">
        <v>155</v>
      </c>
      <c r="F5075" s="368"/>
      <c r="G5075" s="95" t="s">
        <v>26</v>
      </c>
      <c r="H5075" s="182">
        <v>1</v>
      </c>
      <c r="I5075" s="96">
        <v>0.34</v>
      </c>
      <c r="J5075" s="196">
        <v>0.34</v>
      </c>
    </row>
    <row r="5076" spans="1:10" s="110" customFormat="1" ht="38.25">
      <c r="A5076" s="199" t="s">
        <v>139</v>
      </c>
      <c r="B5076" s="186" t="s">
        <v>1829</v>
      </c>
      <c r="C5076" s="186" t="s">
        <v>21</v>
      </c>
      <c r="D5076" s="278" t="s">
        <v>1830</v>
      </c>
      <c r="E5076" s="362" t="s">
        <v>915</v>
      </c>
      <c r="F5076" s="362"/>
      <c r="G5076" s="186" t="s">
        <v>45</v>
      </c>
      <c r="H5076" s="187">
        <v>6.9999999999999994E-5</v>
      </c>
      <c r="I5076" s="188">
        <v>4999</v>
      </c>
      <c r="J5076" s="200">
        <v>0.34</v>
      </c>
    </row>
    <row r="5077" spans="1:10" s="110" customFormat="1" ht="25.5">
      <c r="A5077" s="201"/>
      <c r="B5077" s="293"/>
      <c r="C5077" s="293"/>
      <c r="D5077" s="279"/>
      <c r="E5077" s="279" t="s">
        <v>143</v>
      </c>
      <c r="F5077" s="203">
        <v>0</v>
      </c>
      <c r="G5077" s="279" t="s">
        <v>144</v>
      </c>
      <c r="H5077" s="203">
        <v>0</v>
      </c>
      <c r="I5077" s="279" t="s">
        <v>145</v>
      </c>
      <c r="J5077" s="204">
        <v>0</v>
      </c>
    </row>
    <row r="5078" spans="1:10" s="110" customFormat="1" ht="15" customHeight="1" thickBot="1">
      <c r="A5078" s="201"/>
      <c r="B5078" s="293"/>
      <c r="C5078" s="293"/>
      <c r="D5078" s="279"/>
      <c r="E5078" s="279" t="s">
        <v>663</v>
      </c>
      <c r="F5078" s="203">
        <v>7.0000000000000007E-2</v>
      </c>
      <c r="G5078" s="279"/>
      <c r="H5078" s="363" t="s">
        <v>664</v>
      </c>
      <c r="I5078" s="363"/>
      <c r="J5078" s="204">
        <v>0.41</v>
      </c>
    </row>
    <row r="5079" spans="1:10" s="110" customFormat="1" ht="15" thickTop="1">
      <c r="A5079" s="205"/>
      <c r="B5079" s="190"/>
      <c r="C5079" s="190"/>
      <c r="D5079" s="189"/>
      <c r="E5079" s="189"/>
      <c r="F5079" s="189"/>
      <c r="G5079" s="189"/>
      <c r="H5079" s="189"/>
      <c r="I5079" s="189"/>
      <c r="J5079" s="206"/>
    </row>
    <row r="5080" spans="1:10" s="110" customFormat="1">
      <c r="A5080" s="290"/>
      <c r="B5080" s="289" t="s">
        <v>8</v>
      </c>
      <c r="C5080" s="289" t="s">
        <v>9</v>
      </c>
      <c r="D5080" s="284" t="s">
        <v>10</v>
      </c>
      <c r="E5080" s="367" t="s">
        <v>136</v>
      </c>
      <c r="F5080" s="367"/>
      <c r="G5080" s="289" t="s">
        <v>11</v>
      </c>
      <c r="H5080" s="288" t="s">
        <v>12</v>
      </c>
      <c r="I5080" s="288" t="s">
        <v>13</v>
      </c>
      <c r="J5080" s="287" t="s">
        <v>14</v>
      </c>
    </row>
    <row r="5081" spans="1:10" s="110" customFormat="1" ht="38.25" customHeight="1">
      <c r="A5081" s="94" t="s">
        <v>137</v>
      </c>
      <c r="B5081" s="95" t="s">
        <v>1827</v>
      </c>
      <c r="C5081" s="95" t="s">
        <v>21</v>
      </c>
      <c r="D5081" s="277" t="s">
        <v>1828</v>
      </c>
      <c r="E5081" s="368" t="s">
        <v>155</v>
      </c>
      <c r="F5081" s="368"/>
      <c r="G5081" s="95" t="s">
        <v>26</v>
      </c>
      <c r="H5081" s="182">
        <v>1</v>
      </c>
      <c r="I5081" s="96">
        <v>1.33</v>
      </c>
      <c r="J5081" s="196">
        <v>1.33</v>
      </c>
    </row>
    <row r="5082" spans="1:10" s="110" customFormat="1">
      <c r="A5082" s="199" t="s">
        <v>139</v>
      </c>
      <c r="B5082" s="186" t="s">
        <v>1831</v>
      </c>
      <c r="C5082" s="186" t="s">
        <v>21</v>
      </c>
      <c r="D5082" s="278" t="s">
        <v>1832</v>
      </c>
      <c r="E5082" s="362" t="s">
        <v>1833</v>
      </c>
      <c r="F5082" s="362"/>
      <c r="G5082" s="186" t="s">
        <v>1834</v>
      </c>
      <c r="H5082" s="187">
        <v>1.2512000000000001</v>
      </c>
      <c r="I5082" s="188">
        <v>1.07</v>
      </c>
      <c r="J5082" s="200">
        <v>1.33</v>
      </c>
    </row>
    <row r="5083" spans="1:10" s="110" customFormat="1" ht="25.5">
      <c r="A5083" s="201"/>
      <c r="B5083" s="293"/>
      <c r="C5083" s="293"/>
      <c r="D5083" s="279"/>
      <c r="E5083" s="279" t="s">
        <v>143</v>
      </c>
      <c r="F5083" s="203">
        <v>0</v>
      </c>
      <c r="G5083" s="279" t="s">
        <v>144</v>
      </c>
      <c r="H5083" s="203">
        <v>0</v>
      </c>
      <c r="I5083" s="279" t="s">
        <v>145</v>
      </c>
      <c r="J5083" s="204">
        <v>0</v>
      </c>
    </row>
    <row r="5084" spans="1:10" s="110" customFormat="1" ht="15" customHeight="1" thickBot="1">
      <c r="A5084" s="201"/>
      <c r="B5084" s="293"/>
      <c r="C5084" s="293"/>
      <c r="D5084" s="279"/>
      <c r="E5084" s="279" t="s">
        <v>663</v>
      </c>
      <c r="F5084" s="203">
        <v>0.28999999999999998</v>
      </c>
      <c r="G5084" s="279"/>
      <c r="H5084" s="363" t="s">
        <v>664</v>
      </c>
      <c r="I5084" s="363"/>
      <c r="J5084" s="204">
        <v>1.62</v>
      </c>
    </row>
    <row r="5085" spans="1:10" s="110" customFormat="1" ht="15" thickTop="1">
      <c r="A5085" s="205"/>
      <c r="B5085" s="190"/>
      <c r="C5085" s="190"/>
      <c r="D5085" s="189"/>
      <c r="E5085" s="189"/>
      <c r="F5085" s="189"/>
      <c r="G5085" s="189"/>
      <c r="H5085" s="189"/>
      <c r="I5085" s="189"/>
      <c r="J5085" s="206"/>
    </row>
    <row r="5086" spans="1:10" s="110" customFormat="1">
      <c r="A5086" s="290"/>
      <c r="B5086" s="289" t="s">
        <v>8</v>
      </c>
      <c r="C5086" s="289" t="s">
        <v>9</v>
      </c>
      <c r="D5086" s="284" t="s">
        <v>10</v>
      </c>
      <c r="E5086" s="367" t="s">
        <v>136</v>
      </c>
      <c r="F5086" s="367"/>
      <c r="G5086" s="289" t="s">
        <v>11</v>
      </c>
      <c r="H5086" s="288" t="s">
        <v>12</v>
      </c>
      <c r="I5086" s="288" t="s">
        <v>13</v>
      </c>
      <c r="J5086" s="287" t="s">
        <v>14</v>
      </c>
    </row>
    <row r="5087" spans="1:10" s="110" customFormat="1" ht="38.25" customHeight="1">
      <c r="A5087" s="94" t="s">
        <v>137</v>
      </c>
      <c r="B5087" s="95" t="s">
        <v>1398</v>
      </c>
      <c r="C5087" s="95" t="s">
        <v>21</v>
      </c>
      <c r="D5087" s="277" t="s">
        <v>771</v>
      </c>
      <c r="E5087" s="368" t="s">
        <v>155</v>
      </c>
      <c r="F5087" s="368"/>
      <c r="G5087" s="95" t="s">
        <v>249</v>
      </c>
      <c r="H5087" s="182">
        <v>1</v>
      </c>
      <c r="I5087" s="96">
        <v>1.52</v>
      </c>
      <c r="J5087" s="196">
        <v>1.52</v>
      </c>
    </row>
    <row r="5088" spans="1:10" s="110" customFormat="1" ht="38.25" customHeight="1">
      <c r="A5088" s="197" t="s">
        <v>146</v>
      </c>
      <c r="B5088" s="183" t="s">
        <v>1835</v>
      </c>
      <c r="C5088" s="183" t="s">
        <v>21</v>
      </c>
      <c r="D5088" s="285" t="s">
        <v>1836</v>
      </c>
      <c r="E5088" s="365" t="s">
        <v>155</v>
      </c>
      <c r="F5088" s="365"/>
      <c r="G5088" s="183" t="s">
        <v>26</v>
      </c>
      <c r="H5088" s="184">
        <v>1</v>
      </c>
      <c r="I5088" s="185">
        <v>1.22</v>
      </c>
      <c r="J5088" s="198">
        <v>1.22</v>
      </c>
    </row>
    <row r="5089" spans="1:10" s="110" customFormat="1" ht="38.25" customHeight="1">
      <c r="A5089" s="197" t="s">
        <v>146</v>
      </c>
      <c r="B5089" s="183" t="s">
        <v>1837</v>
      </c>
      <c r="C5089" s="183" t="s">
        <v>21</v>
      </c>
      <c r="D5089" s="285" t="s">
        <v>1838</v>
      </c>
      <c r="E5089" s="365" t="s">
        <v>155</v>
      </c>
      <c r="F5089" s="365"/>
      <c r="G5089" s="183" t="s">
        <v>26</v>
      </c>
      <c r="H5089" s="184">
        <v>1</v>
      </c>
      <c r="I5089" s="185">
        <v>0.3</v>
      </c>
      <c r="J5089" s="198">
        <v>0.3</v>
      </c>
    </row>
    <row r="5090" spans="1:10" s="110" customFormat="1" ht="25.5">
      <c r="A5090" s="201"/>
      <c r="B5090" s="293"/>
      <c r="C5090" s="293"/>
      <c r="D5090" s="279"/>
      <c r="E5090" s="279" t="s">
        <v>143</v>
      </c>
      <c r="F5090" s="203">
        <v>0</v>
      </c>
      <c r="G5090" s="279" t="s">
        <v>144</v>
      </c>
      <c r="H5090" s="203">
        <v>0</v>
      </c>
      <c r="I5090" s="279" t="s">
        <v>145</v>
      </c>
      <c r="J5090" s="204">
        <v>0</v>
      </c>
    </row>
    <row r="5091" spans="1:10" s="110" customFormat="1" ht="15" customHeight="1" thickBot="1">
      <c r="A5091" s="201"/>
      <c r="B5091" s="293"/>
      <c r="C5091" s="293"/>
      <c r="D5091" s="279"/>
      <c r="E5091" s="279" t="s">
        <v>663</v>
      </c>
      <c r="F5091" s="203">
        <v>0.34</v>
      </c>
      <c r="G5091" s="279"/>
      <c r="H5091" s="363" t="s">
        <v>664</v>
      </c>
      <c r="I5091" s="363"/>
      <c r="J5091" s="204">
        <v>1.86</v>
      </c>
    </row>
    <row r="5092" spans="1:10" s="110" customFormat="1" ht="15" thickTop="1">
      <c r="A5092" s="205"/>
      <c r="B5092" s="190"/>
      <c r="C5092" s="190"/>
      <c r="D5092" s="189"/>
      <c r="E5092" s="189"/>
      <c r="F5092" s="189"/>
      <c r="G5092" s="189"/>
      <c r="H5092" s="189"/>
      <c r="I5092" s="189"/>
      <c r="J5092" s="206"/>
    </row>
    <row r="5093" spans="1:10" s="110" customFormat="1">
      <c r="A5093" s="290"/>
      <c r="B5093" s="289" t="s">
        <v>8</v>
      </c>
      <c r="C5093" s="289" t="s">
        <v>9</v>
      </c>
      <c r="D5093" s="284" t="s">
        <v>10</v>
      </c>
      <c r="E5093" s="367" t="s">
        <v>136</v>
      </c>
      <c r="F5093" s="367"/>
      <c r="G5093" s="289" t="s">
        <v>11</v>
      </c>
      <c r="H5093" s="288" t="s">
        <v>12</v>
      </c>
      <c r="I5093" s="288" t="s">
        <v>13</v>
      </c>
      <c r="J5093" s="287" t="s">
        <v>14</v>
      </c>
    </row>
    <row r="5094" spans="1:10" s="110" customFormat="1" ht="38.25" customHeight="1">
      <c r="A5094" s="94" t="s">
        <v>137</v>
      </c>
      <c r="B5094" s="95" t="s">
        <v>1397</v>
      </c>
      <c r="C5094" s="95" t="s">
        <v>21</v>
      </c>
      <c r="D5094" s="277" t="s">
        <v>770</v>
      </c>
      <c r="E5094" s="368" t="s">
        <v>155</v>
      </c>
      <c r="F5094" s="368"/>
      <c r="G5094" s="95" t="s">
        <v>156</v>
      </c>
      <c r="H5094" s="182">
        <v>1</v>
      </c>
      <c r="I5094" s="96">
        <v>5.61</v>
      </c>
      <c r="J5094" s="196">
        <v>5.61</v>
      </c>
    </row>
    <row r="5095" spans="1:10" s="110" customFormat="1" ht="38.25" customHeight="1">
      <c r="A5095" s="197" t="s">
        <v>146</v>
      </c>
      <c r="B5095" s="183" t="s">
        <v>1835</v>
      </c>
      <c r="C5095" s="183" t="s">
        <v>21</v>
      </c>
      <c r="D5095" s="285" t="s">
        <v>1836</v>
      </c>
      <c r="E5095" s="365" t="s">
        <v>155</v>
      </c>
      <c r="F5095" s="365"/>
      <c r="G5095" s="183" t="s">
        <v>26</v>
      </c>
      <c r="H5095" s="184">
        <v>1</v>
      </c>
      <c r="I5095" s="185">
        <v>1.22</v>
      </c>
      <c r="J5095" s="198">
        <v>1.22</v>
      </c>
    </row>
    <row r="5096" spans="1:10" s="110" customFormat="1" ht="38.25" customHeight="1">
      <c r="A5096" s="197" t="s">
        <v>146</v>
      </c>
      <c r="B5096" s="183" t="s">
        <v>1837</v>
      </c>
      <c r="C5096" s="183" t="s">
        <v>21</v>
      </c>
      <c r="D5096" s="285" t="s">
        <v>1838</v>
      </c>
      <c r="E5096" s="365" t="s">
        <v>155</v>
      </c>
      <c r="F5096" s="365"/>
      <c r="G5096" s="183" t="s">
        <v>26</v>
      </c>
      <c r="H5096" s="184">
        <v>1</v>
      </c>
      <c r="I5096" s="185">
        <v>0.3</v>
      </c>
      <c r="J5096" s="198">
        <v>0.3</v>
      </c>
    </row>
    <row r="5097" spans="1:10" s="110" customFormat="1" ht="38.25" customHeight="1">
      <c r="A5097" s="197" t="s">
        <v>146</v>
      </c>
      <c r="B5097" s="183" t="s">
        <v>1839</v>
      </c>
      <c r="C5097" s="183" t="s">
        <v>21</v>
      </c>
      <c r="D5097" s="285" t="s">
        <v>1840</v>
      </c>
      <c r="E5097" s="365" t="s">
        <v>155</v>
      </c>
      <c r="F5097" s="365"/>
      <c r="G5097" s="183" t="s">
        <v>26</v>
      </c>
      <c r="H5097" s="184">
        <v>1</v>
      </c>
      <c r="I5097" s="185">
        <v>1.42</v>
      </c>
      <c r="J5097" s="198">
        <v>1.42</v>
      </c>
    </row>
    <row r="5098" spans="1:10" s="110" customFormat="1" ht="38.25" customHeight="1">
      <c r="A5098" s="197" t="s">
        <v>146</v>
      </c>
      <c r="B5098" s="183" t="s">
        <v>1841</v>
      </c>
      <c r="C5098" s="183" t="s">
        <v>21</v>
      </c>
      <c r="D5098" s="285" t="s">
        <v>1842</v>
      </c>
      <c r="E5098" s="365" t="s">
        <v>155</v>
      </c>
      <c r="F5098" s="365"/>
      <c r="G5098" s="183" t="s">
        <v>26</v>
      </c>
      <c r="H5098" s="184">
        <v>1</v>
      </c>
      <c r="I5098" s="185">
        <v>2.67</v>
      </c>
      <c r="J5098" s="198">
        <v>2.67</v>
      </c>
    </row>
    <row r="5099" spans="1:10" s="110" customFormat="1" ht="25.5">
      <c r="A5099" s="201"/>
      <c r="B5099" s="293"/>
      <c r="C5099" s="293"/>
      <c r="D5099" s="279"/>
      <c r="E5099" s="279" t="s">
        <v>143</v>
      </c>
      <c r="F5099" s="203">
        <v>0</v>
      </c>
      <c r="G5099" s="279" t="s">
        <v>144</v>
      </c>
      <c r="H5099" s="203">
        <v>0</v>
      </c>
      <c r="I5099" s="279" t="s">
        <v>145</v>
      </c>
      <c r="J5099" s="204">
        <v>0</v>
      </c>
    </row>
    <row r="5100" spans="1:10" s="110" customFormat="1" ht="15" customHeight="1" thickBot="1">
      <c r="A5100" s="201"/>
      <c r="B5100" s="293"/>
      <c r="C5100" s="293"/>
      <c r="D5100" s="279"/>
      <c r="E5100" s="279" t="s">
        <v>663</v>
      </c>
      <c r="F5100" s="203">
        <v>1.26</v>
      </c>
      <c r="G5100" s="279"/>
      <c r="H5100" s="363" t="s">
        <v>664</v>
      </c>
      <c r="I5100" s="363"/>
      <c r="J5100" s="204">
        <v>6.87</v>
      </c>
    </row>
    <row r="5101" spans="1:10" s="110" customFormat="1" ht="15" thickTop="1">
      <c r="A5101" s="205"/>
      <c r="B5101" s="190"/>
      <c r="C5101" s="190"/>
      <c r="D5101" s="189"/>
      <c r="E5101" s="189"/>
      <c r="F5101" s="189"/>
      <c r="G5101" s="189"/>
      <c r="H5101" s="189"/>
      <c r="I5101" s="189"/>
      <c r="J5101" s="206"/>
    </row>
    <row r="5102" spans="1:10" s="110" customFormat="1">
      <c r="A5102" s="290"/>
      <c r="B5102" s="289" t="s">
        <v>8</v>
      </c>
      <c r="C5102" s="289" t="s">
        <v>9</v>
      </c>
      <c r="D5102" s="284" t="s">
        <v>10</v>
      </c>
      <c r="E5102" s="367" t="s">
        <v>136</v>
      </c>
      <c r="F5102" s="367"/>
      <c r="G5102" s="289" t="s">
        <v>11</v>
      </c>
      <c r="H5102" s="288" t="s">
        <v>12</v>
      </c>
      <c r="I5102" s="288" t="s">
        <v>13</v>
      </c>
      <c r="J5102" s="287" t="s">
        <v>14</v>
      </c>
    </row>
    <row r="5103" spans="1:10" s="110" customFormat="1" ht="38.25" customHeight="1">
      <c r="A5103" s="94" t="s">
        <v>137</v>
      </c>
      <c r="B5103" s="95" t="s">
        <v>1835</v>
      </c>
      <c r="C5103" s="95" t="s">
        <v>21</v>
      </c>
      <c r="D5103" s="277" t="s">
        <v>1836</v>
      </c>
      <c r="E5103" s="368" t="s">
        <v>155</v>
      </c>
      <c r="F5103" s="368"/>
      <c r="G5103" s="95" t="s">
        <v>26</v>
      </c>
      <c r="H5103" s="182">
        <v>1</v>
      </c>
      <c r="I5103" s="96">
        <v>1.22</v>
      </c>
      <c r="J5103" s="196">
        <v>1.22</v>
      </c>
    </row>
    <row r="5104" spans="1:10" s="110" customFormat="1" ht="38.25">
      <c r="A5104" s="199" t="s">
        <v>139</v>
      </c>
      <c r="B5104" s="186" t="s">
        <v>1843</v>
      </c>
      <c r="C5104" s="186" t="s">
        <v>21</v>
      </c>
      <c r="D5104" s="278" t="s">
        <v>1844</v>
      </c>
      <c r="E5104" s="362" t="s">
        <v>915</v>
      </c>
      <c r="F5104" s="362"/>
      <c r="G5104" s="186" t="s">
        <v>45</v>
      </c>
      <c r="H5104" s="187">
        <v>6.0000000000000002E-5</v>
      </c>
      <c r="I5104" s="188">
        <v>20334.91</v>
      </c>
      <c r="J5104" s="200">
        <v>1.22</v>
      </c>
    </row>
    <row r="5105" spans="1:10" s="110" customFormat="1" ht="25.5">
      <c r="A5105" s="201"/>
      <c r="B5105" s="293"/>
      <c r="C5105" s="293"/>
      <c r="D5105" s="279"/>
      <c r="E5105" s="279" t="s">
        <v>143</v>
      </c>
      <c r="F5105" s="203">
        <v>0</v>
      </c>
      <c r="G5105" s="279" t="s">
        <v>144</v>
      </c>
      <c r="H5105" s="203">
        <v>0</v>
      </c>
      <c r="I5105" s="279" t="s">
        <v>145</v>
      </c>
      <c r="J5105" s="204">
        <v>0</v>
      </c>
    </row>
    <row r="5106" spans="1:10" s="110" customFormat="1" ht="15" customHeight="1" thickBot="1">
      <c r="A5106" s="201"/>
      <c r="B5106" s="293"/>
      <c r="C5106" s="293"/>
      <c r="D5106" s="279"/>
      <c r="E5106" s="279" t="s">
        <v>663</v>
      </c>
      <c r="F5106" s="203">
        <v>0.27</v>
      </c>
      <c r="G5106" s="279"/>
      <c r="H5106" s="363" t="s">
        <v>664</v>
      </c>
      <c r="I5106" s="363"/>
      <c r="J5106" s="204">
        <v>1.49</v>
      </c>
    </row>
    <row r="5107" spans="1:10" s="110" customFormat="1" ht="15" thickTop="1">
      <c r="A5107" s="205"/>
      <c r="B5107" s="190"/>
      <c r="C5107" s="190"/>
      <c r="D5107" s="189"/>
      <c r="E5107" s="189"/>
      <c r="F5107" s="189"/>
      <c r="G5107" s="189"/>
      <c r="H5107" s="189"/>
      <c r="I5107" s="189"/>
      <c r="J5107" s="206"/>
    </row>
    <row r="5108" spans="1:10" s="110" customFormat="1">
      <c r="A5108" s="290"/>
      <c r="B5108" s="289" t="s">
        <v>8</v>
      </c>
      <c r="C5108" s="289" t="s">
        <v>9</v>
      </c>
      <c r="D5108" s="284" t="s">
        <v>10</v>
      </c>
      <c r="E5108" s="367" t="s">
        <v>136</v>
      </c>
      <c r="F5108" s="367"/>
      <c r="G5108" s="289" t="s">
        <v>11</v>
      </c>
      <c r="H5108" s="288" t="s">
        <v>12</v>
      </c>
      <c r="I5108" s="288" t="s">
        <v>13</v>
      </c>
      <c r="J5108" s="287" t="s">
        <v>14</v>
      </c>
    </row>
    <row r="5109" spans="1:10" s="110" customFormat="1" ht="38.25" customHeight="1">
      <c r="A5109" s="94" t="s">
        <v>137</v>
      </c>
      <c r="B5109" s="95" t="s">
        <v>1837</v>
      </c>
      <c r="C5109" s="95" t="s">
        <v>21</v>
      </c>
      <c r="D5109" s="277" t="s">
        <v>1838</v>
      </c>
      <c r="E5109" s="368" t="s">
        <v>155</v>
      </c>
      <c r="F5109" s="368"/>
      <c r="G5109" s="95" t="s">
        <v>26</v>
      </c>
      <c r="H5109" s="182">
        <v>1</v>
      </c>
      <c r="I5109" s="96">
        <v>0.3</v>
      </c>
      <c r="J5109" s="196">
        <v>0.3</v>
      </c>
    </row>
    <row r="5110" spans="1:10" s="110" customFormat="1" ht="38.25">
      <c r="A5110" s="199" t="s">
        <v>139</v>
      </c>
      <c r="B5110" s="186" t="s">
        <v>1843</v>
      </c>
      <c r="C5110" s="186" t="s">
        <v>21</v>
      </c>
      <c r="D5110" s="278" t="s">
        <v>1844</v>
      </c>
      <c r="E5110" s="362" t="s">
        <v>915</v>
      </c>
      <c r="F5110" s="362"/>
      <c r="G5110" s="186" t="s">
        <v>45</v>
      </c>
      <c r="H5110" s="187">
        <v>1.4800000000000001E-5</v>
      </c>
      <c r="I5110" s="188">
        <v>20334.91</v>
      </c>
      <c r="J5110" s="200">
        <v>0.3</v>
      </c>
    </row>
    <row r="5111" spans="1:10" s="110" customFormat="1" ht="25.5">
      <c r="A5111" s="201"/>
      <c r="B5111" s="293"/>
      <c r="C5111" s="293"/>
      <c r="D5111" s="279"/>
      <c r="E5111" s="279" t="s">
        <v>143</v>
      </c>
      <c r="F5111" s="203">
        <v>0</v>
      </c>
      <c r="G5111" s="279" t="s">
        <v>144</v>
      </c>
      <c r="H5111" s="203">
        <v>0</v>
      </c>
      <c r="I5111" s="279" t="s">
        <v>145</v>
      </c>
      <c r="J5111" s="204">
        <v>0</v>
      </c>
    </row>
    <row r="5112" spans="1:10" s="110" customFormat="1" ht="15" customHeight="1" thickBot="1">
      <c r="A5112" s="201"/>
      <c r="B5112" s="293"/>
      <c r="C5112" s="293"/>
      <c r="D5112" s="279"/>
      <c r="E5112" s="279" t="s">
        <v>663</v>
      </c>
      <c r="F5112" s="203">
        <v>0.06</v>
      </c>
      <c r="G5112" s="279"/>
      <c r="H5112" s="363" t="s">
        <v>664</v>
      </c>
      <c r="I5112" s="363"/>
      <c r="J5112" s="204">
        <v>0.36</v>
      </c>
    </row>
    <row r="5113" spans="1:10" s="110" customFormat="1" ht="15" thickTop="1">
      <c r="A5113" s="205"/>
      <c r="B5113" s="190"/>
      <c r="C5113" s="190"/>
      <c r="D5113" s="189"/>
      <c r="E5113" s="189"/>
      <c r="F5113" s="189"/>
      <c r="G5113" s="189"/>
      <c r="H5113" s="189"/>
      <c r="I5113" s="189"/>
      <c r="J5113" s="206"/>
    </row>
    <row r="5114" spans="1:10" s="110" customFormat="1">
      <c r="A5114" s="290"/>
      <c r="B5114" s="289" t="s">
        <v>8</v>
      </c>
      <c r="C5114" s="289" t="s">
        <v>9</v>
      </c>
      <c r="D5114" s="284" t="s">
        <v>10</v>
      </c>
      <c r="E5114" s="367" t="s">
        <v>136</v>
      </c>
      <c r="F5114" s="367"/>
      <c r="G5114" s="289" t="s">
        <v>11</v>
      </c>
      <c r="H5114" s="288" t="s">
        <v>12</v>
      </c>
      <c r="I5114" s="288" t="s">
        <v>13</v>
      </c>
      <c r="J5114" s="287" t="s">
        <v>14</v>
      </c>
    </row>
    <row r="5115" spans="1:10" s="110" customFormat="1" ht="38.25" customHeight="1">
      <c r="A5115" s="94" t="s">
        <v>137</v>
      </c>
      <c r="B5115" s="95" t="s">
        <v>1839</v>
      </c>
      <c r="C5115" s="95" t="s">
        <v>21</v>
      </c>
      <c r="D5115" s="277" t="s">
        <v>1840</v>
      </c>
      <c r="E5115" s="368" t="s">
        <v>155</v>
      </c>
      <c r="F5115" s="368"/>
      <c r="G5115" s="95" t="s">
        <v>26</v>
      </c>
      <c r="H5115" s="182">
        <v>1</v>
      </c>
      <c r="I5115" s="96">
        <v>1.42</v>
      </c>
      <c r="J5115" s="196">
        <v>1.42</v>
      </c>
    </row>
    <row r="5116" spans="1:10" s="110" customFormat="1" ht="38.25">
      <c r="A5116" s="199" t="s">
        <v>139</v>
      </c>
      <c r="B5116" s="186" t="s">
        <v>1843</v>
      </c>
      <c r="C5116" s="186" t="s">
        <v>21</v>
      </c>
      <c r="D5116" s="278" t="s">
        <v>1844</v>
      </c>
      <c r="E5116" s="362" t="s">
        <v>915</v>
      </c>
      <c r="F5116" s="362"/>
      <c r="G5116" s="186" t="s">
        <v>45</v>
      </c>
      <c r="H5116" s="187">
        <v>6.9999999999999994E-5</v>
      </c>
      <c r="I5116" s="188">
        <v>20334.91</v>
      </c>
      <c r="J5116" s="200">
        <v>1.42</v>
      </c>
    </row>
    <row r="5117" spans="1:10" s="110" customFormat="1" ht="25.5">
      <c r="A5117" s="201"/>
      <c r="B5117" s="293"/>
      <c r="C5117" s="293"/>
      <c r="D5117" s="279"/>
      <c r="E5117" s="279" t="s">
        <v>143</v>
      </c>
      <c r="F5117" s="203">
        <v>0</v>
      </c>
      <c r="G5117" s="279" t="s">
        <v>144</v>
      </c>
      <c r="H5117" s="203">
        <v>0</v>
      </c>
      <c r="I5117" s="279" t="s">
        <v>145</v>
      </c>
      <c r="J5117" s="204">
        <v>0</v>
      </c>
    </row>
    <row r="5118" spans="1:10" s="110" customFormat="1" ht="15" customHeight="1" thickBot="1">
      <c r="A5118" s="201"/>
      <c r="B5118" s="293"/>
      <c r="C5118" s="293"/>
      <c r="D5118" s="279"/>
      <c r="E5118" s="279" t="s">
        <v>663</v>
      </c>
      <c r="F5118" s="203">
        <v>0.31</v>
      </c>
      <c r="G5118" s="279"/>
      <c r="H5118" s="363" t="s">
        <v>664</v>
      </c>
      <c r="I5118" s="363"/>
      <c r="J5118" s="204">
        <v>1.73</v>
      </c>
    </row>
    <row r="5119" spans="1:10" s="110" customFormat="1" ht="15" thickTop="1">
      <c r="A5119" s="205"/>
      <c r="B5119" s="190"/>
      <c r="C5119" s="190"/>
      <c r="D5119" s="189"/>
      <c r="E5119" s="189"/>
      <c r="F5119" s="189"/>
      <c r="G5119" s="189"/>
      <c r="H5119" s="189"/>
      <c r="I5119" s="189"/>
      <c r="J5119" s="206"/>
    </row>
    <row r="5120" spans="1:10" s="110" customFormat="1">
      <c r="A5120" s="290"/>
      <c r="B5120" s="289" t="s">
        <v>8</v>
      </c>
      <c r="C5120" s="289" t="s">
        <v>9</v>
      </c>
      <c r="D5120" s="284" t="s">
        <v>10</v>
      </c>
      <c r="E5120" s="367" t="s">
        <v>136</v>
      </c>
      <c r="F5120" s="367"/>
      <c r="G5120" s="289" t="s">
        <v>11</v>
      </c>
      <c r="H5120" s="288" t="s">
        <v>12</v>
      </c>
      <c r="I5120" s="288" t="s">
        <v>13</v>
      </c>
      <c r="J5120" s="287" t="s">
        <v>14</v>
      </c>
    </row>
    <row r="5121" spans="1:10" s="110" customFormat="1" ht="38.25" customHeight="1">
      <c r="A5121" s="94" t="s">
        <v>137</v>
      </c>
      <c r="B5121" s="95" t="s">
        <v>1841</v>
      </c>
      <c r="C5121" s="95" t="s">
        <v>21</v>
      </c>
      <c r="D5121" s="277" t="s">
        <v>1842</v>
      </c>
      <c r="E5121" s="368" t="s">
        <v>155</v>
      </c>
      <c r="F5121" s="368"/>
      <c r="G5121" s="95" t="s">
        <v>26</v>
      </c>
      <c r="H5121" s="182">
        <v>1</v>
      </c>
      <c r="I5121" s="96">
        <v>2.67</v>
      </c>
      <c r="J5121" s="196">
        <v>2.67</v>
      </c>
    </row>
    <row r="5122" spans="1:10" s="110" customFormat="1">
      <c r="A5122" s="199" t="s">
        <v>139</v>
      </c>
      <c r="B5122" s="186" t="s">
        <v>1831</v>
      </c>
      <c r="C5122" s="186" t="s">
        <v>21</v>
      </c>
      <c r="D5122" s="278" t="s">
        <v>1832</v>
      </c>
      <c r="E5122" s="362" t="s">
        <v>1833</v>
      </c>
      <c r="F5122" s="362"/>
      <c r="G5122" s="186" t="s">
        <v>1834</v>
      </c>
      <c r="H5122" s="187">
        <v>2.5023900000000001</v>
      </c>
      <c r="I5122" s="188">
        <v>1.07</v>
      </c>
      <c r="J5122" s="200">
        <v>2.67</v>
      </c>
    </row>
    <row r="5123" spans="1:10" s="110" customFormat="1" ht="25.5">
      <c r="A5123" s="201"/>
      <c r="B5123" s="293"/>
      <c r="C5123" s="293"/>
      <c r="D5123" s="279"/>
      <c r="E5123" s="279" t="s">
        <v>143</v>
      </c>
      <c r="F5123" s="203">
        <v>0</v>
      </c>
      <c r="G5123" s="279" t="s">
        <v>144</v>
      </c>
      <c r="H5123" s="203">
        <v>0</v>
      </c>
      <c r="I5123" s="279" t="s">
        <v>145</v>
      </c>
      <c r="J5123" s="204">
        <v>0</v>
      </c>
    </row>
    <row r="5124" spans="1:10" s="110" customFormat="1" ht="15" customHeight="1" thickBot="1">
      <c r="A5124" s="201"/>
      <c r="B5124" s="293"/>
      <c r="C5124" s="293"/>
      <c r="D5124" s="279"/>
      <c r="E5124" s="279" t="s">
        <v>663</v>
      </c>
      <c r="F5124" s="203">
        <v>0.59</v>
      </c>
      <c r="G5124" s="279"/>
      <c r="H5124" s="363" t="s">
        <v>664</v>
      </c>
      <c r="I5124" s="363"/>
      <c r="J5124" s="204">
        <v>3.26</v>
      </c>
    </row>
    <row r="5125" spans="1:10" s="110" customFormat="1" ht="15" thickTop="1">
      <c r="A5125" s="205"/>
      <c r="B5125" s="190"/>
      <c r="C5125" s="190"/>
      <c r="D5125" s="189"/>
      <c r="E5125" s="189"/>
      <c r="F5125" s="189"/>
      <c r="G5125" s="189"/>
      <c r="H5125" s="189"/>
      <c r="I5125" s="189"/>
      <c r="J5125" s="206"/>
    </row>
    <row r="5126" spans="1:10" s="110" customFormat="1">
      <c r="A5126" s="290"/>
      <c r="B5126" s="289" t="s">
        <v>8</v>
      </c>
      <c r="C5126" s="289" t="s">
        <v>9</v>
      </c>
      <c r="D5126" s="284" t="s">
        <v>10</v>
      </c>
      <c r="E5126" s="367" t="s">
        <v>136</v>
      </c>
      <c r="F5126" s="367"/>
      <c r="G5126" s="289" t="s">
        <v>11</v>
      </c>
      <c r="H5126" s="288" t="s">
        <v>12</v>
      </c>
      <c r="I5126" s="288" t="s">
        <v>13</v>
      </c>
      <c r="J5126" s="287" t="s">
        <v>14</v>
      </c>
    </row>
    <row r="5127" spans="1:10" s="110" customFormat="1" ht="38.25" customHeight="1">
      <c r="A5127" s="94" t="s">
        <v>137</v>
      </c>
      <c r="B5127" s="95" t="s">
        <v>1329</v>
      </c>
      <c r="C5127" s="95" t="s">
        <v>21</v>
      </c>
      <c r="D5127" s="277" t="s">
        <v>649</v>
      </c>
      <c r="E5127" s="368" t="s">
        <v>182</v>
      </c>
      <c r="F5127" s="368"/>
      <c r="G5127" s="95" t="s">
        <v>34</v>
      </c>
      <c r="H5127" s="182">
        <v>1</v>
      </c>
      <c r="I5127" s="96">
        <v>3.03</v>
      </c>
      <c r="J5127" s="196">
        <v>3.03</v>
      </c>
    </row>
    <row r="5128" spans="1:10" s="110" customFormat="1" ht="25.5" customHeight="1">
      <c r="A5128" s="197" t="s">
        <v>146</v>
      </c>
      <c r="B5128" s="183" t="s">
        <v>1508</v>
      </c>
      <c r="C5128" s="183" t="s">
        <v>21</v>
      </c>
      <c r="D5128" s="285" t="s">
        <v>150</v>
      </c>
      <c r="E5128" s="365" t="s">
        <v>148</v>
      </c>
      <c r="F5128" s="365"/>
      <c r="G5128" s="183" t="s">
        <v>26</v>
      </c>
      <c r="H5128" s="184">
        <v>2.3E-2</v>
      </c>
      <c r="I5128" s="185">
        <v>21.96</v>
      </c>
      <c r="J5128" s="198">
        <v>0.5</v>
      </c>
    </row>
    <row r="5129" spans="1:10" s="110" customFormat="1" ht="25.5" customHeight="1">
      <c r="A5129" s="197" t="s">
        <v>146</v>
      </c>
      <c r="B5129" s="183" t="s">
        <v>1509</v>
      </c>
      <c r="C5129" s="183" t="s">
        <v>21</v>
      </c>
      <c r="D5129" s="285" t="s">
        <v>151</v>
      </c>
      <c r="E5129" s="365" t="s">
        <v>148</v>
      </c>
      <c r="F5129" s="365"/>
      <c r="G5129" s="183" t="s">
        <v>26</v>
      </c>
      <c r="H5129" s="184">
        <v>2.3E-2</v>
      </c>
      <c r="I5129" s="185">
        <v>26.68</v>
      </c>
      <c r="J5129" s="198">
        <v>0.61</v>
      </c>
    </row>
    <row r="5130" spans="1:10" s="110" customFormat="1" ht="25.5">
      <c r="A5130" s="199" t="s">
        <v>139</v>
      </c>
      <c r="B5130" s="186" t="s">
        <v>1845</v>
      </c>
      <c r="C5130" s="186" t="s">
        <v>21</v>
      </c>
      <c r="D5130" s="278" t="s">
        <v>1846</v>
      </c>
      <c r="E5130" s="362" t="s">
        <v>142</v>
      </c>
      <c r="F5130" s="362"/>
      <c r="G5130" s="186" t="s">
        <v>34</v>
      </c>
      <c r="H5130" s="187">
        <v>1.2434000000000001</v>
      </c>
      <c r="I5130" s="188">
        <v>1.52</v>
      </c>
      <c r="J5130" s="200">
        <v>1.88</v>
      </c>
    </row>
    <row r="5131" spans="1:10" s="110" customFormat="1" ht="25.5">
      <c r="A5131" s="199" t="s">
        <v>139</v>
      </c>
      <c r="B5131" s="186" t="s">
        <v>1517</v>
      </c>
      <c r="C5131" s="186" t="s">
        <v>21</v>
      </c>
      <c r="D5131" s="278" t="s">
        <v>183</v>
      </c>
      <c r="E5131" s="362" t="s">
        <v>142</v>
      </c>
      <c r="F5131" s="362"/>
      <c r="G5131" s="186" t="s">
        <v>45</v>
      </c>
      <c r="H5131" s="187">
        <v>9.4000000000000004E-3</v>
      </c>
      <c r="I5131" s="188">
        <v>4.62</v>
      </c>
      <c r="J5131" s="200">
        <v>0.04</v>
      </c>
    </row>
    <row r="5132" spans="1:10" s="110" customFormat="1" ht="25.5">
      <c r="A5132" s="201"/>
      <c r="B5132" s="293"/>
      <c r="C5132" s="293"/>
      <c r="D5132" s="279"/>
      <c r="E5132" s="279" t="s">
        <v>143</v>
      </c>
      <c r="F5132" s="203">
        <v>0.87</v>
      </c>
      <c r="G5132" s="279" t="s">
        <v>144</v>
      </c>
      <c r="H5132" s="203">
        <v>0</v>
      </c>
      <c r="I5132" s="279" t="s">
        <v>145</v>
      </c>
      <c r="J5132" s="204">
        <v>0.87</v>
      </c>
    </row>
    <row r="5133" spans="1:10" s="110" customFormat="1" ht="15" customHeight="1" thickBot="1">
      <c r="A5133" s="201"/>
      <c r="B5133" s="293"/>
      <c r="C5133" s="293"/>
      <c r="D5133" s="279"/>
      <c r="E5133" s="279" t="s">
        <v>663</v>
      </c>
      <c r="F5133" s="203">
        <v>0.68</v>
      </c>
      <c r="G5133" s="279"/>
      <c r="H5133" s="363" t="s">
        <v>664</v>
      </c>
      <c r="I5133" s="363"/>
      <c r="J5133" s="204">
        <v>3.71</v>
      </c>
    </row>
    <row r="5134" spans="1:10" s="110" customFormat="1" ht="15" thickTop="1">
      <c r="A5134" s="205"/>
      <c r="B5134" s="190"/>
      <c r="C5134" s="190"/>
      <c r="D5134" s="189"/>
      <c r="E5134" s="189"/>
      <c r="F5134" s="189"/>
      <c r="G5134" s="189"/>
      <c r="H5134" s="189"/>
      <c r="I5134" s="189"/>
      <c r="J5134" s="206"/>
    </row>
    <row r="5135" spans="1:10" s="110" customFormat="1">
      <c r="A5135" s="290"/>
      <c r="B5135" s="289" t="s">
        <v>8</v>
      </c>
      <c r="C5135" s="289" t="s">
        <v>9</v>
      </c>
      <c r="D5135" s="284" t="s">
        <v>10</v>
      </c>
      <c r="E5135" s="367" t="s">
        <v>136</v>
      </c>
      <c r="F5135" s="367"/>
      <c r="G5135" s="289" t="s">
        <v>11</v>
      </c>
      <c r="H5135" s="288" t="s">
        <v>12</v>
      </c>
      <c r="I5135" s="288" t="s">
        <v>13</v>
      </c>
      <c r="J5135" s="287" t="s">
        <v>14</v>
      </c>
    </row>
    <row r="5136" spans="1:10" s="110" customFormat="1" ht="51">
      <c r="A5136" s="94" t="s">
        <v>137</v>
      </c>
      <c r="B5136" s="95" t="s">
        <v>1381</v>
      </c>
      <c r="C5136" s="95" t="s">
        <v>21</v>
      </c>
      <c r="D5136" s="277" t="s">
        <v>754</v>
      </c>
      <c r="E5136" s="368" t="s">
        <v>155</v>
      </c>
      <c r="F5136" s="368"/>
      <c r="G5136" s="95" t="s">
        <v>249</v>
      </c>
      <c r="H5136" s="182">
        <v>1</v>
      </c>
      <c r="I5136" s="96">
        <v>77.430000000000007</v>
      </c>
      <c r="J5136" s="196">
        <v>77.430000000000007</v>
      </c>
    </row>
    <row r="5137" spans="1:10" s="110" customFormat="1" ht="25.5" customHeight="1">
      <c r="A5137" s="197" t="s">
        <v>146</v>
      </c>
      <c r="B5137" s="183" t="s">
        <v>1847</v>
      </c>
      <c r="C5137" s="183" t="s">
        <v>21</v>
      </c>
      <c r="D5137" s="285" t="s">
        <v>1848</v>
      </c>
      <c r="E5137" s="365" t="s">
        <v>148</v>
      </c>
      <c r="F5137" s="365"/>
      <c r="G5137" s="183" t="s">
        <v>26</v>
      </c>
      <c r="H5137" s="184">
        <v>1</v>
      </c>
      <c r="I5137" s="185">
        <v>32.57</v>
      </c>
      <c r="J5137" s="198">
        <v>32.57</v>
      </c>
    </row>
    <row r="5138" spans="1:10" s="110" customFormat="1" ht="51">
      <c r="A5138" s="197" t="s">
        <v>146</v>
      </c>
      <c r="B5138" s="183" t="s">
        <v>1849</v>
      </c>
      <c r="C5138" s="183" t="s">
        <v>21</v>
      </c>
      <c r="D5138" s="285" t="s">
        <v>1850</v>
      </c>
      <c r="E5138" s="365" t="s">
        <v>155</v>
      </c>
      <c r="F5138" s="365"/>
      <c r="G5138" s="183" t="s">
        <v>26</v>
      </c>
      <c r="H5138" s="184">
        <v>1</v>
      </c>
      <c r="I5138" s="185">
        <v>29.15</v>
      </c>
      <c r="J5138" s="198">
        <v>29.15</v>
      </c>
    </row>
    <row r="5139" spans="1:10" s="110" customFormat="1" ht="51">
      <c r="A5139" s="197" t="s">
        <v>146</v>
      </c>
      <c r="B5139" s="183" t="s">
        <v>1851</v>
      </c>
      <c r="C5139" s="183" t="s">
        <v>21</v>
      </c>
      <c r="D5139" s="285" t="s">
        <v>1852</v>
      </c>
      <c r="E5139" s="365" t="s">
        <v>155</v>
      </c>
      <c r="F5139" s="365"/>
      <c r="G5139" s="183" t="s">
        <v>26</v>
      </c>
      <c r="H5139" s="184">
        <v>1</v>
      </c>
      <c r="I5139" s="185">
        <v>11.19</v>
      </c>
      <c r="J5139" s="198">
        <v>11.19</v>
      </c>
    </row>
    <row r="5140" spans="1:10" s="110" customFormat="1" ht="51">
      <c r="A5140" s="197" t="s">
        <v>146</v>
      </c>
      <c r="B5140" s="183" t="s">
        <v>1853</v>
      </c>
      <c r="C5140" s="183" t="s">
        <v>21</v>
      </c>
      <c r="D5140" s="285" t="s">
        <v>1854</v>
      </c>
      <c r="E5140" s="365" t="s">
        <v>155</v>
      </c>
      <c r="F5140" s="365"/>
      <c r="G5140" s="183" t="s">
        <v>26</v>
      </c>
      <c r="H5140" s="184">
        <v>1</v>
      </c>
      <c r="I5140" s="185">
        <v>4.5199999999999996</v>
      </c>
      <c r="J5140" s="198">
        <v>4.5199999999999996</v>
      </c>
    </row>
    <row r="5141" spans="1:10" s="110" customFormat="1" ht="25.5">
      <c r="A5141" s="201"/>
      <c r="B5141" s="293"/>
      <c r="C5141" s="293"/>
      <c r="D5141" s="279"/>
      <c r="E5141" s="279" t="s">
        <v>143</v>
      </c>
      <c r="F5141" s="203">
        <v>28.41</v>
      </c>
      <c r="G5141" s="279" t="s">
        <v>144</v>
      </c>
      <c r="H5141" s="203">
        <v>0</v>
      </c>
      <c r="I5141" s="279" t="s">
        <v>145</v>
      </c>
      <c r="J5141" s="204">
        <v>28.41</v>
      </c>
    </row>
    <row r="5142" spans="1:10" s="110" customFormat="1" ht="15" customHeight="1" thickBot="1">
      <c r="A5142" s="201"/>
      <c r="B5142" s="293"/>
      <c r="C5142" s="293"/>
      <c r="D5142" s="279"/>
      <c r="E5142" s="279" t="s">
        <v>663</v>
      </c>
      <c r="F5142" s="203">
        <v>17.39</v>
      </c>
      <c r="G5142" s="279"/>
      <c r="H5142" s="363" t="s">
        <v>664</v>
      </c>
      <c r="I5142" s="363"/>
      <c r="J5142" s="204">
        <v>94.82</v>
      </c>
    </row>
    <row r="5143" spans="1:10" s="110" customFormat="1" ht="15" thickTop="1">
      <c r="A5143" s="205"/>
      <c r="B5143" s="190"/>
      <c r="C5143" s="190"/>
      <c r="D5143" s="189"/>
      <c r="E5143" s="189"/>
      <c r="F5143" s="189"/>
      <c r="G5143" s="189"/>
      <c r="H5143" s="189"/>
      <c r="I5143" s="189"/>
      <c r="J5143" s="206"/>
    </row>
    <row r="5144" spans="1:10" s="110" customFormat="1">
      <c r="A5144" s="290"/>
      <c r="B5144" s="289" t="s">
        <v>8</v>
      </c>
      <c r="C5144" s="289" t="s">
        <v>9</v>
      </c>
      <c r="D5144" s="284" t="s">
        <v>10</v>
      </c>
      <c r="E5144" s="367" t="s">
        <v>136</v>
      </c>
      <c r="F5144" s="367"/>
      <c r="G5144" s="289" t="s">
        <v>11</v>
      </c>
      <c r="H5144" s="288" t="s">
        <v>12</v>
      </c>
      <c r="I5144" s="288" t="s">
        <v>13</v>
      </c>
      <c r="J5144" s="287" t="s">
        <v>14</v>
      </c>
    </row>
    <row r="5145" spans="1:10" s="110" customFormat="1" ht="51">
      <c r="A5145" s="94" t="s">
        <v>137</v>
      </c>
      <c r="B5145" s="95" t="s">
        <v>1380</v>
      </c>
      <c r="C5145" s="95" t="s">
        <v>21</v>
      </c>
      <c r="D5145" s="277" t="s">
        <v>753</v>
      </c>
      <c r="E5145" s="368" t="s">
        <v>155</v>
      </c>
      <c r="F5145" s="368"/>
      <c r="G5145" s="95" t="s">
        <v>156</v>
      </c>
      <c r="H5145" s="182">
        <v>1</v>
      </c>
      <c r="I5145" s="96">
        <v>272.8</v>
      </c>
      <c r="J5145" s="196">
        <v>272.8</v>
      </c>
    </row>
    <row r="5146" spans="1:10" s="110" customFormat="1" ht="25.5" customHeight="1">
      <c r="A5146" s="197" t="s">
        <v>146</v>
      </c>
      <c r="B5146" s="183" t="s">
        <v>1847</v>
      </c>
      <c r="C5146" s="183" t="s">
        <v>21</v>
      </c>
      <c r="D5146" s="285" t="s">
        <v>1848</v>
      </c>
      <c r="E5146" s="365" t="s">
        <v>148</v>
      </c>
      <c r="F5146" s="365"/>
      <c r="G5146" s="183" t="s">
        <v>26</v>
      </c>
      <c r="H5146" s="184">
        <v>1</v>
      </c>
      <c r="I5146" s="185">
        <v>32.57</v>
      </c>
      <c r="J5146" s="198">
        <v>32.57</v>
      </c>
    </row>
    <row r="5147" spans="1:10" s="110" customFormat="1" ht="51">
      <c r="A5147" s="197" t="s">
        <v>146</v>
      </c>
      <c r="B5147" s="183" t="s">
        <v>1849</v>
      </c>
      <c r="C5147" s="183" t="s">
        <v>21</v>
      </c>
      <c r="D5147" s="285" t="s">
        <v>1850</v>
      </c>
      <c r="E5147" s="365" t="s">
        <v>155</v>
      </c>
      <c r="F5147" s="365"/>
      <c r="G5147" s="183" t="s">
        <v>26</v>
      </c>
      <c r="H5147" s="184">
        <v>1</v>
      </c>
      <c r="I5147" s="185">
        <v>29.15</v>
      </c>
      <c r="J5147" s="198">
        <v>29.15</v>
      </c>
    </row>
    <row r="5148" spans="1:10" s="110" customFormat="1" ht="51">
      <c r="A5148" s="197" t="s">
        <v>146</v>
      </c>
      <c r="B5148" s="183" t="s">
        <v>1851</v>
      </c>
      <c r="C5148" s="183" t="s">
        <v>21</v>
      </c>
      <c r="D5148" s="285" t="s">
        <v>1852</v>
      </c>
      <c r="E5148" s="365" t="s">
        <v>155</v>
      </c>
      <c r="F5148" s="365"/>
      <c r="G5148" s="183" t="s">
        <v>26</v>
      </c>
      <c r="H5148" s="184">
        <v>1</v>
      </c>
      <c r="I5148" s="185">
        <v>11.19</v>
      </c>
      <c r="J5148" s="198">
        <v>11.19</v>
      </c>
    </row>
    <row r="5149" spans="1:10" s="110" customFormat="1" ht="51">
      <c r="A5149" s="197" t="s">
        <v>146</v>
      </c>
      <c r="B5149" s="183" t="s">
        <v>1853</v>
      </c>
      <c r="C5149" s="183" t="s">
        <v>21</v>
      </c>
      <c r="D5149" s="285" t="s">
        <v>1854</v>
      </c>
      <c r="E5149" s="365" t="s">
        <v>155</v>
      </c>
      <c r="F5149" s="365"/>
      <c r="G5149" s="183" t="s">
        <v>26</v>
      </c>
      <c r="H5149" s="184">
        <v>1</v>
      </c>
      <c r="I5149" s="185">
        <v>4.5199999999999996</v>
      </c>
      <c r="J5149" s="198">
        <v>4.5199999999999996</v>
      </c>
    </row>
    <row r="5150" spans="1:10" s="110" customFormat="1" ht="51">
      <c r="A5150" s="197" t="s">
        <v>146</v>
      </c>
      <c r="B5150" s="183" t="s">
        <v>1855</v>
      </c>
      <c r="C5150" s="183" t="s">
        <v>21</v>
      </c>
      <c r="D5150" s="285" t="s">
        <v>1856</v>
      </c>
      <c r="E5150" s="365" t="s">
        <v>155</v>
      </c>
      <c r="F5150" s="365"/>
      <c r="G5150" s="183" t="s">
        <v>26</v>
      </c>
      <c r="H5150" s="184">
        <v>1</v>
      </c>
      <c r="I5150" s="185">
        <v>52.46</v>
      </c>
      <c r="J5150" s="198">
        <v>52.46</v>
      </c>
    </row>
    <row r="5151" spans="1:10" s="110" customFormat="1" ht="51">
      <c r="A5151" s="197" t="s">
        <v>146</v>
      </c>
      <c r="B5151" s="183" t="s">
        <v>1857</v>
      </c>
      <c r="C5151" s="183" t="s">
        <v>21</v>
      </c>
      <c r="D5151" s="285" t="s">
        <v>1858</v>
      </c>
      <c r="E5151" s="365" t="s">
        <v>155</v>
      </c>
      <c r="F5151" s="365"/>
      <c r="G5151" s="183" t="s">
        <v>26</v>
      </c>
      <c r="H5151" s="184">
        <v>1</v>
      </c>
      <c r="I5151" s="185">
        <v>142.91</v>
      </c>
      <c r="J5151" s="198">
        <v>142.91</v>
      </c>
    </row>
    <row r="5152" spans="1:10" s="110" customFormat="1" ht="25.5">
      <c r="A5152" s="201"/>
      <c r="B5152" s="293"/>
      <c r="C5152" s="293"/>
      <c r="D5152" s="279"/>
      <c r="E5152" s="279" t="s">
        <v>143</v>
      </c>
      <c r="F5152" s="203">
        <v>28.41</v>
      </c>
      <c r="G5152" s="279" t="s">
        <v>144</v>
      </c>
      <c r="H5152" s="203">
        <v>0</v>
      </c>
      <c r="I5152" s="279" t="s">
        <v>145</v>
      </c>
      <c r="J5152" s="204">
        <v>28.41</v>
      </c>
    </row>
    <row r="5153" spans="1:10" s="110" customFormat="1" ht="15" customHeight="1" thickBot="1">
      <c r="A5153" s="201"/>
      <c r="B5153" s="293"/>
      <c r="C5153" s="293"/>
      <c r="D5153" s="279"/>
      <c r="E5153" s="279" t="s">
        <v>663</v>
      </c>
      <c r="F5153" s="203">
        <v>61.29</v>
      </c>
      <c r="G5153" s="279"/>
      <c r="H5153" s="363" t="s">
        <v>664</v>
      </c>
      <c r="I5153" s="363"/>
      <c r="J5153" s="204">
        <v>334.09</v>
      </c>
    </row>
    <row r="5154" spans="1:10" s="110" customFormat="1" ht="15" thickTop="1">
      <c r="A5154" s="205"/>
      <c r="B5154" s="190"/>
      <c r="C5154" s="190"/>
      <c r="D5154" s="189"/>
      <c r="E5154" s="189"/>
      <c r="F5154" s="189"/>
      <c r="G5154" s="189"/>
      <c r="H5154" s="189"/>
      <c r="I5154" s="189"/>
      <c r="J5154" s="206"/>
    </row>
    <row r="5155" spans="1:10" s="110" customFormat="1">
      <c r="A5155" s="290"/>
      <c r="B5155" s="289" t="s">
        <v>8</v>
      </c>
      <c r="C5155" s="289" t="s">
        <v>9</v>
      </c>
      <c r="D5155" s="284" t="s">
        <v>10</v>
      </c>
      <c r="E5155" s="367" t="s">
        <v>136</v>
      </c>
      <c r="F5155" s="367"/>
      <c r="G5155" s="289" t="s">
        <v>11</v>
      </c>
      <c r="H5155" s="288" t="s">
        <v>12</v>
      </c>
      <c r="I5155" s="288" t="s">
        <v>13</v>
      </c>
      <c r="J5155" s="287" t="s">
        <v>14</v>
      </c>
    </row>
    <row r="5156" spans="1:10" s="110" customFormat="1" ht="51">
      <c r="A5156" s="94" t="s">
        <v>137</v>
      </c>
      <c r="B5156" s="95" t="s">
        <v>1849</v>
      </c>
      <c r="C5156" s="95" t="s">
        <v>21</v>
      </c>
      <c r="D5156" s="277" t="s">
        <v>1850</v>
      </c>
      <c r="E5156" s="368" t="s">
        <v>155</v>
      </c>
      <c r="F5156" s="368"/>
      <c r="G5156" s="95" t="s">
        <v>26</v>
      </c>
      <c r="H5156" s="182">
        <v>1</v>
      </c>
      <c r="I5156" s="96">
        <v>29.15</v>
      </c>
      <c r="J5156" s="196">
        <v>29.15</v>
      </c>
    </row>
    <row r="5157" spans="1:10" s="110" customFormat="1" ht="25.5" customHeight="1">
      <c r="A5157" s="199" t="s">
        <v>139</v>
      </c>
      <c r="B5157" s="186" t="s">
        <v>1859</v>
      </c>
      <c r="C5157" s="186" t="s">
        <v>21</v>
      </c>
      <c r="D5157" s="278" t="s">
        <v>1860</v>
      </c>
      <c r="E5157" s="362" t="s">
        <v>915</v>
      </c>
      <c r="F5157" s="362"/>
      <c r="G5157" s="186" t="s">
        <v>45</v>
      </c>
      <c r="H5157" s="187">
        <v>6.0300000000000002E-5</v>
      </c>
      <c r="I5157" s="188">
        <v>80455.33</v>
      </c>
      <c r="J5157" s="200">
        <v>4.8499999999999996</v>
      </c>
    </row>
    <row r="5158" spans="1:10" s="110" customFormat="1" ht="38.25">
      <c r="A5158" s="199" t="s">
        <v>139</v>
      </c>
      <c r="B5158" s="186" t="s">
        <v>1861</v>
      </c>
      <c r="C5158" s="186" t="s">
        <v>21</v>
      </c>
      <c r="D5158" s="278" t="s">
        <v>1862</v>
      </c>
      <c r="E5158" s="362" t="s">
        <v>915</v>
      </c>
      <c r="F5158" s="362"/>
      <c r="G5158" s="186" t="s">
        <v>45</v>
      </c>
      <c r="H5158" s="187">
        <v>3.4199999999999998E-5</v>
      </c>
      <c r="I5158" s="188">
        <v>710806.66</v>
      </c>
      <c r="J5158" s="200">
        <v>24.3</v>
      </c>
    </row>
    <row r="5159" spans="1:10" s="110" customFormat="1" ht="25.5">
      <c r="A5159" s="201"/>
      <c r="B5159" s="293"/>
      <c r="C5159" s="293"/>
      <c r="D5159" s="279"/>
      <c r="E5159" s="279" t="s">
        <v>143</v>
      </c>
      <c r="F5159" s="203">
        <v>0</v>
      </c>
      <c r="G5159" s="279" t="s">
        <v>144</v>
      </c>
      <c r="H5159" s="203">
        <v>0</v>
      </c>
      <c r="I5159" s="279" t="s">
        <v>145</v>
      </c>
      <c r="J5159" s="204">
        <v>0</v>
      </c>
    </row>
    <row r="5160" spans="1:10" s="110" customFormat="1" ht="15" customHeight="1" thickBot="1">
      <c r="A5160" s="201"/>
      <c r="B5160" s="293"/>
      <c r="C5160" s="293"/>
      <c r="D5160" s="279"/>
      <c r="E5160" s="279" t="s">
        <v>663</v>
      </c>
      <c r="F5160" s="203">
        <v>6.55</v>
      </c>
      <c r="G5160" s="279"/>
      <c r="H5160" s="363" t="s">
        <v>664</v>
      </c>
      <c r="I5160" s="363"/>
      <c r="J5160" s="204">
        <v>35.700000000000003</v>
      </c>
    </row>
    <row r="5161" spans="1:10" s="110" customFormat="1" ht="15" thickTop="1">
      <c r="A5161" s="205"/>
      <c r="B5161" s="190"/>
      <c r="C5161" s="190"/>
      <c r="D5161" s="189"/>
      <c r="E5161" s="189"/>
      <c r="F5161" s="189"/>
      <c r="G5161" s="189"/>
      <c r="H5161" s="189"/>
      <c r="I5161" s="189"/>
      <c r="J5161" s="206"/>
    </row>
    <row r="5162" spans="1:10" s="110" customFormat="1">
      <c r="A5162" s="290"/>
      <c r="B5162" s="289" t="s">
        <v>8</v>
      </c>
      <c r="C5162" s="289" t="s">
        <v>9</v>
      </c>
      <c r="D5162" s="284" t="s">
        <v>10</v>
      </c>
      <c r="E5162" s="367" t="s">
        <v>136</v>
      </c>
      <c r="F5162" s="367"/>
      <c r="G5162" s="289" t="s">
        <v>11</v>
      </c>
      <c r="H5162" s="288" t="s">
        <v>12</v>
      </c>
      <c r="I5162" s="288" t="s">
        <v>13</v>
      </c>
      <c r="J5162" s="287" t="s">
        <v>14</v>
      </c>
    </row>
    <row r="5163" spans="1:10" s="110" customFormat="1" ht="51">
      <c r="A5163" s="94" t="s">
        <v>137</v>
      </c>
      <c r="B5163" s="95" t="s">
        <v>1853</v>
      </c>
      <c r="C5163" s="95" t="s">
        <v>21</v>
      </c>
      <c r="D5163" s="277" t="s">
        <v>1854</v>
      </c>
      <c r="E5163" s="368" t="s">
        <v>155</v>
      </c>
      <c r="F5163" s="368"/>
      <c r="G5163" s="95" t="s">
        <v>26</v>
      </c>
      <c r="H5163" s="182">
        <v>1</v>
      </c>
      <c r="I5163" s="96">
        <v>4.5199999999999996</v>
      </c>
      <c r="J5163" s="196">
        <v>4.5199999999999996</v>
      </c>
    </row>
    <row r="5164" spans="1:10" s="110" customFormat="1" ht="25.5" customHeight="1">
      <c r="A5164" s="199" t="s">
        <v>139</v>
      </c>
      <c r="B5164" s="186" t="s">
        <v>1859</v>
      </c>
      <c r="C5164" s="186" t="s">
        <v>21</v>
      </c>
      <c r="D5164" s="278" t="s">
        <v>1860</v>
      </c>
      <c r="E5164" s="362" t="s">
        <v>915</v>
      </c>
      <c r="F5164" s="362"/>
      <c r="G5164" s="186" t="s">
        <v>45</v>
      </c>
      <c r="H5164" s="187">
        <v>5.9000000000000003E-6</v>
      </c>
      <c r="I5164" s="188">
        <v>80455.33</v>
      </c>
      <c r="J5164" s="200">
        <v>0.47</v>
      </c>
    </row>
    <row r="5165" spans="1:10" s="110" customFormat="1" ht="38.25">
      <c r="A5165" s="199" t="s">
        <v>139</v>
      </c>
      <c r="B5165" s="186" t="s">
        <v>1861</v>
      </c>
      <c r="C5165" s="186" t="s">
        <v>21</v>
      </c>
      <c r="D5165" s="278" t="s">
        <v>1862</v>
      </c>
      <c r="E5165" s="362" t="s">
        <v>915</v>
      </c>
      <c r="F5165" s="362"/>
      <c r="G5165" s="186" t="s">
        <v>45</v>
      </c>
      <c r="H5165" s="187">
        <v>5.6999999999999996E-6</v>
      </c>
      <c r="I5165" s="188">
        <v>710806.66</v>
      </c>
      <c r="J5165" s="200">
        <v>4.05</v>
      </c>
    </row>
    <row r="5166" spans="1:10" s="110" customFormat="1" ht="25.5">
      <c r="A5166" s="201"/>
      <c r="B5166" s="293"/>
      <c r="C5166" s="293"/>
      <c r="D5166" s="279"/>
      <c r="E5166" s="279" t="s">
        <v>143</v>
      </c>
      <c r="F5166" s="203">
        <v>0</v>
      </c>
      <c r="G5166" s="279" t="s">
        <v>144</v>
      </c>
      <c r="H5166" s="203">
        <v>0</v>
      </c>
      <c r="I5166" s="279" t="s">
        <v>145</v>
      </c>
      <c r="J5166" s="204">
        <v>0</v>
      </c>
    </row>
    <row r="5167" spans="1:10" s="110" customFormat="1" ht="15" customHeight="1" thickBot="1">
      <c r="A5167" s="201"/>
      <c r="B5167" s="293"/>
      <c r="C5167" s="293"/>
      <c r="D5167" s="279"/>
      <c r="E5167" s="279" t="s">
        <v>663</v>
      </c>
      <c r="F5167" s="203">
        <v>1.01</v>
      </c>
      <c r="G5167" s="279"/>
      <c r="H5167" s="363" t="s">
        <v>664</v>
      </c>
      <c r="I5167" s="363"/>
      <c r="J5167" s="204">
        <v>5.53</v>
      </c>
    </row>
    <row r="5168" spans="1:10" s="110" customFormat="1" ht="15" thickTop="1">
      <c r="A5168" s="205"/>
      <c r="B5168" s="190"/>
      <c r="C5168" s="190"/>
      <c r="D5168" s="189"/>
      <c r="E5168" s="189"/>
      <c r="F5168" s="189"/>
      <c r="G5168" s="189"/>
      <c r="H5168" s="189"/>
      <c r="I5168" s="189"/>
      <c r="J5168" s="206"/>
    </row>
    <row r="5169" spans="1:10" s="110" customFormat="1">
      <c r="A5169" s="290"/>
      <c r="B5169" s="289" t="s">
        <v>8</v>
      </c>
      <c r="C5169" s="289" t="s">
        <v>9</v>
      </c>
      <c r="D5169" s="284" t="s">
        <v>10</v>
      </c>
      <c r="E5169" s="367" t="s">
        <v>136</v>
      </c>
      <c r="F5169" s="367"/>
      <c r="G5169" s="289" t="s">
        <v>11</v>
      </c>
      <c r="H5169" s="288" t="s">
        <v>12</v>
      </c>
      <c r="I5169" s="288" t="s">
        <v>13</v>
      </c>
      <c r="J5169" s="287" t="s">
        <v>14</v>
      </c>
    </row>
    <row r="5170" spans="1:10" s="110" customFormat="1" ht="51">
      <c r="A5170" s="94" t="s">
        <v>137</v>
      </c>
      <c r="B5170" s="95" t="s">
        <v>1851</v>
      </c>
      <c r="C5170" s="95" t="s">
        <v>21</v>
      </c>
      <c r="D5170" s="277" t="s">
        <v>1852</v>
      </c>
      <c r="E5170" s="368" t="s">
        <v>155</v>
      </c>
      <c r="F5170" s="368"/>
      <c r="G5170" s="95" t="s">
        <v>26</v>
      </c>
      <c r="H5170" s="182">
        <v>1</v>
      </c>
      <c r="I5170" s="96">
        <v>11.19</v>
      </c>
      <c r="J5170" s="196">
        <v>11.19</v>
      </c>
    </row>
    <row r="5171" spans="1:10" s="110" customFormat="1" ht="25.5" customHeight="1">
      <c r="A5171" s="199" t="s">
        <v>139</v>
      </c>
      <c r="B5171" s="186" t="s">
        <v>1859</v>
      </c>
      <c r="C5171" s="186" t="s">
        <v>21</v>
      </c>
      <c r="D5171" s="278" t="s">
        <v>1860</v>
      </c>
      <c r="E5171" s="362" t="s">
        <v>915</v>
      </c>
      <c r="F5171" s="362"/>
      <c r="G5171" s="186" t="s">
        <v>45</v>
      </c>
      <c r="H5171" s="187">
        <v>1.4600000000000001E-5</v>
      </c>
      <c r="I5171" s="188">
        <v>80455.33</v>
      </c>
      <c r="J5171" s="200">
        <v>1.17</v>
      </c>
    </row>
    <row r="5172" spans="1:10" s="110" customFormat="1" ht="38.25">
      <c r="A5172" s="199" t="s">
        <v>139</v>
      </c>
      <c r="B5172" s="186" t="s">
        <v>1861</v>
      </c>
      <c r="C5172" s="186" t="s">
        <v>21</v>
      </c>
      <c r="D5172" s="278" t="s">
        <v>1862</v>
      </c>
      <c r="E5172" s="362" t="s">
        <v>915</v>
      </c>
      <c r="F5172" s="362"/>
      <c r="G5172" s="186" t="s">
        <v>45</v>
      </c>
      <c r="H5172" s="187">
        <v>1.4100000000000001E-5</v>
      </c>
      <c r="I5172" s="188">
        <v>710806.66</v>
      </c>
      <c r="J5172" s="200">
        <v>10.02</v>
      </c>
    </row>
    <row r="5173" spans="1:10" s="110" customFormat="1" ht="25.5">
      <c r="A5173" s="201"/>
      <c r="B5173" s="293"/>
      <c r="C5173" s="293"/>
      <c r="D5173" s="279"/>
      <c r="E5173" s="279" t="s">
        <v>143</v>
      </c>
      <c r="F5173" s="203">
        <v>0</v>
      </c>
      <c r="G5173" s="279" t="s">
        <v>144</v>
      </c>
      <c r="H5173" s="203">
        <v>0</v>
      </c>
      <c r="I5173" s="279" t="s">
        <v>145</v>
      </c>
      <c r="J5173" s="204">
        <v>0</v>
      </c>
    </row>
    <row r="5174" spans="1:10" s="110" customFormat="1" ht="15" customHeight="1" thickBot="1">
      <c r="A5174" s="201"/>
      <c r="B5174" s="293"/>
      <c r="C5174" s="293"/>
      <c r="D5174" s="279"/>
      <c r="E5174" s="279" t="s">
        <v>663</v>
      </c>
      <c r="F5174" s="203">
        <v>2.5099999999999998</v>
      </c>
      <c r="G5174" s="279"/>
      <c r="H5174" s="363" t="s">
        <v>664</v>
      </c>
      <c r="I5174" s="363"/>
      <c r="J5174" s="204">
        <v>13.7</v>
      </c>
    </row>
    <row r="5175" spans="1:10" s="110" customFormat="1" ht="15" thickTop="1">
      <c r="A5175" s="205"/>
      <c r="B5175" s="190"/>
      <c r="C5175" s="190"/>
      <c r="D5175" s="189"/>
      <c r="E5175" s="189"/>
      <c r="F5175" s="189"/>
      <c r="G5175" s="189"/>
      <c r="H5175" s="189"/>
      <c r="I5175" s="189"/>
      <c r="J5175" s="206"/>
    </row>
    <row r="5176" spans="1:10" s="110" customFormat="1">
      <c r="A5176" s="290"/>
      <c r="B5176" s="289" t="s">
        <v>8</v>
      </c>
      <c r="C5176" s="289" t="s">
        <v>9</v>
      </c>
      <c r="D5176" s="284" t="s">
        <v>10</v>
      </c>
      <c r="E5176" s="367" t="s">
        <v>136</v>
      </c>
      <c r="F5176" s="367"/>
      <c r="G5176" s="289" t="s">
        <v>11</v>
      </c>
      <c r="H5176" s="288" t="s">
        <v>12</v>
      </c>
      <c r="I5176" s="288" t="s">
        <v>13</v>
      </c>
      <c r="J5176" s="287" t="s">
        <v>14</v>
      </c>
    </row>
    <row r="5177" spans="1:10" s="110" customFormat="1" ht="51">
      <c r="A5177" s="94" t="s">
        <v>137</v>
      </c>
      <c r="B5177" s="95" t="s">
        <v>1855</v>
      </c>
      <c r="C5177" s="95" t="s">
        <v>21</v>
      </c>
      <c r="D5177" s="277" t="s">
        <v>1856</v>
      </c>
      <c r="E5177" s="368" t="s">
        <v>155</v>
      </c>
      <c r="F5177" s="368"/>
      <c r="G5177" s="95" t="s">
        <v>26</v>
      </c>
      <c r="H5177" s="182">
        <v>1</v>
      </c>
      <c r="I5177" s="96">
        <v>52.46</v>
      </c>
      <c r="J5177" s="196">
        <v>52.46</v>
      </c>
    </row>
    <row r="5178" spans="1:10" s="110" customFormat="1" ht="25.5" customHeight="1">
      <c r="A5178" s="199" t="s">
        <v>139</v>
      </c>
      <c r="B5178" s="186" t="s">
        <v>1859</v>
      </c>
      <c r="C5178" s="186" t="s">
        <v>21</v>
      </c>
      <c r="D5178" s="278" t="s">
        <v>1860</v>
      </c>
      <c r="E5178" s="362" t="s">
        <v>915</v>
      </c>
      <c r="F5178" s="362"/>
      <c r="G5178" s="186" t="s">
        <v>45</v>
      </c>
      <c r="H5178" s="187">
        <v>8.4900000000000004E-5</v>
      </c>
      <c r="I5178" s="188">
        <v>80455.33</v>
      </c>
      <c r="J5178" s="200">
        <v>6.83</v>
      </c>
    </row>
    <row r="5179" spans="1:10" s="110" customFormat="1" ht="38.25">
      <c r="A5179" s="199" t="s">
        <v>139</v>
      </c>
      <c r="B5179" s="186" t="s">
        <v>1861</v>
      </c>
      <c r="C5179" s="186" t="s">
        <v>21</v>
      </c>
      <c r="D5179" s="278" t="s">
        <v>1862</v>
      </c>
      <c r="E5179" s="362" t="s">
        <v>915</v>
      </c>
      <c r="F5179" s="362"/>
      <c r="G5179" s="186" t="s">
        <v>45</v>
      </c>
      <c r="H5179" s="187">
        <v>6.4200000000000002E-5</v>
      </c>
      <c r="I5179" s="188">
        <v>710806.66</v>
      </c>
      <c r="J5179" s="200">
        <v>45.63</v>
      </c>
    </row>
    <row r="5180" spans="1:10" s="110" customFormat="1" ht="25.5">
      <c r="A5180" s="201"/>
      <c r="B5180" s="293"/>
      <c r="C5180" s="293"/>
      <c r="D5180" s="279"/>
      <c r="E5180" s="279" t="s">
        <v>143</v>
      </c>
      <c r="F5180" s="203">
        <v>0</v>
      </c>
      <c r="G5180" s="279" t="s">
        <v>144</v>
      </c>
      <c r="H5180" s="203">
        <v>0</v>
      </c>
      <c r="I5180" s="279" t="s">
        <v>145</v>
      </c>
      <c r="J5180" s="204">
        <v>0</v>
      </c>
    </row>
    <row r="5181" spans="1:10" s="110" customFormat="1" ht="15" customHeight="1" thickBot="1">
      <c r="A5181" s="201"/>
      <c r="B5181" s="293"/>
      <c r="C5181" s="293"/>
      <c r="D5181" s="279"/>
      <c r="E5181" s="279" t="s">
        <v>663</v>
      </c>
      <c r="F5181" s="203">
        <v>11.78</v>
      </c>
      <c r="G5181" s="279"/>
      <c r="H5181" s="363" t="s">
        <v>664</v>
      </c>
      <c r="I5181" s="363"/>
      <c r="J5181" s="204">
        <v>64.239999999999995</v>
      </c>
    </row>
    <row r="5182" spans="1:10" s="110" customFormat="1" ht="15" thickTop="1">
      <c r="A5182" s="205"/>
      <c r="B5182" s="190"/>
      <c r="C5182" s="190"/>
      <c r="D5182" s="189"/>
      <c r="E5182" s="189"/>
      <c r="F5182" s="189"/>
      <c r="G5182" s="189"/>
      <c r="H5182" s="189"/>
      <c r="I5182" s="189"/>
      <c r="J5182" s="206"/>
    </row>
    <row r="5183" spans="1:10" s="110" customFormat="1">
      <c r="A5183" s="290"/>
      <c r="B5183" s="289" t="s">
        <v>8</v>
      </c>
      <c r="C5183" s="289" t="s">
        <v>9</v>
      </c>
      <c r="D5183" s="284" t="s">
        <v>10</v>
      </c>
      <c r="E5183" s="367" t="s">
        <v>136</v>
      </c>
      <c r="F5183" s="367"/>
      <c r="G5183" s="289" t="s">
        <v>11</v>
      </c>
      <c r="H5183" s="288" t="s">
        <v>12</v>
      </c>
      <c r="I5183" s="288" t="s">
        <v>13</v>
      </c>
      <c r="J5183" s="287" t="s">
        <v>14</v>
      </c>
    </row>
    <row r="5184" spans="1:10" s="110" customFormat="1" ht="51">
      <c r="A5184" s="94" t="s">
        <v>137</v>
      </c>
      <c r="B5184" s="95" t="s">
        <v>1857</v>
      </c>
      <c r="C5184" s="95" t="s">
        <v>21</v>
      </c>
      <c r="D5184" s="277" t="s">
        <v>1858</v>
      </c>
      <c r="E5184" s="368" t="s">
        <v>155</v>
      </c>
      <c r="F5184" s="368"/>
      <c r="G5184" s="95" t="s">
        <v>26</v>
      </c>
      <c r="H5184" s="182">
        <v>1</v>
      </c>
      <c r="I5184" s="96">
        <v>142.91</v>
      </c>
      <c r="J5184" s="196">
        <v>142.91</v>
      </c>
    </row>
    <row r="5185" spans="1:10" s="110" customFormat="1">
      <c r="A5185" s="199" t="s">
        <v>139</v>
      </c>
      <c r="B5185" s="186" t="s">
        <v>1863</v>
      </c>
      <c r="C5185" s="186" t="s">
        <v>21</v>
      </c>
      <c r="D5185" s="278" t="s">
        <v>1864</v>
      </c>
      <c r="E5185" s="362" t="s">
        <v>142</v>
      </c>
      <c r="F5185" s="362"/>
      <c r="G5185" s="186" t="s">
        <v>547</v>
      </c>
      <c r="H5185" s="187">
        <v>23.7</v>
      </c>
      <c r="I5185" s="188">
        <v>6.03</v>
      </c>
      <c r="J5185" s="200">
        <v>142.91</v>
      </c>
    </row>
    <row r="5186" spans="1:10" s="110" customFormat="1" ht="25.5">
      <c r="A5186" s="201"/>
      <c r="B5186" s="293"/>
      <c r="C5186" s="293"/>
      <c r="D5186" s="279"/>
      <c r="E5186" s="279" t="s">
        <v>143</v>
      </c>
      <c r="F5186" s="203">
        <v>0</v>
      </c>
      <c r="G5186" s="279" t="s">
        <v>144</v>
      </c>
      <c r="H5186" s="203">
        <v>0</v>
      </c>
      <c r="I5186" s="279" t="s">
        <v>145</v>
      </c>
      <c r="J5186" s="204">
        <v>0</v>
      </c>
    </row>
    <row r="5187" spans="1:10" s="110" customFormat="1" ht="15" customHeight="1" thickBot="1">
      <c r="A5187" s="201"/>
      <c r="B5187" s="293"/>
      <c r="C5187" s="293"/>
      <c r="D5187" s="279"/>
      <c r="E5187" s="279" t="s">
        <v>663</v>
      </c>
      <c r="F5187" s="203">
        <v>32.11</v>
      </c>
      <c r="G5187" s="279"/>
      <c r="H5187" s="363" t="s">
        <v>664</v>
      </c>
      <c r="I5187" s="363"/>
      <c r="J5187" s="204">
        <v>175.02</v>
      </c>
    </row>
    <row r="5188" spans="1:10" s="110" customFormat="1" ht="15" thickTop="1">
      <c r="A5188" s="205"/>
      <c r="B5188" s="190"/>
      <c r="C5188" s="190"/>
      <c r="D5188" s="189"/>
      <c r="E5188" s="189"/>
      <c r="F5188" s="189"/>
      <c r="G5188" s="189"/>
      <c r="H5188" s="189"/>
      <c r="I5188" s="189"/>
      <c r="J5188" s="206"/>
    </row>
    <row r="5189" spans="1:10" s="110" customFormat="1">
      <c r="A5189" s="290"/>
      <c r="B5189" s="289" t="s">
        <v>8</v>
      </c>
      <c r="C5189" s="289" t="s">
        <v>9</v>
      </c>
      <c r="D5189" s="284" t="s">
        <v>10</v>
      </c>
      <c r="E5189" s="367" t="s">
        <v>136</v>
      </c>
      <c r="F5189" s="367"/>
      <c r="G5189" s="289" t="s">
        <v>11</v>
      </c>
      <c r="H5189" s="288" t="s">
        <v>12</v>
      </c>
      <c r="I5189" s="288" t="s">
        <v>13</v>
      </c>
      <c r="J5189" s="287" t="s">
        <v>14</v>
      </c>
    </row>
    <row r="5190" spans="1:10" s="110" customFormat="1" ht="51">
      <c r="A5190" s="94" t="s">
        <v>137</v>
      </c>
      <c r="B5190" s="95" t="s">
        <v>1377</v>
      </c>
      <c r="C5190" s="95" t="s">
        <v>21</v>
      </c>
      <c r="D5190" s="277" t="s">
        <v>748</v>
      </c>
      <c r="E5190" s="368" t="s">
        <v>155</v>
      </c>
      <c r="F5190" s="368"/>
      <c r="G5190" s="95" t="s">
        <v>249</v>
      </c>
      <c r="H5190" s="182">
        <v>1</v>
      </c>
      <c r="I5190" s="96">
        <v>76.400000000000006</v>
      </c>
      <c r="J5190" s="196">
        <v>76.400000000000006</v>
      </c>
    </row>
    <row r="5191" spans="1:10" s="110" customFormat="1" ht="25.5" customHeight="1">
      <c r="A5191" s="197" t="s">
        <v>146</v>
      </c>
      <c r="B5191" s="183" t="s">
        <v>1865</v>
      </c>
      <c r="C5191" s="183" t="s">
        <v>21</v>
      </c>
      <c r="D5191" s="285" t="s">
        <v>1866</v>
      </c>
      <c r="E5191" s="365" t="s">
        <v>148</v>
      </c>
      <c r="F5191" s="365"/>
      <c r="G5191" s="183" t="s">
        <v>26</v>
      </c>
      <c r="H5191" s="184">
        <v>1</v>
      </c>
      <c r="I5191" s="185">
        <v>31.5</v>
      </c>
      <c r="J5191" s="198">
        <v>31.5</v>
      </c>
    </row>
    <row r="5192" spans="1:10" s="110" customFormat="1" ht="51">
      <c r="A5192" s="197" t="s">
        <v>146</v>
      </c>
      <c r="B5192" s="183" t="s">
        <v>1867</v>
      </c>
      <c r="C5192" s="183" t="s">
        <v>21</v>
      </c>
      <c r="D5192" s="285" t="s">
        <v>1868</v>
      </c>
      <c r="E5192" s="365" t="s">
        <v>155</v>
      </c>
      <c r="F5192" s="365"/>
      <c r="G5192" s="183" t="s">
        <v>26</v>
      </c>
      <c r="H5192" s="184">
        <v>1</v>
      </c>
      <c r="I5192" s="185">
        <v>29.11</v>
      </c>
      <c r="J5192" s="198">
        <v>29.11</v>
      </c>
    </row>
    <row r="5193" spans="1:10" s="110" customFormat="1" ht="51">
      <c r="A5193" s="197" t="s">
        <v>146</v>
      </c>
      <c r="B5193" s="183" t="s">
        <v>1869</v>
      </c>
      <c r="C5193" s="183" t="s">
        <v>21</v>
      </c>
      <c r="D5193" s="285" t="s">
        <v>1870</v>
      </c>
      <c r="E5193" s="365" t="s">
        <v>155</v>
      </c>
      <c r="F5193" s="365"/>
      <c r="G5193" s="183" t="s">
        <v>26</v>
      </c>
      <c r="H5193" s="184">
        <v>1</v>
      </c>
      <c r="I5193" s="185">
        <v>11.25</v>
      </c>
      <c r="J5193" s="198">
        <v>11.25</v>
      </c>
    </row>
    <row r="5194" spans="1:10" s="110" customFormat="1" ht="51">
      <c r="A5194" s="197" t="s">
        <v>146</v>
      </c>
      <c r="B5194" s="183" t="s">
        <v>1871</v>
      </c>
      <c r="C5194" s="183" t="s">
        <v>21</v>
      </c>
      <c r="D5194" s="285" t="s">
        <v>1872</v>
      </c>
      <c r="E5194" s="365" t="s">
        <v>155</v>
      </c>
      <c r="F5194" s="365"/>
      <c r="G5194" s="183" t="s">
        <v>26</v>
      </c>
      <c r="H5194" s="184">
        <v>1</v>
      </c>
      <c r="I5194" s="185">
        <v>4.54</v>
      </c>
      <c r="J5194" s="198">
        <v>4.54</v>
      </c>
    </row>
    <row r="5195" spans="1:10" s="110" customFormat="1" ht="25.5">
      <c r="A5195" s="201"/>
      <c r="B5195" s="293"/>
      <c r="C5195" s="293"/>
      <c r="D5195" s="279"/>
      <c r="E5195" s="279" t="s">
        <v>143</v>
      </c>
      <c r="F5195" s="203">
        <v>27.34</v>
      </c>
      <c r="G5195" s="279" t="s">
        <v>144</v>
      </c>
      <c r="H5195" s="203">
        <v>0</v>
      </c>
      <c r="I5195" s="279" t="s">
        <v>145</v>
      </c>
      <c r="J5195" s="204">
        <v>27.34</v>
      </c>
    </row>
    <row r="5196" spans="1:10" s="110" customFormat="1" ht="15" customHeight="1" thickBot="1">
      <c r="A5196" s="201"/>
      <c r="B5196" s="293"/>
      <c r="C5196" s="293"/>
      <c r="D5196" s="279"/>
      <c r="E5196" s="279" t="s">
        <v>663</v>
      </c>
      <c r="F5196" s="203">
        <v>17.16</v>
      </c>
      <c r="G5196" s="279"/>
      <c r="H5196" s="363" t="s">
        <v>664</v>
      </c>
      <c r="I5196" s="363"/>
      <c r="J5196" s="204">
        <v>93.56</v>
      </c>
    </row>
    <row r="5197" spans="1:10" s="110" customFormat="1" ht="15" thickTop="1">
      <c r="A5197" s="205"/>
      <c r="B5197" s="190"/>
      <c r="C5197" s="190"/>
      <c r="D5197" s="189"/>
      <c r="E5197" s="189"/>
      <c r="F5197" s="189"/>
      <c r="G5197" s="189"/>
      <c r="H5197" s="189"/>
      <c r="I5197" s="189"/>
      <c r="J5197" s="206"/>
    </row>
    <row r="5198" spans="1:10" s="110" customFormat="1">
      <c r="A5198" s="290"/>
      <c r="B5198" s="289" t="s">
        <v>8</v>
      </c>
      <c r="C5198" s="289" t="s">
        <v>9</v>
      </c>
      <c r="D5198" s="284" t="s">
        <v>10</v>
      </c>
      <c r="E5198" s="367" t="s">
        <v>136</v>
      </c>
      <c r="F5198" s="367"/>
      <c r="G5198" s="289" t="s">
        <v>11</v>
      </c>
      <c r="H5198" s="288" t="s">
        <v>12</v>
      </c>
      <c r="I5198" s="288" t="s">
        <v>13</v>
      </c>
      <c r="J5198" s="287" t="s">
        <v>14</v>
      </c>
    </row>
    <row r="5199" spans="1:10" s="110" customFormat="1" ht="51">
      <c r="A5199" s="94" t="s">
        <v>137</v>
      </c>
      <c r="B5199" s="95" t="s">
        <v>1376</v>
      </c>
      <c r="C5199" s="95" t="s">
        <v>21</v>
      </c>
      <c r="D5199" s="277" t="s">
        <v>747</v>
      </c>
      <c r="E5199" s="368" t="s">
        <v>155</v>
      </c>
      <c r="F5199" s="368"/>
      <c r="G5199" s="95" t="s">
        <v>156</v>
      </c>
      <c r="H5199" s="182">
        <v>1</v>
      </c>
      <c r="I5199" s="96">
        <v>321.94</v>
      </c>
      <c r="J5199" s="196">
        <v>321.94</v>
      </c>
    </row>
    <row r="5200" spans="1:10" s="110" customFormat="1" ht="51">
      <c r="A5200" s="197" t="s">
        <v>146</v>
      </c>
      <c r="B5200" s="183" t="s">
        <v>1873</v>
      </c>
      <c r="C5200" s="183" t="s">
        <v>21</v>
      </c>
      <c r="D5200" s="285" t="s">
        <v>1874</v>
      </c>
      <c r="E5200" s="365" t="s">
        <v>155</v>
      </c>
      <c r="F5200" s="365"/>
      <c r="G5200" s="183" t="s">
        <v>26</v>
      </c>
      <c r="H5200" s="184">
        <v>1</v>
      </c>
      <c r="I5200" s="185">
        <v>193.92</v>
      </c>
      <c r="J5200" s="198">
        <v>193.92</v>
      </c>
    </row>
    <row r="5201" spans="1:10" s="110" customFormat="1" ht="51">
      <c r="A5201" s="197" t="s">
        <v>146</v>
      </c>
      <c r="B5201" s="183" t="s">
        <v>1875</v>
      </c>
      <c r="C5201" s="183" t="s">
        <v>21</v>
      </c>
      <c r="D5201" s="285" t="s">
        <v>1876</v>
      </c>
      <c r="E5201" s="365" t="s">
        <v>155</v>
      </c>
      <c r="F5201" s="365"/>
      <c r="G5201" s="183" t="s">
        <v>26</v>
      </c>
      <c r="H5201" s="184">
        <v>1</v>
      </c>
      <c r="I5201" s="185">
        <v>51.62</v>
      </c>
      <c r="J5201" s="198">
        <v>51.62</v>
      </c>
    </row>
    <row r="5202" spans="1:10" s="110" customFormat="1" ht="25.5" customHeight="1">
      <c r="A5202" s="197" t="s">
        <v>146</v>
      </c>
      <c r="B5202" s="183" t="s">
        <v>1865</v>
      </c>
      <c r="C5202" s="183" t="s">
        <v>21</v>
      </c>
      <c r="D5202" s="285" t="s">
        <v>1866</v>
      </c>
      <c r="E5202" s="365" t="s">
        <v>148</v>
      </c>
      <c r="F5202" s="365"/>
      <c r="G5202" s="183" t="s">
        <v>26</v>
      </c>
      <c r="H5202" s="184">
        <v>1</v>
      </c>
      <c r="I5202" s="185">
        <v>31.5</v>
      </c>
      <c r="J5202" s="198">
        <v>31.5</v>
      </c>
    </row>
    <row r="5203" spans="1:10" s="110" customFormat="1" ht="51">
      <c r="A5203" s="197" t="s">
        <v>146</v>
      </c>
      <c r="B5203" s="183" t="s">
        <v>1867</v>
      </c>
      <c r="C5203" s="183" t="s">
        <v>21</v>
      </c>
      <c r="D5203" s="285" t="s">
        <v>1868</v>
      </c>
      <c r="E5203" s="365" t="s">
        <v>155</v>
      </c>
      <c r="F5203" s="365"/>
      <c r="G5203" s="183" t="s">
        <v>26</v>
      </c>
      <c r="H5203" s="184">
        <v>1</v>
      </c>
      <c r="I5203" s="185">
        <v>29.11</v>
      </c>
      <c r="J5203" s="198">
        <v>29.11</v>
      </c>
    </row>
    <row r="5204" spans="1:10" s="110" customFormat="1" ht="51">
      <c r="A5204" s="197" t="s">
        <v>146</v>
      </c>
      <c r="B5204" s="183" t="s">
        <v>1869</v>
      </c>
      <c r="C5204" s="183" t="s">
        <v>21</v>
      </c>
      <c r="D5204" s="285" t="s">
        <v>1870</v>
      </c>
      <c r="E5204" s="365" t="s">
        <v>155</v>
      </c>
      <c r="F5204" s="365"/>
      <c r="G5204" s="183" t="s">
        <v>26</v>
      </c>
      <c r="H5204" s="184">
        <v>1</v>
      </c>
      <c r="I5204" s="185">
        <v>11.25</v>
      </c>
      <c r="J5204" s="198">
        <v>11.25</v>
      </c>
    </row>
    <row r="5205" spans="1:10" s="110" customFormat="1" ht="51">
      <c r="A5205" s="197" t="s">
        <v>146</v>
      </c>
      <c r="B5205" s="183" t="s">
        <v>1871</v>
      </c>
      <c r="C5205" s="183" t="s">
        <v>21</v>
      </c>
      <c r="D5205" s="285" t="s">
        <v>1872</v>
      </c>
      <c r="E5205" s="365" t="s">
        <v>155</v>
      </c>
      <c r="F5205" s="365"/>
      <c r="G5205" s="183" t="s">
        <v>26</v>
      </c>
      <c r="H5205" s="184">
        <v>1</v>
      </c>
      <c r="I5205" s="185">
        <v>4.54</v>
      </c>
      <c r="J5205" s="198">
        <v>4.54</v>
      </c>
    </row>
    <row r="5206" spans="1:10" s="110" customFormat="1" ht="25.5">
      <c r="A5206" s="201"/>
      <c r="B5206" s="293"/>
      <c r="C5206" s="293"/>
      <c r="D5206" s="279"/>
      <c r="E5206" s="279" t="s">
        <v>143</v>
      </c>
      <c r="F5206" s="203">
        <v>27.34</v>
      </c>
      <c r="G5206" s="279" t="s">
        <v>144</v>
      </c>
      <c r="H5206" s="203">
        <v>0</v>
      </c>
      <c r="I5206" s="279" t="s">
        <v>145</v>
      </c>
      <c r="J5206" s="204">
        <v>27.34</v>
      </c>
    </row>
    <row r="5207" spans="1:10" s="110" customFormat="1" ht="15" customHeight="1" thickBot="1">
      <c r="A5207" s="201"/>
      <c r="B5207" s="293"/>
      <c r="C5207" s="293"/>
      <c r="D5207" s="279"/>
      <c r="E5207" s="279" t="s">
        <v>663</v>
      </c>
      <c r="F5207" s="203">
        <v>72.33</v>
      </c>
      <c r="G5207" s="279"/>
      <c r="H5207" s="363" t="s">
        <v>664</v>
      </c>
      <c r="I5207" s="363"/>
      <c r="J5207" s="204">
        <v>394.27</v>
      </c>
    </row>
    <row r="5208" spans="1:10" s="110" customFormat="1" ht="15" thickTop="1">
      <c r="A5208" s="205"/>
      <c r="B5208" s="190"/>
      <c r="C5208" s="190"/>
      <c r="D5208" s="189"/>
      <c r="E5208" s="189"/>
      <c r="F5208" s="189"/>
      <c r="G5208" s="189"/>
      <c r="H5208" s="189"/>
      <c r="I5208" s="189"/>
      <c r="J5208" s="206"/>
    </row>
    <row r="5209" spans="1:10" s="110" customFormat="1">
      <c r="A5209" s="290"/>
      <c r="B5209" s="289" t="s">
        <v>8</v>
      </c>
      <c r="C5209" s="289" t="s">
        <v>9</v>
      </c>
      <c r="D5209" s="284" t="s">
        <v>10</v>
      </c>
      <c r="E5209" s="367" t="s">
        <v>136</v>
      </c>
      <c r="F5209" s="367"/>
      <c r="G5209" s="289" t="s">
        <v>11</v>
      </c>
      <c r="H5209" s="288" t="s">
        <v>12</v>
      </c>
      <c r="I5209" s="288" t="s">
        <v>13</v>
      </c>
      <c r="J5209" s="287" t="s">
        <v>14</v>
      </c>
    </row>
    <row r="5210" spans="1:10" s="110" customFormat="1" ht="51">
      <c r="A5210" s="94" t="s">
        <v>137</v>
      </c>
      <c r="B5210" s="95" t="s">
        <v>1867</v>
      </c>
      <c r="C5210" s="95" t="s">
        <v>21</v>
      </c>
      <c r="D5210" s="277" t="s">
        <v>1868</v>
      </c>
      <c r="E5210" s="368" t="s">
        <v>155</v>
      </c>
      <c r="F5210" s="368"/>
      <c r="G5210" s="95" t="s">
        <v>26</v>
      </c>
      <c r="H5210" s="182">
        <v>1</v>
      </c>
      <c r="I5210" s="96">
        <v>29.11</v>
      </c>
      <c r="J5210" s="196">
        <v>29.11</v>
      </c>
    </row>
    <row r="5211" spans="1:10" s="110" customFormat="1" ht="51">
      <c r="A5211" s="199" t="s">
        <v>139</v>
      </c>
      <c r="B5211" s="186" t="s">
        <v>1877</v>
      </c>
      <c r="C5211" s="186" t="s">
        <v>21</v>
      </c>
      <c r="D5211" s="278" t="s">
        <v>1878</v>
      </c>
      <c r="E5211" s="362" t="s">
        <v>915</v>
      </c>
      <c r="F5211" s="362"/>
      <c r="G5211" s="186" t="s">
        <v>45</v>
      </c>
      <c r="H5211" s="187">
        <v>5.5099999999999998E-5</v>
      </c>
      <c r="I5211" s="188">
        <v>85950</v>
      </c>
      <c r="J5211" s="200">
        <v>4.7300000000000004</v>
      </c>
    </row>
    <row r="5212" spans="1:10" s="110" customFormat="1" ht="38.25">
      <c r="A5212" s="199" t="s">
        <v>139</v>
      </c>
      <c r="B5212" s="186" t="s">
        <v>1861</v>
      </c>
      <c r="C5212" s="186" t="s">
        <v>21</v>
      </c>
      <c r="D5212" s="278" t="s">
        <v>1862</v>
      </c>
      <c r="E5212" s="362" t="s">
        <v>915</v>
      </c>
      <c r="F5212" s="362"/>
      <c r="G5212" s="186" t="s">
        <v>45</v>
      </c>
      <c r="H5212" s="187">
        <v>3.43E-5</v>
      </c>
      <c r="I5212" s="188">
        <v>710806.66</v>
      </c>
      <c r="J5212" s="200">
        <v>24.38</v>
      </c>
    </row>
    <row r="5213" spans="1:10" s="110" customFormat="1" ht="25.5">
      <c r="A5213" s="201"/>
      <c r="B5213" s="293"/>
      <c r="C5213" s="293"/>
      <c r="D5213" s="279"/>
      <c r="E5213" s="279" t="s">
        <v>143</v>
      </c>
      <c r="F5213" s="203">
        <v>0</v>
      </c>
      <c r="G5213" s="279" t="s">
        <v>144</v>
      </c>
      <c r="H5213" s="203">
        <v>0</v>
      </c>
      <c r="I5213" s="279" t="s">
        <v>145</v>
      </c>
      <c r="J5213" s="204">
        <v>0</v>
      </c>
    </row>
    <row r="5214" spans="1:10" s="110" customFormat="1" ht="15" customHeight="1" thickBot="1">
      <c r="A5214" s="201"/>
      <c r="B5214" s="293"/>
      <c r="C5214" s="293"/>
      <c r="D5214" s="279"/>
      <c r="E5214" s="279" t="s">
        <v>663</v>
      </c>
      <c r="F5214" s="203">
        <v>6.54</v>
      </c>
      <c r="G5214" s="279"/>
      <c r="H5214" s="363" t="s">
        <v>664</v>
      </c>
      <c r="I5214" s="363"/>
      <c r="J5214" s="204">
        <v>35.65</v>
      </c>
    </row>
    <row r="5215" spans="1:10" s="110" customFormat="1" ht="15" thickTop="1">
      <c r="A5215" s="205"/>
      <c r="B5215" s="190"/>
      <c r="C5215" s="190"/>
      <c r="D5215" s="189"/>
      <c r="E5215" s="189"/>
      <c r="F5215" s="189"/>
      <c r="G5215" s="189"/>
      <c r="H5215" s="189"/>
      <c r="I5215" s="189"/>
      <c r="J5215" s="206"/>
    </row>
    <row r="5216" spans="1:10" s="110" customFormat="1">
      <c r="A5216" s="290"/>
      <c r="B5216" s="289" t="s">
        <v>8</v>
      </c>
      <c r="C5216" s="289" t="s">
        <v>9</v>
      </c>
      <c r="D5216" s="284" t="s">
        <v>10</v>
      </c>
      <c r="E5216" s="367" t="s">
        <v>136</v>
      </c>
      <c r="F5216" s="367"/>
      <c r="G5216" s="289" t="s">
        <v>11</v>
      </c>
      <c r="H5216" s="288" t="s">
        <v>12</v>
      </c>
      <c r="I5216" s="288" t="s">
        <v>13</v>
      </c>
      <c r="J5216" s="287" t="s">
        <v>14</v>
      </c>
    </row>
    <row r="5217" spans="1:10" s="110" customFormat="1" ht="51">
      <c r="A5217" s="94" t="s">
        <v>137</v>
      </c>
      <c r="B5217" s="95" t="s">
        <v>1871</v>
      </c>
      <c r="C5217" s="95" t="s">
        <v>21</v>
      </c>
      <c r="D5217" s="277" t="s">
        <v>1872</v>
      </c>
      <c r="E5217" s="368" t="s">
        <v>155</v>
      </c>
      <c r="F5217" s="368"/>
      <c r="G5217" s="95" t="s">
        <v>26</v>
      </c>
      <c r="H5217" s="182">
        <v>1</v>
      </c>
      <c r="I5217" s="96">
        <v>4.54</v>
      </c>
      <c r="J5217" s="196">
        <v>4.54</v>
      </c>
    </row>
    <row r="5218" spans="1:10" s="110" customFormat="1" ht="51">
      <c r="A5218" s="199" t="s">
        <v>139</v>
      </c>
      <c r="B5218" s="186" t="s">
        <v>1877</v>
      </c>
      <c r="C5218" s="186" t="s">
        <v>21</v>
      </c>
      <c r="D5218" s="278" t="s">
        <v>1878</v>
      </c>
      <c r="E5218" s="362" t="s">
        <v>915</v>
      </c>
      <c r="F5218" s="362"/>
      <c r="G5218" s="186" t="s">
        <v>45</v>
      </c>
      <c r="H5218" s="187">
        <v>5.8000000000000004E-6</v>
      </c>
      <c r="I5218" s="188">
        <v>85950</v>
      </c>
      <c r="J5218" s="200">
        <v>0.49</v>
      </c>
    </row>
    <row r="5219" spans="1:10" s="110" customFormat="1" ht="38.25">
      <c r="A5219" s="199" t="s">
        <v>139</v>
      </c>
      <c r="B5219" s="186" t="s">
        <v>1861</v>
      </c>
      <c r="C5219" s="186" t="s">
        <v>21</v>
      </c>
      <c r="D5219" s="278" t="s">
        <v>1862</v>
      </c>
      <c r="E5219" s="362" t="s">
        <v>915</v>
      </c>
      <c r="F5219" s="362"/>
      <c r="G5219" s="186" t="s">
        <v>45</v>
      </c>
      <c r="H5219" s="187">
        <v>5.6999999999999996E-6</v>
      </c>
      <c r="I5219" s="188">
        <v>710806.66</v>
      </c>
      <c r="J5219" s="200">
        <v>4.05</v>
      </c>
    </row>
    <row r="5220" spans="1:10" s="110" customFormat="1" ht="25.5">
      <c r="A5220" s="201"/>
      <c r="B5220" s="293"/>
      <c r="C5220" s="293"/>
      <c r="D5220" s="279"/>
      <c r="E5220" s="279" t="s">
        <v>143</v>
      </c>
      <c r="F5220" s="203">
        <v>0</v>
      </c>
      <c r="G5220" s="279" t="s">
        <v>144</v>
      </c>
      <c r="H5220" s="203">
        <v>0</v>
      </c>
      <c r="I5220" s="279" t="s">
        <v>145</v>
      </c>
      <c r="J5220" s="204">
        <v>0</v>
      </c>
    </row>
    <row r="5221" spans="1:10" s="110" customFormat="1" ht="15" customHeight="1" thickBot="1">
      <c r="A5221" s="201"/>
      <c r="B5221" s="293"/>
      <c r="C5221" s="293"/>
      <c r="D5221" s="279"/>
      <c r="E5221" s="279" t="s">
        <v>663</v>
      </c>
      <c r="F5221" s="203">
        <v>1.02</v>
      </c>
      <c r="G5221" s="279"/>
      <c r="H5221" s="363" t="s">
        <v>664</v>
      </c>
      <c r="I5221" s="363"/>
      <c r="J5221" s="204">
        <v>5.56</v>
      </c>
    </row>
    <row r="5222" spans="1:10" s="110" customFormat="1" ht="15" thickTop="1">
      <c r="A5222" s="205"/>
      <c r="B5222" s="190"/>
      <c r="C5222" s="190"/>
      <c r="D5222" s="189"/>
      <c r="E5222" s="189"/>
      <c r="F5222" s="189"/>
      <c r="G5222" s="189"/>
      <c r="H5222" s="189"/>
      <c r="I5222" s="189"/>
      <c r="J5222" s="206"/>
    </row>
    <row r="5223" spans="1:10" s="110" customFormat="1">
      <c r="A5223" s="290"/>
      <c r="B5223" s="289" t="s">
        <v>8</v>
      </c>
      <c r="C5223" s="289" t="s">
        <v>9</v>
      </c>
      <c r="D5223" s="284" t="s">
        <v>10</v>
      </c>
      <c r="E5223" s="367" t="s">
        <v>136</v>
      </c>
      <c r="F5223" s="367"/>
      <c r="G5223" s="289" t="s">
        <v>11</v>
      </c>
      <c r="H5223" s="288" t="s">
        <v>12</v>
      </c>
      <c r="I5223" s="288" t="s">
        <v>13</v>
      </c>
      <c r="J5223" s="287" t="s">
        <v>14</v>
      </c>
    </row>
    <row r="5224" spans="1:10" s="110" customFormat="1" ht="51">
      <c r="A5224" s="94" t="s">
        <v>137</v>
      </c>
      <c r="B5224" s="95" t="s">
        <v>1869</v>
      </c>
      <c r="C5224" s="95" t="s">
        <v>21</v>
      </c>
      <c r="D5224" s="277" t="s">
        <v>1870</v>
      </c>
      <c r="E5224" s="368" t="s">
        <v>155</v>
      </c>
      <c r="F5224" s="368"/>
      <c r="G5224" s="95" t="s">
        <v>26</v>
      </c>
      <c r="H5224" s="182">
        <v>1</v>
      </c>
      <c r="I5224" s="96">
        <v>11.25</v>
      </c>
      <c r="J5224" s="196">
        <v>11.25</v>
      </c>
    </row>
    <row r="5225" spans="1:10" s="110" customFormat="1" ht="51">
      <c r="A5225" s="199" t="s">
        <v>139</v>
      </c>
      <c r="B5225" s="186" t="s">
        <v>1877</v>
      </c>
      <c r="C5225" s="186" t="s">
        <v>21</v>
      </c>
      <c r="D5225" s="278" t="s">
        <v>1878</v>
      </c>
      <c r="E5225" s="362" t="s">
        <v>915</v>
      </c>
      <c r="F5225" s="362"/>
      <c r="G5225" s="186" t="s">
        <v>45</v>
      </c>
      <c r="H5225" s="187">
        <v>1.4399999999999999E-5</v>
      </c>
      <c r="I5225" s="188">
        <v>85950</v>
      </c>
      <c r="J5225" s="200">
        <v>1.23</v>
      </c>
    </row>
    <row r="5226" spans="1:10" s="110" customFormat="1" ht="38.25">
      <c r="A5226" s="199" t="s">
        <v>139</v>
      </c>
      <c r="B5226" s="186" t="s">
        <v>1861</v>
      </c>
      <c r="C5226" s="186" t="s">
        <v>21</v>
      </c>
      <c r="D5226" s="278" t="s">
        <v>1862</v>
      </c>
      <c r="E5226" s="362" t="s">
        <v>915</v>
      </c>
      <c r="F5226" s="362"/>
      <c r="G5226" s="186" t="s">
        <v>45</v>
      </c>
      <c r="H5226" s="187">
        <v>1.4100000000000001E-5</v>
      </c>
      <c r="I5226" s="188">
        <v>710806.66</v>
      </c>
      <c r="J5226" s="200">
        <v>10.02</v>
      </c>
    </row>
    <row r="5227" spans="1:10" s="110" customFormat="1" ht="25.5">
      <c r="A5227" s="201"/>
      <c r="B5227" s="293"/>
      <c r="C5227" s="293"/>
      <c r="D5227" s="279"/>
      <c r="E5227" s="279" t="s">
        <v>143</v>
      </c>
      <c r="F5227" s="203">
        <v>0</v>
      </c>
      <c r="G5227" s="279" t="s">
        <v>144</v>
      </c>
      <c r="H5227" s="203">
        <v>0</v>
      </c>
      <c r="I5227" s="279" t="s">
        <v>145</v>
      </c>
      <c r="J5227" s="204">
        <v>0</v>
      </c>
    </row>
    <row r="5228" spans="1:10" s="110" customFormat="1" ht="15" customHeight="1" thickBot="1">
      <c r="A5228" s="201"/>
      <c r="B5228" s="293"/>
      <c r="C5228" s="293"/>
      <c r="D5228" s="279"/>
      <c r="E5228" s="279" t="s">
        <v>663</v>
      </c>
      <c r="F5228" s="203">
        <v>2.52</v>
      </c>
      <c r="G5228" s="279"/>
      <c r="H5228" s="363" t="s">
        <v>664</v>
      </c>
      <c r="I5228" s="363"/>
      <c r="J5228" s="204">
        <v>13.77</v>
      </c>
    </row>
    <row r="5229" spans="1:10" s="110" customFormat="1" ht="15" thickTop="1">
      <c r="A5229" s="205"/>
      <c r="B5229" s="190"/>
      <c r="C5229" s="190"/>
      <c r="D5229" s="189"/>
      <c r="E5229" s="189"/>
      <c r="F5229" s="189"/>
      <c r="G5229" s="189"/>
      <c r="H5229" s="189"/>
      <c r="I5229" s="189"/>
      <c r="J5229" s="206"/>
    </row>
    <row r="5230" spans="1:10" s="110" customFormat="1">
      <c r="A5230" s="290"/>
      <c r="B5230" s="289" t="s">
        <v>8</v>
      </c>
      <c r="C5230" s="289" t="s">
        <v>9</v>
      </c>
      <c r="D5230" s="284" t="s">
        <v>10</v>
      </c>
      <c r="E5230" s="367" t="s">
        <v>136</v>
      </c>
      <c r="F5230" s="367"/>
      <c r="G5230" s="289" t="s">
        <v>11</v>
      </c>
      <c r="H5230" s="288" t="s">
        <v>12</v>
      </c>
      <c r="I5230" s="288" t="s">
        <v>13</v>
      </c>
      <c r="J5230" s="287" t="s">
        <v>14</v>
      </c>
    </row>
    <row r="5231" spans="1:10" s="110" customFormat="1" ht="51">
      <c r="A5231" s="94" t="s">
        <v>137</v>
      </c>
      <c r="B5231" s="95" t="s">
        <v>1875</v>
      </c>
      <c r="C5231" s="95" t="s">
        <v>21</v>
      </c>
      <c r="D5231" s="277" t="s">
        <v>1876</v>
      </c>
      <c r="E5231" s="368" t="s">
        <v>155</v>
      </c>
      <c r="F5231" s="368"/>
      <c r="G5231" s="95" t="s">
        <v>26</v>
      </c>
      <c r="H5231" s="182">
        <v>1</v>
      </c>
      <c r="I5231" s="96">
        <v>51.62</v>
      </c>
      <c r="J5231" s="196">
        <v>51.62</v>
      </c>
    </row>
    <row r="5232" spans="1:10" s="110" customFormat="1" ht="51">
      <c r="A5232" s="199" t="s">
        <v>139</v>
      </c>
      <c r="B5232" s="186" t="s">
        <v>1877</v>
      </c>
      <c r="C5232" s="186" t="s">
        <v>21</v>
      </c>
      <c r="D5232" s="278" t="s">
        <v>1878</v>
      </c>
      <c r="E5232" s="362" t="s">
        <v>915</v>
      </c>
      <c r="F5232" s="362"/>
      <c r="G5232" s="186" t="s">
        <v>45</v>
      </c>
      <c r="H5232" s="187">
        <v>6.8899999999999994E-5</v>
      </c>
      <c r="I5232" s="188">
        <v>85950</v>
      </c>
      <c r="J5232" s="200">
        <v>5.92</v>
      </c>
    </row>
    <row r="5233" spans="1:10" s="110" customFormat="1" ht="38.25">
      <c r="A5233" s="199" t="s">
        <v>139</v>
      </c>
      <c r="B5233" s="186" t="s">
        <v>1861</v>
      </c>
      <c r="C5233" s="186" t="s">
        <v>21</v>
      </c>
      <c r="D5233" s="278" t="s">
        <v>1862</v>
      </c>
      <c r="E5233" s="362" t="s">
        <v>915</v>
      </c>
      <c r="F5233" s="362"/>
      <c r="G5233" s="186" t="s">
        <v>45</v>
      </c>
      <c r="H5233" s="187">
        <v>6.4300000000000004E-5</v>
      </c>
      <c r="I5233" s="188">
        <v>710806.66</v>
      </c>
      <c r="J5233" s="200">
        <v>45.7</v>
      </c>
    </row>
    <row r="5234" spans="1:10" s="110" customFormat="1" ht="25.5">
      <c r="A5234" s="201"/>
      <c r="B5234" s="293"/>
      <c r="C5234" s="293"/>
      <c r="D5234" s="279"/>
      <c r="E5234" s="279" t="s">
        <v>143</v>
      </c>
      <c r="F5234" s="203">
        <v>0</v>
      </c>
      <c r="G5234" s="279" t="s">
        <v>144</v>
      </c>
      <c r="H5234" s="203">
        <v>0</v>
      </c>
      <c r="I5234" s="279" t="s">
        <v>145</v>
      </c>
      <c r="J5234" s="204">
        <v>0</v>
      </c>
    </row>
    <row r="5235" spans="1:10" s="110" customFormat="1" ht="15" customHeight="1" thickBot="1">
      <c r="A5235" s="201"/>
      <c r="B5235" s="293"/>
      <c r="C5235" s="293"/>
      <c r="D5235" s="279"/>
      <c r="E5235" s="279" t="s">
        <v>663</v>
      </c>
      <c r="F5235" s="203">
        <v>11.59</v>
      </c>
      <c r="G5235" s="279"/>
      <c r="H5235" s="363" t="s">
        <v>664</v>
      </c>
      <c r="I5235" s="363"/>
      <c r="J5235" s="204">
        <v>63.21</v>
      </c>
    </row>
    <row r="5236" spans="1:10" s="110" customFormat="1" ht="15" thickTop="1">
      <c r="A5236" s="205"/>
      <c r="B5236" s="190"/>
      <c r="C5236" s="190"/>
      <c r="D5236" s="189"/>
      <c r="E5236" s="189"/>
      <c r="F5236" s="189"/>
      <c r="G5236" s="189"/>
      <c r="H5236" s="189"/>
      <c r="I5236" s="189"/>
      <c r="J5236" s="206"/>
    </row>
    <row r="5237" spans="1:10" s="110" customFormat="1">
      <c r="A5237" s="290"/>
      <c r="B5237" s="289" t="s">
        <v>8</v>
      </c>
      <c r="C5237" s="289" t="s">
        <v>9</v>
      </c>
      <c r="D5237" s="284" t="s">
        <v>10</v>
      </c>
      <c r="E5237" s="367" t="s">
        <v>136</v>
      </c>
      <c r="F5237" s="367"/>
      <c r="G5237" s="289" t="s">
        <v>11</v>
      </c>
      <c r="H5237" s="288" t="s">
        <v>12</v>
      </c>
      <c r="I5237" s="288" t="s">
        <v>13</v>
      </c>
      <c r="J5237" s="287" t="s">
        <v>14</v>
      </c>
    </row>
    <row r="5238" spans="1:10" s="110" customFormat="1" ht="51">
      <c r="A5238" s="94" t="s">
        <v>137</v>
      </c>
      <c r="B5238" s="95" t="s">
        <v>1873</v>
      </c>
      <c r="C5238" s="95" t="s">
        <v>21</v>
      </c>
      <c r="D5238" s="277" t="s">
        <v>1874</v>
      </c>
      <c r="E5238" s="368" t="s">
        <v>155</v>
      </c>
      <c r="F5238" s="368"/>
      <c r="G5238" s="95" t="s">
        <v>26</v>
      </c>
      <c r="H5238" s="182">
        <v>1</v>
      </c>
      <c r="I5238" s="96">
        <v>193.92</v>
      </c>
      <c r="J5238" s="196">
        <v>193.92</v>
      </c>
    </row>
    <row r="5239" spans="1:10" s="110" customFormat="1">
      <c r="A5239" s="199" t="s">
        <v>139</v>
      </c>
      <c r="B5239" s="186" t="s">
        <v>1863</v>
      </c>
      <c r="C5239" s="186" t="s">
        <v>21</v>
      </c>
      <c r="D5239" s="278" t="s">
        <v>1864</v>
      </c>
      <c r="E5239" s="362" t="s">
        <v>142</v>
      </c>
      <c r="F5239" s="362"/>
      <c r="G5239" s="186" t="s">
        <v>547</v>
      </c>
      <c r="H5239" s="187">
        <v>32.159999999999997</v>
      </c>
      <c r="I5239" s="188">
        <v>6.03</v>
      </c>
      <c r="J5239" s="200">
        <v>193.92</v>
      </c>
    </row>
    <row r="5240" spans="1:10" s="110" customFormat="1" ht="25.5">
      <c r="A5240" s="201"/>
      <c r="B5240" s="293"/>
      <c r="C5240" s="293"/>
      <c r="D5240" s="279"/>
      <c r="E5240" s="279" t="s">
        <v>143</v>
      </c>
      <c r="F5240" s="203">
        <v>0</v>
      </c>
      <c r="G5240" s="279" t="s">
        <v>144</v>
      </c>
      <c r="H5240" s="203">
        <v>0</v>
      </c>
      <c r="I5240" s="279" t="s">
        <v>145</v>
      </c>
      <c r="J5240" s="204">
        <v>0</v>
      </c>
    </row>
    <row r="5241" spans="1:10" s="110" customFormat="1" ht="15" customHeight="1" thickBot="1">
      <c r="A5241" s="201"/>
      <c r="B5241" s="293"/>
      <c r="C5241" s="293"/>
      <c r="D5241" s="279"/>
      <c r="E5241" s="279" t="s">
        <v>663</v>
      </c>
      <c r="F5241" s="203">
        <v>43.57</v>
      </c>
      <c r="G5241" s="279"/>
      <c r="H5241" s="363" t="s">
        <v>664</v>
      </c>
      <c r="I5241" s="363"/>
      <c r="J5241" s="204">
        <v>237.49</v>
      </c>
    </row>
    <row r="5242" spans="1:10" s="110" customFormat="1" ht="15" thickTop="1">
      <c r="A5242" s="205"/>
      <c r="B5242" s="190"/>
      <c r="C5242" s="190"/>
      <c r="D5242" s="189"/>
      <c r="E5242" s="189"/>
      <c r="F5242" s="189"/>
      <c r="G5242" s="189"/>
      <c r="H5242" s="189"/>
      <c r="I5242" s="189"/>
      <c r="J5242" s="206"/>
    </row>
    <row r="5243" spans="1:10" s="110" customFormat="1">
      <c r="A5243" s="290"/>
      <c r="B5243" s="289" t="s">
        <v>8</v>
      </c>
      <c r="C5243" s="289" t="s">
        <v>9</v>
      </c>
      <c r="D5243" s="284" t="s">
        <v>10</v>
      </c>
      <c r="E5243" s="367" t="s">
        <v>136</v>
      </c>
      <c r="F5243" s="367"/>
      <c r="G5243" s="289" t="s">
        <v>11</v>
      </c>
      <c r="H5243" s="288" t="s">
        <v>12</v>
      </c>
      <c r="I5243" s="288" t="s">
        <v>13</v>
      </c>
      <c r="J5243" s="287" t="s">
        <v>14</v>
      </c>
    </row>
    <row r="5244" spans="1:10" s="110" customFormat="1" ht="14.25" customHeight="1">
      <c r="A5244" s="94" t="s">
        <v>137</v>
      </c>
      <c r="B5244" s="95" t="s">
        <v>1879</v>
      </c>
      <c r="C5244" s="95" t="s">
        <v>21</v>
      </c>
      <c r="D5244" s="277" t="s">
        <v>1880</v>
      </c>
      <c r="E5244" s="368" t="s">
        <v>148</v>
      </c>
      <c r="F5244" s="368"/>
      <c r="G5244" s="95" t="s">
        <v>26</v>
      </c>
      <c r="H5244" s="182">
        <v>1</v>
      </c>
      <c r="I5244" s="96">
        <v>24.15</v>
      </c>
      <c r="J5244" s="196">
        <v>24.15</v>
      </c>
    </row>
    <row r="5245" spans="1:10" s="110" customFormat="1" ht="25.5" customHeight="1">
      <c r="A5245" s="197" t="s">
        <v>146</v>
      </c>
      <c r="B5245" s="183" t="s">
        <v>1881</v>
      </c>
      <c r="C5245" s="183" t="s">
        <v>21</v>
      </c>
      <c r="D5245" s="285" t="s">
        <v>1882</v>
      </c>
      <c r="E5245" s="365" t="s">
        <v>148</v>
      </c>
      <c r="F5245" s="365"/>
      <c r="G5245" s="183" t="s">
        <v>26</v>
      </c>
      <c r="H5245" s="184">
        <v>1</v>
      </c>
      <c r="I5245" s="185">
        <v>0.31</v>
      </c>
      <c r="J5245" s="198">
        <v>0.31</v>
      </c>
    </row>
    <row r="5246" spans="1:10" s="110" customFormat="1">
      <c r="A5246" s="199" t="s">
        <v>139</v>
      </c>
      <c r="B5246" s="186" t="s">
        <v>1883</v>
      </c>
      <c r="C5246" s="186" t="s">
        <v>21</v>
      </c>
      <c r="D5246" s="278" t="s">
        <v>1884</v>
      </c>
      <c r="E5246" s="362" t="s">
        <v>141</v>
      </c>
      <c r="F5246" s="362"/>
      <c r="G5246" s="186" t="s">
        <v>26</v>
      </c>
      <c r="H5246" s="187">
        <v>1</v>
      </c>
      <c r="I5246" s="188">
        <v>18.63</v>
      </c>
      <c r="J5246" s="200">
        <v>18.63</v>
      </c>
    </row>
    <row r="5247" spans="1:10" s="110" customFormat="1" ht="25.5">
      <c r="A5247" s="199" t="s">
        <v>139</v>
      </c>
      <c r="B5247" s="186" t="s">
        <v>1732</v>
      </c>
      <c r="C5247" s="186" t="s">
        <v>21</v>
      </c>
      <c r="D5247" s="278" t="s">
        <v>1733</v>
      </c>
      <c r="E5247" s="362" t="s">
        <v>142</v>
      </c>
      <c r="F5247" s="362"/>
      <c r="G5247" s="186" t="s">
        <v>26</v>
      </c>
      <c r="H5247" s="187">
        <v>1</v>
      </c>
      <c r="I5247" s="188">
        <v>1.0900000000000001</v>
      </c>
      <c r="J5247" s="200">
        <v>1.0900000000000001</v>
      </c>
    </row>
    <row r="5248" spans="1:10" s="110" customFormat="1" ht="25.5">
      <c r="A5248" s="199" t="s">
        <v>139</v>
      </c>
      <c r="B5248" s="186" t="s">
        <v>1734</v>
      </c>
      <c r="C5248" s="186" t="s">
        <v>21</v>
      </c>
      <c r="D5248" s="278" t="s">
        <v>1735</v>
      </c>
      <c r="E5248" s="362" t="s">
        <v>142</v>
      </c>
      <c r="F5248" s="362"/>
      <c r="G5248" s="186" t="s">
        <v>26</v>
      </c>
      <c r="H5248" s="187">
        <v>1</v>
      </c>
      <c r="I5248" s="188">
        <v>0.82</v>
      </c>
      <c r="J5248" s="200">
        <v>0.82</v>
      </c>
    </row>
    <row r="5249" spans="1:10" s="110" customFormat="1" ht="25.5">
      <c r="A5249" s="199" t="s">
        <v>139</v>
      </c>
      <c r="B5249" s="186" t="s">
        <v>1366</v>
      </c>
      <c r="C5249" s="186" t="s">
        <v>21</v>
      </c>
      <c r="D5249" s="278" t="s">
        <v>733</v>
      </c>
      <c r="E5249" s="362" t="s">
        <v>142</v>
      </c>
      <c r="F5249" s="362"/>
      <c r="G5249" s="186" t="s">
        <v>26</v>
      </c>
      <c r="H5249" s="187">
        <v>1</v>
      </c>
      <c r="I5249" s="188">
        <v>1.34</v>
      </c>
      <c r="J5249" s="200">
        <v>1.34</v>
      </c>
    </row>
    <row r="5250" spans="1:10" s="110" customFormat="1" ht="25.5">
      <c r="A5250" s="199" t="s">
        <v>139</v>
      </c>
      <c r="B5250" s="186" t="s">
        <v>1367</v>
      </c>
      <c r="C5250" s="186" t="s">
        <v>21</v>
      </c>
      <c r="D5250" s="278" t="s">
        <v>734</v>
      </c>
      <c r="E5250" s="362" t="s">
        <v>142</v>
      </c>
      <c r="F5250" s="362"/>
      <c r="G5250" s="186" t="s">
        <v>26</v>
      </c>
      <c r="H5250" s="187">
        <v>1</v>
      </c>
      <c r="I5250" s="188">
        <v>0.04</v>
      </c>
      <c r="J5250" s="200">
        <v>0.04</v>
      </c>
    </row>
    <row r="5251" spans="1:10" s="110" customFormat="1" ht="25.5">
      <c r="A5251" s="199" t="s">
        <v>139</v>
      </c>
      <c r="B5251" s="186" t="s">
        <v>1744</v>
      </c>
      <c r="C5251" s="186" t="s">
        <v>21</v>
      </c>
      <c r="D5251" s="278" t="s">
        <v>1745</v>
      </c>
      <c r="E5251" s="362" t="s">
        <v>142</v>
      </c>
      <c r="F5251" s="362"/>
      <c r="G5251" s="186" t="s">
        <v>26</v>
      </c>
      <c r="H5251" s="187">
        <v>1</v>
      </c>
      <c r="I5251" s="188">
        <v>0.49</v>
      </c>
      <c r="J5251" s="200">
        <v>0.49</v>
      </c>
    </row>
    <row r="5252" spans="1:10" s="110" customFormat="1" ht="25.5">
      <c r="A5252" s="199" t="s">
        <v>139</v>
      </c>
      <c r="B5252" s="186" t="s">
        <v>1746</v>
      </c>
      <c r="C5252" s="186" t="s">
        <v>21</v>
      </c>
      <c r="D5252" s="278" t="s">
        <v>1747</v>
      </c>
      <c r="E5252" s="362" t="s">
        <v>142</v>
      </c>
      <c r="F5252" s="362"/>
      <c r="G5252" s="186" t="s">
        <v>26</v>
      </c>
      <c r="H5252" s="187">
        <v>1</v>
      </c>
      <c r="I5252" s="188">
        <v>1.43</v>
      </c>
      <c r="J5252" s="200">
        <v>1.43</v>
      </c>
    </row>
    <row r="5253" spans="1:10" s="110" customFormat="1" ht="25.5">
      <c r="A5253" s="201"/>
      <c r="B5253" s="293"/>
      <c r="C5253" s="293"/>
      <c r="D5253" s="279"/>
      <c r="E5253" s="279" t="s">
        <v>143</v>
      </c>
      <c r="F5253" s="203">
        <v>18.940000000000001</v>
      </c>
      <c r="G5253" s="279" t="s">
        <v>144</v>
      </c>
      <c r="H5253" s="203">
        <v>0</v>
      </c>
      <c r="I5253" s="279" t="s">
        <v>145</v>
      </c>
      <c r="J5253" s="204">
        <v>18.940000000000001</v>
      </c>
    </row>
    <row r="5254" spans="1:10" s="110" customFormat="1" ht="15" customHeight="1" thickBot="1">
      <c r="A5254" s="201"/>
      <c r="B5254" s="293"/>
      <c r="C5254" s="293"/>
      <c r="D5254" s="279"/>
      <c r="E5254" s="279" t="s">
        <v>663</v>
      </c>
      <c r="F5254" s="203">
        <v>5.42</v>
      </c>
      <c r="G5254" s="279"/>
      <c r="H5254" s="363" t="s">
        <v>664</v>
      </c>
      <c r="I5254" s="363"/>
      <c r="J5254" s="204">
        <v>29.57</v>
      </c>
    </row>
    <row r="5255" spans="1:10" s="110" customFormat="1" ht="15" thickTop="1">
      <c r="A5255" s="205"/>
      <c r="B5255" s="190"/>
      <c r="C5255" s="190"/>
      <c r="D5255" s="189"/>
      <c r="E5255" s="189"/>
      <c r="F5255" s="189"/>
      <c r="G5255" s="189"/>
      <c r="H5255" s="189"/>
      <c r="I5255" s="189"/>
      <c r="J5255" s="206"/>
    </row>
    <row r="5256" spans="1:10" s="110" customFormat="1">
      <c r="A5256" s="290"/>
      <c r="B5256" s="289" t="s">
        <v>8</v>
      </c>
      <c r="C5256" s="289" t="s">
        <v>9</v>
      </c>
      <c r="D5256" s="284" t="s">
        <v>10</v>
      </c>
      <c r="E5256" s="367" t="s">
        <v>136</v>
      </c>
      <c r="F5256" s="367"/>
      <c r="G5256" s="289" t="s">
        <v>11</v>
      </c>
      <c r="H5256" s="288" t="s">
        <v>12</v>
      </c>
      <c r="I5256" s="288" t="s">
        <v>13</v>
      </c>
      <c r="J5256" s="287" t="s">
        <v>14</v>
      </c>
    </row>
    <row r="5257" spans="1:10" s="110" customFormat="1" ht="14.25" customHeight="1">
      <c r="A5257" s="94" t="s">
        <v>137</v>
      </c>
      <c r="B5257" s="95" t="s">
        <v>1344</v>
      </c>
      <c r="C5257" s="95" t="s">
        <v>21</v>
      </c>
      <c r="D5257" s="277" t="s">
        <v>670</v>
      </c>
      <c r="E5257" s="368" t="s">
        <v>148</v>
      </c>
      <c r="F5257" s="368"/>
      <c r="G5257" s="95" t="s">
        <v>26</v>
      </c>
      <c r="H5257" s="182">
        <v>1</v>
      </c>
      <c r="I5257" s="96">
        <v>25.26</v>
      </c>
      <c r="J5257" s="196">
        <v>25.26</v>
      </c>
    </row>
    <row r="5258" spans="1:10" s="110" customFormat="1" ht="25.5" customHeight="1">
      <c r="A5258" s="197" t="s">
        <v>146</v>
      </c>
      <c r="B5258" s="183" t="s">
        <v>1885</v>
      </c>
      <c r="C5258" s="183" t="s">
        <v>21</v>
      </c>
      <c r="D5258" s="285" t="s">
        <v>1886</v>
      </c>
      <c r="E5258" s="365" t="s">
        <v>148</v>
      </c>
      <c r="F5258" s="365"/>
      <c r="G5258" s="183" t="s">
        <v>26</v>
      </c>
      <c r="H5258" s="184">
        <v>1</v>
      </c>
      <c r="I5258" s="185">
        <v>0.26</v>
      </c>
      <c r="J5258" s="198">
        <v>0.26</v>
      </c>
    </row>
    <row r="5259" spans="1:10" s="110" customFormat="1">
      <c r="A5259" s="199" t="s">
        <v>139</v>
      </c>
      <c r="B5259" s="186" t="s">
        <v>1887</v>
      </c>
      <c r="C5259" s="186" t="s">
        <v>21</v>
      </c>
      <c r="D5259" s="278" t="s">
        <v>4548</v>
      </c>
      <c r="E5259" s="362" t="s">
        <v>141</v>
      </c>
      <c r="F5259" s="362"/>
      <c r="G5259" s="186" t="s">
        <v>26</v>
      </c>
      <c r="H5259" s="187">
        <v>1</v>
      </c>
      <c r="I5259" s="188">
        <v>19.79</v>
      </c>
      <c r="J5259" s="200">
        <v>19.79</v>
      </c>
    </row>
    <row r="5260" spans="1:10" s="110" customFormat="1" ht="25.5">
      <c r="A5260" s="199" t="s">
        <v>139</v>
      </c>
      <c r="B5260" s="186" t="s">
        <v>1732</v>
      </c>
      <c r="C5260" s="186" t="s">
        <v>21</v>
      </c>
      <c r="D5260" s="278" t="s">
        <v>1733</v>
      </c>
      <c r="E5260" s="362" t="s">
        <v>142</v>
      </c>
      <c r="F5260" s="362"/>
      <c r="G5260" s="186" t="s">
        <v>26</v>
      </c>
      <c r="H5260" s="187">
        <v>1</v>
      </c>
      <c r="I5260" s="188">
        <v>1.0900000000000001</v>
      </c>
      <c r="J5260" s="200">
        <v>1.0900000000000001</v>
      </c>
    </row>
    <row r="5261" spans="1:10" s="110" customFormat="1" ht="25.5">
      <c r="A5261" s="199" t="s">
        <v>139</v>
      </c>
      <c r="B5261" s="186" t="s">
        <v>1734</v>
      </c>
      <c r="C5261" s="186" t="s">
        <v>21</v>
      </c>
      <c r="D5261" s="278" t="s">
        <v>1735</v>
      </c>
      <c r="E5261" s="362" t="s">
        <v>142</v>
      </c>
      <c r="F5261" s="362"/>
      <c r="G5261" s="186" t="s">
        <v>26</v>
      </c>
      <c r="H5261" s="187">
        <v>1</v>
      </c>
      <c r="I5261" s="188">
        <v>0.82</v>
      </c>
      <c r="J5261" s="200">
        <v>0.82</v>
      </c>
    </row>
    <row r="5262" spans="1:10" s="110" customFormat="1" ht="25.5">
      <c r="A5262" s="199" t="s">
        <v>139</v>
      </c>
      <c r="B5262" s="186" t="s">
        <v>1366</v>
      </c>
      <c r="C5262" s="186" t="s">
        <v>21</v>
      </c>
      <c r="D5262" s="278" t="s">
        <v>733</v>
      </c>
      <c r="E5262" s="362" t="s">
        <v>142</v>
      </c>
      <c r="F5262" s="362"/>
      <c r="G5262" s="186" t="s">
        <v>26</v>
      </c>
      <c r="H5262" s="187">
        <v>1</v>
      </c>
      <c r="I5262" s="188">
        <v>1.34</v>
      </c>
      <c r="J5262" s="200">
        <v>1.34</v>
      </c>
    </row>
    <row r="5263" spans="1:10" s="110" customFormat="1" ht="25.5">
      <c r="A5263" s="199" t="s">
        <v>139</v>
      </c>
      <c r="B5263" s="186" t="s">
        <v>1367</v>
      </c>
      <c r="C5263" s="186" t="s">
        <v>21</v>
      </c>
      <c r="D5263" s="278" t="s">
        <v>734</v>
      </c>
      <c r="E5263" s="362" t="s">
        <v>142</v>
      </c>
      <c r="F5263" s="362"/>
      <c r="G5263" s="186" t="s">
        <v>26</v>
      </c>
      <c r="H5263" s="187">
        <v>1</v>
      </c>
      <c r="I5263" s="188">
        <v>0.04</v>
      </c>
      <c r="J5263" s="200">
        <v>0.04</v>
      </c>
    </row>
    <row r="5264" spans="1:10" s="110" customFormat="1" ht="25.5">
      <c r="A5264" s="199" t="s">
        <v>139</v>
      </c>
      <c r="B5264" s="186" t="s">
        <v>1744</v>
      </c>
      <c r="C5264" s="186" t="s">
        <v>21</v>
      </c>
      <c r="D5264" s="278" t="s">
        <v>1745</v>
      </c>
      <c r="E5264" s="362" t="s">
        <v>142</v>
      </c>
      <c r="F5264" s="362"/>
      <c r="G5264" s="186" t="s">
        <v>26</v>
      </c>
      <c r="H5264" s="187">
        <v>1</v>
      </c>
      <c r="I5264" s="188">
        <v>0.49</v>
      </c>
      <c r="J5264" s="200">
        <v>0.49</v>
      </c>
    </row>
    <row r="5265" spans="1:10" s="110" customFormat="1" ht="25.5">
      <c r="A5265" s="199" t="s">
        <v>139</v>
      </c>
      <c r="B5265" s="186" t="s">
        <v>1746</v>
      </c>
      <c r="C5265" s="186" t="s">
        <v>21</v>
      </c>
      <c r="D5265" s="278" t="s">
        <v>1747</v>
      </c>
      <c r="E5265" s="362" t="s">
        <v>142</v>
      </c>
      <c r="F5265" s="362"/>
      <c r="G5265" s="186" t="s">
        <v>26</v>
      </c>
      <c r="H5265" s="187">
        <v>1</v>
      </c>
      <c r="I5265" s="188">
        <v>1.43</v>
      </c>
      <c r="J5265" s="200">
        <v>1.43</v>
      </c>
    </row>
    <row r="5266" spans="1:10" s="110" customFormat="1" ht="25.5">
      <c r="A5266" s="201"/>
      <c r="B5266" s="293"/>
      <c r="C5266" s="293"/>
      <c r="D5266" s="279"/>
      <c r="E5266" s="279" t="s">
        <v>143</v>
      </c>
      <c r="F5266" s="203">
        <v>20.05</v>
      </c>
      <c r="G5266" s="279" t="s">
        <v>144</v>
      </c>
      <c r="H5266" s="203">
        <v>0</v>
      </c>
      <c r="I5266" s="279" t="s">
        <v>145</v>
      </c>
      <c r="J5266" s="204">
        <v>20.05</v>
      </c>
    </row>
    <row r="5267" spans="1:10" s="110" customFormat="1" ht="15" customHeight="1" thickBot="1">
      <c r="A5267" s="201"/>
      <c r="B5267" s="293"/>
      <c r="C5267" s="293"/>
      <c r="D5267" s="279"/>
      <c r="E5267" s="279" t="s">
        <v>663</v>
      </c>
      <c r="F5267" s="203">
        <v>5.67</v>
      </c>
      <c r="G5267" s="279"/>
      <c r="H5267" s="363" t="s">
        <v>664</v>
      </c>
      <c r="I5267" s="363"/>
      <c r="J5267" s="204">
        <v>30.93</v>
      </c>
    </row>
    <row r="5268" spans="1:10" s="110" customFormat="1" ht="15" thickTop="1">
      <c r="A5268" s="205"/>
      <c r="B5268" s="190"/>
      <c r="C5268" s="190"/>
      <c r="D5268" s="189"/>
      <c r="E5268" s="189"/>
      <c r="F5268" s="189"/>
      <c r="G5268" s="189"/>
      <c r="H5268" s="189"/>
      <c r="I5268" s="189"/>
      <c r="J5268" s="206"/>
    </row>
    <row r="5269" spans="1:10" s="110" customFormat="1">
      <c r="A5269" s="290"/>
      <c r="B5269" s="289" t="s">
        <v>8</v>
      </c>
      <c r="C5269" s="289" t="s">
        <v>9</v>
      </c>
      <c r="D5269" s="284" t="s">
        <v>10</v>
      </c>
      <c r="E5269" s="367" t="s">
        <v>136</v>
      </c>
      <c r="F5269" s="367"/>
      <c r="G5269" s="289" t="s">
        <v>11</v>
      </c>
      <c r="H5269" s="288" t="s">
        <v>12</v>
      </c>
      <c r="I5269" s="288" t="s">
        <v>13</v>
      </c>
      <c r="J5269" s="287" t="s">
        <v>14</v>
      </c>
    </row>
    <row r="5270" spans="1:10" s="110" customFormat="1" ht="25.5" customHeight="1">
      <c r="A5270" s="94" t="s">
        <v>137</v>
      </c>
      <c r="B5270" s="95" t="s">
        <v>1888</v>
      </c>
      <c r="C5270" s="95" t="s">
        <v>21</v>
      </c>
      <c r="D5270" s="277" t="s">
        <v>1889</v>
      </c>
      <c r="E5270" s="368" t="s">
        <v>155</v>
      </c>
      <c r="F5270" s="368"/>
      <c r="G5270" s="95" t="s">
        <v>249</v>
      </c>
      <c r="H5270" s="182">
        <v>1</v>
      </c>
      <c r="I5270" s="96">
        <v>22.76</v>
      </c>
      <c r="J5270" s="196">
        <v>22.76</v>
      </c>
    </row>
    <row r="5271" spans="1:10" s="110" customFormat="1" ht="25.5" customHeight="1">
      <c r="A5271" s="197" t="s">
        <v>146</v>
      </c>
      <c r="B5271" s="183" t="s">
        <v>1890</v>
      </c>
      <c r="C5271" s="183" t="s">
        <v>21</v>
      </c>
      <c r="D5271" s="285" t="s">
        <v>1891</v>
      </c>
      <c r="E5271" s="365" t="s">
        <v>148</v>
      </c>
      <c r="F5271" s="365"/>
      <c r="G5271" s="183" t="s">
        <v>26</v>
      </c>
      <c r="H5271" s="184">
        <v>1</v>
      </c>
      <c r="I5271" s="185">
        <v>21.72</v>
      </c>
      <c r="J5271" s="198">
        <v>21.72</v>
      </c>
    </row>
    <row r="5272" spans="1:10" s="110" customFormat="1" ht="25.5" customHeight="1">
      <c r="A5272" s="197" t="s">
        <v>146</v>
      </c>
      <c r="B5272" s="183" t="s">
        <v>1892</v>
      </c>
      <c r="C5272" s="183" t="s">
        <v>21</v>
      </c>
      <c r="D5272" s="285" t="s">
        <v>1893</v>
      </c>
      <c r="E5272" s="365" t="s">
        <v>155</v>
      </c>
      <c r="F5272" s="365"/>
      <c r="G5272" s="183" t="s">
        <v>26</v>
      </c>
      <c r="H5272" s="184">
        <v>1</v>
      </c>
      <c r="I5272" s="185">
        <v>0.82</v>
      </c>
      <c r="J5272" s="198">
        <v>0.82</v>
      </c>
    </row>
    <row r="5273" spans="1:10" s="110" customFormat="1" ht="25.5" customHeight="1">
      <c r="A5273" s="197" t="s">
        <v>146</v>
      </c>
      <c r="B5273" s="183" t="s">
        <v>1894</v>
      </c>
      <c r="C5273" s="183" t="s">
        <v>21</v>
      </c>
      <c r="D5273" s="285" t="s">
        <v>1895</v>
      </c>
      <c r="E5273" s="365" t="s">
        <v>155</v>
      </c>
      <c r="F5273" s="365"/>
      <c r="G5273" s="183" t="s">
        <v>26</v>
      </c>
      <c r="H5273" s="184">
        <v>1</v>
      </c>
      <c r="I5273" s="185">
        <v>0.22</v>
      </c>
      <c r="J5273" s="198">
        <v>0.22</v>
      </c>
    </row>
    <row r="5274" spans="1:10" s="110" customFormat="1" ht="25.5">
      <c r="A5274" s="201"/>
      <c r="B5274" s="293"/>
      <c r="C5274" s="293"/>
      <c r="D5274" s="279"/>
      <c r="E5274" s="279" t="s">
        <v>143</v>
      </c>
      <c r="F5274" s="203">
        <v>17.559999999999999</v>
      </c>
      <c r="G5274" s="279" t="s">
        <v>144</v>
      </c>
      <c r="H5274" s="203">
        <v>0</v>
      </c>
      <c r="I5274" s="279" t="s">
        <v>145</v>
      </c>
      <c r="J5274" s="204">
        <v>17.559999999999999</v>
      </c>
    </row>
    <row r="5275" spans="1:10" s="110" customFormat="1" ht="15" customHeight="1" thickBot="1">
      <c r="A5275" s="201"/>
      <c r="B5275" s="293"/>
      <c r="C5275" s="293"/>
      <c r="D5275" s="279"/>
      <c r="E5275" s="279" t="s">
        <v>663</v>
      </c>
      <c r="F5275" s="203">
        <v>5.1100000000000003</v>
      </c>
      <c r="G5275" s="279"/>
      <c r="H5275" s="363" t="s">
        <v>664</v>
      </c>
      <c r="I5275" s="363"/>
      <c r="J5275" s="204">
        <v>27.87</v>
      </c>
    </row>
    <row r="5276" spans="1:10" s="110" customFormat="1" ht="15" thickTop="1">
      <c r="A5276" s="205"/>
      <c r="B5276" s="190"/>
      <c r="C5276" s="190"/>
      <c r="D5276" s="189"/>
      <c r="E5276" s="189"/>
      <c r="F5276" s="189"/>
      <c r="G5276" s="189"/>
      <c r="H5276" s="189"/>
      <c r="I5276" s="189"/>
      <c r="J5276" s="206"/>
    </row>
    <row r="5277" spans="1:10" s="110" customFormat="1">
      <c r="A5277" s="290"/>
      <c r="B5277" s="289" t="s">
        <v>8</v>
      </c>
      <c r="C5277" s="289" t="s">
        <v>9</v>
      </c>
      <c r="D5277" s="284" t="s">
        <v>10</v>
      </c>
      <c r="E5277" s="367" t="s">
        <v>136</v>
      </c>
      <c r="F5277" s="367"/>
      <c r="G5277" s="289" t="s">
        <v>11</v>
      </c>
      <c r="H5277" s="288" t="s">
        <v>12</v>
      </c>
      <c r="I5277" s="288" t="s">
        <v>13</v>
      </c>
      <c r="J5277" s="287" t="s">
        <v>14</v>
      </c>
    </row>
    <row r="5278" spans="1:10" s="110" customFormat="1" ht="25.5" customHeight="1">
      <c r="A5278" s="94" t="s">
        <v>137</v>
      </c>
      <c r="B5278" s="95" t="s">
        <v>1378</v>
      </c>
      <c r="C5278" s="95" t="s">
        <v>21</v>
      </c>
      <c r="D5278" s="277" t="s">
        <v>749</v>
      </c>
      <c r="E5278" s="368" t="s">
        <v>155</v>
      </c>
      <c r="F5278" s="368"/>
      <c r="G5278" s="95" t="s">
        <v>156</v>
      </c>
      <c r="H5278" s="182">
        <v>1</v>
      </c>
      <c r="I5278" s="96">
        <v>30.06</v>
      </c>
      <c r="J5278" s="196">
        <v>30.06</v>
      </c>
    </row>
    <row r="5279" spans="1:10" s="110" customFormat="1" ht="25.5" customHeight="1">
      <c r="A5279" s="197" t="s">
        <v>146</v>
      </c>
      <c r="B5279" s="183" t="s">
        <v>1890</v>
      </c>
      <c r="C5279" s="183" t="s">
        <v>21</v>
      </c>
      <c r="D5279" s="285" t="s">
        <v>1891</v>
      </c>
      <c r="E5279" s="365" t="s">
        <v>148</v>
      </c>
      <c r="F5279" s="365"/>
      <c r="G5279" s="183" t="s">
        <v>26</v>
      </c>
      <c r="H5279" s="184">
        <v>1</v>
      </c>
      <c r="I5279" s="185">
        <v>21.72</v>
      </c>
      <c r="J5279" s="198">
        <v>21.72</v>
      </c>
    </row>
    <row r="5280" spans="1:10" s="110" customFormat="1" ht="25.5" customHeight="1">
      <c r="A5280" s="197" t="s">
        <v>146</v>
      </c>
      <c r="B5280" s="183" t="s">
        <v>1892</v>
      </c>
      <c r="C5280" s="183" t="s">
        <v>21</v>
      </c>
      <c r="D5280" s="285" t="s">
        <v>1893</v>
      </c>
      <c r="E5280" s="365" t="s">
        <v>155</v>
      </c>
      <c r="F5280" s="365"/>
      <c r="G5280" s="183" t="s">
        <v>26</v>
      </c>
      <c r="H5280" s="184">
        <v>1</v>
      </c>
      <c r="I5280" s="185">
        <v>0.82</v>
      </c>
      <c r="J5280" s="198">
        <v>0.82</v>
      </c>
    </row>
    <row r="5281" spans="1:10" s="110" customFormat="1" ht="25.5" customHeight="1">
      <c r="A5281" s="197" t="s">
        <v>146</v>
      </c>
      <c r="B5281" s="183" t="s">
        <v>1894</v>
      </c>
      <c r="C5281" s="183" t="s">
        <v>21</v>
      </c>
      <c r="D5281" s="285" t="s">
        <v>1895</v>
      </c>
      <c r="E5281" s="365" t="s">
        <v>155</v>
      </c>
      <c r="F5281" s="365"/>
      <c r="G5281" s="183" t="s">
        <v>26</v>
      </c>
      <c r="H5281" s="184">
        <v>1</v>
      </c>
      <c r="I5281" s="185">
        <v>0.22</v>
      </c>
      <c r="J5281" s="198">
        <v>0.22</v>
      </c>
    </row>
    <row r="5282" spans="1:10" s="110" customFormat="1" ht="25.5" customHeight="1">
      <c r="A5282" s="197" t="s">
        <v>146</v>
      </c>
      <c r="B5282" s="183" t="s">
        <v>1896</v>
      </c>
      <c r="C5282" s="183" t="s">
        <v>21</v>
      </c>
      <c r="D5282" s="285" t="s">
        <v>1897</v>
      </c>
      <c r="E5282" s="365" t="s">
        <v>155</v>
      </c>
      <c r="F5282" s="365"/>
      <c r="G5282" s="183" t="s">
        <v>26</v>
      </c>
      <c r="H5282" s="184">
        <v>1</v>
      </c>
      <c r="I5282" s="185">
        <v>1.03</v>
      </c>
      <c r="J5282" s="198">
        <v>1.03</v>
      </c>
    </row>
    <row r="5283" spans="1:10" s="110" customFormat="1" ht="38.25" customHeight="1">
      <c r="A5283" s="197" t="s">
        <v>146</v>
      </c>
      <c r="B5283" s="183" t="s">
        <v>1898</v>
      </c>
      <c r="C5283" s="183" t="s">
        <v>21</v>
      </c>
      <c r="D5283" s="285" t="s">
        <v>1899</v>
      </c>
      <c r="E5283" s="365" t="s">
        <v>155</v>
      </c>
      <c r="F5283" s="365"/>
      <c r="G5283" s="183" t="s">
        <v>26</v>
      </c>
      <c r="H5283" s="184">
        <v>1</v>
      </c>
      <c r="I5283" s="185">
        <v>6.27</v>
      </c>
      <c r="J5283" s="198">
        <v>6.27</v>
      </c>
    </row>
    <row r="5284" spans="1:10" s="110" customFormat="1" ht="25.5">
      <c r="A5284" s="201"/>
      <c r="B5284" s="293"/>
      <c r="C5284" s="293"/>
      <c r="D5284" s="279"/>
      <c r="E5284" s="279" t="s">
        <v>143</v>
      </c>
      <c r="F5284" s="203">
        <v>17.559999999999999</v>
      </c>
      <c r="G5284" s="279" t="s">
        <v>144</v>
      </c>
      <c r="H5284" s="203">
        <v>0</v>
      </c>
      <c r="I5284" s="279" t="s">
        <v>145</v>
      </c>
      <c r="J5284" s="204">
        <v>17.559999999999999</v>
      </c>
    </row>
    <row r="5285" spans="1:10" s="110" customFormat="1" ht="15" customHeight="1" thickBot="1">
      <c r="A5285" s="201"/>
      <c r="B5285" s="293"/>
      <c r="C5285" s="293"/>
      <c r="D5285" s="279"/>
      <c r="E5285" s="279" t="s">
        <v>663</v>
      </c>
      <c r="F5285" s="203">
        <v>6.75</v>
      </c>
      <c r="G5285" s="279"/>
      <c r="H5285" s="363" t="s">
        <v>664</v>
      </c>
      <c r="I5285" s="363"/>
      <c r="J5285" s="204">
        <v>36.81</v>
      </c>
    </row>
    <row r="5286" spans="1:10" s="110" customFormat="1" ht="15" thickTop="1">
      <c r="A5286" s="205"/>
      <c r="B5286" s="190"/>
      <c r="C5286" s="190"/>
      <c r="D5286" s="189"/>
      <c r="E5286" s="189"/>
      <c r="F5286" s="189"/>
      <c r="G5286" s="189"/>
      <c r="H5286" s="189"/>
      <c r="I5286" s="189"/>
      <c r="J5286" s="206"/>
    </row>
    <row r="5287" spans="1:10" s="110" customFormat="1">
      <c r="A5287" s="290"/>
      <c r="B5287" s="289" t="s">
        <v>8</v>
      </c>
      <c r="C5287" s="289" t="s">
        <v>9</v>
      </c>
      <c r="D5287" s="284" t="s">
        <v>10</v>
      </c>
      <c r="E5287" s="367" t="s">
        <v>136</v>
      </c>
      <c r="F5287" s="367"/>
      <c r="G5287" s="289" t="s">
        <v>11</v>
      </c>
      <c r="H5287" s="288" t="s">
        <v>12</v>
      </c>
      <c r="I5287" s="288" t="s">
        <v>13</v>
      </c>
      <c r="J5287" s="287" t="s">
        <v>14</v>
      </c>
    </row>
    <row r="5288" spans="1:10" s="110" customFormat="1" ht="25.5" customHeight="1">
      <c r="A5288" s="94" t="s">
        <v>137</v>
      </c>
      <c r="B5288" s="95" t="s">
        <v>1892</v>
      </c>
      <c r="C5288" s="95" t="s">
        <v>21</v>
      </c>
      <c r="D5288" s="277" t="s">
        <v>1893</v>
      </c>
      <c r="E5288" s="368" t="s">
        <v>155</v>
      </c>
      <c r="F5288" s="368"/>
      <c r="G5288" s="95" t="s">
        <v>26</v>
      </c>
      <c r="H5288" s="182">
        <v>1</v>
      </c>
      <c r="I5288" s="96">
        <v>0.82</v>
      </c>
      <c r="J5288" s="196">
        <v>0.82</v>
      </c>
    </row>
    <row r="5289" spans="1:10" s="110" customFormat="1" ht="25.5" customHeight="1">
      <c r="A5289" s="199" t="s">
        <v>139</v>
      </c>
      <c r="B5289" s="186" t="s">
        <v>1900</v>
      </c>
      <c r="C5289" s="186" t="s">
        <v>21</v>
      </c>
      <c r="D5289" s="278" t="s">
        <v>1901</v>
      </c>
      <c r="E5289" s="362" t="s">
        <v>915</v>
      </c>
      <c r="F5289" s="362"/>
      <c r="G5289" s="186" t="s">
        <v>45</v>
      </c>
      <c r="H5289" s="187">
        <v>5.3300000000000001E-5</v>
      </c>
      <c r="I5289" s="188">
        <v>15517.56</v>
      </c>
      <c r="J5289" s="200">
        <v>0.82</v>
      </c>
    </row>
    <row r="5290" spans="1:10" s="110" customFormat="1" ht="25.5">
      <c r="A5290" s="201"/>
      <c r="B5290" s="293"/>
      <c r="C5290" s="293"/>
      <c r="D5290" s="279"/>
      <c r="E5290" s="279" t="s">
        <v>143</v>
      </c>
      <c r="F5290" s="203">
        <v>0</v>
      </c>
      <c r="G5290" s="279" t="s">
        <v>144</v>
      </c>
      <c r="H5290" s="203">
        <v>0</v>
      </c>
      <c r="I5290" s="279" t="s">
        <v>145</v>
      </c>
      <c r="J5290" s="204">
        <v>0</v>
      </c>
    </row>
    <row r="5291" spans="1:10" s="110" customFormat="1" ht="15" customHeight="1" thickBot="1">
      <c r="A5291" s="201"/>
      <c r="B5291" s="293"/>
      <c r="C5291" s="293"/>
      <c r="D5291" s="279"/>
      <c r="E5291" s="279" t="s">
        <v>663</v>
      </c>
      <c r="F5291" s="203">
        <v>0.18</v>
      </c>
      <c r="G5291" s="279"/>
      <c r="H5291" s="363" t="s">
        <v>664</v>
      </c>
      <c r="I5291" s="363"/>
      <c r="J5291" s="204">
        <v>1</v>
      </c>
    </row>
    <row r="5292" spans="1:10" s="110" customFormat="1" ht="15" thickTop="1">
      <c r="A5292" s="205"/>
      <c r="B5292" s="190"/>
      <c r="C5292" s="190"/>
      <c r="D5292" s="189"/>
      <c r="E5292" s="189"/>
      <c r="F5292" s="189"/>
      <c r="G5292" s="189"/>
      <c r="H5292" s="189"/>
      <c r="I5292" s="189"/>
      <c r="J5292" s="206"/>
    </row>
    <row r="5293" spans="1:10" s="110" customFormat="1">
      <c r="A5293" s="290"/>
      <c r="B5293" s="289" t="s">
        <v>8</v>
      </c>
      <c r="C5293" s="289" t="s">
        <v>9</v>
      </c>
      <c r="D5293" s="284" t="s">
        <v>10</v>
      </c>
      <c r="E5293" s="367" t="s">
        <v>136</v>
      </c>
      <c r="F5293" s="367"/>
      <c r="G5293" s="289" t="s">
        <v>11</v>
      </c>
      <c r="H5293" s="288" t="s">
        <v>12</v>
      </c>
      <c r="I5293" s="288" t="s">
        <v>13</v>
      </c>
      <c r="J5293" s="287" t="s">
        <v>14</v>
      </c>
    </row>
    <row r="5294" spans="1:10" s="110" customFormat="1" ht="25.5" customHeight="1">
      <c r="A5294" s="94" t="s">
        <v>137</v>
      </c>
      <c r="B5294" s="95" t="s">
        <v>1894</v>
      </c>
      <c r="C5294" s="95" t="s">
        <v>21</v>
      </c>
      <c r="D5294" s="277" t="s">
        <v>1895</v>
      </c>
      <c r="E5294" s="368" t="s">
        <v>155</v>
      </c>
      <c r="F5294" s="368"/>
      <c r="G5294" s="95" t="s">
        <v>26</v>
      </c>
      <c r="H5294" s="182">
        <v>1</v>
      </c>
      <c r="I5294" s="96">
        <v>0.22</v>
      </c>
      <c r="J5294" s="196">
        <v>0.22</v>
      </c>
    </row>
    <row r="5295" spans="1:10" s="110" customFormat="1" ht="25.5" customHeight="1">
      <c r="A5295" s="199" t="s">
        <v>139</v>
      </c>
      <c r="B5295" s="186" t="s">
        <v>1900</v>
      </c>
      <c r="C5295" s="186" t="s">
        <v>21</v>
      </c>
      <c r="D5295" s="278" t="s">
        <v>1901</v>
      </c>
      <c r="E5295" s="362" t="s">
        <v>915</v>
      </c>
      <c r="F5295" s="362"/>
      <c r="G5295" s="186" t="s">
        <v>45</v>
      </c>
      <c r="H5295" s="187">
        <v>1.43E-5</v>
      </c>
      <c r="I5295" s="188">
        <v>15517.56</v>
      </c>
      <c r="J5295" s="200">
        <v>0.22</v>
      </c>
    </row>
    <row r="5296" spans="1:10" s="110" customFormat="1" ht="25.5">
      <c r="A5296" s="201"/>
      <c r="B5296" s="293"/>
      <c r="C5296" s="293"/>
      <c r="D5296" s="279"/>
      <c r="E5296" s="279" t="s">
        <v>143</v>
      </c>
      <c r="F5296" s="203">
        <v>0</v>
      </c>
      <c r="G5296" s="279" t="s">
        <v>144</v>
      </c>
      <c r="H5296" s="203">
        <v>0</v>
      </c>
      <c r="I5296" s="279" t="s">
        <v>145</v>
      </c>
      <c r="J5296" s="204">
        <v>0</v>
      </c>
    </row>
    <row r="5297" spans="1:10" s="110" customFormat="1" ht="15" customHeight="1" thickBot="1">
      <c r="A5297" s="201"/>
      <c r="B5297" s="293"/>
      <c r="C5297" s="293"/>
      <c r="D5297" s="279"/>
      <c r="E5297" s="279" t="s">
        <v>663</v>
      </c>
      <c r="F5297" s="203">
        <v>0.04</v>
      </c>
      <c r="G5297" s="279"/>
      <c r="H5297" s="363" t="s">
        <v>664</v>
      </c>
      <c r="I5297" s="363"/>
      <c r="J5297" s="204">
        <v>0.26</v>
      </c>
    </row>
    <row r="5298" spans="1:10" s="110" customFormat="1" ht="15" thickTop="1">
      <c r="A5298" s="205"/>
      <c r="B5298" s="190"/>
      <c r="C5298" s="190"/>
      <c r="D5298" s="189"/>
      <c r="E5298" s="189"/>
      <c r="F5298" s="189"/>
      <c r="G5298" s="189"/>
      <c r="H5298" s="189"/>
      <c r="I5298" s="189"/>
      <c r="J5298" s="206"/>
    </row>
    <row r="5299" spans="1:10" s="110" customFormat="1">
      <c r="A5299" s="290"/>
      <c r="B5299" s="289" t="s">
        <v>8</v>
      </c>
      <c r="C5299" s="289" t="s">
        <v>9</v>
      </c>
      <c r="D5299" s="284" t="s">
        <v>10</v>
      </c>
      <c r="E5299" s="367" t="s">
        <v>136</v>
      </c>
      <c r="F5299" s="367"/>
      <c r="G5299" s="289" t="s">
        <v>11</v>
      </c>
      <c r="H5299" s="288" t="s">
        <v>12</v>
      </c>
      <c r="I5299" s="288" t="s">
        <v>13</v>
      </c>
      <c r="J5299" s="287" t="s">
        <v>14</v>
      </c>
    </row>
    <row r="5300" spans="1:10" s="110" customFormat="1" ht="25.5" customHeight="1">
      <c r="A5300" s="94" t="s">
        <v>137</v>
      </c>
      <c r="B5300" s="95" t="s">
        <v>1896</v>
      </c>
      <c r="C5300" s="95" t="s">
        <v>21</v>
      </c>
      <c r="D5300" s="277" t="s">
        <v>1897</v>
      </c>
      <c r="E5300" s="368" t="s">
        <v>155</v>
      </c>
      <c r="F5300" s="368"/>
      <c r="G5300" s="95" t="s">
        <v>26</v>
      </c>
      <c r="H5300" s="182">
        <v>1</v>
      </c>
      <c r="I5300" s="96">
        <v>1.03</v>
      </c>
      <c r="J5300" s="196">
        <v>1.03</v>
      </c>
    </row>
    <row r="5301" spans="1:10" s="110" customFormat="1" ht="25.5" customHeight="1">
      <c r="A5301" s="199" t="s">
        <v>139</v>
      </c>
      <c r="B5301" s="186" t="s">
        <v>1900</v>
      </c>
      <c r="C5301" s="186" t="s">
        <v>21</v>
      </c>
      <c r="D5301" s="278" t="s">
        <v>1901</v>
      </c>
      <c r="E5301" s="362" t="s">
        <v>915</v>
      </c>
      <c r="F5301" s="362"/>
      <c r="G5301" s="186" t="s">
        <v>45</v>
      </c>
      <c r="H5301" s="187">
        <v>6.6699999999999995E-5</v>
      </c>
      <c r="I5301" s="188">
        <v>15517.56</v>
      </c>
      <c r="J5301" s="200">
        <v>1.03</v>
      </c>
    </row>
    <row r="5302" spans="1:10" s="110" customFormat="1" ht="25.5">
      <c r="A5302" s="201"/>
      <c r="B5302" s="293"/>
      <c r="C5302" s="293"/>
      <c r="D5302" s="279"/>
      <c r="E5302" s="279" t="s">
        <v>143</v>
      </c>
      <c r="F5302" s="203">
        <v>0</v>
      </c>
      <c r="G5302" s="279" t="s">
        <v>144</v>
      </c>
      <c r="H5302" s="203">
        <v>0</v>
      </c>
      <c r="I5302" s="279" t="s">
        <v>145</v>
      </c>
      <c r="J5302" s="204">
        <v>0</v>
      </c>
    </row>
    <row r="5303" spans="1:10" s="110" customFormat="1" ht="15" customHeight="1" thickBot="1">
      <c r="A5303" s="201"/>
      <c r="B5303" s="293"/>
      <c r="C5303" s="293"/>
      <c r="D5303" s="279"/>
      <c r="E5303" s="279" t="s">
        <v>663</v>
      </c>
      <c r="F5303" s="203">
        <v>0.23</v>
      </c>
      <c r="G5303" s="279"/>
      <c r="H5303" s="363" t="s">
        <v>664</v>
      </c>
      <c r="I5303" s="363"/>
      <c r="J5303" s="204">
        <v>1.26</v>
      </c>
    </row>
    <row r="5304" spans="1:10" s="110" customFormat="1" ht="15" thickTop="1">
      <c r="A5304" s="205"/>
      <c r="B5304" s="190"/>
      <c r="C5304" s="190"/>
      <c r="D5304" s="189"/>
      <c r="E5304" s="189"/>
      <c r="F5304" s="189"/>
      <c r="G5304" s="189"/>
      <c r="H5304" s="189"/>
      <c r="I5304" s="189"/>
      <c r="J5304" s="206"/>
    </row>
    <row r="5305" spans="1:10" s="110" customFormat="1">
      <c r="A5305" s="290"/>
      <c r="B5305" s="289" t="s">
        <v>8</v>
      </c>
      <c r="C5305" s="289" t="s">
        <v>9</v>
      </c>
      <c r="D5305" s="284" t="s">
        <v>10</v>
      </c>
      <c r="E5305" s="367" t="s">
        <v>136</v>
      </c>
      <c r="F5305" s="367"/>
      <c r="G5305" s="289" t="s">
        <v>11</v>
      </c>
      <c r="H5305" s="288" t="s">
        <v>12</v>
      </c>
      <c r="I5305" s="288" t="s">
        <v>13</v>
      </c>
      <c r="J5305" s="287" t="s">
        <v>14</v>
      </c>
    </row>
    <row r="5306" spans="1:10" s="110" customFormat="1" ht="38.25" customHeight="1">
      <c r="A5306" s="94" t="s">
        <v>137</v>
      </c>
      <c r="B5306" s="95" t="s">
        <v>1898</v>
      </c>
      <c r="C5306" s="95" t="s">
        <v>21</v>
      </c>
      <c r="D5306" s="277" t="s">
        <v>1899</v>
      </c>
      <c r="E5306" s="368" t="s">
        <v>155</v>
      </c>
      <c r="F5306" s="368"/>
      <c r="G5306" s="95" t="s">
        <v>26</v>
      </c>
      <c r="H5306" s="182">
        <v>1</v>
      </c>
      <c r="I5306" s="96">
        <v>6.27</v>
      </c>
      <c r="J5306" s="196">
        <v>6.27</v>
      </c>
    </row>
    <row r="5307" spans="1:10" s="110" customFormat="1">
      <c r="A5307" s="199" t="s">
        <v>139</v>
      </c>
      <c r="B5307" s="186" t="s">
        <v>1902</v>
      </c>
      <c r="C5307" s="186" t="s">
        <v>21</v>
      </c>
      <c r="D5307" s="278" t="s">
        <v>1903</v>
      </c>
      <c r="E5307" s="362" t="s">
        <v>142</v>
      </c>
      <c r="F5307" s="362"/>
      <c r="G5307" s="186" t="s">
        <v>547</v>
      </c>
      <c r="H5307" s="187">
        <v>1.03</v>
      </c>
      <c r="I5307" s="188">
        <v>6.09</v>
      </c>
      <c r="J5307" s="200">
        <v>6.27</v>
      </c>
    </row>
    <row r="5308" spans="1:10" s="110" customFormat="1" ht="25.5">
      <c r="A5308" s="201"/>
      <c r="B5308" s="293"/>
      <c r="C5308" s="293"/>
      <c r="D5308" s="279"/>
      <c r="E5308" s="279" t="s">
        <v>143</v>
      </c>
      <c r="F5308" s="203">
        <v>0</v>
      </c>
      <c r="G5308" s="279" t="s">
        <v>144</v>
      </c>
      <c r="H5308" s="203">
        <v>0</v>
      </c>
      <c r="I5308" s="279" t="s">
        <v>145</v>
      </c>
      <c r="J5308" s="204">
        <v>0</v>
      </c>
    </row>
    <row r="5309" spans="1:10" s="110" customFormat="1" ht="15" customHeight="1" thickBot="1">
      <c r="A5309" s="201"/>
      <c r="B5309" s="293"/>
      <c r="C5309" s="293"/>
      <c r="D5309" s="279"/>
      <c r="E5309" s="279" t="s">
        <v>663</v>
      </c>
      <c r="F5309" s="203">
        <v>1.4</v>
      </c>
      <c r="G5309" s="279"/>
      <c r="H5309" s="363" t="s">
        <v>664</v>
      </c>
      <c r="I5309" s="363"/>
      <c r="J5309" s="204">
        <v>7.67</v>
      </c>
    </row>
    <row r="5310" spans="1:10" s="110" customFormat="1" ht="15" thickTop="1">
      <c r="A5310" s="205"/>
      <c r="B5310" s="190"/>
      <c r="C5310" s="190"/>
      <c r="D5310" s="189"/>
      <c r="E5310" s="189"/>
      <c r="F5310" s="189"/>
      <c r="G5310" s="189"/>
      <c r="H5310" s="189"/>
      <c r="I5310" s="189"/>
      <c r="J5310" s="206"/>
    </row>
    <row r="5311" spans="1:10" s="110" customFormat="1">
      <c r="A5311" s="290"/>
      <c r="B5311" s="289" t="s">
        <v>8</v>
      </c>
      <c r="C5311" s="289" t="s">
        <v>9</v>
      </c>
      <c r="D5311" s="284" t="s">
        <v>10</v>
      </c>
      <c r="E5311" s="367" t="s">
        <v>136</v>
      </c>
      <c r="F5311" s="367"/>
      <c r="G5311" s="289" t="s">
        <v>11</v>
      </c>
      <c r="H5311" s="288" t="s">
        <v>12</v>
      </c>
      <c r="I5311" s="288" t="s">
        <v>13</v>
      </c>
      <c r="J5311" s="287" t="s">
        <v>14</v>
      </c>
    </row>
    <row r="5312" spans="1:10" s="110" customFormat="1" ht="38.25">
      <c r="A5312" s="94" t="s">
        <v>137</v>
      </c>
      <c r="B5312" s="95" t="s">
        <v>1647</v>
      </c>
      <c r="C5312" s="95" t="s">
        <v>21</v>
      </c>
      <c r="D5312" s="277" t="s">
        <v>559</v>
      </c>
      <c r="E5312" s="368" t="s">
        <v>181</v>
      </c>
      <c r="F5312" s="368"/>
      <c r="G5312" s="95" t="s">
        <v>2</v>
      </c>
      <c r="H5312" s="182">
        <v>1</v>
      </c>
      <c r="I5312" s="96">
        <v>564.86</v>
      </c>
      <c r="J5312" s="196">
        <v>564.86</v>
      </c>
    </row>
    <row r="5313" spans="1:10" s="110" customFormat="1" ht="25.5" customHeight="1">
      <c r="A5313" s="197" t="s">
        <v>146</v>
      </c>
      <c r="B5313" s="183" t="s">
        <v>1345</v>
      </c>
      <c r="C5313" s="183" t="s">
        <v>21</v>
      </c>
      <c r="D5313" s="285" t="s">
        <v>147</v>
      </c>
      <c r="E5313" s="365" t="s">
        <v>148</v>
      </c>
      <c r="F5313" s="365"/>
      <c r="G5313" s="183" t="s">
        <v>26</v>
      </c>
      <c r="H5313" s="184">
        <v>2.0266999999999999</v>
      </c>
      <c r="I5313" s="185">
        <v>20.32</v>
      </c>
      <c r="J5313" s="198">
        <v>41.18</v>
      </c>
    </row>
    <row r="5314" spans="1:10" s="110" customFormat="1" ht="25.5" customHeight="1">
      <c r="A5314" s="197" t="s">
        <v>146</v>
      </c>
      <c r="B5314" s="183" t="s">
        <v>1635</v>
      </c>
      <c r="C5314" s="183" t="s">
        <v>21</v>
      </c>
      <c r="D5314" s="285" t="s">
        <v>540</v>
      </c>
      <c r="E5314" s="365" t="s">
        <v>148</v>
      </c>
      <c r="F5314" s="365"/>
      <c r="G5314" s="183" t="s">
        <v>26</v>
      </c>
      <c r="H5314" s="184">
        <v>1.2767999999999999</v>
      </c>
      <c r="I5314" s="185">
        <v>19.600000000000001</v>
      </c>
      <c r="J5314" s="198">
        <v>25.02</v>
      </c>
    </row>
    <row r="5315" spans="1:10" s="110" customFormat="1" ht="38.25" customHeight="1">
      <c r="A5315" s="197" t="s">
        <v>146</v>
      </c>
      <c r="B5315" s="183" t="s">
        <v>1397</v>
      </c>
      <c r="C5315" s="183" t="s">
        <v>21</v>
      </c>
      <c r="D5315" s="285" t="s">
        <v>770</v>
      </c>
      <c r="E5315" s="365" t="s">
        <v>155</v>
      </c>
      <c r="F5315" s="365"/>
      <c r="G5315" s="183" t="s">
        <v>156</v>
      </c>
      <c r="H5315" s="184">
        <v>0.65720000000000001</v>
      </c>
      <c r="I5315" s="185">
        <v>5.61</v>
      </c>
      <c r="J5315" s="198">
        <v>3.68</v>
      </c>
    </row>
    <row r="5316" spans="1:10" s="110" customFormat="1" ht="38.25" customHeight="1">
      <c r="A5316" s="197" t="s">
        <v>146</v>
      </c>
      <c r="B5316" s="183" t="s">
        <v>1398</v>
      </c>
      <c r="C5316" s="183" t="s">
        <v>21</v>
      </c>
      <c r="D5316" s="285" t="s">
        <v>771</v>
      </c>
      <c r="E5316" s="365" t="s">
        <v>155</v>
      </c>
      <c r="F5316" s="365"/>
      <c r="G5316" s="183" t="s">
        <v>249</v>
      </c>
      <c r="H5316" s="184">
        <v>0.61970000000000003</v>
      </c>
      <c r="I5316" s="185">
        <v>1.52</v>
      </c>
      <c r="J5316" s="198">
        <v>0.94</v>
      </c>
    </row>
    <row r="5317" spans="1:10" s="110" customFormat="1" ht="25.5">
      <c r="A5317" s="199" t="s">
        <v>139</v>
      </c>
      <c r="B5317" s="186" t="s">
        <v>1474</v>
      </c>
      <c r="C5317" s="186" t="s">
        <v>21</v>
      </c>
      <c r="D5317" s="278" t="s">
        <v>504</v>
      </c>
      <c r="E5317" s="362" t="s">
        <v>142</v>
      </c>
      <c r="F5317" s="362"/>
      <c r="G5317" s="186" t="s">
        <v>2</v>
      </c>
      <c r="H5317" s="187">
        <v>0.76090000000000002</v>
      </c>
      <c r="I5317" s="188">
        <v>132.5</v>
      </c>
      <c r="J5317" s="200">
        <v>100.81</v>
      </c>
    </row>
    <row r="5318" spans="1:10" s="110" customFormat="1">
      <c r="A5318" s="199" t="s">
        <v>139</v>
      </c>
      <c r="B5318" s="186" t="s">
        <v>1473</v>
      </c>
      <c r="C5318" s="186" t="s">
        <v>21</v>
      </c>
      <c r="D5318" s="278" t="s">
        <v>503</v>
      </c>
      <c r="E5318" s="362" t="s">
        <v>142</v>
      </c>
      <c r="F5318" s="362"/>
      <c r="G5318" s="186" t="s">
        <v>38</v>
      </c>
      <c r="H5318" s="187">
        <v>325.15890000000002</v>
      </c>
      <c r="I5318" s="188">
        <v>0.92</v>
      </c>
      <c r="J5318" s="200">
        <v>299.14</v>
      </c>
    </row>
    <row r="5319" spans="1:10" s="110" customFormat="1" ht="25.5">
      <c r="A5319" s="199" t="s">
        <v>139</v>
      </c>
      <c r="B5319" s="186" t="s">
        <v>1636</v>
      </c>
      <c r="C5319" s="186" t="s">
        <v>21</v>
      </c>
      <c r="D5319" s="278" t="s">
        <v>541</v>
      </c>
      <c r="E5319" s="362" t="s">
        <v>142</v>
      </c>
      <c r="F5319" s="362"/>
      <c r="G5319" s="186" t="s">
        <v>2</v>
      </c>
      <c r="H5319" s="187">
        <v>0.59119999999999995</v>
      </c>
      <c r="I5319" s="188">
        <v>159.16</v>
      </c>
      <c r="J5319" s="200">
        <v>94.09</v>
      </c>
    </row>
    <row r="5320" spans="1:10" s="110" customFormat="1" ht="25.5">
      <c r="A5320" s="201"/>
      <c r="B5320" s="293"/>
      <c r="C5320" s="293"/>
      <c r="D5320" s="279"/>
      <c r="E5320" s="279" t="s">
        <v>143</v>
      </c>
      <c r="F5320" s="203">
        <v>50.29</v>
      </c>
      <c r="G5320" s="279" t="s">
        <v>144</v>
      </c>
      <c r="H5320" s="203">
        <v>0</v>
      </c>
      <c r="I5320" s="279" t="s">
        <v>145</v>
      </c>
      <c r="J5320" s="204">
        <v>50.29</v>
      </c>
    </row>
    <row r="5321" spans="1:10" s="110" customFormat="1" ht="15" customHeight="1" thickBot="1">
      <c r="A5321" s="201"/>
      <c r="B5321" s="293"/>
      <c r="C5321" s="293"/>
      <c r="D5321" s="279"/>
      <c r="E5321" s="279" t="s">
        <v>663</v>
      </c>
      <c r="F5321" s="203">
        <v>126.92</v>
      </c>
      <c r="G5321" s="279"/>
      <c r="H5321" s="363" t="s">
        <v>664</v>
      </c>
      <c r="I5321" s="363"/>
      <c r="J5321" s="204">
        <v>691.78</v>
      </c>
    </row>
    <row r="5322" spans="1:10" s="110" customFormat="1" ht="15" thickTop="1">
      <c r="A5322" s="205"/>
      <c r="B5322" s="190"/>
      <c r="C5322" s="190"/>
      <c r="D5322" s="189"/>
      <c r="E5322" s="189"/>
      <c r="F5322" s="189"/>
      <c r="G5322" s="189"/>
      <c r="H5322" s="189"/>
      <c r="I5322" s="189"/>
      <c r="J5322" s="206"/>
    </row>
    <row r="5323" spans="1:10" s="110" customFormat="1">
      <c r="A5323" s="290"/>
      <c r="B5323" s="289" t="s">
        <v>8</v>
      </c>
      <c r="C5323" s="289" t="s">
        <v>9</v>
      </c>
      <c r="D5323" s="284" t="s">
        <v>10</v>
      </c>
      <c r="E5323" s="367" t="s">
        <v>136</v>
      </c>
      <c r="F5323" s="367"/>
      <c r="G5323" s="289" t="s">
        <v>11</v>
      </c>
      <c r="H5323" s="288" t="s">
        <v>12</v>
      </c>
      <c r="I5323" s="288" t="s">
        <v>13</v>
      </c>
      <c r="J5323" s="287" t="s">
        <v>14</v>
      </c>
    </row>
    <row r="5324" spans="1:10" s="110" customFormat="1" ht="38.25">
      <c r="A5324" s="94" t="s">
        <v>137</v>
      </c>
      <c r="B5324" s="95" t="s">
        <v>1904</v>
      </c>
      <c r="C5324" s="95" t="s">
        <v>21</v>
      </c>
      <c r="D5324" s="277" t="s">
        <v>1905</v>
      </c>
      <c r="E5324" s="368" t="s">
        <v>181</v>
      </c>
      <c r="F5324" s="368"/>
      <c r="G5324" s="95" t="s">
        <v>2</v>
      </c>
      <c r="H5324" s="182">
        <v>1</v>
      </c>
      <c r="I5324" s="96">
        <v>596.41</v>
      </c>
      <c r="J5324" s="196">
        <v>596.41</v>
      </c>
    </row>
    <row r="5325" spans="1:10" s="110" customFormat="1" ht="25.5" customHeight="1">
      <c r="A5325" s="197" t="s">
        <v>146</v>
      </c>
      <c r="B5325" s="183" t="s">
        <v>1345</v>
      </c>
      <c r="C5325" s="183" t="s">
        <v>21</v>
      </c>
      <c r="D5325" s="285" t="s">
        <v>147</v>
      </c>
      <c r="E5325" s="365" t="s">
        <v>148</v>
      </c>
      <c r="F5325" s="365"/>
      <c r="G5325" s="183" t="s">
        <v>26</v>
      </c>
      <c r="H5325" s="184">
        <v>1.9792000000000001</v>
      </c>
      <c r="I5325" s="185">
        <v>20.32</v>
      </c>
      <c r="J5325" s="198">
        <v>40.21</v>
      </c>
    </row>
    <row r="5326" spans="1:10" s="110" customFormat="1" ht="25.5" customHeight="1">
      <c r="A5326" s="197" t="s">
        <v>146</v>
      </c>
      <c r="B5326" s="183" t="s">
        <v>1635</v>
      </c>
      <c r="C5326" s="183" t="s">
        <v>21</v>
      </c>
      <c r="D5326" s="285" t="s">
        <v>540</v>
      </c>
      <c r="E5326" s="365" t="s">
        <v>148</v>
      </c>
      <c r="F5326" s="365"/>
      <c r="G5326" s="183" t="s">
        <v>26</v>
      </c>
      <c r="H5326" s="184">
        <v>1.2501</v>
      </c>
      <c r="I5326" s="185">
        <v>19.600000000000001</v>
      </c>
      <c r="J5326" s="198">
        <v>24.5</v>
      </c>
    </row>
    <row r="5327" spans="1:10" s="110" customFormat="1" ht="38.25" customHeight="1">
      <c r="A5327" s="197" t="s">
        <v>146</v>
      </c>
      <c r="B5327" s="183" t="s">
        <v>1397</v>
      </c>
      <c r="C5327" s="183" t="s">
        <v>21</v>
      </c>
      <c r="D5327" s="285" t="s">
        <v>770</v>
      </c>
      <c r="E5327" s="365" t="s">
        <v>155</v>
      </c>
      <c r="F5327" s="365"/>
      <c r="G5327" s="183" t="s">
        <v>156</v>
      </c>
      <c r="H5327" s="184">
        <v>0.64339999999999997</v>
      </c>
      <c r="I5327" s="185">
        <v>5.61</v>
      </c>
      <c r="J5327" s="198">
        <v>3.6</v>
      </c>
    </row>
    <row r="5328" spans="1:10" s="110" customFormat="1" ht="38.25" customHeight="1">
      <c r="A5328" s="197" t="s">
        <v>146</v>
      </c>
      <c r="B5328" s="183" t="s">
        <v>1398</v>
      </c>
      <c r="C5328" s="183" t="s">
        <v>21</v>
      </c>
      <c r="D5328" s="285" t="s">
        <v>771</v>
      </c>
      <c r="E5328" s="365" t="s">
        <v>155</v>
      </c>
      <c r="F5328" s="365"/>
      <c r="G5328" s="183" t="s">
        <v>249</v>
      </c>
      <c r="H5328" s="184">
        <v>0.60670000000000002</v>
      </c>
      <c r="I5328" s="185">
        <v>1.52</v>
      </c>
      <c r="J5328" s="198">
        <v>0.92</v>
      </c>
    </row>
    <row r="5329" spans="1:10" s="110" customFormat="1" ht="25.5">
      <c r="A5329" s="199" t="s">
        <v>139</v>
      </c>
      <c r="B5329" s="186" t="s">
        <v>1474</v>
      </c>
      <c r="C5329" s="186" t="s">
        <v>21</v>
      </c>
      <c r="D5329" s="278" t="s">
        <v>504</v>
      </c>
      <c r="E5329" s="362" t="s">
        <v>142</v>
      </c>
      <c r="F5329" s="362"/>
      <c r="G5329" s="186" t="s">
        <v>2</v>
      </c>
      <c r="H5329" s="187">
        <v>0.72750000000000004</v>
      </c>
      <c r="I5329" s="188">
        <v>132.5</v>
      </c>
      <c r="J5329" s="200">
        <v>96.39</v>
      </c>
    </row>
    <row r="5330" spans="1:10" s="110" customFormat="1">
      <c r="A5330" s="199" t="s">
        <v>139</v>
      </c>
      <c r="B5330" s="186" t="s">
        <v>1473</v>
      </c>
      <c r="C5330" s="186" t="s">
        <v>21</v>
      </c>
      <c r="D5330" s="278" t="s">
        <v>503</v>
      </c>
      <c r="E5330" s="362" t="s">
        <v>142</v>
      </c>
      <c r="F5330" s="362"/>
      <c r="G5330" s="186" t="s">
        <v>38</v>
      </c>
      <c r="H5330" s="187">
        <v>364.94330000000002</v>
      </c>
      <c r="I5330" s="188">
        <v>0.92</v>
      </c>
      <c r="J5330" s="200">
        <v>335.74</v>
      </c>
    </row>
    <row r="5331" spans="1:10" s="110" customFormat="1" ht="25.5">
      <c r="A5331" s="199" t="s">
        <v>139</v>
      </c>
      <c r="B5331" s="186" t="s">
        <v>1636</v>
      </c>
      <c r="C5331" s="186" t="s">
        <v>21</v>
      </c>
      <c r="D5331" s="278" t="s">
        <v>541</v>
      </c>
      <c r="E5331" s="362" t="s">
        <v>142</v>
      </c>
      <c r="F5331" s="362"/>
      <c r="G5331" s="186" t="s">
        <v>2</v>
      </c>
      <c r="H5331" s="187">
        <v>0.59719999999999995</v>
      </c>
      <c r="I5331" s="188">
        <v>159.16</v>
      </c>
      <c r="J5331" s="200">
        <v>95.05</v>
      </c>
    </row>
    <row r="5332" spans="1:10" s="110" customFormat="1" ht="25.5">
      <c r="A5332" s="201"/>
      <c r="B5332" s="293"/>
      <c r="C5332" s="293"/>
      <c r="D5332" s="279"/>
      <c r="E5332" s="279" t="s">
        <v>143</v>
      </c>
      <c r="F5332" s="203">
        <v>49.16</v>
      </c>
      <c r="G5332" s="279" t="s">
        <v>144</v>
      </c>
      <c r="H5332" s="203">
        <v>0</v>
      </c>
      <c r="I5332" s="279" t="s">
        <v>145</v>
      </c>
      <c r="J5332" s="204">
        <v>49.16</v>
      </c>
    </row>
    <row r="5333" spans="1:10" s="110" customFormat="1" ht="15" customHeight="1" thickBot="1">
      <c r="A5333" s="201"/>
      <c r="B5333" s="293"/>
      <c r="C5333" s="293"/>
      <c r="D5333" s="279"/>
      <c r="E5333" s="279" t="s">
        <v>663</v>
      </c>
      <c r="F5333" s="203">
        <v>134.01</v>
      </c>
      <c r="G5333" s="279"/>
      <c r="H5333" s="363" t="s">
        <v>664</v>
      </c>
      <c r="I5333" s="363"/>
      <c r="J5333" s="204">
        <v>730.42</v>
      </c>
    </row>
    <row r="5334" spans="1:10" s="110" customFormat="1" ht="15" thickTop="1">
      <c r="A5334" s="205"/>
      <c r="B5334" s="190"/>
      <c r="C5334" s="190"/>
      <c r="D5334" s="189"/>
      <c r="E5334" s="189"/>
      <c r="F5334" s="189"/>
      <c r="G5334" s="189"/>
      <c r="H5334" s="189"/>
      <c r="I5334" s="189"/>
      <c r="J5334" s="206"/>
    </row>
    <row r="5335" spans="1:10" s="110" customFormat="1">
      <c r="A5335" s="290"/>
      <c r="B5335" s="289" t="s">
        <v>8</v>
      </c>
      <c r="C5335" s="289" t="s">
        <v>9</v>
      </c>
      <c r="D5335" s="284" t="s">
        <v>10</v>
      </c>
      <c r="E5335" s="367" t="s">
        <v>136</v>
      </c>
      <c r="F5335" s="367"/>
      <c r="G5335" s="289" t="s">
        <v>11</v>
      </c>
      <c r="H5335" s="288" t="s">
        <v>12</v>
      </c>
      <c r="I5335" s="288" t="s">
        <v>13</v>
      </c>
      <c r="J5335" s="287" t="s">
        <v>14</v>
      </c>
    </row>
    <row r="5336" spans="1:10" s="110" customFormat="1" ht="38.25">
      <c r="A5336" s="94" t="s">
        <v>137</v>
      </c>
      <c r="B5336" s="95" t="s">
        <v>1906</v>
      </c>
      <c r="C5336" s="95" t="s">
        <v>21</v>
      </c>
      <c r="D5336" s="277" t="s">
        <v>1907</v>
      </c>
      <c r="E5336" s="368" t="s">
        <v>181</v>
      </c>
      <c r="F5336" s="368"/>
      <c r="G5336" s="95" t="s">
        <v>2</v>
      </c>
      <c r="H5336" s="182">
        <v>1</v>
      </c>
      <c r="I5336" s="96">
        <v>617.20000000000005</v>
      </c>
      <c r="J5336" s="196">
        <v>617.20000000000005</v>
      </c>
    </row>
    <row r="5337" spans="1:10" s="110" customFormat="1" ht="25.5" customHeight="1">
      <c r="A5337" s="197" t="s">
        <v>146</v>
      </c>
      <c r="B5337" s="183" t="s">
        <v>1345</v>
      </c>
      <c r="C5337" s="183" t="s">
        <v>21</v>
      </c>
      <c r="D5337" s="285" t="s">
        <v>147</v>
      </c>
      <c r="E5337" s="365" t="s">
        <v>148</v>
      </c>
      <c r="F5337" s="365"/>
      <c r="G5337" s="183" t="s">
        <v>26</v>
      </c>
      <c r="H5337" s="184">
        <v>1.9633</v>
      </c>
      <c r="I5337" s="185">
        <v>20.32</v>
      </c>
      <c r="J5337" s="198">
        <v>39.89</v>
      </c>
    </row>
    <row r="5338" spans="1:10" s="110" customFormat="1" ht="25.5" customHeight="1">
      <c r="A5338" s="197" t="s">
        <v>146</v>
      </c>
      <c r="B5338" s="183" t="s">
        <v>1635</v>
      </c>
      <c r="C5338" s="183" t="s">
        <v>21</v>
      </c>
      <c r="D5338" s="285" t="s">
        <v>540</v>
      </c>
      <c r="E5338" s="365" t="s">
        <v>148</v>
      </c>
      <c r="F5338" s="365"/>
      <c r="G5338" s="183" t="s">
        <v>26</v>
      </c>
      <c r="H5338" s="184">
        <v>1.24</v>
      </c>
      <c r="I5338" s="185">
        <v>19.600000000000001</v>
      </c>
      <c r="J5338" s="198">
        <v>24.3</v>
      </c>
    </row>
    <row r="5339" spans="1:10" s="110" customFormat="1" ht="38.25" customHeight="1">
      <c r="A5339" s="197" t="s">
        <v>146</v>
      </c>
      <c r="B5339" s="183" t="s">
        <v>1397</v>
      </c>
      <c r="C5339" s="183" t="s">
        <v>21</v>
      </c>
      <c r="D5339" s="285" t="s">
        <v>770</v>
      </c>
      <c r="E5339" s="365" t="s">
        <v>155</v>
      </c>
      <c r="F5339" s="365"/>
      <c r="G5339" s="183" t="s">
        <v>156</v>
      </c>
      <c r="H5339" s="184">
        <v>0.63819999999999999</v>
      </c>
      <c r="I5339" s="185">
        <v>5.61</v>
      </c>
      <c r="J5339" s="198">
        <v>3.58</v>
      </c>
    </row>
    <row r="5340" spans="1:10" s="110" customFormat="1" ht="38.25" customHeight="1">
      <c r="A5340" s="197" t="s">
        <v>146</v>
      </c>
      <c r="B5340" s="183" t="s">
        <v>1398</v>
      </c>
      <c r="C5340" s="183" t="s">
        <v>21</v>
      </c>
      <c r="D5340" s="285" t="s">
        <v>771</v>
      </c>
      <c r="E5340" s="365" t="s">
        <v>155</v>
      </c>
      <c r="F5340" s="365"/>
      <c r="G5340" s="183" t="s">
        <v>249</v>
      </c>
      <c r="H5340" s="184">
        <v>0.6018</v>
      </c>
      <c r="I5340" s="185">
        <v>1.52</v>
      </c>
      <c r="J5340" s="198">
        <v>0.91</v>
      </c>
    </row>
    <row r="5341" spans="1:10" s="110" customFormat="1" ht="25.5">
      <c r="A5341" s="199" t="s">
        <v>139</v>
      </c>
      <c r="B5341" s="186" t="s">
        <v>1474</v>
      </c>
      <c r="C5341" s="186" t="s">
        <v>21</v>
      </c>
      <c r="D5341" s="278" t="s">
        <v>504</v>
      </c>
      <c r="E5341" s="362" t="s">
        <v>142</v>
      </c>
      <c r="F5341" s="362"/>
      <c r="G5341" s="186" t="s">
        <v>2</v>
      </c>
      <c r="H5341" s="187">
        <v>0.71189999999999998</v>
      </c>
      <c r="I5341" s="188">
        <v>132.5</v>
      </c>
      <c r="J5341" s="200">
        <v>94.32</v>
      </c>
    </row>
    <row r="5342" spans="1:10" s="110" customFormat="1">
      <c r="A5342" s="199" t="s">
        <v>139</v>
      </c>
      <c r="B5342" s="186" t="s">
        <v>1473</v>
      </c>
      <c r="C5342" s="186" t="s">
        <v>21</v>
      </c>
      <c r="D5342" s="278" t="s">
        <v>503</v>
      </c>
      <c r="E5342" s="362" t="s">
        <v>142</v>
      </c>
      <c r="F5342" s="362"/>
      <c r="G5342" s="186" t="s">
        <v>38</v>
      </c>
      <c r="H5342" s="187">
        <v>391.16629999999998</v>
      </c>
      <c r="I5342" s="188">
        <v>0.92</v>
      </c>
      <c r="J5342" s="200">
        <v>359.87</v>
      </c>
    </row>
    <row r="5343" spans="1:10" s="110" customFormat="1" ht="25.5">
      <c r="A5343" s="199" t="s">
        <v>139</v>
      </c>
      <c r="B5343" s="186" t="s">
        <v>1636</v>
      </c>
      <c r="C5343" s="186" t="s">
        <v>21</v>
      </c>
      <c r="D5343" s="278" t="s">
        <v>541</v>
      </c>
      <c r="E5343" s="362" t="s">
        <v>142</v>
      </c>
      <c r="F5343" s="362"/>
      <c r="G5343" s="186" t="s">
        <v>2</v>
      </c>
      <c r="H5343" s="187">
        <v>0.5927</v>
      </c>
      <c r="I5343" s="188">
        <v>159.16</v>
      </c>
      <c r="J5343" s="200">
        <v>94.33</v>
      </c>
    </row>
    <row r="5344" spans="1:10" s="110" customFormat="1" ht="25.5">
      <c r="A5344" s="201"/>
      <c r="B5344" s="293"/>
      <c r="C5344" s="293"/>
      <c r="D5344" s="279"/>
      <c r="E5344" s="279" t="s">
        <v>143</v>
      </c>
      <c r="F5344" s="203">
        <v>48.76</v>
      </c>
      <c r="G5344" s="279" t="s">
        <v>144</v>
      </c>
      <c r="H5344" s="203">
        <v>0</v>
      </c>
      <c r="I5344" s="279" t="s">
        <v>145</v>
      </c>
      <c r="J5344" s="204">
        <v>48.76</v>
      </c>
    </row>
    <row r="5345" spans="1:10" s="110" customFormat="1" ht="15" customHeight="1" thickBot="1">
      <c r="A5345" s="201"/>
      <c r="B5345" s="293"/>
      <c r="C5345" s="293"/>
      <c r="D5345" s="279"/>
      <c r="E5345" s="279" t="s">
        <v>663</v>
      </c>
      <c r="F5345" s="203">
        <v>138.68</v>
      </c>
      <c r="G5345" s="279"/>
      <c r="H5345" s="363" t="s">
        <v>664</v>
      </c>
      <c r="I5345" s="363"/>
      <c r="J5345" s="204">
        <v>755.88</v>
      </c>
    </row>
    <row r="5346" spans="1:10" s="110" customFormat="1" ht="15" thickTop="1">
      <c r="A5346" s="205"/>
      <c r="B5346" s="190"/>
      <c r="C5346" s="190"/>
      <c r="D5346" s="189"/>
      <c r="E5346" s="189"/>
      <c r="F5346" s="189"/>
      <c r="G5346" s="189"/>
      <c r="H5346" s="189"/>
      <c r="I5346" s="189"/>
      <c r="J5346" s="206"/>
    </row>
    <row r="5347" spans="1:10" s="110" customFormat="1">
      <c r="A5347" s="290"/>
      <c r="B5347" s="289" t="s">
        <v>8</v>
      </c>
      <c r="C5347" s="289" t="s">
        <v>9</v>
      </c>
      <c r="D5347" s="284" t="s">
        <v>10</v>
      </c>
      <c r="E5347" s="367" t="s">
        <v>136</v>
      </c>
      <c r="F5347" s="367"/>
      <c r="G5347" s="289" t="s">
        <v>11</v>
      </c>
      <c r="H5347" s="288" t="s">
        <v>12</v>
      </c>
      <c r="I5347" s="288" t="s">
        <v>13</v>
      </c>
      <c r="J5347" s="287" t="s">
        <v>14</v>
      </c>
    </row>
    <row r="5348" spans="1:10" s="110" customFormat="1" ht="25.5" customHeight="1">
      <c r="A5348" s="94" t="s">
        <v>137</v>
      </c>
      <c r="B5348" s="95" t="s">
        <v>1908</v>
      </c>
      <c r="C5348" s="95" t="s">
        <v>21</v>
      </c>
      <c r="D5348" s="277" t="s">
        <v>1909</v>
      </c>
      <c r="E5348" s="368" t="s">
        <v>181</v>
      </c>
      <c r="F5348" s="368"/>
      <c r="G5348" s="95" t="s">
        <v>2</v>
      </c>
      <c r="H5348" s="182">
        <v>1</v>
      </c>
      <c r="I5348" s="96">
        <v>537.28</v>
      </c>
      <c r="J5348" s="196">
        <v>537.28</v>
      </c>
    </row>
    <row r="5349" spans="1:10" s="110" customFormat="1" ht="25.5" customHeight="1">
      <c r="A5349" s="197" t="s">
        <v>146</v>
      </c>
      <c r="B5349" s="183" t="s">
        <v>1345</v>
      </c>
      <c r="C5349" s="183" t="s">
        <v>21</v>
      </c>
      <c r="D5349" s="285" t="s">
        <v>147</v>
      </c>
      <c r="E5349" s="365" t="s">
        <v>148</v>
      </c>
      <c r="F5349" s="365"/>
      <c r="G5349" s="183" t="s">
        <v>26</v>
      </c>
      <c r="H5349" s="184">
        <v>6.2858000000000001</v>
      </c>
      <c r="I5349" s="185">
        <v>20.32</v>
      </c>
      <c r="J5349" s="198">
        <v>127.72</v>
      </c>
    </row>
    <row r="5350" spans="1:10" s="110" customFormat="1" ht="25.5">
      <c r="A5350" s="199" t="s">
        <v>139</v>
      </c>
      <c r="B5350" s="186" t="s">
        <v>1474</v>
      </c>
      <c r="C5350" s="186" t="s">
        <v>21</v>
      </c>
      <c r="D5350" s="278" t="s">
        <v>504</v>
      </c>
      <c r="E5350" s="362" t="s">
        <v>142</v>
      </c>
      <c r="F5350" s="362"/>
      <c r="G5350" s="186" t="s">
        <v>2</v>
      </c>
      <c r="H5350" s="187">
        <v>0.8538</v>
      </c>
      <c r="I5350" s="188">
        <v>132.5</v>
      </c>
      <c r="J5350" s="200">
        <v>113.12</v>
      </c>
    </row>
    <row r="5351" spans="1:10" s="110" customFormat="1">
      <c r="A5351" s="199" t="s">
        <v>139</v>
      </c>
      <c r="B5351" s="186" t="s">
        <v>1473</v>
      </c>
      <c r="C5351" s="186" t="s">
        <v>21</v>
      </c>
      <c r="D5351" s="278" t="s">
        <v>503</v>
      </c>
      <c r="E5351" s="362" t="s">
        <v>142</v>
      </c>
      <c r="F5351" s="362"/>
      <c r="G5351" s="186" t="s">
        <v>38</v>
      </c>
      <c r="H5351" s="187">
        <v>218.93</v>
      </c>
      <c r="I5351" s="188">
        <v>0.92</v>
      </c>
      <c r="J5351" s="200">
        <v>201.41</v>
      </c>
    </row>
    <row r="5352" spans="1:10" s="110" customFormat="1" ht="25.5">
      <c r="A5352" s="199" t="s">
        <v>139</v>
      </c>
      <c r="B5352" s="186" t="s">
        <v>1636</v>
      </c>
      <c r="C5352" s="186" t="s">
        <v>21</v>
      </c>
      <c r="D5352" s="278" t="s">
        <v>541</v>
      </c>
      <c r="E5352" s="362" t="s">
        <v>142</v>
      </c>
      <c r="F5352" s="362"/>
      <c r="G5352" s="186" t="s">
        <v>2</v>
      </c>
      <c r="H5352" s="187">
        <v>0.59709999999999996</v>
      </c>
      <c r="I5352" s="188">
        <v>159.16</v>
      </c>
      <c r="J5352" s="200">
        <v>95.03</v>
      </c>
    </row>
    <row r="5353" spans="1:10" s="110" customFormat="1" ht="25.5">
      <c r="A5353" s="201"/>
      <c r="B5353" s="293"/>
      <c r="C5353" s="293"/>
      <c r="D5353" s="279"/>
      <c r="E5353" s="279" t="s">
        <v>143</v>
      </c>
      <c r="F5353" s="203">
        <v>94.85</v>
      </c>
      <c r="G5353" s="279" t="s">
        <v>144</v>
      </c>
      <c r="H5353" s="203">
        <v>0</v>
      </c>
      <c r="I5353" s="279" t="s">
        <v>145</v>
      </c>
      <c r="J5353" s="204">
        <v>94.85</v>
      </c>
    </row>
    <row r="5354" spans="1:10" s="110" customFormat="1" ht="15" customHeight="1" thickBot="1">
      <c r="A5354" s="201"/>
      <c r="B5354" s="293"/>
      <c r="C5354" s="293"/>
      <c r="D5354" s="279"/>
      <c r="E5354" s="279" t="s">
        <v>663</v>
      </c>
      <c r="F5354" s="203">
        <v>120.72</v>
      </c>
      <c r="G5354" s="279"/>
      <c r="H5354" s="363" t="s">
        <v>664</v>
      </c>
      <c r="I5354" s="363"/>
      <c r="J5354" s="204">
        <v>658</v>
      </c>
    </row>
    <row r="5355" spans="1:10" s="110" customFormat="1" ht="15" thickTop="1">
      <c r="A5355" s="205"/>
      <c r="B5355" s="190"/>
      <c r="C5355" s="190"/>
      <c r="D5355" s="189"/>
      <c r="E5355" s="189"/>
      <c r="F5355" s="189"/>
      <c r="G5355" s="189"/>
      <c r="H5355" s="189"/>
      <c r="I5355" s="189"/>
      <c r="J5355" s="206"/>
    </row>
    <row r="5356" spans="1:10" s="110" customFormat="1">
      <c r="A5356" s="290"/>
      <c r="B5356" s="289" t="s">
        <v>8</v>
      </c>
      <c r="C5356" s="289" t="s">
        <v>9</v>
      </c>
      <c r="D5356" s="284" t="s">
        <v>10</v>
      </c>
      <c r="E5356" s="367" t="s">
        <v>136</v>
      </c>
      <c r="F5356" s="367"/>
      <c r="G5356" s="289" t="s">
        <v>11</v>
      </c>
      <c r="H5356" s="288" t="s">
        <v>12</v>
      </c>
      <c r="I5356" s="288" t="s">
        <v>13</v>
      </c>
      <c r="J5356" s="287" t="s">
        <v>14</v>
      </c>
    </row>
    <row r="5357" spans="1:10" s="110" customFormat="1" ht="38.25">
      <c r="A5357" s="94" t="s">
        <v>137</v>
      </c>
      <c r="B5357" s="95" t="s">
        <v>1390</v>
      </c>
      <c r="C5357" s="95" t="s">
        <v>21</v>
      </c>
      <c r="D5357" s="277" t="s">
        <v>763</v>
      </c>
      <c r="E5357" s="368" t="s">
        <v>181</v>
      </c>
      <c r="F5357" s="368"/>
      <c r="G5357" s="95" t="s">
        <v>2</v>
      </c>
      <c r="H5357" s="182">
        <v>1</v>
      </c>
      <c r="I5357" s="96">
        <v>473</v>
      </c>
      <c r="J5357" s="196">
        <v>473</v>
      </c>
    </row>
    <row r="5358" spans="1:10" s="110" customFormat="1" ht="25.5" customHeight="1">
      <c r="A5358" s="197" t="s">
        <v>146</v>
      </c>
      <c r="B5358" s="183" t="s">
        <v>1345</v>
      </c>
      <c r="C5358" s="183" t="s">
        <v>21</v>
      </c>
      <c r="D5358" s="285" t="s">
        <v>147</v>
      </c>
      <c r="E5358" s="365" t="s">
        <v>148</v>
      </c>
      <c r="F5358" s="365"/>
      <c r="G5358" s="183" t="s">
        <v>26</v>
      </c>
      <c r="H5358" s="184">
        <v>2.1057999999999999</v>
      </c>
      <c r="I5358" s="185">
        <v>20.32</v>
      </c>
      <c r="J5358" s="198">
        <v>42.78</v>
      </c>
    </row>
    <row r="5359" spans="1:10" s="110" customFormat="1" ht="25.5" customHeight="1">
      <c r="A5359" s="197" t="s">
        <v>146</v>
      </c>
      <c r="B5359" s="183" t="s">
        <v>1635</v>
      </c>
      <c r="C5359" s="183" t="s">
        <v>21</v>
      </c>
      <c r="D5359" s="285" t="s">
        <v>540</v>
      </c>
      <c r="E5359" s="365" t="s">
        <v>148</v>
      </c>
      <c r="F5359" s="365"/>
      <c r="G5359" s="183" t="s">
        <v>26</v>
      </c>
      <c r="H5359" s="184">
        <v>1.3314999999999999</v>
      </c>
      <c r="I5359" s="185">
        <v>19.600000000000001</v>
      </c>
      <c r="J5359" s="198">
        <v>26.09</v>
      </c>
    </row>
    <row r="5360" spans="1:10" s="110" customFormat="1" ht="38.25" customHeight="1">
      <c r="A5360" s="197" t="s">
        <v>146</v>
      </c>
      <c r="B5360" s="183" t="s">
        <v>1397</v>
      </c>
      <c r="C5360" s="183" t="s">
        <v>21</v>
      </c>
      <c r="D5360" s="285" t="s">
        <v>770</v>
      </c>
      <c r="E5360" s="365" t="s">
        <v>155</v>
      </c>
      <c r="F5360" s="365"/>
      <c r="G5360" s="183" t="s">
        <v>156</v>
      </c>
      <c r="H5360" s="184">
        <v>0.68530000000000002</v>
      </c>
      <c r="I5360" s="185">
        <v>5.61</v>
      </c>
      <c r="J5360" s="198">
        <v>3.84</v>
      </c>
    </row>
    <row r="5361" spans="1:10" s="110" customFormat="1" ht="38.25" customHeight="1">
      <c r="A5361" s="197" t="s">
        <v>146</v>
      </c>
      <c r="B5361" s="183" t="s">
        <v>1398</v>
      </c>
      <c r="C5361" s="183" t="s">
        <v>21</v>
      </c>
      <c r="D5361" s="285" t="s">
        <v>771</v>
      </c>
      <c r="E5361" s="365" t="s">
        <v>155</v>
      </c>
      <c r="F5361" s="365"/>
      <c r="G5361" s="183" t="s">
        <v>249</v>
      </c>
      <c r="H5361" s="184">
        <v>0.6462</v>
      </c>
      <c r="I5361" s="185">
        <v>1.52</v>
      </c>
      <c r="J5361" s="198">
        <v>0.98</v>
      </c>
    </row>
    <row r="5362" spans="1:10" s="110" customFormat="1" ht="25.5">
      <c r="A5362" s="199" t="s">
        <v>139</v>
      </c>
      <c r="B5362" s="186" t="s">
        <v>1474</v>
      </c>
      <c r="C5362" s="186" t="s">
        <v>21</v>
      </c>
      <c r="D5362" s="278" t="s">
        <v>504</v>
      </c>
      <c r="E5362" s="362" t="s">
        <v>142</v>
      </c>
      <c r="F5362" s="362"/>
      <c r="G5362" s="186" t="s">
        <v>2</v>
      </c>
      <c r="H5362" s="187">
        <v>0.83250000000000002</v>
      </c>
      <c r="I5362" s="188">
        <v>132.5</v>
      </c>
      <c r="J5362" s="200">
        <v>110.3</v>
      </c>
    </row>
    <row r="5363" spans="1:10" s="110" customFormat="1">
      <c r="A5363" s="199" t="s">
        <v>139</v>
      </c>
      <c r="B5363" s="186" t="s">
        <v>1473</v>
      </c>
      <c r="C5363" s="186" t="s">
        <v>21</v>
      </c>
      <c r="D5363" s="278" t="s">
        <v>503</v>
      </c>
      <c r="E5363" s="362" t="s">
        <v>142</v>
      </c>
      <c r="F5363" s="362"/>
      <c r="G5363" s="186" t="s">
        <v>38</v>
      </c>
      <c r="H5363" s="187">
        <v>213.45310000000001</v>
      </c>
      <c r="I5363" s="188">
        <v>0.92</v>
      </c>
      <c r="J5363" s="200">
        <v>196.37</v>
      </c>
    </row>
    <row r="5364" spans="1:10" s="110" customFormat="1" ht="25.5">
      <c r="A5364" s="199" t="s">
        <v>139</v>
      </c>
      <c r="B5364" s="186" t="s">
        <v>1636</v>
      </c>
      <c r="C5364" s="186" t="s">
        <v>21</v>
      </c>
      <c r="D5364" s="278" t="s">
        <v>541</v>
      </c>
      <c r="E5364" s="362" t="s">
        <v>142</v>
      </c>
      <c r="F5364" s="362"/>
      <c r="G5364" s="186" t="s">
        <v>2</v>
      </c>
      <c r="H5364" s="187">
        <v>0.58209999999999995</v>
      </c>
      <c r="I5364" s="188">
        <v>159.16</v>
      </c>
      <c r="J5364" s="200">
        <v>92.64</v>
      </c>
    </row>
    <row r="5365" spans="1:10" s="110" customFormat="1" ht="25.5">
      <c r="A5365" s="201"/>
      <c r="B5365" s="293"/>
      <c r="C5365" s="293"/>
      <c r="D5365" s="279"/>
      <c r="E5365" s="279" t="s">
        <v>143</v>
      </c>
      <c r="F5365" s="203">
        <v>52.32</v>
      </c>
      <c r="G5365" s="279" t="s">
        <v>144</v>
      </c>
      <c r="H5365" s="203">
        <v>0</v>
      </c>
      <c r="I5365" s="279" t="s">
        <v>145</v>
      </c>
      <c r="J5365" s="204">
        <v>52.32</v>
      </c>
    </row>
    <row r="5366" spans="1:10" s="110" customFormat="1" ht="15" customHeight="1" thickBot="1">
      <c r="A5366" s="201"/>
      <c r="B5366" s="293"/>
      <c r="C5366" s="293"/>
      <c r="D5366" s="279"/>
      <c r="E5366" s="279" t="s">
        <v>663</v>
      </c>
      <c r="F5366" s="203">
        <v>106.28</v>
      </c>
      <c r="G5366" s="279"/>
      <c r="H5366" s="363" t="s">
        <v>664</v>
      </c>
      <c r="I5366" s="363"/>
      <c r="J5366" s="204">
        <v>579.28</v>
      </c>
    </row>
    <row r="5367" spans="1:10" s="110" customFormat="1" ht="15" thickTop="1">
      <c r="A5367" s="205"/>
      <c r="B5367" s="190"/>
      <c r="C5367" s="190"/>
      <c r="D5367" s="189"/>
      <c r="E5367" s="189"/>
      <c r="F5367" s="189"/>
      <c r="G5367" s="189"/>
      <c r="H5367" s="189"/>
      <c r="I5367" s="189"/>
      <c r="J5367" s="206"/>
    </row>
    <row r="5368" spans="1:10" s="110" customFormat="1">
      <c r="A5368" s="290"/>
      <c r="B5368" s="289" t="s">
        <v>8</v>
      </c>
      <c r="C5368" s="289" t="s">
        <v>9</v>
      </c>
      <c r="D5368" s="284" t="s">
        <v>10</v>
      </c>
      <c r="E5368" s="367" t="s">
        <v>136</v>
      </c>
      <c r="F5368" s="367"/>
      <c r="G5368" s="289" t="s">
        <v>11</v>
      </c>
      <c r="H5368" s="288" t="s">
        <v>12</v>
      </c>
      <c r="I5368" s="288" t="s">
        <v>13</v>
      </c>
      <c r="J5368" s="287" t="s">
        <v>14</v>
      </c>
    </row>
    <row r="5369" spans="1:10" s="110" customFormat="1" ht="38.25" customHeight="1">
      <c r="A5369" s="94" t="s">
        <v>137</v>
      </c>
      <c r="B5369" s="95" t="s">
        <v>1335</v>
      </c>
      <c r="C5369" s="95" t="s">
        <v>21</v>
      </c>
      <c r="D5369" s="277" t="s">
        <v>655</v>
      </c>
      <c r="E5369" s="368" t="s">
        <v>182</v>
      </c>
      <c r="F5369" s="368"/>
      <c r="G5369" s="95" t="s">
        <v>45</v>
      </c>
      <c r="H5369" s="182">
        <v>1</v>
      </c>
      <c r="I5369" s="96">
        <v>23.62</v>
      </c>
      <c r="J5369" s="196">
        <v>23.62</v>
      </c>
    </row>
    <row r="5370" spans="1:10" s="110" customFormat="1" ht="25.5" customHeight="1">
      <c r="A5370" s="197" t="s">
        <v>146</v>
      </c>
      <c r="B5370" s="183" t="s">
        <v>1508</v>
      </c>
      <c r="C5370" s="183" t="s">
        <v>21</v>
      </c>
      <c r="D5370" s="285" t="s">
        <v>150</v>
      </c>
      <c r="E5370" s="365" t="s">
        <v>148</v>
      </c>
      <c r="F5370" s="365"/>
      <c r="G5370" s="183" t="s">
        <v>26</v>
      </c>
      <c r="H5370" s="184">
        <v>0.2397</v>
      </c>
      <c r="I5370" s="185">
        <v>21.96</v>
      </c>
      <c r="J5370" s="198">
        <v>5.26</v>
      </c>
    </row>
    <row r="5371" spans="1:10" s="110" customFormat="1" ht="25.5" customHeight="1">
      <c r="A5371" s="197" t="s">
        <v>146</v>
      </c>
      <c r="B5371" s="183" t="s">
        <v>1509</v>
      </c>
      <c r="C5371" s="183" t="s">
        <v>21</v>
      </c>
      <c r="D5371" s="285" t="s">
        <v>151</v>
      </c>
      <c r="E5371" s="365" t="s">
        <v>148</v>
      </c>
      <c r="F5371" s="365"/>
      <c r="G5371" s="183" t="s">
        <v>26</v>
      </c>
      <c r="H5371" s="184">
        <v>0.2397</v>
      </c>
      <c r="I5371" s="185">
        <v>26.68</v>
      </c>
      <c r="J5371" s="198">
        <v>6.39</v>
      </c>
    </row>
    <row r="5372" spans="1:10" s="110" customFormat="1" ht="38.25">
      <c r="A5372" s="199" t="s">
        <v>139</v>
      </c>
      <c r="B5372" s="186" t="s">
        <v>1520</v>
      </c>
      <c r="C5372" s="186" t="s">
        <v>21</v>
      </c>
      <c r="D5372" s="278" t="s">
        <v>129</v>
      </c>
      <c r="E5372" s="362" t="s">
        <v>142</v>
      </c>
      <c r="F5372" s="362"/>
      <c r="G5372" s="186" t="s">
        <v>45</v>
      </c>
      <c r="H5372" s="187">
        <v>2</v>
      </c>
      <c r="I5372" s="188">
        <v>0.2</v>
      </c>
      <c r="J5372" s="200">
        <v>0.4</v>
      </c>
    </row>
    <row r="5373" spans="1:10" s="110" customFormat="1">
      <c r="A5373" s="199" t="s">
        <v>139</v>
      </c>
      <c r="B5373" s="186" t="s">
        <v>1910</v>
      </c>
      <c r="C5373" s="186" t="s">
        <v>21</v>
      </c>
      <c r="D5373" s="278" t="s">
        <v>1911</v>
      </c>
      <c r="E5373" s="362" t="s">
        <v>142</v>
      </c>
      <c r="F5373" s="362"/>
      <c r="G5373" s="186" t="s">
        <v>45</v>
      </c>
      <c r="H5373" s="187">
        <v>1</v>
      </c>
      <c r="I5373" s="188">
        <v>11.57</v>
      </c>
      <c r="J5373" s="200">
        <v>11.57</v>
      </c>
    </row>
    <row r="5374" spans="1:10" s="110" customFormat="1" ht="25.5">
      <c r="A5374" s="201"/>
      <c r="B5374" s="293"/>
      <c r="C5374" s="293"/>
      <c r="D5374" s="279"/>
      <c r="E5374" s="279" t="s">
        <v>143</v>
      </c>
      <c r="F5374" s="203">
        <v>9.09</v>
      </c>
      <c r="G5374" s="279" t="s">
        <v>144</v>
      </c>
      <c r="H5374" s="203">
        <v>0</v>
      </c>
      <c r="I5374" s="279" t="s">
        <v>145</v>
      </c>
      <c r="J5374" s="204">
        <v>9.09</v>
      </c>
    </row>
    <row r="5375" spans="1:10" s="110" customFormat="1" ht="15" customHeight="1" thickBot="1">
      <c r="A5375" s="201"/>
      <c r="B5375" s="293"/>
      <c r="C5375" s="293"/>
      <c r="D5375" s="279"/>
      <c r="E5375" s="279" t="s">
        <v>663</v>
      </c>
      <c r="F5375" s="203">
        <v>5.3</v>
      </c>
      <c r="G5375" s="279"/>
      <c r="H5375" s="363" t="s">
        <v>664</v>
      </c>
      <c r="I5375" s="363"/>
      <c r="J5375" s="204">
        <v>28.92</v>
      </c>
    </row>
    <row r="5376" spans="1:10" s="110" customFormat="1" ht="15" thickTop="1">
      <c r="A5376" s="205"/>
      <c r="B5376" s="190"/>
      <c r="C5376" s="190"/>
      <c r="D5376" s="189"/>
      <c r="E5376" s="189"/>
      <c r="F5376" s="189"/>
      <c r="G5376" s="189"/>
      <c r="H5376" s="189"/>
      <c r="I5376" s="189"/>
      <c r="J5376" s="206"/>
    </row>
    <row r="5377" spans="1:10" s="110" customFormat="1">
      <c r="A5377" s="290"/>
      <c r="B5377" s="289" t="s">
        <v>8</v>
      </c>
      <c r="C5377" s="289" t="s">
        <v>9</v>
      </c>
      <c r="D5377" s="284" t="s">
        <v>10</v>
      </c>
      <c r="E5377" s="367" t="s">
        <v>136</v>
      </c>
      <c r="F5377" s="367"/>
      <c r="G5377" s="289" t="s">
        <v>11</v>
      </c>
      <c r="H5377" s="288" t="s">
        <v>12</v>
      </c>
      <c r="I5377" s="288" t="s">
        <v>13</v>
      </c>
      <c r="J5377" s="287" t="s">
        <v>14</v>
      </c>
    </row>
    <row r="5378" spans="1:10" s="110" customFormat="1" ht="14.25" customHeight="1">
      <c r="A5378" s="94" t="s">
        <v>137</v>
      </c>
      <c r="B5378" s="95" t="s">
        <v>1702</v>
      </c>
      <c r="C5378" s="95" t="s">
        <v>21</v>
      </c>
      <c r="D5378" s="277" t="s">
        <v>1115</v>
      </c>
      <c r="E5378" s="368" t="s">
        <v>181</v>
      </c>
      <c r="F5378" s="368"/>
      <c r="G5378" s="95" t="s">
        <v>38</v>
      </c>
      <c r="H5378" s="182">
        <v>1</v>
      </c>
      <c r="I5378" s="96">
        <v>10.36</v>
      </c>
      <c r="J5378" s="196">
        <v>10.36</v>
      </c>
    </row>
    <row r="5379" spans="1:10" s="110" customFormat="1" ht="25.5" customHeight="1">
      <c r="A5379" s="197" t="s">
        <v>146</v>
      </c>
      <c r="B5379" s="183" t="s">
        <v>1634</v>
      </c>
      <c r="C5379" s="183" t="s">
        <v>21</v>
      </c>
      <c r="D5379" s="285" t="s">
        <v>539</v>
      </c>
      <c r="E5379" s="365" t="s">
        <v>148</v>
      </c>
      <c r="F5379" s="365"/>
      <c r="G5379" s="183" t="s">
        <v>26</v>
      </c>
      <c r="H5379" s="184">
        <v>1.4E-3</v>
      </c>
      <c r="I5379" s="185">
        <v>21.5</v>
      </c>
      <c r="J5379" s="198">
        <v>0.03</v>
      </c>
    </row>
    <row r="5380" spans="1:10" s="110" customFormat="1" ht="25.5" customHeight="1">
      <c r="A5380" s="197" t="s">
        <v>146</v>
      </c>
      <c r="B5380" s="183" t="s">
        <v>1633</v>
      </c>
      <c r="C5380" s="183" t="s">
        <v>21</v>
      </c>
      <c r="D5380" s="285" t="s">
        <v>538</v>
      </c>
      <c r="E5380" s="365" t="s">
        <v>148</v>
      </c>
      <c r="F5380" s="365"/>
      <c r="G5380" s="183" t="s">
        <v>26</v>
      </c>
      <c r="H5380" s="184">
        <v>8.8000000000000005E-3</v>
      </c>
      <c r="I5380" s="185">
        <v>25.4</v>
      </c>
      <c r="J5380" s="198">
        <v>0.22</v>
      </c>
    </row>
    <row r="5381" spans="1:10" s="110" customFormat="1">
      <c r="A5381" s="199" t="s">
        <v>139</v>
      </c>
      <c r="B5381" s="186" t="s">
        <v>1912</v>
      </c>
      <c r="C5381" s="186" t="s">
        <v>21</v>
      </c>
      <c r="D5381" s="278" t="s">
        <v>1913</v>
      </c>
      <c r="E5381" s="362" t="s">
        <v>142</v>
      </c>
      <c r="F5381" s="362"/>
      <c r="G5381" s="186" t="s">
        <v>38</v>
      </c>
      <c r="H5381" s="187">
        <v>1.1100000000000001</v>
      </c>
      <c r="I5381" s="188">
        <v>9.11</v>
      </c>
      <c r="J5381" s="200">
        <v>10.11</v>
      </c>
    </row>
    <row r="5382" spans="1:10" s="110" customFormat="1" ht="25.5">
      <c r="A5382" s="201"/>
      <c r="B5382" s="293"/>
      <c r="C5382" s="293"/>
      <c r="D5382" s="279"/>
      <c r="E5382" s="279" t="s">
        <v>143</v>
      </c>
      <c r="F5382" s="203">
        <v>0.19</v>
      </c>
      <c r="G5382" s="279" t="s">
        <v>144</v>
      </c>
      <c r="H5382" s="203">
        <v>0</v>
      </c>
      <c r="I5382" s="279" t="s">
        <v>145</v>
      </c>
      <c r="J5382" s="204">
        <v>0.19</v>
      </c>
    </row>
    <row r="5383" spans="1:10" s="110" customFormat="1" ht="15" customHeight="1" thickBot="1">
      <c r="A5383" s="201"/>
      <c r="B5383" s="293"/>
      <c r="C5383" s="293"/>
      <c r="D5383" s="279"/>
      <c r="E5383" s="279" t="s">
        <v>663</v>
      </c>
      <c r="F5383" s="203">
        <v>2.3199999999999998</v>
      </c>
      <c r="G5383" s="279"/>
      <c r="H5383" s="363" t="s">
        <v>664</v>
      </c>
      <c r="I5383" s="363"/>
      <c r="J5383" s="204">
        <v>12.68</v>
      </c>
    </row>
    <row r="5384" spans="1:10" s="110" customFormat="1" ht="15" thickTop="1">
      <c r="A5384" s="205"/>
      <c r="B5384" s="190"/>
      <c r="C5384" s="190"/>
      <c r="D5384" s="189"/>
      <c r="E5384" s="189"/>
      <c r="F5384" s="189"/>
      <c r="G5384" s="189"/>
      <c r="H5384" s="189"/>
      <c r="I5384" s="189"/>
      <c r="J5384" s="206"/>
    </row>
    <row r="5385" spans="1:10" s="110" customFormat="1">
      <c r="A5385" s="290"/>
      <c r="B5385" s="289" t="s">
        <v>8</v>
      </c>
      <c r="C5385" s="289" t="s">
        <v>9</v>
      </c>
      <c r="D5385" s="284" t="s">
        <v>10</v>
      </c>
      <c r="E5385" s="367" t="s">
        <v>136</v>
      </c>
      <c r="F5385" s="367"/>
      <c r="G5385" s="289" t="s">
        <v>11</v>
      </c>
      <c r="H5385" s="288" t="s">
        <v>12</v>
      </c>
      <c r="I5385" s="288" t="s">
        <v>13</v>
      </c>
      <c r="J5385" s="287" t="s">
        <v>14</v>
      </c>
    </row>
    <row r="5386" spans="1:10" s="110" customFormat="1" ht="14.25" customHeight="1">
      <c r="A5386" s="94" t="s">
        <v>137</v>
      </c>
      <c r="B5386" s="95" t="s">
        <v>1703</v>
      </c>
      <c r="C5386" s="95" t="s">
        <v>21</v>
      </c>
      <c r="D5386" s="277" t="s">
        <v>1116</v>
      </c>
      <c r="E5386" s="368" t="s">
        <v>181</v>
      </c>
      <c r="F5386" s="368"/>
      <c r="G5386" s="95" t="s">
        <v>38</v>
      </c>
      <c r="H5386" s="182">
        <v>1</v>
      </c>
      <c r="I5386" s="96">
        <v>8.8800000000000008</v>
      </c>
      <c r="J5386" s="196">
        <v>8.8800000000000008</v>
      </c>
    </row>
    <row r="5387" spans="1:10" s="110" customFormat="1" ht="25.5" customHeight="1">
      <c r="A5387" s="197" t="s">
        <v>146</v>
      </c>
      <c r="B5387" s="183" t="s">
        <v>1634</v>
      </c>
      <c r="C5387" s="183" t="s">
        <v>21</v>
      </c>
      <c r="D5387" s="285" t="s">
        <v>539</v>
      </c>
      <c r="E5387" s="365" t="s">
        <v>148</v>
      </c>
      <c r="F5387" s="365"/>
      <c r="G5387" s="183" t="s">
        <v>26</v>
      </c>
      <c r="H5387" s="184">
        <v>8.0000000000000004E-4</v>
      </c>
      <c r="I5387" s="185">
        <v>21.5</v>
      </c>
      <c r="J5387" s="198">
        <v>0.01</v>
      </c>
    </row>
    <row r="5388" spans="1:10" s="110" customFormat="1" ht="25.5" customHeight="1">
      <c r="A5388" s="197" t="s">
        <v>146</v>
      </c>
      <c r="B5388" s="183" t="s">
        <v>1633</v>
      </c>
      <c r="C5388" s="183" t="s">
        <v>21</v>
      </c>
      <c r="D5388" s="285" t="s">
        <v>538</v>
      </c>
      <c r="E5388" s="365" t="s">
        <v>148</v>
      </c>
      <c r="F5388" s="365"/>
      <c r="G5388" s="183" t="s">
        <v>26</v>
      </c>
      <c r="H5388" s="184">
        <v>4.7999999999999996E-3</v>
      </c>
      <c r="I5388" s="185">
        <v>25.4</v>
      </c>
      <c r="J5388" s="198">
        <v>0.12</v>
      </c>
    </row>
    <row r="5389" spans="1:10" s="110" customFormat="1">
      <c r="A5389" s="199" t="s">
        <v>139</v>
      </c>
      <c r="B5389" s="186" t="s">
        <v>1914</v>
      </c>
      <c r="C5389" s="186" t="s">
        <v>21</v>
      </c>
      <c r="D5389" s="278" t="s">
        <v>1915</v>
      </c>
      <c r="E5389" s="362" t="s">
        <v>142</v>
      </c>
      <c r="F5389" s="362"/>
      <c r="G5389" s="186" t="s">
        <v>38</v>
      </c>
      <c r="H5389" s="187">
        <v>1.1100000000000001</v>
      </c>
      <c r="I5389" s="188">
        <v>7.89</v>
      </c>
      <c r="J5389" s="200">
        <v>8.75</v>
      </c>
    </row>
    <row r="5390" spans="1:10" s="110" customFormat="1" ht="25.5">
      <c r="A5390" s="201"/>
      <c r="B5390" s="293"/>
      <c r="C5390" s="293"/>
      <c r="D5390" s="279"/>
      <c r="E5390" s="279" t="s">
        <v>143</v>
      </c>
      <c r="F5390" s="203">
        <v>0.1</v>
      </c>
      <c r="G5390" s="279" t="s">
        <v>144</v>
      </c>
      <c r="H5390" s="203">
        <v>0</v>
      </c>
      <c r="I5390" s="279" t="s">
        <v>145</v>
      </c>
      <c r="J5390" s="204">
        <v>0.1</v>
      </c>
    </row>
    <row r="5391" spans="1:10" s="110" customFormat="1" ht="15" customHeight="1" thickBot="1">
      <c r="A5391" s="201"/>
      <c r="B5391" s="293"/>
      <c r="C5391" s="293"/>
      <c r="D5391" s="279"/>
      <c r="E5391" s="279" t="s">
        <v>663</v>
      </c>
      <c r="F5391" s="203">
        <v>1.99</v>
      </c>
      <c r="G5391" s="279"/>
      <c r="H5391" s="363" t="s">
        <v>664</v>
      </c>
      <c r="I5391" s="363"/>
      <c r="J5391" s="204">
        <v>10.87</v>
      </c>
    </row>
    <row r="5392" spans="1:10" s="110" customFormat="1" ht="15" thickTop="1">
      <c r="A5392" s="205"/>
      <c r="B5392" s="190"/>
      <c r="C5392" s="190"/>
      <c r="D5392" s="189"/>
      <c r="E5392" s="189"/>
      <c r="F5392" s="189"/>
      <c r="G5392" s="189"/>
      <c r="H5392" s="189"/>
      <c r="I5392" s="189"/>
      <c r="J5392" s="206"/>
    </row>
    <row r="5393" spans="1:10" s="110" customFormat="1">
      <c r="A5393" s="290"/>
      <c r="B5393" s="289" t="s">
        <v>8</v>
      </c>
      <c r="C5393" s="289" t="s">
        <v>9</v>
      </c>
      <c r="D5393" s="284" t="s">
        <v>10</v>
      </c>
      <c r="E5393" s="367" t="s">
        <v>136</v>
      </c>
      <c r="F5393" s="367"/>
      <c r="G5393" s="289" t="s">
        <v>11</v>
      </c>
      <c r="H5393" s="288" t="s">
        <v>12</v>
      </c>
      <c r="I5393" s="288" t="s">
        <v>13</v>
      </c>
      <c r="J5393" s="287" t="s">
        <v>14</v>
      </c>
    </row>
    <row r="5394" spans="1:10" s="110" customFormat="1" ht="14.25" customHeight="1">
      <c r="A5394" s="94" t="s">
        <v>137</v>
      </c>
      <c r="B5394" s="95" t="s">
        <v>4144</v>
      </c>
      <c r="C5394" s="95" t="s">
        <v>21</v>
      </c>
      <c r="D5394" s="277" t="s">
        <v>4145</v>
      </c>
      <c r="E5394" s="368" t="s">
        <v>181</v>
      </c>
      <c r="F5394" s="368"/>
      <c r="G5394" s="95" t="s">
        <v>38</v>
      </c>
      <c r="H5394" s="182">
        <v>1</v>
      </c>
      <c r="I5394" s="96">
        <v>8.81</v>
      </c>
      <c r="J5394" s="196">
        <v>8.81</v>
      </c>
    </row>
    <row r="5395" spans="1:10" s="110" customFormat="1" ht="25.5" customHeight="1">
      <c r="A5395" s="197" t="s">
        <v>146</v>
      </c>
      <c r="B5395" s="183" t="s">
        <v>1633</v>
      </c>
      <c r="C5395" s="183" t="s">
        <v>21</v>
      </c>
      <c r="D5395" s="285" t="s">
        <v>538</v>
      </c>
      <c r="E5395" s="365" t="s">
        <v>148</v>
      </c>
      <c r="F5395" s="365"/>
      <c r="G5395" s="183" t="s">
        <v>26</v>
      </c>
      <c r="H5395" s="184">
        <v>2.5000000000000001E-3</v>
      </c>
      <c r="I5395" s="185">
        <v>25.4</v>
      </c>
      <c r="J5395" s="198">
        <v>0.06</v>
      </c>
    </row>
    <row r="5396" spans="1:10" s="110" customFormat="1">
      <c r="A5396" s="199" t="s">
        <v>139</v>
      </c>
      <c r="B5396" s="186" t="s">
        <v>1914</v>
      </c>
      <c r="C5396" s="186" t="s">
        <v>21</v>
      </c>
      <c r="D5396" s="278" t="s">
        <v>1915</v>
      </c>
      <c r="E5396" s="362" t="s">
        <v>142</v>
      </c>
      <c r="F5396" s="362"/>
      <c r="G5396" s="186" t="s">
        <v>38</v>
      </c>
      <c r="H5396" s="187">
        <v>1.1100000000000001</v>
      </c>
      <c r="I5396" s="188">
        <v>7.89</v>
      </c>
      <c r="J5396" s="200">
        <v>8.75</v>
      </c>
    </row>
    <row r="5397" spans="1:10" s="110" customFormat="1" ht="25.5">
      <c r="A5397" s="201"/>
      <c r="B5397" s="293"/>
      <c r="C5397" s="293"/>
      <c r="D5397" s="279"/>
      <c r="E5397" s="279" t="s">
        <v>143</v>
      </c>
      <c r="F5397" s="203">
        <v>0.05</v>
      </c>
      <c r="G5397" s="279" t="s">
        <v>144</v>
      </c>
      <c r="H5397" s="203">
        <v>0</v>
      </c>
      <c r="I5397" s="279" t="s">
        <v>145</v>
      </c>
      <c r="J5397" s="204">
        <v>0.05</v>
      </c>
    </row>
    <row r="5398" spans="1:10" s="110" customFormat="1" ht="15" customHeight="1" thickBot="1">
      <c r="A5398" s="201"/>
      <c r="B5398" s="293"/>
      <c r="C5398" s="293"/>
      <c r="D5398" s="279"/>
      <c r="E5398" s="279" t="s">
        <v>663</v>
      </c>
      <c r="F5398" s="203">
        <v>1.97</v>
      </c>
      <c r="G5398" s="279"/>
      <c r="H5398" s="363" t="s">
        <v>664</v>
      </c>
      <c r="I5398" s="363"/>
      <c r="J5398" s="204">
        <v>10.78</v>
      </c>
    </row>
    <row r="5399" spans="1:10" s="110" customFormat="1" ht="15" thickTop="1">
      <c r="A5399" s="205"/>
      <c r="B5399" s="190"/>
      <c r="C5399" s="190"/>
      <c r="D5399" s="189"/>
      <c r="E5399" s="189"/>
      <c r="F5399" s="189"/>
      <c r="G5399" s="189"/>
      <c r="H5399" s="189"/>
      <c r="I5399" s="189"/>
      <c r="J5399" s="206"/>
    </row>
    <row r="5400" spans="1:10" s="110" customFormat="1">
      <c r="A5400" s="290"/>
      <c r="B5400" s="289" t="s">
        <v>8</v>
      </c>
      <c r="C5400" s="289" t="s">
        <v>9</v>
      </c>
      <c r="D5400" s="284" t="s">
        <v>10</v>
      </c>
      <c r="E5400" s="367" t="s">
        <v>136</v>
      </c>
      <c r="F5400" s="367"/>
      <c r="G5400" s="289" t="s">
        <v>11</v>
      </c>
      <c r="H5400" s="288" t="s">
        <v>12</v>
      </c>
      <c r="I5400" s="288" t="s">
        <v>13</v>
      </c>
      <c r="J5400" s="287" t="s">
        <v>14</v>
      </c>
    </row>
    <row r="5401" spans="1:10" s="110" customFormat="1" ht="14.25" customHeight="1">
      <c r="A5401" s="94" t="s">
        <v>137</v>
      </c>
      <c r="B5401" s="95" t="s">
        <v>4171</v>
      </c>
      <c r="C5401" s="95" t="s">
        <v>21</v>
      </c>
      <c r="D5401" s="277" t="s">
        <v>4172</v>
      </c>
      <c r="E5401" s="368" t="s">
        <v>181</v>
      </c>
      <c r="F5401" s="368"/>
      <c r="G5401" s="95" t="s">
        <v>38</v>
      </c>
      <c r="H5401" s="182">
        <v>1</v>
      </c>
      <c r="I5401" s="96">
        <v>10.4</v>
      </c>
      <c r="J5401" s="196">
        <v>10.4</v>
      </c>
    </row>
    <row r="5402" spans="1:10" s="110" customFormat="1" ht="25.5" customHeight="1">
      <c r="A5402" s="197" t="s">
        <v>146</v>
      </c>
      <c r="B5402" s="183" t="s">
        <v>1633</v>
      </c>
      <c r="C5402" s="183" t="s">
        <v>21</v>
      </c>
      <c r="D5402" s="285" t="s">
        <v>538</v>
      </c>
      <c r="E5402" s="365" t="s">
        <v>148</v>
      </c>
      <c r="F5402" s="365"/>
      <c r="G5402" s="183" t="s">
        <v>26</v>
      </c>
      <c r="H5402" s="184">
        <v>1.2999999999999999E-3</v>
      </c>
      <c r="I5402" s="185">
        <v>25.4</v>
      </c>
      <c r="J5402" s="198">
        <v>0.03</v>
      </c>
    </row>
    <row r="5403" spans="1:10" s="110" customFormat="1">
      <c r="A5403" s="199" t="s">
        <v>139</v>
      </c>
      <c r="B5403" s="186" t="s">
        <v>4549</v>
      </c>
      <c r="C5403" s="186" t="s">
        <v>21</v>
      </c>
      <c r="D5403" s="278" t="s">
        <v>4550</v>
      </c>
      <c r="E5403" s="362" t="s">
        <v>142</v>
      </c>
      <c r="F5403" s="362"/>
      <c r="G5403" s="186" t="s">
        <v>38</v>
      </c>
      <c r="H5403" s="187">
        <v>1.1399999999999999</v>
      </c>
      <c r="I5403" s="188">
        <v>9.1</v>
      </c>
      <c r="J5403" s="200">
        <v>10.37</v>
      </c>
    </row>
    <row r="5404" spans="1:10" s="110" customFormat="1" ht="25.5">
      <c r="A5404" s="201"/>
      <c r="B5404" s="293"/>
      <c r="C5404" s="293"/>
      <c r="D5404" s="279"/>
      <c r="E5404" s="279" t="s">
        <v>143</v>
      </c>
      <c r="F5404" s="203">
        <v>0.02</v>
      </c>
      <c r="G5404" s="279" t="s">
        <v>144</v>
      </c>
      <c r="H5404" s="203">
        <v>0</v>
      </c>
      <c r="I5404" s="279" t="s">
        <v>145</v>
      </c>
      <c r="J5404" s="204">
        <v>0.02</v>
      </c>
    </row>
    <row r="5405" spans="1:10" s="110" customFormat="1" ht="15" customHeight="1" thickBot="1">
      <c r="A5405" s="201"/>
      <c r="B5405" s="293"/>
      <c r="C5405" s="293"/>
      <c r="D5405" s="279"/>
      <c r="E5405" s="279" t="s">
        <v>663</v>
      </c>
      <c r="F5405" s="203">
        <v>2.33</v>
      </c>
      <c r="G5405" s="279"/>
      <c r="H5405" s="363" t="s">
        <v>664</v>
      </c>
      <c r="I5405" s="363"/>
      <c r="J5405" s="204">
        <v>12.73</v>
      </c>
    </row>
    <row r="5406" spans="1:10" s="110" customFormat="1" ht="15" thickTop="1">
      <c r="A5406" s="205"/>
      <c r="B5406" s="190"/>
      <c r="C5406" s="190"/>
      <c r="D5406" s="189"/>
      <c r="E5406" s="189"/>
      <c r="F5406" s="189"/>
      <c r="G5406" s="189"/>
      <c r="H5406" s="189"/>
      <c r="I5406" s="189"/>
      <c r="J5406" s="206"/>
    </row>
    <row r="5407" spans="1:10" s="110" customFormat="1">
      <c r="A5407" s="290"/>
      <c r="B5407" s="289" t="s">
        <v>8</v>
      </c>
      <c r="C5407" s="289" t="s">
        <v>9</v>
      </c>
      <c r="D5407" s="284" t="s">
        <v>10</v>
      </c>
      <c r="E5407" s="367" t="s">
        <v>136</v>
      </c>
      <c r="F5407" s="367"/>
      <c r="G5407" s="289" t="s">
        <v>11</v>
      </c>
      <c r="H5407" s="288" t="s">
        <v>12</v>
      </c>
      <c r="I5407" s="288" t="s">
        <v>13</v>
      </c>
      <c r="J5407" s="287" t="s">
        <v>14</v>
      </c>
    </row>
    <row r="5408" spans="1:10" s="110" customFormat="1" ht="14.25" customHeight="1">
      <c r="A5408" s="94" t="s">
        <v>137</v>
      </c>
      <c r="B5408" s="95" t="s">
        <v>4175</v>
      </c>
      <c r="C5408" s="95" t="s">
        <v>21</v>
      </c>
      <c r="D5408" s="277" t="s">
        <v>4176</v>
      </c>
      <c r="E5408" s="368" t="s">
        <v>181</v>
      </c>
      <c r="F5408" s="368"/>
      <c r="G5408" s="95" t="s">
        <v>38</v>
      </c>
      <c r="H5408" s="182">
        <v>1</v>
      </c>
      <c r="I5408" s="96">
        <v>10.39</v>
      </c>
      <c r="J5408" s="196">
        <v>10.39</v>
      </c>
    </row>
    <row r="5409" spans="1:10" s="110" customFormat="1" ht="25.5" customHeight="1">
      <c r="A5409" s="197" t="s">
        <v>146</v>
      </c>
      <c r="B5409" s="183" t="s">
        <v>1633</v>
      </c>
      <c r="C5409" s="183" t="s">
        <v>21</v>
      </c>
      <c r="D5409" s="285" t="s">
        <v>538</v>
      </c>
      <c r="E5409" s="365" t="s">
        <v>148</v>
      </c>
      <c r="F5409" s="365"/>
      <c r="G5409" s="183" t="s">
        <v>26</v>
      </c>
      <c r="H5409" s="184">
        <v>1.1000000000000001E-3</v>
      </c>
      <c r="I5409" s="185">
        <v>25.4</v>
      </c>
      <c r="J5409" s="198">
        <v>0.02</v>
      </c>
    </row>
    <row r="5410" spans="1:10" s="110" customFormat="1">
      <c r="A5410" s="199" t="s">
        <v>139</v>
      </c>
      <c r="B5410" s="186" t="s">
        <v>4549</v>
      </c>
      <c r="C5410" s="186" t="s">
        <v>21</v>
      </c>
      <c r="D5410" s="278" t="s">
        <v>4550</v>
      </c>
      <c r="E5410" s="362" t="s">
        <v>142</v>
      </c>
      <c r="F5410" s="362"/>
      <c r="G5410" s="186" t="s">
        <v>38</v>
      </c>
      <c r="H5410" s="187">
        <v>1.1399999999999999</v>
      </c>
      <c r="I5410" s="188">
        <v>9.1</v>
      </c>
      <c r="J5410" s="200">
        <v>10.37</v>
      </c>
    </row>
    <row r="5411" spans="1:10" s="110" customFormat="1" ht="25.5">
      <c r="A5411" s="201"/>
      <c r="B5411" s="293"/>
      <c r="C5411" s="293"/>
      <c r="D5411" s="279"/>
      <c r="E5411" s="279" t="s">
        <v>143</v>
      </c>
      <c r="F5411" s="203">
        <v>0.02</v>
      </c>
      <c r="G5411" s="279" t="s">
        <v>144</v>
      </c>
      <c r="H5411" s="203">
        <v>0</v>
      </c>
      <c r="I5411" s="279" t="s">
        <v>145</v>
      </c>
      <c r="J5411" s="204">
        <v>0.02</v>
      </c>
    </row>
    <row r="5412" spans="1:10" s="110" customFormat="1" ht="15" customHeight="1" thickBot="1">
      <c r="A5412" s="201"/>
      <c r="B5412" s="293"/>
      <c r="C5412" s="293"/>
      <c r="D5412" s="279"/>
      <c r="E5412" s="279" t="s">
        <v>663</v>
      </c>
      <c r="F5412" s="203">
        <v>2.33</v>
      </c>
      <c r="G5412" s="279"/>
      <c r="H5412" s="363" t="s">
        <v>664</v>
      </c>
      <c r="I5412" s="363"/>
      <c r="J5412" s="204">
        <v>12.72</v>
      </c>
    </row>
    <row r="5413" spans="1:10" s="110" customFormat="1" ht="15" thickTop="1">
      <c r="A5413" s="205"/>
      <c r="B5413" s="190"/>
      <c r="C5413" s="190"/>
      <c r="D5413" s="189"/>
      <c r="E5413" s="189"/>
      <c r="F5413" s="189"/>
      <c r="G5413" s="189"/>
      <c r="H5413" s="189"/>
      <c r="I5413" s="189"/>
      <c r="J5413" s="206"/>
    </row>
    <row r="5414" spans="1:10" s="110" customFormat="1">
      <c r="A5414" s="290"/>
      <c r="B5414" s="289" t="s">
        <v>8</v>
      </c>
      <c r="C5414" s="289" t="s">
        <v>9</v>
      </c>
      <c r="D5414" s="284" t="s">
        <v>10</v>
      </c>
      <c r="E5414" s="367" t="s">
        <v>136</v>
      </c>
      <c r="F5414" s="367"/>
      <c r="G5414" s="289" t="s">
        <v>11</v>
      </c>
      <c r="H5414" s="288" t="s">
        <v>12</v>
      </c>
      <c r="I5414" s="288" t="s">
        <v>13</v>
      </c>
      <c r="J5414" s="287" t="s">
        <v>14</v>
      </c>
    </row>
    <row r="5415" spans="1:10" s="110" customFormat="1" ht="14.25" customHeight="1">
      <c r="A5415" s="94" t="s">
        <v>137</v>
      </c>
      <c r="B5415" s="95" t="s">
        <v>1711</v>
      </c>
      <c r="C5415" s="95" t="s">
        <v>21</v>
      </c>
      <c r="D5415" s="277" t="s">
        <v>1126</v>
      </c>
      <c r="E5415" s="368" t="s">
        <v>181</v>
      </c>
      <c r="F5415" s="368"/>
      <c r="G5415" s="95" t="s">
        <v>38</v>
      </c>
      <c r="H5415" s="182">
        <v>1</v>
      </c>
      <c r="I5415" s="96">
        <v>11.16</v>
      </c>
      <c r="J5415" s="196">
        <v>11.16</v>
      </c>
    </row>
    <row r="5416" spans="1:10" s="110" customFormat="1" ht="25.5" customHeight="1">
      <c r="A5416" s="197" t="s">
        <v>146</v>
      </c>
      <c r="B5416" s="183" t="s">
        <v>1634</v>
      </c>
      <c r="C5416" s="183" t="s">
        <v>21</v>
      </c>
      <c r="D5416" s="285" t="s">
        <v>539</v>
      </c>
      <c r="E5416" s="365" t="s">
        <v>148</v>
      </c>
      <c r="F5416" s="365"/>
      <c r="G5416" s="183" t="s">
        <v>26</v>
      </c>
      <c r="H5416" s="184">
        <v>5.1000000000000004E-3</v>
      </c>
      <c r="I5416" s="185">
        <v>21.5</v>
      </c>
      <c r="J5416" s="198">
        <v>0.1</v>
      </c>
    </row>
    <row r="5417" spans="1:10" s="110" customFormat="1" ht="25.5" customHeight="1">
      <c r="A5417" s="197" t="s">
        <v>146</v>
      </c>
      <c r="B5417" s="183" t="s">
        <v>1633</v>
      </c>
      <c r="C5417" s="183" t="s">
        <v>21</v>
      </c>
      <c r="D5417" s="285" t="s">
        <v>538</v>
      </c>
      <c r="E5417" s="365" t="s">
        <v>148</v>
      </c>
      <c r="F5417" s="365"/>
      <c r="G5417" s="183" t="s">
        <v>26</v>
      </c>
      <c r="H5417" s="184">
        <v>3.1E-2</v>
      </c>
      <c r="I5417" s="185">
        <v>25.4</v>
      </c>
      <c r="J5417" s="198">
        <v>0.78</v>
      </c>
    </row>
    <row r="5418" spans="1:10" s="110" customFormat="1">
      <c r="A5418" s="199" t="s">
        <v>139</v>
      </c>
      <c r="B5418" s="186" t="s">
        <v>1916</v>
      </c>
      <c r="C5418" s="186" t="s">
        <v>21</v>
      </c>
      <c r="D5418" s="278" t="s">
        <v>1917</v>
      </c>
      <c r="E5418" s="362" t="s">
        <v>142</v>
      </c>
      <c r="F5418" s="362"/>
      <c r="G5418" s="186" t="s">
        <v>38</v>
      </c>
      <c r="H5418" s="187">
        <v>1.07</v>
      </c>
      <c r="I5418" s="188">
        <v>9.61</v>
      </c>
      <c r="J5418" s="200">
        <v>10.28</v>
      </c>
    </row>
    <row r="5419" spans="1:10" s="110" customFormat="1" ht="25.5">
      <c r="A5419" s="201"/>
      <c r="B5419" s="293"/>
      <c r="C5419" s="293"/>
      <c r="D5419" s="279"/>
      <c r="E5419" s="279" t="s">
        <v>143</v>
      </c>
      <c r="F5419" s="203">
        <v>0.7</v>
      </c>
      <c r="G5419" s="279" t="s">
        <v>144</v>
      </c>
      <c r="H5419" s="203">
        <v>0</v>
      </c>
      <c r="I5419" s="279" t="s">
        <v>145</v>
      </c>
      <c r="J5419" s="204">
        <v>0.7</v>
      </c>
    </row>
    <row r="5420" spans="1:10" s="110" customFormat="1" ht="15" customHeight="1" thickBot="1">
      <c r="A5420" s="201"/>
      <c r="B5420" s="293"/>
      <c r="C5420" s="293"/>
      <c r="D5420" s="279"/>
      <c r="E5420" s="279" t="s">
        <v>663</v>
      </c>
      <c r="F5420" s="203">
        <v>2.5</v>
      </c>
      <c r="G5420" s="279"/>
      <c r="H5420" s="363" t="s">
        <v>664</v>
      </c>
      <c r="I5420" s="363"/>
      <c r="J5420" s="204">
        <v>13.66</v>
      </c>
    </row>
    <row r="5421" spans="1:10" s="110" customFormat="1" ht="15" thickTop="1">
      <c r="A5421" s="205"/>
      <c r="B5421" s="190"/>
      <c r="C5421" s="190"/>
      <c r="D5421" s="189"/>
      <c r="E5421" s="189"/>
      <c r="F5421" s="189"/>
      <c r="G5421" s="189"/>
      <c r="H5421" s="189"/>
      <c r="I5421" s="189"/>
      <c r="J5421" s="206"/>
    </row>
    <row r="5422" spans="1:10" s="110" customFormat="1">
      <c r="A5422" s="290"/>
      <c r="B5422" s="289" t="s">
        <v>8</v>
      </c>
      <c r="C5422" s="289" t="s">
        <v>9</v>
      </c>
      <c r="D5422" s="284" t="s">
        <v>10</v>
      </c>
      <c r="E5422" s="367" t="s">
        <v>136</v>
      </c>
      <c r="F5422" s="367"/>
      <c r="G5422" s="289" t="s">
        <v>11</v>
      </c>
      <c r="H5422" s="288" t="s">
        <v>12</v>
      </c>
      <c r="I5422" s="288" t="s">
        <v>13</v>
      </c>
      <c r="J5422" s="287" t="s">
        <v>14</v>
      </c>
    </row>
    <row r="5423" spans="1:10" s="110" customFormat="1" ht="14.25" customHeight="1">
      <c r="A5423" s="94" t="s">
        <v>137</v>
      </c>
      <c r="B5423" s="95" t="s">
        <v>1701</v>
      </c>
      <c r="C5423" s="95" t="s">
        <v>21</v>
      </c>
      <c r="D5423" s="277" t="s">
        <v>1114</v>
      </c>
      <c r="E5423" s="368" t="s">
        <v>181</v>
      </c>
      <c r="F5423" s="368"/>
      <c r="G5423" s="95" t="s">
        <v>38</v>
      </c>
      <c r="H5423" s="182">
        <v>1</v>
      </c>
      <c r="I5423" s="96">
        <v>11.18</v>
      </c>
      <c r="J5423" s="196">
        <v>11.18</v>
      </c>
    </row>
    <row r="5424" spans="1:10" s="110" customFormat="1" ht="25.5" customHeight="1">
      <c r="A5424" s="197" t="s">
        <v>146</v>
      </c>
      <c r="B5424" s="183" t="s">
        <v>1634</v>
      </c>
      <c r="C5424" s="183" t="s">
        <v>21</v>
      </c>
      <c r="D5424" s="285" t="s">
        <v>539</v>
      </c>
      <c r="E5424" s="365" t="s">
        <v>148</v>
      </c>
      <c r="F5424" s="365"/>
      <c r="G5424" s="183" t="s">
        <v>26</v>
      </c>
      <c r="H5424" s="184">
        <v>2.5999999999999999E-3</v>
      </c>
      <c r="I5424" s="185">
        <v>21.5</v>
      </c>
      <c r="J5424" s="198">
        <v>0.05</v>
      </c>
    </row>
    <row r="5425" spans="1:10" s="110" customFormat="1" ht="25.5" customHeight="1">
      <c r="A5425" s="197" t="s">
        <v>146</v>
      </c>
      <c r="B5425" s="183" t="s">
        <v>1633</v>
      </c>
      <c r="C5425" s="183" t="s">
        <v>21</v>
      </c>
      <c r="D5425" s="285" t="s">
        <v>538</v>
      </c>
      <c r="E5425" s="365" t="s">
        <v>148</v>
      </c>
      <c r="F5425" s="365"/>
      <c r="G5425" s="183" t="s">
        <v>26</v>
      </c>
      <c r="H5425" s="184">
        <v>1.6199999999999999E-2</v>
      </c>
      <c r="I5425" s="185">
        <v>25.4</v>
      </c>
      <c r="J5425" s="198">
        <v>0.41</v>
      </c>
    </row>
    <row r="5426" spans="1:10" s="110" customFormat="1">
      <c r="A5426" s="199" t="s">
        <v>139</v>
      </c>
      <c r="B5426" s="186" t="s">
        <v>1918</v>
      </c>
      <c r="C5426" s="186" t="s">
        <v>21</v>
      </c>
      <c r="D5426" s="278" t="s">
        <v>1919</v>
      </c>
      <c r="E5426" s="362" t="s">
        <v>142</v>
      </c>
      <c r="F5426" s="362"/>
      <c r="G5426" s="186" t="s">
        <v>38</v>
      </c>
      <c r="H5426" s="187">
        <v>1.1100000000000001</v>
      </c>
      <c r="I5426" s="188">
        <v>9.66</v>
      </c>
      <c r="J5426" s="200">
        <v>10.72</v>
      </c>
    </row>
    <row r="5427" spans="1:10" s="110" customFormat="1" ht="25.5">
      <c r="A5427" s="201"/>
      <c r="B5427" s="293"/>
      <c r="C5427" s="293"/>
      <c r="D5427" s="279"/>
      <c r="E5427" s="279" t="s">
        <v>143</v>
      </c>
      <c r="F5427" s="203">
        <v>0.36</v>
      </c>
      <c r="G5427" s="279" t="s">
        <v>144</v>
      </c>
      <c r="H5427" s="203">
        <v>0</v>
      </c>
      <c r="I5427" s="279" t="s">
        <v>145</v>
      </c>
      <c r="J5427" s="204">
        <v>0.36</v>
      </c>
    </row>
    <row r="5428" spans="1:10" s="110" customFormat="1" ht="15" customHeight="1" thickBot="1">
      <c r="A5428" s="201"/>
      <c r="B5428" s="293"/>
      <c r="C5428" s="293"/>
      <c r="D5428" s="279"/>
      <c r="E5428" s="279" t="s">
        <v>663</v>
      </c>
      <c r="F5428" s="203">
        <v>2.5099999999999998</v>
      </c>
      <c r="G5428" s="279"/>
      <c r="H5428" s="363" t="s">
        <v>664</v>
      </c>
      <c r="I5428" s="363"/>
      <c r="J5428" s="204">
        <v>13.69</v>
      </c>
    </row>
    <row r="5429" spans="1:10" s="110" customFormat="1" ht="15" thickTop="1">
      <c r="A5429" s="205"/>
      <c r="B5429" s="190"/>
      <c r="C5429" s="190"/>
      <c r="D5429" s="189"/>
      <c r="E5429" s="189"/>
      <c r="F5429" s="189"/>
      <c r="G5429" s="189"/>
      <c r="H5429" s="189"/>
      <c r="I5429" s="189"/>
      <c r="J5429" s="206"/>
    </row>
    <row r="5430" spans="1:10" s="110" customFormat="1">
      <c r="A5430" s="290"/>
      <c r="B5430" s="289" t="s">
        <v>8</v>
      </c>
      <c r="C5430" s="289" t="s">
        <v>9</v>
      </c>
      <c r="D5430" s="284" t="s">
        <v>10</v>
      </c>
      <c r="E5430" s="367" t="s">
        <v>136</v>
      </c>
      <c r="F5430" s="367"/>
      <c r="G5430" s="289" t="s">
        <v>11</v>
      </c>
      <c r="H5430" s="288" t="s">
        <v>12</v>
      </c>
      <c r="I5430" s="288" t="s">
        <v>13</v>
      </c>
      <c r="J5430" s="287" t="s">
        <v>14</v>
      </c>
    </row>
    <row r="5431" spans="1:10" s="110" customFormat="1" ht="14.25" customHeight="1">
      <c r="A5431" s="94" t="s">
        <v>137</v>
      </c>
      <c r="B5431" s="95" t="s">
        <v>1786</v>
      </c>
      <c r="C5431" s="95" t="s">
        <v>21</v>
      </c>
      <c r="D5431" s="277" t="s">
        <v>1787</v>
      </c>
      <c r="E5431" s="368" t="s">
        <v>181</v>
      </c>
      <c r="F5431" s="368"/>
      <c r="G5431" s="95" t="s">
        <v>38</v>
      </c>
      <c r="H5431" s="182">
        <v>1</v>
      </c>
      <c r="I5431" s="96">
        <v>11.9</v>
      </c>
      <c r="J5431" s="196">
        <v>11.9</v>
      </c>
    </row>
    <row r="5432" spans="1:10" s="110" customFormat="1" ht="25.5" customHeight="1">
      <c r="A5432" s="197" t="s">
        <v>146</v>
      </c>
      <c r="B5432" s="183" t="s">
        <v>1634</v>
      </c>
      <c r="C5432" s="183" t="s">
        <v>21</v>
      </c>
      <c r="D5432" s="285" t="s">
        <v>539</v>
      </c>
      <c r="E5432" s="365" t="s">
        <v>148</v>
      </c>
      <c r="F5432" s="365"/>
      <c r="G5432" s="183" t="s">
        <v>26</v>
      </c>
      <c r="H5432" s="184">
        <v>1.52E-2</v>
      </c>
      <c r="I5432" s="185">
        <v>21.5</v>
      </c>
      <c r="J5432" s="198">
        <v>0.32</v>
      </c>
    </row>
    <row r="5433" spans="1:10" s="110" customFormat="1" ht="25.5" customHeight="1">
      <c r="A5433" s="197" t="s">
        <v>146</v>
      </c>
      <c r="B5433" s="183" t="s">
        <v>1633</v>
      </c>
      <c r="C5433" s="183" t="s">
        <v>21</v>
      </c>
      <c r="D5433" s="285" t="s">
        <v>538</v>
      </c>
      <c r="E5433" s="365" t="s">
        <v>148</v>
      </c>
      <c r="F5433" s="365"/>
      <c r="G5433" s="183" t="s">
        <v>26</v>
      </c>
      <c r="H5433" s="184">
        <v>9.3299999999999994E-2</v>
      </c>
      <c r="I5433" s="185">
        <v>25.4</v>
      </c>
      <c r="J5433" s="198">
        <v>2.36</v>
      </c>
    </row>
    <row r="5434" spans="1:10" s="110" customFormat="1">
      <c r="A5434" s="199" t="s">
        <v>139</v>
      </c>
      <c r="B5434" s="186" t="s">
        <v>1638</v>
      </c>
      <c r="C5434" s="186" t="s">
        <v>21</v>
      </c>
      <c r="D5434" s="278" t="s">
        <v>543</v>
      </c>
      <c r="E5434" s="362" t="s">
        <v>142</v>
      </c>
      <c r="F5434" s="362"/>
      <c r="G5434" s="186" t="s">
        <v>38</v>
      </c>
      <c r="H5434" s="187">
        <v>1.07</v>
      </c>
      <c r="I5434" s="188">
        <v>8.6199999999999992</v>
      </c>
      <c r="J5434" s="200">
        <v>9.2200000000000006</v>
      </c>
    </row>
    <row r="5435" spans="1:10" s="110" customFormat="1" ht="25.5">
      <c r="A5435" s="201"/>
      <c r="B5435" s="293"/>
      <c r="C5435" s="293"/>
      <c r="D5435" s="279"/>
      <c r="E5435" s="279" t="s">
        <v>143</v>
      </c>
      <c r="F5435" s="203">
        <v>2.11</v>
      </c>
      <c r="G5435" s="279" t="s">
        <v>144</v>
      </c>
      <c r="H5435" s="203">
        <v>0</v>
      </c>
      <c r="I5435" s="279" t="s">
        <v>145</v>
      </c>
      <c r="J5435" s="204">
        <v>2.11</v>
      </c>
    </row>
    <row r="5436" spans="1:10" s="110" customFormat="1" ht="15" customHeight="1" thickBot="1">
      <c r="A5436" s="201"/>
      <c r="B5436" s="293"/>
      <c r="C5436" s="293"/>
      <c r="D5436" s="279"/>
      <c r="E5436" s="279" t="s">
        <v>663</v>
      </c>
      <c r="F5436" s="203">
        <v>2.67</v>
      </c>
      <c r="G5436" s="279"/>
      <c r="H5436" s="363" t="s">
        <v>664</v>
      </c>
      <c r="I5436" s="363"/>
      <c r="J5436" s="204">
        <v>14.57</v>
      </c>
    </row>
    <row r="5437" spans="1:10" s="110" customFormat="1" ht="15" thickTop="1">
      <c r="A5437" s="205"/>
      <c r="B5437" s="190"/>
      <c r="C5437" s="190"/>
      <c r="D5437" s="189"/>
      <c r="E5437" s="189"/>
      <c r="F5437" s="189"/>
      <c r="G5437" s="189"/>
      <c r="H5437" s="189"/>
      <c r="I5437" s="189"/>
      <c r="J5437" s="206"/>
    </row>
    <row r="5438" spans="1:10" s="110" customFormat="1">
      <c r="A5438" s="290"/>
      <c r="B5438" s="289" t="s">
        <v>8</v>
      </c>
      <c r="C5438" s="289" t="s">
        <v>9</v>
      </c>
      <c r="D5438" s="284" t="s">
        <v>10</v>
      </c>
      <c r="E5438" s="367" t="s">
        <v>136</v>
      </c>
      <c r="F5438" s="367"/>
      <c r="G5438" s="289" t="s">
        <v>11</v>
      </c>
      <c r="H5438" s="288" t="s">
        <v>12</v>
      </c>
      <c r="I5438" s="288" t="s">
        <v>13</v>
      </c>
      <c r="J5438" s="287" t="s">
        <v>14</v>
      </c>
    </row>
    <row r="5439" spans="1:10" s="110" customFormat="1" ht="14.25" customHeight="1">
      <c r="A5439" s="94" t="s">
        <v>137</v>
      </c>
      <c r="B5439" s="95" t="s">
        <v>1699</v>
      </c>
      <c r="C5439" s="95" t="s">
        <v>21</v>
      </c>
      <c r="D5439" s="277" t="s">
        <v>1112</v>
      </c>
      <c r="E5439" s="368" t="s">
        <v>181</v>
      </c>
      <c r="F5439" s="368"/>
      <c r="G5439" s="95" t="s">
        <v>38</v>
      </c>
      <c r="H5439" s="182">
        <v>1</v>
      </c>
      <c r="I5439" s="96">
        <v>10.89</v>
      </c>
      <c r="J5439" s="196">
        <v>10.89</v>
      </c>
    </row>
    <row r="5440" spans="1:10" s="110" customFormat="1" ht="25.5" customHeight="1">
      <c r="A5440" s="197" t="s">
        <v>146</v>
      </c>
      <c r="B5440" s="183" t="s">
        <v>1634</v>
      </c>
      <c r="C5440" s="183" t="s">
        <v>21</v>
      </c>
      <c r="D5440" s="285" t="s">
        <v>539</v>
      </c>
      <c r="E5440" s="365" t="s">
        <v>148</v>
      </c>
      <c r="F5440" s="365"/>
      <c r="G5440" s="183" t="s">
        <v>26</v>
      </c>
      <c r="H5440" s="184">
        <v>9.4999999999999998E-3</v>
      </c>
      <c r="I5440" s="185">
        <v>21.5</v>
      </c>
      <c r="J5440" s="198">
        <v>0.2</v>
      </c>
    </row>
    <row r="5441" spans="1:10" s="110" customFormat="1" ht="25.5" customHeight="1">
      <c r="A5441" s="197" t="s">
        <v>146</v>
      </c>
      <c r="B5441" s="183" t="s">
        <v>1633</v>
      </c>
      <c r="C5441" s="183" t="s">
        <v>21</v>
      </c>
      <c r="D5441" s="285" t="s">
        <v>538</v>
      </c>
      <c r="E5441" s="365" t="s">
        <v>148</v>
      </c>
      <c r="F5441" s="365"/>
      <c r="G5441" s="183" t="s">
        <v>26</v>
      </c>
      <c r="H5441" s="184">
        <v>5.8099999999999999E-2</v>
      </c>
      <c r="I5441" s="185">
        <v>25.4</v>
      </c>
      <c r="J5441" s="198">
        <v>1.47</v>
      </c>
    </row>
    <row r="5442" spans="1:10" s="110" customFormat="1">
      <c r="A5442" s="199" t="s">
        <v>139</v>
      </c>
      <c r="B5442" s="186" t="s">
        <v>1638</v>
      </c>
      <c r="C5442" s="186" t="s">
        <v>21</v>
      </c>
      <c r="D5442" s="278" t="s">
        <v>543</v>
      </c>
      <c r="E5442" s="362" t="s">
        <v>142</v>
      </c>
      <c r="F5442" s="362"/>
      <c r="G5442" s="186" t="s">
        <v>38</v>
      </c>
      <c r="H5442" s="187">
        <v>1.07</v>
      </c>
      <c r="I5442" s="188">
        <v>8.6199999999999992</v>
      </c>
      <c r="J5442" s="200">
        <v>9.2200000000000006</v>
      </c>
    </row>
    <row r="5443" spans="1:10" s="110" customFormat="1" ht="25.5">
      <c r="A5443" s="201"/>
      <c r="B5443" s="293"/>
      <c r="C5443" s="293"/>
      <c r="D5443" s="279"/>
      <c r="E5443" s="279" t="s">
        <v>143</v>
      </c>
      <c r="F5443" s="203">
        <v>1.31</v>
      </c>
      <c r="G5443" s="279" t="s">
        <v>144</v>
      </c>
      <c r="H5443" s="203">
        <v>0</v>
      </c>
      <c r="I5443" s="279" t="s">
        <v>145</v>
      </c>
      <c r="J5443" s="204">
        <v>1.31</v>
      </c>
    </row>
    <row r="5444" spans="1:10" s="110" customFormat="1" ht="15" customHeight="1" thickBot="1">
      <c r="A5444" s="201"/>
      <c r="B5444" s="293"/>
      <c r="C5444" s="293"/>
      <c r="D5444" s="279"/>
      <c r="E5444" s="279" t="s">
        <v>663</v>
      </c>
      <c r="F5444" s="203">
        <v>2.44</v>
      </c>
      <c r="G5444" s="279"/>
      <c r="H5444" s="363" t="s">
        <v>664</v>
      </c>
      <c r="I5444" s="363"/>
      <c r="J5444" s="204">
        <v>13.33</v>
      </c>
    </row>
    <row r="5445" spans="1:10" s="110" customFormat="1" ht="15" thickTop="1">
      <c r="A5445" s="205"/>
      <c r="B5445" s="190"/>
      <c r="C5445" s="190"/>
      <c r="D5445" s="189"/>
      <c r="E5445" s="189"/>
      <c r="F5445" s="189"/>
      <c r="G5445" s="189"/>
      <c r="H5445" s="189"/>
      <c r="I5445" s="189"/>
      <c r="J5445" s="206"/>
    </row>
    <row r="5446" spans="1:10" s="110" customFormat="1">
      <c r="A5446" s="290"/>
      <c r="B5446" s="289" t="s">
        <v>8</v>
      </c>
      <c r="C5446" s="289" t="s">
        <v>9</v>
      </c>
      <c r="D5446" s="284" t="s">
        <v>10</v>
      </c>
      <c r="E5446" s="367" t="s">
        <v>136</v>
      </c>
      <c r="F5446" s="367"/>
      <c r="G5446" s="289" t="s">
        <v>11</v>
      </c>
      <c r="H5446" s="288" t="s">
        <v>12</v>
      </c>
      <c r="I5446" s="288" t="s">
        <v>13</v>
      </c>
      <c r="J5446" s="287" t="s">
        <v>14</v>
      </c>
    </row>
    <row r="5447" spans="1:10" s="110" customFormat="1" ht="25.5" customHeight="1">
      <c r="A5447" s="94" t="s">
        <v>137</v>
      </c>
      <c r="B5447" s="95" t="s">
        <v>1728</v>
      </c>
      <c r="C5447" s="95" t="s">
        <v>21</v>
      </c>
      <c r="D5447" s="277" t="s">
        <v>1729</v>
      </c>
      <c r="E5447" s="368" t="s">
        <v>148</v>
      </c>
      <c r="F5447" s="368"/>
      <c r="G5447" s="95" t="s">
        <v>26</v>
      </c>
      <c r="H5447" s="182">
        <v>1</v>
      </c>
      <c r="I5447" s="96">
        <v>0.21</v>
      </c>
      <c r="J5447" s="196">
        <v>0.21</v>
      </c>
    </row>
    <row r="5448" spans="1:10" s="110" customFormat="1">
      <c r="A5448" s="199" t="s">
        <v>139</v>
      </c>
      <c r="B5448" s="186" t="s">
        <v>1730</v>
      </c>
      <c r="C5448" s="186" t="s">
        <v>21</v>
      </c>
      <c r="D5448" s="278" t="s">
        <v>1731</v>
      </c>
      <c r="E5448" s="362" t="s">
        <v>141</v>
      </c>
      <c r="F5448" s="362"/>
      <c r="G5448" s="186" t="s">
        <v>26</v>
      </c>
      <c r="H5448" s="187">
        <v>1.328E-2</v>
      </c>
      <c r="I5448" s="188">
        <v>15.94</v>
      </c>
      <c r="J5448" s="200">
        <v>0.21</v>
      </c>
    </row>
    <row r="5449" spans="1:10" s="110" customFormat="1" ht="25.5">
      <c r="A5449" s="201"/>
      <c r="B5449" s="293"/>
      <c r="C5449" s="293"/>
      <c r="D5449" s="279"/>
      <c r="E5449" s="279" t="s">
        <v>143</v>
      </c>
      <c r="F5449" s="203">
        <v>0.21</v>
      </c>
      <c r="G5449" s="279" t="s">
        <v>144</v>
      </c>
      <c r="H5449" s="203">
        <v>0</v>
      </c>
      <c r="I5449" s="279" t="s">
        <v>145</v>
      </c>
      <c r="J5449" s="204">
        <v>0.21</v>
      </c>
    </row>
    <row r="5450" spans="1:10" s="110" customFormat="1" ht="15" customHeight="1" thickBot="1">
      <c r="A5450" s="201"/>
      <c r="B5450" s="293"/>
      <c r="C5450" s="293"/>
      <c r="D5450" s="279"/>
      <c r="E5450" s="279" t="s">
        <v>663</v>
      </c>
      <c r="F5450" s="203">
        <v>0.04</v>
      </c>
      <c r="G5450" s="279"/>
      <c r="H5450" s="363" t="s">
        <v>664</v>
      </c>
      <c r="I5450" s="363"/>
      <c r="J5450" s="204">
        <v>0.25</v>
      </c>
    </row>
    <row r="5451" spans="1:10" s="110" customFormat="1" ht="15" thickTop="1">
      <c r="A5451" s="205"/>
      <c r="B5451" s="190"/>
      <c r="C5451" s="190"/>
      <c r="D5451" s="189"/>
      <c r="E5451" s="189"/>
      <c r="F5451" s="189"/>
      <c r="G5451" s="189"/>
      <c r="H5451" s="189"/>
      <c r="I5451" s="189"/>
      <c r="J5451" s="206"/>
    </row>
    <row r="5452" spans="1:10" s="110" customFormat="1">
      <c r="A5452" s="290"/>
      <c r="B5452" s="289" t="s">
        <v>8</v>
      </c>
      <c r="C5452" s="289" t="s">
        <v>9</v>
      </c>
      <c r="D5452" s="284" t="s">
        <v>10</v>
      </c>
      <c r="E5452" s="367" t="s">
        <v>136</v>
      </c>
      <c r="F5452" s="367"/>
      <c r="G5452" s="289" t="s">
        <v>11</v>
      </c>
      <c r="H5452" s="288" t="s">
        <v>12</v>
      </c>
      <c r="I5452" s="288" t="s">
        <v>13</v>
      </c>
      <c r="J5452" s="287" t="s">
        <v>14</v>
      </c>
    </row>
    <row r="5453" spans="1:10" s="110" customFormat="1" ht="25.5" customHeight="1">
      <c r="A5453" s="94" t="s">
        <v>137</v>
      </c>
      <c r="B5453" s="95" t="s">
        <v>1740</v>
      </c>
      <c r="C5453" s="95" t="s">
        <v>21</v>
      </c>
      <c r="D5453" s="277" t="s">
        <v>1741</v>
      </c>
      <c r="E5453" s="368" t="s">
        <v>148</v>
      </c>
      <c r="F5453" s="368"/>
      <c r="G5453" s="95" t="s">
        <v>26</v>
      </c>
      <c r="H5453" s="182">
        <v>1</v>
      </c>
      <c r="I5453" s="96">
        <v>0.27</v>
      </c>
      <c r="J5453" s="196">
        <v>0.27</v>
      </c>
    </row>
    <row r="5454" spans="1:10" s="110" customFormat="1">
      <c r="A5454" s="199" t="s">
        <v>139</v>
      </c>
      <c r="B5454" s="186" t="s">
        <v>1742</v>
      </c>
      <c r="C5454" s="186" t="s">
        <v>21</v>
      </c>
      <c r="D5454" s="278" t="s">
        <v>1743</v>
      </c>
      <c r="E5454" s="362" t="s">
        <v>141</v>
      </c>
      <c r="F5454" s="362"/>
      <c r="G5454" s="186" t="s">
        <v>26</v>
      </c>
      <c r="H5454" s="187">
        <v>1.6990000000000002E-2</v>
      </c>
      <c r="I5454" s="188">
        <v>15.94</v>
      </c>
      <c r="J5454" s="200">
        <v>0.27</v>
      </c>
    </row>
    <row r="5455" spans="1:10" s="110" customFormat="1" ht="25.5">
      <c r="A5455" s="201"/>
      <c r="B5455" s="293"/>
      <c r="C5455" s="293"/>
      <c r="D5455" s="279"/>
      <c r="E5455" s="279" t="s">
        <v>143</v>
      </c>
      <c r="F5455" s="203">
        <v>0.27</v>
      </c>
      <c r="G5455" s="279" t="s">
        <v>144</v>
      </c>
      <c r="H5455" s="203">
        <v>0</v>
      </c>
      <c r="I5455" s="279" t="s">
        <v>145</v>
      </c>
      <c r="J5455" s="204">
        <v>0.27</v>
      </c>
    </row>
    <row r="5456" spans="1:10" s="110" customFormat="1" ht="15" customHeight="1" thickBot="1">
      <c r="A5456" s="201"/>
      <c r="B5456" s="293"/>
      <c r="C5456" s="293"/>
      <c r="D5456" s="279"/>
      <c r="E5456" s="279" t="s">
        <v>663</v>
      </c>
      <c r="F5456" s="203">
        <v>0.06</v>
      </c>
      <c r="G5456" s="279"/>
      <c r="H5456" s="363" t="s">
        <v>664</v>
      </c>
      <c r="I5456" s="363"/>
      <c r="J5456" s="204">
        <v>0.33</v>
      </c>
    </row>
    <row r="5457" spans="1:10" s="110" customFormat="1" ht="15" thickTop="1">
      <c r="A5457" s="205"/>
      <c r="B5457" s="190"/>
      <c r="C5457" s="190"/>
      <c r="D5457" s="189"/>
      <c r="E5457" s="189"/>
      <c r="F5457" s="189"/>
      <c r="G5457" s="189"/>
      <c r="H5457" s="189"/>
      <c r="I5457" s="189"/>
      <c r="J5457" s="206"/>
    </row>
    <row r="5458" spans="1:10" s="110" customFormat="1">
      <c r="A5458" s="290"/>
      <c r="B5458" s="289" t="s">
        <v>8</v>
      </c>
      <c r="C5458" s="289" t="s">
        <v>9</v>
      </c>
      <c r="D5458" s="284" t="s">
        <v>10</v>
      </c>
      <c r="E5458" s="367" t="s">
        <v>136</v>
      </c>
      <c r="F5458" s="367"/>
      <c r="G5458" s="289" t="s">
        <v>11</v>
      </c>
      <c r="H5458" s="288" t="s">
        <v>12</v>
      </c>
      <c r="I5458" s="288" t="s">
        <v>13</v>
      </c>
      <c r="J5458" s="287" t="s">
        <v>14</v>
      </c>
    </row>
    <row r="5459" spans="1:10" s="110" customFormat="1" ht="25.5" customHeight="1">
      <c r="A5459" s="94" t="s">
        <v>137</v>
      </c>
      <c r="B5459" s="95" t="s">
        <v>1748</v>
      </c>
      <c r="C5459" s="95" t="s">
        <v>21</v>
      </c>
      <c r="D5459" s="277" t="s">
        <v>1749</v>
      </c>
      <c r="E5459" s="368" t="s">
        <v>148</v>
      </c>
      <c r="F5459" s="368"/>
      <c r="G5459" s="95" t="s">
        <v>26</v>
      </c>
      <c r="H5459" s="182">
        <v>1</v>
      </c>
      <c r="I5459" s="96">
        <v>0.21</v>
      </c>
      <c r="J5459" s="196">
        <v>0.21</v>
      </c>
    </row>
    <row r="5460" spans="1:10" s="110" customFormat="1">
      <c r="A5460" s="199" t="s">
        <v>139</v>
      </c>
      <c r="B5460" s="186" t="s">
        <v>1754</v>
      </c>
      <c r="C5460" s="186" t="s">
        <v>21</v>
      </c>
      <c r="D5460" s="278" t="s">
        <v>1755</v>
      </c>
      <c r="E5460" s="362" t="s">
        <v>141</v>
      </c>
      <c r="F5460" s="362"/>
      <c r="G5460" s="186" t="s">
        <v>26</v>
      </c>
      <c r="H5460" s="187">
        <v>1.328E-2</v>
      </c>
      <c r="I5460" s="188">
        <v>15.94</v>
      </c>
      <c r="J5460" s="200">
        <v>0.21</v>
      </c>
    </row>
    <row r="5461" spans="1:10" s="110" customFormat="1" ht="25.5">
      <c r="A5461" s="201"/>
      <c r="B5461" s="293"/>
      <c r="C5461" s="293"/>
      <c r="D5461" s="279"/>
      <c r="E5461" s="279" t="s">
        <v>143</v>
      </c>
      <c r="F5461" s="203">
        <v>0.21</v>
      </c>
      <c r="G5461" s="279" t="s">
        <v>144</v>
      </c>
      <c r="H5461" s="203">
        <v>0</v>
      </c>
      <c r="I5461" s="279" t="s">
        <v>145</v>
      </c>
      <c r="J5461" s="204">
        <v>0.21</v>
      </c>
    </row>
    <row r="5462" spans="1:10" s="110" customFormat="1" ht="15" customHeight="1" thickBot="1">
      <c r="A5462" s="201"/>
      <c r="B5462" s="293"/>
      <c r="C5462" s="293"/>
      <c r="D5462" s="279"/>
      <c r="E5462" s="279" t="s">
        <v>663</v>
      </c>
      <c r="F5462" s="203">
        <v>0.04</v>
      </c>
      <c r="G5462" s="279"/>
      <c r="H5462" s="363" t="s">
        <v>664</v>
      </c>
      <c r="I5462" s="363"/>
      <c r="J5462" s="204">
        <v>0.25</v>
      </c>
    </row>
    <row r="5463" spans="1:10" s="110" customFormat="1" ht="15" thickTop="1">
      <c r="A5463" s="205"/>
      <c r="B5463" s="190"/>
      <c r="C5463" s="190"/>
      <c r="D5463" s="189"/>
      <c r="E5463" s="189"/>
      <c r="F5463" s="189"/>
      <c r="G5463" s="189"/>
      <c r="H5463" s="189"/>
      <c r="I5463" s="189"/>
      <c r="J5463" s="206"/>
    </row>
    <row r="5464" spans="1:10" s="110" customFormat="1">
      <c r="A5464" s="290"/>
      <c r="B5464" s="289" t="s">
        <v>8</v>
      </c>
      <c r="C5464" s="289" t="s">
        <v>9</v>
      </c>
      <c r="D5464" s="284" t="s">
        <v>10</v>
      </c>
      <c r="E5464" s="367" t="s">
        <v>136</v>
      </c>
      <c r="F5464" s="367"/>
      <c r="G5464" s="289" t="s">
        <v>11</v>
      </c>
      <c r="H5464" s="288" t="s">
        <v>12</v>
      </c>
      <c r="I5464" s="288" t="s">
        <v>13</v>
      </c>
      <c r="J5464" s="287" t="s">
        <v>14</v>
      </c>
    </row>
    <row r="5465" spans="1:10" s="110" customFormat="1" ht="25.5" customHeight="1">
      <c r="A5465" s="94" t="s">
        <v>137</v>
      </c>
      <c r="B5465" s="95" t="s">
        <v>4540</v>
      </c>
      <c r="C5465" s="95" t="s">
        <v>21</v>
      </c>
      <c r="D5465" s="277" t="s">
        <v>4541</v>
      </c>
      <c r="E5465" s="368" t="s">
        <v>148</v>
      </c>
      <c r="F5465" s="368"/>
      <c r="G5465" s="95" t="s">
        <v>26</v>
      </c>
      <c r="H5465" s="182">
        <v>1</v>
      </c>
      <c r="I5465" s="96">
        <v>0.27</v>
      </c>
      <c r="J5465" s="196">
        <v>0.27</v>
      </c>
    </row>
    <row r="5466" spans="1:10" s="110" customFormat="1">
      <c r="A5466" s="199" t="s">
        <v>139</v>
      </c>
      <c r="B5466" s="186" t="s">
        <v>4542</v>
      </c>
      <c r="C5466" s="186" t="s">
        <v>21</v>
      </c>
      <c r="D5466" s="278" t="s">
        <v>4543</v>
      </c>
      <c r="E5466" s="362" t="s">
        <v>141</v>
      </c>
      <c r="F5466" s="362"/>
      <c r="G5466" s="186" t="s">
        <v>26</v>
      </c>
      <c r="H5466" s="187">
        <v>1.6990000000000002E-2</v>
      </c>
      <c r="I5466" s="188">
        <v>15.94</v>
      </c>
      <c r="J5466" s="200">
        <v>0.27</v>
      </c>
    </row>
    <row r="5467" spans="1:10" s="110" customFormat="1" ht="25.5">
      <c r="A5467" s="201"/>
      <c r="B5467" s="293"/>
      <c r="C5467" s="293"/>
      <c r="D5467" s="279"/>
      <c r="E5467" s="279" t="s">
        <v>143</v>
      </c>
      <c r="F5467" s="203">
        <v>0.27</v>
      </c>
      <c r="G5467" s="279" t="s">
        <v>144</v>
      </c>
      <c r="H5467" s="203">
        <v>0</v>
      </c>
      <c r="I5467" s="279" t="s">
        <v>145</v>
      </c>
      <c r="J5467" s="204">
        <v>0.27</v>
      </c>
    </row>
    <row r="5468" spans="1:10" s="110" customFormat="1" ht="15" customHeight="1" thickBot="1">
      <c r="A5468" s="201"/>
      <c r="B5468" s="293"/>
      <c r="C5468" s="293"/>
      <c r="D5468" s="279"/>
      <c r="E5468" s="279" t="s">
        <v>663</v>
      </c>
      <c r="F5468" s="203">
        <v>0.06</v>
      </c>
      <c r="G5468" s="279"/>
      <c r="H5468" s="363" t="s">
        <v>664</v>
      </c>
      <c r="I5468" s="363"/>
      <c r="J5468" s="204">
        <v>0.33</v>
      </c>
    </row>
    <row r="5469" spans="1:10" s="110" customFormat="1" ht="15" thickTop="1">
      <c r="A5469" s="205"/>
      <c r="B5469" s="190"/>
      <c r="C5469" s="190"/>
      <c r="D5469" s="189"/>
      <c r="E5469" s="189"/>
      <c r="F5469" s="189"/>
      <c r="G5469" s="189"/>
      <c r="H5469" s="189"/>
      <c r="I5469" s="189"/>
      <c r="J5469" s="206"/>
    </row>
    <row r="5470" spans="1:10" s="110" customFormat="1">
      <c r="A5470" s="290"/>
      <c r="B5470" s="289" t="s">
        <v>8</v>
      </c>
      <c r="C5470" s="289" t="s">
        <v>9</v>
      </c>
      <c r="D5470" s="284" t="s">
        <v>10</v>
      </c>
      <c r="E5470" s="367" t="s">
        <v>136</v>
      </c>
      <c r="F5470" s="367"/>
      <c r="G5470" s="289" t="s">
        <v>11</v>
      </c>
      <c r="H5470" s="288" t="s">
        <v>12</v>
      </c>
      <c r="I5470" s="288" t="s">
        <v>13</v>
      </c>
      <c r="J5470" s="287" t="s">
        <v>14</v>
      </c>
    </row>
    <row r="5471" spans="1:10" s="110" customFormat="1" ht="25.5" customHeight="1">
      <c r="A5471" s="94" t="s">
        <v>137</v>
      </c>
      <c r="B5471" s="95" t="s">
        <v>4544</v>
      </c>
      <c r="C5471" s="95" t="s">
        <v>21</v>
      </c>
      <c r="D5471" s="277" t="s">
        <v>4545</v>
      </c>
      <c r="E5471" s="368" t="s">
        <v>148</v>
      </c>
      <c r="F5471" s="368"/>
      <c r="G5471" s="95" t="s">
        <v>26</v>
      </c>
      <c r="H5471" s="182">
        <v>1</v>
      </c>
      <c r="I5471" s="96">
        <v>0.33</v>
      </c>
      <c r="J5471" s="196">
        <v>0.33</v>
      </c>
    </row>
    <row r="5472" spans="1:10" s="110" customFormat="1">
      <c r="A5472" s="199" t="s">
        <v>139</v>
      </c>
      <c r="B5472" s="186" t="s">
        <v>4546</v>
      </c>
      <c r="C5472" s="186" t="s">
        <v>21</v>
      </c>
      <c r="D5472" s="278" t="s">
        <v>4547</v>
      </c>
      <c r="E5472" s="362" t="s">
        <v>141</v>
      </c>
      <c r="F5472" s="362"/>
      <c r="G5472" s="186" t="s">
        <v>26</v>
      </c>
      <c r="H5472" s="187">
        <v>1.6990000000000002E-2</v>
      </c>
      <c r="I5472" s="188">
        <v>19.79</v>
      </c>
      <c r="J5472" s="200">
        <v>0.33</v>
      </c>
    </row>
    <row r="5473" spans="1:10" s="110" customFormat="1" ht="25.5">
      <c r="A5473" s="201"/>
      <c r="B5473" s="293"/>
      <c r="C5473" s="293"/>
      <c r="D5473" s="279"/>
      <c r="E5473" s="279" t="s">
        <v>143</v>
      </c>
      <c r="F5473" s="203">
        <v>0.33</v>
      </c>
      <c r="G5473" s="279" t="s">
        <v>144</v>
      </c>
      <c r="H5473" s="203">
        <v>0</v>
      </c>
      <c r="I5473" s="279" t="s">
        <v>145</v>
      </c>
      <c r="J5473" s="204">
        <v>0.33</v>
      </c>
    </row>
    <row r="5474" spans="1:10" s="110" customFormat="1" ht="15" customHeight="1" thickBot="1">
      <c r="A5474" s="201"/>
      <c r="B5474" s="293"/>
      <c r="C5474" s="293"/>
      <c r="D5474" s="279"/>
      <c r="E5474" s="279" t="s">
        <v>663</v>
      </c>
      <c r="F5474" s="203">
        <v>7.0000000000000007E-2</v>
      </c>
      <c r="G5474" s="279"/>
      <c r="H5474" s="363" t="s">
        <v>664</v>
      </c>
      <c r="I5474" s="363"/>
      <c r="J5474" s="204">
        <v>0.4</v>
      </c>
    </row>
    <row r="5475" spans="1:10" s="110" customFormat="1" ht="15" thickTop="1">
      <c r="A5475" s="205"/>
      <c r="B5475" s="190"/>
      <c r="C5475" s="190"/>
      <c r="D5475" s="189"/>
      <c r="E5475" s="189"/>
      <c r="F5475" s="189"/>
      <c r="G5475" s="189"/>
      <c r="H5475" s="189"/>
      <c r="I5475" s="189"/>
      <c r="J5475" s="206"/>
    </row>
    <row r="5476" spans="1:10" s="110" customFormat="1">
      <c r="A5476" s="290"/>
      <c r="B5476" s="289" t="s">
        <v>8</v>
      </c>
      <c r="C5476" s="289" t="s">
        <v>9</v>
      </c>
      <c r="D5476" s="284" t="s">
        <v>10</v>
      </c>
      <c r="E5476" s="367" t="s">
        <v>136</v>
      </c>
      <c r="F5476" s="367"/>
      <c r="G5476" s="289" t="s">
        <v>11</v>
      </c>
      <c r="H5476" s="288" t="s">
        <v>12</v>
      </c>
      <c r="I5476" s="288" t="s">
        <v>13</v>
      </c>
      <c r="J5476" s="287" t="s">
        <v>14</v>
      </c>
    </row>
    <row r="5477" spans="1:10" s="110" customFormat="1" ht="25.5" customHeight="1">
      <c r="A5477" s="94" t="s">
        <v>137</v>
      </c>
      <c r="B5477" s="95" t="s">
        <v>1756</v>
      </c>
      <c r="C5477" s="95" t="s">
        <v>21</v>
      </c>
      <c r="D5477" s="277" t="s">
        <v>1757</v>
      </c>
      <c r="E5477" s="368" t="s">
        <v>148</v>
      </c>
      <c r="F5477" s="368"/>
      <c r="G5477" s="95" t="s">
        <v>26</v>
      </c>
      <c r="H5477" s="182">
        <v>1</v>
      </c>
      <c r="I5477" s="96">
        <v>0.2</v>
      </c>
      <c r="J5477" s="196">
        <v>0.2</v>
      </c>
    </row>
    <row r="5478" spans="1:10" s="110" customFormat="1">
      <c r="A5478" s="199" t="s">
        <v>139</v>
      </c>
      <c r="B5478" s="186" t="s">
        <v>1758</v>
      </c>
      <c r="C5478" s="186" t="s">
        <v>21</v>
      </c>
      <c r="D5478" s="278" t="s">
        <v>1759</v>
      </c>
      <c r="E5478" s="362" t="s">
        <v>141</v>
      </c>
      <c r="F5478" s="362"/>
      <c r="G5478" s="186" t="s">
        <v>26</v>
      </c>
      <c r="H5478" s="187">
        <v>1.328E-2</v>
      </c>
      <c r="I5478" s="188">
        <v>15.78</v>
      </c>
      <c r="J5478" s="200">
        <v>0.2</v>
      </c>
    </row>
    <row r="5479" spans="1:10" s="110" customFormat="1" ht="25.5">
      <c r="A5479" s="201"/>
      <c r="B5479" s="293"/>
      <c r="C5479" s="293"/>
      <c r="D5479" s="279"/>
      <c r="E5479" s="279" t="s">
        <v>143</v>
      </c>
      <c r="F5479" s="203">
        <v>0.2</v>
      </c>
      <c r="G5479" s="279" t="s">
        <v>144</v>
      </c>
      <c r="H5479" s="203">
        <v>0</v>
      </c>
      <c r="I5479" s="279" t="s">
        <v>145</v>
      </c>
      <c r="J5479" s="204">
        <v>0.2</v>
      </c>
    </row>
    <row r="5480" spans="1:10" s="110" customFormat="1" ht="15" customHeight="1" thickBot="1">
      <c r="A5480" s="201"/>
      <c r="B5480" s="293"/>
      <c r="C5480" s="293"/>
      <c r="D5480" s="279"/>
      <c r="E5480" s="279" t="s">
        <v>663</v>
      </c>
      <c r="F5480" s="203">
        <v>0.04</v>
      </c>
      <c r="G5480" s="279"/>
      <c r="H5480" s="363" t="s">
        <v>664</v>
      </c>
      <c r="I5480" s="363"/>
      <c r="J5480" s="204">
        <v>0.24</v>
      </c>
    </row>
    <row r="5481" spans="1:10" s="110" customFormat="1" ht="15" thickTop="1">
      <c r="A5481" s="205"/>
      <c r="B5481" s="190"/>
      <c r="C5481" s="190"/>
      <c r="D5481" s="189"/>
      <c r="E5481" s="189"/>
      <c r="F5481" s="189"/>
      <c r="G5481" s="189"/>
      <c r="H5481" s="189"/>
      <c r="I5481" s="189"/>
      <c r="J5481" s="206"/>
    </row>
    <row r="5482" spans="1:10" s="110" customFormat="1">
      <c r="A5482" s="290"/>
      <c r="B5482" s="289" t="s">
        <v>8</v>
      </c>
      <c r="C5482" s="289" t="s">
        <v>9</v>
      </c>
      <c r="D5482" s="284" t="s">
        <v>10</v>
      </c>
      <c r="E5482" s="367" t="s">
        <v>136</v>
      </c>
      <c r="F5482" s="367"/>
      <c r="G5482" s="289" t="s">
        <v>11</v>
      </c>
      <c r="H5482" s="288" t="s">
        <v>12</v>
      </c>
      <c r="I5482" s="288" t="s">
        <v>13</v>
      </c>
      <c r="J5482" s="287" t="s">
        <v>14</v>
      </c>
    </row>
    <row r="5483" spans="1:10" s="110" customFormat="1" ht="25.5" customHeight="1">
      <c r="A5483" s="94" t="s">
        <v>137</v>
      </c>
      <c r="B5483" s="95" t="s">
        <v>1780</v>
      </c>
      <c r="C5483" s="95" t="s">
        <v>21</v>
      </c>
      <c r="D5483" s="277" t="s">
        <v>1781</v>
      </c>
      <c r="E5483" s="368" t="s">
        <v>148</v>
      </c>
      <c r="F5483" s="368"/>
      <c r="G5483" s="95" t="s">
        <v>26</v>
      </c>
      <c r="H5483" s="182">
        <v>1</v>
      </c>
      <c r="I5483" s="96">
        <v>0.26</v>
      </c>
      <c r="J5483" s="196">
        <v>0.26</v>
      </c>
    </row>
    <row r="5484" spans="1:10" s="110" customFormat="1">
      <c r="A5484" s="199" t="s">
        <v>139</v>
      </c>
      <c r="B5484" s="186" t="s">
        <v>1782</v>
      </c>
      <c r="C5484" s="186" t="s">
        <v>21</v>
      </c>
      <c r="D5484" s="278" t="s">
        <v>1783</v>
      </c>
      <c r="E5484" s="362" t="s">
        <v>141</v>
      </c>
      <c r="F5484" s="362"/>
      <c r="G5484" s="186" t="s">
        <v>26</v>
      </c>
      <c r="H5484" s="187">
        <v>1.328E-2</v>
      </c>
      <c r="I5484" s="188">
        <v>19.79</v>
      </c>
      <c r="J5484" s="200">
        <v>0.26</v>
      </c>
    </row>
    <row r="5485" spans="1:10" s="110" customFormat="1" ht="25.5">
      <c r="A5485" s="201"/>
      <c r="B5485" s="293"/>
      <c r="C5485" s="293"/>
      <c r="D5485" s="279"/>
      <c r="E5485" s="279" t="s">
        <v>143</v>
      </c>
      <c r="F5485" s="203">
        <v>0.26</v>
      </c>
      <c r="G5485" s="279" t="s">
        <v>144</v>
      </c>
      <c r="H5485" s="203">
        <v>0</v>
      </c>
      <c r="I5485" s="279" t="s">
        <v>145</v>
      </c>
      <c r="J5485" s="204">
        <v>0.26</v>
      </c>
    </row>
    <row r="5486" spans="1:10" s="110" customFormat="1" ht="15" customHeight="1" thickBot="1">
      <c r="A5486" s="201"/>
      <c r="B5486" s="293"/>
      <c r="C5486" s="293"/>
      <c r="D5486" s="279"/>
      <c r="E5486" s="279" t="s">
        <v>663</v>
      </c>
      <c r="F5486" s="203">
        <v>0.05</v>
      </c>
      <c r="G5486" s="279"/>
      <c r="H5486" s="363" t="s">
        <v>664</v>
      </c>
      <c r="I5486" s="363"/>
      <c r="J5486" s="204">
        <v>0.31</v>
      </c>
    </row>
    <row r="5487" spans="1:10" s="110" customFormat="1" ht="15" thickTop="1">
      <c r="A5487" s="205"/>
      <c r="B5487" s="190"/>
      <c r="C5487" s="190"/>
      <c r="D5487" s="189"/>
      <c r="E5487" s="189"/>
      <c r="F5487" s="189"/>
      <c r="G5487" s="189"/>
      <c r="H5487" s="189"/>
      <c r="I5487" s="189"/>
      <c r="J5487" s="206"/>
    </row>
    <row r="5488" spans="1:10" s="110" customFormat="1">
      <c r="A5488" s="290"/>
      <c r="B5488" s="289" t="s">
        <v>8</v>
      </c>
      <c r="C5488" s="289" t="s">
        <v>9</v>
      </c>
      <c r="D5488" s="284" t="s">
        <v>10</v>
      </c>
      <c r="E5488" s="367" t="s">
        <v>136</v>
      </c>
      <c r="F5488" s="367"/>
      <c r="G5488" s="289" t="s">
        <v>11</v>
      </c>
      <c r="H5488" s="288" t="s">
        <v>12</v>
      </c>
      <c r="I5488" s="288" t="s">
        <v>13</v>
      </c>
      <c r="J5488" s="287" t="s">
        <v>14</v>
      </c>
    </row>
    <row r="5489" spans="1:10" s="110" customFormat="1" ht="25.5" customHeight="1">
      <c r="A5489" s="94" t="s">
        <v>137</v>
      </c>
      <c r="B5489" s="95" t="s">
        <v>1788</v>
      </c>
      <c r="C5489" s="95" t="s">
        <v>21</v>
      </c>
      <c r="D5489" s="277" t="s">
        <v>1789</v>
      </c>
      <c r="E5489" s="368" t="s">
        <v>148</v>
      </c>
      <c r="F5489" s="368"/>
      <c r="G5489" s="95" t="s">
        <v>26</v>
      </c>
      <c r="H5489" s="182">
        <v>1</v>
      </c>
      <c r="I5489" s="96">
        <v>0.16</v>
      </c>
      <c r="J5489" s="196">
        <v>0.16</v>
      </c>
    </row>
    <row r="5490" spans="1:10" s="110" customFormat="1">
      <c r="A5490" s="199" t="s">
        <v>139</v>
      </c>
      <c r="B5490" s="186" t="s">
        <v>1790</v>
      </c>
      <c r="C5490" s="186" t="s">
        <v>21</v>
      </c>
      <c r="D5490" s="278" t="s">
        <v>1791</v>
      </c>
      <c r="E5490" s="362" t="s">
        <v>141</v>
      </c>
      <c r="F5490" s="362"/>
      <c r="G5490" s="186" t="s">
        <v>26</v>
      </c>
      <c r="H5490" s="187">
        <v>1.6990000000000002E-2</v>
      </c>
      <c r="I5490" s="188">
        <v>9.99</v>
      </c>
      <c r="J5490" s="200">
        <v>0.16</v>
      </c>
    </row>
    <row r="5491" spans="1:10" s="110" customFormat="1" ht="25.5">
      <c r="A5491" s="201"/>
      <c r="B5491" s="293"/>
      <c r="C5491" s="293"/>
      <c r="D5491" s="279"/>
      <c r="E5491" s="279" t="s">
        <v>143</v>
      </c>
      <c r="F5491" s="203">
        <v>0.16</v>
      </c>
      <c r="G5491" s="279" t="s">
        <v>144</v>
      </c>
      <c r="H5491" s="203">
        <v>0</v>
      </c>
      <c r="I5491" s="279" t="s">
        <v>145</v>
      </c>
      <c r="J5491" s="204">
        <v>0.16</v>
      </c>
    </row>
    <row r="5492" spans="1:10" s="110" customFormat="1" ht="15" customHeight="1" thickBot="1">
      <c r="A5492" s="201"/>
      <c r="B5492" s="293"/>
      <c r="C5492" s="293"/>
      <c r="D5492" s="279"/>
      <c r="E5492" s="279" t="s">
        <v>663</v>
      </c>
      <c r="F5492" s="203">
        <v>0.03</v>
      </c>
      <c r="G5492" s="279"/>
      <c r="H5492" s="363" t="s">
        <v>664</v>
      </c>
      <c r="I5492" s="363"/>
      <c r="J5492" s="204">
        <v>0.19</v>
      </c>
    </row>
    <row r="5493" spans="1:10" s="110" customFormat="1" ht="15" thickTop="1">
      <c r="A5493" s="205"/>
      <c r="B5493" s="190"/>
      <c r="C5493" s="190"/>
      <c r="D5493" s="189"/>
      <c r="E5493" s="189"/>
      <c r="F5493" s="189"/>
      <c r="G5493" s="189"/>
      <c r="H5493" s="189"/>
      <c r="I5493" s="189"/>
      <c r="J5493" s="206"/>
    </row>
    <row r="5494" spans="1:10" s="110" customFormat="1">
      <c r="A5494" s="290"/>
      <c r="B5494" s="289" t="s">
        <v>8</v>
      </c>
      <c r="C5494" s="289" t="s">
        <v>9</v>
      </c>
      <c r="D5494" s="284" t="s">
        <v>10</v>
      </c>
      <c r="E5494" s="367" t="s">
        <v>136</v>
      </c>
      <c r="F5494" s="367"/>
      <c r="G5494" s="289" t="s">
        <v>11</v>
      </c>
      <c r="H5494" s="288" t="s">
        <v>12</v>
      </c>
      <c r="I5494" s="288" t="s">
        <v>13</v>
      </c>
      <c r="J5494" s="287" t="s">
        <v>14</v>
      </c>
    </row>
    <row r="5495" spans="1:10" s="110" customFormat="1" ht="25.5" customHeight="1">
      <c r="A5495" s="94" t="s">
        <v>137</v>
      </c>
      <c r="B5495" s="95" t="s">
        <v>1792</v>
      </c>
      <c r="C5495" s="95" t="s">
        <v>21</v>
      </c>
      <c r="D5495" s="277" t="s">
        <v>1793</v>
      </c>
      <c r="E5495" s="368" t="s">
        <v>148</v>
      </c>
      <c r="F5495" s="368"/>
      <c r="G5495" s="95" t="s">
        <v>26</v>
      </c>
      <c r="H5495" s="182">
        <v>1</v>
      </c>
      <c r="I5495" s="96">
        <v>0.68</v>
      </c>
      <c r="J5495" s="196">
        <v>0.68</v>
      </c>
    </row>
    <row r="5496" spans="1:10" s="110" customFormat="1">
      <c r="A5496" s="199" t="s">
        <v>139</v>
      </c>
      <c r="B5496" s="186" t="s">
        <v>1794</v>
      </c>
      <c r="C5496" s="186" t="s">
        <v>21</v>
      </c>
      <c r="D5496" s="278" t="s">
        <v>1795</v>
      </c>
      <c r="E5496" s="362" t="s">
        <v>141</v>
      </c>
      <c r="F5496" s="362"/>
      <c r="G5496" s="186" t="s">
        <v>26</v>
      </c>
      <c r="H5496" s="187">
        <v>4.2970000000000001E-2</v>
      </c>
      <c r="I5496" s="188">
        <v>15.94</v>
      </c>
      <c r="J5496" s="200">
        <v>0.68</v>
      </c>
    </row>
    <row r="5497" spans="1:10" s="110" customFormat="1" ht="25.5">
      <c r="A5497" s="201"/>
      <c r="B5497" s="293"/>
      <c r="C5497" s="293"/>
      <c r="D5497" s="279"/>
      <c r="E5497" s="279" t="s">
        <v>143</v>
      </c>
      <c r="F5497" s="203">
        <v>0.68</v>
      </c>
      <c r="G5497" s="279" t="s">
        <v>144</v>
      </c>
      <c r="H5497" s="203">
        <v>0</v>
      </c>
      <c r="I5497" s="279" t="s">
        <v>145</v>
      </c>
      <c r="J5497" s="204">
        <v>0.68</v>
      </c>
    </row>
    <row r="5498" spans="1:10" s="110" customFormat="1" ht="15" customHeight="1" thickBot="1">
      <c r="A5498" s="201"/>
      <c r="B5498" s="293"/>
      <c r="C5498" s="293"/>
      <c r="D5498" s="279"/>
      <c r="E5498" s="279" t="s">
        <v>663</v>
      </c>
      <c r="F5498" s="203">
        <v>0.15</v>
      </c>
      <c r="G5498" s="279"/>
      <c r="H5498" s="363" t="s">
        <v>664</v>
      </c>
      <c r="I5498" s="363"/>
      <c r="J5498" s="204">
        <v>0.83</v>
      </c>
    </row>
    <row r="5499" spans="1:10" s="110" customFormat="1" ht="15" thickTop="1">
      <c r="A5499" s="205"/>
      <c r="B5499" s="190"/>
      <c r="C5499" s="190"/>
      <c r="D5499" s="189"/>
      <c r="E5499" s="189"/>
      <c r="F5499" s="189"/>
      <c r="G5499" s="189"/>
      <c r="H5499" s="189"/>
      <c r="I5499" s="189"/>
      <c r="J5499" s="206"/>
    </row>
    <row r="5500" spans="1:10" s="110" customFormat="1">
      <c r="A5500" s="290"/>
      <c r="B5500" s="289" t="s">
        <v>8</v>
      </c>
      <c r="C5500" s="289" t="s">
        <v>9</v>
      </c>
      <c r="D5500" s="284" t="s">
        <v>10</v>
      </c>
      <c r="E5500" s="367" t="s">
        <v>136</v>
      </c>
      <c r="F5500" s="367"/>
      <c r="G5500" s="289" t="s">
        <v>11</v>
      </c>
      <c r="H5500" s="288" t="s">
        <v>12</v>
      </c>
      <c r="I5500" s="288" t="s">
        <v>13</v>
      </c>
      <c r="J5500" s="287" t="s">
        <v>14</v>
      </c>
    </row>
    <row r="5501" spans="1:10" s="110" customFormat="1" ht="25.5" customHeight="1">
      <c r="A5501" s="94" t="s">
        <v>137</v>
      </c>
      <c r="B5501" s="95" t="s">
        <v>1800</v>
      </c>
      <c r="C5501" s="95" t="s">
        <v>21</v>
      </c>
      <c r="D5501" s="277" t="s">
        <v>1801</v>
      </c>
      <c r="E5501" s="368" t="s">
        <v>148</v>
      </c>
      <c r="F5501" s="368"/>
      <c r="G5501" s="95" t="s">
        <v>26</v>
      </c>
      <c r="H5501" s="182">
        <v>1</v>
      </c>
      <c r="I5501" s="96">
        <v>0.32</v>
      </c>
      <c r="J5501" s="196">
        <v>0.32</v>
      </c>
    </row>
    <row r="5502" spans="1:10" s="110" customFormat="1">
      <c r="A5502" s="199" t="s">
        <v>139</v>
      </c>
      <c r="B5502" s="186" t="s">
        <v>1802</v>
      </c>
      <c r="C5502" s="186" t="s">
        <v>21</v>
      </c>
      <c r="D5502" s="278" t="s">
        <v>1803</v>
      </c>
      <c r="E5502" s="362" t="s">
        <v>141</v>
      </c>
      <c r="F5502" s="362"/>
      <c r="G5502" s="186" t="s">
        <v>26</v>
      </c>
      <c r="H5502" s="187">
        <v>2.07E-2</v>
      </c>
      <c r="I5502" s="188">
        <v>15.94</v>
      </c>
      <c r="J5502" s="200">
        <v>0.32</v>
      </c>
    </row>
    <row r="5503" spans="1:10" s="110" customFormat="1" ht="25.5">
      <c r="A5503" s="201"/>
      <c r="B5503" s="293"/>
      <c r="C5503" s="293"/>
      <c r="D5503" s="279"/>
      <c r="E5503" s="279" t="s">
        <v>143</v>
      </c>
      <c r="F5503" s="203">
        <v>0.32</v>
      </c>
      <c r="G5503" s="279" t="s">
        <v>144</v>
      </c>
      <c r="H5503" s="203">
        <v>0</v>
      </c>
      <c r="I5503" s="279" t="s">
        <v>145</v>
      </c>
      <c r="J5503" s="204">
        <v>0.32</v>
      </c>
    </row>
    <row r="5504" spans="1:10" s="110" customFormat="1" ht="15" customHeight="1" thickBot="1">
      <c r="A5504" s="201"/>
      <c r="B5504" s="293"/>
      <c r="C5504" s="293"/>
      <c r="D5504" s="279"/>
      <c r="E5504" s="279" t="s">
        <v>663</v>
      </c>
      <c r="F5504" s="203">
        <v>7.0000000000000007E-2</v>
      </c>
      <c r="G5504" s="279"/>
      <c r="H5504" s="363" t="s">
        <v>664</v>
      </c>
      <c r="I5504" s="363"/>
      <c r="J5504" s="204">
        <v>0.39</v>
      </c>
    </row>
    <row r="5505" spans="1:10" s="110" customFormat="1" ht="15" thickTop="1">
      <c r="A5505" s="205"/>
      <c r="B5505" s="190"/>
      <c r="C5505" s="190"/>
      <c r="D5505" s="189"/>
      <c r="E5505" s="189"/>
      <c r="F5505" s="189"/>
      <c r="G5505" s="189"/>
      <c r="H5505" s="189"/>
      <c r="I5505" s="189"/>
      <c r="J5505" s="206"/>
    </row>
    <row r="5506" spans="1:10" s="110" customFormat="1">
      <c r="A5506" s="290"/>
      <c r="B5506" s="289" t="s">
        <v>8</v>
      </c>
      <c r="C5506" s="289" t="s">
        <v>9</v>
      </c>
      <c r="D5506" s="284" t="s">
        <v>10</v>
      </c>
      <c r="E5506" s="367" t="s">
        <v>136</v>
      </c>
      <c r="F5506" s="367"/>
      <c r="G5506" s="289" t="s">
        <v>11</v>
      </c>
      <c r="H5506" s="288" t="s">
        <v>12</v>
      </c>
      <c r="I5506" s="288" t="s">
        <v>13</v>
      </c>
      <c r="J5506" s="287" t="s">
        <v>14</v>
      </c>
    </row>
    <row r="5507" spans="1:10" s="110" customFormat="1" ht="25.5" customHeight="1">
      <c r="A5507" s="94" t="s">
        <v>137</v>
      </c>
      <c r="B5507" s="95" t="s">
        <v>1808</v>
      </c>
      <c r="C5507" s="95" t="s">
        <v>21</v>
      </c>
      <c r="D5507" s="277" t="s">
        <v>1809</v>
      </c>
      <c r="E5507" s="368" t="s">
        <v>148</v>
      </c>
      <c r="F5507" s="368"/>
      <c r="G5507" s="95" t="s">
        <v>26</v>
      </c>
      <c r="H5507" s="182">
        <v>1</v>
      </c>
      <c r="I5507" s="96">
        <v>0.21</v>
      </c>
      <c r="J5507" s="196">
        <v>0.21</v>
      </c>
    </row>
    <row r="5508" spans="1:10" s="110" customFormat="1">
      <c r="A5508" s="199" t="s">
        <v>139</v>
      </c>
      <c r="B5508" s="186" t="s">
        <v>1810</v>
      </c>
      <c r="C5508" s="186" t="s">
        <v>21</v>
      </c>
      <c r="D5508" s="278" t="s">
        <v>1811</v>
      </c>
      <c r="E5508" s="362" t="s">
        <v>141</v>
      </c>
      <c r="F5508" s="362"/>
      <c r="G5508" s="186" t="s">
        <v>26</v>
      </c>
      <c r="H5508" s="187">
        <v>1.328E-2</v>
      </c>
      <c r="I5508" s="188">
        <v>15.94</v>
      </c>
      <c r="J5508" s="200">
        <v>0.21</v>
      </c>
    </row>
    <row r="5509" spans="1:10" s="110" customFormat="1" ht="25.5">
      <c r="A5509" s="201"/>
      <c r="B5509" s="293"/>
      <c r="C5509" s="293"/>
      <c r="D5509" s="279"/>
      <c r="E5509" s="279" t="s">
        <v>143</v>
      </c>
      <c r="F5509" s="203">
        <v>0.21</v>
      </c>
      <c r="G5509" s="279" t="s">
        <v>144</v>
      </c>
      <c r="H5509" s="203">
        <v>0</v>
      </c>
      <c r="I5509" s="279" t="s">
        <v>145</v>
      </c>
      <c r="J5509" s="204">
        <v>0.21</v>
      </c>
    </row>
    <row r="5510" spans="1:10" s="110" customFormat="1" ht="15" customHeight="1" thickBot="1">
      <c r="A5510" s="201"/>
      <c r="B5510" s="293"/>
      <c r="C5510" s="293"/>
      <c r="D5510" s="279"/>
      <c r="E5510" s="279" t="s">
        <v>663</v>
      </c>
      <c r="F5510" s="203">
        <v>0.04</v>
      </c>
      <c r="G5510" s="279"/>
      <c r="H5510" s="363" t="s">
        <v>664</v>
      </c>
      <c r="I5510" s="363"/>
      <c r="J5510" s="204">
        <v>0.25</v>
      </c>
    </row>
    <row r="5511" spans="1:10" s="110" customFormat="1" ht="15" thickTop="1">
      <c r="A5511" s="205"/>
      <c r="B5511" s="190"/>
      <c r="C5511" s="190"/>
      <c r="D5511" s="189"/>
      <c r="E5511" s="189"/>
      <c r="F5511" s="189"/>
      <c r="G5511" s="189"/>
      <c r="H5511" s="189"/>
      <c r="I5511" s="189"/>
      <c r="J5511" s="206"/>
    </row>
    <row r="5512" spans="1:10" s="110" customFormat="1">
      <c r="A5512" s="290"/>
      <c r="B5512" s="289" t="s">
        <v>8</v>
      </c>
      <c r="C5512" s="289" t="s">
        <v>9</v>
      </c>
      <c r="D5512" s="284" t="s">
        <v>10</v>
      </c>
      <c r="E5512" s="367" t="s">
        <v>136</v>
      </c>
      <c r="F5512" s="367"/>
      <c r="G5512" s="289" t="s">
        <v>11</v>
      </c>
      <c r="H5512" s="288" t="s">
        <v>12</v>
      </c>
      <c r="I5512" s="288" t="s">
        <v>13</v>
      </c>
      <c r="J5512" s="287" t="s">
        <v>14</v>
      </c>
    </row>
    <row r="5513" spans="1:10" s="110" customFormat="1" ht="25.5" customHeight="1">
      <c r="A5513" s="94" t="s">
        <v>137</v>
      </c>
      <c r="B5513" s="95" t="s">
        <v>1812</v>
      </c>
      <c r="C5513" s="95" t="s">
        <v>21</v>
      </c>
      <c r="D5513" s="277" t="s">
        <v>1813</v>
      </c>
      <c r="E5513" s="368" t="s">
        <v>148</v>
      </c>
      <c r="F5513" s="368"/>
      <c r="G5513" s="95" t="s">
        <v>26</v>
      </c>
      <c r="H5513" s="182">
        <v>1</v>
      </c>
      <c r="I5513" s="96">
        <v>0.33</v>
      </c>
      <c r="J5513" s="196">
        <v>0.33</v>
      </c>
    </row>
    <row r="5514" spans="1:10" s="110" customFormat="1">
      <c r="A5514" s="199" t="s">
        <v>139</v>
      </c>
      <c r="B5514" s="186" t="s">
        <v>1814</v>
      </c>
      <c r="C5514" s="186" t="s">
        <v>21</v>
      </c>
      <c r="D5514" s="278" t="s">
        <v>1815</v>
      </c>
      <c r="E5514" s="362" t="s">
        <v>141</v>
      </c>
      <c r="F5514" s="362"/>
      <c r="G5514" s="186" t="s">
        <v>26</v>
      </c>
      <c r="H5514" s="187">
        <v>1.6990000000000002E-2</v>
      </c>
      <c r="I5514" s="188">
        <v>19.79</v>
      </c>
      <c r="J5514" s="200">
        <v>0.33</v>
      </c>
    </row>
    <row r="5515" spans="1:10" s="110" customFormat="1" ht="25.5">
      <c r="A5515" s="201"/>
      <c r="B5515" s="293"/>
      <c r="C5515" s="293"/>
      <c r="D5515" s="279"/>
      <c r="E5515" s="279" t="s">
        <v>143</v>
      </c>
      <c r="F5515" s="203">
        <v>0.33</v>
      </c>
      <c r="G5515" s="279" t="s">
        <v>144</v>
      </c>
      <c r="H5515" s="203">
        <v>0</v>
      </c>
      <c r="I5515" s="279" t="s">
        <v>145</v>
      </c>
      <c r="J5515" s="204">
        <v>0.33</v>
      </c>
    </row>
    <row r="5516" spans="1:10" s="110" customFormat="1" ht="15" customHeight="1" thickBot="1">
      <c r="A5516" s="201"/>
      <c r="B5516" s="293"/>
      <c r="C5516" s="293"/>
      <c r="D5516" s="279"/>
      <c r="E5516" s="279" t="s">
        <v>663</v>
      </c>
      <c r="F5516" s="203">
        <v>7.0000000000000007E-2</v>
      </c>
      <c r="G5516" s="279"/>
      <c r="H5516" s="363" t="s">
        <v>664</v>
      </c>
      <c r="I5516" s="363"/>
      <c r="J5516" s="204">
        <v>0.4</v>
      </c>
    </row>
    <row r="5517" spans="1:10" s="110" customFormat="1" ht="15" thickTop="1">
      <c r="A5517" s="205"/>
      <c r="B5517" s="190"/>
      <c r="C5517" s="190"/>
      <c r="D5517" s="189"/>
      <c r="E5517" s="189"/>
      <c r="F5517" s="189"/>
      <c r="G5517" s="189"/>
      <c r="H5517" s="189"/>
      <c r="I5517" s="189"/>
      <c r="J5517" s="206"/>
    </row>
    <row r="5518" spans="1:10" s="110" customFormat="1">
      <c r="A5518" s="290"/>
      <c r="B5518" s="289" t="s">
        <v>8</v>
      </c>
      <c r="C5518" s="289" t="s">
        <v>9</v>
      </c>
      <c r="D5518" s="284" t="s">
        <v>10</v>
      </c>
      <c r="E5518" s="367" t="s">
        <v>136</v>
      </c>
      <c r="F5518" s="367"/>
      <c r="G5518" s="289" t="s">
        <v>11</v>
      </c>
      <c r="H5518" s="288" t="s">
        <v>12</v>
      </c>
      <c r="I5518" s="288" t="s">
        <v>13</v>
      </c>
      <c r="J5518" s="287" t="s">
        <v>14</v>
      </c>
    </row>
    <row r="5519" spans="1:10" s="110" customFormat="1" ht="25.5" customHeight="1">
      <c r="A5519" s="94" t="s">
        <v>137</v>
      </c>
      <c r="B5519" s="95" t="s">
        <v>1881</v>
      </c>
      <c r="C5519" s="95" t="s">
        <v>21</v>
      </c>
      <c r="D5519" s="277" t="s">
        <v>1882</v>
      </c>
      <c r="E5519" s="368" t="s">
        <v>148</v>
      </c>
      <c r="F5519" s="368"/>
      <c r="G5519" s="95" t="s">
        <v>26</v>
      </c>
      <c r="H5519" s="182">
        <v>1</v>
      </c>
      <c r="I5519" s="96">
        <v>0.31</v>
      </c>
      <c r="J5519" s="196">
        <v>0.31</v>
      </c>
    </row>
    <row r="5520" spans="1:10" s="110" customFormat="1">
      <c r="A5520" s="199" t="s">
        <v>139</v>
      </c>
      <c r="B5520" s="186" t="s">
        <v>1883</v>
      </c>
      <c r="C5520" s="186" t="s">
        <v>21</v>
      </c>
      <c r="D5520" s="278" t="s">
        <v>1884</v>
      </c>
      <c r="E5520" s="362" t="s">
        <v>141</v>
      </c>
      <c r="F5520" s="362"/>
      <c r="G5520" s="186" t="s">
        <v>26</v>
      </c>
      <c r="H5520" s="187">
        <v>1.6990000000000002E-2</v>
      </c>
      <c r="I5520" s="188">
        <v>18.63</v>
      </c>
      <c r="J5520" s="200">
        <v>0.31</v>
      </c>
    </row>
    <row r="5521" spans="1:10" s="110" customFormat="1" ht="25.5">
      <c r="A5521" s="201"/>
      <c r="B5521" s="293"/>
      <c r="C5521" s="293"/>
      <c r="D5521" s="279"/>
      <c r="E5521" s="279" t="s">
        <v>143</v>
      </c>
      <c r="F5521" s="203">
        <v>0.31</v>
      </c>
      <c r="G5521" s="279" t="s">
        <v>144</v>
      </c>
      <c r="H5521" s="203">
        <v>0</v>
      </c>
      <c r="I5521" s="279" t="s">
        <v>145</v>
      </c>
      <c r="J5521" s="204">
        <v>0.31</v>
      </c>
    </row>
    <row r="5522" spans="1:10" s="110" customFormat="1" ht="15" customHeight="1" thickBot="1">
      <c r="A5522" s="201"/>
      <c r="B5522" s="293"/>
      <c r="C5522" s="293"/>
      <c r="D5522" s="279"/>
      <c r="E5522" s="279" t="s">
        <v>663</v>
      </c>
      <c r="F5522" s="203">
        <v>0.06</v>
      </c>
      <c r="G5522" s="279"/>
      <c r="H5522" s="363" t="s">
        <v>664</v>
      </c>
      <c r="I5522" s="363"/>
      <c r="J5522" s="204">
        <v>0.37</v>
      </c>
    </row>
    <row r="5523" spans="1:10" s="110" customFormat="1" ht="15" thickTop="1">
      <c r="A5523" s="205"/>
      <c r="B5523" s="190"/>
      <c r="C5523" s="190"/>
      <c r="D5523" s="189"/>
      <c r="E5523" s="189"/>
      <c r="F5523" s="189"/>
      <c r="G5523" s="189"/>
      <c r="H5523" s="189"/>
      <c r="I5523" s="189"/>
      <c r="J5523" s="206"/>
    </row>
    <row r="5524" spans="1:10" s="110" customFormat="1">
      <c r="A5524" s="290"/>
      <c r="B5524" s="289" t="s">
        <v>8</v>
      </c>
      <c r="C5524" s="289" t="s">
        <v>9</v>
      </c>
      <c r="D5524" s="284" t="s">
        <v>10</v>
      </c>
      <c r="E5524" s="367" t="s">
        <v>136</v>
      </c>
      <c r="F5524" s="367"/>
      <c r="G5524" s="289" t="s">
        <v>11</v>
      </c>
      <c r="H5524" s="288" t="s">
        <v>12</v>
      </c>
      <c r="I5524" s="288" t="s">
        <v>13</v>
      </c>
      <c r="J5524" s="287" t="s">
        <v>14</v>
      </c>
    </row>
    <row r="5525" spans="1:10" s="110" customFormat="1" ht="25.5" customHeight="1">
      <c r="A5525" s="94" t="s">
        <v>137</v>
      </c>
      <c r="B5525" s="95" t="s">
        <v>1885</v>
      </c>
      <c r="C5525" s="95" t="s">
        <v>21</v>
      </c>
      <c r="D5525" s="277" t="s">
        <v>1886</v>
      </c>
      <c r="E5525" s="368" t="s">
        <v>148</v>
      </c>
      <c r="F5525" s="368"/>
      <c r="G5525" s="95" t="s">
        <v>26</v>
      </c>
      <c r="H5525" s="182">
        <v>1</v>
      </c>
      <c r="I5525" s="96">
        <v>0.26</v>
      </c>
      <c r="J5525" s="196">
        <v>0.26</v>
      </c>
    </row>
    <row r="5526" spans="1:10" s="110" customFormat="1">
      <c r="A5526" s="199" t="s">
        <v>139</v>
      </c>
      <c r="B5526" s="186" t="s">
        <v>1887</v>
      </c>
      <c r="C5526" s="186" t="s">
        <v>21</v>
      </c>
      <c r="D5526" s="278" t="s">
        <v>4548</v>
      </c>
      <c r="E5526" s="362" t="s">
        <v>141</v>
      </c>
      <c r="F5526" s="362"/>
      <c r="G5526" s="186" t="s">
        <v>26</v>
      </c>
      <c r="H5526" s="187">
        <v>1.328E-2</v>
      </c>
      <c r="I5526" s="188">
        <v>19.79</v>
      </c>
      <c r="J5526" s="200">
        <v>0.26</v>
      </c>
    </row>
    <row r="5527" spans="1:10" s="110" customFormat="1" ht="25.5">
      <c r="A5527" s="201"/>
      <c r="B5527" s="293"/>
      <c r="C5527" s="293"/>
      <c r="D5527" s="279"/>
      <c r="E5527" s="279" t="s">
        <v>143</v>
      </c>
      <c r="F5527" s="203">
        <v>0.26</v>
      </c>
      <c r="G5527" s="279" t="s">
        <v>144</v>
      </c>
      <c r="H5527" s="203">
        <v>0</v>
      </c>
      <c r="I5527" s="279" t="s">
        <v>145</v>
      </c>
      <c r="J5527" s="204">
        <v>0.26</v>
      </c>
    </row>
    <row r="5528" spans="1:10" s="110" customFormat="1" ht="15" customHeight="1" thickBot="1">
      <c r="A5528" s="201"/>
      <c r="B5528" s="293"/>
      <c r="C5528" s="293"/>
      <c r="D5528" s="279"/>
      <c r="E5528" s="279" t="s">
        <v>663</v>
      </c>
      <c r="F5528" s="203">
        <v>0.05</v>
      </c>
      <c r="G5528" s="279"/>
      <c r="H5528" s="363" t="s">
        <v>664</v>
      </c>
      <c r="I5528" s="363"/>
      <c r="J5528" s="204">
        <v>0.31</v>
      </c>
    </row>
    <row r="5529" spans="1:10" s="110" customFormat="1" ht="15" thickTop="1">
      <c r="A5529" s="205"/>
      <c r="B5529" s="190"/>
      <c r="C5529" s="190"/>
      <c r="D5529" s="189"/>
      <c r="E5529" s="189"/>
      <c r="F5529" s="189"/>
      <c r="G5529" s="189"/>
      <c r="H5529" s="189"/>
      <c r="I5529" s="189"/>
      <c r="J5529" s="206"/>
    </row>
    <row r="5530" spans="1:10" s="110" customFormat="1">
      <c r="A5530" s="290"/>
      <c r="B5530" s="289" t="s">
        <v>8</v>
      </c>
      <c r="C5530" s="289" t="s">
        <v>9</v>
      </c>
      <c r="D5530" s="284" t="s">
        <v>10</v>
      </c>
      <c r="E5530" s="367" t="s">
        <v>136</v>
      </c>
      <c r="F5530" s="367"/>
      <c r="G5530" s="289" t="s">
        <v>11</v>
      </c>
      <c r="H5530" s="288" t="s">
        <v>12</v>
      </c>
      <c r="I5530" s="288" t="s">
        <v>13</v>
      </c>
      <c r="J5530" s="287" t="s">
        <v>14</v>
      </c>
    </row>
    <row r="5531" spans="1:10" s="110" customFormat="1" ht="25.5" customHeight="1">
      <c r="A5531" s="94" t="s">
        <v>137</v>
      </c>
      <c r="B5531" s="95" t="s">
        <v>1920</v>
      </c>
      <c r="C5531" s="95" t="s">
        <v>21</v>
      </c>
      <c r="D5531" s="277" t="s">
        <v>1921</v>
      </c>
      <c r="E5531" s="368" t="s">
        <v>148</v>
      </c>
      <c r="F5531" s="368"/>
      <c r="G5531" s="95" t="s">
        <v>26</v>
      </c>
      <c r="H5531" s="182">
        <v>1</v>
      </c>
      <c r="I5531" s="96">
        <v>0.87</v>
      </c>
      <c r="J5531" s="196">
        <v>0.87</v>
      </c>
    </row>
    <row r="5532" spans="1:10" s="110" customFormat="1">
      <c r="A5532" s="199" t="s">
        <v>139</v>
      </c>
      <c r="B5532" s="186" t="s">
        <v>1922</v>
      </c>
      <c r="C5532" s="186" t="s">
        <v>21</v>
      </c>
      <c r="D5532" s="278" t="s">
        <v>1923</v>
      </c>
      <c r="E5532" s="362" t="s">
        <v>141</v>
      </c>
      <c r="F5532" s="362"/>
      <c r="G5532" s="186" t="s">
        <v>26</v>
      </c>
      <c r="H5532" s="187">
        <v>4.2970000000000001E-2</v>
      </c>
      <c r="I5532" s="188">
        <v>20.47</v>
      </c>
      <c r="J5532" s="200">
        <v>0.87</v>
      </c>
    </row>
    <row r="5533" spans="1:10" s="110" customFormat="1" ht="25.5">
      <c r="A5533" s="201"/>
      <c r="B5533" s="293"/>
      <c r="C5533" s="293"/>
      <c r="D5533" s="279"/>
      <c r="E5533" s="279" t="s">
        <v>143</v>
      </c>
      <c r="F5533" s="203">
        <v>0.87</v>
      </c>
      <c r="G5533" s="279" t="s">
        <v>144</v>
      </c>
      <c r="H5533" s="203">
        <v>0</v>
      </c>
      <c r="I5533" s="279" t="s">
        <v>145</v>
      </c>
      <c r="J5533" s="204">
        <v>0.87</v>
      </c>
    </row>
    <row r="5534" spans="1:10" s="110" customFormat="1" ht="15" customHeight="1" thickBot="1">
      <c r="A5534" s="201"/>
      <c r="B5534" s="293"/>
      <c r="C5534" s="293"/>
      <c r="D5534" s="279"/>
      <c r="E5534" s="279" t="s">
        <v>663</v>
      </c>
      <c r="F5534" s="203">
        <v>0.19</v>
      </c>
      <c r="G5534" s="279"/>
      <c r="H5534" s="363" t="s">
        <v>664</v>
      </c>
      <c r="I5534" s="363"/>
      <c r="J5534" s="204">
        <v>1.06</v>
      </c>
    </row>
    <row r="5535" spans="1:10" s="110" customFormat="1" ht="15" thickTop="1">
      <c r="A5535" s="205"/>
      <c r="B5535" s="190"/>
      <c r="C5535" s="190"/>
      <c r="D5535" s="189"/>
      <c r="E5535" s="189"/>
      <c r="F5535" s="189"/>
      <c r="G5535" s="189"/>
      <c r="H5535" s="189"/>
      <c r="I5535" s="189"/>
      <c r="J5535" s="206"/>
    </row>
    <row r="5536" spans="1:10" s="110" customFormat="1">
      <c r="A5536" s="290"/>
      <c r="B5536" s="289" t="s">
        <v>8</v>
      </c>
      <c r="C5536" s="289" t="s">
        <v>9</v>
      </c>
      <c r="D5536" s="284" t="s">
        <v>10</v>
      </c>
      <c r="E5536" s="367" t="s">
        <v>136</v>
      </c>
      <c r="F5536" s="367"/>
      <c r="G5536" s="289" t="s">
        <v>11</v>
      </c>
      <c r="H5536" s="288" t="s">
        <v>12</v>
      </c>
      <c r="I5536" s="288" t="s">
        <v>13</v>
      </c>
      <c r="J5536" s="287" t="s">
        <v>14</v>
      </c>
    </row>
    <row r="5537" spans="1:10" s="110" customFormat="1" ht="25.5" customHeight="1">
      <c r="A5537" s="94" t="s">
        <v>137</v>
      </c>
      <c r="B5537" s="95" t="s">
        <v>1924</v>
      </c>
      <c r="C5537" s="95" t="s">
        <v>21</v>
      </c>
      <c r="D5537" s="277" t="s">
        <v>1925</v>
      </c>
      <c r="E5537" s="368" t="s">
        <v>148</v>
      </c>
      <c r="F5537" s="368"/>
      <c r="G5537" s="95" t="s">
        <v>26</v>
      </c>
      <c r="H5537" s="182">
        <v>1</v>
      </c>
      <c r="I5537" s="96">
        <v>0.42</v>
      </c>
      <c r="J5537" s="196">
        <v>0.42</v>
      </c>
    </row>
    <row r="5538" spans="1:10" s="110" customFormat="1">
      <c r="A5538" s="199" t="s">
        <v>139</v>
      </c>
      <c r="B5538" s="186" t="s">
        <v>1926</v>
      </c>
      <c r="C5538" s="186" t="s">
        <v>21</v>
      </c>
      <c r="D5538" s="278" t="s">
        <v>1927</v>
      </c>
      <c r="E5538" s="362" t="s">
        <v>141</v>
      </c>
      <c r="F5538" s="362"/>
      <c r="G5538" s="186" t="s">
        <v>26</v>
      </c>
      <c r="H5538" s="187">
        <v>2.07E-2</v>
      </c>
      <c r="I5538" s="188">
        <v>20.47</v>
      </c>
      <c r="J5538" s="200">
        <v>0.42</v>
      </c>
    </row>
    <row r="5539" spans="1:10" s="110" customFormat="1" ht="25.5">
      <c r="A5539" s="201"/>
      <c r="B5539" s="293"/>
      <c r="C5539" s="293"/>
      <c r="D5539" s="279"/>
      <c r="E5539" s="279" t="s">
        <v>143</v>
      </c>
      <c r="F5539" s="203">
        <v>0.42</v>
      </c>
      <c r="G5539" s="279" t="s">
        <v>144</v>
      </c>
      <c r="H5539" s="203">
        <v>0</v>
      </c>
      <c r="I5539" s="279" t="s">
        <v>145</v>
      </c>
      <c r="J5539" s="204">
        <v>0.42</v>
      </c>
    </row>
    <row r="5540" spans="1:10" s="110" customFormat="1" ht="15" customHeight="1" thickBot="1">
      <c r="A5540" s="201"/>
      <c r="B5540" s="293"/>
      <c r="C5540" s="293"/>
      <c r="D5540" s="279"/>
      <c r="E5540" s="279" t="s">
        <v>663</v>
      </c>
      <c r="F5540" s="203">
        <v>0.09</v>
      </c>
      <c r="G5540" s="279"/>
      <c r="H5540" s="363" t="s">
        <v>664</v>
      </c>
      <c r="I5540" s="363"/>
      <c r="J5540" s="204">
        <v>0.51</v>
      </c>
    </row>
    <row r="5541" spans="1:10" s="110" customFormat="1" ht="15" thickTop="1">
      <c r="A5541" s="205"/>
      <c r="B5541" s="190"/>
      <c r="C5541" s="190"/>
      <c r="D5541" s="189"/>
      <c r="E5541" s="189"/>
      <c r="F5541" s="189"/>
      <c r="G5541" s="189"/>
      <c r="H5541" s="189"/>
      <c r="I5541" s="189"/>
      <c r="J5541" s="206"/>
    </row>
    <row r="5542" spans="1:10" s="110" customFormat="1">
      <c r="A5542" s="290"/>
      <c r="B5542" s="289" t="s">
        <v>8</v>
      </c>
      <c r="C5542" s="289" t="s">
        <v>9</v>
      </c>
      <c r="D5542" s="284" t="s">
        <v>10</v>
      </c>
      <c r="E5542" s="367" t="s">
        <v>136</v>
      </c>
      <c r="F5542" s="367"/>
      <c r="G5542" s="289" t="s">
        <v>11</v>
      </c>
      <c r="H5542" s="288" t="s">
        <v>12</v>
      </c>
      <c r="I5542" s="288" t="s">
        <v>13</v>
      </c>
      <c r="J5542" s="287" t="s">
        <v>14</v>
      </c>
    </row>
    <row r="5543" spans="1:10" s="110" customFormat="1" ht="25.5" customHeight="1">
      <c r="A5543" s="94" t="s">
        <v>137</v>
      </c>
      <c r="B5543" s="95" t="s">
        <v>1364</v>
      </c>
      <c r="C5543" s="95" t="s">
        <v>21</v>
      </c>
      <c r="D5543" s="277" t="s">
        <v>731</v>
      </c>
      <c r="E5543" s="368" t="s">
        <v>148</v>
      </c>
      <c r="F5543" s="368"/>
      <c r="G5543" s="95" t="s">
        <v>26</v>
      </c>
      <c r="H5543" s="182">
        <v>1</v>
      </c>
      <c r="I5543" s="96">
        <v>0.64</v>
      </c>
      <c r="J5543" s="196">
        <v>0.64</v>
      </c>
    </row>
    <row r="5544" spans="1:10" s="110" customFormat="1">
      <c r="A5544" s="199" t="s">
        <v>139</v>
      </c>
      <c r="B5544" s="186" t="s">
        <v>1365</v>
      </c>
      <c r="C5544" s="186" t="s">
        <v>21</v>
      </c>
      <c r="D5544" s="278" t="s">
        <v>732</v>
      </c>
      <c r="E5544" s="362" t="s">
        <v>141</v>
      </c>
      <c r="F5544" s="362"/>
      <c r="G5544" s="186" t="s">
        <v>26</v>
      </c>
      <c r="H5544" s="187">
        <v>2.4420000000000001E-2</v>
      </c>
      <c r="I5544" s="188">
        <v>26.47</v>
      </c>
      <c r="J5544" s="200">
        <v>0.64</v>
      </c>
    </row>
    <row r="5545" spans="1:10" s="110" customFormat="1" ht="25.5">
      <c r="A5545" s="201"/>
      <c r="B5545" s="293"/>
      <c r="C5545" s="293"/>
      <c r="D5545" s="279"/>
      <c r="E5545" s="279" t="s">
        <v>143</v>
      </c>
      <c r="F5545" s="203">
        <v>0.64</v>
      </c>
      <c r="G5545" s="279" t="s">
        <v>144</v>
      </c>
      <c r="H5545" s="203">
        <v>0</v>
      </c>
      <c r="I5545" s="279" t="s">
        <v>145</v>
      </c>
      <c r="J5545" s="204">
        <v>0.64</v>
      </c>
    </row>
    <row r="5546" spans="1:10" s="110" customFormat="1" ht="15" customHeight="1" thickBot="1">
      <c r="A5546" s="201"/>
      <c r="B5546" s="293"/>
      <c r="C5546" s="293"/>
      <c r="D5546" s="279"/>
      <c r="E5546" s="279" t="s">
        <v>663</v>
      </c>
      <c r="F5546" s="203">
        <v>0.14000000000000001</v>
      </c>
      <c r="G5546" s="279"/>
      <c r="H5546" s="363" t="s">
        <v>664</v>
      </c>
      <c r="I5546" s="363"/>
      <c r="J5546" s="204">
        <v>0.78</v>
      </c>
    </row>
    <row r="5547" spans="1:10" s="110" customFormat="1" ht="15" thickTop="1">
      <c r="A5547" s="205"/>
      <c r="B5547" s="190"/>
      <c r="C5547" s="190"/>
      <c r="D5547" s="189"/>
      <c r="E5547" s="189"/>
      <c r="F5547" s="189"/>
      <c r="G5547" s="189"/>
      <c r="H5547" s="189"/>
      <c r="I5547" s="189"/>
      <c r="J5547" s="206"/>
    </row>
    <row r="5548" spans="1:10" s="110" customFormat="1">
      <c r="A5548" s="290"/>
      <c r="B5548" s="289" t="s">
        <v>8</v>
      </c>
      <c r="C5548" s="289" t="s">
        <v>9</v>
      </c>
      <c r="D5548" s="284" t="s">
        <v>10</v>
      </c>
      <c r="E5548" s="367" t="s">
        <v>136</v>
      </c>
      <c r="F5548" s="367"/>
      <c r="G5548" s="289" t="s">
        <v>11</v>
      </c>
      <c r="H5548" s="288" t="s">
        <v>12</v>
      </c>
      <c r="I5548" s="288" t="s">
        <v>13</v>
      </c>
      <c r="J5548" s="287" t="s">
        <v>14</v>
      </c>
    </row>
    <row r="5549" spans="1:10" s="110" customFormat="1" ht="25.5" customHeight="1">
      <c r="A5549" s="94" t="s">
        <v>137</v>
      </c>
      <c r="B5549" s="95" t="s">
        <v>5059</v>
      </c>
      <c r="C5549" s="95" t="s">
        <v>21</v>
      </c>
      <c r="D5549" s="277" t="s">
        <v>5060</v>
      </c>
      <c r="E5549" s="368" t="s">
        <v>148</v>
      </c>
      <c r="F5549" s="368"/>
      <c r="G5549" s="95" t="s">
        <v>26</v>
      </c>
      <c r="H5549" s="182">
        <v>1</v>
      </c>
      <c r="I5549" s="96">
        <v>1.91</v>
      </c>
      <c r="J5549" s="196">
        <v>1.91</v>
      </c>
    </row>
    <row r="5550" spans="1:10" s="110" customFormat="1">
      <c r="A5550" s="199" t="s">
        <v>139</v>
      </c>
      <c r="B5550" s="186" t="s">
        <v>5061</v>
      </c>
      <c r="C5550" s="186" t="s">
        <v>21</v>
      </c>
      <c r="D5550" s="278" t="s">
        <v>5062</v>
      </c>
      <c r="E5550" s="362" t="s">
        <v>141</v>
      </c>
      <c r="F5550" s="362"/>
      <c r="G5550" s="186" t="s">
        <v>26</v>
      </c>
      <c r="H5550" s="187">
        <v>1.6990000000000002E-2</v>
      </c>
      <c r="I5550" s="188">
        <v>112.83</v>
      </c>
      <c r="J5550" s="200">
        <v>1.91</v>
      </c>
    </row>
    <row r="5551" spans="1:10" s="110" customFormat="1" ht="25.5">
      <c r="A5551" s="201"/>
      <c r="B5551" s="293"/>
      <c r="C5551" s="293"/>
      <c r="D5551" s="279"/>
      <c r="E5551" s="279" t="s">
        <v>143</v>
      </c>
      <c r="F5551" s="203">
        <v>1.91</v>
      </c>
      <c r="G5551" s="279" t="s">
        <v>144</v>
      </c>
      <c r="H5551" s="203">
        <v>0</v>
      </c>
      <c r="I5551" s="279" t="s">
        <v>145</v>
      </c>
      <c r="J5551" s="204">
        <v>1.91</v>
      </c>
    </row>
    <row r="5552" spans="1:10" s="110" customFormat="1" ht="15" customHeight="1" thickBot="1">
      <c r="A5552" s="201"/>
      <c r="B5552" s="293"/>
      <c r="C5552" s="293"/>
      <c r="D5552" s="279"/>
      <c r="E5552" s="279" t="s">
        <v>663</v>
      </c>
      <c r="F5552" s="203">
        <v>0.42</v>
      </c>
      <c r="G5552" s="279"/>
      <c r="H5552" s="363" t="s">
        <v>664</v>
      </c>
      <c r="I5552" s="363"/>
      <c r="J5552" s="204">
        <v>2.33</v>
      </c>
    </row>
    <row r="5553" spans="1:10" s="110" customFormat="1" ht="15" thickTop="1">
      <c r="A5553" s="205"/>
      <c r="B5553" s="190"/>
      <c r="C5553" s="190"/>
      <c r="D5553" s="189"/>
      <c r="E5553" s="189"/>
      <c r="F5553" s="189"/>
      <c r="G5553" s="189"/>
      <c r="H5553" s="189"/>
      <c r="I5553" s="189"/>
      <c r="J5553" s="206"/>
    </row>
    <row r="5554" spans="1:10" s="110" customFormat="1">
      <c r="A5554" s="290"/>
      <c r="B5554" s="289" t="s">
        <v>8</v>
      </c>
      <c r="C5554" s="289" t="s">
        <v>9</v>
      </c>
      <c r="D5554" s="284" t="s">
        <v>10</v>
      </c>
      <c r="E5554" s="367" t="s">
        <v>136</v>
      </c>
      <c r="F5554" s="367"/>
      <c r="G5554" s="289" t="s">
        <v>11</v>
      </c>
      <c r="H5554" s="288" t="s">
        <v>12</v>
      </c>
      <c r="I5554" s="288" t="s">
        <v>13</v>
      </c>
      <c r="J5554" s="287" t="s">
        <v>14</v>
      </c>
    </row>
    <row r="5555" spans="1:10" s="110" customFormat="1" ht="25.5" customHeight="1">
      <c r="A5555" s="94" t="s">
        <v>137</v>
      </c>
      <c r="B5555" s="95" t="s">
        <v>1370</v>
      </c>
      <c r="C5555" s="95" t="s">
        <v>21</v>
      </c>
      <c r="D5555" s="277" t="s">
        <v>738</v>
      </c>
      <c r="E5555" s="368" t="s">
        <v>148</v>
      </c>
      <c r="F5555" s="368"/>
      <c r="G5555" s="95" t="s">
        <v>26</v>
      </c>
      <c r="H5555" s="182">
        <v>1</v>
      </c>
      <c r="I5555" s="96">
        <v>2.02</v>
      </c>
      <c r="J5555" s="196">
        <v>2.02</v>
      </c>
    </row>
    <row r="5556" spans="1:10" s="110" customFormat="1">
      <c r="A5556" s="199" t="s">
        <v>139</v>
      </c>
      <c r="B5556" s="186" t="s">
        <v>1371</v>
      </c>
      <c r="C5556" s="186" t="s">
        <v>21</v>
      </c>
      <c r="D5556" s="278" t="s">
        <v>739</v>
      </c>
      <c r="E5556" s="362" t="s">
        <v>141</v>
      </c>
      <c r="F5556" s="362"/>
      <c r="G5556" s="186" t="s">
        <v>26</v>
      </c>
      <c r="H5556" s="187">
        <v>1.6990000000000002E-2</v>
      </c>
      <c r="I5556" s="188">
        <v>119.11</v>
      </c>
      <c r="J5556" s="200">
        <v>2.02</v>
      </c>
    </row>
    <row r="5557" spans="1:10" s="110" customFormat="1" ht="25.5">
      <c r="A5557" s="201"/>
      <c r="B5557" s="293"/>
      <c r="C5557" s="293"/>
      <c r="D5557" s="279"/>
      <c r="E5557" s="279" t="s">
        <v>143</v>
      </c>
      <c r="F5557" s="203">
        <v>2.02</v>
      </c>
      <c r="G5557" s="279" t="s">
        <v>144</v>
      </c>
      <c r="H5557" s="203">
        <v>0</v>
      </c>
      <c r="I5557" s="279" t="s">
        <v>145</v>
      </c>
      <c r="J5557" s="204">
        <v>2.02</v>
      </c>
    </row>
    <row r="5558" spans="1:10" s="110" customFormat="1" ht="15" customHeight="1" thickBot="1">
      <c r="A5558" s="201"/>
      <c r="B5558" s="293"/>
      <c r="C5558" s="293"/>
      <c r="D5558" s="279"/>
      <c r="E5558" s="279" t="s">
        <v>663</v>
      </c>
      <c r="F5558" s="203">
        <v>0.45</v>
      </c>
      <c r="G5558" s="279"/>
      <c r="H5558" s="363" t="s">
        <v>664</v>
      </c>
      <c r="I5558" s="363"/>
      <c r="J5558" s="204">
        <v>2.4700000000000002</v>
      </c>
    </row>
    <row r="5559" spans="1:10" s="110" customFormat="1" ht="15" thickTop="1">
      <c r="A5559" s="205"/>
      <c r="B5559" s="190"/>
      <c r="C5559" s="190"/>
      <c r="D5559" s="189"/>
      <c r="E5559" s="189"/>
      <c r="F5559" s="189"/>
      <c r="G5559" s="189"/>
      <c r="H5559" s="189"/>
      <c r="I5559" s="189"/>
      <c r="J5559" s="206"/>
    </row>
    <row r="5560" spans="1:10" s="110" customFormat="1">
      <c r="A5560" s="290"/>
      <c r="B5560" s="289" t="s">
        <v>8</v>
      </c>
      <c r="C5560" s="289" t="s">
        <v>9</v>
      </c>
      <c r="D5560" s="284" t="s">
        <v>10</v>
      </c>
      <c r="E5560" s="367" t="s">
        <v>136</v>
      </c>
      <c r="F5560" s="367"/>
      <c r="G5560" s="289" t="s">
        <v>11</v>
      </c>
      <c r="H5560" s="288" t="s">
        <v>12</v>
      </c>
      <c r="I5560" s="288" t="s">
        <v>13</v>
      </c>
      <c r="J5560" s="287" t="s">
        <v>14</v>
      </c>
    </row>
    <row r="5561" spans="1:10" s="110" customFormat="1" ht="25.5" customHeight="1">
      <c r="A5561" s="94" t="s">
        <v>137</v>
      </c>
      <c r="B5561" s="95" t="s">
        <v>1928</v>
      </c>
      <c r="C5561" s="95" t="s">
        <v>21</v>
      </c>
      <c r="D5561" s="277" t="s">
        <v>1929</v>
      </c>
      <c r="E5561" s="368" t="s">
        <v>148</v>
      </c>
      <c r="F5561" s="368"/>
      <c r="G5561" s="95" t="s">
        <v>26</v>
      </c>
      <c r="H5561" s="182">
        <v>1</v>
      </c>
      <c r="I5561" s="96">
        <v>0.42</v>
      </c>
      <c r="J5561" s="196">
        <v>0.42</v>
      </c>
    </row>
    <row r="5562" spans="1:10" s="110" customFormat="1">
      <c r="A5562" s="199" t="s">
        <v>139</v>
      </c>
      <c r="B5562" s="186" t="s">
        <v>1930</v>
      </c>
      <c r="C5562" s="186" t="s">
        <v>21</v>
      </c>
      <c r="D5562" s="278" t="s">
        <v>1931</v>
      </c>
      <c r="E5562" s="362" t="s">
        <v>141</v>
      </c>
      <c r="F5562" s="362"/>
      <c r="G5562" s="186" t="s">
        <v>26</v>
      </c>
      <c r="H5562" s="187">
        <v>2.4420000000000001E-2</v>
      </c>
      <c r="I5562" s="188">
        <v>17.37</v>
      </c>
      <c r="J5562" s="200">
        <v>0.42</v>
      </c>
    </row>
    <row r="5563" spans="1:10" s="110" customFormat="1" ht="25.5">
      <c r="A5563" s="201"/>
      <c r="B5563" s="293"/>
      <c r="C5563" s="293"/>
      <c r="D5563" s="279"/>
      <c r="E5563" s="279" t="s">
        <v>143</v>
      </c>
      <c r="F5563" s="203">
        <v>0.42</v>
      </c>
      <c r="G5563" s="279" t="s">
        <v>144</v>
      </c>
      <c r="H5563" s="203">
        <v>0</v>
      </c>
      <c r="I5563" s="279" t="s">
        <v>145</v>
      </c>
      <c r="J5563" s="204">
        <v>0.42</v>
      </c>
    </row>
    <row r="5564" spans="1:10" s="110" customFormat="1" ht="15" customHeight="1" thickBot="1">
      <c r="A5564" s="201"/>
      <c r="B5564" s="293"/>
      <c r="C5564" s="293"/>
      <c r="D5564" s="279"/>
      <c r="E5564" s="279" t="s">
        <v>663</v>
      </c>
      <c r="F5564" s="203">
        <v>0.09</v>
      </c>
      <c r="G5564" s="279"/>
      <c r="H5564" s="363" t="s">
        <v>664</v>
      </c>
      <c r="I5564" s="363"/>
      <c r="J5564" s="204">
        <v>0.51</v>
      </c>
    </row>
    <row r="5565" spans="1:10" s="110" customFormat="1" ht="15" thickTop="1">
      <c r="A5565" s="205"/>
      <c r="B5565" s="190"/>
      <c r="C5565" s="190"/>
      <c r="D5565" s="189"/>
      <c r="E5565" s="189"/>
      <c r="F5565" s="189"/>
      <c r="G5565" s="189"/>
      <c r="H5565" s="189"/>
      <c r="I5565" s="189"/>
      <c r="J5565" s="206"/>
    </row>
    <row r="5566" spans="1:10" s="110" customFormat="1">
      <c r="A5566" s="290"/>
      <c r="B5566" s="289" t="s">
        <v>8</v>
      </c>
      <c r="C5566" s="289" t="s">
        <v>9</v>
      </c>
      <c r="D5566" s="284" t="s">
        <v>10</v>
      </c>
      <c r="E5566" s="367" t="s">
        <v>136</v>
      </c>
      <c r="F5566" s="367"/>
      <c r="G5566" s="289" t="s">
        <v>11</v>
      </c>
      <c r="H5566" s="288" t="s">
        <v>12</v>
      </c>
      <c r="I5566" s="288" t="s">
        <v>13</v>
      </c>
      <c r="J5566" s="287" t="s">
        <v>14</v>
      </c>
    </row>
    <row r="5567" spans="1:10" s="110" customFormat="1" ht="25.5" customHeight="1">
      <c r="A5567" s="94" t="s">
        <v>137</v>
      </c>
      <c r="B5567" s="95" t="s">
        <v>4551</v>
      </c>
      <c r="C5567" s="95" t="s">
        <v>21</v>
      </c>
      <c r="D5567" s="277" t="s">
        <v>4552</v>
      </c>
      <c r="E5567" s="368" t="s">
        <v>148</v>
      </c>
      <c r="F5567" s="368"/>
      <c r="G5567" s="95" t="s">
        <v>26</v>
      </c>
      <c r="H5567" s="182">
        <v>1</v>
      </c>
      <c r="I5567" s="96">
        <v>0.09</v>
      </c>
      <c r="J5567" s="196">
        <v>0.09</v>
      </c>
    </row>
    <row r="5568" spans="1:10" s="110" customFormat="1">
      <c r="A5568" s="199" t="s">
        <v>139</v>
      </c>
      <c r="B5568" s="186" t="s">
        <v>4553</v>
      </c>
      <c r="C5568" s="186" t="s">
        <v>21</v>
      </c>
      <c r="D5568" s="278" t="s">
        <v>4554</v>
      </c>
      <c r="E5568" s="362" t="s">
        <v>141</v>
      </c>
      <c r="F5568" s="362"/>
      <c r="G5568" s="186" t="s">
        <v>26</v>
      </c>
      <c r="H5568" s="187">
        <v>5.8599999999999998E-3</v>
      </c>
      <c r="I5568" s="188">
        <v>15.67</v>
      </c>
      <c r="J5568" s="200">
        <v>0.09</v>
      </c>
    </row>
    <row r="5569" spans="1:10" s="110" customFormat="1" ht="25.5">
      <c r="A5569" s="201"/>
      <c r="B5569" s="293"/>
      <c r="C5569" s="293"/>
      <c r="D5569" s="279"/>
      <c r="E5569" s="279" t="s">
        <v>143</v>
      </c>
      <c r="F5569" s="203">
        <v>0.09</v>
      </c>
      <c r="G5569" s="279" t="s">
        <v>144</v>
      </c>
      <c r="H5569" s="203">
        <v>0</v>
      </c>
      <c r="I5569" s="279" t="s">
        <v>145</v>
      </c>
      <c r="J5569" s="204">
        <v>0.09</v>
      </c>
    </row>
    <row r="5570" spans="1:10" s="110" customFormat="1" ht="15" customHeight="1" thickBot="1">
      <c r="A5570" s="201"/>
      <c r="B5570" s="293"/>
      <c r="C5570" s="293"/>
      <c r="D5570" s="279"/>
      <c r="E5570" s="279" t="s">
        <v>663</v>
      </c>
      <c r="F5570" s="203">
        <v>0.02</v>
      </c>
      <c r="G5570" s="279"/>
      <c r="H5570" s="363" t="s">
        <v>664</v>
      </c>
      <c r="I5570" s="363"/>
      <c r="J5570" s="204">
        <v>0.11</v>
      </c>
    </row>
    <row r="5571" spans="1:10" s="110" customFormat="1" ht="15" thickTop="1">
      <c r="A5571" s="205"/>
      <c r="B5571" s="190"/>
      <c r="C5571" s="190"/>
      <c r="D5571" s="189"/>
      <c r="E5571" s="189"/>
      <c r="F5571" s="189"/>
      <c r="G5571" s="189"/>
      <c r="H5571" s="189"/>
      <c r="I5571" s="189"/>
      <c r="J5571" s="206"/>
    </row>
    <row r="5572" spans="1:10" s="110" customFormat="1">
      <c r="A5572" s="290"/>
      <c r="B5572" s="289" t="s">
        <v>8</v>
      </c>
      <c r="C5572" s="289" t="s">
        <v>9</v>
      </c>
      <c r="D5572" s="284" t="s">
        <v>10</v>
      </c>
      <c r="E5572" s="367" t="s">
        <v>136</v>
      </c>
      <c r="F5572" s="367"/>
      <c r="G5572" s="289" t="s">
        <v>11</v>
      </c>
      <c r="H5572" s="288" t="s">
        <v>12</v>
      </c>
      <c r="I5572" s="288" t="s">
        <v>13</v>
      </c>
      <c r="J5572" s="287" t="s">
        <v>14</v>
      </c>
    </row>
    <row r="5573" spans="1:10" s="110" customFormat="1" ht="25.5" customHeight="1">
      <c r="A5573" s="94" t="s">
        <v>137</v>
      </c>
      <c r="B5573" s="95" t="s">
        <v>1932</v>
      </c>
      <c r="C5573" s="95" t="s">
        <v>21</v>
      </c>
      <c r="D5573" s="277" t="s">
        <v>1933</v>
      </c>
      <c r="E5573" s="368" t="s">
        <v>148</v>
      </c>
      <c r="F5573" s="368"/>
      <c r="G5573" s="95" t="s">
        <v>26</v>
      </c>
      <c r="H5573" s="182">
        <v>1</v>
      </c>
      <c r="I5573" s="96">
        <v>0.33</v>
      </c>
      <c r="J5573" s="196">
        <v>0.33</v>
      </c>
    </row>
    <row r="5574" spans="1:10" s="110" customFormat="1">
      <c r="A5574" s="199" t="s">
        <v>139</v>
      </c>
      <c r="B5574" s="186" t="s">
        <v>1934</v>
      </c>
      <c r="C5574" s="186" t="s">
        <v>21</v>
      </c>
      <c r="D5574" s="278" t="s">
        <v>1935</v>
      </c>
      <c r="E5574" s="362" t="s">
        <v>141</v>
      </c>
      <c r="F5574" s="362"/>
      <c r="G5574" s="186" t="s">
        <v>26</v>
      </c>
      <c r="H5574" s="187">
        <v>1.6990000000000002E-2</v>
      </c>
      <c r="I5574" s="188">
        <v>19.79</v>
      </c>
      <c r="J5574" s="200">
        <v>0.33</v>
      </c>
    </row>
    <row r="5575" spans="1:10" s="110" customFormat="1" ht="25.5">
      <c r="A5575" s="201"/>
      <c r="B5575" s="293"/>
      <c r="C5575" s="293"/>
      <c r="D5575" s="279"/>
      <c r="E5575" s="279" t="s">
        <v>143</v>
      </c>
      <c r="F5575" s="203">
        <v>0.33</v>
      </c>
      <c r="G5575" s="279" t="s">
        <v>144</v>
      </c>
      <c r="H5575" s="203">
        <v>0</v>
      </c>
      <c r="I5575" s="279" t="s">
        <v>145</v>
      </c>
      <c r="J5575" s="204">
        <v>0.33</v>
      </c>
    </row>
    <row r="5576" spans="1:10" s="110" customFormat="1" ht="15" customHeight="1" thickBot="1">
      <c r="A5576" s="201"/>
      <c r="B5576" s="293"/>
      <c r="C5576" s="293"/>
      <c r="D5576" s="279"/>
      <c r="E5576" s="279" t="s">
        <v>663</v>
      </c>
      <c r="F5576" s="203">
        <v>7.0000000000000007E-2</v>
      </c>
      <c r="G5576" s="279"/>
      <c r="H5576" s="363" t="s">
        <v>664</v>
      </c>
      <c r="I5576" s="363"/>
      <c r="J5576" s="204">
        <v>0.4</v>
      </c>
    </row>
    <row r="5577" spans="1:10" s="110" customFormat="1" ht="15" thickTop="1">
      <c r="A5577" s="205"/>
      <c r="B5577" s="190"/>
      <c r="C5577" s="190"/>
      <c r="D5577" s="189"/>
      <c r="E5577" s="189"/>
      <c r="F5577" s="189"/>
      <c r="G5577" s="189"/>
      <c r="H5577" s="189"/>
      <c r="I5577" s="189"/>
      <c r="J5577" s="206"/>
    </row>
    <row r="5578" spans="1:10" s="110" customFormat="1">
      <c r="A5578" s="290"/>
      <c r="B5578" s="289" t="s">
        <v>8</v>
      </c>
      <c r="C5578" s="289" t="s">
        <v>9</v>
      </c>
      <c r="D5578" s="284" t="s">
        <v>10</v>
      </c>
      <c r="E5578" s="367" t="s">
        <v>136</v>
      </c>
      <c r="F5578" s="367"/>
      <c r="G5578" s="289" t="s">
        <v>11</v>
      </c>
      <c r="H5578" s="288" t="s">
        <v>12</v>
      </c>
      <c r="I5578" s="288" t="s">
        <v>13</v>
      </c>
      <c r="J5578" s="287" t="s">
        <v>14</v>
      </c>
    </row>
    <row r="5579" spans="1:10" s="110" customFormat="1" ht="25.5" customHeight="1">
      <c r="A5579" s="94" t="s">
        <v>137</v>
      </c>
      <c r="B5579" s="95" t="s">
        <v>1936</v>
      </c>
      <c r="C5579" s="95" t="s">
        <v>21</v>
      </c>
      <c r="D5579" s="277" t="s">
        <v>1937</v>
      </c>
      <c r="E5579" s="368" t="s">
        <v>148</v>
      </c>
      <c r="F5579" s="368"/>
      <c r="G5579" s="95" t="s">
        <v>26</v>
      </c>
      <c r="H5579" s="182">
        <v>1</v>
      </c>
      <c r="I5579" s="96">
        <v>0.69</v>
      </c>
      <c r="J5579" s="196">
        <v>0.69</v>
      </c>
    </row>
    <row r="5580" spans="1:10" s="110" customFormat="1">
      <c r="A5580" s="199" t="s">
        <v>139</v>
      </c>
      <c r="B5580" s="186" t="s">
        <v>1938</v>
      </c>
      <c r="C5580" s="186" t="s">
        <v>21</v>
      </c>
      <c r="D5580" s="278" t="s">
        <v>1939</v>
      </c>
      <c r="E5580" s="362" t="s">
        <v>141</v>
      </c>
      <c r="F5580" s="362"/>
      <c r="G5580" s="186" t="s">
        <v>26</v>
      </c>
      <c r="H5580" s="187">
        <v>3.184E-2</v>
      </c>
      <c r="I5580" s="188">
        <v>21.8</v>
      </c>
      <c r="J5580" s="200">
        <v>0.69</v>
      </c>
    </row>
    <row r="5581" spans="1:10" s="110" customFormat="1" ht="25.5">
      <c r="A5581" s="201"/>
      <c r="B5581" s="293"/>
      <c r="C5581" s="293"/>
      <c r="D5581" s="279"/>
      <c r="E5581" s="279" t="s">
        <v>143</v>
      </c>
      <c r="F5581" s="203">
        <v>0.69</v>
      </c>
      <c r="G5581" s="279" t="s">
        <v>144</v>
      </c>
      <c r="H5581" s="203">
        <v>0</v>
      </c>
      <c r="I5581" s="279" t="s">
        <v>145</v>
      </c>
      <c r="J5581" s="204">
        <v>0.69</v>
      </c>
    </row>
    <row r="5582" spans="1:10" s="110" customFormat="1" ht="15" customHeight="1" thickBot="1">
      <c r="A5582" s="201"/>
      <c r="B5582" s="293"/>
      <c r="C5582" s="293"/>
      <c r="D5582" s="279"/>
      <c r="E5582" s="279" t="s">
        <v>663</v>
      </c>
      <c r="F5582" s="203">
        <v>0.15</v>
      </c>
      <c r="G5582" s="279"/>
      <c r="H5582" s="363" t="s">
        <v>664</v>
      </c>
      <c r="I5582" s="363"/>
      <c r="J5582" s="204">
        <v>0.84</v>
      </c>
    </row>
    <row r="5583" spans="1:10" s="110" customFormat="1" ht="15" thickTop="1">
      <c r="A5583" s="205"/>
      <c r="B5583" s="190"/>
      <c r="C5583" s="190"/>
      <c r="D5583" s="189"/>
      <c r="E5583" s="189"/>
      <c r="F5583" s="189"/>
      <c r="G5583" s="189"/>
      <c r="H5583" s="189"/>
      <c r="I5583" s="189"/>
      <c r="J5583" s="206"/>
    </row>
    <row r="5584" spans="1:10" s="110" customFormat="1">
      <c r="A5584" s="290"/>
      <c r="B5584" s="289" t="s">
        <v>8</v>
      </c>
      <c r="C5584" s="289" t="s">
        <v>9</v>
      </c>
      <c r="D5584" s="284" t="s">
        <v>10</v>
      </c>
      <c r="E5584" s="367" t="s">
        <v>136</v>
      </c>
      <c r="F5584" s="367"/>
      <c r="G5584" s="289" t="s">
        <v>11</v>
      </c>
      <c r="H5584" s="288" t="s">
        <v>12</v>
      </c>
      <c r="I5584" s="288" t="s">
        <v>13</v>
      </c>
      <c r="J5584" s="287" t="s">
        <v>14</v>
      </c>
    </row>
    <row r="5585" spans="1:10" s="110" customFormat="1" ht="25.5" customHeight="1">
      <c r="A5585" s="94" t="s">
        <v>137</v>
      </c>
      <c r="B5585" s="95" t="s">
        <v>1940</v>
      </c>
      <c r="C5585" s="95" t="s">
        <v>21</v>
      </c>
      <c r="D5585" s="277" t="s">
        <v>1941</v>
      </c>
      <c r="E5585" s="368" t="s">
        <v>148</v>
      </c>
      <c r="F5585" s="368"/>
      <c r="G5585" s="95" t="s">
        <v>26</v>
      </c>
      <c r="H5585" s="182">
        <v>1</v>
      </c>
      <c r="I5585" s="96">
        <v>0.23</v>
      </c>
      <c r="J5585" s="196">
        <v>0.23</v>
      </c>
    </row>
    <row r="5586" spans="1:10" s="110" customFormat="1">
      <c r="A5586" s="199" t="s">
        <v>139</v>
      </c>
      <c r="B5586" s="186" t="s">
        <v>1942</v>
      </c>
      <c r="C5586" s="186" t="s">
        <v>21</v>
      </c>
      <c r="D5586" s="278" t="s">
        <v>1943</v>
      </c>
      <c r="E5586" s="362" t="s">
        <v>141</v>
      </c>
      <c r="F5586" s="362"/>
      <c r="G5586" s="186" t="s">
        <v>26</v>
      </c>
      <c r="H5586" s="187">
        <v>1.328E-2</v>
      </c>
      <c r="I5586" s="188">
        <v>18.05</v>
      </c>
      <c r="J5586" s="200">
        <v>0.23</v>
      </c>
    </row>
    <row r="5587" spans="1:10" s="110" customFormat="1" ht="25.5">
      <c r="A5587" s="201"/>
      <c r="B5587" s="293"/>
      <c r="C5587" s="293"/>
      <c r="D5587" s="279"/>
      <c r="E5587" s="279" t="s">
        <v>143</v>
      </c>
      <c r="F5587" s="203">
        <v>0.23</v>
      </c>
      <c r="G5587" s="279" t="s">
        <v>144</v>
      </c>
      <c r="H5587" s="203">
        <v>0</v>
      </c>
      <c r="I5587" s="279" t="s">
        <v>145</v>
      </c>
      <c r="J5587" s="204">
        <v>0.23</v>
      </c>
    </row>
    <row r="5588" spans="1:10" s="110" customFormat="1" ht="15" customHeight="1" thickBot="1">
      <c r="A5588" s="201"/>
      <c r="B5588" s="293"/>
      <c r="C5588" s="293"/>
      <c r="D5588" s="279"/>
      <c r="E5588" s="279" t="s">
        <v>663</v>
      </c>
      <c r="F5588" s="203">
        <v>0.05</v>
      </c>
      <c r="G5588" s="279"/>
      <c r="H5588" s="363" t="s">
        <v>664</v>
      </c>
      <c r="I5588" s="363"/>
      <c r="J5588" s="204">
        <v>0.28000000000000003</v>
      </c>
    </row>
    <row r="5589" spans="1:10" s="110" customFormat="1" ht="15" thickTop="1">
      <c r="A5589" s="205"/>
      <c r="B5589" s="190"/>
      <c r="C5589" s="190"/>
      <c r="D5589" s="189"/>
      <c r="E5589" s="189"/>
      <c r="F5589" s="189"/>
      <c r="G5589" s="189"/>
      <c r="H5589" s="189"/>
      <c r="I5589" s="189"/>
      <c r="J5589" s="206"/>
    </row>
    <row r="5590" spans="1:10" s="110" customFormat="1">
      <c r="A5590" s="290"/>
      <c r="B5590" s="289" t="s">
        <v>8</v>
      </c>
      <c r="C5590" s="289" t="s">
        <v>9</v>
      </c>
      <c r="D5590" s="284" t="s">
        <v>10</v>
      </c>
      <c r="E5590" s="367" t="s">
        <v>136</v>
      </c>
      <c r="F5590" s="367"/>
      <c r="G5590" s="289" t="s">
        <v>11</v>
      </c>
      <c r="H5590" s="288" t="s">
        <v>12</v>
      </c>
      <c r="I5590" s="288" t="s">
        <v>13</v>
      </c>
      <c r="J5590" s="287" t="s">
        <v>14</v>
      </c>
    </row>
    <row r="5591" spans="1:10" s="110" customFormat="1" ht="25.5" customHeight="1">
      <c r="A5591" s="94" t="s">
        <v>137</v>
      </c>
      <c r="B5591" s="95" t="s">
        <v>4555</v>
      </c>
      <c r="C5591" s="95" t="s">
        <v>21</v>
      </c>
      <c r="D5591" s="277" t="s">
        <v>4556</v>
      </c>
      <c r="E5591" s="368" t="s">
        <v>148</v>
      </c>
      <c r="F5591" s="368"/>
      <c r="G5591" s="95" t="s">
        <v>26</v>
      </c>
      <c r="H5591" s="182">
        <v>1</v>
      </c>
      <c r="I5591" s="96">
        <v>0.48</v>
      </c>
      <c r="J5591" s="196">
        <v>0.48</v>
      </c>
    </row>
    <row r="5592" spans="1:10" s="110" customFormat="1">
      <c r="A5592" s="199" t="s">
        <v>139</v>
      </c>
      <c r="B5592" s="186" t="s">
        <v>4557</v>
      </c>
      <c r="C5592" s="186" t="s">
        <v>21</v>
      </c>
      <c r="D5592" s="278" t="s">
        <v>4558</v>
      </c>
      <c r="E5592" s="362" t="s">
        <v>141</v>
      </c>
      <c r="F5592" s="362"/>
      <c r="G5592" s="186" t="s">
        <v>26</v>
      </c>
      <c r="H5592" s="187">
        <v>3.5549999999999998E-2</v>
      </c>
      <c r="I5592" s="188">
        <v>13.52</v>
      </c>
      <c r="J5592" s="200">
        <v>0.48</v>
      </c>
    </row>
    <row r="5593" spans="1:10" s="110" customFormat="1" ht="25.5">
      <c r="A5593" s="201"/>
      <c r="B5593" s="293"/>
      <c r="C5593" s="293"/>
      <c r="D5593" s="279"/>
      <c r="E5593" s="279" t="s">
        <v>143</v>
      </c>
      <c r="F5593" s="203">
        <v>0.48</v>
      </c>
      <c r="G5593" s="279" t="s">
        <v>144</v>
      </c>
      <c r="H5593" s="203">
        <v>0</v>
      </c>
      <c r="I5593" s="279" t="s">
        <v>145</v>
      </c>
      <c r="J5593" s="204">
        <v>0.48</v>
      </c>
    </row>
    <row r="5594" spans="1:10" s="110" customFormat="1" ht="15" customHeight="1" thickBot="1">
      <c r="A5594" s="201"/>
      <c r="B5594" s="293"/>
      <c r="C5594" s="293"/>
      <c r="D5594" s="279"/>
      <c r="E5594" s="279" t="s">
        <v>663</v>
      </c>
      <c r="F5594" s="203">
        <v>0.1</v>
      </c>
      <c r="G5594" s="279"/>
      <c r="H5594" s="363" t="s">
        <v>664</v>
      </c>
      <c r="I5594" s="363"/>
      <c r="J5594" s="204">
        <v>0.57999999999999996</v>
      </c>
    </row>
    <row r="5595" spans="1:10" s="110" customFormat="1" ht="15" thickTop="1">
      <c r="A5595" s="205"/>
      <c r="B5595" s="190"/>
      <c r="C5595" s="190"/>
      <c r="D5595" s="189"/>
      <c r="E5595" s="189"/>
      <c r="F5595" s="189"/>
      <c r="G5595" s="189"/>
      <c r="H5595" s="189"/>
      <c r="I5595" s="189"/>
      <c r="J5595" s="206"/>
    </row>
    <row r="5596" spans="1:10" s="110" customFormat="1">
      <c r="A5596" s="290"/>
      <c r="B5596" s="289" t="s">
        <v>8</v>
      </c>
      <c r="C5596" s="289" t="s">
        <v>9</v>
      </c>
      <c r="D5596" s="284" t="s">
        <v>10</v>
      </c>
      <c r="E5596" s="367" t="s">
        <v>136</v>
      </c>
      <c r="F5596" s="367"/>
      <c r="G5596" s="289" t="s">
        <v>11</v>
      </c>
      <c r="H5596" s="288" t="s">
        <v>12</v>
      </c>
      <c r="I5596" s="288" t="s">
        <v>13</v>
      </c>
      <c r="J5596" s="287" t="s">
        <v>14</v>
      </c>
    </row>
    <row r="5597" spans="1:10" s="110" customFormat="1" ht="25.5" customHeight="1">
      <c r="A5597" s="94" t="s">
        <v>137</v>
      </c>
      <c r="B5597" s="95" t="s">
        <v>1944</v>
      </c>
      <c r="C5597" s="95" t="s">
        <v>21</v>
      </c>
      <c r="D5597" s="277" t="s">
        <v>1945</v>
      </c>
      <c r="E5597" s="368" t="s">
        <v>148</v>
      </c>
      <c r="F5597" s="368"/>
      <c r="G5597" s="95" t="s">
        <v>26</v>
      </c>
      <c r="H5597" s="182">
        <v>1</v>
      </c>
      <c r="I5597" s="96">
        <v>0.16</v>
      </c>
      <c r="J5597" s="196">
        <v>0.16</v>
      </c>
    </row>
    <row r="5598" spans="1:10" s="110" customFormat="1">
      <c r="A5598" s="199" t="s">
        <v>139</v>
      </c>
      <c r="B5598" s="186" t="s">
        <v>1946</v>
      </c>
      <c r="C5598" s="186" t="s">
        <v>21</v>
      </c>
      <c r="D5598" s="278" t="s">
        <v>1947</v>
      </c>
      <c r="E5598" s="362" t="s">
        <v>141</v>
      </c>
      <c r="F5598" s="362"/>
      <c r="G5598" s="186" t="s">
        <v>26</v>
      </c>
      <c r="H5598" s="187">
        <v>5.8599999999999998E-3</v>
      </c>
      <c r="I5598" s="188">
        <v>28.25</v>
      </c>
      <c r="J5598" s="200">
        <v>0.16</v>
      </c>
    </row>
    <row r="5599" spans="1:10" s="110" customFormat="1" ht="25.5">
      <c r="A5599" s="201"/>
      <c r="B5599" s="293"/>
      <c r="C5599" s="293"/>
      <c r="D5599" s="279"/>
      <c r="E5599" s="279" t="s">
        <v>143</v>
      </c>
      <c r="F5599" s="203">
        <v>0.16</v>
      </c>
      <c r="G5599" s="279" t="s">
        <v>144</v>
      </c>
      <c r="H5599" s="203">
        <v>0</v>
      </c>
      <c r="I5599" s="279" t="s">
        <v>145</v>
      </c>
      <c r="J5599" s="204">
        <v>0.16</v>
      </c>
    </row>
    <row r="5600" spans="1:10" s="110" customFormat="1" ht="15" customHeight="1" thickBot="1">
      <c r="A5600" s="201"/>
      <c r="B5600" s="293"/>
      <c r="C5600" s="293"/>
      <c r="D5600" s="279"/>
      <c r="E5600" s="279" t="s">
        <v>663</v>
      </c>
      <c r="F5600" s="203">
        <v>0.03</v>
      </c>
      <c r="G5600" s="279"/>
      <c r="H5600" s="363" t="s">
        <v>664</v>
      </c>
      <c r="I5600" s="363"/>
      <c r="J5600" s="204">
        <v>0.19</v>
      </c>
    </row>
    <row r="5601" spans="1:10" s="110" customFormat="1" ht="15" thickTop="1">
      <c r="A5601" s="205"/>
      <c r="B5601" s="190"/>
      <c r="C5601" s="190"/>
      <c r="D5601" s="189"/>
      <c r="E5601" s="189"/>
      <c r="F5601" s="189"/>
      <c r="G5601" s="189"/>
      <c r="H5601" s="189"/>
      <c r="I5601" s="189"/>
      <c r="J5601" s="206"/>
    </row>
    <row r="5602" spans="1:10" s="110" customFormat="1">
      <c r="A5602" s="290"/>
      <c r="B5602" s="289" t="s">
        <v>8</v>
      </c>
      <c r="C5602" s="289" t="s">
        <v>9</v>
      </c>
      <c r="D5602" s="284" t="s">
        <v>10</v>
      </c>
      <c r="E5602" s="367" t="s">
        <v>136</v>
      </c>
      <c r="F5602" s="367"/>
      <c r="G5602" s="289" t="s">
        <v>11</v>
      </c>
      <c r="H5602" s="288" t="s">
        <v>12</v>
      </c>
      <c r="I5602" s="288" t="s">
        <v>13</v>
      </c>
      <c r="J5602" s="287" t="s">
        <v>14</v>
      </c>
    </row>
    <row r="5603" spans="1:10" s="110" customFormat="1" ht="25.5" customHeight="1">
      <c r="A5603" s="94" t="s">
        <v>137</v>
      </c>
      <c r="B5603" s="95" t="s">
        <v>1948</v>
      </c>
      <c r="C5603" s="95" t="s">
        <v>21</v>
      </c>
      <c r="D5603" s="277" t="s">
        <v>1949</v>
      </c>
      <c r="E5603" s="368" t="s">
        <v>148</v>
      </c>
      <c r="F5603" s="368"/>
      <c r="G5603" s="95" t="s">
        <v>26</v>
      </c>
      <c r="H5603" s="182">
        <v>1</v>
      </c>
      <c r="I5603" s="96">
        <v>0.15</v>
      </c>
      <c r="J5603" s="196">
        <v>0.15</v>
      </c>
    </row>
    <row r="5604" spans="1:10" s="110" customFormat="1">
      <c r="A5604" s="199" t="s">
        <v>139</v>
      </c>
      <c r="B5604" s="186" t="s">
        <v>1950</v>
      </c>
      <c r="C5604" s="186" t="s">
        <v>21</v>
      </c>
      <c r="D5604" s="278" t="s">
        <v>1951</v>
      </c>
      <c r="E5604" s="362" t="s">
        <v>141</v>
      </c>
      <c r="F5604" s="362"/>
      <c r="G5604" s="186" t="s">
        <v>26</v>
      </c>
      <c r="H5604" s="187">
        <v>5.8599999999999998E-3</v>
      </c>
      <c r="I5604" s="188">
        <v>27.19</v>
      </c>
      <c r="J5604" s="200">
        <v>0.15</v>
      </c>
    </row>
    <row r="5605" spans="1:10" s="110" customFormat="1" ht="25.5">
      <c r="A5605" s="201"/>
      <c r="B5605" s="293"/>
      <c r="C5605" s="293"/>
      <c r="D5605" s="279"/>
      <c r="E5605" s="279" t="s">
        <v>143</v>
      </c>
      <c r="F5605" s="203">
        <v>0.15</v>
      </c>
      <c r="G5605" s="279" t="s">
        <v>144</v>
      </c>
      <c r="H5605" s="203">
        <v>0</v>
      </c>
      <c r="I5605" s="279" t="s">
        <v>145</v>
      </c>
      <c r="J5605" s="204">
        <v>0.15</v>
      </c>
    </row>
    <row r="5606" spans="1:10" s="110" customFormat="1" ht="15" customHeight="1" thickBot="1">
      <c r="A5606" s="201"/>
      <c r="B5606" s="293"/>
      <c r="C5606" s="293"/>
      <c r="D5606" s="279"/>
      <c r="E5606" s="279" t="s">
        <v>663</v>
      </c>
      <c r="F5606" s="203">
        <v>0.03</v>
      </c>
      <c r="G5606" s="279"/>
      <c r="H5606" s="363" t="s">
        <v>664</v>
      </c>
      <c r="I5606" s="363"/>
      <c r="J5606" s="204">
        <v>0.18</v>
      </c>
    </row>
    <row r="5607" spans="1:10" s="110" customFormat="1" ht="15" thickTop="1">
      <c r="A5607" s="205"/>
      <c r="B5607" s="190"/>
      <c r="C5607" s="190"/>
      <c r="D5607" s="189"/>
      <c r="E5607" s="189"/>
      <c r="F5607" s="189"/>
      <c r="G5607" s="189"/>
      <c r="H5607" s="189"/>
      <c r="I5607" s="189"/>
      <c r="J5607" s="206"/>
    </row>
    <row r="5608" spans="1:10" s="110" customFormat="1">
      <c r="A5608" s="290"/>
      <c r="B5608" s="289" t="s">
        <v>8</v>
      </c>
      <c r="C5608" s="289" t="s">
        <v>9</v>
      </c>
      <c r="D5608" s="284" t="s">
        <v>10</v>
      </c>
      <c r="E5608" s="367" t="s">
        <v>136</v>
      </c>
      <c r="F5608" s="367"/>
      <c r="G5608" s="289" t="s">
        <v>11</v>
      </c>
      <c r="H5608" s="288" t="s">
        <v>12</v>
      </c>
      <c r="I5608" s="288" t="s">
        <v>13</v>
      </c>
      <c r="J5608" s="287" t="s">
        <v>14</v>
      </c>
    </row>
    <row r="5609" spans="1:10" s="110" customFormat="1" ht="38.25">
      <c r="A5609" s="94" t="s">
        <v>137</v>
      </c>
      <c r="B5609" s="95" t="s">
        <v>1952</v>
      </c>
      <c r="C5609" s="95" t="s">
        <v>21</v>
      </c>
      <c r="D5609" s="277" t="s">
        <v>1953</v>
      </c>
      <c r="E5609" s="368" t="s">
        <v>148</v>
      </c>
      <c r="F5609" s="368"/>
      <c r="G5609" s="95" t="s">
        <v>26</v>
      </c>
      <c r="H5609" s="182">
        <v>1</v>
      </c>
      <c r="I5609" s="96">
        <v>0.14000000000000001</v>
      </c>
      <c r="J5609" s="196">
        <v>0.14000000000000001</v>
      </c>
    </row>
    <row r="5610" spans="1:10" s="110" customFormat="1">
      <c r="A5610" s="199" t="s">
        <v>139</v>
      </c>
      <c r="B5610" s="186" t="s">
        <v>1954</v>
      </c>
      <c r="C5610" s="186" t="s">
        <v>21</v>
      </c>
      <c r="D5610" s="278" t="s">
        <v>1955</v>
      </c>
      <c r="E5610" s="362" t="s">
        <v>141</v>
      </c>
      <c r="F5610" s="362"/>
      <c r="G5610" s="186" t="s">
        <v>26</v>
      </c>
      <c r="H5610" s="187">
        <v>9.5700000000000004E-3</v>
      </c>
      <c r="I5610" s="188">
        <v>15.3</v>
      </c>
      <c r="J5610" s="200">
        <v>0.14000000000000001</v>
      </c>
    </row>
    <row r="5611" spans="1:10" s="110" customFormat="1" ht="25.5">
      <c r="A5611" s="201"/>
      <c r="B5611" s="293"/>
      <c r="C5611" s="293"/>
      <c r="D5611" s="279"/>
      <c r="E5611" s="279" t="s">
        <v>143</v>
      </c>
      <c r="F5611" s="203">
        <v>0.14000000000000001</v>
      </c>
      <c r="G5611" s="279" t="s">
        <v>144</v>
      </c>
      <c r="H5611" s="203">
        <v>0</v>
      </c>
      <c r="I5611" s="279" t="s">
        <v>145</v>
      </c>
      <c r="J5611" s="204">
        <v>0.14000000000000001</v>
      </c>
    </row>
    <row r="5612" spans="1:10" s="110" customFormat="1" ht="15" customHeight="1" thickBot="1">
      <c r="A5612" s="201"/>
      <c r="B5612" s="293"/>
      <c r="C5612" s="293"/>
      <c r="D5612" s="279"/>
      <c r="E5612" s="279" t="s">
        <v>663</v>
      </c>
      <c r="F5612" s="203">
        <v>0.03</v>
      </c>
      <c r="G5612" s="279"/>
      <c r="H5612" s="363" t="s">
        <v>664</v>
      </c>
      <c r="I5612" s="363"/>
      <c r="J5612" s="204">
        <v>0.17</v>
      </c>
    </row>
    <row r="5613" spans="1:10" s="110" customFormat="1" ht="15" thickTop="1">
      <c r="A5613" s="205"/>
      <c r="B5613" s="190"/>
      <c r="C5613" s="190"/>
      <c r="D5613" s="189"/>
      <c r="E5613" s="189"/>
      <c r="F5613" s="189"/>
      <c r="G5613" s="189"/>
      <c r="H5613" s="189"/>
      <c r="I5613" s="189"/>
      <c r="J5613" s="206"/>
    </row>
    <row r="5614" spans="1:10" s="110" customFormat="1">
      <c r="A5614" s="290"/>
      <c r="B5614" s="289" t="s">
        <v>8</v>
      </c>
      <c r="C5614" s="289" t="s">
        <v>9</v>
      </c>
      <c r="D5614" s="284" t="s">
        <v>10</v>
      </c>
      <c r="E5614" s="367" t="s">
        <v>136</v>
      </c>
      <c r="F5614" s="367"/>
      <c r="G5614" s="289" t="s">
        <v>11</v>
      </c>
      <c r="H5614" s="288" t="s">
        <v>12</v>
      </c>
      <c r="I5614" s="288" t="s">
        <v>13</v>
      </c>
      <c r="J5614" s="287" t="s">
        <v>14</v>
      </c>
    </row>
    <row r="5615" spans="1:10" s="110" customFormat="1" ht="25.5" customHeight="1">
      <c r="A5615" s="94" t="s">
        <v>137</v>
      </c>
      <c r="B5615" s="95" t="s">
        <v>1956</v>
      </c>
      <c r="C5615" s="95" t="s">
        <v>21</v>
      </c>
      <c r="D5615" s="277" t="s">
        <v>1957</v>
      </c>
      <c r="E5615" s="368" t="s">
        <v>148</v>
      </c>
      <c r="F5615" s="368"/>
      <c r="G5615" s="95" t="s">
        <v>26</v>
      </c>
      <c r="H5615" s="182">
        <v>1</v>
      </c>
      <c r="I5615" s="96">
        <v>0.26</v>
      </c>
      <c r="J5615" s="196">
        <v>0.26</v>
      </c>
    </row>
    <row r="5616" spans="1:10" s="110" customFormat="1">
      <c r="A5616" s="199" t="s">
        <v>139</v>
      </c>
      <c r="B5616" s="186" t="s">
        <v>1958</v>
      </c>
      <c r="C5616" s="186" t="s">
        <v>21</v>
      </c>
      <c r="D5616" s="278" t="s">
        <v>1959</v>
      </c>
      <c r="E5616" s="362" t="s">
        <v>141</v>
      </c>
      <c r="F5616" s="362"/>
      <c r="G5616" s="186" t="s">
        <v>26</v>
      </c>
      <c r="H5616" s="187">
        <v>1.328E-2</v>
      </c>
      <c r="I5616" s="188">
        <v>19.79</v>
      </c>
      <c r="J5616" s="200">
        <v>0.26</v>
      </c>
    </row>
    <row r="5617" spans="1:10" s="110" customFormat="1" ht="25.5">
      <c r="A5617" s="201"/>
      <c r="B5617" s="293"/>
      <c r="C5617" s="293"/>
      <c r="D5617" s="279"/>
      <c r="E5617" s="279" t="s">
        <v>143</v>
      </c>
      <c r="F5617" s="203">
        <v>0.26</v>
      </c>
      <c r="G5617" s="279" t="s">
        <v>144</v>
      </c>
      <c r="H5617" s="203">
        <v>0</v>
      </c>
      <c r="I5617" s="279" t="s">
        <v>145</v>
      </c>
      <c r="J5617" s="204">
        <v>0.26</v>
      </c>
    </row>
    <row r="5618" spans="1:10" s="110" customFormat="1" ht="15" customHeight="1" thickBot="1">
      <c r="A5618" s="201"/>
      <c r="B5618" s="293"/>
      <c r="C5618" s="293"/>
      <c r="D5618" s="279"/>
      <c r="E5618" s="279" t="s">
        <v>663</v>
      </c>
      <c r="F5618" s="203">
        <v>0.05</v>
      </c>
      <c r="G5618" s="279"/>
      <c r="H5618" s="363" t="s">
        <v>664</v>
      </c>
      <c r="I5618" s="363"/>
      <c r="J5618" s="204">
        <v>0.31</v>
      </c>
    </row>
    <row r="5619" spans="1:10" s="110" customFormat="1" ht="15" thickTop="1">
      <c r="A5619" s="205"/>
      <c r="B5619" s="190"/>
      <c r="C5619" s="190"/>
      <c r="D5619" s="189"/>
      <c r="E5619" s="189"/>
      <c r="F5619" s="189"/>
      <c r="G5619" s="189"/>
      <c r="H5619" s="189"/>
      <c r="I5619" s="189"/>
      <c r="J5619" s="206"/>
    </row>
    <row r="5620" spans="1:10" s="110" customFormat="1">
      <c r="A5620" s="290"/>
      <c r="B5620" s="289" t="s">
        <v>8</v>
      </c>
      <c r="C5620" s="289" t="s">
        <v>9</v>
      </c>
      <c r="D5620" s="284" t="s">
        <v>10</v>
      </c>
      <c r="E5620" s="367" t="s">
        <v>136</v>
      </c>
      <c r="F5620" s="367"/>
      <c r="G5620" s="289" t="s">
        <v>11</v>
      </c>
      <c r="H5620" s="288" t="s">
        <v>12</v>
      </c>
      <c r="I5620" s="288" t="s">
        <v>13</v>
      </c>
      <c r="J5620" s="287" t="s">
        <v>14</v>
      </c>
    </row>
    <row r="5621" spans="1:10" s="110" customFormat="1" ht="25.5" customHeight="1">
      <c r="A5621" s="94" t="s">
        <v>137</v>
      </c>
      <c r="B5621" s="95" t="s">
        <v>1960</v>
      </c>
      <c r="C5621" s="95" t="s">
        <v>21</v>
      </c>
      <c r="D5621" s="277" t="s">
        <v>1961</v>
      </c>
      <c r="E5621" s="368" t="s">
        <v>148</v>
      </c>
      <c r="F5621" s="368"/>
      <c r="G5621" s="95" t="s">
        <v>26</v>
      </c>
      <c r="H5621" s="182">
        <v>1</v>
      </c>
      <c r="I5621" s="96">
        <v>0.31</v>
      </c>
      <c r="J5621" s="196">
        <v>0.31</v>
      </c>
    </row>
    <row r="5622" spans="1:10" s="110" customFormat="1">
      <c r="A5622" s="199" t="s">
        <v>139</v>
      </c>
      <c r="B5622" s="186" t="s">
        <v>1962</v>
      </c>
      <c r="C5622" s="186" t="s">
        <v>21</v>
      </c>
      <c r="D5622" s="278" t="s">
        <v>1963</v>
      </c>
      <c r="E5622" s="362" t="s">
        <v>141</v>
      </c>
      <c r="F5622" s="362"/>
      <c r="G5622" s="186" t="s">
        <v>26</v>
      </c>
      <c r="H5622" s="187">
        <v>1.8849999999999999E-2</v>
      </c>
      <c r="I5622" s="188">
        <v>16.52</v>
      </c>
      <c r="J5622" s="200">
        <v>0.31</v>
      </c>
    </row>
    <row r="5623" spans="1:10" s="110" customFormat="1" ht="25.5">
      <c r="A5623" s="201"/>
      <c r="B5623" s="293"/>
      <c r="C5623" s="293"/>
      <c r="D5623" s="279"/>
      <c r="E5623" s="279" t="s">
        <v>143</v>
      </c>
      <c r="F5623" s="203">
        <v>0.31</v>
      </c>
      <c r="G5623" s="279" t="s">
        <v>144</v>
      </c>
      <c r="H5623" s="203">
        <v>0</v>
      </c>
      <c r="I5623" s="279" t="s">
        <v>145</v>
      </c>
      <c r="J5623" s="204">
        <v>0.31</v>
      </c>
    </row>
    <row r="5624" spans="1:10" s="110" customFormat="1" ht="15" customHeight="1" thickBot="1">
      <c r="A5624" s="201"/>
      <c r="B5624" s="293"/>
      <c r="C5624" s="293"/>
      <c r="D5624" s="279"/>
      <c r="E5624" s="279" t="s">
        <v>663</v>
      </c>
      <c r="F5624" s="203">
        <v>0.06</v>
      </c>
      <c r="G5624" s="279"/>
      <c r="H5624" s="363" t="s">
        <v>664</v>
      </c>
      <c r="I5624" s="363"/>
      <c r="J5624" s="204">
        <v>0.37</v>
      </c>
    </row>
    <row r="5625" spans="1:10" s="110" customFormat="1" ht="15" thickTop="1">
      <c r="A5625" s="205"/>
      <c r="B5625" s="190"/>
      <c r="C5625" s="190"/>
      <c r="D5625" s="189"/>
      <c r="E5625" s="189"/>
      <c r="F5625" s="189"/>
      <c r="G5625" s="189"/>
      <c r="H5625" s="189"/>
      <c r="I5625" s="189"/>
      <c r="J5625" s="206"/>
    </row>
    <row r="5626" spans="1:10" s="110" customFormat="1">
      <c r="A5626" s="290"/>
      <c r="B5626" s="289" t="s">
        <v>8</v>
      </c>
      <c r="C5626" s="289" t="s">
        <v>9</v>
      </c>
      <c r="D5626" s="284" t="s">
        <v>10</v>
      </c>
      <c r="E5626" s="367" t="s">
        <v>136</v>
      </c>
      <c r="F5626" s="367"/>
      <c r="G5626" s="289" t="s">
        <v>11</v>
      </c>
      <c r="H5626" s="288" t="s">
        <v>12</v>
      </c>
      <c r="I5626" s="288" t="s">
        <v>13</v>
      </c>
      <c r="J5626" s="287" t="s">
        <v>14</v>
      </c>
    </row>
    <row r="5627" spans="1:10" s="110" customFormat="1" ht="25.5" customHeight="1">
      <c r="A5627" s="94" t="s">
        <v>137</v>
      </c>
      <c r="B5627" s="95" t="s">
        <v>1964</v>
      </c>
      <c r="C5627" s="95" t="s">
        <v>21</v>
      </c>
      <c r="D5627" s="277" t="s">
        <v>1965</v>
      </c>
      <c r="E5627" s="368" t="s">
        <v>148</v>
      </c>
      <c r="F5627" s="368"/>
      <c r="G5627" s="95" t="s">
        <v>26</v>
      </c>
      <c r="H5627" s="182">
        <v>1</v>
      </c>
      <c r="I5627" s="96">
        <v>0.38</v>
      </c>
      <c r="J5627" s="196">
        <v>0.38</v>
      </c>
    </row>
    <row r="5628" spans="1:10" s="110" customFormat="1">
      <c r="A5628" s="199" t="s">
        <v>139</v>
      </c>
      <c r="B5628" s="186" t="s">
        <v>1966</v>
      </c>
      <c r="C5628" s="186" t="s">
        <v>21</v>
      </c>
      <c r="D5628" s="278" t="s">
        <v>1967</v>
      </c>
      <c r="E5628" s="362" t="s">
        <v>141</v>
      </c>
      <c r="F5628" s="362"/>
      <c r="G5628" s="186" t="s">
        <v>26</v>
      </c>
      <c r="H5628" s="187">
        <v>1.8849999999999999E-2</v>
      </c>
      <c r="I5628" s="188">
        <v>20.53</v>
      </c>
      <c r="J5628" s="200">
        <v>0.38</v>
      </c>
    </row>
    <row r="5629" spans="1:10" s="110" customFormat="1" ht="25.5">
      <c r="A5629" s="201"/>
      <c r="B5629" s="293"/>
      <c r="C5629" s="293"/>
      <c r="D5629" s="279"/>
      <c r="E5629" s="279" t="s">
        <v>143</v>
      </c>
      <c r="F5629" s="203">
        <v>0.38</v>
      </c>
      <c r="G5629" s="279" t="s">
        <v>144</v>
      </c>
      <c r="H5629" s="203">
        <v>0</v>
      </c>
      <c r="I5629" s="279" t="s">
        <v>145</v>
      </c>
      <c r="J5629" s="204">
        <v>0.38</v>
      </c>
    </row>
    <row r="5630" spans="1:10" s="110" customFormat="1" ht="15" customHeight="1" thickBot="1">
      <c r="A5630" s="201"/>
      <c r="B5630" s="293"/>
      <c r="C5630" s="293"/>
      <c r="D5630" s="279"/>
      <c r="E5630" s="279" t="s">
        <v>663</v>
      </c>
      <c r="F5630" s="203">
        <v>0.08</v>
      </c>
      <c r="G5630" s="279"/>
      <c r="H5630" s="363" t="s">
        <v>664</v>
      </c>
      <c r="I5630" s="363"/>
      <c r="J5630" s="204">
        <v>0.46</v>
      </c>
    </row>
    <row r="5631" spans="1:10" s="110" customFormat="1" ht="15" thickTop="1">
      <c r="A5631" s="205"/>
      <c r="B5631" s="190"/>
      <c r="C5631" s="190"/>
      <c r="D5631" s="189"/>
      <c r="E5631" s="189"/>
      <c r="F5631" s="189"/>
      <c r="G5631" s="189"/>
      <c r="H5631" s="189"/>
      <c r="I5631" s="189"/>
      <c r="J5631" s="206"/>
    </row>
    <row r="5632" spans="1:10" s="110" customFormat="1">
      <c r="A5632" s="290"/>
      <c r="B5632" s="289" t="s">
        <v>8</v>
      </c>
      <c r="C5632" s="289" t="s">
        <v>9</v>
      </c>
      <c r="D5632" s="284" t="s">
        <v>10</v>
      </c>
      <c r="E5632" s="367" t="s">
        <v>136</v>
      </c>
      <c r="F5632" s="367"/>
      <c r="G5632" s="289" t="s">
        <v>11</v>
      </c>
      <c r="H5632" s="288" t="s">
        <v>12</v>
      </c>
      <c r="I5632" s="288" t="s">
        <v>13</v>
      </c>
      <c r="J5632" s="287" t="s">
        <v>14</v>
      </c>
    </row>
    <row r="5633" spans="1:10" s="110" customFormat="1" ht="25.5" customHeight="1">
      <c r="A5633" s="94" t="s">
        <v>137</v>
      </c>
      <c r="B5633" s="95" t="s">
        <v>1968</v>
      </c>
      <c r="C5633" s="95" t="s">
        <v>21</v>
      </c>
      <c r="D5633" s="277" t="s">
        <v>1969</v>
      </c>
      <c r="E5633" s="368" t="s">
        <v>148</v>
      </c>
      <c r="F5633" s="368"/>
      <c r="G5633" s="95" t="s">
        <v>26</v>
      </c>
      <c r="H5633" s="182">
        <v>1</v>
      </c>
      <c r="I5633" s="96">
        <v>0.23</v>
      </c>
      <c r="J5633" s="196">
        <v>0.23</v>
      </c>
    </row>
    <row r="5634" spans="1:10" s="110" customFormat="1">
      <c r="A5634" s="199" t="s">
        <v>139</v>
      </c>
      <c r="B5634" s="186" t="s">
        <v>1970</v>
      </c>
      <c r="C5634" s="186" t="s">
        <v>21</v>
      </c>
      <c r="D5634" s="278" t="s">
        <v>1971</v>
      </c>
      <c r="E5634" s="362" t="s">
        <v>141</v>
      </c>
      <c r="F5634" s="362"/>
      <c r="G5634" s="186" t="s">
        <v>26</v>
      </c>
      <c r="H5634" s="187">
        <v>9.5700000000000004E-3</v>
      </c>
      <c r="I5634" s="188">
        <v>24.4</v>
      </c>
      <c r="J5634" s="200">
        <v>0.23</v>
      </c>
    </row>
    <row r="5635" spans="1:10" s="110" customFormat="1" ht="25.5">
      <c r="A5635" s="201"/>
      <c r="B5635" s="293"/>
      <c r="C5635" s="293"/>
      <c r="D5635" s="279"/>
      <c r="E5635" s="279" t="s">
        <v>143</v>
      </c>
      <c r="F5635" s="203">
        <v>0.23</v>
      </c>
      <c r="G5635" s="279" t="s">
        <v>144</v>
      </c>
      <c r="H5635" s="203">
        <v>0</v>
      </c>
      <c r="I5635" s="279" t="s">
        <v>145</v>
      </c>
      <c r="J5635" s="204">
        <v>0.23</v>
      </c>
    </row>
    <row r="5636" spans="1:10" s="110" customFormat="1" ht="15" customHeight="1" thickBot="1">
      <c r="A5636" s="201"/>
      <c r="B5636" s="293"/>
      <c r="C5636" s="293"/>
      <c r="D5636" s="279"/>
      <c r="E5636" s="279" t="s">
        <v>663</v>
      </c>
      <c r="F5636" s="203">
        <v>0.05</v>
      </c>
      <c r="G5636" s="279"/>
      <c r="H5636" s="363" t="s">
        <v>664</v>
      </c>
      <c r="I5636" s="363"/>
      <c r="J5636" s="204">
        <v>0.28000000000000003</v>
      </c>
    </row>
    <row r="5637" spans="1:10" s="110" customFormat="1" ht="15" thickTop="1">
      <c r="A5637" s="205"/>
      <c r="B5637" s="190"/>
      <c r="C5637" s="190"/>
      <c r="D5637" s="189"/>
      <c r="E5637" s="189"/>
      <c r="F5637" s="189"/>
      <c r="G5637" s="189"/>
      <c r="H5637" s="189"/>
      <c r="I5637" s="189"/>
      <c r="J5637" s="206"/>
    </row>
    <row r="5638" spans="1:10" s="110" customFormat="1">
      <c r="A5638" s="290"/>
      <c r="B5638" s="289" t="s">
        <v>8</v>
      </c>
      <c r="C5638" s="289" t="s">
        <v>9</v>
      </c>
      <c r="D5638" s="284" t="s">
        <v>10</v>
      </c>
      <c r="E5638" s="367" t="s">
        <v>136</v>
      </c>
      <c r="F5638" s="367"/>
      <c r="G5638" s="289" t="s">
        <v>11</v>
      </c>
      <c r="H5638" s="288" t="s">
        <v>12</v>
      </c>
      <c r="I5638" s="288" t="s">
        <v>13</v>
      </c>
      <c r="J5638" s="287" t="s">
        <v>14</v>
      </c>
    </row>
    <row r="5639" spans="1:10" s="110" customFormat="1" ht="25.5" customHeight="1">
      <c r="A5639" s="94" t="s">
        <v>137</v>
      </c>
      <c r="B5639" s="95" t="s">
        <v>1972</v>
      </c>
      <c r="C5639" s="95" t="s">
        <v>21</v>
      </c>
      <c r="D5639" s="277" t="s">
        <v>1973</v>
      </c>
      <c r="E5639" s="368" t="s">
        <v>148</v>
      </c>
      <c r="F5639" s="368"/>
      <c r="G5639" s="95" t="s">
        <v>26</v>
      </c>
      <c r="H5639" s="182">
        <v>1</v>
      </c>
      <c r="I5639" s="96">
        <v>0.23</v>
      </c>
      <c r="J5639" s="196">
        <v>0.23</v>
      </c>
    </row>
    <row r="5640" spans="1:10" s="110" customFormat="1" ht="25.5">
      <c r="A5640" s="199" t="s">
        <v>139</v>
      </c>
      <c r="B5640" s="186" t="s">
        <v>1974</v>
      </c>
      <c r="C5640" s="186" t="s">
        <v>21</v>
      </c>
      <c r="D5640" s="278" t="s">
        <v>1975</v>
      </c>
      <c r="E5640" s="362" t="s">
        <v>141</v>
      </c>
      <c r="F5640" s="362"/>
      <c r="G5640" s="186" t="s">
        <v>26</v>
      </c>
      <c r="H5640" s="187">
        <v>1.328E-2</v>
      </c>
      <c r="I5640" s="188">
        <v>17.329999999999998</v>
      </c>
      <c r="J5640" s="200">
        <v>0.23</v>
      </c>
    </row>
    <row r="5641" spans="1:10" s="110" customFormat="1" ht="25.5">
      <c r="A5641" s="201"/>
      <c r="B5641" s="293"/>
      <c r="C5641" s="293"/>
      <c r="D5641" s="279"/>
      <c r="E5641" s="279" t="s">
        <v>143</v>
      </c>
      <c r="F5641" s="203">
        <v>0.23</v>
      </c>
      <c r="G5641" s="279" t="s">
        <v>144</v>
      </c>
      <c r="H5641" s="203">
        <v>0</v>
      </c>
      <c r="I5641" s="279" t="s">
        <v>145</v>
      </c>
      <c r="J5641" s="204">
        <v>0.23</v>
      </c>
    </row>
    <row r="5642" spans="1:10" s="110" customFormat="1" ht="15" customHeight="1" thickBot="1">
      <c r="A5642" s="201"/>
      <c r="B5642" s="293"/>
      <c r="C5642" s="293"/>
      <c r="D5642" s="279"/>
      <c r="E5642" s="279" t="s">
        <v>663</v>
      </c>
      <c r="F5642" s="203">
        <v>0.05</v>
      </c>
      <c r="G5642" s="279"/>
      <c r="H5642" s="363" t="s">
        <v>664</v>
      </c>
      <c r="I5642" s="363"/>
      <c r="J5642" s="204">
        <v>0.28000000000000003</v>
      </c>
    </row>
    <row r="5643" spans="1:10" s="110" customFormat="1" ht="15" thickTop="1">
      <c r="A5643" s="205"/>
      <c r="B5643" s="190"/>
      <c r="C5643" s="190"/>
      <c r="D5643" s="189"/>
      <c r="E5643" s="189"/>
      <c r="F5643" s="189"/>
      <c r="G5643" s="189"/>
      <c r="H5643" s="189"/>
      <c r="I5643" s="189"/>
      <c r="J5643" s="206"/>
    </row>
    <row r="5644" spans="1:10" s="110" customFormat="1">
      <c r="A5644" s="290"/>
      <c r="B5644" s="289" t="s">
        <v>8</v>
      </c>
      <c r="C5644" s="289" t="s">
        <v>9</v>
      </c>
      <c r="D5644" s="284" t="s">
        <v>10</v>
      </c>
      <c r="E5644" s="367" t="s">
        <v>136</v>
      </c>
      <c r="F5644" s="367"/>
      <c r="G5644" s="289" t="s">
        <v>11</v>
      </c>
      <c r="H5644" s="288" t="s">
        <v>12</v>
      </c>
      <c r="I5644" s="288" t="s">
        <v>13</v>
      </c>
      <c r="J5644" s="287" t="s">
        <v>14</v>
      </c>
    </row>
    <row r="5645" spans="1:10" s="110" customFormat="1" ht="25.5" customHeight="1">
      <c r="A5645" s="94" t="s">
        <v>137</v>
      </c>
      <c r="B5645" s="95" t="s">
        <v>4559</v>
      </c>
      <c r="C5645" s="95" t="s">
        <v>21</v>
      </c>
      <c r="D5645" s="277" t="s">
        <v>4560</v>
      </c>
      <c r="E5645" s="368" t="s">
        <v>148</v>
      </c>
      <c r="F5645" s="368"/>
      <c r="G5645" s="95" t="s">
        <v>26</v>
      </c>
      <c r="H5645" s="182">
        <v>1</v>
      </c>
      <c r="I5645" s="96">
        <v>0.16</v>
      </c>
      <c r="J5645" s="196">
        <v>0.16</v>
      </c>
    </row>
    <row r="5646" spans="1:10" s="110" customFormat="1">
      <c r="A5646" s="199" t="s">
        <v>139</v>
      </c>
      <c r="B5646" s="186" t="s">
        <v>4561</v>
      </c>
      <c r="C5646" s="186" t="s">
        <v>21</v>
      </c>
      <c r="D5646" s="278" t="s">
        <v>4562</v>
      </c>
      <c r="E5646" s="362" t="s">
        <v>141</v>
      </c>
      <c r="F5646" s="362"/>
      <c r="G5646" s="186" t="s">
        <v>26</v>
      </c>
      <c r="H5646" s="187">
        <v>9.5700000000000004E-3</v>
      </c>
      <c r="I5646" s="188">
        <v>16.89</v>
      </c>
      <c r="J5646" s="200">
        <v>0.16</v>
      </c>
    </row>
    <row r="5647" spans="1:10" s="110" customFormat="1" ht="25.5">
      <c r="A5647" s="201"/>
      <c r="B5647" s="293"/>
      <c r="C5647" s="293"/>
      <c r="D5647" s="279"/>
      <c r="E5647" s="279" t="s">
        <v>143</v>
      </c>
      <c r="F5647" s="203">
        <v>0.16</v>
      </c>
      <c r="G5647" s="279" t="s">
        <v>144</v>
      </c>
      <c r="H5647" s="203">
        <v>0</v>
      </c>
      <c r="I5647" s="279" t="s">
        <v>145</v>
      </c>
      <c r="J5647" s="204">
        <v>0.16</v>
      </c>
    </row>
    <row r="5648" spans="1:10" s="110" customFormat="1" ht="15" customHeight="1" thickBot="1">
      <c r="A5648" s="201"/>
      <c r="B5648" s="293"/>
      <c r="C5648" s="293"/>
      <c r="D5648" s="279"/>
      <c r="E5648" s="279" t="s">
        <v>663</v>
      </c>
      <c r="F5648" s="203">
        <v>0.03</v>
      </c>
      <c r="G5648" s="279"/>
      <c r="H5648" s="363" t="s">
        <v>664</v>
      </c>
      <c r="I5648" s="363"/>
      <c r="J5648" s="204">
        <v>0.19</v>
      </c>
    </row>
    <row r="5649" spans="1:10" s="110" customFormat="1" ht="15" thickTop="1">
      <c r="A5649" s="205"/>
      <c r="B5649" s="190"/>
      <c r="C5649" s="190"/>
      <c r="D5649" s="189"/>
      <c r="E5649" s="189"/>
      <c r="F5649" s="189"/>
      <c r="G5649" s="189"/>
      <c r="H5649" s="189"/>
      <c r="I5649" s="189"/>
      <c r="J5649" s="206"/>
    </row>
    <row r="5650" spans="1:10" s="110" customFormat="1">
      <c r="A5650" s="290"/>
      <c r="B5650" s="289" t="s">
        <v>8</v>
      </c>
      <c r="C5650" s="289" t="s">
        <v>9</v>
      </c>
      <c r="D5650" s="284" t="s">
        <v>10</v>
      </c>
      <c r="E5650" s="367" t="s">
        <v>136</v>
      </c>
      <c r="F5650" s="367"/>
      <c r="G5650" s="289" t="s">
        <v>11</v>
      </c>
      <c r="H5650" s="288" t="s">
        <v>12</v>
      </c>
      <c r="I5650" s="288" t="s">
        <v>13</v>
      </c>
      <c r="J5650" s="287" t="s">
        <v>14</v>
      </c>
    </row>
    <row r="5651" spans="1:10" s="110" customFormat="1" ht="25.5" customHeight="1">
      <c r="A5651" s="94" t="s">
        <v>137</v>
      </c>
      <c r="B5651" s="95" t="s">
        <v>1976</v>
      </c>
      <c r="C5651" s="95" t="s">
        <v>21</v>
      </c>
      <c r="D5651" s="277" t="s">
        <v>1977</v>
      </c>
      <c r="E5651" s="368" t="s">
        <v>148</v>
      </c>
      <c r="F5651" s="368"/>
      <c r="G5651" s="95" t="s">
        <v>26</v>
      </c>
      <c r="H5651" s="182">
        <v>1</v>
      </c>
      <c r="I5651" s="96">
        <v>0.19</v>
      </c>
      <c r="J5651" s="196">
        <v>0.19</v>
      </c>
    </row>
    <row r="5652" spans="1:10" s="110" customFormat="1">
      <c r="A5652" s="199" t="s">
        <v>139</v>
      </c>
      <c r="B5652" s="186" t="s">
        <v>1978</v>
      </c>
      <c r="C5652" s="186" t="s">
        <v>21</v>
      </c>
      <c r="D5652" s="278" t="s">
        <v>1979</v>
      </c>
      <c r="E5652" s="362" t="s">
        <v>141</v>
      </c>
      <c r="F5652" s="362"/>
      <c r="G5652" s="186" t="s">
        <v>26</v>
      </c>
      <c r="H5652" s="187">
        <v>1.328E-2</v>
      </c>
      <c r="I5652" s="188">
        <v>14.43</v>
      </c>
      <c r="J5652" s="200">
        <v>0.19</v>
      </c>
    </row>
    <row r="5653" spans="1:10" s="110" customFormat="1" ht="25.5">
      <c r="A5653" s="201"/>
      <c r="B5653" s="293"/>
      <c r="C5653" s="293"/>
      <c r="D5653" s="279"/>
      <c r="E5653" s="279" t="s">
        <v>143</v>
      </c>
      <c r="F5653" s="203">
        <v>0.19</v>
      </c>
      <c r="G5653" s="279" t="s">
        <v>144</v>
      </c>
      <c r="H5653" s="203">
        <v>0</v>
      </c>
      <c r="I5653" s="279" t="s">
        <v>145</v>
      </c>
      <c r="J5653" s="204">
        <v>0.19</v>
      </c>
    </row>
    <row r="5654" spans="1:10" s="110" customFormat="1" ht="15" customHeight="1" thickBot="1">
      <c r="A5654" s="201"/>
      <c r="B5654" s="293"/>
      <c r="C5654" s="293"/>
      <c r="D5654" s="279"/>
      <c r="E5654" s="279" t="s">
        <v>663</v>
      </c>
      <c r="F5654" s="203">
        <v>0.04</v>
      </c>
      <c r="G5654" s="279"/>
      <c r="H5654" s="363" t="s">
        <v>664</v>
      </c>
      <c r="I5654" s="363"/>
      <c r="J5654" s="204">
        <v>0.23</v>
      </c>
    </row>
    <row r="5655" spans="1:10" s="110" customFormat="1" ht="15" thickTop="1">
      <c r="A5655" s="205"/>
      <c r="B5655" s="190"/>
      <c r="C5655" s="190"/>
      <c r="D5655" s="189"/>
      <c r="E5655" s="189"/>
      <c r="F5655" s="189"/>
      <c r="G5655" s="189"/>
      <c r="H5655" s="189"/>
      <c r="I5655" s="189"/>
      <c r="J5655" s="206"/>
    </row>
    <row r="5656" spans="1:10" s="110" customFormat="1">
      <c r="A5656" s="290"/>
      <c r="B5656" s="289" t="s">
        <v>8</v>
      </c>
      <c r="C5656" s="289" t="s">
        <v>9</v>
      </c>
      <c r="D5656" s="284" t="s">
        <v>10</v>
      </c>
      <c r="E5656" s="367" t="s">
        <v>136</v>
      </c>
      <c r="F5656" s="367"/>
      <c r="G5656" s="289" t="s">
        <v>11</v>
      </c>
      <c r="H5656" s="288" t="s">
        <v>12</v>
      </c>
      <c r="I5656" s="288" t="s">
        <v>13</v>
      </c>
      <c r="J5656" s="287" t="s">
        <v>14</v>
      </c>
    </row>
    <row r="5657" spans="1:10" s="110" customFormat="1" ht="25.5" customHeight="1">
      <c r="A5657" s="94" t="s">
        <v>137</v>
      </c>
      <c r="B5657" s="95" t="s">
        <v>1980</v>
      </c>
      <c r="C5657" s="95" t="s">
        <v>21</v>
      </c>
      <c r="D5657" s="277" t="s">
        <v>1981</v>
      </c>
      <c r="E5657" s="368" t="s">
        <v>148</v>
      </c>
      <c r="F5657" s="368"/>
      <c r="G5657" s="95" t="s">
        <v>26</v>
      </c>
      <c r="H5657" s="182">
        <v>1</v>
      </c>
      <c r="I5657" s="96">
        <v>0.48</v>
      </c>
      <c r="J5657" s="196">
        <v>0.48</v>
      </c>
    </row>
    <row r="5658" spans="1:10" s="110" customFormat="1">
      <c r="A5658" s="199" t="s">
        <v>139</v>
      </c>
      <c r="B5658" s="186" t="s">
        <v>1982</v>
      </c>
      <c r="C5658" s="186" t="s">
        <v>21</v>
      </c>
      <c r="D5658" s="278" t="s">
        <v>1983</v>
      </c>
      <c r="E5658" s="362" t="s">
        <v>141</v>
      </c>
      <c r="F5658" s="362"/>
      <c r="G5658" s="186" t="s">
        <v>26</v>
      </c>
      <c r="H5658" s="187">
        <v>2.4420000000000001E-2</v>
      </c>
      <c r="I5658" s="188">
        <v>19.79</v>
      </c>
      <c r="J5658" s="200">
        <v>0.48</v>
      </c>
    </row>
    <row r="5659" spans="1:10" s="110" customFormat="1" ht="25.5">
      <c r="A5659" s="201"/>
      <c r="B5659" s="293"/>
      <c r="C5659" s="293"/>
      <c r="D5659" s="279"/>
      <c r="E5659" s="279" t="s">
        <v>143</v>
      </c>
      <c r="F5659" s="203">
        <v>0.48</v>
      </c>
      <c r="G5659" s="279" t="s">
        <v>144</v>
      </c>
      <c r="H5659" s="203">
        <v>0</v>
      </c>
      <c r="I5659" s="279" t="s">
        <v>145</v>
      </c>
      <c r="J5659" s="204">
        <v>0.48</v>
      </c>
    </row>
    <row r="5660" spans="1:10" s="110" customFormat="1" ht="15" customHeight="1" thickBot="1">
      <c r="A5660" s="201"/>
      <c r="B5660" s="293"/>
      <c r="C5660" s="293"/>
      <c r="D5660" s="279"/>
      <c r="E5660" s="279" t="s">
        <v>663</v>
      </c>
      <c r="F5660" s="203">
        <v>0.1</v>
      </c>
      <c r="G5660" s="279"/>
      <c r="H5660" s="363" t="s">
        <v>664</v>
      </c>
      <c r="I5660" s="363"/>
      <c r="J5660" s="204">
        <v>0.57999999999999996</v>
      </c>
    </row>
    <row r="5661" spans="1:10" s="110" customFormat="1" ht="15" thickTop="1">
      <c r="A5661" s="205"/>
      <c r="B5661" s="190"/>
      <c r="C5661" s="190"/>
      <c r="D5661" s="189"/>
      <c r="E5661" s="189"/>
      <c r="F5661" s="189"/>
      <c r="G5661" s="189"/>
      <c r="H5661" s="189"/>
      <c r="I5661" s="189"/>
      <c r="J5661" s="206"/>
    </row>
    <row r="5662" spans="1:10" s="110" customFormat="1">
      <c r="A5662" s="290"/>
      <c r="B5662" s="289" t="s">
        <v>8</v>
      </c>
      <c r="C5662" s="289" t="s">
        <v>9</v>
      </c>
      <c r="D5662" s="284" t="s">
        <v>10</v>
      </c>
      <c r="E5662" s="367" t="s">
        <v>136</v>
      </c>
      <c r="F5662" s="367"/>
      <c r="G5662" s="289" t="s">
        <v>11</v>
      </c>
      <c r="H5662" s="288" t="s">
        <v>12</v>
      </c>
      <c r="I5662" s="288" t="s">
        <v>13</v>
      </c>
      <c r="J5662" s="287" t="s">
        <v>14</v>
      </c>
    </row>
    <row r="5663" spans="1:10" s="110" customFormat="1" ht="25.5" customHeight="1">
      <c r="A5663" s="94" t="s">
        <v>137</v>
      </c>
      <c r="B5663" s="95" t="s">
        <v>1984</v>
      </c>
      <c r="C5663" s="95" t="s">
        <v>21</v>
      </c>
      <c r="D5663" s="277" t="s">
        <v>1985</v>
      </c>
      <c r="E5663" s="368" t="s">
        <v>148</v>
      </c>
      <c r="F5663" s="368"/>
      <c r="G5663" s="95" t="s">
        <v>26</v>
      </c>
      <c r="H5663" s="182">
        <v>1</v>
      </c>
      <c r="I5663" s="96">
        <v>0.33</v>
      </c>
      <c r="J5663" s="196">
        <v>0.33</v>
      </c>
    </row>
    <row r="5664" spans="1:10" s="110" customFormat="1">
      <c r="A5664" s="199" t="s">
        <v>139</v>
      </c>
      <c r="B5664" s="186" t="s">
        <v>1986</v>
      </c>
      <c r="C5664" s="186" t="s">
        <v>21</v>
      </c>
      <c r="D5664" s="278" t="s">
        <v>1987</v>
      </c>
      <c r="E5664" s="362" t="s">
        <v>141</v>
      </c>
      <c r="F5664" s="362"/>
      <c r="G5664" s="186" t="s">
        <v>26</v>
      </c>
      <c r="H5664" s="187">
        <v>1.6990000000000002E-2</v>
      </c>
      <c r="I5664" s="188">
        <v>19.79</v>
      </c>
      <c r="J5664" s="200">
        <v>0.33</v>
      </c>
    </row>
    <row r="5665" spans="1:10" s="110" customFormat="1" ht="25.5">
      <c r="A5665" s="201"/>
      <c r="B5665" s="293"/>
      <c r="C5665" s="293"/>
      <c r="D5665" s="279"/>
      <c r="E5665" s="279" t="s">
        <v>143</v>
      </c>
      <c r="F5665" s="203">
        <v>0.33</v>
      </c>
      <c r="G5665" s="279" t="s">
        <v>144</v>
      </c>
      <c r="H5665" s="203">
        <v>0</v>
      </c>
      <c r="I5665" s="279" t="s">
        <v>145</v>
      </c>
      <c r="J5665" s="204">
        <v>0.33</v>
      </c>
    </row>
    <row r="5666" spans="1:10" s="110" customFormat="1" ht="15" customHeight="1" thickBot="1">
      <c r="A5666" s="201"/>
      <c r="B5666" s="293"/>
      <c r="C5666" s="293"/>
      <c r="D5666" s="279"/>
      <c r="E5666" s="279" t="s">
        <v>663</v>
      </c>
      <c r="F5666" s="203">
        <v>7.0000000000000007E-2</v>
      </c>
      <c r="G5666" s="279"/>
      <c r="H5666" s="363" t="s">
        <v>664</v>
      </c>
      <c r="I5666" s="363"/>
      <c r="J5666" s="204">
        <v>0.4</v>
      </c>
    </row>
    <row r="5667" spans="1:10" s="110" customFormat="1" ht="15" thickTop="1">
      <c r="A5667" s="205"/>
      <c r="B5667" s="190"/>
      <c r="C5667" s="190"/>
      <c r="D5667" s="189"/>
      <c r="E5667" s="189"/>
      <c r="F5667" s="189"/>
      <c r="G5667" s="189"/>
      <c r="H5667" s="189"/>
      <c r="I5667" s="189"/>
      <c r="J5667" s="206"/>
    </row>
    <row r="5668" spans="1:10" s="110" customFormat="1">
      <c r="A5668" s="290"/>
      <c r="B5668" s="289" t="s">
        <v>8</v>
      </c>
      <c r="C5668" s="289" t="s">
        <v>9</v>
      </c>
      <c r="D5668" s="284" t="s">
        <v>10</v>
      </c>
      <c r="E5668" s="367" t="s">
        <v>136</v>
      </c>
      <c r="F5668" s="367"/>
      <c r="G5668" s="289" t="s">
        <v>11</v>
      </c>
      <c r="H5668" s="288" t="s">
        <v>12</v>
      </c>
      <c r="I5668" s="288" t="s">
        <v>13</v>
      </c>
      <c r="J5668" s="287" t="s">
        <v>14</v>
      </c>
    </row>
    <row r="5669" spans="1:10" s="110" customFormat="1" ht="25.5" customHeight="1">
      <c r="A5669" s="94" t="s">
        <v>137</v>
      </c>
      <c r="B5669" s="95" t="s">
        <v>1988</v>
      </c>
      <c r="C5669" s="95" t="s">
        <v>21</v>
      </c>
      <c r="D5669" s="277" t="s">
        <v>1989</v>
      </c>
      <c r="E5669" s="368" t="s">
        <v>148</v>
      </c>
      <c r="F5669" s="368"/>
      <c r="G5669" s="95" t="s">
        <v>26</v>
      </c>
      <c r="H5669" s="182">
        <v>1</v>
      </c>
      <c r="I5669" s="96">
        <v>0.26</v>
      </c>
      <c r="J5669" s="196">
        <v>0.26</v>
      </c>
    </row>
    <row r="5670" spans="1:10" s="110" customFormat="1">
      <c r="A5670" s="199" t="s">
        <v>139</v>
      </c>
      <c r="B5670" s="186" t="s">
        <v>1990</v>
      </c>
      <c r="C5670" s="186" t="s">
        <v>21</v>
      </c>
      <c r="D5670" s="278" t="s">
        <v>1991</v>
      </c>
      <c r="E5670" s="362" t="s">
        <v>141</v>
      </c>
      <c r="F5670" s="362"/>
      <c r="G5670" s="186" t="s">
        <v>26</v>
      </c>
      <c r="H5670" s="187">
        <v>1.328E-2</v>
      </c>
      <c r="I5670" s="188">
        <v>19.79</v>
      </c>
      <c r="J5670" s="200">
        <v>0.26</v>
      </c>
    </row>
    <row r="5671" spans="1:10" s="110" customFormat="1" ht="25.5">
      <c r="A5671" s="201"/>
      <c r="B5671" s="293"/>
      <c r="C5671" s="293"/>
      <c r="D5671" s="279"/>
      <c r="E5671" s="279" t="s">
        <v>143</v>
      </c>
      <c r="F5671" s="203">
        <v>0.26</v>
      </c>
      <c r="G5671" s="279" t="s">
        <v>144</v>
      </c>
      <c r="H5671" s="203">
        <v>0</v>
      </c>
      <c r="I5671" s="279" t="s">
        <v>145</v>
      </c>
      <c r="J5671" s="204">
        <v>0.26</v>
      </c>
    </row>
    <row r="5672" spans="1:10" s="110" customFormat="1" ht="15" customHeight="1" thickBot="1">
      <c r="A5672" s="201"/>
      <c r="B5672" s="293"/>
      <c r="C5672" s="293"/>
      <c r="D5672" s="279"/>
      <c r="E5672" s="279" t="s">
        <v>663</v>
      </c>
      <c r="F5672" s="203">
        <v>0.05</v>
      </c>
      <c r="G5672" s="279"/>
      <c r="H5672" s="363" t="s">
        <v>664</v>
      </c>
      <c r="I5672" s="363"/>
      <c r="J5672" s="204">
        <v>0.31</v>
      </c>
    </row>
    <row r="5673" spans="1:10" s="110" customFormat="1" ht="15" thickTop="1">
      <c r="A5673" s="205"/>
      <c r="B5673" s="190"/>
      <c r="C5673" s="190"/>
      <c r="D5673" s="189"/>
      <c r="E5673" s="189"/>
      <c r="F5673" s="189"/>
      <c r="G5673" s="189"/>
      <c r="H5673" s="189"/>
      <c r="I5673" s="189"/>
      <c r="J5673" s="206"/>
    </row>
    <row r="5674" spans="1:10" s="110" customFormat="1">
      <c r="A5674" s="290"/>
      <c r="B5674" s="289" t="s">
        <v>8</v>
      </c>
      <c r="C5674" s="289" t="s">
        <v>9</v>
      </c>
      <c r="D5674" s="284" t="s">
        <v>10</v>
      </c>
      <c r="E5674" s="367" t="s">
        <v>136</v>
      </c>
      <c r="F5674" s="367"/>
      <c r="G5674" s="289" t="s">
        <v>11</v>
      </c>
      <c r="H5674" s="288" t="s">
        <v>12</v>
      </c>
      <c r="I5674" s="288" t="s">
        <v>13</v>
      </c>
      <c r="J5674" s="287" t="s">
        <v>14</v>
      </c>
    </row>
    <row r="5675" spans="1:10" s="110" customFormat="1" ht="25.5" customHeight="1">
      <c r="A5675" s="94" t="s">
        <v>137</v>
      </c>
      <c r="B5675" s="95" t="s">
        <v>1992</v>
      </c>
      <c r="C5675" s="95" t="s">
        <v>21</v>
      </c>
      <c r="D5675" s="277" t="s">
        <v>1993</v>
      </c>
      <c r="E5675" s="368" t="s">
        <v>148</v>
      </c>
      <c r="F5675" s="368"/>
      <c r="G5675" s="95" t="s">
        <v>26</v>
      </c>
      <c r="H5675" s="182">
        <v>1</v>
      </c>
      <c r="I5675" s="96">
        <v>0.35</v>
      </c>
      <c r="J5675" s="196">
        <v>0.35</v>
      </c>
    </row>
    <row r="5676" spans="1:10" s="110" customFormat="1">
      <c r="A5676" s="199" t="s">
        <v>139</v>
      </c>
      <c r="B5676" s="186" t="s">
        <v>1994</v>
      </c>
      <c r="C5676" s="186" t="s">
        <v>21</v>
      </c>
      <c r="D5676" s="278" t="s">
        <v>1995</v>
      </c>
      <c r="E5676" s="362" t="s">
        <v>141</v>
      </c>
      <c r="F5676" s="362"/>
      <c r="G5676" s="186" t="s">
        <v>26</v>
      </c>
      <c r="H5676" s="187">
        <v>2.4420000000000001E-2</v>
      </c>
      <c r="I5676" s="188">
        <v>14.74</v>
      </c>
      <c r="J5676" s="200">
        <v>0.35</v>
      </c>
    </row>
    <row r="5677" spans="1:10" s="110" customFormat="1" ht="25.5">
      <c r="A5677" s="201"/>
      <c r="B5677" s="293"/>
      <c r="C5677" s="293"/>
      <c r="D5677" s="279"/>
      <c r="E5677" s="279" t="s">
        <v>143</v>
      </c>
      <c r="F5677" s="203">
        <v>0.35</v>
      </c>
      <c r="G5677" s="279" t="s">
        <v>144</v>
      </c>
      <c r="H5677" s="203">
        <v>0</v>
      </c>
      <c r="I5677" s="279" t="s">
        <v>145</v>
      </c>
      <c r="J5677" s="204">
        <v>0.35</v>
      </c>
    </row>
    <row r="5678" spans="1:10" s="110" customFormat="1" ht="15" customHeight="1" thickBot="1">
      <c r="A5678" s="201"/>
      <c r="B5678" s="293"/>
      <c r="C5678" s="293"/>
      <c r="D5678" s="279"/>
      <c r="E5678" s="279" t="s">
        <v>663</v>
      </c>
      <c r="F5678" s="203">
        <v>7.0000000000000007E-2</v>
      </c>
      <c r="G5678" s="279"/>
      <c r="H5678" s="363" t="s">
        <v>664</v>
      </c>
      <c r="I5678" s="363"/>
      <c r="J5678" s="204">
        <v>0.42</v>
      </c>
    </row>
    <row r="5679" spans="1:10" s="110" customFormat="1" ht="15" thickTop="1">
      <c r="A5679" s="205"/>
      <c r="B5679" s="190"/>
      <c r="C5679" s="190"/>
      <c r="D5679" s="189"/>
      <c r="E5679" s="189"/>
      <c r="F5679" s="189"/>
      <c r="G5679" s="189"/>
      <c r="H5679" s="189"/>
      <c r="I5679" s="189"/>
      <c r="J5679" s="206"/>
    </row>
    <row r="5680" spans="1:10" s="110" customFormat="1">
      <c r="A5680" s="290"/>
      <c r="B5680" s="289" t="s">
        <v>8</v>
      </c>
      <c r="C5680" s="289" t="s">
        <v>9</v>
      </c>
      <c r="D5680" s="284" t="s">
        <v>10</v>
      </c>
      <c r="E5680" s="367" t="s">
        <v>136</v>
      </c>
      <c r="F5680" s="367"/>
      <c r="G5680" s="289" t="s">
        <v>11</v>
      </c>
      <c r="H5680" s="288" t="s">
        <v>12</v>
      </c>
      <c r="I5680" s="288" t="s">
        <v>13</v>
      </c>
      <c r="J5680" s="287" t="s">
        <v>14</v>
      </c>
    </row>
    <row r="5681" spans="1:10" s="110" customFormat="1" ht="25.5" customHeight="1">
      <c r="A5681" s="94" t="s">
        <v>137</v>
      </c>
      <c r="B5681" s="95" t="s">
        <v>1996</v>
      </c>
      <c r="C5681" s="95" t="s">
        <v>21</v>
      </c>
      <c r="D5681" s="277" t="s">
        <v>1997</v>
      </c>
      <c r="E5681" s="368" t="s">
        <v>148</v>
      </c>
      <c r="F5681" s="368"/>
      <c r="G5681" s="95" t="s">
        <v>26</v>
      </c>
      <c r="H5681" s="182">
        <v>1</v>
      </c>
      <c r="I5681" s="96">
        <v>0.26</v>
      </c>
      <c r="J5681" s="196">
        <v>0.26</v>
      </c>
    </row>
    <row r="5682" spans="1:10" s="110" customFormat="1">
      <c r="A5682" s="199" t="s">
        <v>139</v>
      </c>
      <c r="B5682" s="186" t="s">
        <v>1998</v>
      </c>
      <c r="C5682" s="186" t="s">
        <v>21</v>
      </c>
      <c r="D5682" s="278" t="s">
        <v>1999</v>
      </c>
      <c r="E5682" s="362" t="s">
        <v>141</v>
      </c>
      <c r="F5682" s="362"/>
      <c r="G5682" s="186" t="s">
        <v>26</v>
      </c>
      <c r="H5682" s="187">
        <v>1.328E-2</v>
      </c>
      <c r="I5682" s="188">
        <v>19.79</v>
      </c>
      <c r="J5682" s="200">
        <v>0.26</v>
      </c>
    </row>
    <row r="5683" spans="1:10" s="110" customFormat="1" ht="25.5">
      <c r="A5683" s="201"/>
      <c r="B5683" s="293"/>
      <c r="C5683" s="293"/>
      <c r="D5683" s="279"/>
      <c r="E5683" s="279" t="s">
        <v>143</v>
      </c>
      <c r="F5683" s="203">
        <v>0.26</v>
      </c>
      <c r="G5683" s="279" t="s">
        <v>144</v>
      </c>
      <c r="H5683" s="203">
        <v>0</v>
      </c>
      <c r="I5683" s="279" t="s">
        <v>145</v>
      </c>
      <c r="J5683" s="204">
        <v>0.26</v>
      </c>
    </row>
    <row r="5684" spans="1:10" s="110" customFormat="1" ht="15" customHeight="1" thickBot="1">
      <c r="A5684" s="201"/>
      <c r="B5684" s="293"/>
      <c r="C5684" s="293"/>
      <c r="D5684" s="279"/>
      <c r="E5684" s="279" t="s">
        <v>663</v>
      </c>
      <c r="F5684" s="203">
        <v>0.05</v>
      </c>
      <c r="G5684" s="279"/>
      <c r="H5684" s="363" t="s">
        <v>664</v>
      </c>
      <c r="I5684" s="363"/>
      <c r="J5684" s="204">
        <v>0.31</v>
      </c>
    </row>
    <row r="5685" spans="1:10" s="110" customFormat="1" ht="15" thickTop="1">
      <c r="A5685" s="205"/>
      <c r="B5685" s="190"/>
      <c r="C5685" s="190"/>
      <c r="D5685" s="189"/>
      <c r="E5685" s="189"/>
      <c r="F5685" s="189"/>
      <c r="G5685" s="189"/>
      <c r="H5685" s="189"/>
      <c r="I5685" s="189"/>
      <c r="J5685" s="206"/>
    </row>
    <row r="5686" spans="1:10" s="110" customFormat="1">
      <c r="A5686" s="290"/>
      <c r="B5686" s="289" t="s">
        <v>8</v>
      </c>
      <c r="C5686" s="289" t="s">
        <v>9</v>
      </c>
      <c r="D5686" s="284" t="s">
        <v>10</v>
      </c>
      <c r="E5686" s="367" t="s">
        <v>136</v>
      </c>
      <c r="F5686" s="367"/>
      <c r="G5686" s="289" t="s">
        <v>11</v>
      </c>
      <c r="H5686" s="288" t="s">
        <v>12</v>
      </c>
      <c r="I5686" s="288" t="s">
        <v>13</v>
      </c>
      <c r="J5686" s="287" t="s">
        <v>14</v>
      </c>
    </row>
    <row r="5687" spans="1:10" s="110" customFormat="1" ht="25.5" customHeight="1">
      <c r="A5687" s="94" t="s">
        <v>137</v>
      </c>
      <c r="B5687" s="95" t="s">
        <v>2000</v>
      </c>
      <c r="C5687" s="95" t="s">
        <v>21</v>
      </c>
      <c r="D5687" s="277" t="s">
        <v>2001</v>
      </c>
      <c r="E5687" s="368" t="s">
        <v>148</v>
      </c>
      <c r="F5687" s="368"/>
      <c r="G5687" s="95" t="s">
        <v>26</v>
      </c>
      <c r="H5687" s="182">
        <v>1</v>
      </c>
      <c r="I5687" s="96">
        <v>0.25</v>
      </c>
      <c r="J5687" s="196">
        <v>0.25</v>
      </c>
    </row>
    <row r="5688" spans="1:10" s="110" customFormat="1">
      <c r="A5688" s="199" t="s">
        <v>139</v>
      </c>
      <c r="B5688" s="186" t="s">
        <v>2002</v>
      </c>
      <c r="C5688" s="186" t="s">
        <v>21</v>
      </c>
      <c r="D5688" s="278" t="s">
        <v>2003</v>
      </c>
      <c r="E5688" s="362" t="s">
        <v>141</v>
      </c>
      <c r="F5688" s="362"/>
      <c r="G5688" s="186" t="s">
        <v>26</v>
      </c>
      <c r="H5688" s="187">
        <v>1.328E-2</v>
      </c>
      <c r="I5688" s="188">
        <v>19.54</v>
      </c>
      <c r="J5688" s="200">
        <v>0.25</v>
      </c>
    </row>
    <row r="5689" spans="1:10" s="110" customFormat="1" ht="25.5">
      <c r="A5689" s="201"/>
      <c r="B5689" s="293"/>
      <c r="C5689" s="293"/>
      <c r="D5689" s="279"/>
      <c r="E5689" s="279" t="s">
        <v>143</v>
      </c>
      <c r="F5689" s="203">
        <v>0.25</v>
      </c>
      <c r="G5689" s="279" t="s">
        <v>144</v>
      </c>
      <c r="H5689" s="203">
        <v>0</v>
      </c>
      <c r="I5689" s="279" t="s">
        <v>145</v>
      </c>
      <c r="J5689" s="204">
        <v>0.25</v>
      </c>
    </row>
    <row r="5690" spans="1:10" s="110" customFormat="1" ht="15" customHeight="1" thickBot="1">
      <c r="A5690" s="201"/>
      <c r="B5690" s="293"/>
      <c r="C5690" s="293"/>
      <c r="D5690" s="279"/>
      <c r="E5690" s="279" t="s">
        <v>663</v>
      </c>
      <c r="F5690" s="203">
        <v>0.05</v>
      </c>
      <c r="G5690" s="279"/>
      <c r="H5690" s="363" t="s">
        <v>664</v>
      </c>
      <c r="I5690" s="363"/>
      <c r="J5690" s="204">
        <v>0.3</v>
      </c>
    </row>
    <row r="5691" spans="1:10" s="110" customFormat="1" ht="15" thickTop="1">
      <c r="A5691" s="205"/>
      <c r="B5691" s="190"/>
      <c r="C5691" s="190"/>
      <c r="D5691" s="189"/>
      <c r="E5691" s="189"/>
      <c r="F5691" s="189"/>
      <c r="G5691" s="189"/>
      <c r="H5691" s="189"/>
      <c r="I5691" s="189"/>
      <c r="J5691" s="206"/>
    </row>
    <row r="5692" spans="1:10" s="110" customFormat="1">
      <c r="A5692" s="290"/>
      <c r="B5692" s="289" t="s">
        <v>8</v>
      </c>
      <c r="C5692" s="289" t="s">
        <v>9</v>
      </c>
      <c r="D5692" s="284" t="s">
        <v>10</v>
      </c>
      <c r="E5692" s="367" t="s">
        <v>136</v>
      </c>
      <c r="F5692" s="367"/>
      <c r="G5692" s="289" t="s">
        <v>11</v>
      </c>
      <c r="H5692" s="288" t="s">
        <v>12</v>
      </c>
      <c r="I5692" s="288" t="s">
        <v>13</v>
      </c>
      <c r="J5692" s="287" t="s">
        <v>14</v>
      </c>
    </row>
    <row r="5693" spans="1:10" s="110" customFormat="1" ht="25.5" customHeight="1">
      <c r="A5693" s="94" t="s">
        <v>137</v>
      </c>
      <c r="B5693" s="95" t="s">
        <v>4882</v>
      </c>
      <c r="C5693" s="95" t="s">
        <v>21</v>
      </c>
      <c r="D5693" s="277" t="s">
        <v>4883</v>
      </c>
      <c r="E5693" s="368" t="s">
        <v>148</v>
      </c>
      <c r="F5693" s="368"/>
      <c r="G5693" s="95" t="s">
        <v>585</v>
      </c>
      <c r="H5693" s="182">
        <v>1</v>
      </c>
      <c r="I5693" s="96">
        <v>24.93</v>
      </c>
      <c r="J5693" s="196">
        <v>24.93</v>
      </c>
    </row>
    <row r="5694" spans="1:10" s="110" customFormat="1">
      <c r="A5694" s="199" t="s">
        <v>139</v>
      </c>
      <c r="B5694" s="186" t="s">
        <v>4884</v>
      </c>
      <c r="C5694" s="186" t="s">
        <v>21</v>
      </c>
      <c r="D5694" s="278" t="s">
        <v>4885</v>
      </c>
      <c r="E5694" s="362" t="s">
        <v>141</v>
      </c>
      <c r="F5694" s="362"/>
      <c r="G5694" s="186" t="s">
        <v>585</v>
      </c>
      <c r="H5694" s="187">
        <v>7.1599999999999997E-3</v>
      </c>
      <c r="I5694" s="188">
        <v>3482.33</v>
      </c>
      <c r="J5694" s="200">
        <v>24.93</v>
      </c>
    </row>
    <row r="5695" spans="1:10" s="110" customFormat="1" ht="25.5">
      <c r="A5695" s="201"/>
      <c r="B5695" s="293"/>
      <c r="C5695" s="293"/>
      <c r="D5695" s="279"/>
      <c r="E5695" s="279" t="s">
        <v>143</v>
      </c>
      <c r="F5695" s="203">
        <v>24.93</v>
      </c>
      <c r="G5695" s="279" t="s">
        <v>144</v>
      </c>
      <c r="H5695" s="203">
        <v>0</v>
      </c>
      <c r="I5695" s="279" t="s">
        <v>145</v>
      </c>
      <c r="J5695" s="204">
        <v>24.93</v>
      </c>
    </row>
    <row r="5696" spans="1:10" s="110" customFormat="1" ht="15" customHeight="1" thickBot="1">
      <c r="A5696" s="201"/>
      <c r="B5696" s="293"/>
      <c r="C5696" s="293"/>
      <c r="D5696" s="279"/>
      <c r="E5696" s="279" t="s">
        <v>663</v>
      </c>
      <c r="F5696" s="203">
        <v>5.6</v>
      </c>
      <c r="G5696" s="279"/>
      <c r="H5696" s="363" t="s">
        <v>664</v>
      </c>
      <c r="I5696" s="363"/>
      <c r="J5696" s="204">
        <v>30.53</v>
      </c>
    </row>
    <row r="5697" spans="1:10" s="110" customFormat="1" ht="15" thickTop="1">
      <c r="A5697" s="205"/>
      <c r="B5697" s="190"/>
      <c r="C5697" s="190"/>
      <c r="D5697" s="189"/>
      <c r="E5697" s="189"/>
      <c r="F5697" s="189"/>
      <c r="G5697" s="189"/>
      <c r="H5697" s="189"/>
      <c r="I5697" s="189"/>
      <c r="J5697" s="206"/>
    </row>
    <row r="5698" spans="1:10" s="110" customFormat="1">
      <c r="A5698" s="290"/>
      <c r="B5698" s="289" t="s">
        <v>8</v>
      </c>
      <c r="C5698" s="289" t="s">
        <v>9</v>
      </c>
      <c r="D5698" s="284" t="s">
        <v>10</v>
      </c>
      <c r="E5698" s="367" t="s">
        <v>136</v>
      </c>
      <c r="F5698" s="367"/>
      <c r="G5698" s="289" t="s">
        <v>11</v>
      </c>
      <c r="H5698" s="288" t="s">
        <v>12</v>
      </c>
      <c r="I5698" s="288" t="s">
        <v>13</v>
      </c>
      <c r="J5698" s="287" t="s">
        <v>14</v>
      </c>
    </row>
    <row r="5699" spans="1:10" s="110" customFormat="1" ht="25.5" customHeight="1">
      <c r="A5699" s="94" t="s">
        <v>137</v>
      </c>
      <c r="B5699" s="95" t="s">
        <v>2004</v>
      </c>
      <c r="C5699" s="95" t="s">
        <v>21</v>
      </c>
      <c r="D5699" s="277" t="s">
        <v>2005</v>
      </c>
      <c r="E5699" s="368" t="s">
        <v>148</v>
      </c>
      <c r="F5699" s="368"/>
      <c r="G5699" s="95" t="s">
        <v>26</v>
      </c>
      <c r="H5699" s="182">
        <v>1</v>
      </c>
      <c r="I5699" s="96">
        <v>0.28000000000000003</v>
      </c>
      <c r="J5699" s="196">
        <v>0.28000000000000003</v>
      </c>
    </row>
    <row r="5700" spans="1:10" s="110" customFormat="1">
      <c r="A5700" s="199" t="s">
        <v>139</v>
      </c>
      <c r="B5700" s="186" t="s">
        <v>2006</v>
      </c>
      <c r="C5700" s="186" t="s">
        <v>21</v>
      </c>
      <c r="D5700" s="278" t="s">
        <v>2007</v>
      </c>
      <c r="E5700" s="362" t="s">
        <v>141</v>
      </c>
      <c r="F5700" s="362"/>
      <c r="G5700" s="186" t="s">
        <v>26</v>
      </c>
      <c r="H5700" s="187">
        <v>1.6990000000000002E-2</v>
      </c>
      <c r="I5700" s="188">
        <v>17.059999999999999</v>
      </c>
      <c r="J5700" s="200">
        <v>0.28000000000000003</v>
      </c>
    </row>
    <row r="5701" spans="1:10" s="110" customFormat="1" ht="25.5">
      <c r="A5701" s="201"/>
      <c r="B5701" s="293"/>
      <c r="C5701" s="293"/>
      <c r="D5701" s="279"/>
      <c r="E5701" s="279" t="s">
        <v>143</v>
      </c>
      <c r="F5701" s="203">
        <v>0.28000000000000003</v>
      </c>
      <c r="G5701" s="279" t="s">
        <v>144</v>
      </c>
      <c r="H5701" s="203">
        <v>0</v>
      </c>
      <c r="I5701" s="279" t="s">
        <v>145</v>
      </c>
      <c r="J5701" s="204">
        <v>0.28000000000000003</v>
      </c>
    </row>
    <row r="5702" spans="1:10" s="110" customFormat="1" ht="15" customHeight="1" thickBot="1">
      <c r="A5702" s="201"/>
      <c r="B5702" s="293"/>
      <c r="C5702" s="293"/>
      <c r="D5702" s="279"/>
      <c r="E5702" s="279" t="s">
        <v>663</v>
      </c>
      <c r="F5702" s="203">
        <v>0.06</v>
      </c>
      <c r="G5702" s="279"/>
      <c r="H5702" s="363" t="s">
        <v>664</v>
      </c>
      <c r="I5702" s="363"/>
      <c r="J5702" s="204">
        <v>0.34</v>
      </c>
    </row>
    <row r="5703" spans="1:10" s="110" customFormat="1" ht="15" thickTop="1">
      <c r="A5703" s="205"/>
      <c r="B5703" s="190"/>
      <c r="C5703" s="190"/>
      <c r="D5703" s="189"/>
      <c r="E5703" s="189"/>
      <c r="F5703" s="189"/>
      <c r="G5703" s="189"/>
      <c r="H5703" s="189"/>
      <c r="I5703" s="189"/>
      <c r="J5703" s="206"/>
    </row>
    <row r="5704" spans="1:10" s="110" customFormat="1">
      <c r="A5704" s="290"/>
      <c r="B5704" s="289" t="s">
        <v>8</v>
      </c>
      <c r="C5704" s="289" t="s">
        <v>9</v>
      </c>
      <c r="D5704" s="284" t="s">
        <v>10</v>
      </c>
      <c r="E5704" s="367" t="s">
        <v>136</v>
      </c>
      <c r="F5704" s="367"/>
      <c r="G5704" s="289" t="s">
        <v>11</v>
      </c>
      <c r="H5704" s="288" t="s">
        <v>12</v>
      </c>
      <c r="I5704" s="288" t="s">
        <v>13</v>
      </c>
      <c r="J5704" s="287" t="s">
        <v>14</v>
      </c>
    </row>
    <row r="5705" spans="1:10" s="110" customFormat="1" ht="25.5" customHeight="1">
      <c r="A5705" s="94" t="s">
        <v>137</v>
      </c>
      <c r="B5705" s="95" t="s">
        <v>4904</v>
      </c>
      <c r="C5705" s="95" t="s">
        <v>21</v>
      </c>
      <c r="D5705" s="277" t="s">
        <v>4905</v>
      </c>
      <c r="E5705" s="368" t="s">
        <v>148</v>
      </c>
      <c r="F5705" s="368"/>
      <c r="G5705" s="95" t="s">
        <v>585</v>
      </c>
      <c r="H5705" s="182">
        <v>1</v>
      </c>
      <c r="I5705" s="96">
        <v>11.79</v>
      </c>
      <c r="J5705" s="196">
        <v>11.79</v>
      </c>
    </row>
    <row r="5706" spans="1:10" s="110" customFormat="1">
      <c r="A5706" s="199" t="s">
        <v>139</v>
      </c>
      <c r="B5706" s="186" t="s">
        <v>4910</v>
      </c>
      <c r="C5706" s="186" t="s">
        <v>21</v>
      </c>
      <c r="D5706" s="278" t="s">
        <v>4911</v>
      </c>
      <c r="E5706" s="362" t="s">
        <v>141</v>
      </c>
      <c r="F5706" s="362"/>
      <c r="G5706" s="186" t="s">
        <v>585</v>
      </c>
      <c r="H5706" s="187">
        <v>4.3800000000000002E-3</v>
      </c>
      <c r="I5706" s="188">
        <v>2692.19</v>
      </c>
      <c r="J5706" s="200">
        <v>11.79</v>
      </c>
    </row>
    <row r="5707" spans="1:10" s="110" customFormat="1" ht="25.5">
      <c r="A5707" s="201"/>
      <c r="B5707" s="293"/>
      <c r="C5707" s="293"/>
      <c r="D5707" s="279"/>
      <c r="E5707" s="279" t="s">
        <v>143</v>
      </c>
      <c r="F5707" s="203">
        <v>11.79</v>
      </c>
      <c r="G5707" s="279" t="s">
        <v>144</v>
      </c>
      <c r="H5707" s="203">
        <v>0</v>
      </c>
      <c r="I5707" s="279" t="s">
        <v>145</v>
      </c>
      <c r="J5707" s="204">
        <v>11.79</v>
      </c>
    </row>
    <row r="5708" spans="1:10" s="110" customFormat="1" ht="15" customHeight="1" thickBot="1">
      <c r="A5708" s="201"/>
      <c r="B5708" s="293"/>
      <c r="C5708" s="293"/>
      <c r="D5708" s="279"/>
      <c r="E5708" s="279" t="s">
        <v>663</v>
      </c>
      <c r="F5708" s="203">
        <v>2.64</v>
      </c>
      <c r="G5708" s="279"/>
      <c r="H5708" s="363" t="s">
        <v>664</v>
      </c>
      <c r="I5708" s="363"/>
      <c r="J5708" s="204">
        <v>14.43</v>
      </c>
    </row>
    <row r="5709" spans="1:10" s="110" customFormat="1" ht="15" thickTop="1">
      <c r="A5709" s="205"/>
      <c r="B5709" s="190"/>
      <c r="C5709" s="190"/>
      <c r="D5709" s="189"/>
      <c r="E5709" s="189"/>
      <c r="F5709" s="189"/>
      <c r="G5709" s="189"/>
      <c r="H5709" s="189"/>
      <c r="I5709" s="189"/>
      <c r="J5709" s="206"/>
    </row>
    <row r="5710" spans="1:10" s="110" customFormat="1">
      <c r="A5710" s="290"/>
      <c r="B5710" s="289" t="s">
        <v>8</v>
      </c>
      <c r="C5710" s="289" t="s">
        <v>9</v>
      </c>
      <c r="D5710" s="284" t="s">
        <v>10</v>
      </c>
      <c r="E5710" s="367" t="s">
        <v>136</v>
      </c>
      <c r="F5710" s="367"/>
      <c r="G5710" s="289" t="s">
        <v>11</v>
      </c>
      <c r="H5710" s="288" t="s">
        <v>12</v>
      </c>
      <c r="I5710" s="288" t="s">
        <v>13</v>
      </c>
      <c r="J5710" s="287" t="s">
        <v>14</v>
      </c>
    </row>
    <row r="5711" spans="1:10" s="110" customFormat="1" ht="25.5" customHeight="1">
      <c r="A5711" s="94" t="s">
        <v>137</v>
      </c>
      <c r="B5711" s="95" t="s">
        <v>2008</v>
      </c>
      <c r="C5711" s="95" t="s">
        <v>21</v>
      </c>
      <c r="D5711" s="277" t="s">
        <v>2009</v>
      </c>
      <c r="E5711" s="368" t="s">
        <v>155</v>
      </c>
      <c r="F5711" s="368"/>
      <c r="G5711" s="95" t="s">
        <v>26</v>
      </c>
      <c r="H5711" s="182">
        <v>1</v>
      </c>
      <c r="I5711" s="96">
        <v>8.74</v>
      </c>
      <c r="J5711" s="196">
        <v>8.74</v>
      </c>
    </row>
    <row r="5712" spans="1:10" s="110" customFormat="1">
      <c r="A5712" s="199" t="s">
        <v>139</v>
      </c>
      <c r="B5712" s="186" t="s">
        <v>1902</v>
      </c>
      <c r="C5712" s="186" t="s">
        <v>21</v>
      </c>
      <c r="D5712" s="278" t="s">
        <v>1903</v>
      </c>
      <c r="E5712" s="362" t="s">
        <v>142</v>
      </c>
      <c r="F5712" s="362"/>
      <c r="G5712" s="186" t="s">
        <v>547</v>
      </c>
      <c r="H5712" s="187">
        <v>1.4360999999999999</v>
      </c>
      <c r="I5712" s="188">
        <v>6.09</v>
      </c>
      <c r="J5712" s="200">
        <v>8.74</v>
      </c>
    </row>
    <row r="5713" spans="1:10" s="110" customFormat="1" ht="25.5">
      <c r="A5713" s="201"/>
      <c r="B5713" s="293"/>
      <c r="C5713" s="293"/>
      <c r="D5713" s="279"/>
      <c r="E5713" s="279" t="s">
        <v>143</v>
      </c>
      <c r="F5713" s="203">
        <v>0</v>
      </c>
      <c r="G5713" s="279" t="s">
        <v>144</v>
      </c>
      <c r="H5713" s="203">
        <v>0</v>
      </c>
      <c r="I5713" s="279" t="s">
        <v>145</v>
      </c>
      <c r="J5713" s="204">
        <v>0</v>
      </c>
    </row>
    <row r="5714" spans="1:10" s="110" customFormat="1" ht="15" customHeight="1" thickBot="1">
      <c r="A5714" s="201"/>
      <c r="B5714" s="293"/>
      <c r="C5714" s="293"/>
      <c r="D5714" s="279"/>
      <c r="E5714" s="279" t="s">
        <v>663</v>
      </c>
      <c r="F5714" s="203">
        <v>1.96</v>
      </c>
      <c r="G5714" s="279"/>
      <c r="H5714" s="363" t="s">
        <v>664</v>
      </c>
      <c r="I5714" s="363"/>
      <c r="J5714" s="204">
        <v>10.7</v>
      </c>
    </row>
    <row r="5715" spans="1:10" s="110" customFormat="1" ht="15" thickTop="1">
      <c r="A5715" s="205"/>
      <c r="B5715" s="190"/>
      <c r="C5715" s="190"/>
      <c r="D5715" s="189"/>
      <c r="E5715" s="189"/>
      <c r="F5715" s="189"/>
      <c r="G5715" s="189"/>
      <c r="H5715" s="189"/>
      <c r="I5715" s="189"/>
      <c r="J5715" s="206"/>
    </row>
    <row r="5716" spans="1:10" s="110" customFormat="1">
      <c r="A5716" s="290"/>
      <c r="B5716" s="289" t="s">
        <v>8</v>
      </c>
      <c r="C5716" s="289" t="s">
        <v>9</v>
      </c>
      <c r="D5716" s="284" t="s">
        <v>10</v>
      </c>
      <c r="E5716" s="367" t="s">
        <v>136</v>
      </c>
      <c r="F5716" s="367"/>
      <c r="G5716" s="289" t="s">
        <v>11</v>
      </c>
      <c r="H5716" s="288" t="s">
        <v>12</v>
      </c>
      <c r="I5716" s="288" t="s">
        <v>13</v>
      </c>
      <c r="J5716" s="287" t="s">
        <v>14</v>
      </c>
    </row>
    <row r="5717" spans="1:10" s="110" customFormat="1" ht="25.5" customHeight="1">
      <c r="A5717" s="94" t="s">
        <v>137</v>
      </c>
      <c r="B5717" s="95" t="s">
        <v>1393</v>
      </c>
      <c r="C5717" s="95" t="s">
        <v>21</v>
      </c>
      <c r="D5717" s="277" t="s">
        <v>767</v>
      </c>
      <c r="E5717" s="368" t="s">
        <v>155</v>
      </c>
      <c r="F5717" s="368"/>
      <c r="G5717" s="95" t="s">
        <v>156</v>
      </c>
      <c r="H5717" s="182">
        <v>1</v>
      </c>
      <c r="I5717" s="96">
        <v>9.91</v>
      </c>
      <c r="J5717" s="196">
        <v>9.91</v>
      </c>
    </row>
    <row r="5718" spans="1:10" s="110" customFormat="1" ht="25.5" customHeight="1">
      <c r="A5718" s="197" t="s">
        <v>146</v>
      </c>
      <c r="B5718" s="183" t="s">
        <v>2010</v>
      </c>
      <c r="C5718" s="183" t="s">
        <v>21</v>
      </c>
      <c r="D5718" s="285" t="s">
        <v>2011</v>
      </c>
      <c r="E5718" s="365" t="s">
        <v>155</v>
      </c>
      <c r="F5718" s="365"/>
      <c r="G5718" s="183" t="s">
        <v>26</v>
      </c>
      <c r="H5718" s="184">
        <v>1</v>
      </c>
      <c r="I5718" s="185">
        <v>0.53</v>
      </c>
      <c r="J5718" s="198">
        <v>0.53</v>
      </c>
    </row>
    <row r="5719" spans="1:10" s="110" customFormat="1" ht="25.5" customHeight="1">
      <c r="A5719" s="197" t="s">
        <v>146</v>
      </c>
      <c r="B5719" s="183" t="s">
        <v>2012</v>
      </c>
      <c r="C5719" s="183" t="s">
        <v>21</v>
      </c>
      <c r="D5719" s="285" t="s">
        <v>2013</v>
      </c>
      <c r="E5719" s="365" t="s">
        <v>155</v>
      </c>
      <c r="F5719" s="365"/>
      <c r="G5719" s="183" t="s">
        <v>26</v>
      </c>
      <c r="H5719" s="184">
        <v>1</v>
      </c>
      <c r="I5719" s="185">
        <v>0.11</v>
      </c>
      <c r="J5719" s="198">
        <v>0.11</v>
      </c>
    </row>
    <row r="5720" spans="1:10" s="110" customFormat="1" ht="25.5" customHeight="1">
      <c r="A5720" s="197" t="s">
        <v>146</v>
      </c>
      <c r="B5720" s="183" t="s">
        <v>2014</v>
      </c>
      <c r="C5720" s="183" t="s">
        <v>21</v>
      </c>
      <c r="D5720" s="285" t="s">
        <v>2015</v>
      </c>
      <c r="E5720" s="365" t="s">
        <v>155</v>
      </c>
      <c r="F5720" s="365"/>
      <c r="G5720" s="183" t="s">
        <v>26</v>
      </c>
      <c r="H5720" s="184">
        <v>1</v>
      </c>
      <c r="I5720" s="185">
        <v>0.53</v>
      </c>
      <c r="J5720" s="198">
        <v>0.53</v>
      </c>
    </row>
    <row r="5721" spans="1:10" s="110" customFormat="1" ht="25.5" customHeight="1">
      <c r="A5721" s="197" t="s">
        <v>146</v>
      </c>
      <c r="B5721" s="183" t="s">
        <v>2008</v>
      </c>
      <c r="C5721" s="183" t="s">
        <v>21</v>
      </c>
      <c r="D5721" s="285" t="s">
        <v>2009</v>
      </c>
      <c r="E5721" s="365" t="s">
        <v>155</v>
      </c>
      <c r="F5721" s="365"/>
      <c r="G5721" s="183" t="s">
        <v>26</v>
      </c>
      <c r="H5721" s="184">
        <v>1</v>
      </c>
      <c r="I5721" s="185">
        <v>8.74</v>
      </c>
      <c r="J5721" s="198">
        <v>8.74</v>
      </c>
    </row>
    <row r="5722" spans="1:10" s="110" customFormat="1" ht="25.5">
      <c r="A5722" s="201"/>
      <c r="B5722" s="293"/>
      <c r="C5722" s="293"/>
      <c r="D5722" s="279"/>
      <c r="E5722" s="279" t="s">
        <v>143</v>
      </c>
      <c r="F5722" s="203">
        <v>0</v>
      </c>
      <c r="G5722" s="279" t="s">
        <v>144</v>
      </c>
      <c r="H5722" s="203">
        <v>0</v>
      </c>
      <c r="I5722" s="279" t="s">
        <v>145</v>
      </c>
      <c r="J5722" s="204">
        <v>0</v>
      </c>
    </row>
    <row r="5723" spans="1:10" s="110" customFormat="1" ht="15" customHeight="1" thickBot="1">
      <c r="A5723" s="201"/>
      <c r="B5723" s="293"/>
      <c r="C5723" s="293"/>
      <c r="D5723" s="279"/>
      <c r="E5723" s="279" t="s">
        <v>663</v>
      </c>
      <c r="F5723" s="203">
        <v>2.2200000000000002</v>
      </c>
      <c r="G5723" s="279"/>
      <c r="H5723" s="363" t="s">
        <v>664</v>
      </c>
      <c r="I5723" s="363"/>
      <c r="J5723" s="204">
        <v>12.13</v>
      </c>
    </row>
    <row r="5724" spans="1:10" s="110" customFormat="1" ht="15" thickTop="1">
      <c r="A5724" s="205"/>
      <c r="B5724" s="190"/>
      <c r="C5724" s="190"/>
      <c r="D5724" s="189"/>
      <c r="E5724" s="189"/>
      <c r="F5724" s="189"/>
      <c r="G5724" s="189"/>
      <c r="H5724" s="189"/>
      <c r="I5724" s="189"/>
      <c r="J5724" s="206"/>
    </row>
    <row r="5725" spans="1:10" s="110" customFormat="1">
      <c r="A5725" s="290"/>
      <c r="B5725" s="289" t="s">
        <v>8</v>
      </c>
      <c r="C5725" s="289" t="s">
        <v>9</v>
      </c>
      <c r="D5725" s="284" t="s">
        <v>10</v>
      </c>
      <c r="E5725" s="367" t="s">
        <v>136</v>
      </c>
      <c r="F5725" s="367"/>
      <c r="G5725" s="289" t="s">
        <v>11</v>
      </c>
      <c r="H5725" s="288" t="s">
        <v>12</v>
      </c>
      <c r="I5725" s="288" t="s">
        <v>13</v>
      </c>
      <c r="J5725" s="287" t="s">
        <v>14</v>
      </c>
    </row>
    <row r="5726" spans="1:10" s="110" customFormat="1" ht="25.5" customHeight="1">
      <c r="A5726" s="94" t="s">
        <v>137</v>
      </c>
      <c r="B5726" s="95" t="s">
        <v>2010</v>
      </c>
      <c r="C5726" s="95" t="s">
        <v>21</v>
      </c>
      <c r="D5726" s="277" t="s">
        <v>2011</v>
      </c>
      <c r="E5726" s="368" t="s">
        <v>155</v>
      </c>
      <c r="F5726" s="368"/>
      <c r="G5726" s="95" t="s">
        <v>26</v>
      </c>
      <c r="H5726" s="182">
        <v>1</v>
      </c>
      <c r="I5726" s="96">
        <v>0.53</v>
      </c>
      <c r="J5726" s="196">
        <v>0.53</v>
      </c>
    </row>
    <row r="5727" spans="1:10" s="110" customFormat="1" ht="25.5" customHeight="1">
      <c r="A5727" s="199" t="s">
        <v>139</v>
      </c>
      <c r="B5727" s="186" t="s">
        <v>2016</v>
      </c>
      <c r="C5727" s="186" t="s">
        <v>21</v>
      </c>
      <c r="D5727" s="278" t="s">
        <v>2017</v>
      </c>
      <c r="E5727" s="362" t="s">
        <v>915</v>
      </c>
      <c r="F5727" s="362"/>
      <c r="G5727" s="186" t="s">
        <v>45</v>
      </c>
      <c r="H5727" s="187">
        <v>6.9999999999999994E-5</v>
      </c>
      <c r="I5727" s="188">
        <v>7709</v>
      </c>
      <c r="J5727" s="200">
        <v>0.53</v>
      </c>
    </row>
    <row r="5728" spans="1:10" s="110" customFormat="1" ht="25.5">
      <c r="A5728" s="201"/>
      <c r="B5728" s="293"/>
      <c r="C5728" s="293"/>
      <c r="D5728" s="279"/>
      <c r="E5728" s="279" t="s">
        <v>143</v>
      </c>
      <c r="F5728" s="203">
        <v>0</v>
      </c>
      <c r="G5728" s="279" t="s">
        <v>144</v>
      </c>
      <c r="H5728" s="203">
        <v>0</v>
      </c>
      <c r="I5728" s="279" t="s">
        <v>145</v>
      </c>
      <c r="J5728" s="204">
        <v>0</v>
      </c>
    </row>
    <row r="5729" spans="1:10" s="110" customFormat="1" ht="15" customHeight="1" thickBot="1">
      <c r="A5729" s="201"/>
      <c r="B5729" s="293"/>
      <c r="C5729" s="293"/>
      <c r="D5729" s="279"/>
      <c r="E5729" s="279" t="s">
        <v>663</v>
      </c>
      <c r="F5729" s="203">
        <v>0.11</v>
      </c>
      <c r="G5729" s="279"/>
      <c r="H5729" s="363" t="s">
        <v>664</v>
      </c>
      <c r="I5729" s="363"/>
      <c r="J5729" s="204">
        <v>0.64</v>
      </c>
    </row>
    <row r="5730" spans="1:10" s="110" customFormat="1" ht="15" thickTop="1">
      <c r="A5730" s="205"/>
      <c r="B5730" s="190"/>
      <c r="C5730" s="190"/>
      <c r="D5730" s="189"/>
      <c r="E5730" s="189"/>
      <c r="F5730" s="189"/>
      <c r="G5730" s="189"/>
      <c r="H5730" s="189"/>
      <c r="I5730" s="189"/>
      <c r="J5730" s="206"/>
    </row>
    <row r="5731" spans="1:10" s="110" customFormat="1">
      <c r="A5731" s="290"/>
      <c r="B5731" s="289" t="s">
        <v>8</v>
      </c>
      <c r="C5731" s="289" t="s">
        <v>9</v>
      </c>
      <c r="D5731" s="284" t="s">
        <v>10</v>
      </c>
      <c r="E5731" s="367" t="s">
        <v>136</v>
      </c>
      <c r="F5731" s="367"/>
      <c r="G5731" s="289" t="s">
        <v>11</v>
      </c>
      <c r="H5731" s="288" t="s">
        <v>12</v>
      </c>
      <c r="I5731" s="288" t="s">
        <v>13</v>
      </c>
      <c r="J5731" s="287" t="s">
        <v>14</v>
      </c>
    </row>
    <row r="5732" spans="1:10" s="110" customFormat="1" ht="25.5" customHeight="1">
      <c r="A5732" s="94" t="s">
        <v>137</v>
      </c>
      <c r="B5732" s="95" t="s">
        <v>2012</v>
      </c>
      <c r="C5732" s="95" t="s">
        <v>21</v>
      </c>
      <c r="D5732" s="277" t="s">
        <v>2013</v>
      </c>
      <c r="E5732" s="368" t="s">
        <v>155</v>
      </c>
      <c r="F5732" s="368"/>
      <c r="G5732" s="95" t="s">
        <v>26</v>
      </c>
      <c r="H5732" s="182">
        <v>1</v>
      </c>
      <c r="I5732" s="96">
        <v>0.11</v>
      </c>
      <c r="J5732" s="196">
        <v>0.11</v>
      </c>
    </row>
    <row r="5733" spans="1:10" s="110" customFormat="1" ht="25.5" customHeight="1">
      <c r="A5733" s="199" t="s">
        <v>139</v>
      </c>
      <c r="B5733" s="186" t="s">
        <v>2016</v>
      </c>
      <c r="C5733" s="186" t="s">
        <v>21</v>
      </c>
      <c r="D5733" s="278" t="s">
        <v>2017</v>
      </c>
      <c r="E5733" s="362" t="s">
        <v>915</v>
      </c>
      <c r="F5733" s="362"/>
      <c r="G5733" s="186" t="s">
        <v>45</v>
      </c>
      <c r="H5733" s="187">
        <v>1.4800000000000001E-5</v>
      </c>
      <c r="I5733" s="188">
        <v>7709</v>
      </c>
      <c r="J5733" s="200">
        <v>0.11</v>
      </c>
    </row>
    <row r="5734" spans="1:10" s="110" customFormat="1" ht="25.5">
      <c r="A5734" s="201"/>
      <c r="B5734" s="293"/>
      <c r="C5734" s="293"/>
      <c r="D5734" s="279"/>
      <c r="E5734" s="279" t="s">
        <v>143</v>
      </c>
      <c r="F5734" s="203">
        <v>0</v>
      </c>
      <c r="G5734" s="279" t="s">
        <v>144</v>
      </c>
      <c r="H5734" s="203">
        <v>0</v>
      </c>
      <c r="I5734" s="279" t="s">
        <v>145</v>
      </c>
      <c r="J5734" s="204">
        <v>0</v>
      </c>
    </row>
    <row r="5735" spans="1:10" s="110" customFormat="1" ht="15" customHeight="1" thickBot="1">
      <c r="A5735" s="201"/>
      <c r="B5735" s="293"/>
      <c r="C5735" s="293"/>
      <c r="D5735" s="279"/>
      <c r="E5735" s="279" t="s">
        <v>663</v>
      </c>
      <c r="F5735" s="203">
        <v>0.02</v>
      </c>
      <c r="G5735" s="279"/>
      <c r="H5735" s="363" t="s">
        <v>664</v>
      </c>
      <c r="I5735" s="363"/>
      <c r="J5735" s="204">
        <v>0.13</v>
      </c>
    </row>
    <row r="5736" spans="1:10" s="110" customFormat="1" ht="15" thickTop="1">
      <c r="A5736" s="205"/>
      <c r="B5736" s="190"/>
      <c r="C5736" s="190"/>
      <c r="D5736" s="189"/>
      <c r="E5736" s="189"/>
      <c r="F5736" s="189"/>
      <c r="G5736" s="189"/>
      <c r="H5736" s="189"/>
      <c r="I5736" s="189"/>
      <c r="J5736" s="206"/>
    </row>
    <row r="5737" spans="1:10" s="110" customFormat="1">
      <c r="A5737" s="290"/>
      <c r="B5737" s="289" t="s">
        <v>8</v>
      </c>
      <c r="C5737" s="289" t="s">
        <v>9</v>
      </c>
      <c r="D5737" s="284" t="s">
        <v>10</v>
      </c>
      <c r="E5737" s="367" t="s">
        <v>136</v>
      </c>
      <c r="F5737" s="367"/>
      <c r="G5737" s="289" t="s">
        <v>11</v>
      </c>
      <c r="H5737" s="288" t="s">
        <v>12</v>
      </c>
      <c r="I5737" s="288" t="s">
        <v>13</v>
      </c>
      <c r="J5737" s="287" t="s">
        <v>14</v>
      </c>
    </row>
    <row r="5738" spans="1:10" s="110" customFormat="1" ht="25.5" customHeight="1">
      <c r="A5738" s="94" t="s">
        <v>137</v>
      </c>
      <c r="B5738" s="95" t="s">
        <v>2014</v>
      </c>
      <c r="C5738" s="95" t="s">
        <v>21</v>
      </c>
      <c r="D5738" s="277" t="s">
        <v>2015</v>
      </c>
      <c r="E5738" s="368" t="s">
        <v>155</v>
      </c>
      <c r="F5738" s="368"/>
      <c r="G5738" s="95" t="s">
        <v>26</v>
      </c>
      <c r="H5738" s="182">
        <v>1</v>
      </c>
      <c r="I5738" s="96">
        <v>0.53</v>
      </c>
      <c r="J5738" s="196">
        <v>0.53</v>
      </c>
    </row>
    <row r="5739" spans="1:10" s="110" customFormat="1" ht="25.5" customHeight="1">
      <c r="A5739" s="199" t="s">
        <v>139</v>
      </c>
      <c r="B5739" s="186" t="s">
        <v>2016</v>
      </c>
      <c r="C5739" s="186" t="s">
        <v>21</v>
      </c>
      <c r="D5739" s="278" t="s">
        <v>2017</v>
      </c>
      <c r="E5739" s="362" t="s">
        <v>915</v>
      </c>
      <c r="F5739" s="362"/>
      <c r="G5739" s="186" t="s">
        <v>45</v>
      </c>
      <c r="H5739" s="187">
        <v>6.9999999999999994E-5</v>
      </c>
      <c r="I5739" s="188">
        <v>7709</v>
      </c>
      <c r="J5739" s="200">
        <v>0.53</v>
      </c>
    </row>
    <row r="5740" spans="1:10" s="110" customFormat="1" ht="25.5">
      <c r="A5740" s="201"/>
      <c r="B5740" s="293"/>
      <c r="C5740" s="293"/>
      <c r="D5740" s="279"/>
      <c r="E5740" s="279" t="s">
        <v>143</v>
      </c>
      <c r="F5740" s="203">
        <v>0</v>
      </c>
      <c r="G5740" s="279" t="s">
        <v>144</v>
      </c>
      <c r="H5740" s="203">
        <v>0</v>
      </c>
      <c r="I5740" s="279" t="s">
        <v>145</v>
      </c>
      <c r="J5740" s="204">
        <v>0</v>
      </c>
    </row>
    <row r="5741" spans="1:10" s="110" customFormat="1" ht="15" customHeight="1" thickBot="1">
      <c r="A5741" s="201"/>
      <c r="B5741" s="293"/>
      <c r="C5741" s="293"/>
      <c r="D5741" s="279"/>
      <c r="E5741" s="279" t="s">
        <v>663</v>
      </c>
      <c r="F5741" s="203">
        <v>0.11</v>
      </c>
      <c r="G5741" s="279"/>
      <c r="H5741" s="363" t="s">
        <v>664</v>
      </c>
      <c r="I5741" s="363"/>
      <c r="J5741" s="204">
        <v>0.64</v>
      </c>
    </row>
    <row r="5742" spans="1:10" s="110" customFormat="1" ht="15" thickTop="1">
      <c r="A5742" s="205"/>
      <c r="B5742" s="190"/>
      <c r="C5742" s="190"/>
      <c r="D5742" s="189"/>
      <c r="E5742" s="189"/>
      <c r="F5742" s="189"/>
      <c r="G5742" s="189"/>
      <c r="H5742" s="189"/>
      <c r="I5742" s="189"/>
      <c r="J5742" s="206"/>
    </row>
    <row r="5743" spans="1:10" s="110" customFormat="1">
      <c r="A5743" s="290"/>
      <c r="B5743" s="289" t="s">
        <v>8</v>
      </c>
      <c r="C5743" s="289" t="s">
        <v>9</v>
      </c>
      <c r="D5743" s="284" t="s">
        <v>10</v>
      </c>
      <c r="E5743" s="367" t="s">
        <v>136</v>
      </c>
      <c r="F5743" s="367"/>
      <c r="G5743" s="289" t="s">
        <v>11</v>
      </c>
      <c r="H5743" s="288" t="s">
        <v>12</v>
      </c>
      <c r="I5743" s="288" t="s">
        <v>13</v>
      </c>
      <c r="J5743" s="287" t="s">
        <v>14</v>
      </c>
    </row>
    <row r="5744" spans="1:10" s="110" customFormat="1" ht="14.25" customHeight="1">
      <c r="A5744" s="94" t="s">
        <v>137</v>
      </c>
      <c r="B5744" s="95" t="s">
        <v>1509</v>
      </c>
      <c r="C5744" s="95" t="s">
        <v>21</v>
      </c>
      <c r="D5744" s="277" t="s">
        <v>151</v>
      </c>
      <c r="E5744" s="368" t="s">
        <v>148</v>
      </c>
      <c r="F5744" s="368"/>
      <c r="G5744" s="95" t="s">
        <v>26</v>
      </c>
      <c r="H5744" s="182">
        <v>1</v>
      </c>
      <c r="I5744" s="96">
        <v>26.68</v>
      </c>
      <c r="J5744" s="196">
        <v>26.68</v>
      </c>
    </row>
    <row r="5745" spans="1:10" s="110" customFormat="1" ht="25.5" customHeight="1">
      <c r="A5745" s="197" t="s">
        <v>146</v>
      </c>
      <c r="B5745" s="183" t="s">
        <v>1920</v>
      </c>
      <c r="C5745" s="183" t="s">
        <v>21</v>
      </c>
      <c r="D5745" s="285" t="s">
        <v>1921</v>
      </c>
      <c r="E5745" s="365" t="s">
        <v>148</v>
      </c>
      <c r="F5745" s="365"/>
      <c r="G5745" s="183" t="s">
        <v>26</v>
      </c>
      <c r="H5745" s="184">
        <v>1</v>
      </c>
      <c r="I5745" s="185">
        <v>0.87</v>
      </c>
      <c r="J5745" s="198">
        <v>0.87</v>
      </c>
    </row>
    <row r="5746" spans="1:10" s="110" customFormat="1">
      <c r="A5746" s="199" t="s">
        <v>139</v>
      </c>
      <c r="B5746" s="186" t="s">
        <v>1922</v>
      </c>
      <c r="C5746" s="186" t="s">
        <v>21</v>
      </c>
      <c r="D5746" s="278" t="s">
        <v>1923</v>
      </c>
      <c r="E5746" s="362" t="s">
        <v>141</v>
      </c>
      <c r="F5746" s="362"/>
      <c r="G5746" s="186" t="s">
        <v>26</v>
      </c>
      <c r="H5746" s="187">
        <v>1</v>
      </c>
      <c r="I5746" s="188">
        <v>20.47</v>
      </c>
      <c r="J5746" s="200">
        <v>20.47</v>
      </c>
    </row>
    <row r="5747" spans="1:10" s="110" customFormat="1" ht="25.5">
      <c r="A5747" s="199" t="s">
        <v>139</v>
      </c>
      <c r="B5747" s="186" t="s">
        <v>1732</v>
      </c>
      <c r="C5747" s="186" t="s">
        <v>21</v>
      </c>
      <c r="D5747" s="278" t="s">
        <v>1733</v>
      </c>
      <c r="E5747" s="362" t="s">
        <v>142</v>
      </c>
      <c r="F5747" s="362"/>
      <c r="G5747" s="186" t="s">
        <v>26</v>
      </c>
      <c r="H5747" s="187">
        <v>1</v>
      </c>
      <c r="I5747" s="188">
        <v>1.0900000000000001</v>
      </c>
      <c r="J5747" s="200">
        <v>1.0900000000000001</v>
      </c>
    </row>
    <row r="5748" spans="1:10" s="110" customFormat="1" ht="25.5">
      <c r="A5748" s="199" t="s">
        <v>139</v>
      </c>
      <c r="B5748" s="186" t="s">
        <v>1734</v>
      </c>
      <c r="C5748" s="186" t="s">
        <v>21</v>
      </c>
      <c r="D5748" s="278" t="s">
        <v>1735</v>
      </c>
      <c r="E5748" s="362" t="s">
        <v>142</v>
      </c>
      <c r="F5748" s="362"/>
      <c r="G5748" s="186" t="s">
        <v>26</v>
      </c>
      <c r="H5748" s="187">
        <v>1</v>
      </c>
      <c r="I5748" s="188">
        <v>0.82</v>
      </c>
      <c r="J5748" s="200">
        <v>0.82</v>
      </c>
    </row>
    <row r="5749" spans="1:10" s="110" customFormat="1" ht="25.5">
      <c r="A5749" s="199" t="s">
        <v>139</v>
      </c>
      <c r="B5749" s="186" t="s">
        <v>1366</v>
      </c>
      <c r="C5749" s="186" t="s">
        <v>21</v>
      </c>
      <c r="D5749" s="278" t="s">
        <v>733</v>
      </c>
      <c r="E5749" s="362" t="s">
        <v>142</v>
      </c>
      <c r="F5749" s="362"/>
      <c r="G5749" s="186" t="s">
        <v>26</v>
      </c>
      <c r="H5749" s="187">
        <v>1</v>
      </c>
      <c r="I5749" s="188">
        <v>1.34</v>
      </c>
      <c r="J5749" s="200">
        <v>1.34</v>
      </c>
    </row>
    <row r="5750" spans="1:10" s="110" customFormat="1" ht="25.5">
      <c r="A5750" s="199" t="s">
        <v>139</v>
      </c>
      <c r="B5750" s="186" t="s">
        <v>1367</v>
      </c>
      <c r="C5750" s="186" t="s">
        <v>21</v>
      </c>
      <c r="D5750" s="278" t="s">
        <v>734</v>
      </c>
      <c r="E5750" s="362" t="s">
        <v>142</v>
      </c>
      <c r="F5750" s="362"/>
      <c r="G5750" s="186" t="s">
        <v>26</v>
      </c>
      <c r="H5750" s="187">
        <v>1</v>
      </c>
      <c r="I5750" s="188">
        <v>0.04</v>
      </c>
      <c r="J5750" s="200">
        <v>0.04</v>
      </c>
    </row>
    <row r="5751" spans="1:10" s="110" customFormat="1" ht="25.5">
      <c r="A5751" s="199" t="s">
        <v>139</v>
      </c>
      <c r="B5751" s="186" t="s">
        <v>1796</v>
      </c>
      <c r="C5751" s="186" t="s">
        <v>21</v>
      </c>
      <c r="D5751" s="278" t="s">
        <v>1797</v>
      </c>
      <c r="E5751" s="362" t="s">
        <v>142</v>
      </c>
      <c r="F5751" s="362"/>
      <c r="G5751" s="186" t="s">
        <v>26</v>
      </c>
      <c r="H5751" s="187">
        <v>1</v>
      </c>
      <c r="I5751" s="188">
        <v>0.85</v>
      </c>
      <c r="J5751" s="200">
        <v>0.85</v>
      </c>
    </row>
    <row r="5752" spans="1:10" s="110" customFormat="1" ht="25.5">
      <c r="A5752" s="199" t="s">
        <v>139</v>
      </c>
      <c r="B5752" s="186" t="s">
        <v>1798</v>
      </c>
      <c r="C5752" s="186" t="s">
        <v>21</v>
      </c>
      <c r="D5752" s="278" t="s">
        <v>1799</v>
      </c>
      <c r="E5752" s="362" t="s">
        <v>142</v>
      </c>
      <c r="F5752" s="362"/>
      <c r="G5752" s="186" t="s">
        <v>26</v>
      </c>
      <c r="H5752" s="187">
        <v>1</v>
      </c>
      <c r="I5752" s="188">
        <v>1.2</v>
      </c>
      <c r="J5752" s="200">
        <v>1.2</v>
      </c>
    </row>
    <row r="5753" spans="1:10" s="110" customFormat="1" ht="25.5">
      <c r="A5753" s="201"/>
      <c r="B5753" s="293"/>
      <c r="C5753" s="293"/>
      <c r="D5753" s="279"/>
      <c r="E5753" s="279" t="s">
        <v>143</v>
      </c>
      <c r="F5753" s="203">
        <v>21.34</v>
      </c>
      <c r="G5753" s="279" t="s">
        <v>144</v>
      </c>
      <c r="H5753" s="203">
        <v>0</v>
      </c>
      <c r="I5753" s="279" t="s">
        <v>145</v>
      </c>
      <c r="J5753" s="204">
        <v>21.34</v>
      </c>
    </row>
    <row r="5754" spans="1:10" s="110" customFormat="1" ht="15" customHeight="1" thickBot="1">
      <c r="A5754" s="201"/>
      <c r="B5754" s="293"/>
      <c r="C5754" s="293"/>
      <c r="D5754" s="279"/>
      <c r="E5754" s="279" t="s">
        <v>663</v>
      </c>
      <c r="F5754" s="203">
        <v>5.99</v>
      </c>
      <c r="G5754" s="279"/>
      <c r="H5754" s="363" t="s">
        <v>664</v>
      </c>
      <c r="I5754" s="363"/>
      <c r="J5754" s="204">
        <v>32.67</v>
      </c>
    </row>
    <row r="5755" spans="1:10" s="110" customFormat="1" ht="15" thickTop="1">
      <c r="A5755" s="205"/>
      <c r="B5755" s="190"/>
      <c r="C5755" s="190"/>
      <c r="D5755" s="189"/>
      <c r="E5755" s="189"/>
      <c r="F5755" s="189"/>
      <c r="G5755" s="189"/>
      <c r="H5755" s="189"/>
      <c r="I5755" s="189"/>
      <c r="J5755" s="206"/>
    </row>
    <row r="5756" spans="1:10" s="110" customFormat="1">
      <c r="A5756" s="290"/>
      <c r="B5756" s="289" t="s">
        <v>8</v>
      </c>
      <c r="C5756" s="289" t="s">
        <v>9</v>
      </c>
      <c r="D5756" s="284" t="s">
        <v>10</v>
      </c>
      <c r="E5756" s="367" t="s">
        <v>136</v>
      </c>
      <c r="F5756" s="367"/>
      <c r="G5756" s="289" t="s">
        <v>11</v>
      </c>
      <c r="H5756" s="288" t="s">
        <v>12</v>
      </c>
      <c r="I5756" s="288" t="s">
        <v>13</v>
      </c>
      <c r="J5756" s="287" t="s">
        <v>14</v>
      </c>
    </row>
    <row r="5757" spans="1:10" s="110" customFormat="1" ht="38.25" customHeight="1">
      <c r="A5757" s="94" t="s">
        <v>137</v>
      </c>
      <c r="B5757" s="95" t="s">
        <v>1326</v>
      </c>
      <c r="C5757" s="95" t="s">
        <v>21</v>
      </c>
      <c r="D5757" s="277" t="s">
        <v>646</v>
      </c>
      <c r="E5757" s="368" t="s">
        <v>182</v>
      </c>
      <c r="F5757" s="368"/>
      <c r="G5757" s="95" t="s">
        <v>34</v>
      </c>
      <c r="H5757" s="182">
        <v>1</v>
      </c>
      <c r="I5757" s="96">
        <v>8.66</v>
      </c>
      <c r="J5757" s="196">
        <v>8.66</v>
      </c>
    </row>
    <row r="5758" spans="1:10" s="110" customFormat="1" ht="25.5" customHeight="1">
      <c r="A5758" s="197" t="s">
        <v>146</v>
      </c>
      <c r="B5758" s="183" t="s">
        <v>1508</v>
      </c>
      <c r="C5758" s="183" t="s">
        <v>21</v>
      </c>
      <c r="D5758" s="285" t="s">
        <v>150</v>
      </c>
      <c r="E5758" s="365" t="s">
        <v>148</v>
      </c>
      <c r="F5758" s="365"/>
      <c r="G5758" s="183" t="s">
        <v>26</v>
      </c>
      <c r="H5758" s="184">
        <v>0.124</v>
      </c>
      <c r="I5758" s="185">
        <v>21.96</v>
      </c>
      <c r="J5758" s="198">
        <v>2.72</v>
      </c>
    </row>
    <row r="5759" spans="1:10" s="110" customFormat="1" ht="25.5" customHeight="1">
      <c r="A5759" s="197" t="s">
        <v>146</v>
      </c>
      <c r="B5759" s="183" t="s">
        <v>1509</v>
      </c>
      <c r="C5759" s="183" t="s">
        <v>21</v>
      </c>
      <c r="D5759" s="285" t="s">
        <v>151</v>
      </c>
      <c r="E5759" s="365" t="s">
        <v>148</v>
      </c>
      <c r="F5759" s="365"/>
      <c r="G5759" s="183" t="s">
        <v>26</v>
      </c>
      <c r="H5759" s="184">
        <v>0.124</v>
      </c>
      <c r="I5759" s="185">
        <v>26.68</v>
      </c>
      <c r="J5759" s="198">
        <v>3.3</v>
      </c>
    </row>
    <row r="5760" spans="1:10" s="110" customFormat="1">
      <c r="A5760" s="199" t="s">
        <v>139</v>
      </c>
      <c r="B5760" s="186" t="s">
        <v>2018</v>
      </c>
      <c r="C5760" s="186" t="s">
        <v>21</v>
      </c>
      <c r="D5760" s="278" t="s">
        <v>2019</v>
      </c>
      <c r="E5760" s="362" t="s">
        <v>142</v>
      </c>
      <c r="F5760" s="362"/>
      <c r="G5760" s="186" t="s">
        <v>34</v>
      </c>
      <c r="H5760" s="187">
        <v>1.0169999999999999</v>
      </c>
      <c r="I5760" s="188">
        <v>2.6</v>
      </c>
      <c r="J5760" s="200">
        <v>2.64</v>
      </c>
    </row>
    <row r="5761" spans="1:10" s="110" customFormat="1" ht="25.5">
      <c r="A5761" s="201"/>
      <c r="B5761" s="293"/>
      <c r="C5761" s="293"/>
      <c r="D5761" s="279"/>
      <c r="E5761" s="279" t="s">
        <v>143</v>
      </c>
      <c r="F5761" s="203">
        <v>4.7</v>
      </c>
      <c r="G5761" s="279" t="s">
        <v>144</v>
      </c>
      <c r="H5761" s="203">
        <v>0</v>
      </c>
      <c r="I5761" s="279" t="s">
        <v>145</v>
      </c>
      <c r="J5761" s="204">
        <v>4.7</v>
      </c>
    </row>
    <row r="5762" spans="1:10" s="110" customFormat="1" ht="15" customHeight="1" thickBot="1">
      <c r="A5762" s="201"/>
      <c r="B5762" s="293"/>
      <c r="C5762" s="293"/>
      <c r="D5762" s="279"/>
      <c r="E5762" s="279" t="s">
        <v>663</v>
      </c>
      <c r="F5762" s="203">
        <v>1.94</v>
      </c>
      <c r="G5762" s="279"/>
      <c r="H5762" s="363" t="s">
        <v>664</v>
      </c>
      <c r="I5762" s="363"/>
      <c r="J5762" s="204">
        <v>10.6</v>
      </c>
    </row>
    <row r="5763" spans="1:10" s="110" customFormat="1" ht="15" thickTop="1">
      <c r="A5763" s="205"/>
      <c r="B5763" s="190"/>
      <c r="C5763" s="190"/>
      <c r="D5763" s="189"/>
      <c r="E5763" s="189"/>
      <c r="F5763" s="189"/>
      <c r="G5763" s="189"/>
      <c r="H5763" s="189"/>
      <c r="I5763" s="189"/>
      <c r="J5763" s="206"/>
    </row>
    <row r="5764" spans="1:10" s="110" customFormat="1">
      <c r="A5764" s="290"/>
      <c r="B5764" s="289" t="s">
        <v>8</v>
      </c>
      <c r="C5764" s="289" t="s">
        <v>9</v>
      </c>
      <c r="D5764" s="284" t="s">
        <v>10</v>
      </c>
      <c r="E5764" s="367" t="s">
        <v>136</v>
      </c>
      <c r="F5764" s="367"/>
      <c r="G5764" s="289" t="s">
        <v>11</v>
      </c>
      <c r="H5764" s="288" t="s">
        <v>12</v>
      </c>
      <c r="I5764" s="288" t="s">
        <v>13</v>
      </c>
      <c r="J5764" s="287" t="s">
        <v>14</v>
      </c>
    </row>
    <row r="5765" spans="1:10" s="110" customFormat="1" ht="38.25" customHeight="1">
      <c r="A5765" s="94" t="s">
        <v>137</v>
      </c>
      <c r="B5765" s="95" t="s">
        <v>1327</v>
      </c>
      <c r="C5765" s="95" t="s">
        <v>21</v>
      </c>
      <c r="D5765" s="277" t="s">
        <v>647</v>
      </c>
      <c r="E5765" s="368" t="s">
        <v>182</v>
      </c>
      <c r="F5765" s="368"/>
      <c r="G5765" s="95" t="s">
        <v>34</v>
      </c>
      <c r="H5765" s="182">
        <v>1</v>
      </c>
      <c r="I5765" s="96">
        <v>9.4700000000000006</v>
      </c>
      <c r="J5765" s="196">
        <v>9.4700000000000006</v>
      </c>
    </row>
    <row r="5766" spans="1:10" s="110" customFormat="1" ht="25.5" customHeight="1">
      <c r="A5766" s="197" t="s">
        <v>146</v>
      </c>
      <c r="B5766" s="183" t="s">
        <v>1508</v>
      </c>
      <c r="C5766" s="183" t="s">
        <v>21</v>
      </c>
      <c r="D5766" s="285" t="s">
        <v>150</v>
      </c>
      <c r="E5766" s="365" t="s">
        <v>148</v>
      </c>
      <c r="F5766" s="365"/>
      <c r="G5766" s="183" t="s">
        <v>26</v>
      </c>
      <c r="H5766" s="184">
        <v>0.105</v>
      </c>
      <c r="I5766" s="185">
        <v>21.96</v>
      </c>
      <c r="J5766" s="198">
        <v>2.2999999999999998</v>
      </c>
    </row>
    <row r="5767" spans="1:10" s="110" customFormat="1" ht="25.5" customHeight="1">
      <c r="A5767" s="197" t="s">
        <v>146</v>
      </c>
      <c r="B5767" s="183" t="s">
        <v>1509</v>
      </c>
      <c r="C5767" s="183" t="s">
        <v>21</v>
      </c>
      <c r="D5767" s="285" t="s">
        <v>151</v>
      </c>
      <c r="E5767" s="365" t="s">
        <v>148</v>
      </c>
      <c r="F5767" s="365"/>
      <c r="G5767" s="183" t="s">
        <v>26</v>
      </c>
      <c r="H5767" s="184">
        <v>0.105</v>
      </c>
      <c r="I5767" s="185">
        <v>26.68</v>
      </c>
      <c r="J5767" s="198">
        <v>2.8</v>
      </c>
    </row>
    <row r="5768" spans="1:10" s="110" customFormat="1">
      <c r="A5768" s="199" t="s">
        <v>139</v>
      </c>
      <c r="B5768" s="186" t="s">
        <v>2020</v>
      </c>
      <c r="C5768" s="186" t="s">
        <v>21</v>
      </c>
      <c r="D5768" s="278" t="s">
        <v>2021</v>
      </c>
      <c r="E5768" s="362" t="s">
        <v>142</v>
      </c>
      <c r="F5768" s="362"/>
      <c r="G5768" s="186" t="s">
        <v>34</v>
      </c>
      <c r="H5768" s="187">
        <v>1.0169999999999999</v>
      </c>
      <c r="I5768" s="188">
        <v>4.3</v>
      </c>
      <c r="J5768" s="200">
        <v>4.37</v>
      </c>
    </row>
    <row r="5769" spans="1:10" s="110" customFormat="1" ht="25.5">
      <c r="A5769" s="201"/>
      <c r="B5769" s="293"/>
      <c r="C5769" s="293"/>
      <c r="D5769" s="279"/>
      <c r="E5769" s="279" t="s">
        <v>143</v>
      </c>
      <c r="F5769" s="203">
        <v>3.98</v>
      </c>
      <c r="G5769" s="279" t="s">
        <v>144</v>
      </c>
      <c r="H5769" s="203">
        <v>0</v>
      </c>
      <c r="I5769" s="279" t="s">
        <v>145</v>
      </c>
      <c r="J5769" s="204">
        <v>3.98</v>
      </c>
    </row>
    <row r="5770" spans="1:10" s="110" customFormat="1" ht="15" customHeight="1" thickBot="1">
      <c r="A5770" s="201"/>
      <c r="B5770" s="293"/>
      <c r="C5770" s="293"/>
      <c r="D5770" s="279"/>
      <c r="E5770" s="279" t="s">
        <v>663</v>
      </c>
      <c r="F5770" s="203">
        <v>2.12</v>
      </c>
      <c r="G5770" s="279"/>
      <c r="H5770" s="363" t="s">
        <v>664</v>
      </c>
      <c r="I5770" s="363"/>
      <c r="J5770" s="204">
        <v>11.59</v>
      </c>
    </row>
    <row r="5771" spans="1:10" s="110" customFormat="1" ht="15" thickTop="1">
      <c r="A5771" s="205"/>
      <c r="B5771" s="190"/>
      <c r="C5771" s="190"/>
      <c r="D5771" s="189"/>
      <c r="E5771" s="189"/>
      <c r="F5771" s="189"/>
      <c r="G5771" s="189"/>
      <c r="H5771" s="189"/>
      <c r="I5771" s="189"/>
      <c r="J5771" s="206"/>
    </row>
    <row r="5772" spans="1:10" s="110" customFormat="1">
      <c r="A5772" s="290"/>
      <c r="B5772" s="289" t="s">
        <v>8</v>
      </c>
      <c r="C5772" s="289" t="s">
        <v>9</v>
      </c>
      <c r="D5772" s="284" t="s">
        <v>10</v>
      </c>
      <c r="E5772" s="367" t="s">
        <v>136</v>
      </c>
      <c r="F5772" s="367"/>
      <c r="G5772" s="289" t="s">
        <v>11</v>
      </c>
      <c r="H5772" s="288" t="s">
        <v>12</v>
      </c>
      <c r="I5772" s="288" t="s">
        <v>13</v>
      </c>
      <c r="J5772" s="287" t="s">
        <v>14</v>
      </c>
    </row>
    <row r="5773" spans="1:10" s="110" customFormat="1" ht="38.25" customHeight="1">
      <c r="A5773" s="94" t="s">
        <v>137</v>
      </c>
      <c r="B5773" s="95" t="s">
        <v>1328</v>
      </c>
      <c r="C5773" s="95" t="s">
        <v>21</v>
      </c>
      <c r="D5773" s="277" t="s">
        <v>648</v>
      </c>
      <c r="E5773" s="368" t="s">
        <v>182</v>
      </c>
      <c r="F5773" s="368"/>
      <c r="G5773" s="95" t="s">
        <v>34</v>
      </c>
      <c r="H5773" s="182">
        <v>1</v>
      </c>
      <c r="I5773" s="96">
        <v>12.28</v>
      </c>
      <c r="J5773" s="196">
        <v>12.28</v>
      </c>
    </row>
    <row r="5774" spans="1:10" s="110" customFormat="1" ht="25.5" customHeight="1">
      <c r="A5774" s="197" t="s">
        <v>146</v>
      </c>
      <c r="B5774" s="183" t="s">
        <v>1508</v>
      </c>
      <c r="C5774" s="183" t="s">
        <v>21</v>
      </c>
      <c r="D5774" s="285" t="s">
        <v>150</v>
      </c>
      <c r="E5774" s="365" t="s">
        <v>148</v>
      </c>
      <c r="F5774" s="365"/>
      <c r="G5774" s="183" t="s">
        <v>26</v>
      </c>
      <c r="H5774" s="184">
        <v>0.16300000000000001</v>
      </c>
      <c r="I5774" s="185">
        <v>21.96</v>
      </c>
      <c r="J5774" s="198">
        <v>3.57</v>
      </c>
    </row>
    <row r="5775" spans="1:10" s="110" customFormat="1" ht="25.5" customHeight="1">
      <c r="A5775" s="197" t="s">
        <v>146</v>
      </c>
      <c r="B5775" s="183" t="s">
        <v>1509</v>
      </c>
      <c r="C5775" s="183" t="s">
        <v>21</v>
      </c>
      <c r="D5775" s="285" t="s">
        <v>151</v>
      </c>
      <c r="E5775" s="365" t="s">
        <v>148</v>
      </c>
      <c r="F5775" s="365"/>
      <c r="G5775" s="183" t="s">
        <v>26</v>
      </c>
      <c r="H5775" s="184">
        <v>0.16300000000000001</v>
      </c>
      <c r="I5775" s="185">
        <v>26.68</v>
      </c>
      <c r="J5775" s="198">
        <v>4.34</v>
      </c>
    </row>
    <row r="5776" spans="1:10" s="110" customFormat="1">
      <c r="A5776" s="199" t="s">
        <v>139</v>
      </c>
      <c r="B5776" s="186" t="s">
        <v>2020</v>
      </c>
      <c r="C5776" s="186" t="s">
        <v>21</v>
      </c>
      <c r="D5776" s="278" t="s">
        <v>2021</v>
      </c>
      <c r="E5776" s="362" t="s">
        <v>142</v>
      </c>
      <c r="F5776" s="362"/>
      <c r="G5776" s="186" t="s">
        <v>34</v>
      </c>
      <c r="H5776" s="187">
        <v>1.0169999999999999</v>
      </c>
      <c r="I5776" s="188">
        <v>4.3</v>
      </c>
      <c r="J5776" s="200">
        <v>4.37</v>
      </c>
    </row>
    <row r="5777" spans="1:10" s="110" customFormat="1" ht="25.5">
      <c r="A5777" s="201"/>
      <c r="B5777" s="293"/>
      <c r="C5777" s="293"/>
      <c r="D5777" s="279"/>
      <c r="E5777" s="279" t="s">
        <v>143</v>
      </c>
      <c r="F5777" s="203">
        <v>6.17</v>
      </c>
      <c r="G5777" s="279" t="s">
        <v>144</v>
      </c>
      <c r="H5777" s="203">
        <v>0</v>
      </c>
      <c r="I5777" s="279" t="s">
        <v>145</v>
      </c>
      <c r="J5777" s="204">
        <v>6.17</v>
      </c>
    </row>
    <row r="5778" spans="1:10" s="110" customFormat="1" ht="15" customHeight="1" thickBot="1">
      <c r="A5778" s="201"/>
      <c r="B5778" s="293"/>
      <c r="C5778" s="293"/>
      <c r="D5778" s="279"/>
      <c r="E5778" s="279" t="s">
        <v>663</v>
      </c>
      <c r="F5778" s="203">
        <v>2.75</v>
      </c>
      <c r="G5778" s="279"/>
      <c r="H5778" s="363" t="s">
        <v>664</v>
      </c>
      <c r="I5778" s="363"/>
      <c r="J5778" s="204">
        <v>15.03</v>
      </c>
    </row>
    <row r="5779" spans="1:10" s="110" customFormat="1" ht="15" thickTop="1">
      <c r="A5779" s="205"/>
      <c r="B5779" s="190"/>
      <c r="C5779" s="190"/>
      <c r="D5779" s="189"/>
      <c r="E5779" s="189"/>
      <c r="F5779" s="189"/>
      <c r="G5779" s="189"/>
      <c r="H5779" s="189"/>
      <c r="I5779" s="189"/>
      <c r="J5779" s="206"/>
    </row>
    <row r="5780" spans="1:10" s="110" customFormat="1">
      <c r="A5780" s="290"/>
      <c r="B5780" s="289" t="s">
        <v>8</v>
      </c>
      <c r="C5780" s="289" t="s">
        <v>9</v>
      </c>
      <c r="D5780" s="284" t="s">
        <v>10</v>
      </c>
      <c r="E5780" s="367" t="s">
        <v>136</v>
      </c>
      <c r="F5780" s="367"/>
      <c r="G5780" s="289" t="s">
        <v>11</v>
      </c>
      <c r="H5780" s="288" t="s">
        <v>12</v>
      </c>
      <c r="I5780" s="288" t="s">
        <v>13</v>
      </c>
      <c r="J5780" s="287" t="s">
        <v>14</v>
      </c>
    </row>
    <row r="5781" spans="1:10" s="110" customFormat="1" ht="25.5" customHeight="1">
      <c r="A5781" s="94" t="s">
        <v>137</v>
      </c>
      <c r="B5781" s="95" t="s">
        <v>1560</v>
      </c>
      <c r="C5781" s="95" t="s">
        <v>21</v>
      </c>
      <c r="D5781" s="277" t="s">
        <v>154</v>
      </c>
      <c r="E5781" s="368" t="s">
        <v>148</v>
      </c>
      <c r="F5781" s="368"/>
      <c r="G5781" s="95" t="s">
        <v>26</v>
      </c>
      <c r="H5781" s="182">
        <v>1</v>
      </c>
      <c r="I5781" s="96">
        <v>25.55</v>
      </c>
      <c r="J5781" s="196">
        <v>25.55</v>
      </c>
    </row>
    <row r="5782" spans="1:10" s="110" customFormat="1" ht="25.5" customHeight="1">
      <c r="A5782" s="197" t="s">
        <v>146</v>
      </c>
      <c r="B5782" s="183" t="s">
        <v>1924</v>
      </c>
      <c r="C5782" s="183" t="s">
        <v>21</v>
      </c>
      <c r="D5782" s="285" t="s">
        <v>1925</v>
      </c>
      <c r="E5782" s="365" t="s">
        <v>148</v>
      </c>
      <c r="F5782" s="365"/>
      <c r="G5782" s="183" t="s">
        <v>26</v>
      </c>
      <c r="H5782" s="184">
        <v>1</v>
      </c>
      <c r="I5782" s="185">
        <v>0.42</v>
      </c>
      <c r="J5782" s="198">
        <v>0.42</v>
      </c>
    </row>
    <row r="5783" spans="1:10" s="110" customFormat="1">
      <c r="A5783" s="199" t="s">
        <v>139</v>
      </c>
      <c r="B5783" s="186" t="s">
        <v>1926</v>
      </c>
      <c r="C5783" s="186" t="s">
        <v>21</v>
      </c>
      <c r="D5783" s="278" t="s">
        <v>1927</v>
      </c>
      <c r="E5783" s="362" t="s">
        <v>141</v>
      </c>
      <c r="F5783" s="362"/>
      <c r="G5783" s="186" t="s">
        <v>26</v>
      </c>
      <c r="H5783" s="187">
        <v>1</v>
      </c>
      <c r="I5783" s="188">
        <v>20.47</v>
      </c>
      <c r="J5783" s="200">
        <v>20.47</v>
      </c>
    </row>
    <row r="5784" spans="1:10" s="110" customFormat="1" ht="25.5">
      <c r="A5784" s="199" t="s">
        <v>139</v>
      </c>
      <c r="B5784" s="186" t="s">
        <v>1732</v>
      </c>
      <c r="C5784" s="186" t="s">
        <v>21</v>
      </c>
      <c r="D5784" s="278" t="s">
        <v>1733</v>
      </c>
      <c r="E5784" s="362" t="s">
        <v>142</v>
      </c>
      <c r="F5784" s="362"/>
      <c r="G5784" s="186" t="s">
        <v>26</v>
      </c>
      <c r="H5784" s="187">
        <v>1</v>
      </c>
      <c r="I5784" s="188">
        <v>1.0900000000000001</v>
      </c>
      <c r="J5784" s="200">
        <v>1.0900000000000001</v>
      </c>
    </row>
    <row r="5785" spans="1:10" s="110" customFormat="1" ht="25.5">
      <c r="A5785" s="199" t="s">
        <v>139</v>
      </c>
      <c r="B5785" s="186" t="s">
        <v>1734</v>
      </c>
      <c r="C5785" s="186" t="s">
        <v>21</v>
      </c>
      <c r="D5785" s="278" t="s">
        <v>1735</v>
      </c>
      <c r="E5785" s="362" t="s">
        <v>142</v>
      </c>
      <c r="F5785" s="362"/>
      <c r="G5785" s="186" t="s">
        <v>26</v>
      </c>
      <c r="H5785" s="187">
        <v>1</v>
      </c>
      <c r="I5785" s="188">
        <v>0.82</v>
      </c>
      <c r="J5785" s="200">
        <v>0.82</v>
      </c>
    </row>
    <row r="5786" spans="1:10" s="110" customFormat="1" ht="25.5">
      <c r="A5786" s="199" t="s">
        <v>139</v>
      </c>
      <c r="B5786" s="186" t="s">
        <v>1366</v>
      </c>
      <c r="C5786" s="186" t="s">
        <v>21</v>
      </c>
      <c r="D5786" s="278" t="s">
        <v>733</v>
      </c>
      <c r="E5786" s="362" t="s">
        <v>142</v>
      </c>
      <c r="F5786" s="362"/>
      <c r="G5786" s="186" t="s">
        <v>26</v>
      </c>
      <c r="H5786" s="187">
        <v>1</v>
      </c>
      <c r="I5786" s="188">
        <v>1.34</v>
      </c>
      <c r="J5786" s="200">
        <v>1.34</v>
      </c>
    </row>
    <row r="5787" spans="1:10" s="110" customFormat="1" ht="25.5">
      <c r="A5787" s="199" t="s">
        <v>139</v>
      </c>
      <c r="B5787" s="186" t="s">
        <v>1367</v>
      </c>
      <c r="C5787" s="186" t="s">
        <v>21</v>
      </c>
      <c r="D5787" s="278" t="s">
        <v>734</v>
      </c>
      <c r="E5787" s="362" t="s">
        <v>142</v>
      </c>
      <c r="F5787" s="362"/>
      <c r="G5787" s="186" t="s">
        <v>26</v>
      </c>
      <c r="H5787" s="187">
        <v>1</v>
      </c>
      <c r="I5787" s="188">
        <v>0.04</v>
      </c>
      <c r="J5787" s="200">
        <v>0.04</v>
      </c>
    </row>
    <row r="5788" spans="1:10" s="110" customFormat="1" ht="25.5">
      <c r="A5788" s="199" t="s">
        <v>139</v>
      </c>
      <c r="B5788" s="186" t="s">
        <v>1804</v>
      </c>
      <c r="C5788" s="186" t="s">
        <v>21</v>
      </c>
      <c r="D5788" s="278" t="s">
        <v>1805</v>
      </c>
      <c r="E5788" s="362" t="s">
        <v>142</v>
      </c>
      <c r="F5788" s="362"/>
      <c r="G5788" s="186" t="s">
        <v>26</v>
      </c>
      <c r="H5788" s="187">
        <v>1</v>
      </c>
      <c r="I5788" s="188">
        <v>0.31</v>
      </c>
      <c r="J5788" s="200">
        <v>0.31</v>
      </c>
    </row>
    <row r="5789" spans="1:10" s="110" customFormat="1" ht="25.5">
      <c r="A5789" s="199" t="s">
        <v>139</v>
      </c>
      <c r="B5789" s="186" t="s">
        <v>1806</v>
      </c>
      <c r="C5789" s="186" t="s">
        <v>21</v>
      </c>
      <c r="D5789" s="278" t="s">
        <v>1807</v>
      </c>
      <c r="E5789" s="362" t="s">
        <v>142</v>
      </c>
      <c r="F5789" s="362"/>
      <c r="G5789" s="186" t="s">
        <v>26</v>
      </c>
      <c r="H5789" s="187">
        <v>1</v>
      </c>
      <c r="I5789" s="188">
        <v>1.06</v>
      </c>
      <c r="J5789" s="200">
        <v>1.06</v>
      </c>
    </row>
    <row r="5790" spans="1:10" s="110" customFormat="1" ht="25.5">
      <c r="A5790" s="201"/>
      <c r="B5790" s="293"/>
      <c r="C5790" s="293"/>
      <c r="D5790" s="279"/>
      <c r="E5790" s="279" t="s">
        <v>143</v>
      </c>
      <c r="F5790" s="203">
        <v>20.89</v>
      </c>
      <c r="G5790" s="279" t="s">
        <v>144</v>
      </c>
      <c r="H5790" s="203">
        <v>0</v>
      </c>
      <c r="I5790" s="279" t="s">
        <v>145</v>
      </c>
      <c r="J5790" s="204">
        <v>20.89</v>
      </c>
    </row>
    <row r="5791" spans="1:10" s="110" customFormat="1" ht="15" customHeight="1" thickBot="1">
      <c r="A5791" s="201"/>
      <c r="B5791" s="293"/>
      <c r="C5791" s="293"/>
      <c r="D5791" s="279"/>
      <c r="E5791" s="279" t="s">
        <v>663</v>
      </c>
      <c r="F5791" s="203">
        <v>5.74</v>
      </c>
      <c r="G5791" s="279"/>
      <c r="H5791" s="363" t="s">
        <v>664</v>
      </c>
      <c r="I5791" s="363"/>
      <c r="J5791" s="204">
        <v>31.29</v>
      </c>
    </row>
    <row r="5792" spans="1:10" s="110" customFormat="1" ht="15" thickTop="1">
      <c r="A5792" s="205"/>
      <c r="B5792" s="190"/>
      <c r="C5792" s="190"/>
      <c r="D5792" s="189"/>
      <c r="E5792" s="189"/>
      <c r="F5792" s="189"/>
      <c r="G5792" s="189"/>
      <c r="H5792" s="189"/>
      <c r="I5792" s="189"/>
      <c r="J5792" s="206"/>
    </row>
    <row r="5793" spans="1:10" s="110" customFormat="1">
      <c r="A5793" s="290"/>
      <c r="B5793" s="289" t="s">
        <v>8</v>
      </c>
      <c r="C5793" s="289" t="s">
        <v>9</v>
      </c>
      <c r="D5793" s="284" t="s">
        <v>10</v>
      </c>
      <c r="E5793" s="367" t="s">
        <v>136</v>
      </c>
      <c r="F5793" s="367"/>
      <c r="G5793" s="289" t="s">
        <v>11</v>
      </c>
      <c r="H5793" s="288" t="s">
        <v>12</v>
      </c>
      <c r="I5793" s="288" t="s">
        <v>13</v>
      </c>
      <c r="J5793" s="287" t="s">
        <v>14</v>
      </c>
    </row>
    <row r="5794" spans="1:10" s="110" customFormat="1" ht="25.5" customHeight="1">
      <c r="A5794" s="94" t="s">
        <v>137</v>
      </c>
      <c r="B5794" s="95" t="s">
        <v>1666</v>
      </c>
      <c r="C5794" s="95" t="s">
        <v>21</v>
      </c>
      <c r="D5794" s="277" t="s">
        <v>1068</v>
      </c>
      <c r="E5794" s="368" t="s">
        <v>152</v>
      </c>
      <c r="F5794" s="368"/>
      <c r="G5794" s="95" t="s">
        <v>45</v>
      </c>
      <c r="H5794" s="182">
        <v>1</v>
      </c>
      <c r="I5794" s="96">
        <v>59.16</v>
      </c>
      <c r="J5794" s="196">
        <v>59.16</v>
      </c>
    </row>
    <row r="5795" spans="1:10" s="110" customFormat="1" ht="25.5" customHeight="1">
      <c r="A5795" s="197" t="s">
        <v>146</v>
      </c>
      <c r="B5795" s="183" t="s">
        <v>1560</v>
      </c>
      <c r="C5795" s="183" t="s">
        <v>21</v>
      </c>
      <c r="D5795" s="285" t="s">
        <v>154</v>
      </c>
      <c r="E5795" s="365" t="s">
        <v>148</v>
      </c>
      <c r="F5795" s="365"/>
      <c r="G5795" s="183" t="s">
        <v>26</v>
      </c>
      <c r="H5795" s="184">
        <v>0.1525</v>
      </c>
      <c r="I5795" s="185">
        <v>25.55</v>
      </c>
      <c r="J5795" s="198">
        <v>3.89</v>
      </c>
    </row>
    <row r="5796" spans="1:10" s="110" customFormat="1" ht="25.5" customHeight="1">
      <c r="A5796" s="197" t="s">
        <v>146</v>
      </c>
      <c r="B5796" s="183" t="s">
        <v>1345</v>
      </c>
      <c r="C5796" s="183" t="s">
        <v>21</v>
      </c>
      <c r="D5796" s="285" t="s">
        <v>147</v>
      </c>
      <c r="E5796" s="365" t="s">
        <v>148</v>
      </c>
      <c r="F5796" s="365"/>
      <c r="G5796" s="183" t="s">
        <v>26</v>
      </c>
      <c r="H5796" s="184">
        <v>4.8099999999999997E-2</v>
      </c>
      <c r="I5796" s="185">
        <v>20.32</v>
      </c>
      <c r="J5796" s="198">
        <v>0.97</v>
      </c>
    </row>
    <row r="5797" spans="1:10" s="110" customFormat="1">
      <c r="A5797" s="199" t="s">
        <v>139</v>
      </c>
      <c r="B5797" s="186" t="s">
        <v>1575</v>
      </c>
      <c r="C5797" s="186" t="s">
        <v>21</v>
      </c>
      <c r="D5797" s="278" t="s">
        <v>172</v>
      </c>
      <c r="E5797" s="362" t="s">
        <v>142</v>
      </c>
      <c r="F5797" s="362"/>
      <c r="G5797" s="186" t="s">
        <v>45</v>
      </c>
      <c r="H5797" s="187">
        <v>2.1000000000000001E-2</v>
      </c>
      <c r="I5797" s="188">
        <v>3.95</v>
      </c>
      <c r="J5797" s="200">
        <v>0.08</v>
      </c>
    </row>
    <row r="5798" spans="1:10" s="110" customFormat="1">
      <c r="A5798" s="199" t="s">
        <v>139</v>
      </c>
      <c r="B5798" s="186" t="s">
        <v>2022</v>
      </c>
      <c r="C5798" s="186" t="s">
        <v>21</v>
      </c>
      <c r="D5798" s="278" t="s">
        <v>2023</v>
      </c>
      <c r="E5798" s="362" t="s">
        <v>142</v>
      </c>
      <c r="F5798" s="362"/>
      <c r="G5798" s="186" t="s">
        <v>45</v>
      </c>
      <c r="H5798" s="187">
        <v>1</v>
      </c>
      <c r="I5798" s="188">
        <v>54.22</v>
      </c>
      <c r="J5798" s="200">
        <v>54.22</v>
      </c>
    </row>
    <row r="5799" spans="1:10" s="110" customFormat="1" ht="25.5">
      <c r="A5799" s="201"/>
      <c r="B5799" s="293"/>
      <c r="C5799" s="293"/>
      <c r="D5799" s="279"/>
      <c r="E5799" s="279" t="s">
        <v>143</v>
      </c>
      <c r="F5799" s="203">
        <v>3.9</v>
      </c>
      <c r="G5799" s="279" t="s">
        <v>144</v>
      </c>
      <c r="H5799" s="203">
        <v>0</v>
      </c>
      <c r="I5799" s="279" t="s">
        <v>145</v>
      </c>
      <c r="J5799" s="204">
        <v>3.9</v>
      </c>
    </row>
    <row r="5800" spans="1:10" s="110" customFormat="1" ht="15" customHeight="1" thickBot="1">
      <c r="A5800" s="201"/>
      <c r="B5800" s="293"/>
      <c r="C5800" s="293"/>
      <c r="D5800" s="279"/>
      <c r="E5800" s="279" t="s">
        <v>663</v>
      </c>
      <c r="F5800" s="203">
        <v>13.29</v>
      </c>
      <c r="G5800" s="279"/>
      <c r="H5800" s="363" t="s">
        <v>664</v>
      </c>
      <c r="I5800" s="363"/>
      <c r="J5800" s="204">
        <v>72.45</v>
      </c>
    </row>
    <row r="5801" spans="1:10" s="110" customFormat="1" ht="15" thickTop="1">
      <c r="A5801" s="205"/>
      <c r="B5801" s="190"/>
      <c r="C5801" s="190"/>
      <c r="D5801" s="189"/>
      <c r="E5801" s="189"/>
      <c r="F5801" s="189"/>
      <c r="G5801" s="189"/>
      <c r="H5801" s="189"/>
      <c r="I5801" s="189"/>
      <c r="J5801" s="206"/>
    </row>
    <row r="5802" spans="1:10" s="110" customFormat="1">
      <c r="A5802" s="290"/>
      <c r="B5802" s="289" t="s">
        <v>8</v>
      </c>
      <c r="C5802" s="289" t="s">
        <v>9</v>
      </c>
      <c r="D5802" s="284" t="s">
        <v>10</v>
      </c>
      <c r="E5802" s="367" t="s">
        <v>136</v>
      </c>
      <c r="F5802" s="367"/>
      <c r="G5802" s="289" t="s">
        <v>11</v>
      </c>
      <c r="H5802" s="288" t="s">
        <v>12</v>
      </c>
      <c r="I5802" s="288" t="s">
        <v>13</v>
      </c>
      <c r="J5802" s="287" t="s">
        <v>14</v>
      </c>
    </row>
    <row r="5803" spans="1:10" s="110" customFormat="1" ht="25.5" customHeight="1">
      <c r="A5803" s="94" t="s">
        <v>137</v>
      </c>
      <c r="B5803" s="95" t="s">
        <v>4896</v>
      </c>
      <c r="C5803" s="95" t="s">
        <v>21</v>
      </c>
      <c r="D5803" s="277" t="s">
        <v>4897</v>
      </c>
      <c r="E5803" s="368" t="s">
        <v>148</v>
      </c>
      <c r="F5803" s="368"/>
      <c r="G5803" s="95" t="s">
        <v>26</v>
      </c>
      <c r="H5803" s="182">
        <v>1</v>
      </c>
      <c r="I5803" s="96">
        <v>116.87</v>
      </c>
      <c r="J5803" s="196">
        <v>116.87</v>
      </c>
    </row>
    <row r="5804" spans="1:10" s="110" customFormat="1" ht="25.5" customHeight="1">
      <c r="A5804" s="197" t="s">
        <v>146</v>
      </c>
      <c r="B5804" s="183" t="s">
        <v>5059</v>
      </c>
      <c r="C5804" s="183" t="s">
        <v>21</v>
      </c>
      <c r="D5804" s="285" t="s">
        <v>5060</v>
      </c>
      <c r="E5804" s="365" t="s">
        <v>148</v>
      </c>
      <c r="F5804" s="365"/>
      <c r="G5804" s="183" t="s">
        <v>26</v>
      </c>
      <c r="H5804" s="184">
        <v>1</v>
      </c>
      <c r="I5804" s="185">
        <v>1.91</v>
      </c>
      <c r="J5804" s="198">
        <v>1.91</v>
      </c>
    </row>
    <row r="5805" spans="1:10" s="110" customFormat="1">
      <c r="A5805" s="199" t="s">
        <v>139</v>
      </c>
      <c r="B5805" s="186" t="s">
        <v>5061</v>
      </c>
      <c r="C5805" s="186" t="s">
        <v>21</v>
      </c>
      <c r="D5805" s="278" t="s">
        <v>5062</v>
      </c>
      <c r="E5805" s="362" t="s">
        <v>141</v>
      </c>
      <c r="F5805" s="362"/>
      <c r="G5805" s="186" t="s">
        <v>26</v>
      </c>
      <c r="H5805" s="187">
        <v>1</v>
      </c>
      <c r="I5805" s="188">
        <v>112.83</v>
      </c>
      <c r="J5805" s="200">
        <v>112.83</v>
      </c>
    </row>
    <row r="5806" spans="1:10" s="110" customFormat="1" ht="25.5">
      <c r="A5806" s="199" t="s">
        <v>139</v>
      </c>
      <c r="B5806" s="186" t="s">
        <v>1366</v>
      </c>
      <c r="C5806" s="186" t="s">
        <v>21</v>
      </c>
      <c r="D5806" s="278" t="s">
        <v>733</v>
      </c>
      <c r="E5806" s="362" t="s">
        <v>142</v>
      </c>
      <c r="F5806" s="362"/>
      <c r="G5806" s="186" t="s">
        <v>26</v>
      </c>
      <c r="H5806" s="187">
        <v>1</v>
      </c>
      <c r="I5806" s="188">
        <v>1.34</v>
      </c>
      <c r="J5806" s="200">
        <v>1.34</v>
      </c>
    </row>
    <row r="5807" spans="1:10" s="110" customFormat="1" ht="25.5">
      <c r="A5807" s="199" t="s">
        <v>139</v>
      </c>
      <c r="B5807" s="186" t="s">
        <v>1367</v>
      </c>
      <c r="C5807" s="186" t="s">
        <v>21</v>
      </c>
      <c r="D5807" s="278" t="s">
        <v>734</v>
      </c>
      <c r="E5807" s="362" t="s">
        <v>142</v>
      </c>
      <c r="F5807" s="362"/>
      <c r="G5807" s="186" t="s">
        <v>26</v>
      </c>
      <c r="H5807" s="187">
        <v>1</v>
      </c>
      <c r="I5807" s="188">
        <v>0.04</v>
      </c>
      <c r="J5807" s="200">
        <v>0.04</v>
      </c>
    </row>
    <row r="5808" spans="1:10" s="110" customFormat="1" ht="25.5">
      <c r="A5808" s="199" t="s">
        <v>139</v>
      </c>
      <c r="B5808" s="186" t="s">
        <v>1372</v>
      </c>
      <c r="C5808" s="186" t="s">
        <v>21</v>
      </c>
      <c r="D5808" s="278" t="s">
        <v>740</v>
      </c>
      <c r="E5808" s="362" t="s">
        <v>142</v>
      </c>
      <c r="F5808" s="362"/>
      <c r="G5808" s="186" t="s">
        <v>26</v>
      </c>
      <c r="H5808" s="187">
        <v>1</v>
      </c>
      <c r="I5808" s="188">
        <v>0.01</v>
      </c>
      <c r="J5808" s="200">
        <v>0.01</v>
      </c>
    </row>
    <row r="5809" spans="1:10" s="110" customFormat="1" ht="25.5">
      <c r="A5809" s="199" t="s">
        <v>139</v>
      </c>
      <c r="B5809" s="186" t="s">
        <v>1373</v>
      </c>
      <c r="C5809" s="186" t="s">
        <v>21</v>
      </c>
      <c r="D5809" s="278" t="s">
        <v>741</v>
      </c>
      <c r="E5809" s="362" t="s">
        <v>142</v>
      </c>
      <c r="F5809" s="362"/>
      <c r="G5809" s="186" t="s">
        <v>26</v>
      </c>
      <c r="H5809" s="187">
        <v>1</v>
      </c>
      <c r="I5809" s="188">
        <v>0.74</v>
      </c>
      <c r="J5809" s="200">
        <v>0.74</v>
      </c>
    </row>
    <row r="5810" spans="1:10" s="110" customFormat="1" ht="25.5">
      <c r="A5810" s="201"/>
      <c r="B5810" s="293"/>
      <c r="C5810" s="293"/>
      <c r="D5810" s="279"/>
      <c r="E5810" s="279" t="s">
        <v>143</v>
      </c>
      <c r="F5810" s="203">
        <v>114.74</v>
      </c>
      <c r="G5810" s="279" t="s">
        <v>144</v>
      </c>
      <c r="H5810" s="203">
        <v>0</v>
      </c>
      <c r="I5810" s="279" t="s">
        <v>145</v>
      </c>
      <c r="J5810" s="204">
        <v>114.74</v>
      </c>
    </row>
    <row r="5811" spans="1:10" s="110" customFormat="1" ht="15" customHeight="1" thickBot="1">
      <c r="A5811" s="201"/>
      <c r="B5811" s="293"/>
      <c r="C5811" s="293"/>
      <c r="D5811" s="279"/>
      <c r="E5811" s="279" t="s">
        <v>663</v>
      </c>
      <c r="F5811" s="203">
        <v>26.26</v>
      </c>
      <c r="G5811" s="279"/>
      <c r="H5811" s="363" t="s">
        <v>664</v>
      </c>
      <c r="I5811" s="363"/>
      <c r="J5811" s="204">
        <v>143.13</v>
      </c>
    </row>
    <row r="5812" spans="1:10" s="110" customFormat="1" ht="15" thickTop="1">
      <c r="A5812" s="205"/>
      <c r="B5812" s="190"/>
      <c r="C5812" s="190"/>
      <c r="D5812" s="189"/>
      <c r="E5812" s="189"/>
      <c r="F5812" s="189"/>
      <c r="G5812" s="189"/>
      <c r="H5812" s="189"/>
      <c r="I5812" s="189"/>
      <c r="J5812" s="206"/>
    </row>
    <row r="5813" spans="1:10" s="110" customFormat="1">
      <c r="A5813" s="290"/>
      <c r="B5813" s="289" t="s">
        <v>8</v>
      </c>
      <c r="C5813" s="289" t="s">
        <v>9</v>
      </c>
      <c r="D5813" s="284" t="s">
        <v>10</v>
      </c>
      <c r="E5813" s="367" t="s">
        <v>136</v>
      </c>
      <c r="F5813" s="367"/>
      <c r="G5813" s="289" t="s">
        <v>11</v>
      </c>
      <c r="H5813" s="288" t="s">
        <v>12</v>
      </c>
      <c r="I5813" s="288" t="s">
        <v>13</v>
      </c>
      <c r="J5813" s="287" t="s">
        <v>14</v>
      </c>
    </row>
    <row r="5814" spans="1:10" s="110" customFormat="1" ht="38.25" customHeight="1">
      <c r="A5814" s="94" t="s">
        <v>137</v>
      </c>
      <c r="B5814" s="95" t="s">
        <v>1375</v>
      </c>
      <c r="C5814" s="95" t="s">
        <v>21</v>
      </c>
      <c r="D5814" s="277" t="s">
        <v>746</v>
      </c>
      <c r="E5814" s="368" t="s">
        <v>155</v>
      </c>
      <c r="F5814" s="368"/>
      <c r="G5814" s="95" t="s">
        <v>249</v>
      </c>
      <c r="H5814" s="182">
        <v>1</v>
      </c>
      <c r="I5814" s="96">
        <v>81.55</v>
      </c>
      <c r="J5814" s="196">
        <v>81.55</v>
      </c>
    </row>
    <row r="5815" spans="1:10" s="110" customFormat="1" ht="38.25" customHeight="1">
      <c r="A5815" s="197" t="s">
        <v>146</v>
      </c>
      <c r="B5815" s="183" t="s">
        <v>2024</v>
      </c>
      <c r="C5815" s="183" t="s">
        <v>21</v>
      </c>
      <c r="D5815" s="285" t="s">
        <v>2025</v>
      </c>
      <c r="E5815" s="365" t="s">
        <v>155</v>
      </c>
      <c r="F5815" s="365"/>
      <c r="G5815" s="183" t="s">
        <v>26</v>
      </c>
      <c r="H5815" s="184">
        <v>1</v>
      </c>
      <c r="I5815" s="185">
        <v>45.36</v>
      </c>
      <c r="J5815" s="198">
        <v>45.36</v>
      </c>
    </row>
    <row r="5816" spans="1:10" s="110" customFormat="1" ht="38.25" customHeight="1">
      <c r="A5816" s="197" t="s">
        <v>146</v>
      </c>
      <c r="B5816" s="183" t="s">
        <v>2026</v>
      </c>
      <c r="C5816" s="183" t="s">
        <v>21</v>
      </c>
      <c r="D5816" s="285" t="s">
        <v>2027</v>
      </c>
      <c r="E5816" s="365" t="s">
        <v>155</v>
      </c>
      <c r="F5816" s="365"/>
      <c r="G5816" s="183" t="s">
        <v>26</v>
      </c>
      <c r="H5816" s="184">
        <v>1</v>
      </c>
      <c r="I5816" s="185">
        <v>11.98</v>
      </c>
      <c r="J5816" s="198">
        <v>11.98</v>
      </c>
    </row>
    <row r="5817" spans="1:10" s="110" customFormat="1" ht="25.5" customHeight="1">
      <c r="A5817" s="197" t="s">
        <v>146</v>
      </c>
      <c r="B5817" s="183" t="s">
        <v>2028</v>
      </c>
      <c r="C5817" s="183" t="s">
        <v>21</v>
      </c>
      <c r="D5817" s="285" t="s">
        <v>2029</v>
      </c>
      <c r="E5817" s="365" t="s">
        <v>148</v>
      </c>
      <c r="F5817" s="365"/>
      <c r="G5817" s="183" t="s">
        <v>26</v>
      </c>
      <c r="H5817" s="184">
        <v>1</v>
      </c>
      <c r="I5817" s="185">
        <v>24.21</v>
      </c>
      <c r="J5817" s="198">
        <v>24.21</v>
      </c>
    </row>
    <row r="5818" spans="1:10" s="110" customFormat="1" ht="25.5">
      <c r="A5818" s="201"/>
      <c r="B5818" s="293"/>
      <c r="C5818" s="293"/>
      <c r="D5818" s="279"/>
      <c r="E5818" s="279" t="s">
        <v>143</v>
      </c>
      <c r="F5818" s="203">
        <v>20.05</v>
      </c>
      <c r="G5818" s="279" t="s">
        <v>144</v>
      </c>
      <c r="H5818" s="203">
        <v>0</v>
      </c>
      <c r="I5818" s="279" t="s">
        <v>145</v>
      </c>
      <c r="J5818" s="204">
        <v>20.05</v>
      </c>
    </row>
    <row r="5819" spans="1:10" s="110" customFormat="1" ht="15" customHeight="1" thickBot="1">
      <c r="A5819" s="201"/>
      <c r="B5819" s="293"/>
      <c r="C5819" s="293"/>
      <c r="D5819" s="279"/>
      <c r="E5819" s="279" t="s">
        <v>663</v>
      </c>
      <c r="F5819" s="203">
        <v>18.32</v>
      </c>
      <c r="G5819" s="279"/>
      <c r="H5819" s="363" t="s">
        <v>664</v>
      </c>
      <c r="I5819" s="363"/>
      <c r="J5819" s="204">
        <v>99.87</v>
      </c>
    </row>
    <row r="5820" spans="1:10" s="110" customFormat="1" ht="15" thickTop="1">
      <c r="A5820" s="205"/>
      <c r="B5820" s="190"/>
      <c r="C5820" s="190"/>
      <c r="D5820" s="189"/>
      <c r="E5820" s="189"/>
      <c r="F5820" s="189"/>
      <c r="G5820" s="189"/>
      <c r="H5820" s="189"/>
      <c r="I5820" s="189"/>
      <c r="J5820" s="206"/>
    </row>
    <row r="5821" spans="1:10" s="110" customFormat="1">
      <c r="A5821" s="290"/>
      <c r="B5821" s="289" t="s">
        <v>8</v>
      </c>
      <c r="C5821" s="289" t="s">
        <v>9</v>
      </c>
      <c r="D5821" s="284" t="s">
        <v>10</v>
      </c>
      <c r="E5821" s="367" t="s">
        <v>136</v>
      </c>
      <c r="F5821" s="367"/>
      <c r="G5821" s="289" t="s">
        <v>11</v>
      </c>
      <c r="H5821" s="288" t="s">
        <v>12</v>
      </c>
      <c r="I5821" s="288" t="s">
        <v>13</v>
      </c>
      <c r="J5821" s="287" t="s">
        <v>14</v>
      </c>
    </row>
    <row r="5822" spans="1:10" s="110" customFormat="1" ht="38.25" customHeight="1">
      <c r="A5822" s="94" t="s">
        <v>137</v>
      </c>
      <c r="B5822" s="95" t="s">
        <v>1374</v>
      </c>
      <c r="C5822" s="95" t="s">
        <v>21</v>
      </c>
      <c r="D5822" s="277" t="s">
        <v>745</v>
      </c>
      <c r="E5822" s="368" t="s">
        <v>155</v>
      </c>
      <c r="F5822" s="368"/>
      <c r="G5822" s="95" t="s">
        <v>156</v>
      </c>
      <c r="H5822" s="182">
        <v>1</v>
      </c>
      <c r="I5822" s="96">
        <v>203.19</v>
      </c>
      <c r="J5822" s="196">
        <v>203.19</v>
      </c>
    </row>
    <row r="5823" spans="1:10" s="110" customFormat="1" ht="38.25" customHeight="1">
      <c r="A5823" s="197" t="s">
        <v>146</v>
      </c>
      <c r="B5823" s="183" t="s">
        <v>2024</v>
      </c>
      <c r="C5823" s="183" t="s">
        <v>21</v>
      </c>
      <c r="D5823" s="285" t="s">
        <v>2025</v>
      </c>
      <c r="E5823" s="365" t="s">
        <v>155</v>
      </c>
      <c r="F5823" s="365"/>
      <c r="G5823" s="183" t="s">
        <v>26</v>
      </c>
      <c r="H5823" s="184">
        <v>1</v>
      </c>
      <c r="I5823" s="185">
        <v>45.36</v>
      </c>
      <c r="J5823" s="198">
        <v>45.36</v>
      </c>
    </row>
    <row r="5824" spans="1:10" s="110" customFormat="1" ht="38.25" customHeight="1">
      <c r="A5824" s="197" t="s">
        <v>146</v>
      </c>
      <c r="B5824" s="183" t="s">
        <v>2026</v>
      </c>
      <c r="C5824" s="183" t="s">
        <v>21</v>
      </c>
      <c r="D5824" s="285" t="s">
        <v>2027</v>
      </c>
      <c r="E5824" s="365" t="s">
        <v>155</v>
      </c>
      <c r="F5824" s="365"/>
      <c r="G5824" s="183" t="s">
        <v>26</v>
      </c>
      <c r="H5824" s="184">
        <v>1</v>
      </c>
      <c r="I5824" s="185">
        <v>11.98</v>
      </c>
      <c r="J5824" s="198">
        <v>11.98</v>
      </c>
    </row>
    <row r="5825" spans="1:10" s="110" customFormat="1" ht="38.25" customHeight="1">
      <c r="A5825" s="197" t="s">
        <v>146</v>
      </c>
      <c r="B5825" s="183" t="s">
        <v>2030</v>
      </c>
      <c r="C5825" s="183" t="s">
        <v>21</v>
      </c>
      <c r="D5825" s="285" t="s">
        <v>2031</v>
      </c>
      <c r="E5825" s="365" t="s">
        <v>155</v>
      </c>
      <c r="F5825" s="365"/>
      <c r="G5825" s="183" t="s">
        <v>26</v>
      </c>
      <c r="H5825" s="184">
        <v>1</v>
      </c>
      <c r="I5825" s="185">
        <v>56.7</v>
      </c>
      <c r="J5825" s="198">
        <v>56.7</v>
      </c>
    </row>
    <row r="5826" spans="1:10" s="110" customFormat="1" ht="38.25" customHeight="1">
      <c r="A5826" s="197" t="s">
        <v>146</v>
      </c>
      <c r="B5826" s="183" t="s">
        <v>2032</v>
      </c>
      <c r="C5826" s="183" t="s">
        <v>21</v>
      </c>
      <c r="D5826" s="285" t="s">
        <v>2033</v>
      </c>
      <c r="E5826" s="365" t="s">
        <v>155</v>
      </c>
      <c r="F5826" s="365"/>
      <c r="G5826" s="183" t="s">
        <v>26</v>
      </c>
      <c r="H5826" s="184">
        <v>1</v>
      </c>
      <c r="I5826" s="185">
        <v>64.94</v>
      </c>
      <c r="J5826" s="198">
        <v>64.94</v>
      </c>
    </row>
    <row r="5827" spans="1:10" s="110" customFormat="1" ht="25.5" customHeight="1">
      <c r="A5827" s="197" t="s">
        <v>146</v>
      </c>
      <c r="B5827" s="183" t="s">
        <v>2028</v>
      </c>
      <c r="C5827" s="183" t="s">
        <v>21</v>
      </c>
      <c r="D5827" s="285" t="s">
        <v>2029</v>
      </c>
      <c r="E5827" s="365" t="s">
        <v>148</v>
      </c>
      <c r="F5827" s="365"/>
      <c r="G5827" s="183" t="s">
        <v>26</v>
      </c>
      <c r="H5827" s="184">
        <v>1</v>
      </c>
      <c r="I5827" s="185">
        <v>24.21</v>
      </c>
      <c r="J5827" s="198">
        <v>24.21</v>
      </c>
    </row>
    <row r="5828" spans="1:10" s="110" customFormat="1" ht="25.5">
      <c r="A5828" s="201"/>
      <c r="B5828" s="293"/>
      <c r="C5828" s="293"/>
      <c r="D5828" s="279"/>
      <c r="E5828" s="279" t="s">
        <v>143</v>
      </c>
      <c r="F5828" s="203">
        <v>20.05</v>
      </c>
      <c r="G5828" s="279" t="s">
        <v>144</v>
      </c>
      <c r="H5828" s="203">
        <v>0</v>
      </c>
      <c r="I5828" s="279" t="s">
        <v>145</v>
      </c>
      <c r="J5828" s="204">
        <v>20.05</v>
      </c>
    </row>
    <row r="5829" spans="1:10" s="110" customFormat="1" ht="15" customHeight="1" thickBot="1">
      <c r="A5829" s="201"/>
      <c r="B5829" s="293"/>
      <c r="C5829" s="293"/>
      <c r="D5829" s="279"/>
      <c r="E5829" s="279" t="s">
        <v>663</v>
      </c>
      <c r="F5829" s="203">
        <v>45.65</v>
      </c>
      <c r="G5829" s="279"/>
      <c r="H5829" s="363" t="s">
        <v>664</v>
      </c>
      <c r="I5829" s="363"/>
      <c r="J5829" s="204">
        <v>248.84</v>
      </c>
    </row>
    <row r="5830" spans="1:10" s="110" customFormat="1" ht="15" thickTop="1">
      <c r="A5830" s="205"/>
      <c r="B5830" s="190"/>
      <c r="C5830" s="190"/>
      <c r="D5830" s="189"/>
      <c r="E5830" s="189"/>
      <c r="F5830" s="189"/>
      <c r="G5830" s="189"/>
      <c r="H5830" s="189"/>
      <c r="I5830" s="189"/>
      <c r="J5830" s="206"/>
    </row>
    <row r="5831" spans="1:10" s="110" customFormat="1">
      <c r="A5831" s="290"/>
      <c r="B5831" s="289" t="s">
        <v>8</v>
      </c>
      <c r="C5831" s="289" t="s">
        <v>9</v>
      </c>
      <c r="D5831" s="284" t="s">
        <v>10</v>
      </c>
      <c r="E5831" s="367" t="s">
        <v>136</v>
      </c>
      <c r="F5831" s="367"/>
      <c r="G5831" s="289" t="s">
        <v>11</v>
      </c>
      <c r="H5831" s="288" t="s">
        <v>12</v>
      </c>
      <c r="I5831" s="288" t="s">
        <v>13</v>
      </c>
      <c r="J5831" s="287" t="s">
        <v>14</v>
      </c>
    </row>
    <row r="5832" spans="1:10" s="110" customFormat="1" ht="38.25" customHeight="1">
      <c r="A5832" s="94" t="s">
        <v>137</v>
      </c>
      <c r="B5832" s="95" t="s">
        <v>2024</v>
      </c>
      <c r="C5832" s="95" t="s">
        <v>21</v>
      </c>
      <c r="D5832" s="277" t="s">
        <v>2025</v>
      </c>
      <c r="E5832" s="368" t="s">
        <v>155</v>
      </c>
      <c r="F5832" s="368"/>
      <c r="G5832" s="95" t="s">
        <v>26</v>
      </c>
      <c r="H5832" s="182">
        <v>1</v>
      </c>
      <c r="I5832" s="96">
        <v>45.36</v>
      </c>
      <c r="J5832" s="196">
        <v>45.36</v>
      </c>
    </row>
    <row r="5833" spans="1:10" s="110" customFormat="1" ht="25.5" customHeight="1">
      <c r="A5833" s="199" t="s">
        <v>139</v>
      </c>
      <c r="B5833" s="186" t="s">
        <v>2034</v>
      </c>
      <c r="C5833" s="186" t="s">
        <v>21</v>
      </c>
      <c r="D5833" s="278" t="s">
        <v>2035</v>
      </c>
      <c r="E5833" s="362" t="s">
        <v>915</v>
      </c>
      <c r="F5833" s="362"/>
      <c r="G5833" s="186" t="s">
        <v>45</v>
      </c>
      <c r="H5833" s="187">
        <v>5.5999999999999999E-5</v>
      </c>
      <c r="I5833" s="188">
        <v>810000</v>
      </c>
      <c r="J5833" s="200">
        <v>45.36</v>
      </c>
    </row>
    <row r="5834" spans="1:10" s="110" customFormat="1" ht="25.5">
      <c r="A5834" s="201"/>
      <c r="B5834" s="293"/>
      <c r="C5834" s="293"/>
      <c r="D5834" s="279"/>
      <c r="E5834" s="279" t="s">
        <v>143</v>
      </c>
      <c r="F5834" s="203">
        <v>0</v>
      </c>
      <c r="G5834" s="279" t="s">
        <v>144</v>
      </c>
      <c r="H5834" s="203">
        <v>0</v>
      </c>
      <c r="I5834" s="279" t="s">
        <v>145</v>
      </c>
      <c r="J5834" s="204">
        <v>0</v>
      </c>
    </row>
    <row r="5835" spans="1:10" s="110" customFormat="1" ht="15" customHeight="1" thickBot="1">
      <c r="A5835" s="201"/>
      <c r="B5835" s="293"/>
      <c r="C5835" s="293"/>
      <c r="D5835" s="279"/>
      <c r="E5835" s="279" t="s">
        <v>663</v>
      </c>
      <c r="F5835" s="203">
        <v>10.19</v>
      </c>
      <c r="G5835" s="279"/>
      <c r="H5835" s="363" t="s">
        <v>664</v>
      </c>
      <c r="I5835" s="363"/>
      <c r="J5835" s="204">
        <v>55.55</v>
      </c>
    </row>
    <row r="5836" spans="1:10" s="110" customFormat="1" ht="15" thickTop="1">
      <c r="A5836" s="205"/>
      <c r="B5836" s="190"/>
      <c r="C5836" s="190"/>
      <c r="D5836" s="189"/>
      <c r="E5836" s="189"/>
      <c r="F5836" s="189"/>
      <c r="G5836" s="189"/>
      <c r="H5836" s="189"/>
      <c r="I5836" s="189"/>
      <c r="J5836" s="206"/>
    </row>
    <row r="5837" spans="1:10" s="110" customFormat="1">
      <c r="A5837" s="290"/>
      <c r="B5837" s="289" t="s">
        <v>8</v>
      </c>
      <c r="C5837" s="289" t="s">
        <v>9</v>
      </c>
      <c r="D5837" s="284" t="s">
        <v>10</v>
      </c>
      <c r="E5837" s="367" t="s">
        <v>136</v>
      </c>
      <c r="F5837" s="367"/>
      <c r="G5837" s="289" t="s">
        <v>11</v>
      </c>
      <c r="H5837" s="288" t="s">
        <v>12</v>
      </c>
      <c r="I5837" s="288" t="s">
        <v>13</v>
      </c>
      <c r="J5837" s="287" t="s">
        <v>14</v>
      </c>
    </row>
    <row r="5838" spans="1:10" s="110" customFormat="1" ht="38.25" customHeight="1">
      <c r="A5838" s="94" t="s">
        <v>137</v>
      </c>
      <c r="B5838" s="95" t="s">
        <v>2026</v>
      </c>
      <c r="C5838" s="95" t="s">
        <v>21</v>
      </c>
      <c r="D5838" s="277" t="s">
        <v>2027</v>
      </c>
      <c r="E5838" s="368" t="s">
        <v>155</v>
      </c>
      <c r="F5838" s="368"/>
      <c r="G5838" s="95" t="s">
        <v>26</v>
      </c>
      <c r="H5838" s="182">
        <v>1</v>
      </c>
      <c r="I5838" s="96">
        <v>11.98</v>
      </c>
      <c r="J5838" s="196">
        <v>11.98</v>
      </c>
    </row>
    <row r="5839" spans="1:10" s="110" customFormat="1" ht="25.5" customHeight="1">
      <c r="A5839" s="199" t="s">
        <v>139</v>
      </c>
      <c r="B5839" s="186" t="s">
        <v>2034</v>
      </c>
      <c r="C5839" s="186" t="s">
        <v>21</v>
      </c>
      <c r="D5839" s="278" t="s">
        <v>2035</v>
      </c>
      <c r="E5839" s="362" t="s">
        <v>915</v>
      </c>
      <c r="F5839" s="362"/>
      <c r="G5839" s="186" t="s">
        <v>45</v>
      </c>
      <c r="H5839" s="187">
        <v>1.4800000000000001E-5</v>
      </c>
      <c r="I5839" s="188">
        <v>810000</v>
      </c>
      <c r="J5839" s="200">
        <v>11.98</v>
      </c>
    </row>
    <row r="5840" spans="1:10" s="110" customFormat="1" ht="25.5">
      <c r="A5840" s="201"/>
      <c r="B5840" s="293"/>
      <c r="C5840" s="293"/>
      <c r="D5840" s="279"/>
      <c r="E5840" s="279" t="s">
        <v>143</v>
      </c>
      <c r="F5840" s="203">
        <v>0</v>
      </c>
      <c r="G5840" s="279" t="s">
        <v>144</v>
      </c>
      <c r="H5840" s="203">
        <v>0</v>
      </c>
      <c r="I5840" s="279" t="s">
        <v>145</v>
      </c>
      <c r="J5840" s="204">
        <v>0</v>
      </c>
    </row>
    <row r="5841" spans="1:10" s="110" customFormat="1" ht="15" customHeight="1" thickBot="1">
      <c r="A5841" s="201"/>
      <c r="B5841" s="293"/>
      <c r="C5841" s="293"/>
      <c r="D5841" s="279"/>
      <c r="E5841" s="279" t="s">
        <v>663</v>
      </c>
      <c r="F5841" s="203">
        <v>2.69</v>
      </c>
      <c r="G5841" s="279"/>
      <c r="H5841" s="363" t="s">
        <v>664</v>
      </c>
      <c r="I5841" s="363"/>
      <c r="J5841" s="204">
        <v>14.67</v>
      </c>
    </row>
    <row r="5842" spans="1:10" s="110" customFormat="1" ht="15" thickTop="1">
      <c r="A5842" s="205"/>
      <c r="B5842" s="190"/>
      <c r="C5842" s="190"/>
      <c r="D5842" s="189"/>
      <c r="E5842" s="189"/>
      <c r="F5842" s="189"/>
      <c r="G5842" s="189"/>
      <c r="H5842" s="189"/>
      <c r="I5842" s="189"/>
      <c r="J5842" s="206"/>
    </row>
    <row r="5843" spans="1:10" s="110" customFormat="1">
      <c r="A5843" s="290"/>
      <c r="B5843" s="289" t="s">
        <v>8</v>
      </c>
      <c r="C5843" s="289" t="s">
        <v>9</v>
      </c>
      <c r="D5843" s="284" t="s">
        <v>10</v>
      </c>
      <c r="E5843" s="367" t="s">
        <v>136</v>
      </c>
      <c r="F5843" s="367"/>
      <c r="G5843" s="289" t="s">
        <v>11</v>
      </c>
      <c r="H5843" s="288" t="s">
        <v>12</v>
      </c>
      <c r="I5843" s="288" t="s">
        <v>13</v>
      </c>
      <c r="J5843" s="287" t="s">
        <v>14</v>
      </c>
    </row>
    <row r="5844" spans="1:10" s="110" customFormat="1" ht="38.25" customHeight="1">
      <c r="A5844" s="94" t="s">
        <v>137</v>
      </c>
      <c r="B5844" s="95" t="s">
        <v>2030</v>
      </c>
      <c r="C5844" s="95" t="s">
        <v>21</v>
      </c>
      <c r="D5844" s="277" t="s">
        <v>2031</v>
      </c>
      <c r="E5844" s="368" t="s">
        <v>155</v>
      </c>
      <c r="F5844" s="368"/>
      <c r="G5844" s="95" t="s">
        <v>26</v>
      </c>
      <c r="H5844" s="182">
        <v>1</v>
      </c>
      <c r="I5844" s="96">
        <v>56.7</v>
      </c>
      <c r="J5844" s="196">
        <v>56.7</v>
      </c>
    </row>
    <row r="5845" spans="1:10" s="110" customFormat="1" ht="25.5" customHeight="1">
      <c r="A5845" s="199" t="s">
        <v>139</v>
      </c>
      <c r="B5845" s="186" t="s">
        <v>2034</v>
      </c>
      <c r="C5845" s="186" t="s">
        <v>21</v>
      </c>
      <c r="D5845" s="278" t="s">
        <v>2035</v>
      </c>
      <c r="E5845" s="362" t="s">
        <v>915</v>
      </c>
      <c r="F5845" s="362"/>
      <c r="G5845" s="186" t="s">
        <v>45</v>
      </c>
      <c r="H5845" s="187">
        <v>6.9999999999999994E-5</v>
      </c>
      <c r="I5845" s="188">
        <v>810000</v>
      </c>
      <c r="J5845" s="200">
        <v>56.7</v>
      </c>
    </row>
    <row r="5846" spans="1:10" s="110" customFormat="1" ht="25.5">
      <c r="A5846" s="201"/>
      <c r="B5846" s="293"/>
      <c r="C5846" s="293"/>
      <c r="D5846" s="279"/>
      <c r="E5846" s="279" t="s">
        <v>143</v>
      </c>
      <c r="F5846" s="203">
        <v>0</v>
      </c>
      <c r="G5846" s="279" t="s">
        <v>144</v>
      </c>
      <c r="H5846" s="203">
        <v>0</v>
      </c>
      <c r="I5846" s="279" t="s">
        <v>145</v>
      </c>
      <c r="J5846" s="204">
        <v>0</v>
      </c>
    </row>
    <row r="5847" spans="1:10" s="110" customFormat="1" ht="15" customHeight="1" thickBot="1">
      <c r="A5847" s="201"/>
      <c r="B5847" s="293"/>
      <c r="C5847" s="293"/>
      <c r="D5847" s="279"/>
      <c r="E5847" s="279" t="s">
        <v>663</v>
      </c>
      <c r="F5847" s="203">
        <v>12.74</v>
      </c>
      <c r="G5847" s="279"/>
      <c r="H5847" s="363" t="s">
        <v>664</v>
      </c>
      <c r="I5847" s="363"/>
      <c r="J5847" s="204">
        <v>69.44</v>
      </c>
    </row>
    <row r="5848" spans="1:10" s="110" customFormat="1" ht="15" thickTop="1">
      <c r="A5848" s="205"/>
      <c r="B5848" s="190"/>
      <c r="C5848" s="190"/>
      <c r="D5848" s="189"/>
      <c r="E5848" s="189"/>
      <c r="F5848" s="189"/>
      <c r="G5848" s="189"/>
      <c r="H5848" s="189"/>
      <c r="I5848" s="189"/>
      <c r="J5848" s="206"/>
    </row>
    <row r="5849" spans="1:10" s="110" customFormat="1">
      <c r="A5849" s="290"/>
      <c r="B5849" s="289" t="s">
        <v>8</v>
      </c>
      <c r="C5849" s="289" t="s">
        <v>9</v>
      </c>
      <c r="D5849" s="284" t="s">
        <v>10</v>
      </c>
      <c r="E5849" s="367" t="s">
        <v>136</v>
      </c>
      <c r="F5849" s="367"/>
      <c r="G5849" s="289" t="s">
        <v>11</v>
      </c>
      <c r="H5849" s="288" t="s">
        <v>12</v>
      </c>
      <c r="I5849" s="288" t="s">
        <v>13</v>
      </c>
      <c r="J5849" s="287" t="s">
        <v>14</v>
      </c>
    </row>
    <row r="5850" spans="1:10" s="110" customFormat="1" ht="38.25" customHeight="1">
      <c r="A5850" s="94" t="s">
        <v>137</v>
      </c>
      <c r="B5850" s="95" t="s">
        <v>2032</v>
      </c>
      <c r="C5850" s="95" t="s">
        <v>21</v>
      </c>
      <c r="D5850" s="277" t="s">
        <v>2033</v>
      </c>
      <c r="E5850" s="368" t="s">
        <v>155</v>
      </c>
      <c r="F5850" s="368"/>
      <c r="G5850" s="95" t="s">
        <v>26</v>
      </c>
      <c r="H5850" s="182">
        <v>1</v>
      </c>
      <c r="I5850" s="96">
        <v>64.94</v>
      </c>
      <c r="J5850" s="196">
        <v>64.94</v>
      </c>
    </row>
    <row r="5851" spans="1:10" s="110" customFormat="1">
      <c r="A5851" s="199" t="s">
        <v>139</v>
      </c>
      <c r="B5851" s="186" t="s">
        <v>1863</v>
      </c>
      <c r="C5851" s="186" t="s">
        <v>21</v>
      </c>
      <c r="D5851" s="278" t="s">
        <v>1864</v>
      </c>
      <c r="E5851" s="362" t="s">
        <v>142</v>
      </c>
      <c r="F5851" s="362"/>
      <c r="G5851" s="186" t="s">
        <v>547</v>
      </c>
      <c r="H5851" s="187">
        <v>10.77</v>
      </c>
      <c r="I5851" s="188">
        <v>6.03</v>
      </c>
      <c r="J5851" s="200">
        <v>64.94</v>
      </c>
    </row>
    <row r="5852" spans="1:10" s="110" customFormat="1" ht="25.5">
      <c r="A5852" s="201"/>
      <c r="B5852" s="293"/>
      <c r="C5852" s="293"/>
      <c r="D5852" s="279"/>
      <c r="E5852" s="279" t="s">
        <v>143</v>
      </c>
      <c r="F5852" s="203">
        <v>0</v>
      </c>
      <c r="G5852" s="279" t="s">
        <v>144</v>
      </c>
      <c r="H5852" s="203">
        <v>0</v>
      </c>
      <c r="I5852" s="279" t="s">
        <v>145</v>
      </c>
      <c r="J5852" s="204">
        <v>0</v>
      </c>
    </row>
    <row r="5853" spans="1:10" s="110" customFormat="1" ht="15" customHeight="1" thickBot="1">
      <c r="A5853" s="201"/>
      <c r="B5853" s="293"/>
      <c r="C5853" s="293"/>
      <c r="D5853" s="279"/>
      <c r="E5853" s="279" t="s">
        <v>663</v>
      </c>
      <c r="F5853" s="203">
        <v>14.59</v>
      </c>
      <c r="G5853" s="279"/>
      <c r="H5853" s="363" t="s">
        <v>664</v>
      </c>
      <c r="I5853" s="363"/>
      <c r="J5853" s="204">
        <v>79.53</v>
      </c>
    </row>
    <row r="5854" spans="1:10" s="110" customFormat="1" ht="15" thickTop="1">
      <c r="A5854" s="205"/>
      <c r="B5854" s="190"/>
      <c r="C5854" s="190"/>
      <c r="D5854" s="189"/>
      <c r="E5854" s="189"/>
      <c r="F5854" s="189"/>
      <c r="G5854" s="189"/>
      <c r="H5854" s="189"/>
      <c r="I5854" s="189"/>
      <c r="J5854" s="206"/>
    </row>
    <row r="5855" spans="1:10" s="110" customFormat="1">
      <c r="A5855" s="290"/>
      <c r="B5855" s="289" t="s">
        <v>8</v>
      </c>
      <c r="C5855" s="289" t="s">
        <v>9</v>
      </c>
      <c r="D5855" s="284" t="s">
        <v>10</v>
      </c>
      <c r="E5855" s="367" t="s">
        <v>136</v>
      </c>
      <c r="F5855" s="367"/>
      <c r="G5855" s="289" t="s">
        <v>11</v>
      </c>
      <c r="H5855" s="288" t="s">
        <v>12</v>
      </c>
      <c r="I5855" s="288" t="s">
        <v>13</v>
      </c>
      <c r="J5855" s="287" t="s">
        <v>14</v>
      </c>
    </row>
    <row r="5856" spans="1:10" s="110" customFormat="1">
      <c r="A5856" s="94" t="s">
        <v>137</v>
      </c>
      <c r="B5856" s="95" t="s">
        <v>3635</v>
      </c>
      <c r="C5856" s="95" t="s">
        <v>487</v>
      </c>
      <c r="D5856" s="277" t="s">
        <v>3636</v>
      </c>
      <c r="E5856" s="368" t="s">
        <v>1120</v>
      </c>
      <c r="F5856" s="368"/>
      <c r="G5856" s="95" t="s">
        <v>1121</v>
      </c>
      <c r="H5856" s="182">
        <v>1</v>
      </c>
      <c r="I5856" s="96">
        <v>3.66</v>
      </c>
      <c r="J5856" s="196">
        <v>3.66</v>
      </c>
    </row>
    <row r="5857" spans="1:10" s="110" customFormat="1">
      <c r="A5857" s="199" t="s">
        <v>139</v>
      </c>
      <c r="B5857" s="186" t="s">
        <v>2036</v>
      </c>
      <c r="C5857" s="186" t="s">
        <v>487</v>
      </c>
      <c r="D5857" s="278" t="s">
        <v>2037</v>
      </c>
      <c r="E5857" s="362" t="s">
        <v>142</v>
      </c>
      <c r="F5857" s="362"/>
      <c r="G5857" s="186" t="s">
        <v>2038</v>
      </c>
      <c r="H5857" s="187">
        <v>2.3E-3</v>
      </c>
      <c r="I5857" s="188">
        <v>12.51</v>
      </c>
      <c r="J5857" s="200">
        <v>0.02</v>
      </c>
    </row>
    <row r="5858" spans="1:10" s="110" customFormat="1">
      <c r="A5858" s="199" t="s">
        <v>139</v>
      </c>
      <c r="B5858" s="186" t="s">
        <v>2039</v>
      </c>
      <c r="C5858" s="186" t="s">
        <v>487</v>
      </c>
      <c r="D5858" s="278" t="s">
        <v>2040</v>
      </c>
      <c r="E5858" s="362" t="s">
        <v>142</v>
      </c>
      <c r="F5858" s="362"/>
      <c r="G5858" s="186" t="s">
        <v>2038</v>
      </c>
      <c r="H5858" s="187">
        <v>6.9999999999999999E-4</v>
      </c>
      <c r="I5858" s="188">
        <v>66.72</v>
      </c>
      <c r="J5858" s="200">
        <v>0.04</v>
      </c>
    </row>
    <row r="5859" spans="1:10" s="110" customFormat="1">
      <c r="A5859" s="199" t="s">
        <v>139</v>
      </c>
      <c r="B5859" s="186" t="s">
        <v>2041</v>
      </c>
      <c r="C5859" s="186" t="s">
        <v>487</v>
      </c>
      <c r="D5859" s="278" t="s">
        <v>2042</v>
      </c>
      <c r="E5859" s="362" t="s">
        <v>142</v>
      </c>
      <c r="F5859" s="362"/>
      <c r="G5859" s="186" t="s">
        <v>17</v>
      </c>
      <c r="H5859" s="187">
        <v>2.0000000000000001E-4</v>
      </c>
      <c r="I5859" s="188">
        <v>18.07</v>
      </c>
      <c r="J5859" s="200">
        <v>0</v>
      </c>
    </row>
    <row r="5860" spans="1:10" s="110" customFormat="1" ht="25.5">
      <c r="A5860" s="199" t="s">
        <v>139</v>
      </c>
      <c r="B5860" s="186" t="s">
        <v>2043</v>
      </c>
      <c r="C5860" s="186" t="s">
        <v>487</v>
      </c>
      <c r="D5860" s="278" t="s">
        <v>2044</v>
      </c>
      <c r="E5860" s="362" t="s">
        <v>142</v>
      </c>
      <c r="F5860" s="362"/>
      <c r="G5860" s="186" t="s">
        <v>17</v>
      </c>
      <c r="H5860" s="187">
        <v>5.9999999999999995E-4</v>
      </c>
      <c r="I5860" s="188">
        <v>13.9</v>
      </c>
      <c r="J5860" s="200">
        <v>0</v>
      </c>
    </row>
    <row r="5861" spans="1:10" s="110" customFormat="1">
      <c r="A5861" s="199" t="s">
        <v>139</v>
      </c>
      <c r="B5861" s="186" t="s">
        <v>2047</v>
      </c>
      <c r="C5861" s="186" t="s">
        <v>487</v>
      </c>
      <c r="D5861" s="278" t="s">
        <v>2048</v>
      </c>
      <c r="E5861" s="362" t="s">
        <v>711</v>
      </c>
      <c r="F5861" s="362"/>
      <c r="G5861" s="186" t="s">
        <v>17</v>
      </c>
      <c r="H5861" s="187">
        <v>4.4999999999999997E-3</v>
      </c>
      <c r="I5861" s="188">
        <v>12.54</v>
      </c>
      <c r="J5861" s="200">
        <v>0.05</v>
      </c>
    </row>
    <row r="5862" spans="1:10" s="110" customFormat="1">
      <c r="A5862" s="199" t="s">
        <v>139</v>
      </c>
      <c r="B5862" s="186" t="s">
        <v>2049</v>
      </c>
      <c r="C5862" s="186" t="s">
        <v>487</v>
      </c>
      <c r="D5862" s="278" t="s">
        <v>2050</v>
      </c>
      <c r="E5862" s="362" t="s">
        <v>142</v>
      </c>
      <c r="F5862" s="362"/>
      <c r="G5862" s="186" t="s">
        <v>17</v>
      </c>
      <c r="H5862" s="187">
        <v>4.4999999999999997E-3</v>
      </c>
      <c r="I5862" s="188">
        <v>190</v>
      </c>
      <c r="J5862" s="200">
        <v>0.85</v>
      </c>
    </row>
    <row r="5863" spans="1:10" s="110" customFormat="1">
      <c r="A5863" s="199" t="s">
        <v>139</v>
      </c>
      <c r="B5863" s="186" t="s">
        <v>2051</v>
      </c>
      <c r="C5863" s="186" t="s">
        <v>487</v>
      </c>
      <c r="D5863" s="278" t="s">
        <v>2052</v>
      </c>
      <c r="E5863" s="362" t="s">
        <v>711</v>
      </c>
      <c r="F5863" s="362"/>
      <c r="G5863" s="186" t="s">
        <v>2053</v>
      </c>
      <c r="H5863" s="187">
        <v>4.0000000000000002E-4</v>
      </c>
      <c r="I5863" s="188">
        <v>300</v>
      </c>
      <c r="J5863" s="200">
        <v>0.12</v>
      </c>
    </row>
    <row r="5864" spans="1:10" s="110" customFormat="1">
      <c r="A5864" s="199" t="s">
        <v>139</v>
      </c>
      <c r="B5864" s="186" t="s">
        <v>2302</v>
      </c>
      <c r="C5864" s="186" t="s">
        <v>487</v>
      </c>
      <c r="D5864" s="278" t="s">
        <v>2303</v>
      </c>
      <c r="E5864" s="362" t="s">
        <v>142</v>
      </c>
      <c r="F5864" s="362"/>
      <c r="G5864" s="186" t="s">
        <v>17</v>
      </c>
      <c r="H5864" s="187">
        <v>2.0000000000000001E-4</v>
      </c>
      <c r="I5864" s="188">
        <v>26.89</v>
      </c>
      <c r="J5864" s="200">
        <v>0</v>
      </c>
    </row>
    <row r="5865" spans="1:10" s="110" customFormat="1">
      <c r="A5865" s="199" t="s">
        <v>139</v>
      </c>
      <c r="B5865" s="186" t="s">
        <v>2054</v>
      </c>
      <c r="C5865" s="186" t="s">
        <v>487</v>
      </c>
      <c r="D5865" s="278" t="s">
        <v>2055</v>
      </c>
      <c r="E5865" s="362" t="s">
        <v>142</v>
      </c>
      <c r="F5865" s="362"/>
      <c r="G5865" s="186" t="s">
        <v>17</v>
      </c>
      <c r="H5865" s="187">
        <v>4.4999999999999997E-3</v>
      </c>
      <c r="I5865" s="188">
        <v>4.9000000000000004</v>
      </c>
      <c r="J5865" s="200">
        <v>0.02</v>
      </c>
    </row>
    <row r="5866" spans="1:10" s="110" customFormat="1">
      <c r="A5866" s="199" t="s">
        <v>139</v>
      </c>
      <c r="B5866" s="186" t="s">
        <v>2056</v>
      </c>
      <c r="C5866" s="186" t="s">
        <v>487</v>
      </c>
      <c r="D5866" s="278" t="s">
        <v>2057</v>
      </c>
      <c r="E5866" s="362" t="s">
        <v>142</v>
      </c>
      <c r="F5866" s="362"/>
      <c r="G5866" s="186" t="s">
        <v>17</v>
      </c>
      <c r="H5866" s="187">
        <v>1.8E-3</v>
      </c>
      <c r="I5866" s="188">
        <v>18</v>
      </c>
      <c r="J5866" s="200">
        <v>0.03</v>
      </c>
    </row>
    <row r="5867" spans="1:10" s="110" customFormat="1">
      <c r="A5867" s="199" t="s">
        <v>139</v>
      </c>
      <c r="B5867" s="186" t="s">
        <v>2058</v>
      </c>
      <c r="C5867" s="186" t="s">
        <v>487</v>
      </c>
      <c r="D5867" s="278" t="s">
        <v>2059</v>
      </c>
      <c r="E5867" s="362" t="s">
        <v>711</v>
      </c>
      <c r="F5867" s="362"/>
      <c r="G5867" s="186" t="s">
        <v>17</v>
      </c>
      <c r="H5867" s="187">
        <v>0.1018</v>
      </c>
      <c r="I5867" s="188">
        <v>5</v>
      </c>
      <c r="J5867" s="200">
        <v>0.5</v>
      </c>
    </row>
    <row r="5868" spans="1:10" s="110" customFormat="1">
      <c r="A5868" s="199" t="s">
        <v>139</v>
      </c>
      <c r="B5868" s="186" t="s">
        <v>2304</v>
      </c>
      <c r="C5868" s="186" t="s">
        <v>487</v>
      </c>
      <c r="D5868" s="278" t="s">
        <v>2305</v>
      </c>
      <c r="E5868" s="362" t="s">
        <v>142</v>
      </c>
      <c r="F5868" s="362"/>
      <c r="G5868" s="186" t="s">
        <v>17</v>
      </c>
      <c r="H5868" s="187">
        <v>2.0000000000000001E-4</v>
      </c>
      <c r="I5868" s="188">
        <v>47.69</v>
      </c>
      <c r="J5868" s="200">
        <v>0</v>
      </c>
    </row>
    <row r="5869" spans="1:10" s="110" customFormat="1">
      <c r="A5869" s="199" t="s">
        <v>139</v>
      </c>
      <c r="B5869" s="186" t="s">
        <v>2306</v>
      </c>
      <c r="C5869" s="186" t="s">
        <v>487</v>
      </c>
      <c r="D5869" s="278" t="s">
        <v>2307</v>
      </c>
      <c r="E5869" s="362" t="s">
        <v>142</v>
      </c>
      <c r="F5869" s="362"/>
      <c r="G5869" s="186" t="s">
        <v>17</v>
      </c>
      <c r="H5869" s="187">
        <v>2.0000000000000001E-4</v>
      </c>
      <c r="I5869" s="188">
        <v>163</v>
      </c>
      <c r="J5869" s="200">
        <v>0.03</v>
      </c>
    </row>
    <row r="5870" spans="1:10" s="110" customFormat="1">
      <c r="A5870" s="199" t="s">
        <v>139</v>
      </c>
      <c r="B5870" s="186" t="s">
        <v>2308</v>
      </c>
      <c r="C5870" s="186" t="s">
        <v>487</v>
      </c>
      <c r="D5870" s="278" t="s">
        <v>2309</v>
      </c>
      <c r="E5870" s="362" t="s">
        <v>142</v>
      </c>
      <c r="F5870" s="362"/>
      <c r="G5870" s="186" t="s">
        <v>17</v>
      </c>
      <c r="H5870" s="187">
        <v>1E-4</v>
      </c>
      <c r="I5870" s="188">
        <v>34</v>
      </c>
      <c r="J5870" s="200">
        <v>0</v>
      </c>
    </row>
    <row r="5871" spans="1:10" s="110" customFormat="1">
      <c r="A5871" s="199" t="s">
        <v>139</v>
      </c>
      <c r="B5871" s="186" t="s">
        <v>2077</v>
      </c>
      <c r="C5871" s="186" t="s">
        <v>487</v>
      </c>
      <c r="D5871" s="278" t="s">
        <v>2078</v>
      </c>
      <c r="E5871" s="362" t="s">
        <v>142</v>
      </c>
      <c r="F5871" s="362"/>
      <c r="G5871" s="186" t="s">
        <v>17</v>
      </c>
      <c r="H5871" s="187">
        <v>0.1018</v>
      </c>
      <c r="I5871" s="188">
        <v>14</v>
      </c>
      <c r="J5871" s="200">
        <v>1.42</v>
      </c>
    </row>
    <row r="5872" spans="1:10" s="110" customFormat="1">
      <c r="A5872" s="199" t="s">
        <v>139</v>
      </c>
      <c r="B5872" s="186" t="s">
        <v>2079</v>
      </c>
      <c r="C5872" s="186" t="s">
        <v>487</v>
      </c>
      <c r="D5872" s="278" t="s">
        <v>2080</v>
      </c>
      <c r="E5872" s="362" t="s">
        <v>142</v>
      </c>
      <c r="F5872" s="362"/>
      <c r="G5872" s="186" t="s">
        <v>2081</v>
      </c>
      <c r="H5872" s="187">
        <v>8.0000000000000004E-4</v>
      </c>
      <c r="I5872" s="188">
        <v>6.7</v>
      </c>
      <c r="J5872" s="200">
        <v>0</v>
      </c>
    </row>
    <row r="5873" spans="1:10" s="110" customFormat="1">
      <c r="A5873" s="199" t="s">
        <v>139</v>
      </c>
      <c r="B5873" s="186" t="s">
        <v>2082</v>
      </c>
      <c r="C5873" s="186" t="s">
        <v>487</v>
      </c>
      <c r="D5873" s="278" t="s">
        <v>2083</v>
      </c>
      <c r="E5873" s="362" t="s">
        <v>142</v>
      </c>
      <c r="F5873" s="362"/>
      <c r="G5873" s="186" t="s">
        <v>17</v>
      </c>
      <c r="H5873" s="187">
        <v>6.54E-2</v>
      </c>
      <c r="I5873" s="188">
        <v>4.5</v>
      </c>
      <c r="J5873" s="200">
        <v>0.28999999999999998</v>
      </c>
    </row>
    <row r="5874" spans="1:10" s="110" customFormat="1">
      <c r="A5874" s="199" t="s">
        <v>139</v>
      </c>
      <c r="B5874" s="186" t="s">
        <v>2088</v>
      </c>
      <c r="C5874" s="186" t="s">
        <v>487</v>
      </c>
      <c r="D5874" s="278" t="s">
        <v>2089</v>
      </c>
      <c r="E5874" s="362" t="s">
        <v>142</v>
      </c>
      <c r="F5874" s="362"/>
      <c r="G5874" s="186" t="s">
        <v>17</v>
      </c>
      <c r="H5874" s="187">
        <v>1.5E-3</v>
      </c>
      <c r="I5874" s="188">
        <v>193.41</v>
      </c>
      <c r="J5874" s="200">
        <v>0.28999999999999998</v>
      </c>
    </row>
    <row r="5875" spans="1:10" s="110" customFormat="1" ht="25.5">
      <c r="A5875" s="201"/>
      <c r="B5875" s="293"/>
      <c r="C5875" s="293"/>
      <c r="D5875" s="279"/>
      <c r="E5875" s="279" t="s">
        <v>143</v>
      </c>
      <c r="F5875" s="203">
        <v>0</v>
      </c>
      <c r="G5875" s="279" t="s">
        <v>144</v>
      </c>
      <c r="H5875" s="203">
        <v>0</v>
      </c>
      <c r="I5875" s="279" t="s">
        <v>145</v>
      </c>
      <c r="J5875" s="204">
        <v>0</v>
      </c>
    </row>
    <row r="5876" spans="1:10" s="110" customFormat="1" ht="15" customHeight="1" thickBot="1">
      <c r="A5876" s="201"/>
      <c r="B5876" s="293"/>
      <c r="C5876" s="293"/>
      <c r="D5876" s="279"/>
      <c r="E5876" s="279" t="s">
        <v>663</v>
      </c>
      <c r="F5876" s="203">
        <v>0.82</v>
      </c>
      <c r="G5876" s="279"/>
      <c r="H5876" s="363" t="s">
        <v>664</v>
      </c>
      <c r="I5876" s="363"/>
      <c r="J5876" s="204">
        <v>4.4800000000000004</v>
      </c>
    </row>
    <row r="5877" spans="1:10" s="110" customFormat="1" ht="15" thickTop="1">
      <c r="A5877" s="205"/>
      <c r="B5877" s="190"/>
      <c r="C5877" s="190"/>
      <c r="D5877" s="189"/>
      <c r="E5877" s="189"/>
      <c r="F5877" s="189"/>
      <c r="G5877" s="189"/>
      <c r="H5877" s="189"/>
      <c r="I5877" s="189"/>
      <c r="J5877" s="206"/>
    </row>
    <row r="5878" spans="1:10" s="110" customFormat="1">
      <c r="A5878" s="290"/>
      <c r="B5878" s="289" t="s">
        <v>8</v>
      </c>
      <c r="C5878" s="289" t="s">
        <v>9</v>
      </c>
      <c r="D5878" s="284" t="s">
        <v>10</v>
      </c>
      <c r="E5878" s="367" t="s">
        <v>136</v>
      </c>
      <c r="F5878" s="367"/>
      <c r="G5878" s="289" t="s">
        <v>11</v>
      </c>
      <c r="H5878" s="288" t="s">
        <v>12</v>
      </c>
      <c r="I5878" s="288" t="s">
        <v>13</v>
      </c>
      <c r="J5878" s="287" t="s">
        <v>14</v>
      </c>
    </row>
    <row r="5879" spans="1:10" s="110" customFormat="1">
      <c r="A5879" s="94" t="s">
        <v>137</v>
      </c>
      <c r="B5879" s="95" t="s">
        <v>3160</v>
      </c>
      <c r="C5879" s="95" t="s">
        <v>487</v>
      </c>
      <c r="D5879" s="277" t="s">
        <v>3161</v>
      </c>
      <c r="E5879" s="368" t="s">
        <v>1120</v>
      </c>
      <c r="F5879" s="368"/>
      <c r="G5879" s="95" t="s">
        <v>1121</v>
      </c>
      <c r="H5879" s="182">
        <v>1</v>
      </c>
      <c r="I5879" s="96">
        <v>3.71</v>
      </c>
      <c r="J5879" s="196">
        <v>3.71</v>
      </c>
    </row>
    <row r="5880" spans="1:10" s="110" customFormat="1">
      <c r="A5880" s="199" t="s">
        <v>139</v>
      </c>
      <c r="B5880" s="186" t="s">
        <v>2036</v>
      </c>
      <c r="C5880" s="186" t="s">
        <v>487</v>
      </c>
      <c r="D5880" s="278" t="s">
        <v>2037</v>
      </c>
      <c r="E5880" s="362" t="s">
        <v>142</v>
      </c>
      <c r="F5880" s="362"/>
      <c r="G5880" s="186" t="s">
        <v>2038</v>
      </c>
      <c r="H5880" s="187">
        <v>2.3E-3</v>
      </c>
      <c r="I5880" s="188">
        <v>12.51</v>
      </c>
      <c r="J5880" s="200">
        <v>0.02</v>
      </c>
    </row>
    <row r="5881" spans="1:10" s="110" customFormat="1">
      <c r="A5881" s="199" t="s">
        <v>139</v>
      </c>
      <c r="B5881" s="186" t="s">
        <v>2039</v>
      </c>
      <c r="C5881" s="186" t="s">
        <v>487</v>
      </c>
      <c r="D5881" s="278" t="s">
        <v>2040</v>
      </c>
      <c r="E5881" s="362" t="s">
        <v>142</v>
      </c>
      <c r="F5881" s="362"/>
      <c r="G5881" s="186" t="s">
        <v>2038</v>
      </c>
      <c r="H5881" s="187">
        <v>6.9999999999999999E-4</v>
      </c>
      <c r="I5881" s="188">
        <v>66.72</v>
      </c>
      <c r="J5881" s="200">
        <v>0.04</v>
      </c>
    </row>
    <row r="5882" spans="1:10" s="110" customFormat="1">
      <c r="A5882" s="199" t="s">
        <v>139</v>
      </c>
      <c r="B5882" s="186" t="s">
        <v>2041</v>
      </c>
      <c r="C5882" s="186" t="s">
        <v>487</v>
      </c>
      <c r="D5882" s="278" t="s">
        <v>2042</v>
      </c>
      <c r="E5882" s="362" t="s">
        <v>142</v>
      </c>
      <c r="F5882" s="362"/>
      <c r="G5882" s="186" t="s">
        <v>17</v>
      </c>
      <c r="H5882" s="187">
        <v>2.0000000000000001E-4</v>
      </c>
      <c r="I5882" s="188">
        <v>18.07</v>
      </c>
      <c r="J5882" s="200">
        <v>0</v>
      </c>
    </row>
    <row r="5883" spans="1:10" s="110" customFormat="1" ht="25.5">
      <c r="A5883" s="199" t="s">
        <v>139</v>
      </c>
      <c r="B5883" s="186" t="s">
        <v>2043</v>
      </c>
      <c r="C5883" s="186" t="s">
        <v>487</v>
      </c>
      <c r="D5883" s="278" t="s">
        <v>2044</v>
      </c>
      <c r="E5883" s="362" t="s">
        <v>142</v>
      </c>
      <c r="F5883" s="362"/>
      <c r="G5883" s="186" t="s">
        <v>17</v>
      </c>
      <c r="H5883" s="187">
        <v>5.9999999999999995E-4</v>
      </c>
      <c r="I5883" s="188">
        <v>13.9</v>
      </c>
      <c r="J5883" s="200">
        <v>0</v>
      </c>
    </row>
    <row r="5884" spans="1:10" s="110" customFormat="1">
      <c r="A5884" s="199" t="s">
        <v>139</v>
      </c>
      <c r="B5884" s="186" t="s">
        <v>2047</v>
      </c>
      <c r="C5884" s="186" t="s">
        <v>487</v>
      </c>
      <c r="D5884" s="278" t="s">
        <v>2048</v>
      </c>
      <c r="E5884" s="362" t="s">
        <v>711</v>
      </c>
      <c r="F5884" s="362"/>
      <c r="G5884" s="186" t="s">
        <v>17</v>
      </c>
      <c r="H5884" s="187">
        <v>4.4999999999999997E-3</v>
      </c>
      <c r="I5884" s="188">
        <v>12.54</v>
      </c>
      <c r="J5884" s="200">
        <v>0.05</v>
      </c>
    </row>
    <row r="5885" spans="1:10" s="110" customFormat="1">
      <c r="A5885" s="199" t="s">
        <v>139</v>
      </c>
      <c r="B5885" s="186" t="s">
        <v>2049</v>
      </c>
      <c r="C5885" s="186" t="s">
        <v>487</v>
      </c>
      <c r="D5885" s="278" t="s">
        <v>2050</v>
      </c>
      <c r="E5885" s="362" t="s">
        <v>142</v>
      </c>
      <c r="F5885" s="362"/>
      <c r="G5885" s="186" t="s">
        <v>17</v>
      </c>
      <c r="H5885" s="187">
        <v>4.4999999999999997E-3</v>
      </c>
      <c r="I5885" s="188">
        <v>190</v>
      </c>
      <c r="J5885" s="200">
        <v>0.85</v>
      </c>
    </row>
    <row r="5886" spans="1:10" s="110" customFormat="1">
      <c r="A5886" s="199" t="s">
        <v>139</v>
      </c>
      <c r="B5886" s="186" t="s">
        <v>2051</v>
      </c>
      <c r="C5886" s="186" t="s">
        <v>487</v>
      </c>
      <c r="D5886" s="278" t="s">
        <v>2052</v>
      </c>
      <c r="E5886" s="362" t="s">
        <v>711</v>
      </c>
      <c r="F5886" s="362"/>
      <c r="G5886" s="186" t="s">
        <v>2053</v>
      </c>
      <c r="H5886" s="187">
        <v>4.0000000000000002E-4</v>
      </c>
      <c r="I5886" s="188">
        <v>300</v>
      </c>
      <c r="J5886" s="200">
        <v>0.12</v>
      </c>
    </row>
    <row r="5887" spans="1:10" s="110" customFormat="1">
      <c r="A5887" s="199" t="s">
        <v>139</v>
      </c>
      <c r="B5887" s="186" t="s">
        <v>4563</v>
      </c>
      <c r="C5887" s="186" t="s">
        <v>487</v>
      </c>
      <c r="D5887" s="278" t="s">
        <v>4564</v>
      </c>
      <c r="E5887" s="362" t="s">
        <v>142</v>
      </c>
      <c r="F5887" s="362"/>
      <c r="G5887" s="186" t="s">
        <v>17</v>
      </c>
      <c r="H5887" s="187">
        <v>1E-4</v>
      </c>
      <c r="I5887" s="188">
        <v>29.9</v>
      </c>
      <c r="J5887" s="200">
        <v>0</v>
      </c>
    </row>
    <row r="5888" spans="1:10" s="110" customFormat="1">
      <c r="A5888" s="199" t="s">
        <v>139</v>
      </c>
      <c r="B5888" s="186" t="s">
        <v>4565</v>
      </c>
      <c r="C5888" s="186" t="s">
        <v>487</v>
      </c>
      <c r="D5888" s="278" t="s">
        <v>4566</v>
      </c>
      <c r="E5888" s="362" t="s">
        <v>142</v>
      </c>
      <c r="F5888" s="362"/>
      <c r="G5888" s="186" t="s">
        <v>17</v>
      </c>
      <c r="H5888" s="187">
        <v>2.0000000000000001E-4</v>
      </c>
      <c r="I5888" s="188">
        <v>15.15</v>
      </c>
      <c r="J5888" s="200">
        <v>0</v>
      </c>
    </row>
    <row r="5889" spans="1:10" s="110" customFormat="1">
      <c r="A5889" s="199" t="s">
        <v>139</v>
      </c>
      <c r="B5889" s="186" t="s">
        <v>2302</v>
      </c>
      <c r="C5889" s="186" t="s">
        <v>487</v>
      </c>
      <c r="D5889" s="278" t="s">
        <v>2303</v>
      </c>
      <c r="E5889" s="362" t="s">
        <v>142</v>
      </c>
      <c r="F5889" s="362"/>
      <c r="G5889" s="186" t="s">
        <v>17</v>
      </c>
      <c r="H5889" s="187">
        <v>2.0000000000000001E-4</v>
      </c>
      <c r="I5889" s="188">
        <v>26.89</v>
      </c>
      <c r="J5889" s="200">
        <v>0</v>
      </c>
    </row>
    <row r="5890" spans="1:10" s="110" customFormat="1">
      <c r="A5890" s="199" t="s">
        <v>139</v>
      </c>
      <c r="B5890" s="186" t="s">
        <v>2054</v>
      </c>
      <c r="C5890" s="186" t="s">
        <v>487</v>
      </c>
      <c r="D5890" s="278" t="s">
        <v>2055</v>
      </c>
      <c r="E5890" s="362" t="s">
        <v>142</v>
      </c>
      <c r="F5890" s="362"/>
      <c r="G5890" s="186" t="s">
        <v>17</v>
      </c>
      <c r="H5890" s="187">
        <v>4.4999999999999997E-3</v>
      </c>
      <c r="I5890" s="188">
        <v>4.9000000000000004</v>
      </c>
      <c r="J5890" s="200">
        <v>0.02</v>
      </c>
    </row>
    <row r="5891" spans="1:10" s="110" customFormat="1">
      <c r="A5891" s="199" t="s">
        <v>139</v>
      </c>
      <c r="B5891" s="186" t="s">
        <v>2056</v>
      </c>
      <c r="C5891" s="186" t="s">
        <v>487</v>
      </c>
      <c r="D5891" s="278" t="s">
        <v>2057</v>
      </c>
      <c r="E5891" s="362" t="s">
        <v>142</v>
      </c>
      <c r="F5891" s="362"/>
      <c r="G5891" s="186" t="s">
        <v>17</v>
      </c>
      <c r="H5891" s="187">
        <v>1.8E-3</v>
      </c>
      <c r="I5891" s="188">
        <v>18</v>
      </c>
      <c r="J5891" s="200">
        <v>0.03</v>
      </c>
    </row>
    <row r="5892" spans="1:10" s="110" customFormat="1">
      <c r="A5892" s="199" t="s">
        <v>139</v>
      </c>
      <c r="B5892" s="186" t="s">
        <v>2058</v>
      </c>
      <c r="C5892" s="186" t="s">
        <v>487</v>
      </c>
      <c r="D5892" s="278" t="s">
        <v>2059</v>
      </c>
      <c r="E5892" s="362" t="s">
        <v>711</v>
      </c>
      <c r="F5892" s="362"/>
      <c r="G5892" s="186" t="s">
        <v>17</v>
      </c>
      <c r="H5892" s="187">
        <v>0.1018</v>
      </c>
      <c r="I5892" s="188">
        <v>5</v>
      </c>
      <c r="J5892" s="200">
        <v>0.5</v>
      </c>
    </row>
    <row r="5893" spans="1:10" s="110" customFormat="1">
      <c r="A5893" s="199" t="s">
        <v>139</v>
      </c>
      <c r="B5893" s="186" t="s">
        <v>4567</v>
      </c>
      <c r="C5893" s="186" t="s">
        <v>487</v>
      </c>
      <c r="D5893" s="278" t="s">
        <v>4568</v>
      </c>
      <c r="E5893" s="362" t="s">
        <v>142</v>
      </c>
      <c r="F5893" s="362"/>
      <c r="G5893" s="186" t="s">
        <v>17</v>
      </c>
      <c r="H5893" s="187">
        <v>2.0000000000000001E-4</v>
      </c>
      <c r="I5893" s="188">
        <v>48.95</v>
      </c>
      <c r="J5893" s="200">
        <v>0</v>
      </c>
    </row>
    <row r="5894" spans="1:10" s="110" customFormat="1">
      <c r="A5894" s="199" t="s">
        <v>139</v>
      </c>
      <c r="B5894" s="186" t="s">
        <v>4569</v>
      </c>
      <c r="C5894" s="186" t="s">
        <v>487</v>
      </c>
      <c r="D5894" s="278" t="s">
        <v>4570</v>
      </c>
      <c r="E5894" s="362" t="s">
        <v>495</v>
      </c>
      <c r="F5894" s="362"/>
      <c r="G5894" s="186" t="s">
        <v>17</v>
      </c>
      <c r="H5894" s="187">
        <v>1E-4</v>
      </c>
      <c r="I5894" s="188">
        <v>246</v>
      </c>
      <c r="J5894" s="200">
        <v>0.02</v>
      </c>
    </row>
    <row r="5895" spans="1:10" s="110" customFormat="1">
      <c r="A5895" s="199" t="s">
        <v>139</v>
      </c>
      <c r="B5895" s="186" t="s">
        <v>4571</v>
      </c>
      <c r="C5895" s="186" t="s">
        <v>487</v>
      </c>
      <c r="D5895" s="278" t="s">
        <v>4572</v>
      </c>
      <c r="E5895" s="362" t="s">
        <v>495</v>
      </c>
      <c r="F5895" s="362"/>
      <c r="G5895" s="186" t="s">
        <v>17</v>
      </c>
      <c r="H5895" s="187">
        <v>1E-4</v>
      </c>
      <c r="I5895" s="188">
        <v>617.95000000000005</v>
      </c>
      <c r="J5895" s="200">
        <v>0.06</v>
      </c>
    </row>
    <row r="5896" spans="1:10" s="110" customFormat="1">
      <c r="A5896" s="199" t="s">
        <v>139</v>
      </c>
      <c r="B5896" s="186" t="s">
        <v>2077</v>
      </c>
      <c r="C5896" s="186" t="s">
        <v>487</v>
      </c>
      <c r="D5896" s="278" t="s">
        <v>2078</v>
      </c>
      <c r="E5896" s="362" t="s">
        <v>142</v>
      </c>
      <c r="F5896" s="362"/>
      <c r="G5896" s="186" t="s">
        <v>17</v>
      </c>
      <c r="H5896" s="187">
        <v>0.1018</v>
      </c>
      <c r="I5896" s="188">
        <v>14</v>
      </c>
      <c r="J5896" s="200">
        <v>1.42</v>
      </c>
    </row>
    <row r="5897" spans="1:10" s="110" customFormat="1">
      <c r="A5897" s="199" t="s">
        <v>139</v>
      </c>
      <c r="B5897" s="186" t="s">
        <v>2079</v>
      </c>
      <c r="C5897" s="186" t="s">
        <v>487</v>
      </c>
      <c r="D5897" s="278" t="s">
        <v>2080</v>
      </c>
      <c r="E5897" s="362" t="s">
        <v>142</v>
      </c>
      <c r="F5897" s="362"/>
      <c r="G5897" s="186" t="s">
        <v>2081</v>
      </c>
      <c r="H5897" s="187">
        <v>6.9999999999999999E-4</v>
      </c>
      <c r="I5897" s="188">
        <v>6.7</v>
      </c>
      <c r="J5897" s="200">
        <v>0</v>
      </c>
    </row>
    <row r="5898" spans="1:10" s="110" customFormat="1">
      <c r="A5898" s="199" t="s">
        <v>139</v>
      </c>
      <c r="B5898" s="186" t="s">
        <v>2082</v>
      </c>
      <c r="C5898" s="186" t="s">
        <v>487</v>
      </c>
      <c r="D5898" s="278" t="s">
        <v>2083</v>
      </c>
      <c r="E5898" s="362" t="s">
        <v>142</v>
      </c>
      <c r="F5898" s="362"/>
      <c r="G5898" s="186" t="s">
        <v>17</v>
      </c>
      <c r="H5898" s="187">
        <v>6.54E-2</v>
      </c>
      <c r="I5898" s="188">
        <v>4.5</v>
      </c>
      <c r="J5898" s="200">
        <v>0.28999999999999998</v>
      </c>
    </row>
    <row r="5899" spans="1:10" s="110" customFormat="1">
      <c r="A5899" s="199" t="s">
        <v>139</v>
      </c>
      <c r="B5899" s="186" t="s">
        <v>2088</v>
      </c>
      <c r="C5899" s="186" t="s">
        <v>487</v>
      </c>
      <c r="D5899" s="278" t="s">
        <v>2089</v>
      </c>
      <c r="E5899" s="362" t="s">
        <v>142</v>
      </c>
      <c r="F5899" s="362"/>
      <c r="G5899" s="186" t="s">
        <v>17</v>
      </c>
      <c r="H5899" s="187">
        <v>1.5E-3</v>
      </c>
      <c r="I5899" s="188">
        <v>193.41</v>
      </c>
      <c r="J5899" s="200">
        <v>0.28999999999999998</v>
      </c>
    </row>
    <row r="5900" spans="1:10" s="110" customFormat="1" ht="25.5">
      <c r="A5900" s="201"/>
      <c r="B5900" s="293"/>
      <c r="C5900" s="293"/>
      <c r="D5900" s="279"/>
      <c r="E5900" s="279" t="s">
        <v>143</v>
      </c>
      <c r="F5900" s="203">
        <v>0</v>
      </c>
      <c r="G5900" s="279" t="s">
        <v>144</v>
      </c>
      <c r="H5900" s="203">
        <v>0</v>
      </c>
      <c r="I5900" s="279" t="s">
        <v>145</v>
      </c>
      <c r="J5900" s="204">
        <v>0</v>
      </c>
    </row>
    <row r="5901" spans="1:10" s="110" customFormat="1" ht="15" customHeight="1" thickBot="1">
      <c r="A5901" s="201"/>
      <c r="B5901" s="293"/>
      <c r="C5901" s="293"/>
      <c r="D5901" s="279"/>
      <c r="E5901" s="279" t="s">
        <v>663</v>
      </c>
      <c r="F5901" s="203">
        <v>0.83</v>
      </c>
      <c r="G5901" s="279"/>
      <c r="H5901" s="363" t="s">
        <v>664</v>
      </c>
      <c r="I5901" s="363"/>
      <c r="J5901" s="204">
        <v>4.54</v>
      </c>
    </row>
    <row r="5902" spans="1:10" s="110" customFormat="1" ht="15" thickTop="1">
      <c r="A5902" s="205"/>
      <c r="B5902" s="190"/>
      <c r="C5902" s="190"/>
      <c r="D5902" s="189"/>
      <c r="E5902" s="189"/>
      <c r="F5902" s="189"/>
      <c r="G5902" s="189"/>
      <c r="H5902" s="189"/>
      <c r="I5902" s="189"/>
      <c r="J5902" s="206"/>
    </row>
    <row r="5903" spans="1:10" s="110" customFormat="1">
      <c r="A5903" s="290"/>
      <c r="B5903" s="289" t="s">
        <v>8</v>
      </c>
      <c r="C5903" s="289" t="s">
        <v>9</v>
      </c>
      <c r="D5903" s="284" t="s">
        <v>10</v>
      </c>
      <c r="E5903" s="367" t="s">
        <v>136</v>
      </c>
      <c r="F5903" s="367"/>
      <c r="G5903" s="289" t="s">
        <v>11</v>
      </c>
      <c r="H5903" s="288" t="s">
        <v>12</v>
      </c>
      <c r="I5903" s="288" t="s">
        <v>13</v>
      </c>
      <c r="J5903" s="287" t="s">
        <v>14</v>
      </c>
    </row>
    <row r="5904" spans="1:10" s="110" customFormat="1">
      <c r="A5904" s="94" t="s">
        <v>137</v>
      </c>
      <c r="B5904" s="95" t="s">
        <v>2297</v>
      </c>
      <c r="C5904" s="95" t="s">
        <v>487</v>
      </c>
      <c r="D5904" s="277" t="s">
        <v>2298</v>
      </c>
      <c r="E5904" s="368" t="s">
        <v>1120</v>
      </c>
      <c r="F5904" s="368"/>
      <c r="G5904" s="95" t="s">
        <v>1121</v>
      </c>
      <c r="H5904" s="182">
        <v>1</v>
      </c>
      <c r="I5904" s="96">
        <v>3.66</v>
      </c>
      <c r="J5904" s="196">
        <v>3.66</v>
      </c>
    </row>
    <row r="5905" spans="1:10" s="110" customFormat="1">
      <c r="A5905" s="199" t="s">
        <v>139</v>
      </c>
      <c r="B5905" s="186" t="s">
        <v>2036</v>
      </c>
      <c r="C5905" s="186" t="s">
        <v>487</v>
      </c>
      <c r="D5905" s="278" t="s">
        <v>2037</v>
      </c>
      <c r="E5905" s="362" t="s">
        <v>142</v>
      </c>
      <c r="F5905" s="362"/>
      <c r="G5905" s="186" t="s">
        <v>2038</v>
      </c>
      <c r="H5905" s="187">
        <v>2.3E-3</v>
      </c>
      <c r="I5905" s="188">
        <v>12.51</v>
      </c>
      <c r="J5905" s="200">
        <v>0.02</v>
      </c>
    </row>
    <row r="5906" spans="1:10" s="110" customFormat="1">
      <c r="A5906" s="199" t="s">
        <v>139</v>
      </c>
      <c r="B5906" s="186" t="s">
        <v>2039</v>
      </c>
      <c r="C5906" s="186" t="s">
        <v>487</v>
      </c>
      <c r="D5906" s="278" t="s">
        <v>2040</v>
      </c>
      <c r="E5906" s="362" t="s">
        <v>142</v>
      </c>
      <c r="F5906" s="362"/>
      <c r="G5906" s="186" t="s">
        <v>2038</v>
      </c>
      <c r="H5906" s="187">
        <v>6.9999999999999999E-4</v>
      </c>
      <c r="I5906" s="188">
        <v>66.72</v>
      </c>
      <c r="J5906" s="200">
        <v>0.04</v>
      </c>
    </row>
    <row r="5907" spans="1:10" s="110" customFormat="1">
      <c r="A5907" s="199" t="s">
        <v>139</v>
      </c>
      <c r="B5907" s="186" t="s">
        <v>2041</v>
      </c>
      <c r="C5907" s="186" t="s">
        <v>487</v>
      </c>
      <c r="D5907" s="278" t="s">
        <v>2042</v>
      </c>
      <c r="E5907" s="362" t="s">
        <v>142</v>
      </c>
      <c r="F5907" s="362"/>
      <c r="G5907" s="186" t="s">
        <v>17</v>
      </c>
      <c r="H5907" s="187">
        <v>2.0000000000000001E-4</v>
      </c>
      <c r="I5907" s="188">
        <v>18.07</v>
      </c>
      <c r="J5907" s="200">
        <v>0</v>
      </c>
    </row>
    <row r="5908" spans="1:10" s="110" customFormat="1" ht="25.5">
      <c r="A5908" s="199" t="s">
        <v>139</v>
      </c>
      <c r="B5908" s="186" t="s">
        <v>2043</v>
      </c>
      <c r="C5908" s="186" t="s">
        <v>487</v>
      </c>
      <c r="D5908" s="278" t="s">
        <v>2044</v>
      </c>
      <c r="E5908" s="362" t="s">
        <v>142</v>
      </c>
      <c r="F5908" s="362"/>
      <c r="G5908" s="186" t="s">
        <v>17</v>
      </c>
      <c r="H5908" s="187">
        <v>5.9999999999999995E-4</v>
      </c>
      <c r="I5908" s="188">
        <v>13.9</v>
      </c>
      <c r="J5908" s="200">
        <v>0</v>
      </c>
    </row>
    <row r="5909" spans="1:10" s="110" customFormat="1">
      <c r="A5909" s="199" t="s">
        <v>139</v>
      </c>
      <c r="B5909" s="186" t="s">
        <v>2047</v>
      </c>
      <c r="C5909" s="186" t="s">
        <v>487</v>
      </c>
      <c r="D5909" s="278" t="s">
        <v>2048</v>
      </c>
      <c r="E5909" s="362" t="s">
        <v>711</v>
      </c>
      <c r="F5909" s="362"/>
      <c r="G5909" s="186" t="s">
        <v>17</v>
      </c>
      <c r="H5909" s="187">
        <v>4.4999999999999997E-3</v>
      </c>
      <c r="I5909" s="188">
        <v>12.54</v>
      </c>
      <c r="J5909" s="200">
        <v>0.05</v>
      </c>
    </row>
    <row r="5910" spans="1:10" s="110" customFormat="1">
      <c r="A5910" s="199" t="s">
        <v>139</v>
      </c>
      <c r="B5910" s="186" t="s">
        <v>2049</v>
      </c>
      <c r="C5910" s="186" t="s">
        <v>487</v>
      </c>
      <c r="D5910" s="278" t="s">
        <v>2050</v>
      </c>
      <c r="E5910" s="362" t="s">
        <v>142</v>
      </c>
      <c r="F5910" s="362"/>
      <c r="G5910" s="186" t="s">
        <v>17</v>
      </c>
      <c r="H5910" s="187">
        <v>4.4999999999999997E-3</v>
      </c>
      <c r="I5910" s="188">
        <v>190</v>
      </c>
      <c r="J5910" s="200">
        <v>0.85</v>
      </c>
    </row>
    <row r="5911" spans="1:10" s="110" customFormat="1">
      <c r="A5911" s="199" t="s">
        <v>139</v>
      </c>
      <c r="B5911" s="186" t="s">
        <v>2051</v>
      </c>
      <c r="C5911" s="186" t="s">
        <v>487</v>
      </c>
      <c r="D5911" s="278" t="s">
        <v>2052</v>
      </c>
      <c r="E5911" s="362" t="s">
        <v>711</v>
      </c>
      <c r="F5911" s="362"/>
      <c r="G5911" s="186" t="s">
        <v>2053</v>
      </c>
      <c r="H5911" s="187">
        <v>4.0000000000000002E-4</v>
      </c>
      <c r="I5911" s="188">
        <v>300</v>
      </c>
      <c r="J5911" s="200">
        <v>0.12</v>
      </c>
    </row>
    <row r="5912" spans="1:10" s="110" customFormat="1">
      <c r="A5912" s="199" t="s">
        <v>139</v>
      </c>
      <c r="B5912" s="186" t="s">
        <v>2302</v>
      </c>
      <c r="C5912" s="186" t="s">
        <v>487</v>
      </c>
      <c r="D5912" s="278" t="s">
        <v>2303</v>
      </c>
      <c r="E5912" s="362" t="s">
        <v>142</v>
      </c>
      <c r="F5912" s="362"/>
      <c r="G5912" s="186" t="s">
        <v>17</v>
      </c>
      <c r="H5912" s="187">
        <v>2.0000000000000001E-4</v>
      </c>
      <c r="I5912" s="188">
        <v>26.89</v>
      </c>
      <c r="J5912" s="200">
        <v>0</v>
      </c>
    </row>
    <row r="5913" spans="1:10" s="110" customFormat="1">
      <c r="A5913" s="199" t="s">
        <v>139</v>
      </c>
      <c r="B5913" s="186" t="s">
        <v>2054</v>
      </c>
      <c r="C5913" s="186" t="s">
        <v>487</v>
      </c>
      <c r="D5913" s="278" t="s">
        <v>2055</v>
      </c>
      <c r="E5913" s="362" t="s">
        <v>142</v>
      </c>
      <c r="F5913" s="362"/>
      <c r="G5913" s="186" t="s">
        <v>17</v>
      </c>
      <c r="H5913" s="187">
        <v>4.4999999999999997E-3</v>
      </c>
      <c r="I5913" s="188">
        <v>4.9000000000000004</v>
      </c>
      <c r="J5913" s="200">
        <v>0.02</v>
      </c>
    </row>
    <row r="5914" spans="1:10" s="110" customFormat="1">
      <c r="A5914" s="199" t="s">
        <v>139</v>
      </c>
      <c r="B5914" s="186" t="s">
        <v>2056</v>
      </c>
      <c r="C5914" s="186" t="s">
        <v>487</v>
      </c>
      <c r="D5914" s="278" t="s">
        <v>2057</v>
      </c>
      <c r="E5914" s="362" t="s">
        <v>142</v>
      </c>
      <c r="F5914" s="362"/>
      <c r="G5914" s="186" t="s">
        <v>17</v>
      </c>
      <c r="H5914" s="187">
        <v>1.8E-3</v>
      </c>
      <c r="I5914" s="188">
        <v>18</v>
      </c>
      <c r="J5914" s="200">
        <v>0.03</v>
      </c>
    </row>
    <row r="5915" spans="1:10" s="110" customFormat="1">
      <c r="A5915" s="199" t="s">
        <v>139</v>
      </c>
      <c r="B5915" s="186" t="s">
        <v>2058</v>
      </c>
      <c r="C5915" s="186" t="s">
        <v>487</v>
      </c>
      <c r="D5915" s="278" t="s">
        <v>2059</v>
      </c>
      <c r="E5915" s="362" t="s">
        <v>711</v>
      </c>
      <c r="F5915" s="362"/>
      <c r="G5915" s="186" t="s">
        <v>17</v>
      </c>
      <c r="H5915" s="187">
        <v>0.1018</v>
      </c>
      <c r="I5915" s="188">
        <v>5</v>
      </c>
      <c r="J5915" s="200">
        <v>0.5</v>
      </c>
    </row>
    <row r="5916" spans="1:10" s="110" customFormat="1">
      <c r="A5916" s="199" t="s">
        <v>139</v>
      </c>
      <c r="B5916" s="186" t="s">
        <v>2304</v>
      </c>
      <c r="C5916" s="186" t="s">
        <v>487</v>
      </c>
      <c r="D5916" s="278" t="s">
        <v>2305</v>
      </c>
      <c r="E5916" s="362" t="s">
        <v>142</v>
      </c>
      <c r="F5916" s="362"/>
      <c r="G5916" s="186" t="s">
        <v>17</v>
      </c>
      <c r="H5916" s="187">
        <v>2.0000000000000001E-4</v>
      </c>
      <c r="I5916" s="188">
        <v>47.69</v>
      </c>
      <c r="J5916" s="200">
        <v>0</v>
      </c>
    </row>
    <row r="5917" spans="1:10" s="110" customFormat="1">
      <c r="A5917" s="199" t="s">
        <v>139</v>
      </c>
      <c r="B5917" s="186" t="s">
        <v>2306</v>
      </c>
      <c r="C5917" s="186" t="s">
        <v>487</v>
      </c>
      <c r="D5917" s="278" t="s">
        <v>2307</v>
      </c>
      <c r="E5917" s="362" t="s">
        <v>142</v>
      </c>
      <c r="F5917" s="362"/>
      <c r="G5917" s="186" t="s">
        <v>17</v>
      </c>
      <c r="H5917" s="187">
        <v>2.0000000000000001E-4</v>
      </c>
      <c r="I5917" s="188">
        <v>163</v>
      </c>
      <c r="J5917" s="200">
        <v>0.03</v>
      </c>
    </row>
    <row r="5918" spans="1:10" s="110" customFormat="1">
      <c r="A5918" s="199" t="s">
        <v>139</v>
      </c>
      <c r="B5918" s="186" t="s">
        <v>2308</v>
      </c>
      <c r="C5918" s="186" t="s">
        <v>487</v>
      </c>
      <c r="D5918" s="278" t="s">
        <v>2309</v>
      </c>
      <c r="E5918" s="362" t="s">
        <v>142</v>
      </c>
      <c r="F5918" s="362"/>
      <c r="G5918" s="186" t="s">
        <v>17</v>
      </c>
      <c r="H5918" s="187">
        <v>1E-4</v>
      </c>
      <c r="I5918" s="188">
        <v>34</v>
      </c>
      <c r="J5918" s="200">
        <v>0</v>
      </c>
    </row>
    <row r="5919" spans="1:10" s="110" customFormat="1">
      <c r="A5919" s="199" t="s">
        <v>139</v>
      </c>
      <c r="B5919" s="186" t="s">
        <v>2077</v>
      </c>
      <c r="C5919" s="186" t="s">
        <v>487</v>
      </c>
      <c r="D5919" s="278" t="s">
        <v>2078</v>
      </c>
      <c r="E5919" s="362" t="s">
        <v>142</v>
      </c>
      <c r="F5919" s="362"/>
      <c r="G5919" s="186" t="s">
        <v>17</v>
      </c>
      <c r="H5919" s="187">
        <v>0.1018</v>
      </c>
      <c r="I5919" s="188">
        <v>14</v>
      </c>
      <c r="J5919" s="200">
        <v>1.42</v>
      </c>
    </row>
    <row r="5920" spans="1:10" s="110" customFormat="1">
      <c r="A5920" s="199" t="s">
        <v>139</v>
      </c>
      <c r="B5920" s="186" t="s">
        <v>2079</v>
      </c>
      <c r="C5920" s="186" t="s">
        <v>487</v>
      </c>
      <c r="D5920" s="278" t="s">
        <v>2080</v>
      </c>
      <c r="E5920" s="362" t="s">
        <v>142</v>
      </c>
      <c r="F5920" s="362"/>
      <c r="G5920" s="186" t="s">
        <v>2081</v>
      </c>
      <c r="H5920" s="187">
        <v>8.0000000000000004E-4</v>
      </c>
      <c r="I5920" s="188">
        <v>6.7</v>
      </c>
      <c r="J5920" s="200">
        <v>0</v>
      </c>
    </row>
    <row r="5921" spans="1:10" s="110" customFormat="1">
      <c r="A5921" s="199" t="s">
        <v>139</v>
      </c>
      <c r="B5921" s="186" t="s">
        <v>2082</v>
      </c>
      <c r="C5921" s="186" t="s">
        <v>487</v>
      </c>
      <c r="D5921" s="278" t="s">
        <v>2083</v>
      </c>
      <c r="E5921" s="362" t="s">
        <v>142</v>
      </c>
      <c r="F5921" s="362"/>
      <c r="G5921" s="186" t="s">
        <v>17</v>
      </c>
      <c r="H5921" s="187">
        <v>6.54E-2</v>
      </c>
      <c r="I5921" s="188">
        <v>4.5</v>
      </c>
      <c r="J5921" s="200">
        <v>0.28999999999999998</v>
      </c>
    </row>
    <row r="5922" spans="1:10" s="110" customFormat="1">
      <c r="A5922" s="199" t="s">
        <v>139</v>
      </c>
      <c r="B5922" s="186" t="s">
        <v>2088</v>
      </c>
      <c r="C5922" s="186" t="s">
        <v>487</v>
      </c>
      <c r="D5922" s="278" t="s">
        <v>2089</v>
      </c>
      <c r="E5922" s="362" t="s">
        <v>142</v>
      </c>
      <c r="F5922" s="362"/>
      <c r="G5922" s="186" t="s">
        <v>17</v>
      </c>
      <c r="H5922" s="187">
        <v>1.5E-3</v>
      </c>
      <c r="I5922" s="188">
        <v>193.41</v>
      </c>
      <c r="J5922" s="200">
        <v>0.28999999999999998</v>
      </c>
    </row>
    <row r="5923" spans="1:10" s="110" customFormat="1" ht="25.5">
      <c r="A5923" s="201"/>
      <c r="B5923" s="293"/>
      <c r="C5923" s="293"/>
      <c r="D5923" s="279"/>
      <c r="E5923" s="279" t="s">
        <v>143</v>
      </c>
      <c r="F5923" s="203">
        <v>0</v>
      </c>
      <c r="G5923" s="279" t="s">
        <v>144</v>
      </c>
      <c r="H5923" s="203">
        <v>0</v>
      </c>
      <c r="I5923" s="279" t="s">
        <v>145</v>
      </c>
      <c r="J5923" s="204">
        <v>0</v>
      </c>
    </row>
    <row r="5924" spans="1:10" s="110" customFormat="1" ht="15" customHeight="1" thickBot="1">
      <c r="A5924" s="201"/>
      <c r="B5924" s="293"/>
      <c r="C5924" s="293"/>
      <c r="D5924" s="279"/>
      <c r="E5924" s="279" t="s">
        <v>663</v>
      </c>
      <c r="F5924" s="203">
        <v>0.82</v>
      </c>
      <c r="G5924" s="279"/>
      <c r="H5924" s="363" t="s">
        <v>664</v>
      </c>
      <c r="I5924" s="363"/>
      <c r="J5924" s="204">
        <v>4.4800000000000004</v>
      </c>
    </row>
    <row r="5925" spans="1:10" s="110" customFormat="1" ht="15" thickTop="1">
      <c r="A5925" s="205"/>
      <c r="B5925" s="190"/>
      <c r="C5925" s="190"/>
      <c r="D5925" s="189"/>
      <c r="E5925" s="189"/>
      <c r="F5925" s="189"/>
      <c r="G5925" s="189"/>
      <c r="H5925" s="189"/>
      <c r="I5925" s="189"/>
      <c r="J5925" s="206"/>
    </row>
    <row r="5926" spans="1:10" s="110" customFormat="1">
      <c r="A5926" s="290"/>
      <c r="B5926" s="289" t="s">
        <v>8</v>
      </c>
      <c r="C5926" s="289" t="s">
        <v>9</v>
      </c>
      <c r="D5926" s="284" t="s">
        <v>10</v>
      </c>
      <c r="E5926" s="367" t="s">
        <v>136</v>
      </c>
      <c r="F5926" s="367"/>
      <c r="G5926" s="289" t="s">
        <v>11</v>
      </c>
      <c r="H5926" s="288" t="s">
        <v>12</v>
      </c>
      <c r="I5926" s="288" t="s">
        <v>13</v>
      </c>
      <c r="J5926" s="287" t="s">
        <v>14</v>
      </c>
    </row>
    <row r="5927" spans="1:10" s="110" customFormat="1">
      <c r="A5927" s="94" t="s">
        <v>137</v>
      </c>
      <c r="B5927" s="95" t="s">
        <v>3679</v>
      </c>
      <c r="C5927" s="95" t="s">
        <v>487</v>
      </c>
      <c r="D5927" s="277" t="s">
        <v>3680</v>
      </c>
      <c r="E5927" s="368" t="s">
        <v>1120</v>
      </c>
      <c r="F5927" s="368"/>
      <c r="G5927" s="95" t="s">
        <v>1121</v>
      </c>
      <c r="H5927" s="182">
        <v>1</v>
      </c>
      <c r="I5927" s="96">
        <v>3.73</v>
      </c>
      <c r="J5927" s="196">
        <v>3.73</v>
      </c>
    </row>
    <row r="5928" spans="1:10" s="110" customFormat="1">
      <c r="A5928" s="199" t="s">
        <v>139</v>
      </c>
      <c r="B5928" s="186" t="s">
        <v>2036</v>
      </c>
      <c r="C5928" s="186" t="s">
        <v>487</v>
      </c>
      <c r="D5928" s="278" t="s">
        <v>2037</v>
      </c>
      <c r="E5928" s="362" t="s">
        <v>142</v>
      </c>
      <c r="F5928" s="362"/>
      <c r="G5928" s="186" t="s">
        <v>2038</v>
      </c>
      <c r="H5928" s="187">
        <v>2.3E-3</v>
      </c>
      <c r="I5928" s="188">
        <v>12.51</v>
      </c>
      <c r="J5928" s="200">
        <v>0.02</v>
      </c>
    </row>
    <row r="5929" spans="1:10" s="110" customFormat="1">
      <c r="A5929" s="199" t="s">
        <v>139</v>
      </c>
      <c r="B5929" s="186" t="s">
        <v>2039</v>
      </c>
      <c r="C5929" s="186" t="s">
        <v>487</v>
      </c>
      <c r="D5929" s="278" t="s">
        <v>2040</v>
      </c>
      <c r="E5929" s="362" t="s">
        <v>142</v>
      </c>
      <c r="F5929" s="362"/>
      <c r="G5929" s="186" t="s">
        <v>2038</v>
      </c>
      <c r="H5929" s="187">
        <v>8.0000000000000004E-4</v>
      </c>
      <c r="I5929" s="188">
        <v>66.72</v>
      </c>
      <c r="J5929" s="200">
        <v>0.05</v>
      </c>
    </row>
    <row r="5930" spans="1:10" s="110" customFormat="1">
      <c r="A5930" s="199" t="s">
        <v>139</v>
      </c>
      <c r="B5930" s="186" t="s">
        <v>2041</v>
      </c>
      <c r="C5930" s="186" t="s">
        <v>487</v>
      </c>
      <c r="D5930" s="278" t="s">
        <v>2042</v>
      </c>
      <c r="E5930" s="362" t="s">
        <v>142</v>
      </c>
      <c r="F5930" s="362"/>
      <c r="G5930" s="186" t="s">
        <v>17</v>
      </c>
      <c r="H5930" s="187">
        <v>2.0000000000000001E-4</v>
      </c>
      <c r="I5930" s="188">
        <v>18.07</v>
      </c>
      <c r="J5930" s="200">
        <v>0</v>
      </c>
    </row>
    <row r="5931" spans="1:10" s="110" customFormat="1" ht="25.5">
      <c r="A5931" s="199" t="s">
        <v>139</v>
      </c>
      <c r="B5931" s="186" t="s">
        <v>2043</v>
      </c>
      <c r="C5931" s="186" t="s">
        <v>487</v>
      </c>
      <c r="D5931" s="278" t="s">
        <v>2044</v>
      </c>
      <c r="E5931" s="362" t="s">
        <v>142</v>
      </c>
      <c r="F5931" s="362"/>
      <c r="G5931" s="186" t="s">
        <v>17</v>
      </c>
      <c r="H5931" s="187">
        <v>5.9999999999999995E-4</v>
      </c>
      <c r="I5931" s="188">
        <v>13.9</v>
      </c>
      <c r="J5931" s="200">
        <v>0</v>
      </c>
    </row>
    <row r="5932" spans="1:10" s="110" customFormat="1">
      <c r="A5932" s="199" t="s">
        <v>139</v>
      </c>
      <c r="B5932" s="186" t="s">
        <v>2047</v>
      </c>
      <c r="C5932" s="186" t="s">
        <v>487</v>
      </c>
      <c r="D5932" s="278" t="s">
        <v>2048</v>
      </c>
      <c r="E5932" s="362" t="s">
        <v>711</v>
      </c>
      <c r="F5932" s="362"/>
      <c r="G5932" s="186" t="s">
        <v>17</v>
      </c>
      <c r="H5932" s="187">
        <v>4.4999999999999997E-3</v>
      </c>
      <c r="I5932" s="188">
        <v>12.54</v>
      </c>
      <c r="J5932" s="200">
        <v>0.05</v>
      </c>
    </row>
    <row r="5933" spans="1:10" s="110" customFormat="1">
      <c r="A5933" s="199" t="s">
        <v>139</v>
      </c>
      <c r="B5933" s="186" t="s">
        <v>2049</v>
      </c>
      <c r="C5933" s="186" t="s">
        <v>487</v>
      </c>
      <c r="D5933" s="278" t="s">
        <v>2050</v>
      </c>
      <c r="E5933" s="362" t="s">
        <v>142</v>
      </c>
      <c r="F5933" s="362"/>
      <c r="G5933" s="186" t="s">
        <v>17</v>
      </c>
      <c r="H5933" s="187">
        <v>4.4999999999999997E-3</v>
      </c>
      <c r="I5933" s="188">
        <v>190</v>
      </c>
      <c r="J5933" s="200">
        <v>0.85</v>
      </c>
    </row>
    <row r="5934" spans="1:10" s="110" customFormat="1">
      <c r="A5934" s="199" t="s">
        <v>139</v>
      </c>
      <c r="B5934" s="186" t="s">
        <v>2051</v>
      </c>
      <c r="C5934" s="186" t="s">
        <v>487</v>
      </c>
      <c r="D5934" s="278" t="s">
        <v>2052</v>
      </c>
      <c r="E5934" s="362" t="s">
        <v>711</v>
      </c>
      <c r="F5934" s="362"/>
      <c r="G5934" s="186" t="s">
        <v>2053</v>
      </c>
      <c r="H5934" s="187">
        <v>4.0000000000000002E-4</v>
      </c>
      <c r="I5934" s="188">
        <v>300</v>
      </c>
      <c r="J5934" s="200">
        <v>0.12</v>
      </c>
    </row>
    <row r="5935" spans="1:10" s="110" customFormat="1">
      <c r="A5935" s="199" t="s">
        <v>139</v>
      </c>
      <c r="B5935" s="186" t="s">
        <v>3635</v>
      </c>
      <c r="C5935" s="186" t="s">
        <v>487</v>
      </c>
      <c r="D5935" s="278" t="s">
        <v>4573</v>
      </c>
      <c r="E5935" s="362" t="s">
        <v>142</v>
      </c>
      <c r="F5935" s="362"/>
      <c r="G5935" s="186" t="s">
        <v>17</v>
      </c>
      <c r="H5935" s="187">
        <v>1E-4</v>
      </c>
      <c r="I5935" s="188">
        <v>36.57</v>
      </c>
      <c r="J5935" s="200">
        <v>0</v>
      </c>
    </row>
    <row r="5936" spans="1:10" s="110" customFormat="1">
      <c r="A5936" s="199" t="s">
        <v>139</v>
      </c>
      <c r="B5936" s="186" t="s">
        <v>4574</v>
      </c>
      <c r="C5936" s="186" t="s">
        <v>487</v>
      </c>
      <c r="D5936" s="278" t="s">
        <v>4575</v>
      </c>
      <c r="E5936" s="362" t="s">
        <v>142</v>
      </c>
      <c r="F5936" s="362"/>
      <c r="G5936" s="186" t="s">
        <v>17</v>
      </c>
      <c r="H5936" s="187">
        <v>1E-4</v>
      </c>
      <c r="I5936" s="188">
        <v>19.57</v>
      </c>
      <c r="J5936" s="200">
        <v>0</v>
      </c>
    </row>
    <row r="5937" spans="1:10" s="110" customFormat="1">
      <c r="A5937" s="199" t="s">
        <v>139</v>
      </c>
      <c r="B5937" s="186" t="s">
        <v>2054</v>
      </c>
      <c r="C5937" s="186" t="s">
        <v>487</v>
      </c>
      <c r="D5937" s="278" t="s">
        <v>2055</v>
      </c>
      <c r="E5937" s="362" t="s">
        <v>142</v>
      </c>
      <c r="F5937" s="362"/>
      <c r="G5937" s="186" t="s">
        <v>17</v>
      </c>
      <c r="H5937" s="187">
        <v>4.4999999999999997E-3</v>
      </c>
      <c r="I5937" s="188">
        <v>4.9000000000000004</v>
      </c>
      <c r="J5937" s="200">
        <v>0.02</v>
      </c>
    </row>
    <row r="5938" spans="1:10" s="110" customFormat="1">
      <c r="A5938" s="199" t="s">
        <v>139</v>
      </c>
      <c r="B5938" s="186" t="s">
        <v>2056</v>
      </c>
      <c r="C5938" s="186" t="s">
        <v>487</v>
      </c>
      <c r="D5938" s="278" t="s">
        <v>2057</v>
      </c>
      <c r="E5938" s="362" t="s">
        <v>142</v>
      </c>
      <c r="F5938" s="362"/>
      <c r="G5938" s="186" t="s">
        <v>17</v>
      </c>
      <c r="H5938" s="187">
        <v>1.8E-3</v>
      </c>
      <c r="I5938" s="188">
        <v>18</v>
      </c>
      <c r="J5938" s="200">
        <v>0.03</v>
      </c>
    </row>
    <row r="5939" spans="1:10" s="110" customFormat="1">
      <c r="A5939" s="199" t="s">
        <v>139</v>
      </c>
      <c r="B5939" s="186" t="s">
        <v>2058</v>
      </c>
      <c r="C5939" s="186" t="s">
        <v>487</v>
      </c>
      <c r="D5939" s="278" t="s">
        <v>2059</v>
      </c>
      <c r="E5939" s="362" t="s">
        <v>711</v>
      </c>
      <c r="F5939" s="362"/>
      <c r="G5939" s="186" t="s">
        <v>17</v>
      </c>
      <c r="H5939" s="187">
        <v>0.1018</v>
      </c>
      <c r="I5939" s="188">
        <v>5</v>
      </c>
      <c r="J5939" s="200">
        <v>0.5</v>
      </c>
    </row>
    <row r="5940" spans="1:10" s="110" customFormat="1">
      <c r="A5940" s="199" t="s">
        <v>139</v>
      </c>
      <c r="B5940" s="186" t="s">
        <v>4576</v>
      </c>
      <c r="C5940" s="186" t="s">
        <v>487</v>
      </c>
      <c r="D5940" s="278" t="s">
        <v>4577</v>
      </c>
      <c r="E5940" s="362" t="s">
        <v>142</v>
      </c>
      <c r="F5940" s="362"/>
      <c r="G5940" s="186" t="s">
        <v>17</v>
      </c>
      <c r="H5940" s="187">
        <v>1.1000000000000001E-3</v>
      </c>
      <c r="I5940" s="188">
        <v>26.5</v>
      </c>
      <c r="J5940" s="200">
        <v>0.02</v>
      </c>
    </row>
    <row r="5941" spans="1:10" s="110" customFormat="1">
      <c r="A5941" s="199" t="s">
        <v>139</v>
      </c>
      <c r="B5941" s="186" t="s">
        <v>4578</v>
      </c>
      <c r="C5941" s="186" t="s">
        <v>487</v>
      </c>
      <c r="D5941" s="278" t="s">
        <v>4579</v>
      </c>
      <c r="E5941" s="362" t="s">
        <v>142</v>
      </c>
      <c r="F5941" s="362"/>
      <c r="G5941" s="186" t="s">
        <v>17</v>
      </c>
      <c r="H5941" s="187">
        <v>6.9999999999999999E-4</v>
      </c>
      <c r="I5941" s="188">
        <v>27.49</v>
      </c>
      <c r="J5941" s="200">
        <v>0.01</v>
      </c>
    </row>
    <row r="5942" spans="1:10" s="110" customFormat="1">
      <c r="A5942" s="199" t="s">
        <v>139</v>
      </c>
      <c r="B5942" s="186" t="s">
        <v>4580</v>
      </c>
      <c r="C5942" s="186" t="s">
        <v>487</v>
      </c>
      <c r="D5942" s="278" t="s">
        <v>4581</v>
      </c>
      <c r="E5942" s="362" t="s">
        <v>142</v>
      </c>
      <c r="F5942" s="362"/>
      <c r="G5942" s="186" t="s">
        <v>17</v>
      </c>
      <c r="H5942" s="187">
        <v>5.9999999999999995E-4</v>
      </c>
      <c r="I5942" s="188">
        <v>63</v>
      </c>
      <c r="J5942" s="200">
        <v>0.03</v>
      </c>
    </row>
    <row r="5943" spans="1:10" s="110" customFormat="1">
      <c r="A5943" s="199" t="s">
        <v>139</v>
      </c>
      <c r="B5943" s="186" t="s">
        <v>4582</v>
      </c>
      <c r="C5943" s="186" t="s">
        <v>487</v>
      </c>
      <c r="D5943" s="278" t="s">
        <v>4583</v>
      </c>
      <c r="E5943" s="362" t="s">
        <v>142</v>
      </c>
      <c r="F5943" s="362"/>
      <c r="G5943" s="186" t="s">
        <v>17</v>
      </c>
      <c r="H5943" s="187">
        <v>4.0000000000000002E-4</v>
      </c>
      <c r="I5943" s="188">
        <v>60</v>
      </c>
      <c r="J5943" s="200">
        <v>0.02</v>
      </c>
    </row>
    <row r="5944" spans="1:10" s="110" customFormat="1">
      <c r="A5944" s="199" t="s">
        <v>139</v>
      </c>
      <c r="B5944" s="186" t="s">
        <v>4584</v>
      </c>
      <c r="C5944" s="186" t="s">
        <v>487</v>
      </c>
      <c r="D5944" s="278" t="s">
        <v>4585</v>
      </c>
      <c r="E5944" s="362" t="s">
        <v>142</v>
      </c>
      <c r="F5944" s="362"/>
      <c r="G5944" s="186" t="s">
        <v>17</v>
      </c>
      <c r="H5944" s="187">
        <v>4.0000000000000002E-4</v>
      </c>
      <c r="I5944" s="188">
        <v>32.299999999999997</v>
      </c>
      <c r="J5944" s="200">
        <v>0.01</v>
      </c>
    </row>
    <row r="5945" spans="1:10" s="110" customFormat="1">
      <c r="A5945" s="199" t="s">
        <v>139</v>
      </c>
      <c r="B5945" s="186" t="s">
        <v>2077</v>
      </c>
      <c r="C5945" s="186" t="s">
        <v>487</v>
      </c>
      <c r="D5945" s="278" t="s">
        <v>2078</v>
      </c>
      <c r="E5945" s="362" t="s">
        <v>142</v>
      </c>
      <c r="F5945" s="362"/>
      <c r="G5945" s="186" t="s">
        <v>17</v>
      </c>
      <c r="H5945" s="187">
        <v>0.1018</v>
      </c>
      <c r="I5945" s="188">
        <v>14</v>
      </c>
      <c r="J5945" s="200">
        <v>1.42</v>
      </c>
    </row>
    <row r="5946" spans="1:10" s="110" customFormat="1">
      <c r="A5946" s="199" t="s">
        <v>139</v>
      </c>
      <c r="B5946" s="186" t="s">
        <v>2079</v>
      </c>
      <c r="C5946" s="186" t="s">
        <v>487</v>
      </c>
      <c r="D5946" s="278" t="s">
        <v>2080</v>
      </c>
      <c r="E5946" s="362" t="s">
        <v>142</v>
      </c>
      <c r="F5946" s="362"/>
      <c r="G5946" s="186" t="s">
        <v>2081</v>
      </c>
      <c r="H5946" s="187">
        <v>8.0000000000000004E-4</v>
      </c>
      <c r="I5946" s="188">
        <v>6.7</v>
      </c>
      <c r="J5946" s="200">
        <v>0</v>
      </c>
    </row>
    <row r="5947" spans="1:10" s="110" customFormat="1">
      <c r="A5947" s="199" t="s">
        <v>139</v>
      </c>
      <c r="B5947" s="186" t="s">
        <v>2082</v>
      </c>
      <c r="C5947" s="186" t="s">
        <v>487</v>
      </c>
      <c r="D5947" s="278" t="s">
        <v>2083</v>
      </c>
      <c r="E5947" s="362" t="s">
        <v>142</v>
      </c>
      <c r="F5947" s="362"/>
      <c r="G5947" s="186" t="s">
        <v>17</v>
      </c>
      <c r="H5947" s="187">
        <v>6.54E-2</v>
      </c>
      <c r="I5947" s="188">
        <v>4.5</v>
      </c>
      <c r="J5947" s="200">
        <v>0.28999999999999998</v>
      </c>
    </row>
    <row r="5948" spans="1:10" s="110" customFormat="1">
      <c r="A5948" s="199" t="s">
        <v>139</v>
      </c>
      <c r="B5948" s="186" t="s">
        <v>2088</v>
      </c>
      <c r="C5948" s="186" t="s">
        <v>487</v>
      </c>
      <c r="D5948" s="278" t="s">
        <v>2089</v>
      </c>
      <c r="E5948" s="362" t="s">
        <v>142</v>
      </c>
      <c r="F5948" s="362"/>
      <c r="G5948" s="186" t="s">
        <v>17</v>
      </c>
      <c r="H5948" s="187">
        <v>1.5E-3</v>
      </c>
      <c r="I5948" s="188">
        <v>193.41</v>
      </c>
      <c r="J5948" s="200">
        <v>0.28999999999999998</v>
      </c>
    </row>
    <row r="5949" spans="1:10" s="110" customFormat="1" ht="25.5">
      <c r="A5949" s="201"/>
      <c r="B5949" s="293"/>
      <c r="C5949" s="293"/>
      <c r="D5949" s="279"/>
      <c r="E5949" s="279" t="s">
        <v>143</v>
      </c>
      <c r="F5949" s="203">
        <v>0</v>
      </c>
      <c r="G5949" s="279" t="s">
        <v>144</v>
      </c>
      <c r="H5949" s="203">
        <v>0</v>
      </c>
      <c r="I5949" s="279" t="s">
        <v>145</v>
      </c>
      <c r="J5949" s="204">
        <v>0</v>
      </c>
    </row>
    <row r="5950" spans="1:10" s="110" customFormat="1" ht="15" customHeight="1" thickBot="1">
      <c r="A5950" s="201"/>
      <c r="B5950" s="293"/>
      <c r="C5950" s="293"/>
      <c r="D5950" s="279"/>
      <c r="E5950" s="279" t="s">
        <v>663</v>
      </c>
      <c r="F5950" s="203">
        <v>0.83</v>
      </c>
      <c r="G5950" s="279"/>
      <c r="H5950" s="363" t="s">
        <v>664</v>
      </c>
      <c r="I5950" s="363"/>
      <c r="J5950" s="204">
        <v>4.5599999999999996</v>
      </c>
    </row>
    <row r="5951" spans="1:10" s="110" customFormat="1" ht="15" thickTop="1">
      <c r="A5951" s="205"/>
      <c r="B5951" s="190"/>
      <c r="C5951" s="190"/>
      <c r="D5951" s="189"/>
      <c r="E5951" s="189"/>
      <c r="F5951" s="189"/>
      <c r="G5951" s="189"/>
      <c r="H5951" s="189"/>
      <c r="I5951" s="189"/>
      <c r="J5951" s="206"/>
    </row>
    <row r="5952" spans="1:10" s="110" customFormat="1">
      <c r="A5952" s="290"/>
      <c r="B5952" s="289" t="s">
        <v>8</v>
      </c>
      <c r="C5952" s="289" t="s">
        <v>9</v>
      </c>
      <c r="D5952" s="284" t="s">
        <v>10</v>
      </c>
      <c r="E5952" s="367" t="s">
        <v>136</v>
      </c>
      <c r="F5952" s="367"/>
      <c r="G5952" s="289" t="s">
        <v>11</v>
      </c>
      <c r="H5952" s="288" t="s">
        <v>12</v>
      </c>
      <c r="I5952" s="288" t="s">
        <v>13</v>
      </c>
      <c r="J5952" s="287" t="s">
        <v>14</v>
      </c>
    </row>
    <row r="5953" spans="1:10" s="110" customFormat="1">
      <c r="A5953" s="94" t="s">
        <v>137</v>
      </c>
      <c r="B5953" s="95" t="s">
        <v>1723</v>
      </c>
      <c r="C5953" s="95" t="s">
        <v>487</v>
      </c>
      <c r="D5953" s="277" t="s">
        <v>1145</v>
      </c>
      <c r="E5953" s="368" t="s">
        <v>1120</v>
      </c>
      <c r="F5953" s="368"/>
      <c r="G5953" s="95" t="s">
        <v>1121</v>
      </c>
      <c r="H5953" s="182">
        <v>1</v>
      </c>
      <c r="I5953" s="96">
        <v>3.67</v>
      </c>
      <c r="J5953" s="196">
        <v>3.67</v>
      </c>
    </row>
    <row r="5954" spans="1:10" s="110" customFormat="1">
      <c r="A5954" s="199" t="s">
        <v>139</v>
      </c>
      <c r="B5954" s="186" t="s">
        <v>2036</v>
      </c>
      <c r="C5954" s="186" t="s">
        <v>487</v>
      </c>
      <c r="D5954" s="278" t="s">
        <v>2037</v>
      </c>
      <c r="E5954" s="362" t="s">
        <v>142</v>
      </c>
      <c r="F5954" s="362"/>
      <c r="G5954" s="186" t="s">
        <v>2038</v>
      </c>
      <c r="H5954" s="187">
        <v>2.3E-3</v>
      </c>
      <c r="I5954" s="188">
        <v>12.51</v>
      </c>
      <c r="J5954" s="200">
        <v>0.02</v>
      </c>
    </row>
    <row r="5955" spans="1:10" s="110" customFormat="1">
      <c r="A5955" s="199" t="s">
        <v>139</v>
      </c>
      <c r="B5955" s="186" t="s">
        <v>2039</v>
      </c>
      <c r="C5955" s="186" t="s">
        <v>487</v>
      </c>
      <c r="D5955" s="278" t="s">
        <v>2040</v>
      </c>
      <c r="E5955" s="362" t="s">
        <v>142</v>
      </c>
      <c r="F5955" s="362"/>
      <c r="G5955" s="186" t="s">
        <v>2038</v>
      </c>
      <c r="H5955" s="187">
        <v>8.0000000000000004E-4</v>
      </c>
      <c r="I5955" s="188">
        <v>66.72</v>
      </c>
      <c r="J5955" s="200">
        <v>0.05</v>
      </c>
    </row>
    <row r="5956" spans="1:10" s="110" customFormat="1">
      <c r="A5956" s="199" t="s">
        <v>139</v>
      </c>
      <c r="B5956" s="186" t="s">
        <v>2041</v>
      </c>
      <c r="C5956" s="186" t="s">
        <v>487</v>
      </c>
      <c r="D5956" s="278" t="s">
        <v>2042</v>
      </c>
      <c r="E5956" s="362" t="s">
        <v>142</v>
      </c>
      <c r="F5956" s="362"/>
      <c r="G5956" s="186" t="s">
        <v>17</v>
      </c>
      <c r="H5956" s="187">
        <v>2.0000000000000001E-4</v>
      </c>
      <c r="I5956" s="188">
        <v>18.07</v>
      </c>
      <c r="J5956" s="200">
        <v>0</v>
      </c>
    </row>
    <row r="5957" spans="1:10" s="110" customFormat="1" ht="25.5">
      <c r="A5957" s="199" t="s">
        <v>139</v>
      </c>
      <c r="B5957" s="186" t="s">
        <v>2043</v>
      </c>
      <c r="C5957" s="186" t="s">
        <v>487</v>
      </c>
      <c r="D5957" s="278" t="s">
        <v>2044</v>
      </c>
      <c r="E5957" s="362" t="s">
        <v>142</v>
      </c>
      <c r="F5957" s="362"/>
      <c r="G5957" s="186" t="s">
        <v>17</v>
      </c>
      <c r="H5957" s="187">
        <v>5.9999999999999995E-4</v>
      </c>
      <c r="I5957" s="188">
        <v>13.9</v>
      </c>
      <c r="J5957" s="200">
        <v>0</v>
      </c>
    </row>
    <row r="5958" spans="1:10" s="110" customFormat="1">
      <c r="A5958" s="199" t="s">
        <v>139</v>
      </c>
      <c r="B5958" s="186" t="s">
        <v>2045</v>
      </c>
      <c r="C5958" s="186" t="s">
        <v>487</v>
      </c>
      <c r="D5958" s="278" t="s">
        <v>2046</v>
      </c>
      <c r="E5958" s="362" t="s">
        <v>142</v>
      </c>
      <c r="F5958" s="362"/>
      <c r="G5958" s="186" t="s">
        <v>17</v>
      </c>
      <c r="H5958" s="187">
        <v>2.0000000000000001E-4</v>
      </c>
      <c r="I5958" s="188">
        <v>45</v>
      </c>
      <c r="J5958" s="200">
        <v>0</v>
      </c>
    </row>
    <row r="5959" spans="1:10" s="110" customFormat="1">
      <c r="A5959" s="199" t="s">
        <v>139</v>
      </c>
      <c r="B5959" s="186" t="s">
        <v>2047</v>
      </c>
      <c r="C5959" s="186" t="s">
        <v>487</v>
      </c>
      <c r="D5959" s="278" t="s">
        <v>2048</v>
      </c>
      <c r="E5959" s="362" t="s">
        <v>711</v>
      </c>
      <c r="F5959" s="362"/>
      <c r="G5959" s="186" t="s">
        <v>17</v>
      </c>
      <c r="H5959" s="187">
        <v>4.4999999999999997E-3</v>
      </c>
      <c r="I5959" s="188">
        <v>12.54</v>
      </c>
      <c r="J5959" s="200">
        <v>0.05</v>
      </c>
    </row>
    <row r="5960" spans="1:10" s="110" customFormat="1">
      <c r="A5960" s="199" t="s">
        <v>139</v>
      </c>
      <c r="B5960" s="186" t="s">
        <v>2049</v>
      </c>
      <c r="C5960" s="186" t="s">
        <v>487</v>
      </c>
      <c r="D5960" s="278" t="s">
        <v>2050</v>
      </c>
      <c r="E5960" s="362" t="s">
        <v>142</v>
      </c>
      <c r="F5960" s="362"/>
      <c r="G5960" s="186" t="s">
        <v>17</v>
      </c>
      <c r="H5960" s="187">
        <v>4.4999999999999997E-3</v>
      </c>
      <c r="I5960" s="188">
        <v>190</v>
      </c>
      <c r="J5960" s="200">
        <v>0.85</v>
      </c>
    </row>
    <row r="5961" spans="1:10" s="110" customFormat="1">
      <c r="A5961" s="199" t="s">
        <v>139</v>
      </c>
      <c r="B5961" s="186" t="s">
        <v>2051</v>
      </c>
      <c r="C5961" s="186" t="s">
        <v>487</v>
      </c>
      <c r="D5961" s="278" t="s">
        <v>2052</v>
      </c>
      <c r="E5961" s="362" t="s">
        <v>711</v>
      </c>
      <c r="F5961" s="362"/>
      <c r="G5961" s="186" t="s">
        <v>2053</v>
      </c>
      <c r="H5961" s="187">
        <v>4.0000000000000002E-4</v>
      </c>
      <c r="I5961" s="188">
        <v>300</v>
      </c>
      <c r="J5961" s="200">
        <v>0.12</v>
      </c>
    </row>
    <row r="5962" spans="1:10" s="110" customFormat="1">
      <c r="A5962" s="199" t="s">
        <v>139</v>
      </c>
      <c r="B5962" s="186" t="s">
        <v>2054</v>
      </c>
      <c r="C5962" s="186" t="s">
        <v>487</v>
      </c>
      <c r="D5962" s="278" t="s">
        <v>2055</v>
      </c>
      <c r="E5962" s="362" t="s">
        <v>142</v>
      </c>
      <c r="F5962" s="362"/>
      <c r="G5962" s="186" t="s">
        <v>17</v>
      </c>
      <c r="H5962" s="187">
        <v>4.4999999999999997E-3</v>
      </c>
      <c r="I5962" s="188">
        <v>4.9000000000000004</v>
      </c>
      <c r="J5962" s="200">
        <v>0.02</v>
      </c>
    </row>
    <row r="5963" spans="1:10" s="110" customFormat="1">
      <c r="A5963" s="199" t="s">
        <v>139</v>
      </c>
      <c r="B5963" s="186" t="s">
        <v>2056</v>
      </c>
      <c r="C5963" s="186" t="s">
        <v>487</v>
      </c>
      <c r="D5963" s="278" t="s">
        <v>2057</v>
      </c>
      <c r="E5963" s="362" t="s">
        <v>142</v>
      </c>
      <c r="F5963" s="362"/>
      <c r="G5963" s="186" t="s">
        <v>17</v>
      </c>
      <c r="H5963" s="187">
        <v>1.8E-3</v>
      </c>
      <c r="I5963" s="188">
        <v>18</v>
      </c>
      <c r="J5963" s="200">
        <v>0.03</v>
      </c>
    </row>
    <row r="5964" spans="1:10" s="110" customFormat="1">
      <c r="A5964" s="199" t="s">
        <v>139</v>
      </c>
      <c r="B5964" s="186" t="s">
        <v>2058</v>
      </c>
      <c r="C5964" s="186" t="s">
        <v>487</v>
      </c>
      <c r="D5964" s="278" t="s">
        <v>2059</v>
      </c>
      <c r="E5964" s="362" t="s">
        <v>711</v>
      </c>
      <c r="F5964" s="362"/>
      <c r="G5964" s="186" t="s">
        <v>17</v>
      </c>
      <c r="H5964" s="187">
        <v>0.1018</v>
      </c>
      <c r="I5964" s="188">
        <v>5</v>
      </c>
      <c r="J5964" s="200">
        <v>0.5</v>
      </c>
    </row>
    <row r="5965" spans="1:10" s="110" customFormat="1">
      <c r="A5965" s="199" t="s">
        <v>139</v>
      </c>
      <c r="B5965" s="186" t="s">
        <v>2060</v>
      </c>
      <c r="C5965" s="186" t="s">
        <v>487</v>
      </c>
      <c r="D5965" s="278" t="s">
        <v>2061</v>
      </c>
      <c r="E5965" s="362" t="s">
        <v>142</v>
      </c>
      <c r="F5965" s="362"/>
      <c r="G5965" s="186" t="s">
        <v>17</v>
      </c>
      <c r="H5965" s="187">
        <v>2.0000000000000001E-4</v>
      </c>
      <c r="I5965" s="188">
        <v>15.4</v>
      </c>
      <c r="J5965" s="200">
        <v>0</v>
      </c>
    </row>
    <row r="5966" spans="1:10" s="110" customFormat="1">
      <c r="A5966" s="199" t="s">
        <v>139</v>
      </c>
      <c r="B5966" s="186" t="s">
        <v>2062</v>
      </c>
      <c r="C5966" s="186" t="s">
        <v>487</v>
      </c>
      <c r="D5966" s="278" t="s">
        <v>2063</v>
      </c>
      <c r="E5966" s="362" t="s">
        <v>142</v>
      </c>
      <c r="F5966" s="362"/>
      <c r="G5966" s="186" t="s">
        <v>17</v>
      </c>
      <c r="H5966" s="187">
        <v>1E-4</v>
      </c>
      <c r="I5966" s="188">
        <v>25.95</v>
      </c>
      <c r="J5966" s="200">
        <v>0</v>
      </c>
    </row>
    <row r="5967" spans="1:10" s="110" customFormat="1">
      <c r="A5967" s="199" t="s">
        <v>139</v>
      </c>
      <c r="B5967" s="186" t="s">
        <v>2064</v>
      </c>
      <c r="C5967" s="186" t="s">
        <v>487</v>
      </c>
      <c r="D5967" s="278" t="s">
        <v>2065</v>
      </c>
      <c r="E5967" s="362" t="s">
        <v>142</v>
      </c>
      <c r="F5967" s="362"/>
      <c r="G5967" s="186" t="s">
        <v>17</v>
      </c>
      <c r="H5967" s="187">
        <v>1E-4</v>
      </c>
      <c r="I5967" s="188">
        <v>28</v>
      </c>
      <c r="J5967" s="200">
        <v>0</v>
      </c>
    </row>
    <row r="5968" spans="1:10" s="110" customFormat="1">
      <c r="A5968" s="199" t="s">
        <v>139</v>
      </c>
      <c r="B5968" s="186" t="s">
        <v>2066</v>
      </c>
      <c r="C5968" s="186" t="s">
        <v>487</v>
      </c>
      <c r="D5968" s="278" t="s">
        <v>2067</v>
      </c>
      <c r="E5968" s="362" t="s">
        <v>142</v>
      </c>
      <c r="F5968" s="362"/>
      <c r="G5968" s="186" t="s">
        <v>17</v>
      </c>
      <c r="H5968" s="187">
        <v>6.9999999999999999E-4</v>
      </c>
      <c r="I5968" s="188">
        <v>11.6</v>
      </c>
      <c r="J5968" s="200">
        <v>0</v>
      </c>
    </row>
    <row r="5969" spans="1:10" s="110" customFormat="1">
      <c r="A5969" s="199" t="s">
        <v>139</v>
      </c>
      <c r="B5969" s="186" t="s">
        <v>2068</v>
      </c>
      <c r="C5969" s="186" t="s">
        <v>487</v>
      </c>
      <c r="D5969" s="278" t="s">
        <v>2069</v>
      </c>
      <c r="E5969" s="362" t="s">
        <v>142</v>
      </c>
      <c r="F5969" s="362"/>
      <c r="G5969" s="186" t="s">
        <v>2070</v>
      </c>
      <c r="H5969" s="187">
        <v>6.9999999999999999E-4</v>
      </c>
      <c r="I5969" s="188">
        <v>10.220000000000001</v>
      </c>
      <c r="J5969" s="200">
        <v>0</v>
      </c>
    </row>
    <row r="5970" spans="1:10" s="110" customFormat="1">
      <c r="A5970" s="199" t="s">
        <v>139</v>
      </c>
      <c r="B5970" s="186" t="s">
        <v>2071</v>
      </c>
      <c r="C5970" s="186" t="s">
        <v>487</v>
      </c>
      <c r="D5970" s="278" t="s">
        <v>2072</v>
      </c>
      <c r="E5970" s="362" t="s">
        <v>142</v>
      </c>
      <c r="F5970" s="362"/>
      <c r="G5970" s="186" t="s">
        <v>17</v>
      </c>
      <c r="H5970" s="187">
        <v>1E-4</v>
      </c>
      <c r="I5970" s="188">
        <v>327.8</v>
      </c>
      <c r="J5970" s="200">
        <v>0.03</v>
      </c>
    </row>
    <row r="5971" spans="1:10" s="110" customFormat="1">
      <c r="A5971" s="199" t="s">
        <v>139</v>
      </c>
      <c r="B5971" s="186" t="s">
        <v>2073</v>
      </c>
      <c r="C5971" s="186" t="s">
        <v>487</v>
      </c>
      <c r="D5971" s="278" t="s">
        <v>2074</v>
      </c>
      <c r="E5971" s="362" t="s">
        <v>142</v>
      </c>
      <c r="F5971" s="362"/>
      <c r="G5971" s="186" t="s">
        <v>17</v>
      </c>
      <c r="H5971" s="187">
        <v>2.0000000000000001E-4</v>
      </c>
      <c r="I5971" s="188">
        <v>13.52</v>
      </c>
      <c r="J5971" s="200">
        <v>0</v>
      </c>
    </row>
    <row r="5972" spans="1:10" s="110" customFormat="1">
      <c r="A5972" s="199" t="s">
        <v>139</v>
      </c>
      <c r="B5972" s="186" t="s">
        <v>2075</v>
      </c>
      <c r="C5972" s="186" t="s">
        <v>487</v>
      </c>
      <c r="D5972" s="278" t="s">
        <v>2076</v>
      </c>
      <c r="E5972" s="362" t="s">
        <v>142</v>
      </c>
      <c r="F5972" s="362"/>
      <c r="G5972" s="186" t="s">
        <v>17</v>
      </c>
      <c r="H5972" s="187">
        <v>4.0000000000000002E-4</v>
      </c>
      <c r="I5972" s="188">
        <v>18.75</v>
      </c>
      <c r="J5972" s="200">
        <v>0</v>
      </c>
    </row>
    <row r="5973" spans="1:10" s="110" customFormat="1">
      <c r="A5973" s="199" t="s">
        <v>139</v>
      </c>
      <c r="B5973" s="186" t="s">
        <v>2077</v>
      </c>
      <c r="C5973" s="186" t="s">
        <v>487</v>
      </c>
      <c r="D5973" s="278" t="s">
        <v>2078</v>
      </c>
      <c r="E5973" s="362" t="s">
        <v>142</v>
      </c>
      <c r="F5973" s="362"/>
      <c r="G5973" s="186" t="s">
        <v>17</v>
      </c>
      <c r="H5973" s="187">
        <v>0.1018</v>
      </c>
      <c r="I5973" s="188">
        <v>14</v>
      </c>
      <c r="J5973" s="200">
        <v>1.42</v>
      </c>
    </row>
    <row r="5974" spans="1:10" s="110" customFormat="1">
      <c r="A5974" s="199" t="s">
        <v>139</v>
      </c>
      <c r="B5974" s="186" t="s">
        <v>2079</v>
      </c>
      <c r="C5974" s="186" t="s">
        <v>487</v>
      </c>
      <c r="D5974" s="278" t="s">
        <v>2080</v>
      </c>
      <c r="E5974" s="362" t="s">
        <v>142</v>
      </c>
      <c r="F5974" s="362"/>
      <c r="G5974" s="186" t="s">
        <v>2081</v>
      </c>
      <c r="H5974" s="187">
        <v>8.0000000000000004E-4</v>
      </c>
      <c r="I5974" s="188">
        <v>6.7</v>
      </c>
      <c r="J5974" s="200">
        <v>0</v>
      </c>
    </row>
    <row r="5975" spans="1:10" s="110" customFormat="1">
      <c r="A5975" s="199" t="s">
        <v>139</v>
      </c>
      <c r="B5975" s="186" t="s">
        <v>2082</v>
      </c>
      <c r="C5975" s="186" t="s">
        <v>487</v>
      </c>
      <c r="D5975" s="278" t="s">
        <v>2083</v>
      </c>
      <c r="E5975" s="362" t="s">
        <v>142</v>
      </c>
      <c r="F5975" s="362"/>
      <c r="G5975" s="186" t="s">
        <v>17</v>
      </c>
      <c r="H5975" s="187">
        <v>6.54E-2</v>
      </c>
      <c r="I5975" s="188">
        <v>4.5</v>
      </c>
      <c r="J5975" s="200">
        <v>0.28999999999999998</v>
      </c>
    </row>
    <row r="5976" spans="1:10" s="110" customFormat="1">
      <c r="A5976" s="199" t="s">
        <v>139</v>
      </c>
      <c r="B5976" s="186" t="s">
        <v>2084</v>
      </c>
      <c r="C5976" s="186" t="s">
        <v>487</v>
      </c>
      <c r="D5976" s="278" t="s">
        <v>2085</v>
      </c>
      <c r="E5976" s="362" t="s">
        <v>142</v>
      </c>
      <c r="F5976" s="362"/>
      <c r="G5976" s="186" t="s">
        <v>17</v>
      </c>
      <c r="H5976" s="187">
        <v>5.0000000000000001E-4</v>
      </c>
      <c r="I5976" s="188">
        <v>12</v>
      </c>
      <c r="J5976" s="200">
        <v>0</v>
      </c>
    </row>
    <row r="5977" spans="1:10" s="110" customFormat="1">
      <c r="A5977" s="199" t="s">
        <v>139</v>
      </c>
      <c r="B5977" s="186" t="s">
        <v>2086</v>
      </c>
      <c r="C5977" s="186" t="s">
        <v>487</v>
      </c>
      <c r="D5977" s="278" t="s">
        <v>2087</v>
      </c>
      <c r="E5977" s="362" t="s">
        <v>142</v>
      </c>
      <c r="F5977" s="362"/>
      <c r="G5977" s="186" t="s">
        <v>17</v>
      </c>
      <c r="H5977" s="187">
        <v>4.0000000000000002E-4</v>
      </c>
      <c r="I5977" s="188">
        <v>18.8</v>
      </c>
      <c r="J5977" s="200">
        <v>0</v>
      </c>
    </row>
    <row r="5978" spans="1:10" s="110" customFormat="1">
      <c r="A5978" s="199" t="s">
        <v>139</v>
      </c>
      <c r="B5978" s="186" t="s">
        <v>2088</v>
      </c>
      <c r="C5978" s="186" t="s">
        <v>487</v>
      </c>
      <c r="D5978" s="278" t="s">
        <v>2089</v>
      </c>
      <c r="E5978" s="362" t="s">
        <v>142</v>
      </c>
      <c r="F5978" s="362"/>
      <c r="G5978" s="186" t="s">
        <v>17</v>
      </c>
      <c r="H5978" s="187">
        <v>1.5E-3</v>
      </c>
      <c r="I5978" s="188">
        <v>193.41</v>
      </c>
      <c r="J5978" s="200">
        <v>0.28999999999999998</v>
      </c>
    </row>
    <row r="5979" spans="1:10" s="110" customFormat="1" ht="25.5">
      <c r="A5979" s="201"/>
      <c r="B5979" s="293"/>
      <c r="C5979" s="293"/>
      <c r="D5979" s="279"/>
      <c r="E5979" s="279" t="s">
        <v>143</v>
      </c>
      <c r="F5979" s="203">
        <v>0</v>
      </c>
      <c r="G5979" s="279" t="s">
        <v>144</v>
      </c>
      <c r="H5979" s="203">
        <v>0</v>
      </c>
      <c r="I5979" s="279" t="s">
        <v>145</v>
      </c>
      <c r="J5979" s="204">
        <v>0</v>
      </c>
    </row>
    <row r="5980" spans="1:10" s="110" customFormat="1" ht="15" customHeight="1" thickBot="1">
      <c r="A5980" s="201"/>
      <c r="B5980" s="293"/>
      <c r="C5980" s="293"/>
      <c r="D5980" s="279"/>
      <c r="E5980" s="279" t="s">
        <v>663</v>
      </c>
      <c r="F5980" s="203">
        <v>0.82</v>
      </c>
      <c r="G5980" s="279"/>
      <c r="H5980" s="363" t="s">
        <v>664</v>
      </c>
      <c r="I5980" s="363"/>
      <c r="J5980" s="204">
        <v>4.49</v>
      </c>
    </row>
    <row r="5981" spans="1:10" s="110" customFormat="1" ht="15" thickTop="1">
      <c r="A5981" s="205"/>
      <c r="B5981" s="190"/>
      <c r="C5981" s="190"/>
      <c r="D5981" s="189"/>
      <c r="E5981" s="189"/>
      <c r="F5981" s="189"/>
      <c r="G5981" s="189"/>
      <c r="H5981" s="189"/>
      <c r="I5981" s="189"/>
      <c r="J5981" s="206"/>
    </row>
    <row r="5982" spans="1:10" s="110" customFormat="1">
      <c r="A5982" s="290"/>
      <c r="B5982" s="289" t="s">
        <v>8</v>
      </c>
      <c r="C5982" s="289" t="s">
        <v>9</v>
      </c>
      <c r="D5982" s="284" t="s">
        <v>10</v>
      </c>
      <c r="E5982" s="367" t="s">
        <v>136</v>
      </c>
      <c r="F5982" s="367"/>
      <c r="G5982" s="289" t="s">
        <v>11</v>
      </c>
      <c r="H5982" s="288" t="s">
        <v>12</v>
      </c>
      <c r="I5982" s="288" t="s">
        <v>13</v>
      </c>
      <c r="J5982" s="287" t="s">
        <v>14</v>
      </c>
    </row>
    <row r="5983" spans="1:10" s="110" customFormat="1">
      <c r="A5983" s="94" t="s">
        <v>137</v>
      </c>
      <c r="B5983" s="95" t="s">
        <v>1706</v>
      </c>
      <c r="C5983" s="95" t="s">
        <v>487</v>
      </c>
      <c r="D5983" s="277" t="s">
        <v>1119</v>
      </c>
      <c r="E5983" s="368" t="s">
        <v>1120</v>
      </c>
      <c r="F5983" s="368"/>
      <c r="G5983" s="95" t="s">
        <v>1121</v>
      </c>
      <c r="H5983" s="182">
        <v>1</v>
      </c>
      <c r="I5983" s="96">
        <v>3.8</v>
      </c>
      <c r="J5983" s="196">
        <v>3.8</v>
      </c>
    </row>
    <row r="5984" spans="1:10" s="110" customFormat="1">
      <c r="A5984" s="199" t="s">
        <v>139</v>
      </c>
      <c r="B5984" s="186" t="s">
        <v>2090</v>
      </c>
      <c r="C5984" s="186" t="s">
        <v>487</v>
      </c>
      <c r="D5984" s="278" t="s">
        <v>2091</v>
      </c>
      <c r="E5984" s="362" t="s">
        <v>142</v>
      </c>
      <c r="F5984" s="362"/>
      <c r="G5984" s="186" t="s">
        <v>17</v>
      </c>
      <c r="H5984" s="187">
        <v>2.0000000000000001E-4</v>
      </c>
      <c r="I5984" s="188">
        <v>166</v>
      </c>
      <c r="J5984" s="200">
        <v>0.03</v>
      </c>
    </row>
    <row r="5985" spans="1:10" s="110" customFormat="1">
      <c r="A5985" s="199" t="s">
        <v>139</v>
      </c>
      <c r="B5985" s="186" t="s">
        <v>2036</v>
      </c>
      <c r="C5985" s="186" t="s">
        <v>487</v>
      </c>
      <c r="D5985" s="278" t="s">
        <v>2037</v>
      </c>
      <c r="E5985" s="362" t="s">
        <v>142</v>
      </c>
      <c r="F5985" s="362"/>
      <c r="G5985" s="186" t="s">
        <v>2038</v>
      </c>
      <c r="H5985" s="187">
        <v>2.3E-3</v>
      </c>
      <c r="I5985" s="188">
        <v>12.51</v>
      </c>
      <c r="J5985" s="200">
        <v>0.02</v>
      </c>
    </row>
    <row r="5986" spans="1:10" s="110" customFormat="1">
      <c r="A5986" s="199" t="s">
        <v>139</v>
      </c>
      <c r="B5986" s="186" t="s">
        <v>2039</v>
      </c>
      <c r="C5986" s="186" t="s">
        <v>487</v>
      </c>
      <c r="D5986" s="278" t="s">
        <v>2040</v>
      </c>
      <c r="E5986" s="362" t="s">
        <v>142</v>
      </c>
      <c r="F5986" s="362"/>
      <c r="G5986" s="186" t="s">
        <v>2038</v>
      </c>
      <c r="H5986" s="187">
        <v>8.0000000000000004E-4</v>
      </c>
      <c r="I5986" s="188">
        <v>66.72</v>
      </c>
      <c r="J5986" s="200">
        <v>0.05</v>
      </c>
    </row>
    <row r="5987" spans="1:10" s="110" customFormat="1">
      <c r="A5987" s="199" t="s">
        <v>139</v>
      </c>
      <c r="B5987" s="186" t="s">
        <v>2041</v>
      </c>
      <c r="C5987" s="186" t="s">
        <v>487</v>
      </c>
      <c r="D5987" s="278" t="s">
        <v>2042</v>
      </c>
      <c r="E5987" s="362" t="s">
        <v>142</v>
      </c>
      <c r="F5987" s="362"/>
      <c r="G5987" s="186" t="s">
        <v>17</v>
      </c>
      <c r="H5987" s="187">
        <v>2.0000000000000001E-4</v>
      </c>
      <c r="I5987" s="188">
        <v>18.07</v>
      </c>
      <c r="J5987" s="200">
        <v>0</v>
      </c>
    </row>
    <row r="5988" spans="1:10" s="110" customFormat="1" ht="25.5">
      <c r="A5988" s="199" t="s">
        <v>139</v>
      </c>
      <c r="B5988" s="186" t="s">
        <v>2043</v>
      </c>
      <c r="C5988" s="186" t="s">
        <v>487</v>
      </c>
      <c r="D5988" s="278" t="s">
        <v>2044</v>
      </c>
      <c r="E5988" s="362" t="s">
        <v>142</v>
      </c>
      <c r="F5988" s="362"/>
      <c r="G5988" s="186" t="s">
        <v>17</v>
      </c>
      <c r="H5988" s="187">
        <v>5.9999999999999995E-4</v>
      </c>
      <c r="I5988" s="188">
        <v>13.9</v>
      </c>
      <c r="J5988" s="200">
        <v>0</v>
      </c>
    </row>
    <row r="5989" spans="1:10" s="110" customFormat="1">
      <c r="A5989" s="199" t="s">
        <v>139</v>
      </c>
      <c r="B5989" s="186" t="s">
        <v>2047</v>
      </c>
      <c r="C5989" s="186" t="s">
        <v>487</v>
      </c>
      <c r="D5989" s="278" t="s">
        <v>2048</v>
      </c>
      <c r="E5989" s="362" t="s">
        <v>711</v>
      </c>
      <c r="F5989" s="362"/>
      <c r="G5989" s="186" t="s">
        <v>17</v>
      </c>
      <c r="H5989" s="187">
        <v>4.4999999999999997E-3</v>
      </c>
      <c r="I5989" s="188">
        <v>12.54</v>
      </c>
      <c r="J5989" s="200">
        <v>0.05</v>
      </c>
    </row>
    <row r="5990" spans="1:10" s="110" customFormat="1">
      <c r="A5990" s="199" t="s">
        <v>139</v>
      </c>
      <c r="B5990" s="186" t="s">
        <v>2049</v>
      </c>
      <c r="C5990" s="186" t="s">
        <v>487</v>
      </c>
      <c r="D5990" s="278" t="s">
        <v>2050</v>
      </c>
      <c r="E5990" s="362" t="s">
        <v>142</v>
      </c>
      <c r="F5990" s="362"/>
      <c r="G5990" s="186" t="s">
        <v>17</v>
      </c>
      <c r="H5990" s="187">
        <v>4.4999999999999997E-3</v>
      </c>
      <c r="I5990" s="188">
        <v>190</v>
      </c>
      <c r="J5990" s="200">
        <v>0.85</v>
      </c>
    </row>
    <row r="5991" spans="1:10" s="110" customFormat="1">
      <c r="A5991" s="199" t="s">
        <v>139</v>
      </c>
      <c r="B5991" s="186" t="s">
        <v>2051</v>
      </c>
      <c r="C5991" s="186" t="s">
        <v>487</v>
      </c>
      <c r="D5991" s="278" t="s">
        <v>2052</v>
      </c>
      <c r="E5991" s="362" t="s">
        <v>711</v>
      </c>
      <c r="F5991" s="362"/>
      <c r="G5991" s="186" t="s">
        <v>2053</v>
      </c>
      <c r="H5991" s="187">
        <v>4.0000000000000002E-4</v>
      </c>
      <c r="I5991" s="188">
        <v>300</v>
      </c>
      <c r="J5991" s="200">
        <v>0.12</v>
      </c>
    </row>
    <row r="5992" spans="1:10" s="110" customFormat="1">
      <c r="A5992" s="199" t="s">
        <v>139</v>
      </c>
      <c r="B5992" s="186" t="s">
        <v>2054</v>
      </c>
      <c r="C5992" s="186" t="s">
        <v>487</v>
      </c>
      <c r="D5992" s="278" t="s">
        <v>2055</v>
      </c>
      <c r="E5992" s="362" t="s">
        <v>142</v>
      </c>
      <c r="F5992" s="362"/>
      <c r="G5992" s="186" t="s">
        <v>17</v>
      </c>
      <c r="H5992" s="187">
        <v>4.4999999999999997E-3</v>
      </c>
      <c r="I5992" s="188">
        <v>4.9000000000000004</v>
      </c>
      <c r="J5992" s="200">
        <v>0.02</v>
      </c>
    </row>
    <row r="5993" spans="1:10" s="110" customFormat="1">
      <c r="A5993" s="199" t="s">
        <v>139</v>
      </c>
      <c r="B5993" s="186" t="s">
        <v>2056</v>
      </c>
      <c r="C5993" s="186" t="s">
        <v>487</v>
      </c>
      <c r="D5993" s="278" t="s">
        <v>2057</v>
      </c>
      <c r="E5993" s="362" t="s">
        <v>142</v>
      </c>
      <c r="F5993" s="362"/>
      <c r="G5993" s="186" t="s">
        <v>17</v>
      </c>
      <c r="H5993" s="187">
        <v>1.8E-3</v>
      </c>
      <c r="I5993" s="188">
        <v>18</v>
      </c>
      <c r="J5993" s="200">
        <v>0.03</v>
      </c>
    </row>
    <row r="5994" spans="1:10" s="110" customFormat="1">
      <c r="A5994" s="199" t="s">
        <v>139</v>
      </c>
      <c r="B5994" s="186" t="s">
        <v>2058</v>
      </c>
      <c r="C5994" s="186" t="s">
        <v>487</v>
      </c>
      <c r="D5994" s="278" t="s">
        <v>2059</v>
      </c>
      <c r="E5994" s="362" t="s">
        <v>711</v>
      </c>
      <c r="F5994" s="362"/>
      <c r="G5994" s="186" t="s">
        <v>17</v>
      </c>
      <c r="H5994" s="187">
        <v>0.1018</v>
      </c>
      <c r="I5994" s="188">
        <v>5</v>
      </c>
      <c r="J5994" s="200">
        <v>0.5</v>
      </c>
    </row>
    <row r="5995" spans="1:10" s="110" customFormat="1">
      <c r="A5995" s="199" t="s">
        <v>139</v>
      </c>
      <c r="B5995" s="186" t="s">
        <v>2092</v>
      </c>
      <c r="C5995" s="186" t="s">
        <v>487</v>
      </c>
      <c r="D5995" s="278" t="s">
        <v>2093</v>
      </c>
      <c r="E5995" s="362" t="s">
        <v>142</v>
      </c>
      <c r="F5995" s="362"/>
      <c r="G5995" s="186" t="s">
        <v>17</v>
      </c>
      <c r="H5995" s="187">
        <v>2.0000000000000001E-4</v>
      </c>
      <c r="I5995" s="188">
        <v>36.9</v>
      </c>
      <c r="J5995" s="200">
        <v>0</v>
      </c>
    </row>
    <row r="5996" spans="1:10" s="110" customFormat="1">
      <c r="A5996" s="199" t="s">
        <v>139</v>
      </c>
      <c r="B5996" s="186" t="s">
        <v>2077</v>
      </c>
      <c r="C5996" s="186" t="s">
        <v>487</v>
      </c>
      <c r="D5996" s="278" t="s">
        <v>2078</v>
      </c>
      <c r="E5996" s="362" t="s">
        <v>142</v>
      </c>
      <c r="F5996" s="362"/>
      <c r="G5996" s="186" t="s">
        <v>17</v>
      </c>
      <c r="H5996" s="187">
        <v>0.1018</v>
      </c>
      <c r="I5996" s="188">
        <v>14</v>
      </c>
      <c r="J5996" s="200">
        <v>1.42</v>
      </c>
    </row>
    <row r="5997" spans="1:10" s="110" customFormat="1">
      <c r="A5997" s="199" t="s">
        <v>139</v>
      </c>
      <c r="B5997" s="186" t="s">
        <v>2079</v>
      </c>
      <c r="C5997" s="186" t="s">
        <v>487</v>
      </c>
      <c r="D5997" s="278" t="s">
        <v>2080</v>
      </c>
      <c r="E5997" s="362" t="s">
        <v>142</v>
      </c>
      <c r="F5997" s="362"/>
      <c r="G5997" s="186" t="s">
        <v>2081</v>
      </c>
      <c r="H5997" s="187">
        <v>8.0000000000000004E-4</v>
      </c>
      <c r="I5997" s="188">
        <v>6.7</v>
      </c>
      <c r="J5997" s="200">
        <v>0</v>
      </c>
    </row>
    <row r="5998" spans="1:10" s="110" customFormat="1">
      <c r="A5998" s="199" t="s">
        <v>139</v>
      </c>
      <c r="B5998" s="186" t="s">
        <v>2082</v>
      </c>
      <c r="C5998" s="186" t="s">
        <v>487</v>
      </c>
      <c r="D5998" s="278" t="s">
        <v>2083</v>
      </c>
      <c r="E5998" s="362" t="s">
        <v>142</v>
      </c>
      <c r="F5998" s="362"/>
      <c r="G5998" s="186" t="s">
        <v>17</v>
      </c>
      <c r="H5998" s="187">
        <v>9.4100000000000003E-2</v>
      </c>
      <c r="I5998" s="188">
        <v>4.5</v>
      </c>
      <c r="J5998" s="200">
        <v>0.42</v>
      </c>
    </row>
    <row r="5999" spans="1:10" s="110" customFormat="1">
      <c r="A5999" s="199" t="s">
        <v>139</v>
      </c>
      <c r="B5999" s="186" t="s">
        <v>2094</v>
      </c>
      <c r="C5999" s="186" t="s">
        <v>487</v>
      </c>
      <c r="D5999" s="278" t="s">
        <v>2095</v>
      </c>
      <c r="E5999" s="362" t="s">
        <v>142</v>
      </c>
      <c r="F5999" s="362"/>
      <c r="G5999" s="186" t="s">
        <v>17</v>
      </c>
      <c r="H5999" s="187">
        <v>2.9999999999999997E-4</v>
      </c>
      <c r="I5999" s="188">
        <v>18.579999999999998</v>
      </c>
      <c r="J5999" s="200">
        <v>0</v>
      </c>
    </row>
    <row r="6000" spans="1:10" s="110" customFormat="1">
      <c r="A6000" s="199" t="s">
        <v>139</v>
      </c>
      <c r="B6000" s="186" t="s">
        <v>2096</v>
      </c>
      <c r="C6000" s="186" t="s">
        <v>487</v>
      </c>
      <c r="D6000" s="278" t="s">
        <v>2097</v>
      </c>
      <c r="E6000" s="362" t="s">
        <v>142</v>
      </c>
      <c r="F6000" s="362"/>
      <c r="G6000" s="186" t="s">
        <v>17</v>
      </c>
      <c r="H6000" s="187">
        <v>1E-4</v>
      </c>
      <c r="I6000" s="188">
        <v>37.799999999999997</v>
      </c>
      <c r="J6000" s="200">
        <v>0</v>
      </c>
    </row>
    <row r="6001" spans="1:10" s="110" customFormat="1">
      <c r="A6001" s="199" t="s">
        <v>139</v>
      </c>
      <c r="B6001" s="186" t="s">
        <v>2088</v>
      </c>
      <c r="C6001" s="186" t="s">
        <v>487</v>
      </c>
      <c r="D6001" s="278" t="s">
        <v>2089</v>
      </c>
      <c r="E6001" s="362" t="s">
        <v>142</v>
      </c>
      <c r="F6001" s="362"/>
      <c r="G6001" s="186" t="s">
        <v>17</v>
      </c>
      <c r="H6001" s="187">
        <v>1.5E-3</v>
      </c>
      <c r="I6001" s="188">
        <v>193.41</v>
      </c>
      <c r="J6001" s="200">
        <v>0.28999999999999998</v>
      </c>
    </row>
    <row r="6002" spans="1:10" s="110" customFormat="1" ht="25.5">
      <c r="A6002" s="201"/>
      <c r="B6002" s="293"/>
      <c r="C6002" s="293"/>
      <c r="D6002" s="279"/>
      <c r="E6002" s="279" t="s">
        <v>143</v>
      </c>
      <c r="F6002" s="203">
        <v>0</v>
      </c>
      <c r="G6002" s="279" t="s">
        <v>144</v>
      </c>
      <c r="H6002" s="203">
        <v>0</v>
      </c>
      <c r="I6002" s="279" t="s">
        <v>145</v>
      </c>
      <c r="J6002" s="204">
        <v>0</v>
      </c>
    </row>
    <row r="6003" spans="1:10" s="110" customFormat="1" ht="15" customHeight="1" thickBot="1">
      <c r="A6003" s="201"/>
      <c r="B6003" s="293"/>
      <c r="C6003" s="293"/>
      <c r="D6003" s="279"/>
      <c r="E6003" s="279" t="s">
        <v>663</v>
      </c>
      <c r="F6003" s="203">
        <v>0.85</v>
      </c>
      <c r="G6003" s="279"/>
      <c r="H6003" s="363" t="s">
        <v>664</v>
      </c>
      <c r="I6003" s="363"/>
      <c r="J6003" s="204">
        <v>4.6500000000000004</v>
      </c>
    </row>
    <row r="6004" spans="1:10" s="110" customFormat="1" ht="15" thickTop="1">
      <c r="A6004" s="205"/>
      <c r="B6004" s="190"/>
      <c r="C6004" s="190"/>
      <c r="D6004" s="189"/>
      <c r="E6004" s="189"/>
      <c r="F6004" s="189"/>
      <c r="G6004" s="189"/>
      <c r="H6004" s="189"/>
      <c r="I6004" s="189"/>
      <c r="J6004" s="206"/>
    </row>
    <row r="6005" spans="1:10" s="110" customFormat="1">
      <c r="A6005" s="290"/>
      <c r="B6005" s="289" t="s">
        <v>8</v>
      </c>
      <c r="C6005" s="289" t="s">
        <v>9</v>
      </c>
      <c r="D6005" s="284" t="s">
        <v>10</v>
      </c>
      <c r="E6005" s="367" t="s">
        <v>136</v>
      </c>
      <c r="F6005" s="367"/>
      <c r="G6005" s="289" t="s">
        <v>11</v>
      </c>
      <c r="H6005" s="288" t="s">
        <v>12</v>
      </c>
      <c r="I6005" s="288" t="s">
        <v>13</v>
      </c>
      <c r="J6005" s="287" t="s">
        <v>14</v>
      </c>
    </row>
    <row r="6006" spans="1:10" s="110" customFormat="1" ht="25.5" customHeight="1">
      <c r="A6006" s="94" t="s">
        <v>137</v>
      </c>
      <c r="B6006" s="95" t="s">
        <v>1710</v>
      </c>
      <c r="C6006" s="95" t="s">
        <v>21</v>
      </c>
      <c r="D6006" s="277" t="s">
        <v>1125</v>
      </c>
      <c r="E6006" s="368" t="s">
        <v>181</v>
      </c>
      <c r="F6006" s="368"/>
      <c r="G6006" s="95" t="s">
        <v>34</v>
      </c>
      <c r="H6006" s="182">
        <v>1</v>
      </c>
      <c r="I6006" s="96">
        <v>49.15</v>
      </c>
      <c r="J6006" s="196">
        <v>49.15</v>
      </c>
    </row>
    <row r="6007" spans="1:10" s="110" customFormat="1" ht="25.5" customHeight="1">
      <c r="A6007" s="197" t="s">
        <v>146</v>
      </c>
      <c r="B6007" s="183" t="s">
        <v>1689</v>
      </c>
      <c r="C6007" s="183" t="s">
        <v>21</v>
      </c>
      <c r="D6007" s="285" t="s">
        <v>1101</v>
      </c>
      <c r="E6007" s="365" t="s">
        <v>148</v>
      </c>
      <c r="F6007" s="365"/>
      <c r="G6007" s="183" t="s">
        <v>26</v>
      </c>
      <c r="H6007" s="184">
        <v>3.2000000000000001E-2</v>
      </c>
      <c r="I6007" s="185">
        <v>21.42</v>
      </c>
      <c r="J6007" s="198">
        <v>0.68</v>
      </c>
    </row>
    <row r="6008" spans="1:10" s="110" customFormat="1" ht="25.5" customHeight="1">
      <c r="A6008" s="197" t="s">
        <v>146</v>
      </c>
      <c r="B6008" s="183" t="s">
        <v>1344</v>
      </c>
      <c r="C6008" s="183" t="s">
        <v>21</v>
      </c>
      <c r="D6008" s="285" t="s">
        <v>670</v>
      </c>
      <c r="E6008" s="365" t="s">
        <v>148</v>
      </c>
      <c r="F6008" s="365"/>
      <c r="G6008" s="183" t="s">
        <v>26</v>
      </c>
      <c r="H6008" s="184">
        <v>8.3000000000000004E-2</v>
      </c>
      <c r="I6008" s="185">
        <v>25.26</v>
      </c>
      <c r="J6008" s="198">
        <v>2.09</v>
      </c>
    </row>
    <row r="6009" spans="1:10" s="110" customFormat="1" ht="25.5" customHeight="1">
      <c r="A6009" s="197" t="s">
        <v>146</v>
      </c>
      <c r="B6009" s="183" t="s">
        <v>1418</v>
      </c>
      <c r="C6009" s="183" t="s">
        <v>21</v>
      </c>
      <c r="D6009" s="285" t="s">
        <v>792</v>
      </c>
      <c r="E6009" s="365" t="s">
        <v>155</v>
      </c>
      <c r="F6009" s="365"/>
      <c r="G6009" s="183" t="s">
        <v>156</v>
      </c>
      <c r="H6009" s="184">
        <v>2.1999999999999999E-2</v>
      </c>
      <c r="I6009" s="185">
        <v>23.37</v>
      </c>
      <c r="J6009" s="198">
        <v>0.51</v>
      </c>
    </row>
    <row r="6010" spans="1:10" s="110" customFormat="1" ht="25.5" customHeight="1">
      <c r="A6010" s="197" t="s">
        <v>146</v>
      </c>
      <c r="B6010" s="183" t="s">
        <v>1419</v>
      </c>
      <c r="C6010" s="183" t="s">
        <v>21</v>
      </c>
      <c r="D6010" s="285" t="s">
        <v>793</v>
      </c>
      <c r="E6010" s="365" t="s">
        <v>155</v>
      </c>
      <c r="F6010" s="365"/>
      <c r="G6010" s="183" t="s">
        <v>249</v>
      </c>
      <c r="H6010" s="184">
        <v>8.7999999999999995E-2</v>
      </c>
      <c r="I6010" s="185">
        <v>21.85</v>
      </c>
      <c r="J6010" s="198">
        <v>1.92</v>
      </c>
    </row>
    <row r="6011" spans="1:10" s="110" customFormat="1" ht="38.25">
      <c r="A6011" s="199" t="s">
        <v>139</v>
      </c>
      <c r="B6011" s="186" t="s">
        <v>1697</v>
      </c>
      <c r="C6011" s="186" t="s">
        <v>21</v>
      </c>
      <c r="D6011" s="278" t="s">
        <v>1110</v>
      </c>
      <c r="E6011" s="362" t="s">
        <v>142</v>
      </c>
      <c r="F6011" s="362"/>
      <c r="G6011" s="186" t="s">
        <v>3</v>
      </c>
      <c r="H6011" s="187">
        <v>0.13600000000000001</v>
      </c>
      <c r="I6011" s="188">
        <v>122.17</v>
      </c>
      <c r="J6011" s="200">
        <v>16.61</v>
      </c>
    </row>
    <row r="6012" spans="1:10" s="110" customFormat="1" ht="25.5">
      <c r="A6012" s="199" t="s">
        <v>139</v>
      </c>
      <c r="B6012" s="186" t="s">
        <v>1648</v>
      </c>
      <c r="C6012" s="186" t="s">
        <v>21</v>
      </c>
      <c r="D6012" s="278" t="s">
        <v>562</v>
      </c>
      <c r="E6012" s="362" t="s">
        <v>142</v>
      </c>
      <c r="F6012" s="362"/>
      <c r="G6012" s="186" t="s">
        <v>34</v>
      </c>
      <c r="H6012" s="187">
        <v>2.3420000000000001</v>
      </c>
      <c r="I6012" s="188">
        <v>11.58</v>
      </c>
      <c r="J6012" s="200">
        <v>27.12</v>
      </c>
    </row>
    <row r="6013" spans="1:10" s="110" customFormat="1">
      <c r="A6013" s="199" t="s">
        <v>139</v>
      </c>
      <c r="B6013" s="186" t="s">
        <v>1698</v>
      </c>
      <c r="C6013" s="186" t="s">
        <v>21</v>
      </c>
      <c r="D6013" s="278" t="s">
        <v>1111</v>
      </c>
      <c r="E6013" s="362" t="s">
        <v>142</v>
      </c>
      <c r="F6013" s="362"/>
      <c r="G6013" s="186" t="s">
        <v>38</v>
      </c>
      <c r="H6013" s="187">
        <v>1.2E-2</v>
      </c>
      <c r="I6013" s="188">
        <v>18.510000000000002</v>
      </c>
      <c r="J6013" s="200">
        <v>0.22</v>
      </c>
    </row>
    <row r="6014" spans="1:10" s="110" customFormat="1" ht="25.5">
      <c r="A6014" s="201"/>
      <c r="B6014" s="293"/>
      <c r="C6014" s="293"/>
      <c r="D6014" s="279"/>
      <c r="E6014" s="279" t="s">
        <v>143</v>
      </c>
      <c r="F6014" s="203">
        <v>4.09</v>
      </c>
      <c r="G6014" s="279" t="s">
        <v>144</v>
      </c>
      <c r="H6014" s="203">
        <v>0</v>
      </c>
      <c r="I6014" s="279" t="s">
        <v>145</v>
      </c>
      <c r="J6014" s="204">
        <v>4.09</v>
      </c>
    </row>
    <row r="6015" spans="1:10" s="110" customFormat="1" ht="15" customHeight="1" thickBot="1">
      <c r="A6015" s="201"/>
      <c r="B6015" s="293"/>
      <c r="C6015" s="293"/>
      <c r="D6015" s="279"/>
      <c r="E6015" s="279" t="s">
        <v>663</v>
      </c>
      <c r="F6015" s="203">
        <v>11.04</v>
      </c>
      <c r="G6015" s="279"/>
      <c r="H6015" s="363" t="s">
        <v>664</v>
      </c>
      <c r="I6015" s="363"/>
      <c r="J6015" s="204">
        <v>60.19</v>
      </c>
    </row>
    <row r="6016" spans="1:10" s="110" customFormat="1" ht="15" thickTop="1">
      <c r="A6016" s="205"/>
      <c r="B6016" s="190"/>
      <c r="C6016" s="190"/>
      <c r="D6016" s="189"/>
      <c r="E6016" s="189"/>
      <c r="F6016" s="189"/>
      <c r="G6016" s="189"/>
      <c r="H6016" s="189"/>
      <c r="I6016" s="189"/>
      <c r="J6016" s="206"/>
    </row>
    <row r="6017" spans="1:10" s="110" customFormat="1">
      <c r="A6017" s="290"/>
      <c r="B6017" s="289" t="s">
        <v>8</v>
      </c>
      <c r="C6017" s="289" t="s">
        <v>9</v>
      </c>
      <c r="D6017" s="284" t="s">
        <v>10</v>
      </c>
      <c r="E6017" s="367" t="s">
        <v>136</v>
      </c>
      <c r="F6017" s="367"/>
      <c r="G6017" s="289" t="s">
        <v>11</v>
      </c>
      <c r="H6017" s="288" t="s">
        <v>12</v>
      </c>
      <c r="I6017" s="288" t="s">
        <v>13</v>
      </c>
      <c r="J6017" s="287" t="s">
        <v>14</v>
      </c>
    </row>
    <row r="6018" spans="1:10" s="110" customFormat="1" ht="25.5" customHeight="1">
      <c r="A6018" s="94" t="s">
        <v>137</v>
      </c>
      <c r="B6018" s="95" t="s">
        <v>1712</v>
      </c>
      <c r="C6018" s="95" t="s">
        <v>21</v>
      </c>
      <c r="D6018" s="277" t="s">
        <v>1127</v>
      </c>
      <c r="E6018" s="368" t="s">
        <v>181</v>
      </c>
      <c r="F6018" s="368"/>
      <c r="G6018" s="95" t="s">
        <v>3</v>
      </c>
      <c r="H6018" s="182">
        <v>1</v>
      </c>
      <c r="I6018" s="96">
        <v>129.08000000000001</v>
      </c>
      <c r="J6018" s="196">
        <v>129.08000000000001</v>
      </c>
    </row>
    <row r="6019" spans="1:10" s="110" customFormat="1" ht="25.5" customHeight="1">
      <c r="A6019" s="197" t="s">
        <v>146</v>
      </c>
      <c r="B6019" s="183" t="s">
        <v>1689</v>
      </c>
      <c r="C6019" s="183" t="s">
        <v>21</v>
      </c>
      <c r="D6019" s="285" t="s">
        <v>1101</v>
      </c>
      <c r="E6019" s="365" t="s">
        <v>148</v>
      </c>
      <c r="F6019" s="365"/>
      <c r="G6019" s="183" t="s">
        <v>26</v>
      </c>
      <c r="H6019" s="184">
        <v>5.0000000000000001E-3</v>
      </c>
      <c r="I6019" s="185">
        <v>21.42</v>
      </c>
      <c r="J6019" s="198">
        <v>0.1</v>
      </c>
    </row>
    <row r="6020" spans="1:10" s="110" customFormat="1" ht="25.5" customHeight="1">
      <c r="A6020" s="197" t="s">
        <v>146</v>
      </c>
      <c r="B6020" s="183" t="s">
        <v>1344</v>
      </c>
      <c r="C6020" s="183" t="s">
        <v>21</v>
      </c>
      <c r="D6020" s="285" t="s">
        <v>670</v>
      </c>
      <c r="E6020" s="365" t="s">
        <v>148</v>
      </c>
      <c r="F6020" s="365"/>
      <c r="G6020" s="183" t="s">
        <v>26</v>
      </c>
      <c r="H6020" s="184">
        <v>5.0000000000000001E-3</v>
      </c>
      <c r="I6020" s="185">
        <v>25.26</v>
      </c>
      <c r="J6020" s="198">
        <v>0.12</v>
      </c>
    </row>
    <row r="6021" spans="1:10" s="110" customFormat="1" ht="25.5" customHeight="1">
      <c r="A6021" s="197" t="s">
        <v>146</v>
      </c>
      <c r="B6021" s="183" t="s">
        <v>1418</v>
      </c>
      <c r="C6021" s="183" t="s">
        <v>21</v>
      </c>
      <c r="D6021" s="285" t="s">
        <v>792</v>
      </c>
      <c r="E6021" s="365" t="s">
        <v>155</v>
      </c>
      <c r="F6021" s="365"/>
      <c r="G6021" s="183" t="s">
        <v>156</v>
      </c>
      <c r="H6021" s="184">
        <v>5.0000000000000001E-3</v>
      </c>
      <c r="I6021" s="185">
        <v>23.37</v>
      </c>
      <c r="J6021" s="198">
        <v>0.11</v>
      </c>
    </row>
    <row r="6022" spans="1:10" s="110" customFormat="1" ht="25.5" customHeight="1">
      <c r="A6022" s="197" t="s">
        <v>146</v>
      </c>
      <c r="B6022" s="183" t="s">
        <v>1419</v>
      </c>
      <c r="C6022" s="183" t="s">
        <v>21</v>
      </c>
      <c r="D6022" s="285" t="s">
        <v>793</v>
      </c>
      <c r="E6022" s="365" t="s">
        <v>155</v>
      </c>
      <c r="F6022" s="365"/>
      <c r="G6022" s="183" t="s">
        <v>249</v>
      </c>
      <c r="H6022" s="184">
        <v>2.1999999999999999E-2</v>
      </c>
      <c r="I6022" s="185">
        <v>21.85</v>
      </c>
      <c r="J6022" s="198">
        <v>0.48</v>
      </c>
    </row>
    <row r="6023" spans="1:10" s="110" customFormat="1" ht="38.25">
      <c r="A6023" s="199" t="s">
        <v>139</v>
      </c>
      <c r="B6023" s="186" t="s">
        <v>1697</v>
      </c>
      <c r="C6023" s="186" t="s">
        <v>21</v>
      </c>
      <c r="D6023" s="278" t="s">
        <v>1110</v>
      </c>
      <c r="E6023" s="362" t="s">
        <v>142</v>
      </c>
      <c r="F6023" s="362"/>
      <c r="G6023" s="186" t="s">
        <v>3</v>
      </c>
      <c r="H6023" s="187">
        <v>1.05</v>
      </c>
      <c r="I6023" s="188">
        <v>122.17</v>
      </c>
      <c r="J6023" s="200">
        <v>128.27000000000001</v>
      </c>
    </row>
    <row r="6024" spans="1:10" s="110" customFormat="1" ht="25.5">
      <c r="A6024" s="201"/>
      <c r="B6024" s="293"/>
      <c r="C6024" s="293"/>
      <c r="D6024" s="279"/>
      <c r="E6024" s="279" t="s">
        <v>143</v>
      </c>
      <c r="F6024" s="203">
        <v>0.64</v>
      </c>
      <c r="G6024" s="279" t="s">
        <v>144</v>
      </c>
      <c r="H6024" s="203">
        <v>0</v>
      </c>
      <c r="I6024" s="279" t="s">
        <v>145</v>
      </c>
      <c r="J6024" s="204">
        <v>0.64</v>
      </c>
    </row>
    <row r="6025" spans="1:10" s="110" customFormat="1" ht="15" customHeight="1" thickBot="1">
      <c r="A6025" s="201"/>
      <c r="B6025" s="293"/>
      <c r="C6025" s="293"/>
      <c r="D6025" s="279"/>
      <c r="E6025" s="279" t="s">
        <v>663</v>
      </c>
      <c r="F6025" s="203">
        <v>29</v>
      </c>
      <c r="G6025" s="279"/>
      <c r="H6025" s="363" t="s">
        <v>664</v>
      </c>
      <c r="I6025" s="363"/>
      <c r="J6025" s="204">
        <v>158.08000000000001</v>
      </c>
    </row>
    <row r="6026" spans="1:10" s="110" customFormat="1" ht="15" thickTop="1">
      <c r="A6026" s="205"/>
      <c r="B6026" s="190"/>
      <c r="C6026" s="190"/>
      <c r="D6026" s="189"/>
      <c r="E6026" s="189"/>
      <c r="F6026" s="189"/>
      <c r="G6026" s="189"/>
      <c r="H6026" s="189"/>
      <c r="I6026" s="189"/>
      <c r="J6026" s="206"/>
    </row>
    <row r="6027" spans="1:10" s="110" customFormat="1">
      <c r="A6027" s="290"/>
      <c r="B6027" s="289" t="s">
        <v>8</v>
      </c>
      <c r="C6027" s="289" t="s">
        <v>9</v>
      </c>
      <c r="D6027" s="284" t="s">
        <v>10</v>
      </c>
      <c r="E6027" s="367" t="s">
        <v>136</v>
      </c>
      <c r="F6027" s="367"/>
      <c r="G6027" s="289" t="s">
        <v>11</v>
      </c>
      <c r="H6027" s="288" t="s">
        <v>12</v>
      </c>
      <c r="I6027" s="288" t="s">
        <v>13</v>
      </c>
      <c r="J6027" s="287" t="s">
        <v>14</v>
      </c>
    </row>
    <row r="6028" spans="1:10" s="110" customFormat="1" ht="38.25">
      <c r="A6028" s="94" t="s">
        <v>137</v>
      </c>
      <c r="B6028" s="95" t="s">
        <v>1693</v>
      </c>
      <c r="C6028" s="95" t="s">
        <v>21</v>
      </c>
      <c r="D6028" s="277" t="s">
        <v>1105</v>
      </c>
      <c r="E6028" s="368" t="s">
        <v>181</v>
      </c>
      <c r="F6028" s="368"/>
      <c r="G6028" s="95" t="s">
        <v>3</v>
      </c>
      <c r="H6028" s="182">
        <v>1</v>
      </c>
      <c r="I6028" s="96">
        <v>273.37</v>
      </c>
      <c r="J6028" s="196">
        <v>273.37</v>
      </c>
    </row>
    <row r="6029" spans="1:10" s="110" customFormat="1" ht="25.5" customHeight="1">
      <c r="A6029" s="197" t="s">
        <v>146</v>
      </c>
      <c r="B6029" s="183" t="s">
        <v>1689</v>
      </c>
      <c r="C6029" s="183" t="s">
        <v>21</v>
      </c>
      <c r="D6029" s="285" t="s">
        <v>1101</v>
      </c>
      <c r="E6029" s="365" t="s">
        <v>148</v>
      </c>
      <c r="F6029" s="365"/>
      <c r="G6029" s="183" t="s">
        <v>26</v>
      </c>
      <c r="H6029" s="184">
        <v>0.25</v>
      </c>
      <c r="I6029" s="185">
        <v>21.42</v>
      </c>
      <c r="J6029" s="198">
        <v>5.35</v>
      </c>
    </row>
    <row r="6030" spans="1:10" s="110" customFormat="1" ht="25.5" customHeight="1">
      <c r="A6030" s="197" t="s">
        <v>146</v>
      </c>
      <c r="B6030" s="183" t="s">
        <v>1344</v>
      </c>
      <c r="C6030" s="183" t="s">
        <v>21</v>
      </c>
      <c r="D6030" s="285" t="s">
        <v>670</v>
      </c>
      <c r="E6030" s="365" t="s">
        <v>148</v>
      </c>
      <c r="F6030" s="365"/>
      <c r="G6030" s="183" t="s">
        <v>26</v>
      </c>
      <c r="H6030" s="184">
        <v>1.18</v>
      </c>
      <c r="I6030" s="185">
        <v>25.26</v>
      </c>
      <c r="J6030" s="198">
        <v>29.8</v>
      </c>
    </row>
    <row r="6031" spans="1:10" s="110" customFormat="1" ht="25.5" customHeight="1">
      <c r="A6031" s="197" t="s">
        <v>146</v>
      </c>
      <c r="B6031" s="183" t="s">
        <v>1418</v>
      </c>
      <c r="C6031" s="183" t="s">
        <v>21</v>
      </c>
      <c r="D6031" s="285" t="s">
        <v>792</v>
      </c>
      <c r="E6031" s="365" t="s">
        <v>155</v>
      </c>
      <c r="F6031" s="365"/>
      <c r="G6031" s="183" t="s">
        <v>156</v>
      </c>
      <c r="H6031" s="184">
        <v>6.3E-2</v>
      </c>
      <c r="I6031" s="185">
        <v>23.37</v>
      </c>
      <c r="J6031" s="198">
        <v>1.47</v>
      </c>
    </row>
    <row r="6032" spans="1:10" s="110" customFormat="1" ht="25.5" customHeight="1">
      <c r="A6032" s="197" t="s">
        <v>146</v>
      </c>
      <c r="B6032" s="183" t="s">
        <v>1419</v>
      </c>
      <c r="C6032" s="183" t="s">
        <v>21</v>
      </c>
      <c r="D6032" s="285" t="s">
        <v>793</v>
      </c>
      <c r="E6032" s="365" t="s">
        <v>155</v>
      </c>
      <c r="F6032" s="365"/>
      <c r="G6032" s="183" t="s">
        <v>249</v>
      </c>
      <c r="H6032" s="184">
        <v>0.255</v>
      </c>
      <c r="I6032" s="185">
        <v>21.85</v>
      </c>
      <c r="J6032" s="198">
        <v>5.57</v>
      </c>
    </row>
    <row r="6033" spans="1:10" s="110" customFormat="1" ht="38.25">
      <c r="A6033" s="199" t="s">
        <v>139</v>
      </c>
      <c r="B6033" s="186" t="s">
        <v>1697</v>
      </c>
      <c r="C6033" s="186" t="s">
        <v>21</v>
      </c>
      <c r="D6033" s="278" t="s">
        <v>1110</v>
      </c>
      <c r="E6033" s="362" t="s">
        <v>142</v>
      </c>
      <c r="F6033" s="362"/>
      <c r="G6033" s="186" t="s">
        <v>3</v>
      </c>
      <c r="H6033" s="187">
        <v>1.3360000000000001</v>
      </c>
      <c r="I6033" s="188">
        <v>122.17</v>
      </c>
      <c r="J6033" s="200">
        <v>163.21</v>
      </c>
    </row>
    <row r="6034" spans="1:10" s="110" customFormat="1" ht="25.5">
      <c r="A6034" s="199" t="s">
        <v>139</v>
      </c>
      <c r="B6034" s="186" t="s">
        <v>1648</v>
      </c>
      <c r="C6034" s="186" t="s">
        <v>21</v>
      </c>
      <c r="D6034" s="278" t="s">
        <v>562</v>
      </c>
      <c r="E6034" s="362" t="s">
        <v>142</v>
      </c>
      <c r="F6034" s="362"/>
      <c r="G6034" s="186" t="s">
        <v>34</v>
      </c>
      <c r="H6034" s="187">
        <v>2.3079999999999998</v>
      </c>
      <c r="I6034" s="188">
        <v>11.58</v>
      </c>
      <c r="J6034" s="200">
        <v>26.72</v>
      </c>
    </row>
    <row r="6035" spans="1:10" s="110" customFormat="1" ht="25.5">
      <c r="A6035" s="199" t="s">
        <v>139</v>
      </c>
      <c r="B6035" s="186" t="s">
        <v>1649</v>
      </c>
      <c r="C6035" s="186" t="s">
        <v>21</v>
      </c>
      <c r="D6035" s="278" t="s">
        <v>563</v>
      </c>
      <c r="E6035" s="362" t="s">
        <v>142</v>
      </c>
      <c r="F6035" s="362"/>
      <c r="G6035" s="186" t="s">
        <v>34</v>
      </c>
      <c r="H6035" s="187">
        <v>9.2370000000000001</v>
      </c>
      <c r="I6035" s="188">
        <v>4.05</v>
      </c>
      <c r="J6035" s="200">
        <v>37.4</v>
      </c>
    </row>
    <row r="6036" spans="1:10" s="110" customFormat="1">
      <c r="A6036" s="199" t="s">
        <v>139</v>
      </c>
      <c r="B6036" s="186" t="s">
        <v>1698</v>
      </c>
      <c r="C6036" s="186" t="s">
        <v>21</v>
      </c>
      <c r="D6036" s="278" t="s">
        <v>1111</v>
      </c>
      <c r="E6036" s="362" t="s">
        <v>142</v>
      </c>
      <c r="F6036" s="362"/>
      <c r="G6036" s="186" t="s">
        <v>38</v>
      </c>
      <c r="H6036" s="187">
        <v>0.20799999999999999</v>
      </c>
      <c r="I6036" s="188">
        <v>18.510000000000002</v>
      </c>
      <c r="J6036" s="200">
        <v>3.85</v>
      </c>
    </row>
    <row r="6037" spans="1:10" s="110" customFormat="1" ht="25.5">
      <c r="A6037" s="201"/>
      <c r="B6037" s="293"/>
      <c r="C6037" s="293"/>
      <c r="D6037" s="279"/>
      <c r="E6037" s="279" t="s">
        <v>143</v>
      </c>
      <c r="F6037" s="203">
        <v>33.270000000000003</v>
      </c>
      <c r="G6037" s="279" t="s">
        <v>144</v>
      </c>
      <c r="H6037" s="203">
        <v>0</v>
      </c>
      <c r="I6037" s="279" t="s">
        <v>145</v>
      </c>
      <c r="J6037" s="204">
        <v>33.270000000000003</v>
      </c>
    </row>
    <row r="6038" spans="1:10" s="110" customFormat="1" ht="15" customHeight="1" thickBot="1">
      <c r="A6038" s="201"/>
      <c r="B6038" s="293"/>
      <c r="C6038" s="293"/>
      <c r="D6038" s="279"/>
      <c r="E6038" s="279" t="s">
        <v>663</v>
      </c>
      <c r="F6038" s="203">
        <v>61.42</v>
      </c>
      <c r="G6038" s="279"/>
      <c r="H6038" s="363" t="s">
        <v>664</v>
      </c>
      <c r="I6038" s="363"/>
      <c r="J6038" s="204">
        <v>334.79</v>
      </c>
    </row>
    <row r="6039" spans="1:10" s="110" customFormat="1" ht="15" thickTop="1">
      <c r="A6039" s="205"/>
      <c r="B6039" s="190"/>
      <c r="C6039" s="190"/>
      <c r="D6039" s="189"/>
      <c r="E6039" s="189"/>
      <c r="F6039" s="189"/>
      <c r="G6039" s="189"/>
      <c r="H6039" s="189"/>
      <c r="I6039" s="189"/>
      <c r="J6039" s="206"/>
    </row>
    <row r="6040" spans="1:10" s="110" customFormat="1">
      <c r="A6040" s="290"/>
      <c r="B6040" s="289" t="s">
        <v>8</v>
      </c>
      <c r="C6040" s="289" t="s">
        <v>9</v>
      </c>
      <c r="D6040" s="284" t="s">
        <v>10</v>
      </c>
      <c r="E6040" s="367" t="s">
        <v>136</v>
      </c>
      <c r="F6040" s="367"/>
      <c r="G6040" s="289" t="s">
        <v>11</v>
      </c>
      <c r="H6040" s="288" t="s">
        <v>12</v>
      </c>
      <c r="I6040" s="288" t="s">
        <v>13</v>
      </c>
      <c r="J6040" s="287" t="s">
        <v>14</v>
      </c>
    </row>
    <row r="6041" spans="1:10" s="110" customFormat="1" ht="25.5" customHeight="1">
      <c r="A6041" s="94" t="s">
        <v>137</v>
      </c>
      <c r="B6041" s="95" t="s">
        <v>1709</v>
      </c>
      <c r="C6041" s="95" t="s">
        <v>21</v>
      </c>
      <c r="D6041" s="277" t="s">
        <v>1124</v>
      </c>
      <c r="E6041" s="368" t="s">
        <v>181</v>
      </c>
      <c r="F6041" s="368"/>
      <c r="G6041" s="95" t="s">
        <v>3</v>
      </c>
      <c r="H6041" s="182">
        <v>1</v>
      </c>
      <c r="I6041" s="96">
        <v>206.67</v>
      </c>
      <c r="J6041" s="196">
        <v>206.67</v>
      </c>
    </row>
    <row r="6042" spans="1:10" s="110" customFormat="1" ht="25.5" customHeight="1">
      <c r="A6042" s="197" t="s">
        <v>146</v>
      </c>
      <c r="B6042" s="183" t="s">
        <v>1689</v>
      </c>
      <c r="C6042" s="183" t="s">
        <v>21</v>
      </c>
      <c r="D6042" s="285" t="s">
        <v>1101</v>
      </c>
      <c r="E6042" s="365" t="s">
        <v>148</v>
      </c>
      <c r="F6042" s="365"/>
      <c r="G6042" s="183" t="s">
        <v>26</v>
      </c>
      <c r="H6042" s="184">
        <v>0.20200000000000001</v>
      </c>
      <c r="I6042" s="185">
        <v>21.42</v>
      </c>
      <c r="J6042" s="198">
        <v>4.32</v>
      </c>
    </row>
    <row r="6043" spans="1:10" s="110" customFormat="1" ht="25.5" customHeight="1">
      <c r="A6043" s="197" t="s">
        <v>146</v>
      </c>
      <c r="B6043" s="183" t="s">
        <v>1344</v>
      </c>
      <c r="C6043" s="183" t="s">
        <v>21</v>
      </c>
      <c r="D6043" s="285" t="s">
        <v>670</v>
      </c>
      <c r="E6043" s="365" t="s">
        <v>148</v>
      </c>
      <c r="F6043" s="365"/>
      <c r="G6043" s="183" t="s">
        <v>26</v>
      </c>
      <c r="H6043" s="184">
        <v>0.91100000000000003</v>
      </c>
      <c r="I6043" s="185">
        <v>25.26</v>
      </c>
      <c r="J6043" s="198">
        <v>23.01</v>
      </c>
    </row>
    <row r="6044" spans="1:10" s="110" customFormat="1" ht="25.5" customHeight="1">
      <c r="A6044" s="197" t="s">
        <v>146</v>
      </c>
      <c r="B6044" s="183" t="s">
        <v>1418</v>
      </c>
      <c r="C6044" s="183" t="s">
        <v>21</v>
      </c>
      <c r="D6044" s="285" t="s">
        <v>792</v>
      </c>
      <c r="E6044" s="365" t="s">
        <v>155</v>
      </c>
      <c r="F6044" s="365"/>
      <c r="G6044" s="183" t="s">
        <v>156</v>
      </c>
      <c r="H6044" s="184">
        <v>0.05</v>
      </c>
      <c r="I6044" s="185">
        <v>23.37</v>
      </c>
      <c r="J6044" s="198">
        <v>1.1599999999999999</v>
      </c>
    </row>
    <row r="6045" spans="1:10" s="110" customFormat="1" ht="25.5" customHeight="1">
      <c r="A6045" s="197" t="s">
        <v>146</v>
      </c>
      <c r="B6045" s="183" t="s">
        <v>1419</v>
      </c>
      <c r="C6045" s="183" t="s">
        <v>21</v>
      </c>
      <c r="D6045" s="285" t="s">
        <v>793</v>
      </c>
      <c r="E6045" s="365" t="s">
        <v>155</v>
      </c>
      <c r="F6045" s="365"/>
      <c r="G6045" s="183" t="s">
        <v>249</v>
      </c>
      <c r="H6045" s="184">
        <v>0.23699999999999999</v>
      </c>
      <c r="I6045" s="185">
        <v>21.85</v>
      </c>
      <c r="J6045" s="198">
        <v>5.17</v>
      </c>
    </row>
    <row r="6046" spans="1:10" s="110" customFormat="1" ht="38.25">
      <c r="A6046" s="199" t="s">
        <v>139</v>
      </c>
      <c r="B6046" s="186" t="s">
        <v>1697</v>
      </c>
      <c r="C6046" s="186" t="s">
        <v>21</v>
      </c>
      <c r="D6046" s="278" t="s">
        <v>1110</v>
      </c>
      <c r="E6046" s="362" t="s">
        <v>142</v>
      </c>
      <c r="F6046" s="362"/>
      <c r="G6046" s="186" t="s">
        <v>3</v>
      </c>
      <c r="H6046" s="187">
        <v>1.1459999999999999</v>
      </c>
      <c r="I6046" s="188">
        <v>122.17</v>
      </c>
      <c r="J6046" s="200">
        <v>140</v>
      </c>
    </row>
    <row r="6047" spans="1:10" s="110" customFormat="1" ht="25.5">
      <c r="A6047" s="199" t="s">
        <v>139</v>
      </c>
      <c r="B6047" s="186" t="s">
        <v>1648</v>
      </c>
      <c r="C6047" s="186" t="s">
        <v>21</v>
      </c>
      <c r="D6047" s="278" t="s">
        <v>562</v>
      </c>
      <c r="E6047" s="362" t="s">
        <v>142</v>
      </c>
      <c r="F6047" s="362"/>
      <c r="G6047" s="186" t="s">
        <v>34</v>
      </c>
      <c r="H6047" s="187">
        <v>0.16600000000000001</v>
      </c>
      <c r="I6047" s="188">
        <v>11.58</v>
      </c>
      <c r="J6047" s="200">
        <v>1.92</v>
      </c>
    </row>
    <row r="6048" spans="1:10" s="110" customFormat="1" ht="25.5">
      <c r="A6048" s="199" t="s">
        <v>139</v>
      </c>
      <c r="B6048" s="186" t="s">
        <v>1649</v>
      </c>
      <c r="C6048" s="186" t="s">
        <v>21</v>
      </c>
      <c r="D6048" s="278" t="s">
        <v>563</v>
      </c>
      <c r="E6048" s="362" t="s">
        <v>142</v>
      </c>
      <c r="F6048" s="362"/>
      <c r="G6048" s="186" t="s">
        <v>34</v>
      </c>
      <c r="H6048" s="187">
        <v>6.952</v>
      </c>
      <c r="I6048" s="188">
        <v>4.05</v>
      </c>
      <c r="J6048" s="200">
        <v>28.15</v>
      </c>
    </row>
    <row r="6049" spans="1:10" s="110" customFormat="1">
      <c r="A6049" s="199" t="s">
        <v>139</v>
      </c>
      <c r="B6049" s="186" t="s">
        <v>1698</v>
      </c>
      <c r="C6049" s="186" t="s">
        <v>21</v>
      </c>
      <c r="D6049" s="278" t="s">
        <v>1111</v>
      </c>
      <c r="E6049" s="362" t="s">
        <v>142</v>
      </c>
      <c r="F6049" s="362"/>
      <c r="G6049" s="186" t="s">
        <v>38</v>
      </c>
      <c r="H6049" s="187">
        <v>0.159</v>
      </c>
      <c r="I6049" s="188">
        <v>18.510000000000002</v>
      </c>
      <c r="J6049" s="200">
        <v>2.94</v>
      </c>
    </row>
    <row r="6050" spans="1:10" s="110" customFormat="1" ht="25.5">
      <c r="A6050" s="201"/>
      <c r="B6050" s="293"/>
      <c r="C6050" s="293"/>
      <c r="D6050" s="279"/>
      <c r="E6050" s="279" t="s">
        <v>143</v>
      </c>
      <c r="F6050" s="203">
        <v>26.56</v>
      </c>
      <c r="G6050" s="279" t="s">
        <v>144</v>
      </c>
      <c r="H6050" s="203">
        <v>0</v>
      </c>
      <c r="I6050" s="279" t="s">
        <v>145</v>
      </c>
      <c r="J6050" s="204">
        <v>26.56</v>
      </c>
    </row>
    <row r="6051" spans="1:10" s="110" customFormat="1" ht="15" customHeight="1" thickBot="1">
      <c r="A6051" s="201"/>
      <c r="B6051" s="293"/>
      <c r="C6051" s="293"/>
      <c r="D6051" s="279"/>
      <c r="E6051" s="279" t="s">
        <v>663</v>
      </c>
      <c r="F6051" s="203">
        <v>46.43</v>
      </c>
      <c r="G6051" s="279"/>
      <c r="H6051" s="363" t="s">
        <v>664</v>
      </c>
      <c r="I6051" s="363"/>
      <c r="J6051" s="204">
        <v>253.1</v>
      </c>
    </row>
    <row r="6052" spans="1:10" s="110" customFormat="1" ht="15" thickTop="1">
      <c r="A6052" s="205"/>
      <c r="B6052" s="190"/>
      <c r="C6052" s="190"/>
      <c r="D6052" s="189"/>
      <c r="E6052" s="189"/>
      <c r="F6052" s="189"/>
      <c r="G6052" s="189"/>
      <c r="H6052" s="189"/>
      <c r="I6052" s="189"/>
      <c r="J6052" s="206"/>
    </row>
    <row r="6053" spans="1:10" s="110" customFormat="1">
      <c r="A6053" s="290"/>
      <c r="B6053" s="289" t="s">
        <v>8</v>
      </c>
      <c r="C6053" s="289" t="s">
        <v>9</v>
      </c>
      <c r="D6053" s="284" t="s">
        <v>10</v>
      </c>
      <c r="E6053" s="367" t="s">
        <v>136</v>
      </c>
      <c r="F6053" s="367"/>
      <c r="G6053" s="289" t="s">
        <v>11</v>
      </c>
      <c r="H6053" s="288" t="s">
        <v>12</v>
      </c>
      <c r="I6053" s="288" t="s">
        <v>13</v>
      </c>
      <c r="J6053" s="287" t="s">
        <v>14</v>
      </c>
    </row>
    <row r="6054" spans="1:10" s="110" customFormat="1" ht="38.25" customHeight="1">
      <c r="A6054" s="94" t="s">
        <v>137</v>
      </c>
      <c r="B6054" s="95" t="s">
        <v>1670</v>
      </c>
      <c r="C6054" s="95" t="s">
        <v>21</v>
      </c>
      <c r="D6054" s="277" t="s">
        <v>551</v>
      </c>
      <c r="E6054" s="368" t="s">
        <v>152</v>
      </c>
      <c r="F6054" s="368"/>
      <c r="G6054" s="95" t="s">
        <v>45</v>
      </c>
      <c r="H6054" s="182">
        <v>1</v>
      </c>
      <c r="I6054" s="96">
        <v>22.52</v>
      </c>
      <c r="J6054" s="196">
        <v>22.52</v>
      </c>
    </row>
    <row r="6055" spans="1:10" s="110" customFormat="1" ht="25.5" customHeight="1">
      <c r="A6055" s="197" t="s">
        <v>146</v>
      </c>
      <c r="B6055" s="183" t="s">
        <v>1552</v>
      </c>
      <c r="C6055" s="183" t="s">
        <v>21</v>
      </c>
      <c r="D6055" s="285" t="s">
        <v>913</v>
      </c>
      <c r="E6055" s="365" t="s">
        <v>148</v>
      </c>
      <c r="F6055" s="365"/>
      <c r="G6055" s="183" t="s">
        <v>26</v>
      </c>
      <c r="H6055" s="184">
        <v>0.69</v>
      </c>
      <c r="I6055" s="185">
        <v>27.83</v>
      </c>
      <c r="J6055" s="198">
        <v>19.2</v>
      </c>
    </row>
    <row r="6056" spans="1:10" s="110" customFormat="1" ht="25.5" customHeight="1">
      <c r="A6056" s="197" t="s">
        <v>146</v>
      </c>
      <c r="B6056" s="183" t="s">
        <v>1439</v>
      </c>
      <c r="C6056" s="183" t="s">
        <v>21</v>
      </c>
      <c r="D6056" s="285" t="s">
        <v>508</v>
      </c>
      <c r="E6056" s="365" t="s">
        <v>148</v>
      </c>
      <c r="F6056" s="365"/>
      <c r="G6056" s="183" t="s">
        <v>26</v>
      </c>
      <c r="H6056" s="184">
        <v>0.15679999999999999</v>
      </c>
      <c r="I6056" s="185">
        <v>21.21</v>
      </c>
      <c r="J6056" s="198">
        <v>3.32</v>
      </c>
    </row>
    <row r="6057" spans="1:10" s="110" customFormat="1" ht="25.5">
      <c r="A6057" s="201"/>
      <c r="B6057" s="293"/>
      <c r="C6057" s="293"/>
      <c r="D6057" s="279"/>
      <c r="E6057" s="279" t="s">
        <v>143</v>
      </c>
      <c r="F6057" s="203">
        <v>18.010000000000002</v>
      </c>
      <c r="G6057" s="279" t="s">
        <v>144</v>
      </c>
      <c r="H6057" s="203">
        <v>0</v>
      </c>
      <c r="I6057" s="279" t="s">
        <v>145</v>
      </c>
      <c r="J6057" s="204">
        <v>18.010000000000002</v>
      </c>
    </row>
    <row r="6058" spans="1:10" s="110" customFormat="1" ht="15" customHeight="1" thickBot="1">
      <c r="A6058" s="201"/>
      <c r="B6058" s="293"/>
      <c r="C6058" s="293"/>
      <c r="D6058" s="279"/>
      <c r="E6058" s="279" t="s">
        <v>663</v>
      </c>
      <c r="F6058" s="203">
        <v>5.0599999999999996</v>
      </c>
      <c r="G6058" s="279"/>
      <c r="H6058" s="363" t="s">
        <v>664</v>
      </c>
      <c r="I6058" s="363"/>
      <c r="J6058" s="204">
        <v>27.58</v>
      </c>
    </row>
    <row r="6059" spans="1:10" s="110" customFormat="1" ht="15" thickTop="1">
      <c r="A6059" s="205"/>
      <c r="B6059" s="190"/>
      <c r="C6059" s="190"/>
      <c r="D6059" s="189"/>
      <c r="E6059" s="189"/>
      <c r="F6059" s="189"/>
      <c r="G6059" s="189"/>
      <c r="H6059" s="189"/>
      <c r="I6059" s="189"/>
      <c r="J6059" s="206"/>
    </row>
    <row r="6060" spans="1:10" s="110" customFormat="1">
      <c r="A6060" s="290"/>
      <c r="B6060" s="289" t="s">
        <v>8</v>
      </c>
      <c r="C6060" s="289" t="s">
        <v>9</v>
      </c>
      <c r="D6060" s="284" t="s">
        <v>10</v>
      </c>
      <c r="E6060" s="367" t="s">
        <v>136</v>
      </c>
      <c r="F6060" s="367"/>
      <c r="G6060" s="289" t="s">
        <v>11</v>
      </c>
      <c r="H6060" s="288" t="s">
        <v>12</v>
      </c>
      <c r="I6060" s="288" t="s">
        <v>13</v>
      </c>
      <c r="J6060" s="287" t="s">
        <v>14</v>
      </c>
    </row>
    <row r="6061" spans="1:10" s="110" customFormat="1" ht="51">
      <c r="A6061" s="94" t="s">
        <v>137</v>
      </c>
      <c r="B6061" s="95" t="s">
        <v>1325</v>
      </c>
      <c r="C6061" s="95" t="s">
        <v>21</v>
      </c>
      <c r="D6061" s="277" t="s">
        <v>645</v>
      </c>
      <c r="E6061" s="368" t="s">
        <v>152</v>
      </c>
      <c r="F6061" s="368"/>
      <c r="G6061" s="95" t="s">
        <v>34</v>
      </c>
      <c r="H6061" s="182">
        <v>1</v>
      </c>
      <c r="I6061" s="96">
        <v>3.72</v>
      </c>
      <c r="J6061" s="196">
        <v>3.72</v>
      </c>
    </row>
    <row r="6062" spans="1:10" s="110" customFormat="1" ht="25.5" customHeight="1">
      <c r="A6062" s="197" t="s">
        <v>146</v>
      </c>
      <c r="B6062" s="183" t="s">
        <v>1559</v>
      </c>
      <c r="C6062" s="183" t="s">
        <v>21</v>
      </c>
      <c r="D6062" s="285" t="s">
        <v>153</v>
      </c>
      <c r="E6062" s="365" t="s">
        <v>148</v>
      </c>
      <c r="F6062" s="365"/>
      <c r="G6062" s="183" t="s">
        <v>26</v>
      </c>
      <c r="H6062" s="184">
        <v>1.7899999999999999E-2</v>
      </c>
      <c r="I6062" s="185">
        <v>20.92</v>
      </c>
      <c r="J6062" s="198">
        <v>0.37</v>
      </c>
    </row>
    <row r="6063" spans="1:10" s="110" customFormat="1" ht="25.5" customHeight="1">
      <c r="A6063" s="197" t="s">
        <v>146</v>
      </c>
      <c r="B6063" s="183" t="s">
        <v>1560</v>
      </c>
      <c r="C6063" s="183" t="s">
        <v>21</v>
      </c>
      <c r="D6063" s="285" t="s">
        <v>154</v>
      </c>
      <c r="E6063" s="365" t="s">
        <v>148</v>
      </c>
      <c r="F6063" s="365"/>
      <c r="G6063" s="183" t="s">
        <v>26</v>
      </c>
      <c r="H6063" s="184">
        <v>7.8899999999999998E-2</v>
      </c>
      <c r="I6063" s="185">
        <v>25.55</v>
      </c>
      <c r="J6063" s="198">
        <v>2.0099999999999998</v>
      </c>
    </row>
    <row r="6064" spans="1:10" s="110" customFormat="1" ht="25.5">
      <c r="A6064" s="199" t="s">
        <v>139</v>
      </c>
      <c r="B6064" s="186" t="s">
        <v>1574</v>
      </c>
      <c r="C6064" s="186" t="s">
        <v>21</v>
      </c>
      <c r="D6064" s="278" t="s">
        <v>125</v>
      </c>
      <c r="E6064" s="362" t="s">
        <v>142</v>
      </c>
      <c r="F6064" s="362"/>
      <c r="G6064" s="186" t="s">
        <v>45</v>
      </c>
      <c r="H6064" s="187">
        <v>0.66669999999999996</v>
      </c>
      <c r="I6064" s="188">
        <v>2.0099999999999998</v>
      </c>
      <c r="J6064" s="200">
        <v>1.34</v>
      </c>
    </row>
    <row r="6065" spans="1:10" s="110" customFormat="1" ht="25.5">
      <c r="A6065" s="201"/>
      <c r="B6065" s="293"/>
      <c r="C6065" s="293"/>
      <c r="D6065" s="279"/>
      <c r="E6065" s="279" t="s">
        <v>143</v>
      </c>
      <c r="F6065" s="203">
        <v>1.93</v>
      </c>
      <c r="G6065" s="279" t="s">
        <v>144</v>
      </c>
      <c r="H6065" s="203">
        <v>0</v>
      </c>
      <c r="I6065" s="279" t="s">
        <v>145</v>
      </c>
      <c r="J6065" s="204">
        <v>1.93</v>
      </c>
    </row>
    <row r="6066" spans="1:10" s="110" customFormat="1" ht="15" customHeight="1" thickBot="1">
      <c r="A6066" s="201"/>
      <c r="B6066" s="293"/>
      <c r="C6066" s="293"/>
      <c r="D6066" s="279"/>
      <c r="E6066" s="279" t="s">
        <v>663</v>
      </c>
      <c r="F6066" s="203">
        <v>0.83</v>
      </c>
      <c r="G6066" s="279"/>
      <c r="H6066" s="363" t="s">
        <v>664</v>
      </c>
      <c r="I6066" s="363"/>
      <c r="J6066" s="204">
        <v>4.55</v>
      </c>
    </row>
    <row r="6067" spans="1:10" s="110" customFormat="1" ht="15" thickTop="1">
      <c r="A6067" s="205"/>
      <c r="B6067" s="190"/>
      <c r="C6067" s="190"/>
      <c r="D6067" s="189"/>
      <c r="E6067" s="189"/>
      <c r="F6067" s="189"/>
      <c r="G6067" s="189"/>
      <c r="H6067" s="189"/>
      <c r="I6067" s="189"/>
      <c r="J6067" s="206"/>
    </row>
    <row r="6068" spans="1:10" s="110" customFormat="1">
      <c r="A6068" s="290"/>
      <c r="B6068" s="289" t="s">
        <v>8</v>
      </c>
      <c r="C6068" s="289" t="s">
        <v>9</v>
      </c>
      <c r="D6068" s="284" t="s">
        <v>10</v>
      </c>
      <c r="E6068" s="367" t="s">
        <v>136</v>
      </c>
      <c r="F6068" s="367"/>
      <c r="G6068" s="289" t="s">
        <v>11</v>
      </c>
      <c r="H6068" s="288" t="s">
        <v>12</v>
      </c>
      <c r="I6068" s="288" t="s">
        <v>13</v>
      </c>
      <c r="J6068" s="287" t="s">
        <v>14</v>
      </c>
    </row>
    <row r="6069" spans="1:10" s="110" customFormat="1" ht="25.5" customHeight="1">
      <c r="A6069" s="94" t="s">
        <v>137</v>
      </c>
      <c r="B6069" s="95" t="s">
        <v>1426</v>
      </c>
      <c r="C6069" s="95" t="s">
        <v>21</v>
      </c>
      <c r="D6069" s="277" t="s">
        <v>492</v>
      </c>
      <c r="E6069" s="368" t="s">
        <v>155</v>
      </c>
      <c r="F6069" s="368"/>
      <c r="G6069" s="95" t="s">
        <v>249</v>
      </c>
      <c r="H6069" s="182">
        <v>1</v>
      </c>
      <c r="I6069" s="96">
        <v>21.33</v>
      </c>
      <c r="J6069" s="196">
        <v>21.33</v>
      </c>
    </row>
    <row r="6070" spans="1:10" s="110" customFormat="1" ht="25.5" customHeight="1">
      <c r="A6070" s="197" t="s">
        <v>146</v>
      </c>
      <c r="B6070" s="183" t="s">
        <v>2098</v>
      </c>
      <c r="C6070" s="183" t="s">
        <v>21</v>
      </c>
      <c r="D6070" s="285" t="s">
        <v>2099</v>
      </c>
      <c r="E6070" s="365" t="s">
        <v>148</v>
      </c>
      <c r="F6070" s="365"/>
      <c r="G6070" s="183" t="s">
        <v>26</v>
      </c>
      <c r="H6070" s="184">
        <v>1</v>
      </c>
      <c r="I6070" s="185">
        <v>20.99</v>
      </c>
      <c r="J6070" s="198">
        <v>20.99</v>
      </c>
    </row>
    <row r="6071" spans="1:10" s="110" customFormat="1" ht="25.5" customHeight="1">
      <c r="A6071" s="197" t="s">
        <v>146</v>
      </c>
      <c r="B6071" s="183" t="s">
        <v>2100</v>
      </c>
      <c r="C6071" s="183" t="s">
        <v>21</v>
      </c>
      <c r="D6071" s="285" t="s">
        <v>2101</v>
      </c>
      <c r="E6071" s="365" t="s">
        <v>155</v>
      </c>
      <c r="F6071" s="365"/>
      <c r="G6071" s="183" t="s">
        <v>26</v>
      </c>
      <c r="H6071" s="184">
        <v>1</v>
      </c>
      <c r="I6071" s="185">
        <v>0.28000000000000003</v>
      </c>
      <c r="J6071" s="198">
        <v>0.28000000000000003</v>
      </c>
    </row>
    <row r="6072" spans="1:10" s="110" customFormat="1" ht="25.5" customHeight="1">
      <c r="A6072" s="197" t="s">
        <v>146</v>
      </c>
      <c r="B6072" s="183" t="s">
        <v>2102</v>
      </c>
      <c r="C6072" s="183" t="s">
        <v>21</v>
      </c>
      <c r="D6072" s="285" t="s">
        <v>2103</v>
      </c>
      <c r="E6072" s="365" t="s">
        <v>155</v>
      </c>
      <c r="F6072" s="365"/>
      <c r="G6072" s="183" t="s">
        <v>26</v>
      </c>
      <c r="H6072" s="184">
        <v>1</v>
      </c>
      <c r="I6072" s="185">
        <v>0.06</v>
      </c>
      <c r="J6072" s="198">
        <v>0.06</v>
      </c>
    </row>
    <row r="6073" spans="1:10" s="110" customFormat="1" ht="25.5">
      <c r="A6073" s="201"/>
      <c r="B6073" s="293"/>
      <c r="C6073" s="293"/>
      <c r="D6073" s="279"/>
      <c r="E6073" s="279" t="s">
        <v>143</v>
      </c>
      <c r="F6073" s="203">
        <v>16.829999999999998</v>
      </c>
      <c r="G6073" s="279" t="s">
        <v>144</v>
      </c>
      <c r="H6073" s="203">
        <v>0</v>
      </c>
      <c r="I6073" s="279" t="s">
        <v>145</v>
      </c>
      <c r="J6073" s="204">
        <v>16.829999999999998</v>
      </c>
    </row>
    <row r="6074" spans="1:10" s="110" customFormat="1" ht="15" customHeight="1" thickBot="1">
      <c r="A6074" s="201"/>
      <c r="B6074" s="293"/>
      <c r="C6074" s="293"/>
      <c r="D6074" s="279"/>
      <c r="E6074" s="279" t="s">
        <v>663</v>
      </c>
      <c r="F6074" s="203">
        <v>4.79</v>
      </c>
      <c r="G6074" s="279"/>
      <c r="H6074" s="363" t="s">
        <v>664</v>
      </c>
      <c r="I6074" s="363"/>
      <c r="J6074" s="204">
        <v>26.12</v>
      </c>
    </row>
    <row r="6075" spans="1:10" s="110" customFormat="1" ht="15" thickTop="1">
      <c r="A6075" s="205"/>
      <c r="B6075" s="190"/>
      <c r="C6075" s="190"/>
      <c r="D6075" s="189"/>
      <c r="E6075" s="189"/>
      <c r="F6075" s="189"/>
      <c r="G6075" s="189"/>
      <c r="H6075" s="189"/>
      <c r="I6075" s="189"/>
      <c r="J6075" s="206"/>
    </row>
    <row r="6076" spans="1:10" s="110" customFormat="1">
      <c r="A6076" s="290"/>
      <c r="B6076" s="289" t="s">
        <v>8</v>
      </c>
      <c r="C6076" s="289" t="s">
        <v>9</v>
      </c>
      <c r="D6076" s="284" t="s">
        <v>10</v>
      </c>
      <c r="E6076" s="367" t="s">
        <v>136</v>
      </c>
      <c r="F6076" s="367"/>
      <c r="G6076" s="289" t="s">
        <v>11</v>
      </c>
      <c r="H6076" s="288" t="s">
        <v>12</v>
      </c>
      <c r="I6076" s="288" t="s">
        <v>13</v>
      </c>
      <c r="J6076" s="287" t="s">
        <v>14</v>
      </c>
    </row>
    <row r="6077" spans="1:10" s="110" customFormat="1" ht="25.5" customHeight="1">
      <c r="A6077" s="94" t="s">
        <v>137</v>
      </c>
      <c r="B6077" s="95" t="s">
        <v>1425</v>
      </c>
      <c r="C6077" s="95" t="s">
        <v>21</v>
      </c>
      <c r="D6077" s="277" t="s">
        <v>491</v>
      </c>
      <c r="E6077" s="368" t="s">
        <v>155</v>
      </c>
      <c r="F6077" s="368"/>
      <c r="G6077" s="95" t="s">
        <v>156</v>
      </c>
      <c r="H6077" s="182">
        <v>1</v>
      </c>
      <c r="I6077" s="96">
        <v>22.43</v>
      </c>
      <c r="J6077" s="196">
        <v>22.43</v>
      </c>
    </row>
    <row r="6078" spans="1:10" s="110" customFormat="1" ht="25.5" customHeight="1">
      <c r="A6078" s="197" t="s">
        <v>146</v>
      </c>
      <c r="B6078" s="183" t="s">
        <v>2098</v>
      </c>
      <c r="C6078" s="183" t="s">
        <v>21</v>
      </c>
      <c r="D6078" s="285" t="s">
        <v>2099</v>
      </c>
      <c r="E6078" s="365" t="s">
        <v>148</v>
      </c>
      <c r="F6078" s="365"/>
      <c r="G6078" s="183" t="s">
        <v>26</v>
      </c>
      <c r="H6078" s="184">
        <v>1</v>
      </c>
      <c r="I6078" s="185">
        <v>20.99</v>
      </c>
      <c r="J6078" s="198">
        <v>20.99</v>
      </c>
    </row>
    <row r="6079" spans="1:10" s="110" customFormat="1" ht="25.5" customHeight="1">
      <c r="A6079" s="197" t="s">
        <v>146</v>
      </c>
      <c r="B6079" s="183" t="s">
        <v>2100</v>
      </c>
      <c r="C6079" s="183" t="s">
        <v>21</v>
      </c>
      <c r="D6079" s="285" t="s">
        <v>2101</v>
      </c>
      <c r="E6079" s="365" t="s">
        <v>155</v>
      </c>
      <c r="F6079" s="365"/>
      <c r="G6079" s="183" t="s">
        <v>26</v>
      </c>
      <c r="H6079" s="184">
        <v>1</v>
      </c>
      <c r="I6079" s="185">
        <v>0.28000000000000003</v>
      </c>
      <c r="J6079" s="198">
        <v>0.28000000000000003</v>
      </c>
    </row>
    <row r="6080" spans="1:10" s="110" customFormat="1" ht="25.5" customHeight="1">
      <c r="A6080" s="197" t="s">
        <v>146</v>
      </c>
      <c r="B6080" s="183" t="s">
        <v>2102</v>
      </c>
      <c r="C6080" s="183" t="s">
        <v>21</v>
      </c>
      <c r="D6080" s="285" t="s">
        <v>2103</v>
      </c>
      <c r="E6080" s="365" t="s">
        <v>155</v>
      </c>
      <c r="F6080" s="365"/>
      <c r="G6080" s="183" t="s">
        <v>26</v>
      </c>
      <c r="H6080" s="184">
        <v>1</v>
      </c>
      <c r="I6080" s="185">
        <v>0.06</v>
      </c>
      <c r="J6080" s="198">
        <v>0.06</v>
      </c>
    </row>
    <row r="6081" spans="1:10" s="110" customFormat="1" ht="25.5" customHeight="1">
      <c r="A6081" s="197" t="s">
        <v>146</v>
      </c>
      <c r="B6081" s="183" t="s">
        <v>2104</v>
      </c>
      <c r="C6081" s="183" t="s">
        <v>21</v>
      </c>
      <c r="D6081" s="285" t="s">
        <v>2105</v>
      </c>
      <c r="E6081" s="365" t="s">
        <v>155</v>
      </c>
      <c r="F6081" s="365"/>
      <c r="G6081" s="183" t="s">
        <v>26</v>
      </c>
      <c r="H6081" s="184">
        <v>1</v>
      </c>
      <c r="I6081" s="185">
        <v>0.27</v>
      </c>
      <c r="J6081" s="198">
        <v>0.27</v>
      </c>
    </row>
    <row r="6082" spans="1:10" s="110" customFormat="1" ht="38.25" customHeight="1">
      <c r="A6082" s="197" t="s">
        <v>146</v>
      </c>
      <c r="B6082" s="183" t="s">
        <v>2106</v>
      </c>
      <c r="C6082" s="183" t="s">
        <v>21</v>
      </c>
      <c r="D6082" s="285" t="s">
        <v>2107</v>
      </c>
      <c r="E6082" s="365" t="s">
        <v>155</v>
      </c>
      <c r="F6082" s="365"/>
      <c r="G6082" s="183" t="s">
        <v>26</v>
      </c>
      <c r="H6082" s="184">
        <v>1</v>
      </c>
      <c r="I6082" s="185">
        <v>0.83</v>
      </c>
      <c r="J6082" s="198">
        <v>0.83</v>
      </c>
    </row>
    <row r="6083" spans="1:10" s="110" customFormat="1" ht="25.5">
      <c r="A6083" s="201"/>
      <c r="B6083" s="293"/>
      <c r="C6083" s="293"/>
      <c r="D6083" s="279"/>
      <c r="E6083" s="279" t="s">
        <v>143</v>
      </c>
      <c r="F6083" s="203">
        <v>16.829999999999998</v>
      </c>
      <c r="G6083" s="279" t="s">
        <v>144</v>
      </c>
      <c r="H6083" s="203">
        <v>0</v>
      </c>
      <c r="I6083" s="279" t="s">
        <v>145</v>
      </c>
      <c r="J6083" s="204">
        <v>16.829999999999998</v>
      </c>
    </row>
    <row r="6084" spans="1:10" s="110" customFormat="1" ht="15" customHeight="1" thickBot="1">
      <c r="A6084" s="201"/>
      <c r="B6084" s="293"/>
      <c r="C6084" s="293"/>
      <c r="D6084" s="279"/>
      <c r="E6084" s="279" t="s">
        <v>663</v>
      </c>
      <c r="F6084" s="203">
        <v>5.04</v>
      </c>
      <c r="G6084" s="279"/>
      <c r="H6084" s="363" t="s">
        <v>664</v>
      </c>
      <c r="I6084" s="363"/>
      <c r="J6084" s="204">
        <v>27.47</v>
      </c>
    </row>
    <row r="6085" spans="1:10" s="110" customFormat="1" ht="15" thickTop="1">
      <c r="A6085" s="205"/>
      <c r="B6085" s="190"/>
      <c r="C6085" s="190"/>
      <c r="D6085" s="189"/>
      <c r="E6085" s="189"/>
      <c r="F6085" s="189"/>
      <c r="G6085" s="189"/>
      <c r="H6085" s="189"/>
      <c r="I6085" s="189"/>
      <c r="J6085" s="206"/>
    </row>
    <row r="6086" spans="1:10" s="110" customFormat="1">
      <c r="A6086" s="290"/>
      <c r="B6086" s="289" t="s">
        <v>8</v>
      </c>
      <c r="C6086" s="289" t="s">
        <v>9</v>
      </c>
      <c r="D6086" s="284" t="s">
        <v>10</v>
      </c>
      <c r="E6086" s="367" t="s">
        <v>136</v>
      </c>
      <c r="F6086" s="367"/>
      <c r="G6086" s="289" t="s">
        <v>11</v>
      </c>
      <c r="H6086" s="288" t="s">
        <v>12</v>
      </c>
      <c r="I6086" s="288" t="s">
        <v>13</v>
      </c>
      <c r="J6086" s="287" t="s">
        <v>14</v>
      </c>
    </row>
    <row r="6087" spans="1:10" s="110" customFormat="1" ht="25.5" customHeight="1">
      <c r="A6087" s="94" t="s">
        <v>137</v>
      </c>
      <c r="B6087" s="95" t="s">
        <v>2100</v>
      </c>
      <c r="C6087" s="95" t="s">
        <v>21</v>
      </c>
      <c r="D6087" s="277" t="s">
        <v>2101</v>
      </c>
      <c r="E6087" s="368" t="s">
        <v>155</v>
      </c>
      <c r="F6087" s="368"/>
      <c r="G6087" s="95" t="s">
        <v>26</v>
      </c>
      <c r="H6087" s="182">
        <v>1</v>
      </c>
      <c r="I6087" s="96">
        <v>0.28000000000000003</v>
      </c>
      <c r="J6087" s="196">
        <v>0.28000000000000003</v>
      </c>
    </row>
    <row r="6088" spans="1:10" s="110" customFormat="1" ht="25.5" customHeight="1">
      <c r="A6088" s="199" t="s">
        <v>139</v>
      </c>
      <c r="B6088" s="186" t="s">
        <v>2108</v>
      </c>
      <c r="C6088" s="186" t="s">
        <v>21</v>
      </c>
      <c r="D6088" s="278" t="s">
        <v>2109</v>
      </c>
      <c r="E6088" s="362" t="s">
        <v>915</v>
      </c>
      <c r="F6088" s="362"/>
      <c r="G6088" s="186" t="s">
        <v>45</v>
      </c>
      <c r="H6088" s="187">
        <v>6.3999999999999997E-5</v>
      </c>
      <c r="I6088" s="188">
        <v>4500.55</v>
      </c>
      <c r="J6088" s="200">
        <v>0.28000000000000003</v>
      </c>
    </row>
    <row r="6089" spans="1:10" s="110" customFormat="1" ht="25.5">
      <c r="A6089" s="201"/>
      <c r="B6089" s="293"/>
      <c r="C6089" s="293"/>
      <c r="D6089" s="279"/>
      <c r="E6089" s="279" t="s">
        <v>143</v>
      </c>
      <c r="F6089" s="203">
        <v>0</v>
      </c>
      <c r="G6089" s="279" t="s">
        <v>144</v>
      </c>
      <c r="H6089" s="203">
        <v>0</v>
      </c>
      <c r="I6089" s="279" t="s">
        <v>145</v>
      </c>
      <c r="J6089" s="204">
        <v>0</v>
      </c>
    </row>
    <row r="6090" spans="1:10" s="110" customFormat="1" ht="15" customHeight="1" thickBot="1">
      <c r="A6090" s="201"/>
      <c r="B6090" s="293"/>
      <c r="C6090" s="293"/>
      <c r="D6090" s="279"/>
      <c r="E6090" s="279" t="s">
        <v>663</v>
      </c>
      <c r="F6090" s="203">
        <v>0.06</v>
      </c>
      <c r="G6090" s="279"/>
      <c r="H6090" s="363" t="s">
        <v>664</v>
      </c>
      <c r="I6090" s="363"/>
      <c r="J6090" s="204">
        <v>0.34</v>
      </c>
    </row>
    <row r="6091" spans="1:10" s="110" customFormat="1" ht="15" thickTop="1">
      <c r="A6091" s="205"/>
      <c r="B6091" s="190"/>
      <c r="C6091" s="190"/>
      <c r="D6091" s="189"/>
      <c r="E6091" s="189"/>
      <c r="F6091" s="189"/>
      <c r="G6091" s="189"/>
      <c r="H6091" s="189"/>
      <c r="I6091" s="189"/>
      <c r="J6091" s="206"/>
    </row>
    <row r="6092" spans="1:10" s="110" customFormat="1">
      <c r="A6092" s="290"/>
      <c r="B6092" s="289" t="s">
        <v>8</v>
      </c>
      <c r="C6092" s="289" t="s">
        <v>9</v>
      </c>
      <c r="D6092" s="284" t="s">
        <v>10</v>
      </c>
      <c r="E6092" s="367" t="s">
        <v>136</v>
      </c>
      <c r="F6092" s="367"/>
      <c r="G6092" s="289" t="s">
        <v>11</v>
      </c>
      <c r="H6092" s="288" t="s">
        <v>12</v>
      </c>
      <c r="I6092" s="288" t="s">
        <v>13</v>
      </c>
      <c r="J6092" s="287" t="s">
        <v>14</v>
      </c>
    </row>
    <row r="6093" spans="1:10" s="110" customFormat="1" ht="25.5" customHeight="1">
      <c r="A6093" s="94" t="s">
        <v>137</v>
      </c>
      <c r="B6093" s="95" t="s">
        <v>2102</v>
      </c>
      <c r="C6093" s="95" t="s">
        <v>21</v>
      </c>
      <c r="D6093" s="277" t="s">
        <v>2103</v>
      </c>
      <c r="E6093" s="368" t="s">
        <v>155</v>
      </c>
      <c r="F6093" s="368"/>
      <c r="G6093" s="95" t="s">
        <v>26</v>
      </c>
      <c r="H6093" s="182">
        <v>1</v>
      </c>
      <c r="I6093" s="96">
        <v>0.06</v>
      </c>
      <c r="J6093" s="196">
        <v>0.06</v>
      </c>
    </row>
    <row r="6094" spans="1:10" s="110" customFormat="1" ht="25.5" customHeight="1">
      <c r="A6094" s="199" t="s">
        <v>139</v>
      </c>
      <c r="B6094" s="186" t="s">
        <v>2108</v>
      </c>
      <c r="C6094" s="186" t="s">
        <v>21</v>
      </c>
      <c r="D6094" s="278" t="s">
        <v>2109</v>
      </c>
      <c r="E6094" s="362" t="s">
        <v>915</v>
      </c>
      <c r="F6094" s="362"/>
      <c r="G6094" s="186" t="s">
        <v>45</v>
      </c>
      <c r="H6094" s="187">
        <v>1.4800000000000001E-5</v>
      </c>
      <c r="I6094" s="188">
        <v>4500.55</v>
      </c>
      <c r="J6094" s="200">
        <v>0.06</v>
      </c>
    </row>
    <row r="6095" spans="1:10" s="110" customFormat="1" ht="25.5">
      <c r="A6095" s="201"/>
      <c r="B6095" s="293"/>
      <c r="C6095" s="293"/>
      <c r="D6095" s="279"/>
      <c r="E6095" s="279" t="s">
        <v>143</v>
      </c>
      <c r="F6095" s="203">
        <v>0</v>
      </c>
      <c r="G6095" s="279" t="s">
        <v>144</v>
      </c>
      <c r="H6095" s="203">
        <v>0</v>
      </c>
      <c r="I6095" s="279" t="s">
        <v>145</v>
      </c>
      <c r="J6095" s="204">
        <v>0</v>
      </c>
    </row>
    <row r="6096" spans="1:10" s="110" customFormat="1" ht="15" customHeight="1" thickBot="1">
      <c r="A6096" s="201"/>
      <c r="B6096" s="293"/>
      <c r="C6096" s="293"/>
      <c r="D6096" s="279"/>
      <c r="E6096" s="279" t="s">
        <v>663</v>
      </c>
      <c r="F6096" s="203">
        <v>0.01</v>
      </c>
      <c r="G6096" s="279"/>
      <c r="H6096" s="363" t="s">
        <v>664</v>
      </c>
      <c r="I6096" s="363"/>
      <c r="J6096" s="204">
        <v>7.0000000000000007E-2</v>
      </c>
    </row>
    <row r="6097" spans="1:10" s="110" customFormat="1" ht="15" thickTop="1">
      <c r="A6097" s="205"/>
      <c r="B6097" s="190"/>
      <c r="C6097" s="190"/>
      <c r="D6097" s="189"/>
      <c r="E6097" s="189"/>
      <c r="F6097" s="189"/>
      <c r="G6097" s="189"/>
      <c r="H6097" s="189"/>
      <c r="I6097" s="189"/>
      <c r="J6097" s="206"/>
    </row>
    <row r="6098" spans="1:10" s="110" customFormat="1">
      <c r="A6098" s="290"/>
      <c r="B6098" s="289" t="s">
        <v>8</v>
      </c>
      <c r="C6098" s="289" t="s">
        <v>9</v>
      </c>
      <c r="D6098" s="284" t="s">
        <v>10</v>
      </c>
      <c r="E6098" s="367" t="s">
        <v>136</v>
      </c>
      <c r="F6098" s="367"/>
      <c r="G6098" s="289" t="s">
        <v>11</v>
      </c>
      <c r="H6098" s="288" t="s">
        <v>12</v>
      </c>
      <c r="I6098" s="288" t="s">
        <v>13</v>
      </c>
      <c r="J6098" s="287" t="s">
        <v>14</v>
      </c>
    </row>
    <row r="6099" spans="1:10" s="110" customFormat="1" ht="25.5" customHeight="1">
      <c r="A6099" s="94" t="s">
        <v>137</v>
      </c>
      <c r="B6099" s="95" t="s">
        <v>2104</v>
      </c>
      <c r="C6099" s="95" t="s">
        <v>21</v>
      </c>
      <c r="D6099" s="277" t="s">
        <v>2105</v>
      </c>
      <c r="E6099" s="368" t="s">
        <v>155</v>
      </c>
      <c r="F6099" s="368"/>
      <c r="G6099" s="95" t="s">
        <v>26</v>
      </c>
      <c r="H6099" s="182">
        <v>1</v>
      </c>
      <c r="I6099" s="96">
        <v>0.27</v>
      </c>
      <c r="J6099" s="196">
        <v>0.27</v>
      </c>
    </row>
    <row r="6100" spans="1:10" s="110" customFormat="1" ht="25.5" customHeight="1">
      <c r="A6100" s="199" t="s">
        <v>139</v>
      </c>
      <c r="B6100" s="186" t="s">
        <v>2108</v>
      </c>
      <c r="C6100" s="186" t="s">
        <v>21</v>
      </c>
      <c r="D6100" s="278" t="s">
        <v>2109</v>
      </c>
      <c r="E6100" s="362" t="s">
        <v>915</v>
      </c>
      <c r="F6100" s="362"/>
      <c r="G6100" s="186" t="s">
        <v>45</v>
      </c>
      <c r="H6100" s="187">
        <v>6.0000000000000002E-5</v>
      </c>
      <c r="I6100" s="188">
        <v>4500.55</v>
      </c>
      <c r="J6100" s="200">
        <v>0.27</v>
      </c>
    </row>
    <row r="6101" spans="1:10" s="110" customFormat="1" ht="25.5">
      <c r="A6101" s="201"/>
      <c r="B6101" s="293"/>
      <c r="C6101" s="293"/>
      <c r="D6101" s="279"/>
      <c r="E6101" s="279" t="s">
        <v>143</v>
      </c>
      <c r="F6101" s="203">
        <v>0</v>
      </c>
      <c r="G6101" s="279" t="s">
        <v>144</v>
      </c>
      <c r="H6101" s="203">
        <v>0</v>
      </c>
      <c r="I6101" s="279" t="s">
        <v>145</v>
      </c>
      <c r="J6101" s="204">
        <v>0</v>
      </c>
    </row>
    <row r="6102" spans="1:10" s="110" customFormat="1" ht="15" customHeight="1" thickBot="1">
      <c r="A6102" s="201"/>
      <c r="B6102" s="293"/>
      <c r="C6102" s="293"/>
      <c r="D6102" s="279"/>
      <c r="E6102" s="279" t="s">
        <v>663</v>
      </c>
      <c r="F6102" s="203">
        <v>0.06</v>
      </c>
      <c r="G6102" s="279"/>
      <c r="H6102" s="363" t="s">
        <v>664</v>
      </c>
      <c r="I6102" s="363"/>
      <c r="J6102" s="204">
        <v>0.33</v>
      </c>
    </row>
    <row r="6103" spans="1:10" s="110" customFormat="1" ht="15" thickTop="1">
      <c r="A6103" s="205"/>
      <c r="B6103" s="190"/>
      <c r="C6103" s="190"/>
      <c r="D6103" s="189"/>
      <c r="E6103" s="189"/>
      <c r="F6103" s="189"/>
      <c r="G6103" s="189"/>
      <c r="H6103" s="189"/>
      <c r="I6103" s="189"/>
      <c r="J6103" s="206"/>
    </row>
    <row r="6104" spans="1:10" s="110" customFormat="1">
      <c r="A6104" s="290"/>
      <c r="B6104" s="289" t="s">
        <v>8</v>
      </c>
      <c r="C6104" s="289" t="s">
        <v>9</v>
      </c>
      <c r="D6104" s="284" t="s">
        <v>10</v>
      </c>
      <c r="E6104" s="367" t="s">
        <v>136</v>
      </c>
      <c r="F6104" s="367"/>
      <c r="G6104" s="289" t="s">
        <v>11</v>
      </c>
      <c r="H6104" s="288" t="s">
        <v>12</v>
      </c>
      <c r="I6104" s="288" t="s">
        <v>13</v>
      </c>
      <c r="J6104" s="287" t="s">
        <v>14</v>
      </c>
    </row>
    <row r="6105" spans="1:10" s="110" customFormat="1" ht="38.25" customHeight="1">
      <c r="A6105" s="94" t="s">
        <v>137</v>
      </c>
      <c r="B6105" s="95" t="s">
        <v>2106</v>
      </c>
      <c r="C6105" s="95" t="s">
        <v>21</v>
      </c>
      <c r="D6105" s="277" t="s">
        <v>2107</v>
      </c>
      <c r="E6105" s="368" t="s">
        <v>155</v>
      </c>
      <c r="F6105" s="368"/>
      <c r="G6105" s="95" t="s">
        <v>26</v>
      </c>
      <c r="H6105" s="182">
        <v>1</v>
      </c>
      <c r="I6105" s="96">
        <v>0.83</v>
      </c>
      <c r="J6105" s="196">
        <v>0.83</v>
      </c>
    </row>
    <row r="6106" spans="1:10" s="110" customFormat="1">
      <c r="A6106" s="199" t="s">
        <v>139</v>
      </c>
      <c r="B6106" s="186" t="s">
        <v>1831</v>
      </c>
      <c r="C6106" s="186" t="s">
        <v>21</v>
      </c>
      <c r="D6106" s="278" t="s">
        <v>1832</v>
      </c>
      <c r="E6106" s="362" t="s">
        <v>1833</v>
      </c>
      <c r="F6106" s="362"/>
      <c r="G6106" s="186" t="s">
        <v>1834</v>
      </c>
      <c r="H6106" s="187">
        <v>0.78</v>
      </c>
      <c r="I6106" s="188">
        <v>1.07</v>
      </c>
      <c r="J6106" s="200">
        <v>0.83</v>
      </c>
    </row>
    <row r="6107" spans="1:10" s="110" customFormat="1" ht="25.5">
      <c r="A6107" s="201"/>
      <c r="B6107" s="293"/>
      <c r="C6107" s="293"/>
      <c r="D6107" s="279"/>
      <c r="E6107" s="279" t="s">
        <v>143</v>
      </c>
      <c r="F6107" s="203">
        <v>0</v>
      </c>
      <c r="G6107" s="279" t="s">
        <v>144</v>
      </c>
      <c r="H6107" s="203">
        <v>0</v>
      </c>
      <c r="I6107" s="279" t="s">
        <v>145</v>
      </c>
      <c r="J6107" s="204">
        <v>0</v>
      </c>
    </row>
    <row r="6108" spans="1:10" s="110" customFormat="1" ht="15" customHeight="1" thickBot="1">
      <c r="A6108" s="201"/>
      <c r="B6108" s="293"/>
      <c r="C6108" s="293"/>
      <c r="D6108" s="279"/>
      <c r="E6108" s="279" t="s">
        <v>663</v>
      </c>
      <c r="F6108" s="203">
        <v>0.18</v>
      </c>
      <c r="G6108" s="279"/>
      <c r="H6108" s="363" t="s">
        <v>664</v>
      </c>
      <c r="I6108" s="363"/>
      <c r="J6108" s="204">
        <v>1.01</v>
      </c>
    </row>
    <row r="6109" spans="1:10" s="110" customFormat="1" ht="15" thickTop="1">
      <c r="A6109" s="205"/>
      <c r="B6109" s="190"/>
      <c r="C6109" s="190"/>
      <c r="D6109" s="189"/>
      <c r="E6109" s="189"/>
      <c r="F6109" s="189"/>
      <c r="G6109" s="189"/>
      <c r="H6109" s="189"/>
      <c r="I6109" s="189"/>
      <c r="J6109" s="206"/>
    </row>
    <row r="6110" spans="1:10" s="110" customFormat="1">
      <c r="A6110" s="290"/>
      <c r="B6110" s="289" t="s">
        <v>8</v>
      </c>
      <c r="C6110" s="289" t="s">
        <v>9</v>
      </c>
      <c r="D6110" s="284" t="s">
        <v>10</v>
      </c>
      <c r="E6110" s="367" t="s">
        <v>136</v>
      </c>
      <c r="F6110" s="367"/>
      <c r="G6110" s="289" t="s">
        <v>11</v>
      </c>
      <c r="H6110" s="288" t="s">
        <v>12</v>
      </c>
      <c r="I6110" s="288" t="s">
        <v>13</v>
      </c>
      <c r="J6110" s="287" t="s">
        <v>14</v>
      </c>
    </row>
    <row r="6111" spans="1:10" s="110" customFormat="1" ht="25.5" customHeight="1">
      <c r="A6111" s="94" t="s">
        <v>137</v>
      </c>
      <c r="B6111" s="95" t="s">
        <v>3140</v>
      </c>
      <c r="C6111" s="95" t="s">
        <v>21</v>
      </c>
      <c r="D6111" s="277" t="s">
        <v>3141</v>
      </c>
      <c r="E6111" s="368" t="s">
        <v>155</v>
      </c>
      <c r="F6111" s="368"/>
      <c r="G6111" s="95" t="s">
        <v>26</v>
      </c>
      <c r="H6111" s="182">
        <v>1</v>
      </c>
      <c r="I6111" s="96">
        <v>40.92</v>
      </c>
      <c r="J6111" s="196">
        <v>40.92</v>
      </c>
    </row>
    <row r="6112" spans="1:10" s="110" customFormat="1">
      <c r="A6112" s="199" t="s">
        <v>139</v>
      </c>
      <c r="B6112" s="186" t="s">
        <v>1831</v>
      </c>
      <c r="C6112" s="186" t="s">
        <v>21</v>
      </c>
      <c r="D6112" s="278" t="s">
        <v>1832</v>
      </c>
      <c r="E6112" s="362" t="s">
        <v>1833</v>
      </c>
      <c r="F6112" s="362"/>
      <c r="G6112" s="186" t="s">
        <v>1834</v>
      </c>
      <c r="H6112" s="187">
        <v>38.25</v>
      </c>
      <c r="I6112" s="188">
        <v>1.07</v>
      </c>
      <c r="J6112" s="200">
        <v>40.92</v>
      </c>
    </row>
    <row r="6113" spans="1:10" s="110" customFormat="1" ht="25.5">
      <c r="A6113" s="201"/>
      <c r="B6113" s="293"/>
      <c r="C6113" s="293"/>
      <c r="D6113" s="279"/>
      <c r="E6113" s="279" t="s">
        <v>143</v>
      </c>
      <c r="F6113" s="203">
        <v>0</v>
      </c>
      <c r="G6113" s="279" t="s">
        <v>144</v>
      </c>
      <c r="H6113" s="203">
        <v>0</v>
      </c>
      <c r="I6113" s="279" t="s">
        <v>145</v>
      </c>
      <c r="J6113" s="204">
        <v>0</v>
      </c>
    </row>
    <row r="6114" spans="1:10" s="110" customFormat="1" ht="15" customHeight="1" thickBot="1">
      <c r="A6114" s="201"/>
      <c r="B6114" s="293"/>
      <c r="C6114" s="293"/>
      <c r="D6114" s="279"/>
      <c r="E6114" s="279" t="s">
        <v>663</v>
      </c>
      <c r="F6114" s="203">
        <v>9.19</v>
      </c>
      <c r="G6114" s="279"/>
      <c r="H6114" s="363" t="s">
        <v>664</v>
      </c>
      <c r="I6114" s="363"/>
      <c r="J6114" s="204">
        <v>50.11</v>
      </c>
    </row>
    <row r="6115" spans="1:10" s="110" customFormat="1" ht="15" thickTop="1">
      <c r="A6115" s="205"/>
      <c r="B6115" s="190"/>
      <c r="C6115" s="190"/>
      <c r="D6115" s="189"/>
      <c r="E6115" s="189"/>
      <c r="F6115" s="189"/>
      <c r="G6115" s="189"/>
      <c r="H6115" s="189"/>
      <c r="I6115" s="189"/>
      <c r="J6115" s="206"/>
    </row>
    <row r="6116" spans="1:10" s="110" customFormat="1">
      <c r="A6116" s="290"/>
      <c r="B6116" s="289" t="s">
        <v>8</v>
      </c>
      <c r="C6116" s="289" t="s">
        <v>9</v>
      </c>
      <c r="D6116" s="284" t="s">
        <v>10</v>
      </c>
      <c r="E6116" s="367" t="s">
        <v>136</v>
      </c>
      <c r="F6116" s="367"/>
      <c r="G6116" s="289" t="s">
        <v>11</v>
      </c>
      <c r="H6116" s="288" t="s">
        <v>12</v>
      </c>
      <c r="I6116" s="288" t="s">
        <v>13</v>
      </c>
      <c r="J6116" s="287" t="s">
        <v>14</v>
      </c>
    </row>
    <row r="6117" spans="1:10" s="110" customFormat="1" ht="38.25" customHeight="1">
      <c r="A6117" s="94" t="s">
        <v>137</v>
      </c>
      <c r="B6117" s="95" t="s">
        <v>4465</v>
      </c>
      <c r="C6117" s="95" t="s">
        <v>21</v>
      </c>
      <c r="D6117" s="277" t="s">
        <v>4466</v>
      </c>
      <c r="E6117" s="368" t="s">
        <v>155</v>
      </c>
      <c r="F6117" s="368"/>
      <c r="G6117" s="95" t="s">
        <v>156</v>
      </c>
      <c r="H6117" s="182">
        <v>1</v>
      </c>
      <c r="I6117" s="96">
        <v>216.3</v>
      </c>
      <c r="J6117" s="196">
        <v>216.3</v>
      </c>
    </row>
    <row r="6118" spans="1:10" s="110" customFormat="1" ht="25.5" customHeight="1">
      <c r="A6118" s="197" t="s">
        <v>146</v>
      </c>
      <c r="B6118" s="183" t="s">
        <v>2110</v>
      </c>
      <c r="C6118" s="183" t="s">
        <v>21</v>
      </c>
      <c r="D6118" s="285" t="s">
        <v>2111</v>
      </c>
      <c r="E6118" s="365" t="s">
        <v>148</v>
      </c>
      <c r="F6118" s="365"/>
      <c r="G6118" s="183" t="s">
        <v>26</v>
      </c>
      <c r="H6118" s="184">
        <v>1</v>
      </c>
      <c r="I6118" s="185">
        <v>25.07</v>
      </c>
      <c r="J6118" s="198">
        <v>25.07</v>
      </c>
    </row>
    <row r="6119" spans="1:10" s="110" customFormat="1" ht="38.25" customHeight="1">
      <c r="A6119" s="197" t="s">
        <v>146</v>
      </c>
      <c r="B6119" s="183" t="s">
        <v>4586</v>
      </c>
      <c r="C6119" s="183" t="s">
        <v>21</v>
      </c>
      <c r="D6119" s="285" t="s">
        <v>4587</v>
      </c>
      <c r="E6119" s="365" t="s">
        <v>155</v>
      </c>
      <c r="F6119" s="365"/>
      <c r="G6119" s="183" t="s">
        <v>26</v>
      </c>
      <c r="H6119" s="184">
        <v>1</v>
      </c>
      <c r="I6119" s="185">
        <v>52.21</v>
      </c>
      <c r="J6119" s="198">
        <v>52.21</v>
      </c>
    </row>
    <row r="6120" spans="1:10" s="110" customFormat="1" ht="38.25" customHeight="1">
      <c r="A6120" s="197" t="s">
        <v>146</v>
      </c>
      <c r="B6120" s="183" t="s">
        <v>4588</v>
      </c>
      <c r="C6120" s="183" t="s">
        <v>21</v>
      </c>
      <c r="D6120" s="285" t="s">
        <v>4589</v>
      </c>
      <c r="E6120" s="365" t="s">
        <v>155</v>
      </c>
      <c r="F6120" s="365"/>
      <c r="G6120" s="183" t="s">
        <v>26</v>
      </c>
      <c r="H6120" s="184">
        <v>1</v>
      </c>
      <c r="I6120" s="185">
        <v>18.399999999999999</v>
      </c>
      <c r="J6120" s="198">
        <v>18.399999999999999</v>
      </c>
    </row>
    <row r="6121" spans="1:10" s="110" customFormat="1" ht="38.25" customHeight="1">
      <c r="A6121" s="197" t="s">
        <v>146</v>
      </c>
      <c r="B6121" s="183" t="s">
        <v>4590</v>
      </c>
      <c r="C6121" s="183" t="s">
        <v>21</v>
      </c>
      <c r="D6121" s="285" t="s">
        <v>4591</v>
      </c>
      <c r="E6121" s="365" t="s">
        <v>155</v>
      </c>
      <c r="F6121" s="365"/>
      <c r="G6121" s="183" t="s">
        <v>26</v>
      </c>
      <c r="H6121" s="184">
        <v>1</v>
      </c>
      <c r="I6121" s="185">
        <v>7.44</v>
      </c>
      <c r="J6121" s="198">
        <v>7.44</v>
      </c>
    </row>
    <row r="6122" spans="1:10" s="110" customFormat="1" ht="38.25" customHeight="1">
      <c r="A6122" s="197" t="s">
        <v>146</v>
      </c>
      <c r="B6122" s="183" t="s">
        <v>4592</v>
      </c>
      <c r="C6122" s="183" t="s">
        <v>21</v>
      </c>
      <c r="D6122" s="285" t="s">
        <v>4593</v>
      </c>
      <c r="E6122" s="365" t="s">
        <v>155</v>
      </c>
      <c r="F6122" s="365"/>
      <c r="G6122" s="183" t="s">
        <v>26</v>
      </c>
      <c r="H6122" s="184">
        <v>1</v>
      </c>
      <c r="I6122" s="185">
        <v>83.94</v>
      </c>
      <c r="J6122" s="198">
        <v>83.94</v>
      </c>
    </row>
    <row r="6123" spans="1:10" s="110" customFormat="1" ht="38.25" customHeight="1">
      <c r="A6123" s="197" t="s">
        <v>146</v>
      </c>
      <c r="B6123" s="183" t="s">
        <v>4594</v>
      </c>
      <c r="C6123" s="183" t="s">
        <v>21</v>
      </c>
      <c r="D6123" s="285" t="s">
        <v>4595</v>
      </c>
      <c r="E6123" s="365" t="s">
        <v>155</v>
      </c>
      <c r="F6123" s="365"/>
      <c r="G6123" s="183" t="s">
        <v>26</v>
      </c>
      <c r="H6123" s="184">
        <v>1</v>
      </c>
      <c r="I6123" s="185">
        <v>29.24</v>
      </c>
      <c r="J6123" s="198">
        <v>29.24</v>
      </c>
    </row>
    <row r="6124" spans="1:10" s="110" customFormat="1" ht="25.5">
      <c r="A6124" s="201"/>
      <c r="B6124" s="293"/>
      <c r="C6124" s="293"/>
      <c r="D6124" s="279"/>
      <c r="E6124" s="279" t="s">
        <v>143</v>
      </c>
      <c r="F6124" s="203">
        <v>20.91</v>
      </c>
      <c r="G6124" s="279" t="s">
        <v>144</v>
      </c>
      <c r="H6124" s="203">
        <v>0</v>
      </c>
      <c r="I6124" s="279" t="s">
        <v>145</v>
      </c>
      <c r="J6124" s="204">
        <v>20.91</v>
      </c>
    </row>
    <row r="6125" spans="1:10" s="110" customFormat="1" ht="15" customHeight="1" thickBot="1">
      <c r="A6125" s="201"/>
      <c r="B6125" s="293"/>
      <c r="C6125" s="293"/>
      <c r="D6125" s="279"/>
      <c r="E6125" s="279" t="s">
        <v>663</v>
      </c>
      <c r="F6125" s="203">
        <v>48.6</v>
      </c>
      <c r="G6125" s="279"/>
      <c r="H6125" s="363" t="s">
        <v>664</v>
      </c>
      <c r="I6125" s="363"/>
      <c r="J6125" s="204">
        <v>264.89999999999998</v>
      </c>
    </row>
    <row r="6126" spans="1:10" s="110" customFormat="1" ht="15" thickTop="1">
      <c r="A6126" s="205"/>
      <c r="B6126" s="190"/>
      <c r="C6126" s="190"/>
      <c r="D6126" s="189"/>
      <c r="E6126" s="189"/>
      <c r="F6126" s="189"/>
      <c r="G6126" s="189"/>
      <c r="H6126" s="189"/>
      <c r="I6126" s="189"/>
      <c r="J6126" s="206"/>
    </row>
    <row r="6127" spans="1:10" s="110" customFormat="1">
      <c r="A6127" s="290"/>
      <c r="B6127" s="289" t="s">
        <v>8</v>
      </c>
      <c r="C6127" s="289" t="s">
        <v>9</v>
      </c>
      <c r="D6127" s="284" t="s">
        <v>10</v>
      </c>
      <c r="E6127" s="367" t="s">
        <v>136</v>
      </c>
      <c r="F6127" s="367"/>
      <c r="G6127" s="289" t="s">
        <v>11</v>
      </c>
      <c r="H6127" s="288" t="s">
        <v>12</v>
      </c>
      <c r="I6127" s="288" t="s">
        <v>13</v>
      </c>
      <c r="J6127" s="287" t="s">
        <v>14</v>
      </c>
    </row>
    <row r="6128" spans="1:10" s="110" customFormat="1" ht="38.25" customHeight="1">
      <c r="A6128" s="94" t="s">
        <v>137</v>
      </c>
      <c r="B6128" s="95" t="s">
        <v>4586</v>
      </c>
      <c r="C6128" s="95" t="s">
        <v>21</v>
      </c>
      <c r="D6128" s="277" t="s">
        <v>4587</v>
      </c>
      <c r="E6128" s="368" t="s">
        <v>155</v>
      </c>
      <c r="F6128" s="368"/>
      <c r="G6128" s="95" t="s">
        <v>26</v>
      </c>
      <c r="H6128" s="182">
        <v>1</v>
      </c>
      <c r="I6128" s="96">
        <v>52.21</v>
      </c>
      <c r="J6128" s="196">
        <v>52.21</v>
      </c>
    </row>
    <row r="6129" spans="1:10" s="110" customFormat="1" ht="25.5" customHeight="1">
      <c r="A6129" s="199" t="s">
        <v>139</v>
      </c>
      <c r="B6129" s="186" t="s">
        <v>4596</v>
      </c>
      <c r="C6129" s="186" t="s">
        <v>21</v>
      </c>
      <c r="D6129" s="278" t="s">
        <v>4597</v>
      </c>
      <c r="E6129" s="362" t="s">
        <v>915</v>
      </c>
      <c r="F6129" s="362"/>
      <c r="G6129" s="186" t="s">
        <v>45</v>
      </c>
      <c r="H6129" s="187">
        <v>4.0000000000000003E-5</v>
      </c>
      <c r="I6129" s="188">
        <v>1305473.1499999999</v>
      </c>
      <c r="J6129" s="200">
        <v>52.21</v>
      </c>
    </row>
    <row r="6130" spans="1:10" s="110" customFormat="1" ht="25.5">
      <c r="A6130" s="201"/>
      <c r="B6130" s="293"/>
      <c r="C6130" s="293"/>
      <c r="D6130" s="279"/>
      <c r="E6130" s="279" t="s">
        <v>143</v>
      </c>
      <c r="F6130" s="203">
        <v>0</v>
      </c>
      <c r="G6130" s="279" t="s">
        <v>144</v>
      </c>
      <c r="H6130" s="203">
        <v>0</v>
      </c>
      <c r="I6130" s="279" t="s">
        <v>145</v>
      </c>
      <c r="J6130" s="204">
        <v>0</v>
      </c>
    </row>
    <row r="6131" spans="1:10" s="110" customFormat="1" ht="15" customHeight="1" thickBot="1">
      <c r="A6131" s="201"/>
      <c r="B6131" s="293"/>
      <c r="C6131" s="293"/>
      <c r="D6131" s="279"/>
      <c r="E6131" s="279" t="s">
        <v>663</v>
      </c>
      <c r="F6131" s="203">
        <v>11.73</v>
      </c>
      <c r="G6131" s="279"/>
      <c r="H6131" s="363" t="s">
        <v>664</v>
      </c>
      <c r="I6131" s="363"/>
      <c r="J6131" s="204">
        <v>63.94</v>
      </c>
    </row>
    <row r="6132" spans="1:10" s="110" customFormat="1" ht="15" thickTop="1">
      <c r="A6132" s="205"/>
      <c r="B6132" s="190"/>
      <c r="C6132" s="190"/>
      <c r="D6132" s="189"/>
      <c r="E6132" s="189"/>
      <c r="F6132" s="189"/>
      <c r="G6132" s="189"/>
      <c r="H6132" s="189"/>
      <c r="I6132" s="189"/>
      <c r="J6132" s="206"/>
    </row>
    <row r="6133" spans="1:10" s="110" customFormat="1">
      <c r="A6133" s="290"/>
      <c r="B6133" s="289" t="s">
        <v>8</v>
      </c>
      <c r="C6133" s="289" t="s">
        <v>9</v>
      </c>
      <c r="D6133" s="284" t="s">
        <v>10</v>
      </c>
      <c r="E6133" s="367" t="s">
        <v>136</v>
      </c>
      <c r="F6133" s="367"/>
      <c r="G6133" s="289" t="s">
        <v>11</v>
      </c>
      <c r="H6133" s="288" t="s">
        <v>12</v>
      </c>
      <c r="I6133" s="288" t="s">
        <v>13</v>
      </c>
      <c r="J6133" s="287" t="s">
        <v>14</v>
      </c>
    </row>
    <row r="6134" spans="1:10" s="110" customFormat="1" ht="38.25" customHeight="1">
      <c r="A6134" s="94" t="s">
        <v>137</v>
      </c>
      <c r="B6134" s="95" t="s">
        <v>4590</v>
      </c>
      <c r="C6134" s="95" t="s">
        <v>21</v>
      </c>
      <c r="D6134" s="277" t="s">
        <v>4591</v>
      </c>
      <c r="E6134" s="368" t="s">
        <v>155</v>
      </c>
      <c r="F6134" s="368"/>
      <c r="G6134" s="95" t="s">
        <v>26</v>
      </c>
      <c r="H6134" s="182">
        <v>1</v>
      </c>
      <c r="I6134" s="96">
        <v>7.44</v>
      </c>
      <c r="J6134" s="196">
        <v>7.44</v>
      </c>
    </row>
    <row r="6135" spans="1:10" s="110" customFormat="1" ht="25.5" customHeight="1">
      <c r="A6135" s="199" t="s">
        <v>139</v>
      </c>
      <c r="B6135" s="186" t="s">
        <v>4596</v>
      </c>
      <c r="C6135" s="186" t="s">
        <v>21</v>
      </c>
      <c r="D6135" s="278" t="s">
        <v>4597</v>
      </c>
      <c r="E6135" s="362" t="s">
        <v>915</v>
      </c>
      <c r="F6135" s="362"/>
      <c r="G6135" s="186" t="s">
        <v>45</v>
      </c>
      <c r="H6135" s="187">
        <v>5.6999999999999996E-6</v>
      </c>
      <c r="I6135" s="188">
        <v>1305473.1499999999</v>
      </c>
      <c r="J6135" s="200">
        <v>7.44</v>
      </c>
    </row>
    <row r="6136" spans="1:10" s="110" customFormat="1" ht="25.5">
      <c r="A6136" s="201"/>
      <c r="B6136" s="293"/>
      <c r="C6136" s="293"/>
      <c r="D6136" s="279"/>
      <c r="E6136" s="279" t="s">
        <v>143</v>
      </c>
      <c r="F6136" s="203">
        <v>0</v>
      </c>
      <c r="G6136" s="279" t="s">
        <v>144</v>
      </c>
      <c r="H6136" s="203">
        <v>0</v>
      </c>
      <c r="I6136" s="279" t="s">
        <v>145</v>
      </c>
      <c r="J6136" s="204">
        <v>0</v>
      </c>
    </row>
    <row r="6137" spans="1:10" s="110" customFormat="1" ht="15" customHeight="1" thickBot="1">
      <c r="A6137" s="201"/>
      <c r="B6137" s="293"/>
      <c r="C6137" s="293"/>
      <c r="D6137" s="279"/>
      <c r="E6137" s="279" t="s">
        <v>663</v>
      </c>
      <c r="F6137" s="203">
        <v>1.67</v>
      </c>
      <c r="G6137" s="279"/>
      <c r="H6137" s="363" t="s">
        <v>664</v>
      </c>
      <c r="I6137" s="363"/>
      <c r="J6137" s="204">
        <v>9.11</v>
      </c>
    </row>
    <row r="6138" spans="1:10" s="110" customFormat="1" ht="15" thickTop="1">
      <c r="A6138" s="205"/>
      <c r="B6138" s="190"/>
      <c r="C6138" s="190"/>
      <c r="D6138" s="189"/>
      <c r="E6138" s="189"/>
      <c r="F6138" s="189"/>
      <c r="G6138" s="189"/>
      <c r="H6138" s="189"/>
      <c r="I6138" s="189"/>
      <c r="J6138" s="206"/>
    </row>
    <row r="6139" spans="1:10" s="110" customFormat="1">
      <c r="A6139" s="290"/>
      <c r="B6139" s="289" t="s">
        <v>8</v>
      </c>
      <c r="C6139" s="289" t="s">
        <v>9</v>
      </c>
      <c r="D6139" s="284" t="s">
        <v>10</v>
      </c>
      <c r="E6139" s="367" t="s">
        <v>136</v>
      </c>
      <c r="F6139" s="367"/>
      <c r="G6139" s="289" t="s">
        <v>11</v>
      </c>
      <c r="H6139" s="288" t="s">
        <v>12</v>
      </c>
      <c r="I6139" s="288" t="s">
        <v>13</v>
      </c>
      <c r="J6139" s="287" t="s">
        <v>14</v>
      </c>
    </row>
    <row r="6140" spans="1:10" s="110" customFormat="1" ht="38.25" customHeight="1">
      <c r="A6140" s="94" t="s">
        <v>137</v>
      </c>
      <c r="B6140" s="95" t="s">
        <v>4588</v>
      </c>
      <c r="C6140" s="95" t="s">
        <v>21</v>
      </c>
      <c r="D6140" s="277" t="s">
        <v>4589</v>
      </c>
      <c r="E6140" s="368" t="s">
        <v>155</v>
      </c>
      <c r="F6140" s="368"/>
      <c r="G6140" s="95" t="s">
        <v>26</v>
      </c>
      <c r="H6140" s="182">
        <v>1</v>
      </c>
      <c r="I6140" s="96">
        <v>18.399999999999999</v>
      </c>
      <c r="J6140" s="196">
        <v>18.399999999999999</v>
      </c>
    </row>
    <row r="6141" spans="1:10" s="110" customFormat="1" ht="25.5" customHeight="1">
      <c r="A6141" s="199" t="s">
        <v>139</v>
      </c>
      <c r="B6141" s="186" t="s">
        <v>4596</v>
      </c>
      <c r="C6141" s="186" t="s">
        <v>21</v>
      </c>
      <c r="D6141" s="278" t="s">
        <v>4597</v>
      </c>
      <c r="E6141" s="362" t="s">
        <v>915</v>
      </c>
      <c r="F6141" s="362"/>
      <c r="G6141" s="186" t="s">
        <v>45</v>
      </c>
      <c r="H6141" s="187">
        <v>1.4100000000000001E-5</v>
      </c>
      <c r="I6141" s="188">
        <v>1305473.1499999999</v>
      </c>
      <c r="J6141" s="200">
        <v>18.399999999999999</v>
      </c>
    </row>
    <row r="6142" spans="1:10" s="110" customFormat="1" ht="25.5">
      <c r="A6142" s="201"/>
      <c r="B6142" s="293"/>
      <c r="C6142" s="293"/>
      <c r="D6142" s="279"/>
      <c r="E6142" s="279" t="s">
        <v>143</v>
      </c>
      <c r="F6142" s="203">
        <v>0</v>
      </c>
      <c r="G6142" s="279" t="s">
        <v>144</v>
      </c>
      <c r="H6142" s="203">
        <v>0</v>
      </c>
      <c r="I6142" s="279" t="s">
        <v>145</v>
      </c>
      <c r="J6142" s="204">
        <v>0</v>
      </c>
    </row>
    <row r="6143" spans="1:10" s="110" customFormat="1" ht="15" customHeight="1" thickBot="1">
      <c r="A6143" s="201"/>
      <c r="B6143" s="293"/>
      <c r="C6143" s="293"/>
      <c r="D6143" s="279"/>
      <c r="E6143" s="279" t="s">
        <v>663</v>
      </c>
      <c r="F6143" s="203">
        <v>4.13</v>
      </c>
      <c r="G6143" s="279"/>
      <c r="H6143" s="363" t="s">
        <v>664</v>
      </c>
      <c r="I6143" s="363"/>
      <c r="J6143" s="204">
        <v>22.53</v>
      </c>
    </row>
    <row r="6144" spans="1:10" s="110" customFormat="1" ht="15" thickTop="1">
      <c r="A6144" s="205"/>
      <c r="B6144" s="190"/>
      <c r="C6144" s="190"/>
      <c r="D6144" s="189"/>
      <c r="E6144" s="189"/>
      <c r="F6144" s="189"/>
      <c r="G6144" s="189"/>
      <c r="H6144" s="189"/>
      <c r="I6144" s="189"/>
      <c r="J6144" s="206"/>
    </row>
    <row r="6145" spans="1:10" s="110" customFormat="1">
      <c r="A6145" s="290"/>
      <c r="B6145" s="289" t="s">
        <v>8</v>
      </c>
      <c r="C6145" s="289" t="s">
        <v>9</v>
      </c>
      <c r="D6145" s="284" t="s">
        <v>10</v>
      </c>
      <c r="E6145" s="367" t="s">
        <v>136</v>
      </c>
      <c r="F6145" s="367"/>
      <c r="G6145" s="289" t="s">
        <v>11</v>
      </c>
      <c r="H6145" s="288" t="s">
        <v>12</v>
      </c>
      <c r="I6145" s="288" t="s">
        <v>13</v>
      </c>
      <c r="J6145" s="287" t="s">
        <v>14</v>
      </c>
    </row>
    <row r="6146" spans="1:10" s="110" customFormat="1" ht="38.25" customHeight="1">
      <c r="A6146" s="94" t="s">
        <v>137</v>
      </c>
      <c r="B6146" s="95" t="s">
        <v>4592</v>
      </c>
      <c r="C6146" s="95" t="s">
        <v>21</v>
      </c>
      <c r="D6146" s="277" t="s">
        <v>4593</v>
      </c>
      <c r="E6146" s="368" t="s">
        <v>155</v>
      </c>
      <c r="F6146" s="368"/>
      <c r="G6146" s="95" t="s">
        <v>26</v>
      </c>
      <c r="H6146" s="182">
        <v>1</v>
      </c>
      <c r="I6146" s="96">
        <v>83.94</v>
      </c>
      <c r="J6146" s="196">
        <v>83.94</v>
      </c>
    </row>
    <row r="6147" spans="1:10" s="110" customFormat="1" ht="25.5" customHeight="1">
      <c r="A6147" s="199" t="s">
        <v>139</v>
      </c>
      <c r="B6147" s="186" t="s">
        <v>4596</v>
      </c>
      <c r="C6147" s="186" t="s">
        <v>21</v>
      </c>
      <c r="D6147" s="278" t="s">
        <v>4597</v>
      </c>
      <c r="E6147" s="362" t="s">
        <v>915</v>
      </c>
      <c r="F6147" s="362"/>
      <c r="G6147" s="186" t="s">
        <v>45</v>
      </c>
      <c r="H6147" s="187">
        <v>6.4300000000000004E-5</v>
      </c>
      <c r="I6147" s="188">
        <v>1305473.1499999999</v>
      </c>
      <c r="J6147" s="200">
        <v>83.94</v>
      </c>
    </row>
    <row r="6148" spans="1:10" s="110" customFormat="1" ht="25.5">
      <c r="A6148" s="201"/>
      <c r="B6148" s="293"/>
      <c r="C6148" s="293"/>
      <c r="D6148" s="279"/>
      <c r="E6148" s="279" t="s">
        <v>143</v>
      </c>
      <c r="F6148" s="203">
        <v>0</v>
      </c>
      <c r="G6148" s="279" t="s">
        <v>144</v>
      </c>
      <c r="H6148" s="203">
        <v>0</v>
      </c>
      <c r="I6148" s="279" t="s">
        <v>145</v>
      </c>
      <c r="J6148" s="204">
        <v>0</v>
      </c>
    </row>
    <row r="6149" spans="1:10" s="110" customFormat="1" ht="15" customHeight="1" thickBot="1">
      <c r="A6149" s="201"/>
      <c r="B6149" s="293"/>
      <c r="C6149" s="293"/>
      <c r="D6149" s="279"/>
      <c r="E6149" s="279" t="s">
        <v>663</v>
      </c>
      <c r="F6149" s="203">
        <v>18.86</v>
      </c>
      <c r="G6149" s="279"/>
      <c r="H6149" s="363" t="s">
        <v>664</v>
      </c>
      <c r="I6149" s="363"/>
      <c r="J6149" s="204">
        <v>102.8</v>
      </c>
    </row>
    <row r="6150" spans="1:10" s="110" customFormat="1" ht="15" thickTop="1">
      <c r="A6150" s="205"/>
      <c r="B6150" s="190"/>
      <c r="C6150" s="190"/>
      <c r="D6150" s="189"/>
      <c r="E6150" s="189"/>
      <c r="F6150" s="189"/>
      <c r="G6150" s="189"/>
      <c r="H6150" s="189"/>
      <c r="I6150" s="189"/>
      <c r="J6150" s="206"/>
    </row>
    <row r="6151" spans="1:10" s="110" customFormat="1">
      <c r="A6151" s="290"/>
      <c r="B6151" s="289" t="s">
        <v>8</v>
      </c>
      <c r="C6151" s="289" t="s">
        <v>9</v>
      </c>
      <c r="D6151" s="284" t="s">
        <v>10</v>
      </c>
      <c r="E6151" s="367" t="s">
        <v>136</v>
      </c>
      <c r="F6151" s="367"/>
      <c r="G6151" s="289" t="s">
        <v>11</v>
      </c>
      <c r="H6151" s="288" t="s">
        <v>12</v>
      </c>
      <c r="I6151" s="288" t="s">
        <v>13</v>
      </c>
      <c r="J6151" s="287" t="s">
        <v>14</v>
      </c>
    </row>
    <row r="6152" spans="1:10" s="110" customFormat="1" ht="38.25" customHeight="1">
      <c r="A6152" s="94" t="s">
        <v>137</v>
      </c>
      <c r="B6152" s="95" t="s">
        <v>4594</v>
      </c>
      <c r="C6152" s="95" t="s">
        <v>21</v>
      </c>
      <c r="D6152" s="277" t="s">
        <v>4595</v>
      </c>
      <c r="E6152" s="368" t="s">
        <v>155</v>
      </c>
      <c r="F6152" s="368"/>
      <c r="G6152" s="95" t="s">
        <v>26</v>
      </c>
      <c r="H6152" s="182">
        <v>1</v>
      </c>
      <c r="I6152" s="96">
        <v>29.24</v>
      </c>
      <c r="J6152" s="196">
        <v>29.24</v>
      </c>
    </row>
    <row r="6153" spans="1:10" s="110" customFormat="1">
      <c r="A6153" s="199" t="s">
        <v>139</v>
      </c>
      <c r="B6153" s="186" t="s">
        <v>1863</v>
      </c>
      <c r="C6153" s="186" t="s">
        <v>21</v>
      </c>
      <c r="D6153" s="278" t="s">
        <v>1864</v>
      </c>
      <c r="E6153" s="362" t="s">
        <v>142</v>
      </c>
      <c r="F6153" s="362"/>
      <c r="G6153" s="186" t="s">
        <v>547</v>
      </c>
      <c r="H6153" s="187">
        <v>4.8499999999999996</v>
      </c>
      <c r="I6153" s="188">
        <v>6.03</v>
      </c>
      <c r="J6153" s="200">
        <v>29.24</v>
      </c>
    </row>
    <row r="6154" spans="1:10" s="110" customFormat="1" ht="25.5">
      <c r="A6154" s="201"/>
      <c r="B6154" s="293"/>
      <c r="C6154" s="293"/>
      <c r="D6154" s="279"/>
      <c r="E6154" s="279" t="s">
        <v>143</v>
      </c>
      <c r="F6154" s="203">
        <v>0</v>
      </c>
      <c r="G6154" s="279" t="s">
        <v>144</v>
      </c>
      <c r="H6154" s="203">
        <v>0</v>
      </c>
      <c r="I6154" s="279" t="s">
        <v>145</v>
      </c>
      <c r="J6154" s="204">
        <v>0</v>
      </c>
    </row>
    <row r="6155" spans="1:10" s="110" customFormat="1" ht="15" customHeight="1" thickBot="1">
      <c r="A6155" s="201"/>
      <c r="B6155" s="293"/>
      <c r="C6155" s="293"/>
      <c r="D6155" s="279"/>
      <c r="E6155" s="279" t="s">
        <v>663</v>
      </c>
      <c r="F6155" s="203">
        <v>6.57</v>
      </c>
      <c r="G6155" s="279"/>
      <c r="H6155" s="363" t="s">
        <v>664</v>
      </c>
      <c r="I6155" s="363"/>
      <c r="J6155" s="204">
        <v>35.81</v>
      </c>
    </row>
    <row r="6156" spans="1:10" s="110" customFormat="1" ht="15" thickTop="1">
      <c r="A6156" s="205"/>
      <c r="B6156" s="190"/>
      <c r="C6156" s="190"/>
      <c r="D6156" s="189"/>
      <c r="E6156" s="189"/>
      <c r="F6156" s="189"/>
      <c r="G6156" s="189"/>
      <c r="H6156" s="189"/>
      <c r="I6156" s="189"/>
      <c r="J6156" s="206"/>
    </row>
    <row r="6157" spans="1:10" s="110" customFormat="1">
      <c r="A6157" s="290"/>
      <c r="B6157" s="289" t="s">
        <v>8</v>
      </c>
      <c r="C6157" s="289" t="s">
        <v>9</v>
      </c>
      <c r="D6157" s="284" t="s">
        <v>10</v>
      </c>
      <c r="E6157" s="367" t="s">
        <v>136</v>
      </c>
      <c r="F6157" s="367"/>
      <c r="G6157" s="289" t="s">
        <v>11</v>
      </c>
      <c r="H6157" s="288" t="s">
        <v>12</v>
      </c>
      <c r="I6157" s="288" t="s">
        <v>13</v>
      </c>
      <c r="J6157" s="287" t="s">
        <v>14</v>
      </c>
    </row>
    <row r="6158" spans="1:10" s="110" customFormat="1" ht="38.25" customHeight="1">
      <c r="A6158" s="94" t="s">
        <v>137</v>
      </c>
      <c r="B6158" s="95" t="s">
        <v>1606</v>
      </c>
      <c r="C6158" s="95" t="s">
        <v>21</v>
      </c>
      <c r="D6158" s="277" t="s">
        <v>984</v>
      </c>
      <c r="E6158" s="368" t="s">
        <v>155</v>
      </c>
      <c r="F6158" s="368"/>
      <c r="G6158" s="95" t="s">
        <v>249</v>
      </c>
      <c r="H6158" s="182">
        <v>1</v>
      </c>
      <c r="I6158" s="96">
        <v>175.18</v>
      </c>
      <c r="J6158" s="196">
        <v>175.18</v>
      </c>
    </row>
    <row r="6159" spans="1:10" s="110" customFormat="1" ht="25.5" customHeight="1">
      <c r="A6159" s="197" t="s">
        <v>146</v>
      </c>
      <c r="B6159" s="183" t="s">
        <v>2110</v>
      </c>
      <c r="C6159" s="183" t="s">
        <v>21</v>
      </c>
      <c r="D6159" s="285" t="s">
        <v>2111</v>
      </c>
      <c r="E6159" s="365" t="s">
        <v>148</v>
      </c>
      <c r="F6159" s="365"/>
      <c r="G6159" s="183" t="s">
        <v>26</v>
      </c>
      <c r="H6159" s="184">
        <v>1</v>
      </c>
      <c r="I6159" s="185">
        <v>25.07</v>
      </c>
      <c r="J6159" s="198">
        <v>25.07</v>
      </c>
    </row>
    <row r="6160" spans="1:10" s="110" customFormat="1" ht="38.25" customHeight="1">
      <c r="A6160" s="197" t="s">
        <v>146</v>
      </c>
      <c r="B6160" s="183" t="s">
        <v>2112</v>
      </c>
      <c r="C6160" s="183" t="s">
        <v>21</v>
      </c>
      <c r="D6160" s="285" t="s">
        <v>2113</v>
      </c>
      <c r="E6160" s="365" t="s">
        <v>155</v>
      </c>
      <c r="F6160" s="365"/>
      <c r="G6160" s="183" t="s">
        <v>26</v>
      </c>
      <c r="H6160" s="184">
        <v>1</v>
      </c>
      <c r="I6160" s="185">
        <v>100.42</v>
      </c>
      <c r="J6160" s="198">
        <v>100.42</v>
      </c>
    </row>
    <row r="6161" spans="1:10" s="110" customFormat="1" ht="38.25" customHeight="1">
      <c r="A6161" s="197" t="s">
        <v>146</v>
      </c>
      <c r="B6161" s="183" t="s">
        <v>2114</v>
      </c>
      <c r="C6161" s="183" t="s">
        <v>21</v>
      </c>
      <c r="D6161" s="285" t="s">
        <v>2115</v>
      </c>
      <c r="E6161" s="365" t="s">
        <v>155</v>
      </c>
      <c r="F6161" s="365"/>
      <c r="G6161" s="183" t="s">
        <v>26</v>
      </c>
      <c r="H6161" s="184">
        <v>1</v>
      </c>
      <c r="I6161" s="185">
        <v>35.39</v>
      </c>
      <c r="J6161" s="198">
        <v>35.39</v>
      </c>
    </row>
    <row r="6162" spans="1:10" s="110" customFormat="1" ht="38.25" customHeight="1">
      <c r="A6162" s="197" t="s">
        <v>146</v>
      </c>
      <c r="B6162" s="183" t="s">
        <v>2116</v>
      </c>
      <c r="C6162" s="183" t="s">
        <v>21</v>
      </c>
      <c r="D6162" s="285" t="s">
        <v>2117</v>
      </c>
      <c r="E6162" s="365" t="s">
        <v>155</v>
      </c>
      <c r="F6162" s="365"/>
      <c r="G6162" s="183" t="s">
        <v>26</v>
      </c>
      <c r="H6162" s="184">
        <v>1</v>
      </c>
      <c r="I6162" s="185">
        <v>14.3</v>
      </c>
      <c r="J6162" s="198">
        <v>14.3</v>
      </c>
    </row>
    <row r="6163" spans="1:10" s="110" customFormat="1" ht="25.5">
      <c r="A6163" s="201"/>
      <c r="B6163" s="293"/>
      <c r="C6163" s="293"/>
      <c r="D6163" s="279"/>
      <c r="E6163" s="279" t="s">
        <v>143</v>
      </c>
      <c r="F6163" s="203">
        <v>20.91</v>
      </c>
      <c r="G6163" s="279" t="s">
        <v>144</v>
      </c>
      <c r="H6163" s="203">
        <v>0</v>
      </c>
      <c r="I6163" s="279" t="s">
        <v>145</v>
      </c>
      <c r="J6163" s="204">
        <v>20.91</v>
      </c>
    </row>
    <row r="6164" spans="1:10" s="110" customFormat="1" ht="15" customHeight="1" thickBot="1">
      <c r="A6164" s="201"/>
      <c r="B6164" s="293"/>
      <c r="C6164" s="293"/>
      <c r="D6164" s="279"/>
      <c r="E6164" s="279" t="s">
        <v>663</v>
      </c>
      <c r="F6164" s="203">
        <v>39.36</v>
      </c>
      <c r="G6164" s="279"/>
      <c r="H6164" s="363" t="s">
        <v>664</v>
      </c>
      <c r="I6164" s="363"/>
      <c r="J6164" s="204">
        <v>214.54</v>
      </c>
    </row>
    <row r="6165" spans="1:10" s="110" customFormat="1" ht="15" thickTop="1">
      <c r="A6165" s="205"/>
      <c r="B6165" s="190"/>
      <c r="C6165" s="190"/>
      <c r="D6165" s="189"/>
      <c r="E6165" s="189"/>
      <c r="F6165" s="189"/>
      <c r="G6165" s="189"/>
      <c r="H6165" s="189"/>
      <c r="I6165" s="189"/>
      <c r="J6165" s="206"/>
    </row>
    <row r="6166" spans="1:10" s="110" customFormat="1">
      <c r="A6166" s="290"/>
      <c r="B6166" s="289" t="s">
        <v>8</v>
      </c>
      <c r="C6166" s="289" t="s">
        <v>9</v>
      </c>
      <c r="D6166" s="284" t="s">
        <v>10</v>
      </c>
      <c r="E6166" s="367" t="s">
        <v>136</v>
      </c>
      <c r="F6166" s="367"/>
      <c r="G6166" s="289" t="s">
        <v>11</v>
      </c>
      <c r="H6166" s="288" t="s">
        <v>12</v>
      </c>
      <c r="I6166" s="288" t="s">
        <v>13</v>
      </c>
      <c r="J6166" s="287" t="s">
        <v>14</v>
      </c>
    </row>
    <row r="6167" spans="1:10" s="110" customFormat="1" ht="38.25" customHeight="1">
      <c r="A6167" s="94" t="s">
        <v>137</v>
      </c>
      <c r="B6167" s="95" t="s">
        <v>1605</v>
      </c>
      <c r="C6167" s="95" t="s">
        <v>21</v>
      </c>
      <c r="D6167" s="277" t="s">
        <v>983</v>
      </c>
      <c r="E6167" s="368" t="s">
        <v>155</v>
      </c>
      <c r="F6167" s="368"/>
      <c r="G6167" s="95" t="s">
        <v>156</v>
      </c>
      <c r="H6167" s="182">
        <v>1</v>
      </c>
      <c r="I6167" s="96">
        <v>350.51</v>
      </c>
      <c r="J6167" s="196">
        <v>350.51</v>
      </c>
    </row>
    <row r="6168" spans="1:10" s="110" customFormat="1" ht="25.5" customHeight="1">
      <c r="A6168" s="197" t="s">
        <v>146</v>
      </c>
      <c r="B6168" s="183" t="s">
        <v>2110</v>
      </c>
      <c r="C6168" s="183" t="s">
        <v>21</v>
      </c>
      <c r="D6168" s="285" t="s">
        <v>2111</v>
      </c>
      <c r="E6168" s="365" t="s">
        <v>148</v>
      </c>
      <c r="F6168" s="365"/>
      <c r="G6168" s="183" t="s">
        <v>26</v>
      </c>
      <c r="H6168" s="184">
        <v>1</v>
      </c>
      <c r="I6168" s="185">
        <v>25.07</v>
      </c>
      <c r="J6168" s="198">
        <v>25.07</v>
      </c>
    </row>
    <row r="6169" spans="1:10" s="110" customFormat="1" ht="38.25" customHeight="1">
      <c r="A6169" s="197" t="s">
        <v>146</v>
      </c>
      <c r="B6169" s="183" t="s">
        <v>2112</v>
      </c>
      <c r="C6169" s="183" t="s">
        <v>21</v>
      </c>
      <c r="D6169" s="285" t="s">
        <v>2113</v>
      </c>
      <c r="E6169" s="365" t="s">
        <v>155</v>
      </c>
      <c r="F6169" s="365"/>
      <c r="G6169" s="183" t="s">
        <v>26</v>
      </c>
      <c r="H6169" s="184">
        <v>1</v>
      </c>
      <c r="I6169" s="185">
        <v>100.42</v>
      </c>
      <c r="J6169" s="198">
        <v>100.42</v>
      </c>
    </row>
    <row r="6170" spans="1:10" s="110" customFormat="1" ht="38.25" customHeight="1">
      <c r="A6170" s="197" t="s">
        <v>146</v>
      </c>
      <c r="B6170" s="183" t="s">
        <v>2114</v>
      </c>
      <c r="C6170" s="183" t="s">
        <v>21</v>
      </c>
      <c r="D6170" s="285" t="s">
        <v>2115</v>
      </c>
      <c r="E6170" s="365" t="s">
        <v>155</v>
      </c>
      <c r="F6170" s="365"/>
      <c r="G6170" s="183" t="s">
        <v>26</v>
      </c>
      <c r="H6170" s="184">
        <v>1</v>
      </c>
      <c r="I6170" s="185">
        <v>35.39</v>
      </c>
      <c r="J6170" s="198">
        <v>35.39</v>
      </c>
    </row>
    <row r="6171" spans="1:10" s="110" customFormat="1" ht="38.25" customHeight="1">
      <c r="A6171" s="197" t="s">
        <v>146</v>
      </c>
      <c r="B6171" s="183" t="s">
        <v>2118</v>
      </c>
      <c r="C6171" s="183" t="s">
        <v>21</v>
      </c>
      <c r="D6171" s="285" t="s">
        <v>2119</v>
      </c>
      <c r="E6171" s="365" t="s">
        <v>155</v>
      </c>
      <c r="F6171" s="365"/>
      <c r="G6171" s="183" t="s">
        <v>26</v>
      </c>
      <c r="H6171" s="184">
        <v>1</v>
      </c>
      <c r="I6171" s="185">
        <v>161.41999999999999</v>
      </c>
      <c r="J6171" s="198">
        <v>161.41999999999999</v>
      </c>
    </row>
    <row r="6172" spans="1:10" s="110" customFormat="1" ht="38.25" customHeight="1">
      <c r="A6172" s="197" t="s">
        <v>146</v>
      </c>
      <c r="B6172" s="183" t="s">
        <v>2120</v>
      </c>
      <c r="C6172" s="183" t="s">
        <v>21</v>
      </c>
      <c r="D6172" s="285" t="s">
        <v>2121</v>
      </c>
      <c r="E6172" s="365" t="s">
        <v>155</v>
      </c>
      <c r="F6172" s="365"/>
      <c r="G6172" s="183" t="s">
        <v>26</v>
      </c>
      <c r="H6172" s="184">
        <v>1</v>
      </c>
      <c r="I6172" s="185">
        <v>13.91</v>
      </c>
      <c r="J6172" s="198">
        <v>13.91</v>
      </c>
    </row>
    <row r="6173" spans="1:10" s="110" customFormat="1" ht="38.25" customHeight="1">
      <c r="A6173" s="197" t="s">
        <v>146</v>
      </c>
      <c r="B6173" s="183" t="s">
        <v>2116</v>
      </c>
      <c r="C6173" s="183" t="s">
        <v>21</v>
      </c>
      <c r="D6173" s="285" t="s">
        <v>2117</v>
      </c>
      <c r="E6173" s="365" t="s">
        <v>155</v>
      </c>
      <c r="F6173" s="365"/>
      <c r="G6173" s="183" t="s">
        <v>26</v>
      </c>
      <c r="H6173" s="184">
        <v>1</v>
      </c>
      <c r="I6173" s="185">
        <v>14.3</v>
      </c>
      <c r="J6173" s="198">
        <v>14.3</v>
      </c>
    </row>
    <row r="6174" spans="1:10" s="110" customFormat="1" ht="25.5">
      <c r="A6174" s="201"/>
      <c r="B6174" s="293"/>
      <c r="C6174" s="293"/>
      <c r="D6174" s="279"/>
      <c r="E6174" s="279" t="s">
        <v>143</v>
      </c>
      <c r="F6174" s="203">
        <v>20.91</v>
      </c>
      <c r="G6174" s="279" t="s">
        <v>144</v>
      </c>
      <c r="H6174" s="203">
        <v>0</v>
      </c>
      <c r="I6174" s="279" t="s">
        <v>145</v>
      </c>
      <c r="J6174" s="204">
        <v>20.91</v>
      </c>
    </row>
    <row r="6175" spans="1:10" s="110" customFormat="1" ht="15" customHeight="1" thickBot="1">
      <c r="A6175" s="201"/>
      <c r="B6175" s="293"/>
      <c r="C6175" s="293"/>
      <c r="D6175" s="279"/>
      <c r="E6175" s="279" t="s">
        <v>663</v>
      </c>
      <c r="F6175" s="203">
        <v>78.75</v>
      </c>
      <c r="G6175" s="279"/>
      <c r="H6175" s="363" t="s">
        <v>664</v>
      </c>
      <c r="I6175" s="363"/>
      <c r="J6175" s="204">
        <v>429.26</v>
      </c>
    </row>
    <row r="6176" spans="1:10" s="110" customFormat="1" ht="15" thickTop="1">
      <c r="A6176" s="205"/>
      <c r="B6176" s="190"/>
      <c r="C6176" s="190"/>
      <c r="D6176" s="189"/>
      <c r="E6176" s="189"/>
      <c r="F6176" s="189"/>
      <c r="G6176" s="189"/>
      <c r="H6176" s="189"/>
      <c r="I6176" s="189"/>
      <c r="J6176" s="206"/>
    </row>
    <row r="6177" spans="1:10" s="110" customFormat="1">
      <c r="A6177" s="290"/>
      <c r="B6177" s="289" t="s">
        <v>8</v>
      </c>
      <c r="C6177" s="289" t="s">
        <v>9</v>
      </c>
      <c r="D6177" s="284" t="s">
        <v>10</v>
      </c>
      <c r="E6177" s="367" t="s">
        <v>136</v>
      </c>
      <c r="F6177" s="367"/>
      <c r="G6177" s="289" t="s">
        <v>11</v>
      </c>
      <c r="H6177" s="288" t="s">
        <v>12</v>
      </c>
      <c r="I6177" s="288" t="s">
        <v>13</v>
      </c>
      <c r="J6177" s="287" t="s">
        <v>14</v>
      </c>
    </row>
    <row r="6178" spans="1:10" s="110" customFormat="1" ht="38.25" customHeight="1">
      <c r="A6178" s="94" t="s">
        <v>137</v>
      </c>
      <c r="B6178" s="95" t="s">
        <v>2112</v>
      </c>
      <c r="C6178" s="95" t="s">
        <v>21</v>
      </c>
      <c r="D6178" s="277" t="s">
        <v>2113</v>
      </c>
      <c r="E6178" s="368" t="s">
        <v>155</v>
      </c>
      <c r="F6178" s="368"/>
      <c r="G6178" s="95" t="s">
        <v>26</v>
      </c>
      <c r="H6178" s="182">
        <v>1</v>
      </c>
      <c r="I6178" s="96">
        <v>100.42</v>
      </c>
      <c r="J6178" s="196">
        <v>100.42</v>
      </c>
    </row>
    <row r="6179" spans="1:10" s="110" customFormat="1" ht="25.5" customHeight="1">
      <c r="A6179" s="199" t="s">
        <v>139</v>
      </c>
      <c r="B6179" s="186" t="s">
        <v>2122</v>
      </c>
      <c r="C6179" s="186" t="s">
        <v>21</v>
      </c>
      <c r="D6179" s="278" t="s">
        <v>2123</v>
      </c>
      <c r="E6179" s="362" t="s">
        <v>915</v>
      </c>
      <c r="F6179" s="362"/>
      <c r="G6179" s="186" t="s">
        <v>45</v>
      </c>
      <c r="H6179" s="187">
        <v>4.0000000000000003E-5</v>
      </c>
      <c r="I6179" s="188">
        <v>2510525.2999999998</v>
      </c>
      <c r="J6179" s="200">
        <v>100.42</v>
      </c>
    </row>
    <row r="6180" spans="1:10" s="110" customFormat="1" ht="25.5">
      <c r="A6180" s="201"/>
      <c r="B6180" s="293"/>
      <c r="C6180" s="293"/>
      <c r="D6180" s="279"/>
      <c r="E6180" s="279" t="s">
        <v>143</v>
      </c>
      <c r="F6180" s="203">
        <v>0</v>
      </c>
      <c r="G6180" s="279" t="s">
        <v>144</v>
      </c>
      <c r="H6180" s="203">
        <v>0</v>
      </c>
      <c r="I6180" s="279" t="s">
        <v>145</v>
      </c>
      <c r="J6180" s="204">
        <v>0</v>
      </c>
    </row>
    <row r="6181" spans="1:10" s="110" customFormat="1" ht="15" customHeight="1" thickBot="1">
      <c r="A6181" s="201"/>
      <c r="B6181" s="293"/>
      <c r="C6181" s="293"/>
      <c r="D6181" s="279"/>
      <c r="E6181" s="279" t="s">
        <v>663</v>
      </c>
      <c r="F6181" s="203">
        <v>22.56</v>
      </c>
      <c r="G6181" s="279"/>
      <c r="H6181" s="363" t="s">
        <v>664</v>
      </c>
      <c r="I6181" s="363"/>
      <c r="J6181" s="204">
        <v>122.98</v>
      </c>
    </row>
    <row r="6182" spans="1:10" s="110" customFormat="1" ht="15" thickTop="1">
      <c r="A6182" s="205"/>
      <c r="B6182" s="190"/>
      <c r="C6182" s="190"/>
      <c r="D6182" s="189"/>
      <c r="E6182" s="189"/>
      <c r="F6182" s="189"/>
      <c r="G6182" s="189"/>
      <c r="H6182" s="189"/>
      <c r="I6182" s="189"/>
      <c r="J6182" s="206"/>
    </row>
    <row r="6183" spans="1:10" s="110" customFormat="1">
      <c r="A6183" s="290"/>
      <c r="B6183" s="289" t="s">
        <v>8</v>
      </c>
      <c r="C6183" s="289" t="s">
        <v>9</v>
      </c>
      <c r="D6183" s="284" t="s">
        <v>10</v>
      </c>
      <c r="E6183" s="367" t="s">
        <v>136</v>
      </c>
      <c r="F6183" s="367"/>
      <c r="G6183" s="289" t="s">
        <v>11</v>
      </c>
      <c r="H6183" s="288" t="s">
        <v>12</v>
      </c>
      <c r="I6183" s="288" t="s">
        <v>13</v>
      </c>
      <c r="J6183" s="287" t="s">
        <v>14</v>
      </c>
    </row>
    <row r="6184" spans="1:10" s="110" customFormat="1" ht="38.25" customHeight="1">
      <c r="A6184" s="94" t="s">
        <v>137</v>
      </c>
      <c r="B6184" s="95" t="s">
        <v>2116</v>
      </c>
      <c r="C6184" s="95" t="s">
        <v>21</v>
      </c>
      <c r="D6184" s="277" t="s">
        <v>2117</v>
      </c>
      <c r="E6184" s="368" t="s">
        <v>155</v>
      </c>
      <c r="F6184" s="368"/>
      <c r="G6184" s="95" t="s">
        <v>26</v>
      </c>
      <c r="H6184" s="182">
        <v>1</v>
      </c>
      <c r="I6184" s="96">
        <v>14.3</v>
      </c>
      <c r="J6184" s="196">
        <v>14.3</v>
      </c>
    </row>
    <row r="6185" spans="1:10" s="110" customFormat="1" ht="25.5" customHeight="1">
      <c r="A6185" s="199" t="s">
        <v>139</v>
      </c>
      <c r="B6185" s="186" t="s">
        <v>2122</v>
      </c>
      <c r="C6185" s="186" t="s">
        <v>21</v>
      </c>
      <c r="D6185" s="278" t="s">
        <v>2123</v>
      </c>
      <c r="E6185" s="362" t="s">
        <v>915</v>
      </c>
      <c r="F6185" s="362"/>
      <c r="G6185" s="186" t="s">
        <v>45</v>
      </c>
      <c r="H6185" s="187">
        <v>5.6999999999999996E-6</v>
      </c>
      <c r="I6185" s="188">
        <v>2510525.2999999998</v>
      </c>
      <c r="J6185" s="200">
        <v>14.3</v>
      </c>
    </row>
    <row r="6186" spans="1:10" s="110" customFormat="1" ht="25.5">
      <c r="A6186" s="201"/>
      <c r="B6186" s="293"/>
      <c r="C6186" s="293"/>
      <c r="D6186" s="279"/>
      <c r="E6186" s="279" t="s">
        <v>143</v>
      </c>
      <c r="F6186" s="203">
        <v>0</v>
      </c>
      <c r="G6186" s="279" t="s">
        <v>144</v>
      </c>
      <c r="H6186" s="203">
        <v>0</v>
      </c>
      <c r="I6186" s="279" t="s">
        <v>145</v>
      </c>
      <c r="J6186" s="204">
        <v>0</v>
      </c>
    </row>
    <row r="6187" spans="1:10" s="110" customFormat="1" ht="15" customHeight="1" thickBot="1">
      <c r="A6187" s="201"/>
      <c r="B6187" s="293"/>
      <c r="C6187" s="293"/>
      <c r="D6187" s="279"/>
      <c r="E6187" s="279" t="s">
        <v>663</v>
      </c>
      <c r="F6187" s="203">
        <v>3.21</v>
      </c>
      <c r="G6187" s="279"/>
      <c r="H6187" s="363" t="s">
        <v>664</v>
      </c>
      <c r="I6187" s="363"/>
      <c r="J6187" s="204">
        <v>17.510000000000002</v>
      </c>
    </row>
    <row r="6188" spans="1:10" s="110" customFormat="1" ht="15" thickTop="1">
      <c r="A6188" s="205"/>
      <c r="B6188" s="190"/>
      <c r="C6188" s="190"/>
      <c r="D6188" s="189"/>
      <c r="E6188" s="189"/>
      <c r="F6188" s="189"/>
      <c r="G6188" s="189"/>
      <c r="H6188" s="189"/>
      <c r="I6188" s="189"/>
      <c r="J6188" s="206"/>
    </row>
    <row r="6189" spans="1:10" s="110" customFormat="1">
      <c r="A6189" s="290"/>
      <c r="B6189" s="289" t="s">
        <v>8</v>
      </c>
      <c r="C6189" s="289" t="s">
        <v>9</v>
      </c>
      <c r="D6189" s="284" t="s">
        <v>10</v>
      </c>
      <c r="E6189" s="367" t="s">
        <v>136</v>
      </c>
      <c r="F6189" s="367"/>
      <c r="G6189" s="289" t="s">
        <v>11</v>
      </c>
      <c r="H6189" s="288" t="s">
        <v>12</v>
      </c>
      <c r="I6189" s="288" t="s">
        <v>13</v>
      </c>
      <c r="J6189" s="287" t="s">
        <v>14</v>
      </c>
    </row>
    <row r="6190" spans="1:10" s="110" customFormat="1" ht="38.25" customHeight="1">
      <c r="A6190" s="94" t="s">
        <v>137</v>
      </c>
      <c r="B6190" s="95" t="s">
        <v>2114</v>
      </c>
      <c r="C6190" s="95" t="s">
        <v>21</v>
      </c>
      <c r="D6190" s="277" t="s">
        <v>2115</v>
      </c>
      <c r="E6190" s="368" t="s">
        <v>155</v>
      </c>
      <c r="F6190" s="368"/>
      <c r="G6190" s="95" t="s">
        <v>26</v>
      </c>
      <c r="H6190" s="182">
        <v>1</v>
      </c>
      <c r="I6190" s="96">
        <v>35.39</v>
      </c>
      <c r="J6190" s="196">
        <v>35.39</v>
      </c>
    </row>
    <row r="6191" spans="1:10" s="110" customFormat="1" ht="25.5" customHeight="1">
      <c r="A6191" s="199" t="s">
        <v>139</v>
      </c>
      <c r="B6191" s="186" t="s">
        <v>2122</v>
      </c>
      <c r="C6191" s="186" t="s">
        <v>21</v>
      </c>
      <c r="D6191" s="278" t="s">
        <v>2123</v>
      </c>
      <c r="E6191" s="362" t="s">
        <v>915</v>
      </c>
      <c r="F6191" s="362"/>
      <c r="G6191" s="186" t="s">
        <v>45</v>
      </c>
      <c r="H6191" s="187">
        <v>1.4100000000000001E-5</v>
      </c>
      <c r="I6191" s="188">
        <v>2510525.2999999998</v>
      </c>
      <c r="J6191" s="200">
        <v>35.39</v>
      </c>
    </row>
    <row r="6192" spans="1:10" s="110" customFormat="1" ht="25.5">
      <c r="A6192" s="201"/>
      <c r="B6192" s="293"/>
      <c r="C6192" s="293"/>
      <c r="D6192" s="279"/>
      <c r="E6192" s="279" t="s">
        <v>143</v>
      </c>
      <c r="F6192" s="203">
        <v>0</v>
      </c>
      <c r="G6192" s="279" t="s">
        <v>144</v>
      </c>
      <c r="H6192" s="203">
        <v>0</v>
      </c>
      <c r="I6192" s="279" t="s">
        <v>145</v>
      </c>
      <c r="J6192" s="204">
        <v>0</v>
      </c>
    </row>
    <row r="6193" spans="1:10" s="110" customFormat="1" ht="15" customHeight="1" thickBot="1">
      <c r="A6193" s="201"/>
      <c r="B6193" s="293"/>
      <c r="C6193" s="293"/>
      <c r="D6193" s="279"/>
      <c r="E6193" s="279" t="s">
        <v>663</v>
      </c>
      <c r="F6193" s="203">
        <v>7.95</v>
      </c>
      <c r="G6193" s="279"/>
      <c r="H6193" s="363" t="s">
        <v>664</v>
      </c>
      <c r="I6193" s="363"/>
      <c r="J6193" s="204">
        <v>43.34</v>
      </c>
    </row>
    <row r="6194" spans="1:10" s="110" customFormat="1" ht="15" thickTop="1">
      <c r="A6194" s="205"/>
      <c r="B6194" s="190"/>
      <c r="C6194" s="190"/>
      <c r="D6194" s="189"/>
      <c r="E6194" s="189"/>
      <c r="F6194" s="189"/>
      <c r="G6194" s="189"/>
      <c r="H6194" s="189"/>
      <c r="I6194" s="189"/>
      <c r="J6194" s="206"/>
    </row>
    <row r="6195" spans="1:10" s="110" customFormat="1">
      <c r="A6195" s="290"/>
      <c r="B6195" s="289" t="s">
        <v>8</v>
      </c>
      <c r="C6195" s="289" t="s">
        <v>9</v>
      </c>
      <c r="D6195" s="284" t="s">
        <v>10</v>
      </c>
      <c r="E6195" s="367" t="s">
        <v>136</v>
      </c>
      <c r="F6195" s="367"/>
      <c r="G6195" s="289" t="s">
        <v>11</v>
      </c>
      <c r="H6195" s="288" t="s">
        <v>12</v>
      </c>
      <c r="I6195" s="288" t="s">
        <v>13</v>
      </c>
      <c r="J6195" s="287" t="s">
        <v>14</v>
      </c>
    </row>
    <row r="6196" spans="1:10" s="110" customFormat="1" ht="38.25" customHeight="1">
      <c r="A6196" s="94" t="s">
        <v>137</v>
      </c>
      <c r="B6196" s="95" t="s">
        <v>2118</v>
      </c>
      <c r="C6196" s="95" t="s">
        <v>21</v>
      </c>
      <c r="D6196" s="277" t="s">
        <v>2119</v>
      </c>
      <c r="E6196" s="368" t="s">
        <v>155</v>
      </c>
      <c r="F6196" s="368"/>
      <c r="G6196" s="95" t="s">
        <v>26</v>
      </c>
      <c r="H6196" s="182">
        <v>1</v>
      </c>
      <c r="I6196" s="96">
        <v>161.41999999999999</v>
      </c>
      <c r="J6196" s="196">
        <v>161.41999999999999</v>
      </c>
    </row>
    <row r="6197" spans="1:10" s="110" customFormat="1" ht="25.5" customHeight="1">
      <c r="A6197" s="199" t="s">
        <v>139</v>
      </c>
      <c r="B6197" s="186" t="s">
        <v>2122</v>
      </c>
      <c r="C6197" s="186" t="s">
        <v>21</v>
      </c>
      <c r="D6197" s="278" t="s">
        <v>2123</v>
      </c>
      <c r="E6197" s="362" t="s">
        <v>915</v>
      </c>
      <c r="F6197" s="362"/>
      <c r="G6197" s="186" t="s">
        <v>45</v>
      </c>
      <c r="H6197" s="187">
        <v>6.4300000000000004E-5</v>
      </c>
      <c r="I6197" s="188">
        <v>2510525.2999999998</v>
      </c>
      <c r="J6197" s="200">
        <v>161.41999999999999</v>
      </c>
    </row>
    <row r="6198" spans="1:10" s="110" customFormat="1" ht="25.5">
      <c r="A6198" s="201"/>
      <c r="B6198" s="293"/>
      <c r="C6198" s="293"/>
      <c r="D6198" s="279"/>
      <c r="E6198" s="279" t="s">
        <v>143</v>
      </c>
      <c r="F6198" s="203">
        <v>0</v>
      </c>
      <c r="G6198" s="279" t="s">
        <v>144</v>
      </c>
      <c r="H6198" s="203">
        <v>0</v>
      </c>
      <c r="I6198" s="279" t="s">
        <v>145</v>
      </c>
      <c r="J6198" s="204">
        <v>0</v>
      </c>
    </row>
    <row r="6199" spans="1:10" s="110" customFormat="1" ht="15" customHeight="1" thickBot="1">
      <c r="A6199" s="201"/>
      <c r="B6199" s="293"/>
      <c r="C6199" s="293"/>
      <c r="D6199" s="279"/>
      <c r="E6199" s="279" t="s">
        <v>663</v>
      </c>
      <c r="F6199" s="203">
        <v>36.270000000000003</v>
      </c>
      <c r="G6199" s="279"/>
      <c r="H6199" s="363" t="s">
        <v>664</v>
      </c>
      <c r="I6199" s="363"/>
      <c r="J6199" s="204">
        <v>197.69</v>
      </c>
    </row>
    <row r="6200" spans="1:10" s="110" customFormat="1" ht="15" thickTop="1">
      <c r="A6200" s="205"/>
      <c r="B6200" s="190"/>
      <c r="C6200" s="190"/>
      <c r="D6200" s="189"/>
      <c r="E6200" s="189"/>
      <c r="F6200" s="189"/>
      <c r="G6200" s="189"/>
      <c r="H6200" s="189"/>
      <c r="I6200" s="189"/>
      <c r="J6200" s="206"/>
    </row>
    <row r="6201" spans="1:10" s="110" customFormat="1">
      <c r="A6201" s="290"/>
      <c r="B6201" s="289" t="s">
        <v>8</v>
      </c>
      <c r="C6201" s="289" t="s">
        <v>9</v>
      </c>
      <c r="D6201" s="284" t="s">
        <v>10</v>
      </c>
      <c r="E6201" s="367" t="s">
        <v>136</v>
      </c>
      <c r="F6201" s="367"/>
      <c r="G6201" s="289" t="s">
        <v>11</v>
      </c>
      <c r="H6201" s="288" t="s">
        <v>12</v>
      </c>
      <c r="I6201" s="288" t="s">
        <v>13</v>
      </c>
      <c r="J6201" s="287" t="s">
        <v>14</v>
      </c>
    </row>
    <row r="6202" spans="1:10" s="110" customFormat="1" ht="38.25" customHeight="1">
      <c r="A6202" s="94" t="s">
        <v>137</v>
      </c>
      <c r="B6202" s="95" t="s">
        <v>2120</v>
      </c>
      <c r="C6202" s="95" t="s">
        <v>21</v>
      </c>
      <c r="D6202" s="277" t="s">
        <v>2121</v>
      </c>
      <c r="E6202" s="368" t="s">
        <v>155</v>
      </c>
      <c r="F6202" s="368"/>
      <c r="G6202" s="95" t="s">
        <v>26</v>
      </c>
      <c r="H6202" s="182">
        <v>1</v>
      </c>
      <c r="I6202" s="96">
        <v>13.91</v>
      </c>
      <c r="J6202" s="196">
        <v>13.91</v>
      </c>
    </row>
    <row r="6203" spans="1:10" s="110" customFormat="1">
      <c r="A6203" s="199" t="s">
        <v>139</v>
      </c>
      <c r="B6203" s="186" t="s">
        <v>1831</v>
      </c>
      <c r="C6203" s="186" t="s">
        <v>21</v>
      </c>
      <c r="D6203" s="278" t="s">
        <v>1832</v>
      </c>
      <c r="E6203" s="362" t="s">
        <v>1833</v>
      </c>
      <c r="F6203" s="362"/>
      <c r="G6203" s="186" t="s">
        <v>1834</v>
      </c>
      <c r="H6203" s="187">
        <v>13</v>
      </c>
      <c r="I6203" s="188">
        <v>1.07</v>
      </c>
      <c r="J6203" s="200">
        <v>13.91</v>
      </c>
    </row>
    <row r="6204" spans="1:10" s="110" customFormat="1" ht="25.5">
      <c r="A6204" s="201"/>
      <c r="B6204" s="293"/>
      <c r="C6204" s="293"/>
      <c r="D6204" s="279"/>
      <c r="E6204" s="279" t="s">
        <v>143</v>
      </c>
      <c r="F6204" s="203">
        <v>0</v>
      </c>
      <c r="G6204" s="279" t="s">
        <v>144</v>
      </c>
      <c r="H6204" s="203">
        <v>0</v>
      </c>
      <c r="I6204" s="279" t="s">
        <v>145</v>
      </c>
      <c r="J6204" s="204">
        <v>0</v>
      </c>
    </row>
    <row r="6205" spans="1:10" s="110" customFormat="1" ht="15" customHeight="1" thickBot="1">
      <c r="A6205" s="201"/>
      <c r="B6205" s="293"/>
      <c r="C6205" s="293"/>
      <c r="D6205" s="279"/>
      <c r="E6205" s="279" t="s">
        <v>663</v>
      </c>
      <c r="F6205" s="203">
        <v>3.12</v>
      </c>
      <c r="G6205" s="279"/>
      <c r="H6205" s="363" t="s">
        <v>664</v>
      </c>
      <c r="I6205" s="363"/>
      <c r="J6205" s="204">
        <v>17.03</v>
      </c>
    </row>
    <row r="6206" spans="1:10" s="110" customFormat="1" ht="15" thickTop="1">
      <c r="A6206" s="205"/>
      <c r="B6206" s="190"/>
      <c r="C6206" s="190"/>
      <c r="D6206" s="189"/>
      <c r="E6206" s="189"/>
      <c r="F6206" s="189"/>
      <c r="G6206" s="189"/>
      <c r="H6206" s="189"/>
      <c r="I6206" s="189"/>
      <c r="J6206" s="206"/>
    </row>
    <row r="6207" spans="1:10" s="110" customFormat="1">
      <c r="A6207" s="290"/>
      <c r="B6207" s="289" t="s">
        <v>8</v>
      </c>
      <c r="C6207" s="289" t="s">
        <v>9</v>
      </c>
      <c r="D6207" s="284" t="s">
        <v>10</v>
      </c>
      <c r="E6207" s="367" t="s">
        <v>136</v>
      </c>
      <c r="F6207" s="367"/>
      <c r="G6207" s="289" t="s">
        <v>11</v>
      </c>
      <c r="H6207" s="288" t="s">
        <v>12</v>
      </c>
      <c r="I6207" s="288" t="s">
        <v>13</v>
      </c>
      <c r="J6207" s="287" t="s">
        <v>14</v>
      </c>
    </row>
    <row r="6208" spans="1:10" s="110" customFormat="1" ht="14.25" customHeight="1">
      <c r="A6208" s="94" t="s">
        <v>137</v>
      </c>
      <c r="B6208" s="95" t="s">
        <v>1440</v>
      </c>
      <c r="C6208" s="95" t="s">
        <v>21</v>
      </c>
      <c r="D6208" s="277" t="s">
        <v>806</v>
      </c>
      <c r="E6208" s="368" t="s">
        <v>148</v>
      </c>
      <c r="F6208" s="368"/>
      <c r="G6208" s="95" t="s">
        <v>26</v>
      </c>
      <c r="H6208" s="182">
        <v>1</v>
      </c>
      <c r="I6208" s="96">
        <v>23.14</v>
      </c>
      <c r="J6208" s="196">
        <v>23.14</v>
      </c>
    </row>
    <row r="6209" spans="1:10" s="110" customFormat="1" ht="25.5" customHeight="1">
      <c r="A6209" s="197" t="s">
        <v>146</v>
      </c>
      <c r="B6209" s="183" t="s">
        <v>1928</v>
      </c>
      <c r="C6209" s="183" t="s">
        <v>21</v>
      </c>
      <c r="D6209" s="285" t="s">
        <v>1929</v>
      </c>
      <c r="E6209" s="365" t="s">
        <v>148</v>
      </c>
      <c r="F6209" s="365"/>
      <c r="G6209" s="183" t="s">
        <v>26</v>
      </c>
      <c r="H6209" s="184">
        <v>1</v>
      </c>
      <c r="I6209" s="185">
        <v>0.42</v>
      </c>
      <c r="J6209" s="198">
        <v>0.42</v>
      </c>
    </row>
    <row r="6210" spans="1:10" s="110" customFormat="1">
      <c r="A6210" s="199" t="s">
        <v>139</v>
      </c>
      <c r="B6210" s="186" t="s">
        <v>1930</v>
      </c>
      <c r="C6210" s="186" t="s">
        <v>21</v>
      </c>
      <c r="D6210" s="278" t="s">
        <v>1931</v>
      </c>
      <c r="E6210" s="362" t="s">
        <v>141</v>
      </c>
      <c r="F6210" s="362"/>
      <c r="G6210" s="186" t="s">
        <v>26</v>
      </c>
      <c r="H6210" s="187">
        <v>1</v>
      </c>
      <c r="I6210" s="188">
        <v>17.37</v>
      </c>
      <c r="J6210" s="200">
        <v>17.37</v>
      </c>
    </row>
    <row r="6211" spans="1:10" s="110" customFormat="1" ht="25.5">
      <c r="A6211" s="199" t="s">
        <v>139</v>
      </c>
      <c r="B6211" s="186" t="s">
        <v>1732</v>
      </c>
      <c r="C6211" s="186" t="s">
        <v>21</v>
      </c>
      <c r="D6211" s="278" t="s">
        <v>1733</v>
      </c>
      <c r="E6211" s="362" t="s">
        <v>142</v>
      </c>
      <c r="F6211" s="362"/>
      <c r="G6211" s="186" t="s">
        <v>26</v>
      </c>
      <c r="H6211" s="187">
        <v>1</v>
      </c>
      <c r="I6211" s="188">
        <v>1.0900000000000001</v>
      </c>
      <c r="J6211" s="200">
        <v>1.0900000000000001</v>
      </c>
    </row>
    <row r="6212" spans="1:10" s="110" customFormat="1" ht="25.5">
      <c r="A6212" s="199" t="s">
        <v>139</v>
      </c>
      <c r="B6212" s="186" t="s">
        <v>1734</v>
      </c>
      <c r="C6212" s="186" t="s">
        <v>21</v>
      </c>
      <c r="D6212" s="278" t="s">
        <v>1735</v>
      </c>
      <c r="E6212" s="362" t="s">
        <v>142</v>
      </c>
      <c r="F6212" s="362"/>
      <c r="G6212" s="186" t="s">
        <v>26</v>
      </c>
      <c r="H6212" s="187">
        <v>1</v>
      </c>
      <c r="I6212" s="188">
        <v>0.82</v>
      </c>
      <c r="J6212" s="200">
        <v>0.82</v>
      </c>
    </row>
    <row r="6213" spans="1:10" s="110" customFormat="1" ht="25.5">
      <c r="A6213" s="199" t="s">
        <v>139</v>
      </c>
      <c r="B6213" s="186" t="s">
        <v>1366</v>
      </c>
      <c r="C6213" s="186" t="s">
        <v>21</v>
      </c>
      <c r="D6213" s="278" t="s">
        <v>733</v>
      </c>
      <c r="E6213" s="362" t="s">
        <v>142</v>
      </c>
      <c r="F6213" s="362"/>
      <c r="G6213" s="186" t="s">
        <v>26</v>
      </c>
      <c r="H6213" s="187">
        <v>1</v>
      </c>
      <c r="I6213" s="188">
        <v>1.34</v>
      </c>
      <c r="J6213" s="200">
        <v>1.34</v>
      </c>
    </row>
    <row r="6214" spans="1:10" s="110" customFormat="1" ht="25.5">
      <c r="A6214" s="199" t="s">
        <v>139</v>
      </c>
      <c r="B6214" s="186" t="s">
        <v>1367</v>
      </c>
      <c r="C6214" s="186" t="s">
        <v>21</v>
      </c>
      <c r="D6214" s="278" t="s">
        <v>734</v>
      </c>
      <c r="E6214" s="362" t="s">
        <v>142</v>
      </c>
      <c r="F6214" s="362"/>
      <c r="G6214" s="186" t="s">
        <v>26</v>
      </c>
      <c r="H6214" s="187">
        <v>1</v>
      </c>
      <c r="I6214" s="188">
        <v>0.04</v>
      </c>
      <c r="J6214" s="200">
        <v>0.04</v>
      </c>
    </row>
    <row r="6215" spans="1:10" s="110" customFormat="1" ht="25.5">
      <c r="A6215" s="199" t="s">
        <v>139</v>
      </c>
      <c r="B6215" s="186" t="s">
        <v>1736</v>
      </c>
      <c r="C6215" s="186" t="s">
        <v>21</v>
      </c>
      <c r="D6215" s="278" t="s">
        <v>1737</v>
      </c>
      <c r="E6215" s="362" t="s">
        <v>142</v>
      </c>
      <c r="F6215" s="362"/>
      <c r="G6215" s="186" t="s">
        <v>26</v>
      </c>
      <c r="H6215" s="187">
        <v>1</v>
      </c>
      <c r="I6215" s="188">
        <v>0.82</v>
      </c>
      <c r="J6215" s="200">
        <v>0.82</v>
      </c>
    </row>
    <row r="6216" spans="1:10" s="110" customFormat="1" ht="25.5">
      <c r="A6216" s="199" t="s">
        <v>139</v>
      </c>
      <c r="B6216" s="186" t="s">
        <v>1738</v>
      </c>
      <c r="C6216" s="186" t="s">
        <v>21</v>
      </c>
      <c r="D6216" s="278" t="s">
        <v>1739</v>
      </c>
      <c r="E6216" s="362" t="s">
        <v>142</v>
      </c>
      <c r="F6216" s="362"/>
      <c r="G6216" s="186" t="s">
        <v>26</v>
      </c>
      <c r="H6216" s="187">
        <v>1</v>
      </c>
      <c r="I6216" s="188">
        <v>1.24</v>
      </c>
      <c r="J6216" s="200">
        <v>1.24</v>
      </c>
    </row>
    <row r="6217" spans="1:10" s="110" customFormat="1" ht="25.5">
      <c r="A6217" s="201"/>
      <c r="B6217" s="293"/>
      <c r="C6217" s="293"/>
      <c r="D6217" s="279"/>
      <c r="E6217" s="279" t="s">
        <v>143</v>
      </c>
      <c r="F6217" s="203">
        <v>17.79</v>
      </c>
      <c r="G6217" s="279" t="s">
        <v>144</v>
      </c>
      <c r="H6217" s="203">
        <v>0</v>
      </c>
      <c r="I6217" s="279" t="s">
        <v>145</v>
      </c>
      <c r="J6217" s="204">
        <v>17.79</v>
      </c>
    </row>
    <row r="6218" spans="1:10" s="110" customFormat="1" ht="15" customHeight="1" thickBot="1">
      <c r="A6218" s="201"/>
      <c r="B6218" s="293"/>
      <c r="C6218" s="293"/>
      <c r="D6218" s="279"/>
      <c r="E6218" s="279" t="s">
        <v>663</v>
      </c>
      <c r="F6218" s="203">
        <v>5.19</v>
      </c>
      <c r="G6218" s="279"/>
      <c r="H6218" s="363" t="s">
        <v>664</v>
      </c>
      <c r="I6218" s="363"/>
      <c r="J6218" s="204">
        <v>28.33</v>
      </c>
    </row>
    <row r="6219" spans="1:10" s="110" customFormat="1" ht="15" thickTop="1">
      <c r="A6219" s="205"/>
      <c r="B6219" s="190"/>
      <c r="C6219" s="190"/>
      <c r="D6219" s="189"/>
      <c r="E6219" s="189"/>
      <c r="F6219" s="189"/>
      <c r="G6219" s="189"/>
      <c r="H6219" s="189"/>
      <c r="I6219" s="189"/>
      <c r="J6219" s="206"/>
    </row>
    <row r="6220" spans="1:10" s="110" customFormat="1">
      <c r="A6220" s="290"/>
      <c r="B6220" s="289" t="s">
        <v>8</v>
      </c>
      <c r="C6220" s="289" t="s">
        <v>9</v>
      </c>
      <c r="D6220" s="284" t="s">
        <v>10</v>
      </c>
      <c r="E6220" s="367" t="s">
        <v>136</v>
      </c>
      <c r="F6220" s="367"/>
      <c r="G6220" s="289" t="s">
        <v>11</v>
      </c>
      <c r="H6220" s="288" t="s">
        <v>12</v>
      </c>
      <c r="I6220" s="288" t="s">
        <v>13</v>
      </c>
      <c r="J6220" s="287" t="s">
        <v>14</v>
      </c>
    </row>
    <row r="6221" spans="1:10" s="110" customFormat="1" ht="25.5" customHeight="1">
      <c r="A6221" s="94" t="s">
        <v>137</v>
      </c>
      <c r="B6221" s="95" t="s">
        <v>4055</v>
      </c>
      <c r="C6221" s="95" t="s">
        <v>21</v>
      </c>
      <c r="D6221" s="277" t="s">
        <v>4056</v>
      </c>
      <c r="E6221" s="368" t="s">
        <v>805</v>
      </c>
      <c r="F6221" s="368"/>
      <c r="G6221" s="95" t="s">
        <v>3</v>
      </c>
      <c r="H6221" s="182">
        <v>1</v>
      </c>
      <c r="I6221" s="96">
        <v>28.89</v>
      </c>
      <c r="J6221" s="196">
        <v>28.89</v>
      </c>
    </row>
    <row r="6222" spans="1:10" s="110" customFormat="1" ht="25.5" customHeight="1">
      <c r="A6222" s="197" t="s">
        <v>146</v>
      </c>
      <c r="B6222" s="183" t="s">
        <v>1439</v>
      </c>
      <c r="C6222" s="183" t="s">
        <v>21</v>
      </c>
      <c r="D6222" s="285" t="s">
        <v>508</v>
      </c>
      <c r="E6222" s="365" t="s">
        <v>148</v>
      </c>
      <c r="F6222" s="365"/>
      <c r="G6222" s="183" t="s">
        <v>26</v>
      </c>
      <c r="H6222" s="184">
        <v>0.13619999999999999</v>
      </c>
      <c r="I6222" s="185">
        <v>21.21</v>
      </c>
      <c r="J6222" s="198">
        <v>2.88</v>
      </c>
    </row>
    <row r="6223" spans="1:10" s="110" customFormat="1" ht="25.5" customHeight="1">
      <c r="A6223" s="197" t="s">
        <v>146</v>
      </c>
      <c r="B6223" s="183" t="s">
        <v>1440</v>
      </c>
      <c r="C6223" s="183" t="s">
        <v>21</v>
      </c>
      <c r="D6223" s="285" t="s">
        <v>806</v>
      </c>
      <c r="E6223" s="365" t="s">
        <v>148</v>
      </c>
      <c r="F6223" s="365"/>
      <c r="G6223" s="183" t="s">
        <v>26</v>
      </c>
      <c r="H6223" s="184">
        <v>0.60389999999999999</v>
      </c>
      <c r="I6223" s="185">
        <v>23.14</v>
      </c>
      <c r="J6223" s="198">
        <v>13.97</v>
      </c>
    </row>
    <row r="6224" spans="1:10" s="110" customFormat="1" ht="25.5">
      <c r="A6224" s="199" t="s">
        <v>139</v>
      </c>
      <c r="B6224" s="186" t="s">
        <v>1642</v>
      </c>
      <c r="C6224" s="186" t="s">
        <v>21</v>
      </c>
      <c r="D6224" s="278" t="s">
        <v>548</v>
      </c>
      <c r="E6224" s="362" t="s">
        <v>142</v>
      </c>
      <c r="F6224" s="362"/>
      <c r="G6224" s="186" t="s">
        <v>38</v>
      </c>
      <c r="H6224" s="187">
        <v>3.4615</v>
      </c>
      <c r="I6224" s="188">
        <v>3.48</v>
      </c>
      <c r="J6224" s="200">
        <v>12.04</v>
      </c>
    </row>
    <row r="6225" spans="1:10" s="110" customFormat="1" ht="25.5">
      <c r="A6225" s="201"/>
      <c r="B6225" s="293"/>
      <c r="C6225" s="293"/>
      <c r="D6225" s="279"/>
      <c r="E6225" s="279" t="s">
        <v>143</v>
      </c>
      <c r="F6225" s="203">
        <v>12.91</v>
      </c>
      <c r="G6225" s="279" t="s">
        <v>144</v>
      </c>
      <c r="H6225" s="203">
        <v>0</v>
      </c>
      <c r="I6225" s="279" t="s">
        <v>145</v>
      </c>
      <c r="J6225" s="204">
        <v>12.91</v>
      </c>
    </row>
    <row r="6226" spans="1:10" s="110" customFormat="1" ht="15" customHeight="1" thickBot="1">
      <c r="A6226" s="201"/>
      <c r="B6226" s="293"/>
      <c r="C6226" s="293"/>
      <c r="D6226" s="279"/>
      <c r="E6226" s="279" t="s">
        <v>663</v>
      </c>
      <c r="F6226" s="203">
        <v>6.49</v>
      </c>
      <c r="G6226" s="279"/>
      <c r="H6226" s="363" t="s">
        <v>664</v>
      </c>
      <c r="I6226" s="363"/>
      <c r="J6226" s="204">
        <v>35.380000000000003</v>
      </c>
    </row>
    <row r="6227" spans="1:10" s="110" customFormat="1" ht="15" thickTop="1">
      <c r="A6227" s="205"/>
      <c r="B6227" s="190"/>
      <c r="C6227" s="190"/>
      <c r="D6227" s="189"/>
      <c r="E6227" s="189"/>
      <c r="F6227" s="189"/>
      <c r="G6227" s="189"/>
      <c r="H6227" s="189"/>
      <c r="I6227" s="189"/>
      <c r="J6227" s="206"/>
    </row>
    <row r="6228" spans="1:10" s="110" customFormat="1">
      <c r="A6228" s="290"/>
      <c r="B6228" s="289" t="s">
        <v>8</v>
      </c>
      <c r="C6228" s="289" t="s">
        <v>9</v>
      </c>
      <c r="D6228" s="284" t="s">
        <v>10</v>
      </c>
      <c r="E6228" s="367" t="s">
        <v>136</v>
      </c>
      <c r="F6228" s="367"/>
      <c r="G6228" s="289" t="s">
        <v>11</v>
      </c>
      <c r="H6228" s="288" t="s">
        <v>12</v>
      </c>
      <c r="I6228" s="288" t="s">
        <v>13</v>
      </c>
      <c r="J6228" s="287" t="s">
        <v>14</v>
      </c>
    </row>
    <row r="6229" spans="1:10" s="110" customFormat="1" ht="38.25">
      <c r="A6229" s="94" t="s">
        <v>137</v>
      </c>
      <c r="B6229" s="95" t="s">
        <v>4365</v>
      </c>
      <c r="C6229" s="95" t="s">
        <v>21</v>
      </c>
      <c r="D6229" s="277" t="s">
        <v>4366</v>
      </c>
      <c r="E6229" s="368" t="s">
        <v>557</v>
      </c>
      <c r="F6229" s="368"/>
      <c r="G6229" s="95" t="s">
        <v>45</v>
      </c>
      <c r="H6229" s="182">
        <v>1</v>
      </c>
      <c r="I6229" s="96">
        <v>493.39</v>
      </c>
      <c r="J6229" s="196">
        <v>493.39</v>
      </c>
    </row>
    <row r="6230" spans="1:10" s="110" customFormat="1" ht="25.5" customHeight="1">
      <c r="A6230" s="197" t="s">
        <v>146</v>
      </c>
      <c r="B6230" s="183" t="s">
        <v>1689</v>
      </c>
      <c r="C6230" s="183" t="s">
        <v>21</v>
      </c>
      <c r="D6230" s="285" t="s">
        <v>1101</v>
      </c>
      <c r="E6230" s="365" t="s">
        <v>148</v>
      </c>
      <c r="F6230" s="365"/>
      <c r="G6230" s="183" t="s">
        <v>26</v>
      </c>
      <c r="H6230" s="184">
        <v>2.044</v>
      </c>
      <c r="I6230" s="185">
        <v>21.42</v>
      </c>
      <c r="J6230" s="198">
        <v>43.78</v>
      </c>
    </row>
    <row r="6231" spans="1:10" s="110" customFormat="1" ht="25.5" customHeight="1">
      <c r="A6231" s="197" t="s">
        <v>146</v>
      </c>
      <c r="B6231" s="183" t="s">
        <v>1344</v>
      </c>
      <c r="C6231" s="183" t="s">
        <v>21</v>
      </c>
      <c r="D6231" s="285" t="s">
        <v>670</v>
      </c>
      <c r="E6231" s="365" t="s">
        <v>148</v>
      </c>
      <c r="F6231" s="365"/>
      <c r="G6231" s="183" t="s">
        <v>26</v>
      </c>
      <c r="H6231" s="184">
        <v>5.343</v>
      </c>
      <c r="I6231" s="185">
        <v>25.26</v>
      </c>
      <c r="J6231" s="198">
        <v>134.96</v>
      </c>
    </row>
    <row r="6232" spans="1:10" s="110" customFormat="1" ht="38.25" customHeight="1">
      <c r="A6232" s="197" t="s">
        <v>146</v>
      </c>
      <c r="B6232" s="183" t="s">
        <v>1605</v>
      </c>
      <c r="C6232" s="183" t="s">
        <v>21</v>
      </c>
      <c r="D6232" s="285" t="s">
        <v>983</v>
      </c>
      <c r="E6232" s="365" t="s">
        <v>155</v>
      </c>
      <c r="F6232" s="365"/>
      <c r="G6232" s="183" t="s">
        <v>156</v>
      </c>
      <c r="H6232" s="184">
        <v>0.1133</v>
      </c>
      <c r="I6232" s="185">
        <v>350.51</v>
      </c>
      <c r="J6232" s="198">
        <v>39.71</v>
      </c>
    </row>
    <row r="6233" spans="1:10" s="110" customFormat="1" ht="38.25" customHeight="1">
      <c r="A6233" s="197" t="s">
        <v>146</v>
      </c>
      <c r="B6233" s="183" t="s">
        <v>1606</v>
      </c>
      <c r="C6233" s="183" t="s">
        <v>21</v>
      </c>
      <c r="D6233" s="285" t="s">
        <v>984</v>
      </c>
      <c r="E6233" s="365" t="s">
        <v>155</v>
      </c>
      <c r="F6233" s="365"/>
      <c r="G6233" s="183" t="s">
        <v>249</v>
      </c>
      <c r="H6233" s="184">
        <v>0.157</v>
      </c>
      <c r="I6233" s="185">
        <v>175.18</v>
      </c>
      <c r="J6233" s="198">
        <v>27.5</v>
      </c>
    </row>
    <row r="6234" spans="1:10" s="110" customFormat="1" ht="38.25">
      <c r="A6234" s="199" t="s">
        <v>139</v>
      </c>
      <c r="B6234" s="186" t="s">
        <v>2247</v>
      </c>
      <c r="C6234" s="186" t="s">
        <v>21</v>
      </c>
      <c r="D6234" s="278" t="s">
        <v>2248</v>
      </c>
      <c r="E6234" s="362" t="s">
        <v>142</v>
      </c>
      <c r="F6234" s="362"/>
      <c r="G6234" s="186" t="s">
        <v>34</v>
      </c>
      <c r="H6234" s="187">
        <v>9</v>
      </c>
      <c r="I6234" s="188">
        <v>24.96</v>
      </c>
      <c r="J6234" s="200">
        <v>224.64</v>
      </c>
    </row>
    <row r="6235" spans="1:10" s="110" customFormat="1">
      <c r="A6235" s="199" t="s">
        <v>139</v>
      </c>
      <c r="B6235" s="186" t="s">
        <v>1640</v>
      </c>
      <c r="C6235" s="186" t="s">
        <v>21</v>
      </c>
      <c r="D6235" s="278" t="s">
        <v>545</v>
      </c>
      <c r="E6235" s="362" t="s">
        <v>142</v>
      </c>
      <c r="F6235" s="362"/>
      <c r="G6235" s="186" t="s">
        <v>38</v>
      </c>
      <c r="H6235" s="187">
        <v>1.125</v>
      </c>
      <c r="I6235" s="188">
        <v>18.510000000000002</v>
      </c>
      <c r="J6235" s="200">
        <v>20.82</v>
      </c>
    </row>
    <row r="6236" spans="1:10" s="110" customFormat="1" ht="25.5">
      <c r="A6236" s="199" t="s">
        <v>139</v>
      </c>
      <c r="B6236" s="186" t="s">
        <v>3275</v>
      </c>
      <c r="C6236" s="186" t="s">
        <v>21</v>
      </c>
      <c r="D6236" s="278" t="s">
        <v>3276</v>
      </c>
      <c r="E6236" s="362" t="s">
        <v>142</v>
      </c>
      <c r="F6236" s="362"/>
      <c r="G6236" s="186" t="s">
        <v>789</v>
      </c>
      <c r="H6236" s="187">
        <v>0.04</v>
      </c>
      <c r="I6236" s="188">
        <v>49.56</v>
      </c>
      <c r="J6236" s="200">
        <v>1.98</v>
      </c>
    </row>
    <row r="6237" spans="1:10" s="110" customFormat="1" ht="25.5">
      <c r="A6237" s="201"/>
      <c r="B6237" s="293"/>
      <c r="C6237" s="293"/>
      <c r="D6237" s="279"/>
      <c r="E6237" s="279" t="s">
        <v>143</v>
      </c>
      <c r="F6237" s="203">
        <v>145.88999999999999</v>
      </c>
      <c r="G6237" s="279" t="s">
        <v>144</v>
      </c>
      <c r="H6237" s="203">
        <v>0</v>
      </c>
      <c r="I6237" s="279" t="s">
        <v>145</v>
      </c>
      <c r="J6237" s="204">
        <v>145.88999999999999</v>
      </c>
    </row>
    <row r="6238" spans="1:10" s="110" customFormat="1" ht="15" customHeight="1" thickBot="1">
      <c r="A6238" s="201"/>
      <c r="B6238" s="293"/>
      <c r="C6238" s="293"/>
      <c r="D6238" s="279"/>
      <c r="E6238" s="279" t="s">
        <v>663</v>
      </c>
      <c r="F6238" s="203">
        <v>110.86</v>
      </c>
      <c r="G6238" s="279"/>
      <c r="H6238" s="363" t="s">
        <v>664</v>
      </c>
      <c r="I6238" s="363"/>
      <c r="J6238" s="204">
        <v>604.25</v>
      </c>
    </row>
    <row r="6239" spans="1:10" s="110" customFormat="1" ht="15" thickTop="1">
      <c r="A6239" s="205"/>
      <c r="B6239" s="190"/>
      <c r="C6239" s="190"/>
      <c r="D6239" s="189"/>
      <c r="E6239" s="189"/>
      <c r="F6239" s="189"/>
      <c r="G6239" s="189"/>
      <c r="H6239" s="189"/>
      <c r="I6239" s="189"/>
      <c r="J6239" s="206"/>
    </row>
    <row r="6240" spans="1:10" s="110" customFormat="1">
      <c r="A6240" s="290"/>
      <c r="B6240" s="289" t="s">
        <v>8</v>
      </c>
      <c r="C6240" s="289" t="s">
        <v>9</v>
      </c>
      <c r="D6240" s="284" t="s">
        <v>10</v>
      </c>
      <c r="E6240" s="367" t="s">
        <v>136</v>
      </c>
      <c r="F6240" s="367"/>
      <c r="G6240" s="289" t="s">
        <v>11</v>
      </c>
      <c r="H6240" s="288" t="s">
        <v>12</v>
      </c>
      <c r="I6240" s="288" t="s">
        <v>13</v>
      </c>
      <c r="J6240" s="287" t="s">
        <v>14</v>
      </c>
    </row>
    <row r="6241" spans="1:10" s="110" customFormat="1" ht="25.5" customHeight="1">
      <c r="A6241" s="94" t="s">
        <v>137</v>
      </c>
      <c r="B6241" s="95" t="s">
        <v>3370</v>
      </c>
      <c r="C6241" s="95" t="s">
        <v>21</v>
      </c>
      <c r="D6241" s="277" t="s">
        <v>3371</v>
      </c>
      <c r="E6241" s="368" t="s">
        <v>182</v>
      </c>
      <c r="F6241" s="368"/>
      <c r="G6241" s="95" t="s">
        <v>45</v>
      </c>
      <c r="H6241" s="182">
        <v>1</v>
      </c>
      <c r="I6241" s="96">
        <v>23.5</v>
      </c>
      <c r="J6241" s="196">
        <v>23.5</v>
      </c>
    </row>
    <row r="6242" spans="1:10" s="110" customFormat="1" ht="25.5" customHeight="1">
      <c r="A6242" s="197" t="s">
        <v>146</v>
      </c>
      <c r="B6242" s="183" t="s">
        <v>1508</v>
      </c>
      <c r="C6242" s="183" t="s">
        <v>21</v>
      </c>
      <c r="D6242" s="285" t="s">
        <v>150</v>
      </c>
      <c r="E6242" s="365" t="s">
        <v>148</v>
      </c>
      <c r="F6242" s="365"/>
      <c r="G6242" s="183" t="s">
        <v>26</v>
      </c>
      <c r="H6242" s="184">
        <v>0.317</v>
      </c>
      <c r="I6242" s="185">
        <v>21.96</v>
      </c>
      <c r="J6242" s="198">
        <v>6.96</v>
      </c>
    </row>
    <row r="6243" spans="1:10" s="110" customFormat="1" ht="25.5" customHeight="1">
      <c r="A6243" s="197" t="s">
        <v>146</v>
      </c>
      <c r="B6243" s="183" t="s">
        <v>1509</v>
      </c>
      <c r="C6243" s="183" t="s">
        <v>21</v>
      </c>
      <c r="D6243" s="285" t="s">
        <v>151</v>
      </c>
      <c r="E6243" s="365" t="s">
        <v>148</v>
      </c>
      <c r="F6243" s="365"/>
      <c r="G6243" s="183" t="s">
        <v>26</v>
      </c>
      <c r="H6243" s="184">
        <v>0.317</v>
      </c>
      <c r="I6243" s="185">
        <v>26.68</v>
      </c>
      <c r="J6243" s="198">
        <v>8.4499999999999993</v>
      </c>
    </row>
    <row r="6244" spans="1:10" s="110" customFormat="1">
      <c r="A6244" s="199" t="s">
        <v>139</v>
      </c>
      <c r="B6244" s="186" t="s">
        <v>4598</v>
      </c>
      <c r="C6244" s="186" t="s">
        <v>21</v>
      </c>
      <c r="D6244" s="278" t="s">
        <v>4599</v>
      </c>
      <c r="E6244" s="362" t="s">
        <v>142</v>
      </c>
      <c r="F6244" s="362"/>
      <c r="G6244" s="186" t="s">
        <v>45</v>
      </c>
      <c r="H6244" s="187">
        <v>1</v>
      </c>
      <c r="I6244" s="188">
        <v>8.09</v>
      </c>
      <c r="J6244" s="200">
        <v>8.09</v>
      </c>
    </row>
    <row r="6245" spans="1:10" s="110" customFormat="1" ht="25.5">
      <c r="A6245" s="201"/>
      <c r="B6245" s="293"/>
      <c r="C6245" s="293"/>
      <c r="D6245" s="279"/>
      <c r="E6245" s="279" t="s">
        <v>143</v>
      </c>
      <c r="F6245" s="203">
        <v>12.02</v>
      </c>
      <c r="G6245" s="279" t="s">
        <v>144</v>
      </c>
      <c r="H6245" s="203">
        <v>0</v>
      </c>
      <c r="I6245" s="279" t="s">
        <v>145</v>
      </c>
      <c r="J6245" s="204">
        <v>12.02</v>
      </c>
    </row>
    <row r="6246" spans="1:10" s="110" customFormat="1" ht="15" customHeight="1" thickBot="1">
      <c r="A6246" s="201"/>
      <c r="B6246" s="293"/>
      <c r="C6246" s="293"/>
      <c r="D6246" s="279"/>
      <c r="E6246" s="279" t="s">
        <v>663</v>
      </c>
      <c r="F6246" s="203">
        <v>5.28</v>
      </c>
      <c r="G6246" s="279"/>
      <c r="H6246" s="363" t="s">
        <v>664</v>
      </c>
      <c r="I6246" s="363"/>
      <c r="J6246" s="204">
        <v>28.78</v>
      </c>
    </row>
    <row r="6247" spans="1:10" s="110" customFormat="1" ht="15" thickTop="1">
      <c r="A6247" s="205"/>
      <c r="B6247" s="190"/>
      <c r="C6247" s="190"/>
      <c r="D6247" s="189"/>
      <c r="E6247" s="189"/>
      <c r="F6247" s="189"/>
      <c r="G6247" s="189"/>
      <c r="H6247" s="189"/>
      <c r="I6247" s="189"/>
      <c r="J6247" s="206"/>
    </row>
    <row r="6248" spans="1:10" s="110" customFormat="1">
      <c r="A6248" s="290"/>
      <c r="B6248" s="289" t="s">
        <v>8</v>
      </c>
      <c r="C6248" s="289" t="s">
        <v>9</v>
      </c>
      <c r="D6248" s="284" t="s">
        <v>10</v>
      </c>
      <c r="E6248" s="367" t="s">
        <v>136</v>
      </c>
      <c r="F6248" s="367"/>
      <c r="G6248" s="289" t="s">
        <v>11</v>
      </c>
      <c r="H6248" s="288" t="s">
        <v>12</v>
      </c>
      <c r="I6248" s="288" t="s">
        <v>13</v>
      </c>
      <c r="J6248" s="287" t="s">
        <v>14</v>
      </c>
    </row>
    <row r="6249" spans="1:10" s="110" customFormat="1" ht="25.5" customHeight="1">
      <c r="A6249" s="94" t="s">
        <v>137</v>
      </c>
      <c r="B6249" s="95" t="s">
        <v>3374</v>
      </c>
      <c r="C6249" s="95" t="s">
        <v>21</v>
      </c>
      <c r="D6249" s="277" t="s">
        <v>3375</v>
      </c>
      <c r="E6249" s="368" t="s">
        <v>182</v>
      </c>
      <c r="F6249" s="368"/>
      <c r="G6249" s="95" t="s">
        <v>45</v>
      </c>
      <c r="H6249" s="182">
        <v>1</v>
      </c>
      <c r="I6249" s="96">
        <v>44</v>
      </c>
      <c r="J6249" s="196">
        <v>44</v>
      </c>
    </row>
    <row r="6250" spans="1:10" s="110" customFormat="1" ht="25.5" customHeight="1">
      <c r="A6250" s="197" t="s">
        <v>146</v>
      </c>
      <c r="B6250" s="183" t="s">
        <v>1508</v>
      </c>
      <c r="C6250" s="183" t="s">
        <v>21</v>
      </c>
      <c r="D6250" s="285" t="s">
        <v>150</v>
      </c>
      <c r="E6250" s="365" t="s">
        <v>148</v>
      </c>
      <c r="F6250" s="365"/>
      <c r="G6250" s="183" t="s">
        <v>26</v>
      </c>
      <c r="H6250" s="184">
        <v>0.57199999999999995</v>
      </c>
      <c r="I6250" s="185">
        <v>21.96</v>
      </c>
      <c r="J6250" s="198">
        <v>12.56</v>
      </c>
    </row>
    <row r="6251" spans="1:10" s="110" customFormat="1" ht="25.5" customHeight="1">
      <c r="A6251" s="197" t="s">
        <v>146</v>
      </c>
      <c r="B6251" s="183" t="s">
        <v>1509</v>
      </c>
      <c r="C6251" s="183" t="s">
        <v>21</v>
      </c>
      <c r="D6251" s="285" t="s">
        <v>151</v>
      </c>
      <c r="E6251" s="365" t="s">
        <v>148</v>
      </c>
      <c r="F6251" s="365"/>
      <c r="G6251" s="183" t="s">
        <v>26</v>
      </c>
      <c r="H6251" s="184">
        <v>0.57199999999999995</v>
      </c>
      <c r="I6251" s="185">
        <v>26.68</v>
      </c>
      <c r="J6251" s="198">
        <v>15.26</v>
      </c>
    </row>
    <row r="6252" spans="1:10" s="110" customFormat="1">
      <c r="A6252" s="199" t="s">
        <v>139</v>
      </c>
      <c r="B6252" s="186" t="s">
        <v>4598</v>
      </c>
      <c r="C6252" s="186" t="s">
        <v>21</v>
      </c>
      <c r="D6252" s="278" t="s">
        <v>4599</v>
      </c>
      <c r="E6252" s="362" t="s">
        <v>142</v>
      </c>
      <c r="F6252" s="362"/>
      <c r="G6252" s="186" t="s">
        <v>45</v>
      </c>
      <c r="H6252" s="187">
        <v>2</v>
      </c>
      <c r="I6252" s="188">
        <v>8.09</v>
      </c>
      <c r="J6252" s="200">
        <v>16.18</v>
      </c>
    </row>
    <row r="6253" spans="1:10" s="110" customFormat="1" ht="25.5">
      <c r="A6253" s="201"/>
      <c r="B6253" s="293"/>
      <c r="C6253" s="293"/>
      <c r="D6253" s="279"/>
      <c r="E6253" s="279" t="s">
        <v>143</v>
      </c>
      <c r="F6253" s="203">
        <v>21.7</v>
      </c>
      <c r="G6253" s="279" t="s">
        <v>144</v>
      </c>
      <c r="H6253" s="203">
        <v>0</v>
      </c>
      <c r="I6253" s="279" t="s">
        <v>145</v>
      </c>
      <c r="J6253" s="204">
        <v>21.7</v>
      </c>
    </row>
    <row r="6254" spans="1:10" s="110" customFormat="1" ht="15" customHeight="1" thickBot="1">
      <c r="A6254" s="201"/>
      <c r="B6254" s="293"/>
      <c r="C6254" s="293"/>
      <c r="D6254" s="279"/>
      <c r="E6254" s="279" t="s">
        <v>663</v>
      </c>
      <c r="F6254" s="203">
        <v>9.8800000000000008</v>
      </c>
      <c r="G6254" s="279"/>
      <c r="H6254" s="363" t="s">
        <v>664</v>
      </c>
      <c r="I6254" s="363"/>
      <c r="J6254" s="204">
        <v>53.88</v>
      </c>
    </row>
    <row r="6255" spans="1:10" s="110" customFormat="1" ht="15" thickTop="1">
      <c r="A6255" s="205"/>
      <c r="B6255" s="190"/>
      <c r="C6255" s="190"/>
      <c r="D6255" s="189"/>
      <c r="E6255" s="189"/>
      <c r="F6255" s="189"/>
      <c r="G6255" s="189"/>
      <c r="H6255" s="189"/>
      <c r="I6255" s="189"/>
      <c r="J6255" s="206"/>
    </row>
    <row r="6256" spans="1:10" s="110" customFormat="1">
      <c r="A6256" s="290"/>
      <c r="B6256" s="289" t="s">
        <v>8</v>
      </c>
      <c r="C6256" s="289" t="s">
        <v>9</v>
      </c>
      <c r="D6256" s="284" t="s">
        <v>10</v>
      </c>
      <c r="E6256" s="367" t="s">
        <v>136</v>
      </c>
      <c r="F6256" s="367"/>
      <c r="G6256" s="289" t="s">
        <v>11</v>
      </c>
      <c r="H6256" s="288" t="s">
        <v>12</v>
      </c>
      <c r="I6256" s="288" t="s">
        <v>13</v>
      </c>
      <c r="J6256" s="287" t="s">
        <v>14</v>
      </c>
    </row>
    <row r="6257" spans="1:10" s="110" customFormat="1" ht="25.5" customHeight="1">
      <c r="A6257" s="94" t="s">
        <v>137</v>
      </c>
      <c r="B6257" s="95" t="s">
        <v>3378</v>
      </c>
      <c r="C6257" s="95" t="s">
        <v>21</v>
      </c>
      <c r="D6257" s="277" t="s">
        <v>3379</v>
      </c>
      <c r="E6257" s="368" t="s">
        <v>182</v>
      </c>
      <c r="F6257" s="368"/>
      <c r="G6257" s="95" t="s">
        <v>45</v>
      </c>
      <c r="H6257" s="182">
        <v>1</v>
      </c>
      <c r="I6257" s="96">
        <v>64.430000000000007</v>
      </c>
      <c r="J6257" s="196">
        <v>64.430000000000007</v>
      </c>
    </row>
    <row r="6258" spans="1:10" s="110" customFormat="1" ht="25.5" customHeight="1">
      <c r="A6258" s="197" t="s">
        <v>146</v>
      </c>
      <c r="B6258" s="183" t="s">
        <v>1508</v>
      </c>
      <c r="C6258" s="183" t="s">
        <v>21</v>
      </c>
      <c r="D6258" s="285" t="s">
        <v>150</v>
      </c>
      <c r="E6258" s="365" t="s">
        <v>148</v>
      </c>
      <c r="F6258" s="365"/>
      <c r="G6258" s="183" t="s">
        <v>26</v>
      </c>
      <c r="H6258" s="184">
        <v>0.82599999999999996</v>
      </c>
      <c r="I6258" s="185">
        <v>21.96</v>
      </c>
      <c r="J6258" s="198">
        <v>18.13</v>
      </c>
    </row>
    <row r="6259" spans="1:10" s="110" customFormat="1" ht="25.5" customHeight="1">
      <c r="A6259" s="197" t="s">
        <v>146</v>
      </c>
      <c r="B6259" s="183" t="s">
        <v>1509</v>
      </c>
      <c r="C6259" s="183" t="s">
        <v>21</v>
      </c>
      <c r="D6259" s="285" t="s">
        <v>151</v>
      </c>
      <c r="E6259" s="365" t="s">
        <v>148</v>
      </c>
      <c r="F6259" s="365"/>
      <c r="G6259" s="183" t="s">
        <v>26</v>
      </c>
      <c r="H6259" s="184">
        <v>0.82599999999999996</v>
      </c>
      <c r="I6259" s="185">
        <v>26.68</v>
      </c>
      <c r="J6259" s="198">
        <v>22.03</v>
      </c>
    </row>
    <row r="6260" spans="1:10" s="110" customFormat="1">
      <c r="A6260" s="199" t="s">
        <v>139</v>
      </c>
      <c r="B6260" s="186" t="s">
        <v>4598</v>
      </c>
      <c r="C6260" s="186" t="s">
        <v>21</v>
      </c>
      <c r="D6260" s="278" t="s">
        <v>4599</v>
      </c>
      <c r="E6260" s="362" t="s">
        <v>142</v>
      </c>
      <c r="F6260" s="362"/>
      <c r="G6260" s="186" t="s">
        <v>45</v>
      </c>
      <c r="H6260" s="187">
        <v>3</v>
      </c>
      <c r="I6260" s="188">
        <v>8.09</v>
      </c>
      <c r="J6260" s="200">
        <v>24.27</v>
      </c>
    </row>
    <row r="6261" spans="1:10" s="110" customFormat="1" ht="25.5">
      <c r="A6261" s="201"/>
      <c r="B6261" s="293"/>
      <c r="C6261" s="293"/>
      <c r="D6261" s="279"/>
      <c r="E6261" s="279" t="s">
        <v>143</v>
      </c>
      <c r="F6261" s="203">
        <v>31.34</v>
      </c>
      <c r="G6261" s="279" t="s">
        <v>144</v>
      </c>
      <c r="H6261" s="203">
        <v>0</v>
      </c>
      <c r="I6261" s="279" t="s">
        <v>145</v>
      </c>
      <c r="J6261" s="204">
        <v>31.34</v>
      </c>
    </row>
    <row r="6262" spans="1:10" s="110" customFormat="1" ht="15" customHeight="1" thickBot="1">
      <c r="A6262" s="201"/>
      <c r="B6262" s="293"/>
      <c r="C6262" s="293"/>
      <c r="D6262" s="279"/>
      <c r="E6262" s="279" t="s">
        <v>663</v>
      </c>
      <c r="F6262" s="203">
        <v>14.47</v>
      </c>
      <c r="G6262" s="279"/>
      <c r="H6262" s="363" t="s">
        <v>664</v>
      </c>
      <c r="I6262" s="363"/>
      <c r="J6262" s="204">
        <v>78.900000000000006</v>
      </c>
    </row>
    <row r="6263" spans="1:10" s="110" customFormat="1" ht="15" thickTop="1">
      <c r="A6263" s="205"/>
      <c r="B6263" s="190"/>
      <c r="C6263" s="190"/>
      <c r="D6263" s="189"/>
      <c r="E6263" s="189"/>
      <c r="F6263" s="189"/>
      <c r="G6263" s="189"/>
      <c r="H6263" s="189"/>
      <c r="I6263" s="189"/>
      <c r="J6263" s="206"/>
    </row>
    <row r="6264" spans="1:10" s="110" customFormat="1">
      <c r="A6264" s="290"/>
      <c r="B6264" s="289" t="s">
        <v>8</v>
      </c>
      <c r="C6264" s="289" t="s">
        <v>9</v>
      </c>
      <c r="D6264" s="284" t="s">
        <v>10</v>
      </c>
      <c r="E6264" s="367" t="s">
        <v>136</v>
      </c>
      <c r="F6264" s="367"/>
      <c r="G6264" s="289" t="s">
        <v>11</v>
      </c>
      <c r="H6264" s="288" t="s">
        <v>12</v>
      </c>
      <c r="I6264" s="288" t="s">
        <v>13</v>
      </c>
      <c r="J6264" s="287" t="s">
        <v>14</v>
      </c>
    </row>
    <row r="6265" spans="1:10" s="110" customFormat="1" ht="38.25" customHeight="1">
      <c r="A6265" s="94" t="s">
        <v>137</v>
      </c>
      <c r="B6265" s="95" t="s">
        <v>2124</v>
      </c>
      <c r="C6265" s="95" t="s">
        <v>21</v>
      </c>
      <c r="D6265" s="277" t="s">
        <v>2125</v>
      </c>
      <c r="E6265" s="368" t="s">
        <v>182</v>
      </c>
      <c r="F6265" s="368"/>
      <c r="G6265" s="95" t="s">
        <v>45</v>
      </c>
      <c r="H6265" s="182">
        <v>1</v>
      </c>
      <c r="I6265" s="96">
        <v>36.909999999999997</v>
      </c>
      <c r="J6265" s="196">
        <v>36.909999999999997</v>
      </c>
    </row>
    <row r="6266" spans="1:10" s="110" customFormat="1" ht="25.5" customHeight="1">
      <c r="A6266" s="197" t="s">
        <v>146</v>
      </c>
      <c r="B6266" s="183" t="s">
        <v>1508</v>
      </c>
      <c r="C6266" s="183" t="s">
        <v>21</v>
      </c>
      <c r="D6266" s="285" t="s">
        <v>150</v>
      </c>
      <c r="E6266" s="365" t="s">
        <v>148</v>
      </c>
      <c r="F6266" s="365"/>
      <c r="G6266" s="183" t="s">
        <v>26</v>
      </c>
      <c r="H6266" s="184">
        <v>0.48599999999999999</v>
      </c>
      <c r="I6266" s="185">
        <v>21.96</v>
      </c>
      <c r="J6266" s="198">
        <v>10.67</v>
      </c>
    </row>
    <row r="6267" spans="1:10" s="110" customFormat="1" ht="25.5" customHeight="1">
      <c r="A6267" s="197" t="s">
        <v>146</v>
      </c>
      <c r="B6267" s="183" t="s">
        <v>1509</v>
      </c>
      <c r="C6267" s="183" t="s">
        <v>21</v>
      </c>
      <c r="D6267" s="285" t="s">
        <v>151</v>
      </c>
      <c r="E6267" s="365" t="s">
        <v>148</v>
      </c>
      <c r="F6267" s="365"/>
      <c r="G6267" s="183" t="s">
        <v>26</v>
      </c>
      <c r="H6267" s="184">
        <v>0.48599999999999999</v>
      </c>
      <c r="I6267" s="185">
        <v>26.68</v>
      </c>
      <c r="J6267" s="198">
        <v>12.96</v>
      </c>
    </row>
    <row r="6268" spans="1:10" s="110" customFormat="1">
      <c r="A6268" s="199" t="s">
        <v>139</v>
      </c>
      <c r="B6268" s="186" t="s">
        <v>2126</v>
      </c>
      <c r="C6268" s="186" t="s">
        <v>21</v>
      </c>
      <c r="D6268" s="278" t="s">
        <v>2127</v>
      </c>
      <c r="E6268" s="362" t="s">
        <v>142</v>
      </c>
      <c r="F6268" s="362"/>
      <c r="G6268" s="186" t="s">
        <v>45</v>
      </c>
      <c r="H6268" s="187">
        <v>1</v>
      </c>
      <c r="I6268" s="188">
        <v>7.07</v>
      </c>
      <c r="J6268" s="200">
        <v>7.07</v>
      </c>
    </row>
    <row r="6269" spans="1:10" s="110" customFormat="1">
      <c r="A6269" s="199" t="s">
        <v>139</v>
      </c>
      <c r="B6269" s="186" t="s">
        <v>2128</v>
      </c>
      <c r="C6269" s="186" t="s">
        <v>21</v>
      </c>
      <c r="D6269" s="278" t="s">
        <v>2129</v>
      </c>
      <c r="E6269" s="362" t="s">
        <v>142</v>
      </c>
      <c r="F6269" s="362"/>
      <c r="G6269" s="186" t="s">
        <v>45</v>
      </c>
      <c r="H6269" s="187">
        <v>1</v>
      </c>
      <c r="I6269" s="188">
        <v>6.21</v>
      </c>
      <c r="J6269" s="200">
        <v>6.21</v>
      </c>
    </row>
    <row r="6270" spans="1:10" s="110" customFormat="1" ht="25.5">
      <c r="A6270" s="201"/>
      <c r="B6270" s="293"/>
      <c r="C6270" s="293"/>
      <c r="D6270" s="279"/>
      <c r="E6270" s="279" t="s">
        <v>143</v>
      </c>
      <c r="F6270" s="203">
        <v>18.440000000000001</v>
      </c>
      <c r="G6270" s="279" t="s">
        <v>144</v>
      </c>
      <c r="H6270" s="203">
        <v>0</v>
      </c>
      <c r="I6270" s="279" t="s">
        <v>145</v>
      </c>
      <c r="J6270" s="204">
        <v>18.440000000000001</v>
      </c>
    </row>
    <row r="6271" spans="1:10" s="110" customFormat="1" ht="15" customHeight="1" thickBot="1">
      <c r="A6271" s="201"/>
      <c r="B6271" s="293"/>
      <c r="C6271" s="293"/>
      <c r="D6271" s="279"/>
      <c r="E6271" s="279" t="s">
        <v>663</v>
      </c>
      <c r="F6271" s="203">
        <v>8.2899999999999991</v>
      </c>
      <c r="G6271" s="279"/>
      <c r="H6271" s="363" t="s">
        <v>664</v>
      </c>
      <c r="I6271" s="363"/>
      <c r="J6271" s="204">
        <v>45.2</v>
      </c>
    </row>
    <row r="6272" spans="1:10" s="110" customFormat="1" ht="15" thickTop="1">
      <c r="A6272" s="205"/>
      <c r="B6272" s="190"/>
      <c r="C6272" s="190"/>
      <c r="D6272" s="189"/>
      <c r="E6272" s="189"/>
      <c r="F6272" s="189"/>
      <c r="G6272" s="189"/>
      <c r="H6272" s="189"/>
      <c r="I6272" s="189"/>
      <c r="J6272" s="206"/>
    </row>
    <row r="6273" spans="1:10" s="110" customFormat="1">
      <c r="A6273" s="290"/>
      <c r="B6273" s="289" t="s">
        <v>8</v>
      </c>
      <c r="C6273" s="289" t="s">
        <v>9</v>
      </c>
      <c r="D6273" s="284" t="s">
        <v>10</v>
      </c>
      <c r="E6273" s="367" t="s">
        <v>136</v>
      </c>
      <c r="F6273" s="367"/>
      <c r="G6273" s="289" t="s">
        <v>11</v>
      </c>
      <c r="H6273" s="288" t="s">
        <v>12</v>
      </c>
      <c r="I6273" s="288" t="s">
        <v>13</v>
      </c>
      <c r="J6273" s="287" t="s">
        <v>14</v>
      </c>
    </row>
    <row r="6274" spans="1:10" s="110" customFormat="1" ht="25.5" customHeight="1">
      <c r="A6274" s="94" t="s">
        <v>137</v>
      </c>
      <c r="B6274" s="95" t="s">
        <v>1525</v>
      </c>
      <c r="C6274" s="95" t="s">
        <v>21</v>
      </c>
      <c r="D6274" s="277" t="s">
        <v>870</v>
      </c>
      <c r="E6274" s="368" t="s">
        <v>182</v>
      </c>
      <c r="F6274" s="368"/>
      <c r="G6274" s="95" t="s">
        <v>45</v>
      </c>
      <c r="H6274" s="182">
        <v>1</v>
      </c>
      <c r="I6274" s="96">
        <v>17.48</v>
      </c>
      <c r="J6274" s="196">
        <v>17.48</v>
      </c>
    </row>
    <row r="6275" spans="1:10" s="110" customFormat="1" ht="25.5" customHeight="1">
      <c r="A6275" s="197" t="s">
        <v>146</v>
      </c>
      <c r="B6275" s="183" t="s">
        <v>1508</v>
      </c>
      <c r="C6275" s="183" t="s">
        <v>21</v>
      </c>
      <c r="D6275" s="285" t="s">
        <v>150</v>
      </c>
      <c r="E6275" s="365" t="s">
        <v>148</v>
      </c>
      <c r="F6275" s="365"/>
      <c r="G6275" s="183" t="s">
        <v>26</v>
      </c>
      <c r="H6275" s="184">
        <v>0.23200000000000001</v>
      </c>
      <c r="I6275" s="185">
        <v>21.96</v>
      </c>
      <c r="J6275" s="198">
        <v>5.09</v>
      </c>
    </row>
    <row r="6276" spans="1:10" s="110" customFormat="1" ht="25.5" customHeight="1">
      <c r="A6276" s="197" t="s">
        <v>146</v>
      </c>
      <c r="B6276" s="183" t="s">
        <v>1509</v>
      </c>
      <c r="C6276" s="183" t="s">
        <v>21</v>
      </c>
      <c r="D6276" s="285" t="s">
        <v>151</v>
      </c>
      <c r="E6276" s="365" t="s">
        <v>148</v>
      </c>
      <c r="F6276" s="365"/>
      <c r="G6276" s="183" t="s">
        <v>26</v>
      </c>
      <c r="H6276" s="184">
        <v>0.23200000000000001</v>
      </c>
      <c r="I6276" s="185">
        <v>26.68</v>
      </c>
      <c r="J6276" s="198">
        <v>6.18</v>
      </c>
    </row>
    <row r="6277" spans="1:10" s="110" customFormat="1">
      <c r="A6277" s="199" t="s">
        <v>139</v>
      </c>
      <c r="B6277" s="186" t="s">
        <v>2128</v>
      </c>
      <c r="C6277" s="186" t="s">
        <v>21</v>
      </c>
      <c r="D6277" s="278" t="s">
        <v>2129</v>
      </c>
      <c r="E6277" s="362" t="s">
        <v>142</v>
      </c>
      <c r="F6277" s="362"/>
      <c r="G6277" s="186" t="s">
        <v>45</v>
      </c>
      <c r="H6277" s="187">
        <v>1</v>
      </c>
      <c r="I6277" s="188">
        <v>6.21</v>
      </c>
      <c r="J6277" s="200">
        <v>6.21</v>
      </c>
    </row>
    <row r="6278" spans="1:10" s="110" customFormat="1" ht="25.5">
      <c r="A6278" s="201"/>
      <c r="B6278" s="293"/>
      <c r="C6278" s="293"/>
      <c r="D6278" s="279"/>
      <c r="E6278" s="279" t="s">
        <v>143</v>
      </c>
      <c r="F6278" s="203">
        <v>8.8000000000000007</v>
      </c>
      <c r="G6278" s="279" t="s">
        <v>144</v>
      </c>
      <c r="H6278" s="203">
        <v>0</v>
      </c>
      <c r="I6278" s="279" t="s">
        <v>145</v>
      </c>
      <c r="J6278" s="204">
        <v>8.8000000000000007</v>
      </c>
    </row>
    <row r="6279" spans="1:10" s="110" customFormat="1" ht="15" customHeight="1" thickBot="1">
      <c r="A6279" s="201"/>
      <c r="B6279" s="293"/>
      <c r="C6279" s="293"/>
      <c r="D6279" s="279"/>
      <c r="E6279" s="279" t="s">
        <v>663</v>
      </c>
      <c r="F6279" s="203">
        <v>3.92</v>
      </c>
      <c r="G6279" s="279"/>
      <c r="H6279" s="363" t="s">
        <v>664</v>
      </c>
      <c r="I6279" s="363"/>
      <c r="J6279" s="204">
        <v>21.4</v>
      </c>
    </row>
    <row r="6280" spans="1:10" s="110" customFormat="1" ht="15" thickTop="1">
      <c r="A6280" s="205"/>
      <c r="B6280" s="190"/>
      <c r="C6280" s="190"/>
      <c r="D6280" s="189"/>
      <c r="E6280" s="189"/>
      <c r="F6280" s="189"/>
      <c r="G6280" s="189"/>
      <c r="H6280" s="189"/>
      <c r="I6280" s="189"/>
      <c r="J6280" s="206"/>
    </row>
    <row r="6281" spans="1:10" s="110" customFormat="1">
      <c r="A6281" s="290"/>
      <c r="B6281" s="289" t="s">
        <v>8</v>
      </c>
      <c r="C6281" s="289" t="s">
        <v>9</v>
      </c>
      <c r="D6281" s="284" t="s">
        <v>10</v>
      </c>
      <c r="E6281" s="367" t="s">
        <v>136</v>
      </c>
      <c r="F6281" s="367"/>
      <c r="G6281" s="289" t="s">
        <v>11</v>
      </c>
      <c r="H6281" s="288" t="s">
        <v>12</v>
      </c>
      <c r="I6281" s="288" t="s">
        <v>13</v>
      </c>
      <c r="J6281" s="287" t="s">
        <v>14</v>
      </c>
    </row>
    <row r="6282" spans="1:10" s="110" customFormat="1" ht="25.5" customHeight="1">
      <c r="A6282" s="94" t="s">
        <v>137</v>
      </c>
      <c r="B6282" s="95" t="s">
        <v>1526</v>
      </c>
      <c r="C6282" s="95" t="s">
        <v>21</v>
      </c>
      <c r="D6282" s="277" t="s">
        <v>871</v>
      </c>
      <c r="E6282" s="368" t="s">
        <v>182</v>
      </c>
      <c r="F6282" s="368"/>
      <c r="G6282" s="95" t="s">
        <v>45</v>
      </c>
      <c r="H6282" s="182">
        <v>1</v>
      </c>
      <c r="I6282" s="96">
        <v>31.96</v>
      </c>
      <c r="J6282" s="196">
        <v>31.96</v>
      </c>
    </row>
    <row r="6283" spans="1:10" s="110" customFormat="1" ht="25.5" customHeight="1">
      <c r="A6283" s="197" t="s">
        <v>146</v>
      </c>
      <c r="B6283" s="183" t="s">
        <v>1508</v>
      </c>
      <c r="C6283" s="183" t="s">
        <v>21</v>
      </c>
      <c r="D6283" s="285" t="s">
        <v>150</v>
      </c>
      <c r="E6283" s="365" t="s">
        <v>148</v>
      </c>
      <c r="F6283" s="365"/>
      <c r="G6283" s="183" t="s">
        <v>26</v>
      </c>
      <c r="H6283" s="184">
        <v>0.40200000000000002</v>
      </c>
      <c r="I6283" s="185">
        <v>21.96</v>
      </c>
      <c r="J6283" s="198">
        <v>8.82</v>
      </c>
    </row>
    <row r="6284" spans="1:10" s="110" customFormat="1" ht="25.5" customHeight="1">
      <c r="A6284" s="197" t="s">
        <v>146</v>
      </c>
      <c r="B6284" s="183" t="s">
        <v>1509</v>
      </c>
      <c r="C6284" s="183" t="s">
        <v>21</v>
      </c>
      <c r="D6284" s="285" t="s">
        <v>151</v>
      </c>
      <c r="E6284" s="365" t="s">
        <v>148</v>
      </c>
      <c r="F6284" s="365"/>
      <c r="G6284" s="183" t="s">
        <v>26</v>
      </c>
      <c r="H6284" s="184">
        <v>0.40200000000000002</v>
      </c>
      <c r="I6284" s="185">
        <v>26.68</v>
      </c>
      <c r="J6284" s="198">
        <v>10.72</v>
      </c>
    </row>
    <row r="6285" spans="1:10" s="110" customFormat="1">
      <c r="A6285" s="199" t="s">
        <v>139</v>
      </c>
      <c r="B6285" s="186" t="s">
        <v>2128</v>
      </c>
      <c r="C6285" s="186" t="s">
        <v>21</v>
      </c>
      <c r="D6285" s="278" t="s">
        <v>2129</v>
      </c>
      <c r="E6285" s="362" t="s">
        <v>142</v>
      </c>
      <c r="F6285" s="362"/>
      <c r="G6285" s="186" t="s">
        <v>45</v>
      </c>
      <c r="H6285" s="187">
        <v>2</v>
      </c>
      <c r="I6285" s="188">
        <v>6.21</v>
      </c>
      <c r="J6285" s="200">
        <v>12.42</v>
      </c>
    </row>
    <row r="6286" spans="1:10" s="110" customFormat="1" ht="25.5">
      <c r="A6286" s="201"/>
      <c r="B6286" s="293"/>
      <c r="C6286" s="293"/>
      <c r="D6286" s="279"/>
      <c r="E6286" s="279" t="s">
        <v>143</v>
      </c>
      <c r="F6286" s="203">
        <v>15.25</v>
      </c>
      <c r="G6286" s="279" t="s">
        <v>144</v>
      </c>
      <c r="H6286" s="203">
        <v>0</v>
      </c>
      <c r="I6286" s="279" t="s">
        <v>145</v>
      </c>
      <c r="J6286" s="204">
        <v>15.25</v>
      </c>
    </row>
    <row r="6287" spans="1:10" s="110" customFormat="1" ht="15" customHeight="1" thickBot="1">
      <c r="A6287" s="201"/>
      <c r="B6287" s="293"/>
      <c r="C6287" s="293"/>
      <c r="D6287" s="279"/>
      <c r="E6287" s="279" t="s">
        <v>663</v>
      </c>
      <c r="F6287" s="203">
        <v>7.18</v>
      </c>
      <c r="G6287" s="279"/>
      <c r="H6287" s="363" t="s">
        <v>664</v>
      </c>
      <c r="I6287" s="363"/>
      <c r="J6287" s="204">
        <v>39.14</v>
      </c>
    </row>
    <row r="6288" spans="1:10" s="110" customFormat="1" ht="15" thickTop="1">
      <c r="A6288" s="205"/>
      <c r="B6288" s="190"/>
      <c r="C6288" s="190"/>
      <c r="D6288" s="189"/>
      <c r="E6288" s="189"/>
      <c r="F6288" s="189"/>
      <c r="G6288" s="189"/>
      <c r="H6288" s="189"/>
      <c r="I6288" s="189"/>
      <c r="J6288" s="206"/>
    </row>
    <row r="6289" spans="1:10" s="110" customFormat="1">
      <c r="A6289" s="290"/>
      <c r="B6289" s="289" t="s">
        <v>8</v>
      </c>
      <c r="C6289" s="289" t="s">
        <v>9</v>
      </c>
      <c r="D6289" s="284" t="s">
        <v>10</v>
      </c>
      <c r="E6289" s="367" t="s">
        <v>136</v>
      </c>
      <c r="F6289" s="367"/>
      <c r="G6289" s="289" t="s">
        <v>11</v>
      </c>
      <c r="H6289" s="288" t="s">
        <v>12</v>
      </c>
      <c r="I6289" s="288" t="s">
        <v>13</v>
      </c>
      <c r="J6289" s="287" t="s">
        <v>14</v>
      </c>
    </row>
    <row r="6290" spans="1:10" s="110" customFormat="1" ht="25.5" customHeight="1">
      <c r="A6290" s="94" t="s">
        <v>137</v>
      </c>
      <c r="B6290" s="95" t="s">
        <v>1527</v>
      </c>
      <c r="C6290" s="95" t="s">
        <v>21</v>
      </c>
      <c r="D6290" s="277" t="s">
        <v>872</v>
      </c>
      <c r="E6290" s="368" t="s">
        <v>182</v>
      </c>
      <c r="F6290" s="368"/>
      <c r="G6290" s="95" t="s">
        <v>45</v>
      </c>
      <c r="H6290" s="182">
        <v>1</v>
      </c>
      <c r="I6290" s="96">
        <v>46.45</v>
      </c>
      <c r="J6290" s="196">
        <v>46.45</v>
      </c>
    </row>
    <row r="6291" spans="1:10" s="110" customFormat="1" ht="25.5" customHeight="1">
      <c r="A6291" s="197" t="s">
        <v>146</v>
      </c>
      <c r="B6291" s="183" t="s">
        <v>1508</v>
      </c>
      <c r="C6291" s="183" t="s">
        <v>21</v>
      </c>
      <c r="D6291" s="285" t="s">
        <v>150</v>
      </c>
      <c r="E6291" s="365" t="s">
        <v>148</v>
      </c>
      <c r="F6291" s="365"/>
      <c r="G6291" s="183" t="s">
        <v>26</v>
      </c>
      <c r="H6291" s="184">
        <v>0.57199999999999995</v>
      </c>
      <c r="I6291" s="185">
        <v>21.96</v>
      </c>
      <c r="J6291" s="198">
        <v>12.56</v>
      </c>
    </row>
    <row r="6292" spans="1:10" s="110" customFormat="1" ht="25.5" customHeight="1">
      <c r="A6292" s="197" t="s">
        <v>146</v>
      </c>
      <c r="B6292" s="183" t="s">
        <v>1509</v>
      </c>
      <c r="C6292" s="183" t="s">
        <v>21</v>
      </c>
      <c r="D6292" s="285" t="s">
        <v>151</v>
      </c>
      <c r="E6292" s="365" t="s">
        <v>148</v>
      </c>
      <c r="F6292" s="365"/>
      <c r="G6292" s="183" t="s">
        <v>26</v>
      </c>
      <c r="H6292" s="184">
        <v>0.57199999999999995</v>
      </c>
      <c r="I6292" s="185">
        <v>26.68</v>
      </c>
      <c r="J6292" s="198">
        <v>15.26</v>
      </c>
    </row>
    <row r="6293" spans="1:10" s="110" customFormat="1">
      <c r="A6293" s="199" t="s">
        <v>139</v>
      </c>
      <c r="B6293" s="186" t="s">
        <v>2128</v>
      </c>
      <c r="C6293" s="186" t="s">
        <v>21</v>
      </c>
      <c r="D6293" s="278" t="s">
        <v>2129</v>
      </c>
      <c r="E6293" s="362" t="s">
        <v>142</v>
      </c>
      <c r="F6293" s="362"/>
      <c r="G6293" s="186" t="s">
        <v>45</v>
      </c>
      <c r="H6293" s="187">
        <v>3</v>
      </c>
      <c r="I6293" s="188">
        <v>6.21</v>
      </c>
      <c r="J6293" s="200">
        <v>18.63</v>
      </c>
    </row>
    <row r="6294" spans="1:10" s="110" customFormat="1" ht="25.5">
      <c r="A6294" s="201"/>
      <c r="B6294" s="293"/>
      <c r="C6294" s="293"/>
      <c r="D6294" s="279"/>
      <c r="E6294" s="279" t="s">
        <v>143</v>
      </c>
      <c r="F6294" s="203">
        <v>21.7</v>
      </c>
      <c r="G6294" s="279" t="s">
        <v>144</v>
      </c>
      <c r="H6294" s="203">
        <v>0</v>
      </c>
      <c r="I6294" s="279" t="s">
        <v>145</v>
      </c>
      <c r="J6294" s="204">
        <v>21.7</v>
      </c>
    </row>
    <row r="6295" spans="1:10" s="110" customFormat="1" ht="15" customHeight="1" thickBot="1">
      <c r="A6295" s="201"/>
      <c r="B6295" s="293"/>
      <c r="C6295" s="293"/>
      <c r="D6295" s="279"/>
      <c r="E6295" s="279" t="s">
        <v>663</v>
      </c>
      <c r="F6295" s="203">
        <v>10.43</v>
      </c>
      <c r="G6295" s="279"/>
      <c r="H6295" s="363" t="s">
        <v>664</v>
      </c>
      <c r="I6295" s="363"/>
      <c r="J6295" s="204">
        <v>56.88</v>
      </c>
    </row>
    <row r="6296" spans="1:10" s="110" customFormat="1" ht="15" thickTop="1">
      <c r="A6296" s="205"/>
      <c r="B6296" s="190"/>
      <c r="C6296" s="190"/>
      <c r="D6296" s="189"/>
      <c r="E6296" s="189"/>
      <c r="F6296" s="189"/>
      <c r="G6296" s="189"/>
      <c r="H6296" s="189"/>
      <c r="I6296" s="189"/>
      <c r="J6296" s="206"/>
    </row>
    <row r="6297" spans="1:10" s="110" customFormat="1">
      <c r="A6297" s="290"/>
      <c r="B6297" s="289" t="s">
        <v>8</v>
      </c>
      <c r="C6297" s="289" t="s">
        <v>9</v>
      </c>
      <c r="D6297" s="284" t="s">
        <v>10</v>
      </c>
      <c r="E6297" s="367" t="s">
        <v>136</v>
      </c>
      <c r="F6297" s="367"/>
      <c r="G6297" s="289" t="s">
        <v>11</v>
      </c>
      <c r="H6297" s="288" t="s">
        <v>12</v>
      </c>
      <c r="I6297" s="288" t="s">
        <v>13</v>
      </c>
      <c r="J6297" s="287" t="s">
        <v>14</v>
      </c>
    </row>
    <row r="6298" spans="1:10" s="110" customFormat="1" ht="51">
      <c r="A6298" s="94" t="s">
        <v>137</v>
      </c>
      <c r="B6298" s="95" t="s">
        <v>1333</v>
      </c>
      <c r="C6298" s="95" t="s">
        <v>21</v>
      </c>
      <c r="D6298" s="277" t="s">
        <v>653</v>
      </c>
      <c r="E6298" s="368" t="s">
        <v>505</v>
      </c>
      <c r="F6298" s="368"/>
      <c r="G6298" s="95" t="s">
        <v>3</v>
      </c>
      <c r="H6298" s="182">
        <v>1</v>
      </c>
      <c r="I6298" s="96">
        <v>665.82</v>
      </c>
      <c r="J6298" s="196">
        <v>665.82</v>
      </c>
    </row>
    <row r="6299" spans="1:10" s="110" customFormat="1" ht="25.5" customHeight="1">
      <c r="A6299" s="197" t="s">
        <v>146</v>
      </c>
      <c r="B6299" s="183" t="s">
        <v>1386</v>
      </c>
      <c r="C6299" s="183" t="s">
        <v>21</v>
      </c>
      <c r="D6299" s="285" t="s">
        <v>174</v>
      </c>
      <c r="E6299" s="365" t="s">
        <v>148</v>
      </c>
      <c r="F6299" s="365"/>
      <c r="G6299" s="183" t="s">
        <v>26</v>
      </c>
      <c r="H6299" s="184">
        <v>4.5810000000000004</v>
      </c>
      <c r="I6299" s="185">
        <v>25.62</v>
      </c>
      <c r="J6299" s="198">
        <v>117.36</v>
      </c>
    </row>
    <row r="6300" spans="1:10" s="110" customFormat="1" ht="25.5" customHeight="1">
      <c r="A6300" s="197" t="s">
        <v>146</v>
      </c>
      <c r="B6300" s="183" t="s">
        <v>1345</v>
      </c>
      <c r="C6300" s="183" t="s">
        <v>21</v>
      </c>
      <c r="D6300" s="285" t="s">
        <v>147</v>
      </c>
      <c r="E6300" s="365" t="s">
        <v>148</v>
      </c>
      <c r="F6300" s="365"/>
      <c r="G6300" s="183" t="s">
        <v>26</v>
      </c>
      <c r="H6300" s="184">
        <v>2.2909999999999999</v>
      </c>
      <c r="I6300" s="185">
        <v>20.32</v>
      </c>
      <c r="J6300" s="198">
        <v>46.55</v>
      </c>
    </row>
    <row r="6301" spans="1:10" ht="25.5" customHeight="1">
      <c r="A6301" s="197" t="s">
        <v>146</v>
      </c>
      <c r="B6301" s="183" t="s">
        <v>1683</v>
      </c>
      <c r="C6301" s="183" t="s">
        <v>21</v>
      </c>
      <c r="D6301" s="285" t="s">
        <v>1097</v>
      </c>
      <c r="E6301" s="365" t="s">
        <v>148</v>
      </c>
      <c r="F6301" s="365"/>
      <c r="G6301" s="183" t="s">
        <v>2</v>
      </c>
      <c r="H6301" s="184">
        <v>2.1000000000000001E-2</v>
      </c>
      <c r="I6301" s="185">
        <v>760.23</v>
      </c>
      <c r="J6301" s="198">
        <v>15.96</v>
      </c>
    </row>
    <row r="6302" spans="1:10" ht="25.5">
      <c r="A6302" s="199" t="s">
        <v>139</v>
      </c>
      <c r="B6302" s="186" t="s">
        <v>2130</v>
      </c>
      <c r="C6302" s="186" t="s">
        <v>21</v>
      </c>
      <c r="D6302" s="278" t="s">
        <v>2131</v>
      </c>
      <c r="E6302" s="362" t="s">
        <v>142</v>
      </c>
      <c r="F6302" s="362"/>
      <c r="G6302" s="186" t="s">
        <v>45</v>
      </c>
      <c r="H6302" s="187">
        <v>2.778</v>
      </c>
      <c r="I6302" s="188">
        <v>174.93</v>
      </c>
      <c r="J6302" s="200">
        <v>485.95</v>
      </c>
    </row>
    <row r="6303" spans="1:10" ht="25.5">
      <c r="A6303" s="201"/>
      <c r="B6303" s="293"/>
      <c r="C6303" s="293"/>
      <c r="D6303" s="279"/>
      <c r="E6303" s="279" t="s">
        <v>143</v>
      </c>
      <c r="F6303" s="203">
        <v>130.13</v>
      </c>
      <c r="G6303" s="279" t="s">
        <v>144</v>
      </c>
      <c r="H6303" s="203">
        <v>0</v>
      </c>
      <c r="I6303" s="279" t="s">
        <v>145</v>
      </c>
      <c r="J6303" s="204">
        <v>130.13</v>
      </c>
    </row>
    <row r="6304" spans="1:10" ht="15" customHeight="1" thickBot="1">
      <c r="A6304" s="201"/>
      <c r="B6304" s="293"/>
      <c r="C6304" s="293"/>
      <c r="D6304" s="279"/>
      <c r="E6304" s="279" t="s">
        <v>663</v>
      </c>
      <c r="F6304" s="203">
        <v>149.6</v>
      </c>
      <c r="G6304" s="279"/>
      <c r="H6304" s="363" t="s">
        <v>664</v>
      </c>
      <c r="I6304" s="363"/>
      <c r="J6304" s="204">
        <v>815.42</v>
      </c>
    </row>
    <row r="6305" spans="1:10" ht="15" thickTop="1">
      <c r="A6305" s="205"/>
      <c r="B6305" s="190"/>
      <c r="C6305" s="190"/>
      <c r="D6305" s="189"/>
      <c r="E6305" s="189"/>
      <c r="F6305" s="189"/>
      <c r="G6305" s="189"/>
      <c r="H6305" s="189"/>
      <c r="I6305" s="189"/>
      <c r="J6305" s="206"/>
    </row>
    <row r="6306" spans="1:10">
      <c r="A6306" s="290"/>
      <c r="B6306" s="289" t="s">
        <v>8</v>
      </c>
      <c r="C6306" s="289" t="s">
        <v>9</v>
      </c>
      <c r="D6306" s="284" t="s">
        <v>10</v>
      </c>
      <c r="E6306" s="367" t="s">
        <v>136</v>
      </c>
      <c r="F6306" s="367"/>
      <c r="G6306" s="289" t="s">
        <v>11</v>
      </c>
      <c r="H6306" s="288" t="s">
        <v>12</v>
      </c>
      <c r="I6306" s="288" t="s">
        <v>13</v>
      </c>
      <c r="J6306" s="287" t="s">
        <v>14</v>
      </c>
    </row>
    <row r="6307" spans="1:10" ht="14.25" customHeight="1">
      <c r="A6307" s="94" t="s">
        <v>137</v>
      </c>
      <c r="B6307" s="95" t="s">
        <v>3300</v>
      </c>
      <c r="C6307" s="95" t="s">
        <v>21</v>
      </c>
      <c r="D6307" s="277" t="s">
        <v>3301</v>
      </c>
      <c r="E6307" s="368" t="s">
        <v>148</v>
      </c>
      <c r="F6307" s="368"/>
      <c r="G6307" s="95" t="s">
        <v>26</v>
      </c>
      <c r="H6307" s="182">
        <v>1</v>
      </c>
      <c r="I6307" s="96">
        <v>21.11</v>
      </c>
      <c r="J6307" s="196">
        <v>21.11</v>
      </c>
    </row>
    <row r="6308" spans="1:10" ht="25.5" customHeight="1">
      <c r="A6308" s="197" t="s">
        <v>146</v>
      </c>
      <c r="B6308" s="183" t="s">
        <v>4551</v>
      </c>
      <c r="C6308" s="183" t="s">
        <v>21</v>
      </c>
      <c r="D6308" s="285" t="s">
        <v>4552</v>
      </c>
      <c r="E6308" s="365" t="s">
        <v>148</v>
      </c>
      <c r="F6308" s="365"/>
      <c r="G6308" s="183" t="s">
        <v>26</v>
      </c>
      <c r="H6308" s="184">
        <v>1</v>
      </c>
      <c r="I6308" s="185">
        <v>0.09</v>
      </c>
      <c r="J6308" s="198">
        <v>0.09</v>
      </c>
    </row>
    <row r="6309" spans="1:10" ht="25.5">
      <c r="A6309" s="199" t="s">
        <v>139</v>
      </c>
      <c r="B6309" s="186" t="s">
        <v>1732</v>
      </c>
      <c r="C6309" s="186" t="s">
        <v>21</v>
      </c>
      <c r="D6309" s="278" t="s">
        <v>1733</v>
      </c>
      <c r="E6309" s="362" t="s">
        <v>142</v>
      </c>
      <c r="F6309" s="362"/>
      <c r="G6309" s="186" t="s">
        <v>26</v>
      </c>
      <c r="H6309" s="187">
        <v>1</v>
      </c>
      <c r="I6309" s="188">
        <v>1.0900000000000001</v>
      </c>
      <c r="J6309" s="200">
        <v>1.0900000000000001</v>
      </c>
    </row>
    <row r="6310" spans="1:10" ht="25.5">
      <c r="A6310" s="199" t="s">
        <v>139</v>
      </c>
      <c r="B6310" s="186" t="s">
        <v>1734</v>
      </c>
      <c r="C6310" s="186" t="s">
        <v>21</v>
      </c>
      <c r="D6310" s="278" t="s">
        <v>1735</v>
      </c>
      <c r="E6310" s="362" t="s">
        <v>142</v>
      </c>
      <c r="F6310" s="362"/>
      <c r="G6310" s="186" t="s">
        <v>26</v>
      </c>
      <c r="H6310" s="187">
        <v>1</v>
      </c>
      <c r="I6310" s="188">
        <v>0.82</v>
      </c>
      <c r="J6310" s="200">
        <v>0.82</v>
      </c>
    </row>
    <row r="6311" spans="1:10" ht="25.5">
      <c r="A6311" s="199" t="s">
        <v>139</v>
      </c>
      <c r="B6311" s="186" t="s">
        <v>1366</v>
      </c>
      <c r="C6311" s="186" t="s">
        <v>21</v>
      </c>
      <c r="D6311" s="278" t="s">
        <v>733</v>
      </c>
      <c r="E6311" s="362" t="s">
        <v>142</v>
      </c>
      <c r="F6311" s="362"/>
      <c r="G6311" s="186" t="s">
        <v>26</v>
      </c>
      <c r="H6311" s="187">
        <v>1</v>
      </c>
      <c r="I6311" s="188">
        <v>1.34</v>
      </c>
      <c r="J6311" s="200">
        <v>1.34</v>
      </c>
    </row>
    <row r="6312" spans="1:10" ht="25.5">
      <c r="A6312" s="199" t="s">
        <v>139</v>
      </c>
      <c r="B6312" s="186" t="s">
        <v>1367</v>
      </c>
      <c r="C6312" s="186" t="s">
        <v>21</v>
      </c>
      <c r="D6312" s="278" t="s">
        <v>734</v>
      </c>
      <c r="E6312" s="362" t="s">
        <v>142</v>
      </c>
      <c r="F6312" s="362"/>
      <c r="G6312" s="186" t="s">
        <v>26</v>
      </c>
      <c r="H6312" s="187">
        <v>1</v>
      </c>
      <c r="I6312" s="188">
        <v>0.04</v>
      </c>
      <c r="J6312" s="200">
        <v>0.04</v>
      </c>
    </row>
    <row r="6313" spans="1:10" ht="25.5">
      <c r="A6313" s="199" t="s">
        <v>139</v>
      </c>
      <c r="B6313" s="186" t="s">
        <v>1736</v>
      </c>
      <c r="C6313" s="186" t="s">
        <v>21</v>
      </c>
      <c r="D6313" s="278" t="s">
        <v>1737</v>
      </c>
      <c r="E6313" s="362" t="s">
        <v>142</v>
      </c>
      <c r="F6313" s="362"/>
      <c r="G6313" s="186" t="s">
        <v>26</v>
      </c>
      <c r="H6313" s="187">
        <v>1</v>
      </c>
      <c r="I6313" s="188">
        <v>0.82</v>
      </c>
      <c r="J6313" s="200">
        <v>0.82</v>
      </c>
    </row>
    <row r="6314" spans="1:10" ht="25.5">
      <c r="A6314" s="199" t="s">
        <v>139</v>
      </c>
      <c r="B6314" s="186" t="s">
        <v>1738</v>
      </c>
      <c r="C6314" s="186" t="s">
        <v>21</v>
      </c>
      <c r="D6314" s="278" t="s">
        <v>1739</v>
      </c>
      <c r="E6314" s="362" t="s">
        <v>142</v>
      </c>
      <c r="F6314" s="362"/>
      <c r="G6314" s="186" t="s">
        <v>26</v>
      </c>
      <c r="H6314" s="187">
        <v>1</v>
      </c>
      <c r="I6314" s="188">
        <v>1.24</v>
      </c>
      <c r="J6314" s="200">
        <v>1.24</v>
      </c>
    </row>
    <row r="6315" spans="1:10">
      <c r="A6315" s="199" t="s">
        <v>139</v>
      </c>
      <c r="B6315" s="186" t="s">
        <v>4553</v>
      </c>
      <c r="C6315" s="186" t="s">
        <v>21</v>
      </c>
      <c r="D6315" s="278" t="s">
        <v>4554</v>
      </c>
      <c r="E6315" s="362" t="s">
        <v>141</v>
      </c>
      <c r="F6315" s="362"/>
      <c r="G6315" s="186" t="s">
        <v>26</v>
      </c>
      <c r="H6315" s="187">
        <v>1</v>
      </c>
      <c r="I6315" s="188">
        <v>15.67</v>
      </c>
      <c r="J6315" s="200">
        <v>15.67</v>
      </c>
    </row>
    <row r="6316" spans="1:10" ht="25.5">
      <c r="A6316" s="201"/>
      <c r="B6316" s="293"/>
      <c r="C6316" s="293"/>
      <c r="D6316" s="279"/>
      <c r="E6316" s="279" t="s">
        <v>143</v>
      </c>
      <c r="F6316" s="203">
        <v>15.76</v>
      </c>
      <c r="G6316" s="279" t="s">
        <v>144</v>
      </c>
      <c r="H6316" s="203">
        <v>0</v>
      </c>
      <c r="I6316" s="279" t="s">
        <v>145</v>
      </c>
      <c r="J6316" s="204">
        <v>15.76</v>
      </c>
    </row>
    <row r="6317" spans="1:10" ht="15" customHeight="1" thickBot="1">
      <c r="A6317" s="201"/>
      <c r="B6317" s="293"/>
      <c r="C6317" s="293"/>
      <c r="D6317" s="279"/>
      <c r="E6317" s="279" t="s">
        <v>663</v>
      </c>
      <c r="F6317" s="203">
        <v>4.74</v>
      </c>
      <c r="G6317" s="279"/>
      <c r="H6317" s="363" t="s">
        <v>664</v>
      </c>
      <c r="I6317" s="363"/>
      <c r="J6317" s="204">
        <v>25.85</v>
      </c>
    </row>
    <row r="6318" spans="1:10" ht="15" thickTop="1">
      <c r="A6318" s="205"/>
      <c r="B6318" s="190"/>
      <c r="C6318" s="190"/>
      <c r="D6318" s="189"/>
      <c r="E6318" s="189"/>
      <c r="F6318" s="189"/>
      <c r="G6318" s="189"/>
      <c r="H6318" s="189"/>
      <c r="I6318" s="189"/>
      <c r="J6318" s="206"/>
    </row>
    <row r="6319" spans="1:10">
      <c r="A6319" s="290"/>
      <c r="B6319" s="289" t="s">
        <v>8</v>
      </c>
      <c r="C6319" s="289" t="s">
        <v>9</v>
      </c>
      <c r="D6319" s="284" t="s">
        <v>10</v>
      </c>
      <c r="E6319" s="367" t="s">
        <v>136</v>
      </c>
      <c r="F6319" s="367"/>
      <c r="G6319" s="289" t="s">
        <v>11</v>
      </c>
      <c r="H6319" s="288" t="s">
        <v>12</v>
      </c>
      <c r="I6319" s="288" t="s">
        <v>13</v>
      </c>
      <c r="J6319" s="287" t="s">
        <v>14</v>
      </c>
    </row>
    <row r="6320" spans="1:10" ht="25.5">
      <c r="A6320" s="94" t="s">
        <v>137</v>
      </c>
      <c r="B6320" s="95" t="s">
        <v>1715</v>
      </c>
      <c r="C6320" s="95" t="s">
        <v>21</v>
      </c>
      <c r="D6320" s="277" t="s">
        <v>1132</v>
      </c>
      <c r="E6320" s="368" t="s">
        <v>643</v>
      </c>
      <c r="F6320" s="368"/>
      <c r="G6320" s="95" t="s">
        <v>3</v>
      </c>
      <c r="H6320" s="182">
        <v>1</v>
      </c>
      <c r="I6320" s="96">
        <v>25.98</v>
      </c>
      <c r="J6320" s="196">
        <v>25.98</v>
      </c>
    </row>
    <row r="6321" spans="1:10" ht="25.5" customHeight="1">
      <c r="A6321" s="197" t="s">
        <v>146</v>
      </c>
      <c r="B6321" s="183" t="s">
        <v>2132</v>
      </c>
      <c r="C6321" s="183" t="s">
        <v>21</v>
      </c>
      <c r="D6321" s="285" t="s">
        <v>2133</v>
      </c>
      <c r="E6321" s="365" t="s">
        <v>148</v>
      </c>
      <c r="F6321" s="365"/>
      <c r="G6321" s="183" t="s">
        <v>26</v>
      </c>
      <c r="H6321" s="184">
        <v>5.3900000000000003E-2</v>
      </c>
      <c r="I6321" s="185">
        <v>18.78</v>
      </c>
      <c r="J6321" s="198">
        <v>1.01</v>
      </c>
    </row>
    <row r="6322" spans="1:10" ht="25.5" customHeight="1">
      <c r="A6322" s="197" t="s">
        <v>146</v>
      </c>
      <c r="B6322" s="183" t="s">
        <v>1345</v>
      </c>
      <c r="C6322" s="183" t="s">
        <v>21</v>
      </c>
      <c r="D6322" s="285" t="s">
        <v>147</v>
      </c>
      <c r="E6322" s="365" t="s">
        <v>148</v>
      </c>
      <c r="F6322" s="365"/>
      <c r="G6322" s="183" t="s">
        <v>26</v>
      </c>
      <c r="H6322" s="184">
        <v>5.3499999999999999E-2</v>
      </c>
      <c r="I6322" s="185">
        <v>20.32</v>
      </c>
      <c r="J6322" s="198">
        <v>1.08</v>
      </c>
    </row>
    <row r="6323" spans="1:10" ht="51">
      <c r="A6323" s="197" t="s">
        <v>146</v>
      </c>
      <c r="B6323" s="183" t="s">
        <v>2134</v>
      </c>
      <c r="C6323" s="183" t="s">
        <v>21</v>
      </c>
      <c r="D6323" s="285" t="s">
        <v>2135</v>
      </c>
      <c r="E6323" s="365" t="s">
        <v>155</v>
      </c>
      <c r="F6323" s="365"/>
      <c r="G6323" s="183" t="s">
        <v>156</v>
      </c>
      <c r="H6323" s="184">
        <v>1.5699999999999999E-2</v>
      </c>
      <c r="I6323" s="185">
        <v>85.02</v>
      </c>
      <c r="J6323" s="198">
        <v>1.33</v>
      </c>
    </row>
    <row r="6324" spans="1:10" ht="51">
      <c r="A6324" s="197" t="s">
        <v>146</v>
      </c>
      <c r="B6324" s="183" t="s">
        <v>2136</v>
      </c>
      <c r="C6324" s="183" t="s">
        <v>21</v>
      </c>
      <c r="D6324" s="285" t="s">
        <v>2137</v>
      </c>
      <c r="E6324" s="365" t="s">
        <v>155</v>
      </c>
      <c r="F6324" s="365"/>
      <c r="G6324" s="183" t="s">
        <v>249</v>
      </c>
      <c r="H6324" s="184">
        <v>3.8199999999999998E-2</v>
      </c>
      <c r="I6324" s="185">
        <v>27.94</v>
      </c>
      <c r="J6324" s="198">
        <v>1.06</v>
      </c>
    </row>
    <row r="6325" spans="1:10" ht="25.5">
      <c r="A6325" s="199" t="s">
        <v>139</v>
      </c>
      <c r="B6325" s="186" t="s">
        <v>2138</v>
      </c>
      <c r="C6325" s="186" t="s">
        <v>21</v>
      </c>
      <c r="D6325" s="278" t="s">
        <v>2139</v>
      </c>
      <c r="E6325" s="362" t="s">
        <v>142</v>
      </c>
      <c r="F6325" s="362"/>
      <c r="G6325" s="186" t="s">
        <v>2140</v>
      </c>
      <c r="H6325" s="187">
        <v>0.16</v>
      </c>
      <c r="I6325" s="188">
        <v>134.38</v>
      </c>
      <c r="J6325" s="200">
        <v>21.5</v>
      </c>
    </row>
    <row r="6326" spans="1:10" ht="25.5">
      <c r="A6326" s="201"/>
      <c r="B6326" s="293"/>
      <c r="C6326" s="293"/>
      <c r="D6326" s="279"/>
      <c r="E6326" s="279" t="s">
        <v>143</v>
      </c>
      <c r="F6326" s="203">
        <v>2.35</v>
      </c>
      <c r="G6326" s="279" t="s">
        <v>144</v>
      </c>
      <c r="H6326" s="203">
        <v>0</v>
      </c>
      <c r="I6326" s="279" t="s">
        <v>145</v>
      </c>
      <c r="J6326" s="204">
        <v>2.35</v>
      </c>
    </row>
    <row r="6327" spans="1:10" ht="15" customHeight="1" thickBot="1">
      <c r="A6327" s="201"/>
      <c r="B6327" s="293"/>
      <c r="C6327" s="293"/>
      <c r="D6327" s="279"/>
      <c r="E6327" s="279" t="s">
        <v>663</v>
      </c>
      <c r="F6327" s="203">
        <v>5.83</v>
      </c>
      <c r="G6327" s="279"/>
      <c r="H6327" s="363" t="s">
        <v>664</v>
      </c>
      <c r="I6327" s="363"/>
      <c r="J6327" s="204">
        <v>31.81</v>
      </c>
    </row>
    <row r="6328" spans="1:10" ht="15" thickTop="1">
      <c r="A6328" s="205"/>
      <c r="B6328" s="190"/>
      <c r="C6328" s="190"/>
      <c r="D6328" s="189"/>
      <c r="E6328" s="189"/>
      <c r="F6328" s="189"/>
      <c r="G6328" s="189"/>
      <c r="H6328" s="189"/>
      <c r="I6328" s="189"/>
      <c r="J6328" s="206"/>
    </row>
    <row r="6329" spans="1:10">
      <c r="A6329" s="290"/>
      <c r="B6329" s="289" t="s">
        <v>8</v>
      </c>
      <c r="C6329" s="289" t="s">
        <v>9</v>
      </c>
      <c r="D6329" s="284" t="s">
        <v>10</v>
      </c>
      <c r="E6329" s="367" t="s">
        <v>136</v>
      </c>
      <c r="F6329" s="367"/>
      <c r="G6329" s="289" t="s">
        <v>11</v>
      </c>
      <c r="H6329" s="288" t="s">
        <v>12</v>
      </c>
      <c r="I6329" s="288" t="s">
        <v>13</v>
      </c>
      <c r="J6329" s="287" t="s">
        <v>14</v>
      </c>
    </row>
    <row r="6330" spans="1:10" ht="25.5" customHeight="1">
      <c r="A6330" s="94" t="s">
        <v>137</v>
      </c>
      <c r="B6330" s="95" t="s">
        <v>1334</v>
      </c>
      <c r="C6330" s="95" t="s">
        <v>21</v>
      </c>
      <c r="D6330" s="277" t="s">
        <v>654</v>
      </c>
      <c r="E6330" s="368" t="s">
        <v>181</v>
      </c>
      <c r="F6330" s="368"/>
      <c r="G6330" s="95" t="s">
        <v>3</v>
      </c>
      <c r="H6330" s="182">
        <v>1</v>
      </c>
      <c r="I6330" s="96">
        <v>21.1</v>
      </c>
      <c r="J6330" s="196">
        <v>21.1</v>
      </c>
    </row>
    <row r="6331" spans="1:10" ht="25.5" customHeight="1">
      <c r="A6331" s="197" t="s">
        <v>146</v>
      </c>
      <c r="B6331" s="183" t="s">
        <v>1386</v>
      </c>
      <c r="C6331" s="183" t="s">
        <v>21</v>
      </c>
      <c r="D6331" s="285" t="s">
        <v>174</v>
      </c>
      <c r="E6331" s="365" t="s">
        <v>148</v>
      </c>
      <c r="F6331" s="365"/>
      <c r="G6331" s="183" t="s">
        <v>26</v>
      </c>
      <c r="H6331" s="184">
        <v>0.16309999999999999</v>
      </c>
      <c r="I6331" s="185">
        <v>25.62</v>
      </c>
      <c r="J6331" s="198">
        <v>4.17</v>
      </c>
    </row>
    <row r="6332" spans="1:10" ht="25.5" customHeight="1">
      <c r="A6332" s="197" t="s">
        <v>146</v>
      </c>
      <c r="B6332" s="183" t="s">
        <v>1345</v>
      </c>
      <c r="C6332" s="183" t="s">
        <v>21</v>
      </c>
      <c r="D6332" s="285" t="s">
        <v>147</v>
      </c>
      <c r="E6332" s="365" t="s">
        <v>148</v>
      </c>
      <c r="F6332" s="365"/>
      <c r="G6332" s="183" t="s">
        <v>26</v>
      </c>
      <c r="H6332" s="184">
        <v>4.4400000000000002E-2</v>
      </c>
      <c r="I6332" s="185">
        <v>20.32</v>
      </c>
      <c r="J6332" s="198">
        <v>0.9</v>
      </c>
    </row>
    <row r="6333" spans="1:10" ht="38.25">
      <c r="A6333" s="197" t="s">
        <v>146</v>
      </c>
      <c r="B6333" s="183" t="s">
        <v>1390</v>
      </c>
      <c r="C6333" s="183" t="s">
        <v>21</v>
      </c>
      <c r="D6333" s="285" t="s">
        <v>763</v>
      </c>
      <c r="E6333" s="365" t="s">
        <v>181</v>
      </c>
      <c r="F6333" s="365"/>
      <c r="G6333" s="183" t="s">
        <v>2</v>
      </c>
      <c r="H6333" s="184">
        <v>3.39E-2</v>
      </c>
      <c r="I6333" s="185">
        <v>473</v>
      </c>
      <c r="J6333" s="198">
        <v>16.03</v>
      </c>
    </row>
    <row r="6334" spans="1:10" ht="25.5">
      <c r="A6334" s="201"/>
      <c r="B6334" s="293"/>
      <c r="C6334" s="293"/>
      <c r="D6334" s="279"/>
      <c r="E6334" s="279" t="s">
        <v>143</v>
      </c>
      <c r="F6334" s="203">
        <v>5.73</v>
      </c>
      <c r="G6334" s="279" t="s">
        <v>144</v>
      </c>
      <c r="H6334" s="203">
        <v>0</v>
      </c>
      <c r="I6334" s="279" t="s">
        <v>145</v>
      </c>
      <c r="J6334" s="204">
        <v>5.73</v>
      </c>
    </row>
    <row r="6335" spans="1:10" ht="15" customHeight="1" thickBot="1">
      <c r="A6335" s="201"/>
      <c r="B6335" s="293"/>
      <c r="C6335" s="293"/>
      <c r="D6335" s="279"/>
      <c r="E6335" s="279" t="s">
        <v>663</v>
      </c>
      <c r="F6335" s="203">
        <v>4.74</v>
      </c>
      <c r="G6335" s="279"/>
      <c r="H6335" s="363" t="s">
        <v>664</v>
      </c>
      <c r="I6335" s="363"/>
      <c r="J6335" s="204">
        <v>25.84</v>
      </c>
    </row>
    <row r="6336" spans="1:10" ht="15" thickTop="1">
      <c r="A6336" s="205"/>
      <c r="B6336" s="190"/>
      <c r="C6336" s="190"/>
      <c r="D6336" s="189"/>
      <c r="E6336" s="189"/>
      <c r="F6336" s="189"/>
      <c r="G6336" s="189"/>
      <c r="H6336" s="189"/>
      <c r="I6336" s="189"/>
      <c r="J6336" s="206"/>
    </row>
    <row r="6337" spans="1:10">
      <c r="A6337" s="290"/>
      <c r="B6337" s="289" t="s">
        <v>8</v>
      </c>
      <c r="C6337" s="289" t="s">
        <v>9</v>
      </c>
      <c r="D6337" s="284" t="s">
        <v>10</v>
      </c>
      <c r="E6337" s="367" t="s">
        <v>136</v>
      </c>
      <c r="F6337" s="367"/>
      <c r="G6337" s="289" t="s">
        <v>11</v>
      </c>
      <c r="H6337" s="288" t="s">
        <v>12</v>
      </c>
      <c r="I6337" s="288" t="s">
        <v>13</v>
      </c>
      <c r="J6337" s="287" t="s">
        <v>14</v>
      </c>
    </row>
    <row r="6338" spans="1:10" ht="38.25" customHeight="1">
      <c r="A6338" s="94" t="s">
        <v>137</v>
      </c>
      <c r="B6338" s="95" t="s">
        <v>1337</v>
      </c>
      <c r="C6338" s="95" t="s">
        <v>21</v>
      </c>
      <c r="D6338" s="277" t="s">
        <v>656</v>
      </c>
      <c r="E6338" s="368" t="s">
        <v>182</v>
      </c>
      <c r="F6338" s="368"/>
      <c r="G6338" s="95" t="s">
        <v>45</v>
      </c>
      <c r="H6338" s="182">
        <v>1</v>
      </c>
      <c r="I6338" s="96">
        <v>165.48</v>
      </c>
      <c r="J6338" s="196">
        <v>165.48</v>
      </c>
    </row>
    <row r="6339" spans="1:10" ht="25.5" customHeight="1">
      <c r="A6339" s="197" t="s">
        <v>146</v>
      </c>
      <c r="B6339" s="183" t="s">
        <v>1508</v>
      </c>
      <c r="C6339" s="183" t="s">
        <v>21</v>
      </c>
      <c r="D6339" s="285" t="s">
        <v>150</v>
      </c>
      <c r="E6339" s="365" t="s">
        <v>148</v>
      </c>
      <c r="F6339" s="365"/>
      <c r="G6339" s="183" t="s">
        <v>26</v>
      </c>
      <c r="H6339" s="184">
        <v>0.17269999999999999</v>
      </c>
      <c r="I6339" s="185">
        <v>21.96</v>
      </c>
      <c r="J6339" s="198">
        <v>3.79</v>
      </c>
    </row>
    <row r="6340" spans="1:10" ht="25.5" customHeight="1">
      <c r="A6340" s="197" t="s">
        <v>146</v>
      </c>
      <c r="B6340" s="183" t="s">
        <v>1509</v>
      </c>
      <c r="C6340" s="183" t="s">
        <v>21</v>
      </c>
      <c r="D6340" s="285" t="s">
        <v>151</v>
      </c>
      <c r="E6340" s="365" t="s">
        <v>148</v>
      </c>
      <c r="F6340" s="365"/>
      <c r="G6340" s="183" t="s">
        <v>26</v>
      </c>
      <c r="H6340" s="184">
        <v>0.41439999999999999</v>
      </c>
      <c r="I6340" s="185">
        <v>26.68</v>
      </c>
      <c r="J6340" s="198">
        <v>11.05</v>
      </c>
    </row>
    <row r="6341" spans="1:10" ht="38.25">
      <c r="A6341" s="199" t="s">
        <v>139</v>
      </c>
      <c r="B6341" s="186" t="s">
        <v>2141</v>
      </c>
      <c r="C6341" s="186" t="s">
        <v>21</v>
      </c>
      <c r="D6341" s="278" t="s">
        <v>2142</v>
      </c>
      <c r="E6341" s="362" t="s">
        <v>142</v>
      </c>
      <c r="F6341" s="362"/>
      <c r="G6341" s="186" t="s">
        <v>45</v>
      </c>
      <c r="H6341" s="187">
        <v>1</v>
      </c>
      <c r="I6341" s="188">
        <v>150.63999999999999</v>
      </c>
      <c r="J6341" s="200">
        <v>150.63999999999999</v>
      </c>
    </row>
    <row r="6342" spans="1:10" ht="25.5">
      <c r="A6342" s="201"/>
      <c r="B6342" s="293"/>
      <c r="C6342" s="293"/>
      <c r="D6342" s="279"/>
      <c r="E6342" s="279" t="s">
        <v>143</v>
      </c>
      <c r="F6342" s="203">
        <v>11.71</v>
      </c>
      <c r="G6342" s="279" t="s">
        <v>144</v>
      </c>
      <c r="H6342" s="203">
        <v>0</v>
      </c>
      <c r="I6342" s="279" t="s">
        <v>145</v>
      </c>
      <c r="J6342" s="204">
        <v>11.71</v>
      </c>
    </row>
    <row r="6343" spans="1:10" ht="15" customHeight="1" thickBot="1">
      <c r="A6343" s="201"/>
      <c r="B6343" s="293"/>
      <c r="C6343" s="293"/>
      <c r="D6343" s="279"/>
      <c r="E6343" s="279" t="s">
        <v>663</v>
      </c>
      <c r="F6343" s="203">
        <v>37.18</v>
      </c>
      <c r="G6343" s="279"/>
      <c r="H6343" s="363" t="s">
        <v>664</v>
      </c>
      <c r="I6343" s="363"/>
      <c r="J6343" s="204">
        <v>202.66</v>
      </c>
    </row>
    <row r="6344" spans="1:10" ht="15" thickTop="1">
      <c r="A6344" s="205"/>
      <c r="B6344" s="190"/>
      <c r="C6344" s="190"/>
      <c r="D6344" s="189"/>
      <c r="E6344" s="189"/>
      <c r="F6344" s="189"/>
      <c r="G6344" s="189"/>
      <c r="H6344" s="189"/>
      <c r="I6344" s="189"/>
      <c r="J6344" s="206"/>
    </row>
    <row r="6345" spans="1:10">
      <c r="A6345" s="290"/>
      <c r="B6345" s="289" t="s">
        <v>8</v>
      </c>
      <c r="C6345" s="289" t="s">
        <v>9</v>
      </c>
      <c r="D6345" s="284" t="s">
        <v>10</v>
      </c>
      <c r="E6345" s="367" t="s">
        <v>136</v>
      </c>
      <c r="F6345" s="367"/>
      <c r="G6345" s="289" t="s">
        <v>11</v>
      </c>
      <c r="H6345" s="288" t="s">
        <v>12</v>
      </c>
      <c r="I6345" s="288" t="s">
        <v>13</v>
      </c>
      <c r="J6345" s="287" t="s">
        <v>14</v>
      </c>
    </row>
    <row r="6346" spans="1:10" ht="25.5" customHeight="1">
      <c r="A6346" s="94" t="s">
        <v>137</v>
      </c>
      <c r="B6346" s="95" t="s">
        <v>1516</v>
      </c>
      <c r="C6346" s="95" t="s">
        <v>21</v>
      </c>
      <c r="D6346" s="277" t="s">
        <v>3326</v>
      </c>
      <c r="E6346" s="368" t="s">
        <v>182</v>
      </c>
      <c r="F6346" s="368"/>
      <c r="G6346" s="95" t="s">
        <v>45</v>
      </c>
      <c r="H6346" s="182">
        <v>1</v>
      </c>
      <c r="I6346" s="96">
        <v>26.33</v>
      </c>
      <c r="J6346" s="196">
        <v>26.33</v>
      </c>
    </row>
    <row r="6347" spans="1:10" ht="25.5" customHeight="1">
      <c r="A6347" s="197" t="s">
        <v>146</v>
      </c>
      <c r="B6347" s="183" t="s">
        <v>1508</v>
      </c>
      <c r="C6347" s="183" t="s">
        <v>21</v>
      </c>
      <c r="D6347" s="285" t="s">
        <v>150</v>
      </c>
      <c r="E6347" s="365" t="s">
        <v>148</v>
      </c>
      <c r="F6347" s="365"/>
      <c r="G6347" s="183" t="s">
        <v>26</v>
      </c>
      <c r="H6347" s="184">
        <v>0.12503120000000001</v>
      </c>
      <c r="I6347" s="185">
        <v>21.96</v>
      </c>
      <c r="J6347" s="198">
        <v>2.74</v>
      </c>
    </row>
    <row r="6348" spans="1:10" ht="25.5" customHeight="1">
      <c r="A6348" s="197" t="s">
        <v>146</v>
      </c>
      <c r="B6348" s="183" t="s">
        <v>1509</v>
      </c>
      <c r="C6348" s="183" t="s">
        <v>21</v>
      </c>
      <c r="D6348" s="285" t="s">
        <v>151</v>
      </c>
      <c r="E6348" s="365" t="s">
        <v>148</v>
      </c>
      <c r="F6348" s="365"/>
      <c r="G6348" s="183" t="s">
        <v>26</v>
      </c>
      <c r="H6348" s="184">
        <v>0.40010000000000001</v>
      </c>
      <c r="I6348" s="185">
        <v>26.68</v>
      </c>
      <c r="J6348" s="198">
        <v>10.67</v>
      </c>
    </row>
    <row r="6349" spans="1:10">
      <c r="A6349" s="199" t="s">
        <v>139</v>
      </c>
      <c r="B6349" s="186" t="s">
        <v>2143</v>
      </c>
      <c r="C6349" s="186" t="s">
        <v>21</v>
      </c>
      <c r="D6349" s="278" t="s">
        <v>2144</v>
      </c>
      <c r="E6349" s="362" t="s">
        <v>142</v>
      </c>
      <c r="F6349" s="362"/>
      <c r="G6349" s="186" t="s">
        <v>45</v>
      </c>
      <c r="H6349" s="187">
        <v>2</v>
      </c>
      <c r="I6349" s="188">
        <v>2.76</v>
      </c>
      <c r="J6349" s="200">
        <v>5.52</v>
      </c>
    </row>
    <row r="6350" spans="1:10">
      <c r="A6350" s="199" t="s">
        <v>139</v>
      </c>
      <c r="B6350" s="186" t="s">
        <v>2145</v>
      </c>
      <c r="C6350" s="186" t="s">
        <v>21</v>
      </c>
      <c r="D6350" s="278" t="s">
        <v>2146</v>
      </c>
      <c r="E6350" s="362" t="s">
        <v>142</v>
      </c>
      <c r="F6350" s="362"/>
      <c r="G6350" s="186" t="s">
        <v>45</v>
      </c>
      <c r="H6350" s="187">
        <v>1</v>
      </c>
      <c r="I6350" s="188">
        <v>7.4</v>
      </c>
      <c r="J6350" s="200">
        <v>7.4</v>
      </c>
    </row>
    <row r="6351" spans="1:10" ht="25.5">
      <c r="A6351" s="201"/>
      <c r="B6351" s="293"/>
      <c r="C6351" s="293"/>
      <c r="D6351" s="279"/>
      <c r="E6351" s="279" t="s">
        <v>143</v>
      </c>
      <c r="F6351" s="203">
        <v>10.6</v>
      </c>
      <c r="G6351" s="279" t="s">
        <v>144</v>
      </c>
      <c r="H6351" s="203">
        <v>0</v>
      </c>
      <c r="I6351" s="279" t="s">
        <v>145</v>
      </c>
      <c r="J6351" s="204">
        <v>10.6</v>
      </c>
    </row>
    <row r="6352" spans="1:10" ht="15" customHeight="1" thickBot="1">
      <c r="A6352" s="201"/>
      <c r="B6352" s="293"/>
      <c r="C6352" s="293"/>
      <c r="D6352" s="279"/>
      <c r="E6352" s="279" t="s">
        <v>663</v>
      </c>
      <c r="F6352" s="203">
        <v>5.91</v>
      </c>
      <c r="G6352" s="279"/>
      <c r="H6352" s="363" t="s">
        <v>664</v>
      </c>
      <c r="I6352" s="363"/>
      <c r="J6352" s="204">
        <v>32.24</v>
      </c>
    </row>
    <row r="6353" spans="1:10" ht="15" thickTop="1">
      <c r="A6353" s="205"/>
      <c r="B6353" s="190"/>
      <c r="C6353" s="190"/>
      <c r="D6353" s="189"/>
      <c r="E6353" s="189"/>
      <c r="F6353" s="189"/>
      <c r="G6353" s="189"/>
      <c r="H6353" s="189"/>
      <c r="I6353" s="189"/>
      <c r="J6353" s="206"/>
    </row>
    <row r="6354" spans="1:10">
      <c r="A6354" s="290"/>
      <c r="B6354" s="289" t="s">
        <v>8</v>
      </c>
      <c r="C6354" s="289" t="s">
        <v>9</v>
      </c>
      <c r="D6354" s="284" t="s">
        <v>10</v>
      </c>
      <c r="E6354" s="367" t="s">
        <v>136</v>
      </c>
      <c r="F6354" s="367"/>
      <c r="G6354" s="289" t="s">
        <v>11</v>
      </c>
      <c r="H6354" s="288" t="s">
        <v>12</v>
      </c>
      <c r="I6354" s="288" t="s">
        <v>13</v>
      </c>
      <c r="J6354" s="287" t="s">
        <v>14</v>
      </c>
    </row>
    <row r="6355" spans="1:10" ht="14.25" customHeight="1">
      <c r="A6355" s="94" t="s">
        <v>137</v>
      </c>
      <c r="B6355" s="95" t="s">
        <v>1396</v>
      </c>
      <c r="C6355" s="95" t="s">
        <v>21</v>
      </c>
      <c r="D6355" s="277" t="s">
        <v>168</v>
      </c>
      <c r="E6355" s="368" t="s">
        <v>148</v>
      </c>
      <c r="F6355" s="368"/>
      <c r="G6355" s="95" t="s">
        <v>26</v>
      </c>
      <c r="H6355" s="182">
        <v>1</v>
      </c>
      <c r="I6355" s="96">
        <v>25.47</v>
      </c>
      <c r="J6355" s="196">
        <v>25.47</v>
      </c>
    </row>
    <row r="6356" spans="1:10" ht="25.5" customHeight="1">
      <c r="A6356" s="197" t="s">
        <v>146</v>
      </c>
      <c r="B6356" s="183" t="s">
        <v>1932</v>
      </c>
      <c r="C6356" s="183" t="s">
        <v>21</v>
      </c>
      <c r="D6356" s="285" t="s">
        <v>1933</v>
      </c>
      <c r="E6356" s="365" t="s">
        <v>148</v>
      </c>
      <c r="F6356" s="365"/>
      <c r="G6356" s="183" t="s">
        <v>26</v>
      </c>
      <c r="H6356" s="184">
        <v>1</v>
      </c>
      <c r="I6356" s="185">
        <v>0.33</v>
      </c>
      <c r="J6356" s="198">
        <v>0.33</v>
      </c>
    </row>
    <row r="6357" spans="1:10">
      <c r="A6357" s="199" t="s">
        <v>139</v>
      </c>
      <c r="B6357" s="186" t="s">
        <v>1934</v>
      </c>
      <c r="C6357" s="186" t="s">
        <v>21</v>
      </c>
      <c r="D6357" s="278" t="s">
        <v>1935</v>
      </c>
      <c r="E6357" s="362" t="s">
        <v>141</v>
      </c>
      <c r="F6357" s="362"/>
      <c r="G6357" s="186" t="s">
        <v>26</v>
      </c>
      <c r="H6357" s="187">
        <v>1</v>
      </c>
      <c r="I6357" s="188">
        <v>19.79</v>
      </c>
      <c r="J6357" s="200">
        <v>19.79</v>
      </c>
    </row>
    <row r="6358" spans="1:10" ht="25.5">
      <c r="A6358" s="199" t="s">
        <v>139</v>
      </c>
      <c r="B6358" s="186" t="s">
        <v>1732</v>
      </c>
      <c r="C6358" s="186" t="s">
        <v>21</v>
      </c>
      <c r="D6358" s="278" t="s">
        <v>1733</v>
      </c>
      <c r="E6358" s="362" t="s">
        <v>142</v>
      </c>
      <c r="F6358" s="362"/>
      <c r="G6358" s="186" t="s">
        <v>26</v>
      </c>
      <c r="H6358" s="187">
        <v>1</v>
      </c>
      <c r="I6358" s="188">
        <v>1.0900000000000001</v>
      </c>
      <c r="J6358" s="200">
        <v>1.0900000000000001</v>
      </c>
    </row>
    <row r="6359" spans="1:10" ht="25.5">
      <c r="A6359" s="199" t="s">
        <v>139</v>
      </c>
      <c r="B6359" s="186" t="s">
        <v>1734</v>
      </c>
      <c r="C6359" s="186" t="s">
        <v>21</v>
      </c>
      <c r="D6359" s="278" t="s">
        <v>1735</v>
      </c>
      <c r="E6359" s="362" t="s">
        <v>142</v>
      </c>
      <c r="F6359" s="362"/>
      <c r="G6359" s="186" t="s">
        <v>26</v>
      </c>
      <c r="H6359" s="187">
        <v>1</v>
      </c>
      <c r="I6359" s="188">
        <v>0.82</v>
      </c>
      <c r="J6359" s="200">
        <v>0.82</v>
      </c>
    </row>
    <row r="6360" spans="1:10" ht="25.5">
      <c r="A6360" s="199" t="s">
        <v>139</v>
      </c>
      <c r="B6360" s="186" t="s">
        <v>1366</v>
      </c>
      <c r="C6360" s="186" t="s">
        <v>21</v>
      </c>
      <c r="D6360" s="278" t="s">
        <v>733</v>
      </c>
      <c r="E6360" s="362" t="s">
        <v>142</v>
      </c>
      <c r="F6360" s="362"/>
      <c r="G6360" s="186" t="s">
        <v>26</v>
      </c>
      <c r="H6360" s="187">
        <v>1</v>
      </c>
      <c r="I6360" s="188">
        <v>1.34</v>
      </c>
      <c r="J6360" s="200">
        <v>1.34</v>
      </c>
    </row>
    <row r="6361" spans="1:10" ht="25.5">
      <c r="A6361" s="199" t="s">
        <v>139</v>
      </c>
      <c r="B6361" s="186" t="s">
        <v>1367</v>
      </c>
      <c r="C6361" s="186" t="s">
        <v>21</v>
      </c>
      <c r="D6361" s="278" t="s">
        <v>734</v>
      </c>
      <c r="E6361" s="362" t="s">
        <v>142</v>
      </c>
      <c r="F6361" s="362"/>
      <c r="G6361" s="186" t="s">
        <v>26</v>
      </c>
      <c r="H6361" s="187">
        <v>1</v>
      </c>
      <c r="I6361" s="188">
        <v>0.04</v>
      </c>
      <c r="J6361" s="200">
        <v>0.04</v>
      </c>
    </row>
    <row r="6362" spans="1:10" ht="25.5">
      <c r="A6362" s="199" t="s">
        <v>139</v>
      </c>
      <c r="B6362" s="186" t="s">
        <v>1736</v>
      </c>
      <c r="C6362" s="186" t="s">
        <v>21</v>
      </c>
      <c r="D6362" s="278" t="s">
        <v>1737</v>
      </c>
      <c r="E6362" s="362" t="s">
        <v>142</v>
      </c>
      <c r="F6362" s="362"/>
      <c r="G6362" s="186" t="s">
        <v>26</v>
      </c>
      <c r="H6362" s="187">
        <v>1</v>
      </c>
      <c r="I6362" s="188">
        <v>0.82</v>
      </c>
      <c r="J6362" s="200">
        <v>0.82</v>
      </c>
    </row>
    <row r="6363" spans="1:10" ht="25.5">
      <c r="A6363" s="199" t="s">
        <v>139</v>
      </c>
      <c r="B6363" s="186" t="s">
        <v>1738</v>
      </c>
      <c r="C6363" s="186" t="s">
        <v>21</v>
      </c>
      <c r="D6363" s="278" t="s">
        <v>1739</v>
      </c>
      <c r="E6363" s="362" t="s">
        <v>142</v>
      </c>
      <c r="F6363" s="362"/>
      <c r="G6363" s="186" t="s">
        <v>26</v>
      </c>
      <c r="H6363" s="187">
        <v>1</v>
      </c>
      <c r="I6363" s="188">
        <v>1.24</v>
      </c>
      <c r="J6363" s="200">
        <v>1.24</v>
      </c>
    </row>
    <row r="6364" spans="1:10" ht="25.5">
      <c r="A6364" s="201"/>
      <c r="B6364" s="293"/>
      <c r="C6364" s="293"/>
      <c r="D6364" s="279"/>
      <c r="E6364" s="279" t="s">
        <v>143</v>
      </c>
      <c r="F6364" s="203">
        <v>20.12</v>
      </c>
      <c r="G6364" s="279" t="s">
        <v>144</v>
      </c>
      <c r="H6364" s="203">
        <v>0</v>
      </c>
      <c r="I6364" s="279" t="s">
        <v>145</v>
      </c>
      <c r="J6364" s="204">
        <v>20.12</v>
      </c>
    </row>
    <row r="6365" spans="1:10" ht="15" customHeight="1" thickBot="1">
      <c r="A6365" s="201"/>
      <c r="B6365" s="293"/>
      <c r="C6365" s="293"/>
      <c r="D6365" s="279"/>
      <c r="E6365" s="279" t="s">
        <v>663</v>
      </c>
      <c r="F6365" s="203">
        <v>5.72</v>
      </c>
      <c r="G6365" s="279"/>
      <c r="H6365" s="363" t="s">
        <v>664</v>
      </c>
      <c r="I6365" s="363"/>
      <c r="J6365" s="204">
        <v>31.19</v>
      </c>
    </row>
    <row r="6366" spans="1:10" ht="15" thickTop="1">
      <c r="A6366" s="205"/>
      <c r="B6366" s="190"/>
      <c r="C6366" s="190"/>
      <c r="D6366" s="189"/>
      <c r="E6366" s="189"/>
      <c r="F6366" s="189"/>
      <c r="G6366" s="189"/>
      <c r="H6366" s="189"/>
      <c r="I6366" s="189"/>
      <c r="J6366" s="206"/>
    </row>
    <row r="6367" spans="1:10">
      <c r="A6367" s="290"/>
      <c r="B6367" s="289" t="s">
        <v>8</v>
      </c>
      <c r="C6367" s="289" t="s">
        <v>9</v>
      </c>
      <c r="D6367" s="284" t="s">
        <v>10</v>
      </c>
      <c r="E6367" s="367" t="s">
        <v>136</v>
      </c>
      <c r="F6367" s="367"/>
      <c r="G6367" s="289" t="s">
        <v>11</v>
      </c>
      <c r="H6367" s="288" t="s">
        <v>12</v>
      </c>
      <c r="I6367" s="288" t="s">
        <v>13</v>
      </c>
      <c r="J6367" s="287" t="s">
        <v>14</v>
      </c>
    </row>
    <row r="6368" spans="1:10" ht="14.25" customHeight="1">
      <c r="A6368" s="94" t="s">
        <v>137</v>
      </c>
      <c r="B6368" s="95" t="s">
        <v>1552</v>
      </c>
      <c r="C6368" s="95" t="s">
        <v>21</v>
      </c>
      <c r="D6368" s="277" t="s">
        <v>913</v>
      </c>
      <c r="E6368" s="368" t="s">
        <v>148</v>
      </c>
      <c r="F6368" s="368"/>
      <c r="G6368" s="95" t="s">
        <v>26</v>
      </c>
      <c r="H6368" s="182">
        <v>1</v>
      </c>
      <c r="I6368" s="96">
        <v>27.83</v>
      </c>
      <c r="J6368" s="196">
        <v>27.83</v>
      </c>
    </row>
    <row r="6369" spans="1:10" ht="25.5" customHeight="1">
      <c r="A6369" s="197" t="s">
        <v>146</v>
      </c>
      <c r="B6369" s="183" t="s">
        <v>1936</v>
      </c>
      <c r="C6369" s="183" t="s">
        <v>21</v>
      </c>
      <c r="D6369" s="285" t="s">
        <v>1937</v>
      </c>
      <c r="E6369" s="365" t="s">
        <v>148</v>
      </c>
      <c r="F6369" s="365"/>
      <c r="G6369" s="183" t="s">
        <v>26</v>
      </c>
      <c r="H6369" s="184">
        <v>1</v>
      </c>
      <c r="I6369" s="185">
        <v>0.69</v>
      </c>
      <c r="J6369" s="198">
        <v>0.69</v>
      </c>
    </row>
    <row r="6370" spans="1:10">
      <c r="A6370" s="199" t="s">
        <v>139</v>
      </c>
      <c r="B6370" s="186" t="s">
        <v>1938</v>
      </c>
      <c r="C6370" s="186" t="s">
        <v>21</v>
      </c>
      <c r="D6370" s="278" t="s">
        <v>1939</v>
      </c>
      <c r="E6370" s="362" t="s">
        <v>141</v>
      </c>
      <c r="F6370" s="362"/>
      <c r="G6370" s="186" t="s">
        <v>26</v>
      </c>
      <c r="H6370" s="187">
        <v>1</v>
      </c>
      <c r="I6370" s="188">
        <v>21.8</v>
      </c>
      <c r="J6370" s="200">
        <v>21.8</v>
      </c>
    </row>
    <row r="6371" spans="1:10" ht="25.5">
      <c r="A6371" s="199" t="s">
        <v>139</v>
      </c>
      <c r="B6371" s="186" t="s">
        <v>1732</v>
      </c>
      <c r="C6371" s="186" t="s">
        <v>21</v>
      </c>
      <c r="D6371" s="278" t="s">
        <v>1733</v>
      </c>
      <c r="E6371" s="362" t="s">
        <v>142</v>
      </c>
      <c r="F6371" s="362"/>
      <c r="G6371" s="186" t="s">
        <v>26</v>
      </c>
      <c r="H6371" s="187">
        <v>1</v>
      </c>
      <c r="I6371" s="188">
        <v>1.0900000000000001</v>
      </c>
      <c r="J6371" s="200">
        <v>1.0900000000000001</v>
      </c>
    </row>
    <row r="6372" spans="1:10" ht="25.5">
      <c r="A6372" s="199" t="s">
        <v>139</v>
      </c>
      <c r="B6372" s="186" t="s">
        <v>1734</v>
      </c>
      <c r="C6372" s="186" t="s">
        <v>21</v>
      </c>
      <c r="D6372" s="278" t="s">
        <v>1735</v>
      </c>
      <c r="E6372" s="362" t="s">
        <v>142</v>
      </c>
      <c r="F6372" s="362"/>
      <c r="G6372" s="186" t="s">
        <v>26</v>
      </c>
      <c r="H6372" s="187">
        <v>1</v>
      </c>
      <c r="I6372" s="188">
        <v>0.82</v>
      </c>
      <c r="J6372" s="200">
        <v>0.82</v>
      </c>
    </row>
    <row r="6373" spans="1:10" ht="25.5">
      <c r="A6373" s="199" t="s">
        <v>139</v>
      </c>
      <c r="B6373" s="186" t="s">
        <v>1366</v>
      </c>
      <c r="C6373" s="186" t="s">
        <v>21</v>
      </c>
      <c r="D6373" s="278" t="s">
        <v>733</v>
      </c>
      <c r="E6373" s="362" t="s">
        <v>142</v>
      </c>
      <c r="F6373" s="362"/>
      <c r="G6373" s="186" t="s">
        <v>26</v>
      </c>
      <c r="H6373" s="187">
        <v>1</v>
      </c>
      <c r="I6373" s="188">
        <v>1.34</v>
      </c>
      <c r="J6373" s="200">
        <v>1.34</v>
      </c>
    </row>
    <row r="6374" spans="1:10" ht="25.5">
      <c r="A6374" s="199" t="s">
        <v>139</v>
      </c>
      <c r="B6374" s="186" t="s">
        <v>1367</v>
      </c>
      <c r="C6374" s="186" t="s">
        <v>21</v>
      </c>
      <c r="D6374" s="278" t="s">
        <v>734</v>
      </c>
      <c r="E6374" s="362" t="s">
        <v>142</v>
      </c>
      <c r="F6374" s="362"/>
      <c r="G6374" s="186" t="s">
        <v>26</v>
      </c>
      <c r="H6374" s="187">
        <v>1</v>
      </c>
      <c r="I6374" s="188">
        <v>0.04</v>
      </c>
      <c r="J6374" s="200">
        <v>0.04</v>
      </c>
    </row>
    <row r="6375" spans="1:10" ht="25.5">
      <c r="A6375" s="199" t="s">
        <v>139</v>
      </c>
      <c r="B6375" s="186" t="s">
        <v>1796</v>
      </c>
      <c r="C6375" s="186" t="s">
        <v>21</v>
      </c>
      <c r="D6375" s="278" t="s">
        <v>1797</v>
      </c>
      <c r="E6375" s="362" t="s">
        <v>142</v>
      </c>
      <c r="F6375" s="362"/>
      <c r="G6375" s="186" t="s">
        <v>26</v>
      </c>
      <c r="H6375" s="187">
        <v>1</v>
      </c>
      <c r="I6375" s="188">
        <v>0.85</v>
      </c>
      <c r="J6375" s="200">
        <v>0.85</v>
      </c>
    </row>
    <row r="6376" spans="1:10" ht="25.5">
      <c r="A6376" s="199" t="s">
        <v>139</v>
      </c>
      <c r="B6376" s="186" t="s">
        <v>1798</v>
      </c>
      <c r="C6376" s="186" t="s">
        <v>21</v>
      </c>
      <c r="D6376" s="278" t="s">
        <v>1799</v>
      </c>
      <c r="E6376" s="362" t="s">
        <v>142</v>
      </c>
      <c r="F6376" s="362"/>
      <c r="G6376" s="186" t="s">
        <v>26</v>
      </c>
      <c r="H6376" s="187">
        <v>1</v>
      </c>
      <c r="I6376" s="188">
        <v>1.2</v>
      </c>
      <c r="J6376" s="200">
        <v>1.2</v>
      </c>
    </row>
    <row r="6377" spans="1:10" ht="25.5">
      <c r="A6377" s="201"/>
      <c r="B6377" s="293"/>
      <c r="C6377" s="293"/>
      <c r="D6377" s="279"/>
      <c r="E6377" s="279" t="s">
        <v>143</v>
      </c>
      <c r="F6377" s="203">
        <v>22.49</v>
      </c>
      <c r="G6377" s="279" t="s">
        <v>144</v>
      </c>
      <c r="H6377" s="203">
        <v>0</v>
      </c>
      <c r="I6377" s="279" t="s">
        <v>145</v>
      </c>
      <c r="J6377" s="204">
        <v>22.49</v>
      </c>
    </row>
    <row r="6378" spans="1:10" ht="15" customHeight="1" thickBot="1">
      <c r="A6378" s="201"/>
      <c r="B6378" s="293"/>
      <c r="C6378" s="293"/>
      <c r="D6378" s="279"/>
      <c r="E6378" s="279" t="s">
        <v>663</v>
      </c>
      <c r="F6378" s="203">
        <v>6.25</v>
      </c>
      <c r="G6378" s="279"/>
      <c r="H6378" s="363" t="s">
        <v>664</v>
      </c>
      <c r="I6378" s="363"/>
      <c r="J6378" s="204">
        <v>34.08</v>
      </c>
    </row>
    <row r="6379" spans="1:10" ht="15" thickTop="1">
      <c r="A6379" s="205"/>
      <c r="B6379" s="190"/>
      <c r="C6379" s="190"/>
      <c r="D6379" s="189"/>
      <c r="E6379" s="189"/>
      <c r="F6379" s="189"/>
      <c r="G6379" s="189"/>
      <c r="H6379" s="189"/>
      <c r="I6379" s="189"/>
      <c r="J6379" s="206"/>
    </row>
    <row r="6380" spans="1:10">
      <c r="A6380" s="290"/>
      <c r="B6380" s="289" t="s">
        <v>8</v>
      </c>
      <c r="C6380" s="289" t="s">
        <v>9</v>
      </c>
      <c r="D6380" s="284" t="s">
        <v>10</v>
      </c>
      <c r="E6380" s="367" t="s">
        <v>136</v>
      </c>
      <c r="F6380" s="367"/>
      <c r="G6380" s="289" t="s">
        <v>11</v>
      </c>
      <c r="H6380" s="288" t="s">
        <v>12</v>
      </c>
      <c r="I6380" s="288" t="s">
        <v>13</v>
      </c>
      <c r="J6380" s="287" t="s">
        <v>14</v>
      </c>
    </row>
    <row r="6381" spans="1:10" ht="25.5" customHeight="1">
      <c r="A6381" s="94" t="s">
        <v>137</v>
      </c>
      <c r="B6381" s="95" t="s">
        <v>4160</v>
      </c>
      <c r="C6381" s="95" t="s">
        <v>21</v>
      </c>
      <c r="D6381" s="277" t="s">
        <v>4161</v>
      </c>
      <c r="E6381" s="368" t="s">
        <v>155</v>
      </c>
      <c r="F6381" s="368"/>
      <c r="G6381" s="95" t="s">
        <v>249</v>
      </c>
      <c r="H6381" s="182">
        <v>1</v>
      </c>
      <c r="I6381" s="96">
        <v>56.98</v>
      </c>
      <c r="J6381" s="196">
        <v>56.98</v>
      </c>
    </row>
    <row r="6382" spans="1:10" ht="25.5" customHeight="1">
      <c r="A6382" s="197" t="s">
        <v>146</v>
      </c>
      <c r="B6382" s="183" t="s">
        <v>2028</v>
      </c>
      <c r="C6382" s="183" t="s">
        <v>21</v>
      </c>
      <c r="D6382" s="285" t="s">
        <v>2029</v>
      </c>
      <c r="E6382" s="365" t="s">
        <v>148</v>
      </c>
      <c r="F6382" s="365"/>
      <c r="G6382" s="183" t="s">
        <v>26</v>
      </c>
      <c r="H6382" s="184">
        <v>1</v>
      </c>
      <c r="I6382" s="185">
        <v>24.21</v>
      </c>
      <c r="J6382" s="198">
        <v>24.21</v>
      </c>
    </row>
    <row r="6383" spans="1:10" ht="25.5" customHeight="1">
      <c r="A6383" s="197" t="s">
        <v>146</v>
      </c>
      <c r="B6383" s="183" t="s">
        <v>4600</v>
      </c>
      <c r="C6383" s="183" t="s">
        <v>21</v>
      </c>
      <c r="D6383" s="285" t="s">
        <v>4601</v>
      </c>
      <c r="E6383" s="365" t="s">
        <v>155</v>
      </c>
      <c r="F6383" s="365"/>
      <c r="G6383" s="183" t="s">
        <v>26</v>
      </c>
      <c r="H6383" s="184">
        <v>1</v>
      </c>
      <c r="I6383" s="185">
        <v>25.92</v>
      </c>
      <c r="J6383" s="198">
        <v>25.92</v>
      </c>
    </row>
    <row r="6384" spans="1:10" ht="25.5" customHeight="1">
      <c r="A6384" s="197" t="s">
        <v>146</v>
      </c>
      <c r="B6384" s="183" t="s">
        <v>4602</v>
      </c>
      <c r="C6384" s="183" t="s">
        <v>21</v>
      </c>
      <c r="D6384" s="285" t="s">
        <v>4603</v>
      </c>
      <c r="E6384" s="365" t="s">
        <v>155</v>
      </c>
      <c r="F6384" s="365"/>
      <c r="G6384" s="183" t="s">
        <v>26</v>
      </c>
      <c r="H6384" s="184">
        <v>1</v>
      </c>
      <c r="I6384" s="185">
        <v>6.85</v>
      </c>
      <c r="J6384" s="198">
        <v>6.85</v>
      </c>
    </row>
    <row r="6385" spans="1:10" ht="25.5">
      <c r="A6385" s="201"/>
      <c r="B6385" s="293"/>
      <c r="C6385" s="293"/>
      <c r="D6385" s="279"/>
      <c r="E6385" s="279" t="s">
        <v>143</v>
      </c>
      <c r="F6385" s="203">
        <v>20.05</v>
      </c>
      <c r="G6385" s="279" t="s">
        <v>144</v>
      </c>
      <c r="H6385" s="203">
        <v>0</v>
      </c>
      <c r="I6385" s="279" t="s">
        <v>145</v>
      </c>
      <c r="J6385" s="204">
        <v>20.05</v>
      </c>
    </row>
    <row r="6386" spans="1:10" ht="15" customHeight="1" thickBot="1">
      <c r="A6386" s="201"/>
      <c r="B6386" s="293"/>
      <c r="C6386" s="293"/>
      <c r="D6386" s="279"/>
      <c r="E6386" s="279" t="s">
        <v>663</v>
      </c>
      <c r="F6386" s="203">
        <v>12.8</v>
      </c>
      <c r="G6386" s="279"/>
      <c r="H6386" s="363" t="s">
        <v>664</v>
      </c>
      <c r="I6386" s="363"/>
      <c r="J6386" s="204">
        <v>69.78</v>
      </c>
    </row>
    <row r="6387" spans="1:10" ht="15" thickTop="1">
      <c r="A6387" s="205"/>
      <c r="B6387" s="190"/>
      <c r="C6387" s="190"/>
      <c r="D6387" s="189"/>
      <c r="E6387" s="189"/>
      <c r="F6387" s="189"/>
      <c r="G6387" s="189"/>
      <c r="H6387" s="189"/>
      <c r="I6387" s="189"/>
      <c r="J6387" s="206"/>
    </row>
    <row r="6388" spans="1:10">
      <c r="A6388" s="290"/>
      <c r="B6388" s="289" t="s">
        <v>8</v>
      </c>
      <c r="C6388" s="289" t="s">
        <v>9</v>
      </c>
      <c r="D6388" s="284" t="s">
        <v>10</v>
      </c>
      <c r="E6388" s="367" t="s">
        <v>136</v>
      </c>
      <c r="F6388" s="367"/>
      <c r="G6388" s="289" t="s">
        <v>11</v>
      </c>
      <c r="H6388" s="288" t="s">
        <v>12</v>
      </c>
      <c r="I6388" s="288" t="s">
        <v>13</v>
      </c>
      <c r="J6388" s="287" t="s">
        <v>14</v>
      </c>
    </row>
    <row r="6389" spans="1:10" ht="25.5" customHeight="1">
      <c r="A6389" s="94" t="s">
        <v>137</v>
      </c>
      <c r="B6389" s="95" t="s">
        <v>4158</v>
      </c>
      <c r="C6389" s="95" t="s">
        <v>21</v>
      </c>
      <c r="D6389" s="277" t="s">
        <v>4159</v>
      </c>
      <c r="E6389" s="368" t="s">
        <v>155</v>
      </c>
      <c r="F6389" s="368"/>
      <c r="G6389" s="95" t="s">
        <v>156</v>
      </c>
      <c r="H6389" s="182">
        <v>1</v>
      </c>
      <c r="I6389" s="96">
        <v>106.92</v>
      </c>
      <c r="J6389" s="196">
        <v>106.92</v>
      </c>
    </row>
    <row r="6390" spans="1:10" ht="25.5" customHeight="1">
      <c r="A6390" s="197" t="s">
        <v>146</v>
      </c>
      <c r="B6390" s="183" t="s">
        <v>2028</v>
      </c>
      <c r="C6390" s="183" t="s">
        <v>21</v>
      </c>
      <c r="D6390" s="285" t="s">
        <v>2029</v>
      </c>
      <c r="E6390" s="365" t="s">
        <v>148</v>
      </c>
      <c r="F6390" s="365"/>
      <c r="G6390" s="183" t="s">
        <v>26</v>
      </c>
      <c r="H6390" s="184">
        <v>1</v>
      </c>
      <c r="I6390" s="185">
        <v>24.21</v>
      </c>
      <c r="J6390" s="198">
        <v>24.21</v>
      </c>
    </row>
    <row r="6391" spans="1:10" ht="25.5" customHeight="1">
      <c r="A6391" s="197" t="s">
        <v>146</v>
      </c>
      <c r="B6391" s="183" t="s">
        <v>4600</v>
      </c>
      <c r="C6391" s="183" t="s">
        <v>21</v>
      </c>
      <c r="D6391" s="285" t="s">
        <v>4601</v>
      </c>
      <c r="E6391" s="365" t="s">
        <v>155</v>
      </c>
      <c r="F6391" s="365"/>
      <c r="G6391" s="183" t="s">
        <v>26</v>
      </c>
      <c r="H6391" s="184">
        <v>1</v>
      </c>
      <c r="I6391" s="185">
        <v>25.92</v>
      </c>
      <c r="J6391" s="198">
        <v>25.92</v>
      </c>
    </row>
    <row r="6392" spans="1:10" ht="25.5" customHeight="1">
      <c r="A6392" s="197" t="s">
        <v>146</v>
      </c>
      <c r="B6392" s="183" t="s">
        <v>4602</v>
      </c>
      <c r="C6392" s="183" t="s">
        <v>21</v>
      </c>
      <c r="D6392" s="285" t="s">
        <v>4603</v>
      </c>
      <c r="E6392" s="365" t="s">
        <v>155</v>
      </c>
      <c r="F6392" s="365"/>
      <c r="G6392" s="183" t="s">
        <v>26</v>
      </c>
      <c r="H6392" s="184">
        <v>1</v>
      </c>
      <c r="I6392" s="185">
        <v>6.85</v>
      </c>
      <c r="J6392" s="198">
        <v>6.85</v>
      </c>
    </row>
    <row r="6393" spans="1:10" ht="25.5" customHeight="1">
      <c r="A6393" s="197" t="s">
        <v>146</v>
      </c>
      <c r="B6393" s="183" t="s">
        <v>4604</v>
      </c>
      <c r="C6393" s="183" t="s">
        <v>21</v>
      </c>
      <c r="D6393" s="285" t="s">
        <v>4605</v>
      </c>
      <c r="E6393" s="365" t="s">
        <v>155</v>
      </c>
      <c r="F6393" s="365"/>
      <c r="G6393" s="183" t="s">
        <v>26</v>
      </c>
      <c r="H6393" s="184">
        <v>1</v>
      </c>
      <c r="I6393" s="185">
        <v>32.4</v>
      </c>
      <c r="J6393" s="198">
        <v>32.4</v>
      </c>
    </row>
    <row r="6394" spans="1:10" ht="38.25" customHeight="1">
      <c r="A6394" s="197" t="s">
        <v>146</v>
      </c>
      <c r="B6394" s="183" t="s">
        <v>4606</v>
      </c>
      <c r="C6394" s="183" t="s">
        <v>21</v>
      </c>
      <c r="D6394" s="285" t="s">
        <v>4607</v>
      </c>
      <c r="E6394" s="365" t="s">
        <v>155</v>
      </c>
      <c r="F6394" s="365"/>
      <c r="G6394" s="183" t="s">
        <v>26</v>
      </c>
      <c r="H6394" s="184">
        <v>1</v>
      </c>
      <c r="I6394" s="185">
        <v>17.54</v>
      </c>
      <c r="J6394" s="198">
        <v>17.54</v>
      </c>
    </row>
    <row r="6395" spans="1:10" ht="25.5">
      <c r="A6395" s="201"/>
      <c r="B6395" s="293"/>
      <c r="C6395" s="293"/>
      <c r="D6395" s="279"/>
      <c r="E6395" s="279" t="s">
        <v>143</v>
      </c>
      <c r="F6395" s="203">
        <v>20.05</v>
      </c>
      <c r="G6395" s="279" t="s">
        <v>144</v>
      </c>
      <c r="H6395" s="203">
        <v>0</v>
      </c>
      <c r="I6395" s="279" t="s">
        <v>145</v>
      </c>
      <c r="J6395" s="204">
        <v>20.05</v>
      </c>
    </row>
    <row r="6396" spans="1:10" ht="15" customHeight="1" thickBot="1">
      <c r="A6396" s="201"/>
      <c r="B6396" s="293"/>
      <c r="C6396" s="293"/>
      <c r="D6396" s="279"/>
      <c r="E6396" s="279" t="s">
        <v>663</v>
      </c>
      <c r="F6396" s="203">
        <v>24.02</v>
      </c>
      <c r="G6396" s="279"/>
      <c r="H6396" s="363" t="s">
        <v>664</v>
      </c>
      <c r="I6396" s="363"/>
      <c r="J6396" s="204">
        <v>130.94</v>
      </c>
    </row>
    <row r="6397" spans="1:10" ht="15" thickTop="1">
      <c r="A6397" s="205"/>
      <c r="B6397" s="190"/>
      <c r="C6397" s="190"/>
      <c r="D6397" s="189"/>
      <c r="E6397" s="189"/>
      <c r="F6397" s="189"/>
      <c r="G6397" s="189"/>
      <c r="H6397" s="189"/>
      <c r="I6397" s="189"/>
      <c r="J6397" s="206"/>
    </row>
    <row r="6398" spans="1:10">
      <c r="A6398" s="290"/>
      <c r="B6398" s="289" t="s">
        <v>8</v>
      </c>
      <c r="C6398" s="289" t="s">
        <v>9</v>
      </c>
      <c r="D6398" s="284" t="s">
        <v>10</v>
      </c>
      <c r="E6398" s="367" t="s">
        <v>136</v>
      </c>
      <c r="F6398" s="367"/>
      <c r="G6398" s="289" t="s">
        <v>11</v>
      </c>
      <c r="H6398" s="288" t="s">
        <v>12</v>
      </c>
      <c r="I6398" s="288" t="s">
        <v>13</v>
      </c>
      <c r="J6398" s="287" t="s">
        <v>14</v>
      </c>
    </row>
    <row r="6399" spans="1:10" ht="25.5" customHeight="1">
      <c r="A6399" s="94" t="s">
        <v>137</v>
      </c>
      <c r="B6399" s="95" t="s">
        <v>4600</v>
      </c>
      <c r="C6399" s="95" t="s">
        <v>21</v>
      </c>
      <c r="D6399" s="277" t="s">
        <v>4601</v>
      </c>
      <c r="E6399" s="368" t="s">
        <v>155</v>
      </c>
      <c r="F6399" s="368"/>
      <c r="G6399" s="95" t="s">
        <v>26</v>
      </c>
      <c r="H6399" s="182">
        <v>1</v>
      </c>
      <c r="I6399" s="96">
        <v>25.92</v>
      </c>
      <c r="J6399" s="196">
        <v>25.92</v>
      </c>
    </row>
    <row r="6400" spans="1:10" ht="25.5" customHeight="1">
      <c r="A6400" s="199" t="s">
        <v>139</v>
      </c>
      <c r="B6400" s="186" t="s">
        <v>4608</v>
      </c>
      <c r="C6400" s="186" t="s">
        <v>21</v>
      </c>
      <c r="D6400" s="278" t="s">
        <v>4609</v>
      </c>
      <c r="E6400" s="362" t="s">
        <v>915</v>
      </c>
      <c r="F6400" s="362"/>
      <c r="G6400" s="186" t="s">
        <v>45</v>
      </c>
      <c r="H6400" s="187">
        <v>5.5999999999999999E-5</v>
      </c>
      <c r="I6400" s="188">
        <v>462988.01</v>
      </c>
      <c r="J6400" s="200">
        <v>25.92</v>
      </c>
    </row>
    <row r="6401" spans="1:10" ht="25.5">
      <c r="A6401" s="201"/>
      <c r="B6401" s="293"/>
      <c r="C6401" s="293"/>
      <c r="D6401" s="279"/>
      <c r="E6401" s="279" t="s">
        <v>143</v>
      </c>
      <c r="F6401" s="203">
        <v>0</v>
      </c>
      <c r="G6401" s="279" t="s">
        <v>144</v>
      </c>
      <c r="H6401" s="203">
        <v>0</v>
      </c>
      <c r="I6401" s="279" t="s">
        <v>145</v>
      </c>
      <c r="J6401" s="204">
        <v>0</v>
      </c>
    </row>
    <row r="6402" spans="1:10" ht="15" customHeight="1" thickBot="1">
      <c r="A6402" s="201"/>
      <c r="B6402" s="293"/>
      <c r="C6402" s="293"/>
      <c r="D6402" s="279"/>
      <c r="E6402" s="279" t="s">
        <v>663</v>
      </c>
      <c r="F6402" s="203">
        <v>5.82</v>
      </c>
      <c r="G6402" s="279"/>
      <c r="H6402" s="363" t="s">
        <v>664</v>
      </c>
      <c r="I6402" s="363"/>
      <c r="J6402" s="204">
        <v>31.74</v>
      </c>
    </row>
    <row r="6403" spans="1:10" ht="15" thickTop="1">
      <c r="A6403" s="205"/>
      <c r="B6403" s="190"/>
      <c r="C6403" s="190"/>
      <c r="D6403" s="189"/>
      <c r="E6403" s="189"/>
      <c r="F6403" s="189"/>
      <c r="G6403" s="189"/>
      <c r="H6403" s="189"/>
      <c r="I6403" s="189"/>
      <c r="J6403" s="206"/>
    </row>
    <row r="6404" spans="1:10">
      <c r="A6404" s="290"/>
      <c r="B6404" s="289" t="s">
        <v>8</v>
      </c>
      <c r="C6404" s="289" t="s">
        <v>9</v>
      </c>
      <c r="D6404" s="284" t="s">
        <v>10</v>
      </c>
      <c r="E6404" s="367" t="s">
        <v>136</v>
      </c>
      <c r="F6404" s="367"/>
      <c r="G6404" s="289" t="s">
        <v>11</v>
      </c>
      <c r="H6404" s="288" t="s">
        <v>12</v>
      </c>
      <c r="I6404" s="288" t="s">
        <v>13</v>
      </c>
      <c r="J6404" s="287" t="s">
        <v>14</v>
      </c>
    </row>
    <row r="6405" spans="1:10" ht="25.5" customHeight="1">
      <c r="A6405" s="94" t="s">
        <v>137</v>
      </c>
      <c r="B6405" s="95" t="s">
        <v>4602</v>
      </c>
      <c r="C6405" s="95" t="s">
        <v>21</v>
      </c>
      <c r="D6405" s="277" t="s">
        <v>4603</v>
      </c>
      <c r="E6405" s="368" t="s">
        <v>155</v>
      </c>
      <c r="F6405" s="368"/>
      <c r="G6405" s="95" t="s">
        <v>26</v>
      </c>
      <c r="H6405" s="182">
        <v>1</v>
      </c>
      <c r="I6405" s="96">
        <v>6.85</v>
      </c>
      <c r="J6405" s="196">
        <v>6.85</v>
      </c>
    </row>
    <row r="6406" spans="1:10" ht="25.5" customHeight="1">
      <c r="A6406" s="199" t="s">
        <v>139</v>
      </c>
      <c r="B6406" s="186" t="s">
        <v>4608</v>
      </c>
      <c r="C6406" s="186" t="s">
        <v>21</v>
      </c>
      <c r="D6406" s="278" t="s">
        <v>4609</v>
      </c>
      <c r="E6406" s="362" t="s">
        <v>915</v>
      </c>
      <c r="F6406" s="362"/>
      <c r="G6406" s="186" t="s">
        <v>45</v>
      </c>
      <c r="H6406" s="187">
        <v>1.4800000000000001E-5</v>
      </c>
      <c r="I6406" s="188">
        <v>462988.01</v>
      </c>
      <c r="J6406" s="200">
        <v>6.85</v>
      </c>
    </row>
    <row r="6407" spans="1:10" ht="25.5">
      <c r="A6407" s="201"/>
      <c r="B6407" s="293"/>
      <c r="C6407" s="293"/>
      <c r="D6407" s="279"/>
      <c r="E6407" s="279" t="s">
        <v>143</v>
      </c>
      <c r="F6407" s="203">
        <v>0</v>
      </c>
      <c r="G6407" s="279" t="s">
        <v>144</v>
      </c>
      <c r="H6407" s="203">
        <v>0</v>
      </c>
      <c r="I6407" s="279" t="s">
        <v>145</v>
      </c>
      <c r="J6407" s="204">
        <v>0</v>
      </c>
    </row>
    <row r="6408" spans="1:10" ht="15" customHeight="1" thickBot="1">
      <c r="A6408" s="201"/>
      <c r="B6408" s="293"/>
      <c r="C6408" s="293"/>
      <c r="D6408" s="279"/>
      <c r="E6408" s="279" t="s">
        <v>663</v>
      </c>
      <c r="F6408" s="203">
        <v>1.53</v>
      </c>
      <c r="G6408" s="279"/>
      <c r="H6408" s="363" t="s">
        <v>664</v>
      </c>
      <c r="I6408" s="363"/>
      <c r="J6408" s="204">
        <v>8.3800000000000008</v>
      </c>
    </row>
    <row r="6409" spans="1:10" ht="15" thickTop="1">
      <c r="A6409" s="205"/>
      <c r="B6409" s="190"/>
      <c r="C6409" s="190"/>
      <c r="D6409" s="189"/>
      <c r="E6409" s="189"/>
      <c r="F6409" s="189"/>
      <c r="G6409" s="189"/>
      <c r="H6409" s="189"/>
      <c r="I6409" s="189"/>
      <c r="J6409" s="206"/>
    </row>
    <row r="6410" spans="1:10">
      <c r="A6410" s="290"/>
      <c r="B6410" s="289" t="s">
        <v>8</v>
      </c>
      <c r="C6410" s="289" t="s">
        <v>9</v>
      </c>
      <c r="D6410" s="284" t="s">
        <v>10</v>
      </c>
      <c r="E6410" s="367" t="s">
        <v>136</v>
      </c>
      <c r="F6410" s="367"/>
      <c r="G6410" s="289" t="s">
        <v>11</v>
      </c>
      <c r="H6410" s="288" t="s">
        <v>12</v>
      </c>
      <c r="I6410" s="288" t="s">
        <v>13</v>
      </c>
      <c r="J6410" s="287" t="s">
        <v>14</v>
      </c>
    </row>
    <row r="6411" spans="1:10" ht="25.5" customHeight="1">
      <c r="A6411" s="94" t="s">
        <v>137</v>
      </c>
      <c r="B6411" s="95" t="s">
        <v>4604</v>
      </c>
      <c r="C6411" s="95" t="s">
        <v>21</v>
      </c>
      <c r="D6411" s="277" t="s">
        <v>4605</v>
      </c>
      <c r="E6411" s="368" t="s">
        <v>155</v>
      </c>
      <c r="F6411" s="368"/>
      <c r="G6411" s="95" t="s">
        <v>26</v>
      </c>
      <c r="H6411" s="182">
        <v>1</v>
      </c>
      <c r="I6411" s="96">
        <v>32.4</v>
      </c>
      <c r="J6411" s="196">
        <v>32.4</v>
      </c>
    </row>
    <row r="6412" spans="1:10" ht="25.5" customHeight="1">
      <c r="A6412" s="199" t="s">
        <v>139</v>
      </c>
      <c r="B6412" s="186" t="s">
        <v>4608</v>
      </c>
      <c r="C6412" s="186" t="s">
        <v>21</v>
      </c>
      <c r="D6412" s="278" t="s">
        <v>4609</v>
      </c>
      <c r="E6412" s="362" t="s">
        <v>915</v>
      </c>
      <c r="F6412" s="362"/>
      <c r="G6412" s="186" t="s">
        <v>45</v>
      </c>
      <c r="H6412" s="187">
        <v>6.9999999999999994E-5</v>
      </c>
      <c r="I6412" s="188">
        <v>462988.01</v>
      </c>
      <c r="J6412" s="200">
        <v>32.4</v>
      </c>
    </row>
    <row r="6413" spans="1:10" ht="25.5">
      <c r="A6413" s="201"/>
      <c r="B6413" s="293"/>
      <c r="C6413" s="293"/>
      <c r="D6413" s="279"/>
      <c r="E6413" s="279" t="s">
        <v>143</v>
      </c>
      <c r="F6413" s="203">
        <v>0</v>
      </c>
      <c r="G6413" s="279" t="s">
        <v>144</v>
      </c>
      <c r="H6413" s="203">
        <v>0</v>
      </c>
      <c r="I6413" s="279" t="s">
        <v>145</v>
      </c>
      <c r="J6413" s="204">
        <v>0</v>
      </c>
    </row>
    <row r="6414" spans="1:10" ht="15" customHeight="1" thickBot="1">
      <c r="A6414" s="201"/>
      <c r="B6414" s="293"/>
      <c r="C6414" s="293"/>
      <c r="D6414" s="279"/>
      <c r="E6414" s="279" t="s">
        <v>663</v>
      </c>
      <c r="F6414" s="203">
        <v>7.28</v>
      </c>
      <c r="G6414" s="279"/>
      <c r="H6414" s="363" t="s">
        <v>664</v>
      </c>
      <c r="I6414" s="363"/>
      <c r="J6414" s="204">
        <v>39.68</v>
      </c>
    </row>
    <row r="6415" spans="1:10" ht="15" thickTop="1">
      <c r="A6415" s="205"/>
      <c r="B6415" s="190"/>
      <c r="C6415" s="190"/>
      <c r="D6415" s="189"/>
      <c r="E6415" s="189"/>
      <c r="F6415" s="189"/>
      <c r="G6415" s="189"/>
      <c r="H6415" s="189"/>
      <c r="I6415" s="189"/>
      <c r="J6415" s="206"/>
    </row>
    <row r="6416" spans="1:10">
      <c r="A6416" s="290"/>
      <c r="B6416" s="289" t="s">
        <v>8</v>
      </c>
      <c r="C6416" s="289" t="s">
        <v>9</v>
      </c>
      <c r="D6416" s="284" t="s">
        <v>10</v>
      </c>
      <c r="E6416" s="367" t="s">
        <v>136</v>
      </c>
      <c r="F6416" s="367"/>
      <c r="G6416" s="289" t="s">
        <v>11</v>
      </c>
      <c r="H6416" s="288" t="s">
        <v>12</v>
      </c>
      <c r="I6416" s="288" t="s">
        <v>13</v>
      </c>
      <c r="J6416" s="287" t="s">
        <v>14</v>
      </c>
    </row>
    <row r="6417" spans="1:10" ht="38.25" customHeight="1">
      <c r="A6417" s="94" t="s">
        <v>137</v>
      </c>
      <c r="B6417" s="95" t="s">
        <v>4606</v>
      </c>
      <c r="C6417" s="95" t="s">
        <v>21</v>
      </c>
      <c r="D6417" s="277" t="s">
        <v>4607</v>
      </c>
      <c r="E6417" s="368" t="s">
        <v>155</v>
      </c>
      <c r="F6417" s="368"/>
      <c r="G6417" s="95" t="s">
        <v>26</v>
      </c>
      <c r="H6417" s="182">
        <v>1</v>
      </c>
      <c r="I6417" s="96">
        <v>17.54</v>
      </c>
      <c r="J6417" s="196">
        <v>17.54</v>
      </c>
    </row>
    <row r="6418" spans="1:10">
      <c r="A6418" s="199" t="s">
        <v>139</v>
      </c>
      <c r="B6418" s="186" t="s">
        <v>1863</v>
      </c>
      <c r="C6418" s="186" t="s">
        <v>21</v>
      </c>
      <c r="D6418" s="278" t="s">
        <v>1864</v>
      </c>
      <c r="E6418" s="362" t="s">
        <v>142</v>
      </c>
      <c r="F6418" s="362"/>
      <c r="G6418" s="186" t="s">
        <v>547</v>
      </c>
      <c r="H6418" s="187">
        <v>2.91</v>
      </c>
      <c r="I6418" s="188">
        <v>6.03</v>
      </c>
      <c r="J6418" s="200">
        <v>17.54</v>
      </c>
    </row>
    <row r="6419" spans="1:10" ht="25.5">
      <c r="A6419" s="201"/>
      <c r="B6419" s="293"/>
      <c r="C6419" s="293"/>
      <c r="D6419" s="279"/>
      <c r="E6419" s="279" t="s">
        <v>143</v>
      </c>
      <c r="F6419" s="203">
        <v>0</v>
      </c>
      <c r="G6419" s="279" t="s">
        <v>144</v>
      </c>
      <c r="H6419" s="203">
        <v>0</v>
      </c>
      <c r="I6419" s="279" t="s">
        <v>145</v>
      </c>
      <c r="J6419" s="204">
        <v>0</v>
      </c>
    </row>
    <row r="6420" spans="1:10" ht="15" customHeight="1" thickBot="1">
      <c r="A6420" s="201"/>
      <c r="B6420" s="293"/>
      <c r="C6420" s="293"/>
      <c r="D6420" s="279"/>
      <c r="E6420" s="279" t="s">
        <v>663</v>
      </c>
      <c r="F6420" s="203">
        <v>3.94</v>
      </c>
      <c r="G6420" s="279"/>
      <c r="H6420" s="363" t="s">
        <v>664</v>
      </c>
      <c r="I6420" s="363"/>
      <c r="J6420" s="204">
        <v>21.48</v>
      </c>
    </row>
    <row r="6421" spans="1:10" ht="15" thickTop="1">
      <c r="A6421" s="205"/>
      <c r="B6421" s="190"/>
      <c r="C6421" s="190"/>
      <c r="D6421" s="189"/>
      <c r="E6421" s="189"/>
      <c r="F6421" s="189"/>
      <c r="G6421" s="189"/>
      <c r="H6421" s="189"/>
      <c r="I6421" s="189"/>
      <c r="J6421" s="206"/>
    </row>
    <row r="6422" spans="1:10">
      <c r="A6422" s="290"/>
      <c r="B6422" s="289" t="s">
        <v>8</v>
      </c>
      <c r="C6422" s="289" t="s">
        <v>9</v>
      </c>
      <c r="D6422" s="284" t="s">
        <v>10</v>
      </c>
      <c r="E6422" s="367" t="s">
        <v>136</v>
      </c>
      <c r="F6422" s="367"/>
      <c r="G6422" s="289" t="s">
        <v>11</v>
      </c>
      <c r="H6422" s="288" t="s">
        <v>12</v>
      </c>
      <c r="I6422" s="288" t="s">
        <v>13</v>
      </c>
      <c r="J6422" s="287" t="s">
        <v>14</v>
      </c>
    </row>
    <row r="6423" spans="1:10" ht="25.5" customHeight="1">
      <c r="A6423" s="94" t="s">
        <v>137</v>
      </c>
      <c r="B6423" s="95" t="s">
        <v>1448</v>
      </c>
      <c r="C6423" s="95" t="s">
        <v>21</v>
      </c>
      <c r="D6423" s="277" t="s">
        <v>813</v>
      </c>
      <c r="E6423" s="368" t="s">
        <v>148</v>
      </c>
      <c r="F6423" s="368"/>
      <c r="G6423" s="95" t="s">
        <v>26</v>
      </c>
      <c r="H6423" s="182">
        <v>1</v>
      </c>
      <c r="I6423" s="96">
        <v>22.44</v>
      </c>
      <c r="J6423" s="196">
        <v>22.44</v>
      </c>
    </row>
    <row r="6424" spans="1:10" ht="25.5" customHeight="1">
      <c r="A6424" s="197" t="s">
        <v>146</v>
      </c>
      <c r="B6424" s="183" t="s">
        <v>1940</v>
      </c>
      <c r="C6424" s="183" t="s">
        <v>21</v>
      </c>
      <c r="D6424" s="285" t="s">
        <v>1941</v>
      </c>
      <c r="E6424" s="365" t="s">
        <v>148</v>
      </c>
      <c r="F6424" s="365"/>
      <c r="G6424" s="183" t="s">
        <v>26</v>
      </c>
      <c r="H6424" s="184">
        <v>1</v>
      </c>
      <c r="I6424" s="185">
        <v>0.23</v>
      </c>
      <c r="J6424" s="198">
        <v>0.23</v>
      </c>
    </row>
    <row r="6425" spans="1:10" ht="25.5">
      <c r="A6425" s="199" t="s">
        <v>139</v>
      </c>
      <c r="B6425" s="186" t="s">
        <v>1732</v>
      </c>
      <c r="C6425" s="186" t="s">
        <v>21</v>
      </c>
      <c r="D6425" s="278" t="s">
        <v>1733</v>
      </c>
      <c r="E6425" s="362" t="s">
        <v>142</v>
      </c>
      <c r="F6425" s="362"/>
      <c r="G6425" s="186" t="s">
        <v>26</v>
      </c>
      <c r="H6425" s="187">
        <v>1</v>
      </c>
      <c r="I6425" s="188">
        <v>1.0900000000000001</v>
      </c>
      <c r="J6425" s="200">
        <v>1.0900000000000001</v>
      </c>
    </row>
    <row r="6426" spans="1:10" ht="25.5">
      <c r="A6426" s="199" t="s">
        <v>139</v>
      </c>
      <c r="B6426" s="186" t="s">
        <v>1734</v>
      </c>
      <c r="C6426" s="186" t="s">
        <v>21</v>
      </c>
      <c r="D6426" s="278" t="s">
        <v>1735</v>
      </c>
      <c r="E6426" s="362" t="s">
        <v>142</v>
      </c>
      <c r="F6426" s="362"/>
      <c r="G6426" s="186" t="s">
        <v>26</v>
      </c>
      <c r="H6426" s="187">
        <v>1</v>
      </c>
      <c r="I6426" s="188">
        <v>0.82</v>
      </c>
      <c r="J6426" s="200">
        <v>0.82</v>
      </c>
    </row>
    <row r="6427" spans="1:10" ht="25.5">
      <c r="A6427" s="199" t="s">
        <v>139</v>
      </c>
      <c r="B6427" s="186" t="s">
        <v>1366</v>
      </c>
      <c r="C6427" s="186" t="s">
        <v>21</v>
      </c>
      <c r="D6427" s="278" t="s">
        <v>733</v>
      </c>
      <c r="E6427" s="362" t="s">
        <v>142</v>
      </c>
      <c r="F6427" s="362"/>
      <c r="G6427" s="186" t="s">
        <v>26</v>
      </c>
      <c r="H6427" s="187">
        <v>1</v>
      </c>
      <c r="I6427" s="188">
        <v>1.34</v>
      </c>
      <c r="J6427" s="200">
        <v>1.34</v>
      </c>
    </row>
    <row r="6428" spans="1:10" ht="25.5">
      <c r="A6428" s="199" t="s">
        <v>139</v>
      </c>
      <c r="B6428" s="186" t="s">
        <v>1367</v>
      </c>
      <c r="C6428" s="186" t="s">
        <v>21</v>
      </c>
      <c r="D6428" s="278" t="s">
        <v>734</v>
      </c>
      <c r="E6428" s="362" t="s">
        <v>142</v>
      </c>
      <c r="F6428" s="362"/>
      <c r="G6428" s="186" t="s">
        <v>26</v>
      </c>
      <c r="H6428" s="187">
        <v>1</v>
      </c>
      <c r="I6428" s="188">
        <v>0.04</v>
      </c>
      <c r="J6428" s="200">
        <v>0.04</v>
      </c>
    </row>
    <row r="6429" spans="1:10" ht="25.5">
      <c r="A6429" s="199" t="s">
        <v>139</v>
      </c>
      <c r="B6429" s="186" t="s">
        <v>1750</v>
      </c>
      <c r="C6429" s="186" t="s">
        <v>21</v>
      </c>
      <c r="D6429" s="278" t="s">
        <v>1751</v>
      </c>
      <c r="E6429" s="362" t="s">
        <v>142</v>
      </c>
      <c r="F6429" s="362"/>
      <c r="G6429" s="186" t="s">
        <v>26</v>
      </c>
      <c r="H6429" s="187">
        <v>1</v>
      </c>
      <c r="I6429" s="188">
        <v>0.01</v>
      </c>
      <c r="J6429" s="200">
        <v>0.01</v>
      </c>
    </row>
    <row r="6430" spans="1:10" ht="25.5">
      <c r="A6430" s="199" t="s">
        <v>139</v>
      </c>
      <c r="B6430" s="186" t="s">
        <v>1752</v>
      </c>
      <c r="C6430" s="186" t="s">
        <v>21</v>
      </c>
      <c r="D6430" s="278" t="s">
        <v>1753</v>
      </c>
      <c r="E6430" s="362" t="s">
        <v>142</v>
      </c>
      <c r="F6430" s="362"/>
      <c r="G6430" s="186" t="s">
        <v>26</v>
      </c>
      <c r="H6430" s="187">
        <v>1</v>
      </c>
      <c r="I6430" s="188">
        <v>0.86</v>
      </c>
      <c r="J6430" s="200">
        <v>0.86</v>
      </c>
    </row>
    <row r="6431" spans="1:10">
      <c r="A6431" s="199" t="s">
        <v>139</v>
      </c>
      <c r="B6431" s="186" t="s">
        <v>1942</v>
      </c>
      <c r="C6431" s="186" t="s">
        <v>21</v>
      </c>
      <c r="D6431" s="278" t="s">
        <v>1943</v>
      </c>
      <c r="E6431" s="362" t="s">
        <v>141</v>
      </c>
      <c r="F6431" s="362"/>
      <c r="G6431" s="186" t="s">
        <v>26</v>
      </c>
      <c r="H6431" s="187">
        <v>1</v>
      </c>
      <c r="I6431" s="188">
        <v>18.05</v>
      </c>
      <c r="J6431" s="200">
        <v>18.05</v>
      </c>
    </row>
    <row r="6432" spans="1:10" ht="25.5">
      <c r="A6432" s="201"/>
      <c r="B6432" s="293"/>
      <c r="C6432" s="293"/>
      <c r="D6432" s="279"/>
      <c r="E6432" s="279" t="s">
        <v>143</v>
      </c>
      <c r="F6432" s="203">
        <v>18.28</v>
      </c>
      <c r="G6432" s="279" t="s">
        <v>144</v>
      </c>
      <c r="H6432" s="203">
        <v>0</v>
      </c>
      <c r="I6432" s="279" t="s">
        <v>145</v>
      </c>
      <c r="J6432" s="204">
        <v>18.28</v>
      </c>
    </row>
    <row r="6433" spans="1:10" ht="15" customHeight="1" thickBot="1">
      <c r="A6433" s="201"/>
      <c r="B6433" s="293"/>
      <c r="C6433" s="293"/>
      <c r="D6433" s="279"/>
      <c r="E6433" s="279" t="s">
        <v>663</v>
      </c>
      <c r="F6433" s="203">
        <v>5.04</v>
      </c>
      <c r="G6433" s="279"/>
      <c r="H6433" s="363" t="s">
        <v>664</v>
      </c>
      <c r="I6433" s="363"/>
      <c r="J6433" s="204">
        <v>27.48</v>
      </c>
    </row>
    <row r="6434" spans="1:10" ht="15" thickTop="1">
      <c r="A6434" s="205"/>
      <c r="B6434" s="190"/>
      <c r="C6434" s="190"/>
      <c r="D6434" s="189"/>
      <c r="E6434" s="189"/>
      <c r="F6434" s="189"/>
      <c r="G6434" s="189"/>
      <c r="H6434" s="189"/>
      <c r="I6434" s="189"/>
      <c r="J6434" s="206"/>
    </row>
    <row r="6435" spans="1:10">
      <c r="A6435" s="290"/>
      <c r="B6435" s="289" t="s">
        <v>8</v>
      </c>
      <c r="C6435" s="289" t="s">
        <v>9</v>
      </c>
      <c r="D6435" s="284" t="s">
        <v>10</v>
      </c>
      <c r="E6435" s="367" t="s">
        <v>136</v>
      </c>
      <c r="F6435" s="367"/>
      <c r="G6435" s="289" t="s">
        <v>11</v>
      </c>
      <c r="H6435" s="288" t="s">
        <v>12</v>
      </c>
      <c r="I6435" s="288" t="s">
        <v>13</v>
      </c>
      <c r="J6435" s="287" t="s">
        <v>14</v>
      </c>
    </row>
    <row r="6436" spans="1:10" ht="14.25" customHeight="1">
      <c r="A6436" s="94" t="s">
        <v>137</v>
      </c>
      <c r="B6436" s="95" t="s">
        <v>4091</v>
      </c>
      <c r="C6436" s="95" t="s">
        <v>21</v>
      </c>
      <c r="D6436" s="277" t="s">
        <v>4092</v>
      </c>
      <c r="E6436" s="368" t="s">
        <v>148</v>
      </c>
      <c r="F6436" s="368"/>
      <c r="G6436" s="95" t="s">
        <v>26</v>
      </c>
      <c r="H6436" s="182">
        <v>1</v>
      </c>
      <c r="I6436" s="96">
        <v>19.34</v>
      </c>
      <c r="J6436" s="196">
        <v>19.34</v>
      </c>
    </row>
    <row r="6437" spans="1:10" ht="25.5" customHeight="1">
      <c r="A6437" s="197" t="s">
        <v>146</v>
      </c>
      <c r="B6437" s="183" t="s">
        <v>4555</v>
      </c>
      <c r="C6437" s="183" t="s">
        <v>21</v>
      </c>
      <c r="D6437" s="285" t="s">
        <v>4556</v>
      </c>
      <c r="E6437" s="365" t="s">
        <v>148</v>
      </c>
      <c r="F6437" s="365"/>
      <c r="G6437" s="183" t="s">
        <v>26</v>
      </c>
      <c r="H6437" s="184">
        <v>1</v>
      </c>
      <c r="I6437" s="185">
        <v>0.48</v>
      </c>
      <c r="J6437" s="198">
        <v>0.48</v>
      </c>
    </row>
    <row r="6438" spans="1:10">
      <c r="A6438" s="199" t="s">
        <v>139</v>
      </c>
      <c r="B6438" s="186" t="s">
        <v>4557</v>
      </c>
      <c r="C6438" s="186" t="s">
        <v>21</v>
      </c>
      <c r="D6438" s="278" t="s">
        <v>4558</v>
      </c>
      <c r="E6438" s="362" t="s">
        <v>141</v>
      </c>
      <c r="F6438" s="362"/>
      <c r="G6438" s="186" t="s">
        <v>26</v>
      </c>
      <c r="H6438" s="187">
        <v>1</v>
      </c>
      <c r="I6438" s="188">
        <v>13.52</v>
      </c>
      <c r="J6438" s="200">
        <v>13.52</v>
      </c>
    </row>
    <row r="6439" spans="1:10" ht="25.5">
      <c r="A6439" s="199" t="s">
        <v>139</v>
      </c>
      <c r="B6439" s="186" t="s">
        <v>1732</v>
      </c>
      <c r="C6439" s="186" t="s">
        <v>21</v>
      </c>
      <c r="D6439" s="278" t="s">
        <v>1733</v>
      </c>
      <c r="E6439" s="362" t="s">
        <v>142</v>
      </c>
      <c r="F6439" s="362"/>
      <c r="G6439" s="186" t="s">
        <v>26</v>
      </c>
      <c r="H6439" s="187">
        <v>1</v>
      </c>
      <c r="I6439" s="188">
        <v>1.0900000000000001</v>
      </c>
      <c r="J6439" s="200">
        <v>1.0900000000000001</v>
      </c>
    </row>
    <row r="6440" spans="1:10" ht="25.5">
      <c r="A6440" s="199" t="s">
        <v>139</v>
      </c>
      <c r="B6440" s="186" t="s">
        <v>1734</v>
      </c>
      <c r="C6440" s="186" t="s">
        <v>21</v>
      </c>
      <c r="D6440" s="278" t="s">
        <v>1735</v>
      </c>
      <c r="E6440" s="362" t="s">
        <v>142</v>
      </c>
      <c r="F6440" s="362"/>
      <c r="G6440" s="186" t="s">
        <v>26</v>
      </c>
      <c r="H6440" s="187">
        <v>1</v>
      </c>
      <c r="I6440" s="188">
        <v>0.82</v>
      </c>
      <c r="J6440" s="200">
        <v>0.82</v>
      </c>
    </row>
    <row r="6441" spans="1:10" ht="25.5">
      <c r="A6441" s="199" t="s">
        <v>139</v>
      </c>
      <c r="B6441" s="186" t="s">
        <v>1366</v>
      </c>
      <c r="C6441" s="186" t="s">
        <v>21</v>
      </c>
      <c r="D6441" s="278" t="s">
        <v>733</v>
      </c>
      <c r="E6441" s="362" t="s">
        <v>142</v>
      </c>
      <c r="F6441" s="362"/>
      <c r="G6441" s="186" t="s">
        <v>26</v>
      </c>
      <c r="H6441" s="187">
        <v>1</v>
      </c>
      <c r="I6441" s="188">
        <v>1.34</v>
      </c>
      <c r="J6441" s="200">
        <v>1.34</v>
      </c>
    </row>
    <row r="6442" spans="1:10" ht="25.5">
      <c r="A6442" s="199" t="s">
        <v>139</v>
      </c>
      <c r="B6442" s="186" t="s">
        <v>1367</v>
      </c>
      <c r="C6442" s="186" t="s">
        <v>21</v>
      </c>
      <c r="D6442" s="278" t="s">
        <v>734</v>
      </c>
      <c r="E6442" s="362" t="s">
        <v>142</v>
      </c>
      <c r="F6442" s="362"/>
      <c r="G6442" s="186" t="s">
        <v>26</v>
      </c>
      <c r="H6442" s="187">
        <v>1</v>
      </c>
      <c r="I6442" s="188">
        <v>0.04</v>
      </c>
      <c r="J6442" s="200">
        <v>0.04</v>
      </c>
    </row>
    <row r="6443" spans="1:10" ht="25.5">
      <c r="A6443" s="199" t="s">
        <v>139</v>
      </c>
      <c r="B6443" s="186" t="s">
        <v>1796</v>
      </c>
      <c r="C6443" s="186" t="s">
        <v>21</v>
      </c>
      <c r="D6443" s="278" t="s">
        <v>1797</v>
      </c>
      <c r="E6443" s="362" t="s">
        <v>142</v>
      </c>
      <c r="F6443" s="362"/>
      <c r="G6443" s="186" t="s">
        <v>26</v>
      </c>
      <c r="H6443" s="187">
        <v>1</v>
      </c>
      <c r="I6443" s="188">
        <v>0.85</v>
      </c>
      <c r="J6443" s="200">
        <v>0.85</v>
      </c>
    </row>
    <row r="6444" spans="1:10" ht="25.5">
      <c r="A6444" s="199" t="s">
        <v>139</v>
      </c>
      <c r="B6444" s="186" t="s">
        <v>1798</v>
      </c>
      <c r="C6444" s="186" t="s">
        <v>21</v>
      </c>
      <c r="D6444" s="278" t="s">
        <v>1799</v>
      </c>
      <c r="E6444" s="362" t="s">
        <v>142</v>
      </c>
      <c r="F6444" s="362"/>
      <c r="G6444" s="186" t="s">
        <v>26</v>
      </c>
      <c r="H6444" s="187">
        <v>1</v>
      </c>
      <c r="I6444" s="188">
        <v>1.2</v>
      </c>
      <c r="J6444" s="200">
        <v>1.2</v>
      </c>
    </row>
    <row r="6445" spans="1:10" ht="25.5">
      <c r="A6445" s="201"/>
      <c r="B6445" s="293"/>
      <c r="C6445" s="293"/>
      <c r="D6445" s="279"/>
      <c r="E6445" s="279" t="s">
        <v>143</v>
      </c>
      <c r="F6445" s="203">
        <v>14</v>
      </c>
      <c r="G6445" s="279" t="s">
        <v>144</v>
      </c>
      <c r="H6445" s="203">
        <v>0</v>
      </c>
      <c r="I6445" s="279" t="s">
        <v>145</v>
      </c>
      <c r="J6445" s="204">
        <v>14</v>
      </c>
    </row>
    <row r="6446" spans="1:10" ht="15" customHeight="1" thickBot="1">
      <c r="A6446" s="201"/>
      <c r="B6446" s="293"/>
      <c r="C6446" s="293"/>
      <c r="D6446" s="279"/>
      <c r="E6446" s="279" t="s">
        <v>663</v>
      </c>
      <c r="F6446" s="203">
        <v>4.34</v>
      </c>
      <c r="G6446" s="279"/>
      <c r="H6446" s="363" t="s">
        <v>664</v>
      </c>
      <c r="I6446" s="363"/>
      <c r="J6446" s="204">
        <v>23.68</v>
      </c>
    </row>
    <row r="6447" spans="1:10" ht="15" thickTop="1">
      <c r="A6447" s="205"/>
      <c r="B6447" s="190"/>
      <c r="C6447" s="190"/>
      <c r="D6447" s="189"/>
      <c r="E6447" s="189"/>
      <c r="F6447" s="189"/>
      <c r="G6447" s="189"/>
      <c r="H6447" s="189"/>
      <c r="I6447" s="189"/>
      <c r="J6447" s="206"/>
    </row>
    <row r="6448" spans="1:10">
      <c r="A6448" s="290"/>
      <c r="B6448" s="289" t="s">
        <v>8</v>
      </c>
      <c r="C6448" s="289" t="s">
        <v>9</v>
      </c>
      <c r="D6448" s="284" t="s">
        <v>10</v>
      </c>
      <c r="E6448" s="367" t="s">
        <v>136</v>
      </c>
      <c r="F6448" s="367"/>
      <c r="G6448" s="289" t="s">
        <v>11</v>
      </c>
      <c r="H6448" s="288" t="s">
        <v>12</v>
      </c>
      <c r="I6448" s="288" t="s">
        <v>13</v>
      </c>
      <c r="J6448" s="287" t="s">
        <v>14</v>
      </c>
    </row>
    <row r="6449" spans="1:10" ht="38.25" customHeight="1">
      <c r="A6449" s="94" t="s">
        <v>137</v>
      </c>
      <c r="B6449" s="95" t="s">
        <v>1385</v>
      </c>
      <c r="C6449" s="95" t="s">
        <v>21</v>
      </c>
      <c r="D6449" s="277" t="s">
        <v>759</v>
      </c>
      <c r="E6449" s="368" t="s">
        <v>155</v>
      </c>
      <c r="F6449" s="368"/>
      <c r="G6449" s="95" t="s">
        <v>249</v>
      </c>
      <c r="H6449" s="182">
        <v>1</v>
      </c>
      <c r="I6449" s="96">
        <v>89.65</v>
      </c>
      <c r="J6449" s="196">
        <v>89.65</v>
      </c>
    </row>
    <row r="6450" spans="1:10" ht="25.5" customHeight="1">
      <c r="A6450" s="197" t="s">
        <v>146</v>
      </c>
      <c r="B6450" s="183" t="s">
        <v>2147</v>
      </c>
      <c r="C6450" s="183" t="s">
        <v>21</v>
      </c>
      <c r="D6450" s="285" t="s">
        <v>2148</v>
      </c>
      <c r="E6450" s="365" t="s">
        <v>148</v>
      </c>
      <c r="F6450" s="365"/>
      <c r="G6450" s="183" t="s">
        <v>26</v>
      </c>
      <c r="H6450" s="184">
        <v>1</v>
      </c>
      <c r="I6450" s="185">
        <v>28.79</v>
      </c>
      <c r="J6450" s="198">
        <v>28.79</v>
      </c>
    </row>
    <row r="6451" spans="1:10" ht="38.25" customHeight="1">
      <c r="A6451" s="197" t="s">
        <v>146</v>
      </c>
      <c r="B6451" s="183" t="s">
        <v>2149</v>
      </c>
      <c r="C6451" s="183" t="s">
        <v>21</v>
      </c>
      <c r="D6451" s="285" t="s">
        <v>2150</v>
      </c>
      <c r="E6451" s="365" t="s">
        <v>155</v>
      </c>
      <c r="F6451" s="365"/>
      <c r="G6451" s="183" t="s">
        <v>26</v>
      </c>
      <c r="H6451" s="184">
        <v>1</v>
      </c>
      <c r="I6451" s="185">
        <v>45</v>
      </c>
      <c r="J6451" s="198">
        <v>45</v>
      </c>
    </row>
    <row r="6452" spans="1:10" ht="38.25" customHeight="1">
      <c r="A6452" s="197" t="s">
        <v>146</v>
      </c>
      <c r="B6452" s="183" t="s">
        <v>2151</v>
      </c>
      <c r="C6452" s="183" t="s">
        <v>21</v>
      </c>
      <c r="D6452" s="285" t="s">
        <v>2152</v>
      </c>
      <c r="E6452" s="365" t="s">
        <v>155</v>
      </c>
      <c r="F6452" s="365"/>
      <c r="G6452" s="183" t="s">
        <v>26</v>
      </c>
      <c r="H6452" s="184">
        <v>1</v>
      </c>
      <c r="I6452" s="185">
        <v>15.86</v>
      </c>
      <c r="J6452" s="198">
        <v>15.86</v>
      </c>
    </row>
    <row r="6453" spans="1:10" ht="25.5">
      <c r="A6453" s="201"/>
      <c r="B6453" s="293"/>
      <c r="C6453" s="293"/>
      <c r="D6453" s="279"/>
      <c r="E6453" s="279" t="s">
        <v>143</v>
      </c>
      <c r="F6453" s="203">
        <v>24.63</v>
      </c>
      <c r="G6453" s="279" t="s">
        <v>144</v>
      </c>
      <c r="H6453" s="203">
        <v>0</v>
      </c>
      <c r="I6453" s="279" t="s">
        <v>145</v>
      </c>
      <c r="J6453" s="204">
        <v>24.63</v>
      </c>
    </row>
    <row r="6454" spans="1:10" ht="15" customHeight="1" thickBot="1">
      <c r="A6454" s="201"/>
      <c r="B6454" s="293"/>
      <c r="C6454" s="293"/>
      <c r="D6454" s="279"/>
      <c r="E6454" s="279" t="s">
        <v>663</v>
      </c>
      <c r="F6454" s="203">
        <v>20.14</v>
      </c>
      <c r="G6454" s="279"/>
      <c r="H6454" s="363" t="s">
        <v>664</v>
      </c>
      <c r="I6454" s="363"/>
      <c r="J6454" s="204">
        <v>109.79</v>
      </c>
    </row>
    <row r="6455" spans="1:10" ht="15" thickTop="1">
      <c r="A6455" s="205"/>
      <c r="B6455" s="190"/>
      <c r="C6455" s="190"/>
      <c r="D6455" s="189"/>
      <c r="E6455" s="189"/>
      <c r="F6455" s="189"/>
      <c r="G6455" s="189"/>
      <c r="H6455" s="189"/>
      <c r="I6455" s="189"/>
      <c r="J6455" s="206"/>
    </row>
    <row r="6456" spans="1:10">
      <c r="A6456" s="290"/>
      <c r="B6456" s="289" t="s">
        <v>8</v>
      </c>
      <c r="C6456" s="289" t="s">
        <v>9</v>
      </c>
      <c r="D6456" s="284" t="s">
        <v>10</v>
      </c>
      <c r="E6456" s="367" t="s">
        <v>136</v>
      </c>
      <c r="F6456" s="367"/>
      <c r="G6456" s="289" t="s">
        <v>11</v>
      </c>
      <c r="H6456" s="288" t="s">
        <v>12</v>
      </c>
      <c r="I6456" s="288" t="s">
        <v>13</v>
      </c>
      <c r="J6456" s="287" t="s">
        <v>14</v>
      </c>
    </row>
    <row r="6457" spans="1:10" ht="38.25" customHeight="1">
      <c r="A6457" s="94" t="s">
        <v>137</v>
      </c>
      <c r="B6457" s="95" t="s">
        <v>1384</v>
      </c>
      <c r="C6457" s="95" t="s">
        <v>21</v>
      </c>
      <c r="D6457" s="277" t="s">
        <v>758</v>
      </c>
      <c r="E6457" s="368" t="s">
        <v>155</v>
      </c>
      <c r="F6457" s="368"/>
      <c r="G6457" s="95" t="s">
        <v>156</v>
      </c>
      <c r="H6457" s="182">
        <v>1</v>
      </c>
      <c r="I6457" s="96">
        <v>246.33</v>
      </c>
      <c r="J6457" s="196">
        <v>246.33</v>
      </c>
    </row>
    <row r="6458" spans="1:10" ht="38.25" customHeight="1">
      <c r="A6458" s="197" t="s">
        <v>146</v>
      </c>
      <c r="B6458" s="183" t="s">
        <v>2153</v>
      </c>
      <c r="C6458" s="183" t="s">
        <v>21</v>
      </c>
      <c r="D6458" s="285" t="s">
        <v>2154</v>
      </c>
      <c r="E6458" s="365" t="s">
        <v>155</v>
      </c>
      <c r="F6458" s="365"/>
      <c r="G6458" s="183" t="s">
        <v>26</v>
      </c>
      <c r="H6458" s="184">
        <v>1</v>
      </c>
      <c r="I6458" s="185">
        <v>84.35</v>
      </c>
      <c r="J6458" s="198">
        <v>84.35</v>
      </c>
    </row>
    <row r="6459" spans="1:10" ht="38.25" customHeight="1">
      <c r="A6459" s="197" t="s">
        <v>146</v>
      </c>
      <c r="B6459" s="183" t="s">
        <v>2155</v>
      </c>
      <c r="C6459" s="183" t="s">
        <v>21</v>
      </c>
      <c r="D6459" s="285" t="s">
        <v>2156</v>
      </c>
      <c r="E6459" s="365" t="s">
        <v>155</v>
      </c>
      <c r="F6459" s="365"/>
      <c r="G6459" s="183" t="s">
        <v>26</v>
      </c>
      <c r="H6459" s="184">
        <v>1</v>
      </c>
      <c r="I6459" s="185">
        <v>72.33</v>
      </c>
      <c r="J6459" s="198">
        <v>72.33</v>
      </c>
    </row>
    <row r="6460" spans="1:10" ht="25.5" customHeight="1">
      <c r="A6460" s="197" t="s">
        <v>146</v>
      </c>
      <c r="B6460" s="183" t="s">
        <v>2147</v>
      </c>
      <c r="C6460" s="183" t="s">
        <v>21</v>
      </c>
      <c r="D6460" s="285" t="s">
        <v>2148</v>
      </c>
      <c r="E6460" s="365" t="s">
        <v>148</v>
      </c>
      <c r="F6460" s="365"/>
      <c r="G6460" s="183" t="s">
        <v>26</v>
      </c>
      <c r="H6460" s="184">
        <v>1</v>
      </c>
      <c r="I6460" s="185">
        <v>28.79</v>
      </c>
      <c r="J6460" s="198">
        <v>28.79</v>
      </c>
    </row>
    <row r="6461" spans="1:10" ht="38.25" customHeight="1">
      <c r="A6461" s="197" t="s">
        <v>146</v>
      </c>
      <c r="B6461" s="183" t="s">
        <v>2149</v>
      </c>
      <c r="C6461" s="183" t="s">
        <v>21</v>
      </c>
      <c r="D6461" s="285" t="s">
        <v>2150</v>
      </c>
      <c r="E6461" s="365" t="s">
        <v>155</v>
      </c>
      <c r="F6461" s="365"/>
      <c r="G6461" s="183" t="s">
        <v>26</v>
      </c>
      <c r="H6461" s="184">
        <v>1</v>
      </c>
      <c r="I6461" s="185">
        <v>45</v>
      </c>
      <c r="J6461" s="198">
        <v>45</v>
      </c>
    </row>
    <row r="6462" spans="1:10" ht="38.25" customHeight="1">
      <c r="A6462" s="197" t="s">
        <v>146</v>
      </c>
      <c r="B6462" s="183" t="s">
        <v>2151</v>
      </c>
      <c r="C6462" s="183" t="s">
        <v>21</v>
      </c>
      <c r="D6462" s="285" t="s">
        <v>2152</v>
      </c>
      <c r="E6462" s="365" t="s">
        <v>155</v>
      </c>
      <c r="F6462" s="365"/>
      <c r="G6462" s="183" t="s">
        <v>26</v>
      </c>
      <c r="H6462" s="184">
        <v>1</v>
      </c>
      <c r="I6462" s="185">
        <v>15.86</v>
      </c>
      <c r="J6462" s="198">
        <v>15.86</v>
      </c>
    </row>
    <row r="6463" spans="1:10" ht="25.5">
      <c r="A6463" s="201"/>
      <c r="B6463" s="293"/>
      <c r="C6463" s="293"/>
      <c r="D6463" s="279"/>
      <c r="E6463" s="279" t="s">
        <v>143</v>
      </c>
      <c r="F6463" s="203">
        <v>24.63</v>
      </c>
      <c r="G6463" s="279" t="s">
        <v>144</v>
      </c>
      <c r="H6463" s="203">
        <v>0</v>
      </c>
      <c r="I6463" s="279" t="s">
        <v>145</v>
      </c>
      <c r="J6463" s="204">
        <v>24.63</v>
      </c>
    </row>
    <row r="6464" spans="1:10" ht="15" customHeight="1" thickBot="1">
      <c r="A6464" s="201"/>
      <c r="B6464" s="293"/>
      <c r="C6464" s="293"/>
      <c r="D6464" s="279"/>
      <c r="E6464" s="279" t="s">
        <v>663</v>
      </c>
      <c r="F6464" s="203">
        <v>55.35</v>
      </c>
      <c r="G6464" s="279"/>
      <c r="H6464" s="363" t="s">
        <v>664</v>
      </c>
      <c r="I6464" s="363"/>
      <c r="J6464" s="204">
        <v>301.68</v>
      </c>
    </row>
    <row r="6465" spans="1:10" ht="15" thickTop="1">
      <c r="A6465" s="205"/>
      <c r="B6465" s="190"/>
      <c r="C6465" s="190"/>
      <c r="D6465" s="189"/>
      <c r="E6465" s="189"/>
      <c r="F6465" s="189"/>
      <c r="G6465" s="189"/>
      <c r="H6465" s="189"/>
      <c r="I6465" s="189"/>
      <c r="J6465" s="206"/>
    </row>
    <row r="6466" spans="1:10">
      <c r="A6466" s="290"/>
      <c r="B6466" s="289" t="s">
        <v>8</v>
      </c>
      <c r="C6466" s="289" t="s">
        <v>9</v>
      </c>
      <c r="D6466" s="284" t="s">
        <v>10</v>
      </c>
      <c r="E6466" s="367" t="s">
        <v>136</v>
      </c>
      <c r="F6466" s="367"/>
      <c r="G6466" s="289" t="s">
        <v>11</v>
      </c>
      <c r="H6466" s="288" t="s">
        <v>12</v>
      </c>
      <c r="I6466" s="288" t="s">
        <v>13</v>
      </c>
      <c r="J6466" s="287" t="s">
        <v>14</v>
      </c>
    </row>
    <row r="6467" spans="1:10" ht="38.25" customHeight="1">
      <c r="A6467" s="94" t="s">
        <v>137</v>
      </c>
      <c r="B6467" s="95" t="s">
        <v>2149</v>
      </c>
      <c r="C6467" s="95" t="s">
        <v>21</v>
      </c>
      <c r="D6467" s="277" t="s">
        <v>2150</v>
      </c>
      <c r="E6467" s="368" t="s">
        <v>155</v>
      </c>
      <c r="F6467" s="368"/>
      <c r="G6467" s="95" t="s">
        <v>26</v>
      </c>
      <c r="H6467" s="182">
        <v>1</v>
      </c>
      <c r="I6467" s="96">
        <v>45</v>
      </c>
      <c r="J6467" s="196">
        <v>45</v>
      </c>
    </row>
    <row r="6468" spans="1:10" ht="25.5" customHeight="1">
      <c r="A6468" s="199" t="s">
        <v>139</v>
      </c>
      <c r="B6468" s="186" t="s">
        <v>2157</v>
      </c>
      <c r="C6468" s="186" t="s">
        <v>21</v>
      </c>
      <c r="D6468" s="278" t="s">
        <v>2158</v>
      </c>
      <c r="E6468" s="362" t="s">
        <v>915</v>
      </c>
      <c r="F6468" s="362"/>
      <c r="G6468" s="186" t="s">
        <v>45</v>
      </c>
      <c r="H6468" s="187">
        <v>4.0000000000000003E-5</v>
      </c>
      <c r="I6468" s="188">
        <v>1125000</v>
      </c>
      <c r="J6468" s="200">
        <v>45</v>
      </c>
    </row>
    <row r="6469" spans="1:10" ht="25.5">
      <c r="A6469" s="201"/>
      <c r="B6469" s="293"/>
      <c r="C6469" s="293"/>
      <c r="D6469" s="279"/>
      <c r="E6469" s="279" t="s">
        <v>143</v>
      </c>
      <c r="F6469" s="203">
        <v>0</v>
      </c>
      <c r="G6469" s="279" t="s">
        <v>144</v>
      </c>
      <c r="H6469" s="203">
        <v>0</v>
      </c>
      <c r="I6469" s="279" t="s">
        <v>145</v>
      </c>
      <c r="J6469" s="204">
        <v>0</v>
      </c>
    </row>
    <row r="6470" spans="1:10" ht="15" customHeight="1" thickBot="1">
      <c r="A6470" s="201"/>
      <c r="B6470" s="293"/>
      <c r="C6470" s="293"/>
      <c r="D6470" s="279"/>
      <c r="E6470" s="279" t="s">
        <v>663</v>
      </c>
      <c r="F6470" s="203">
        <v>10.11</v>
      </c>
      <c r="G6470" s="279"/>
      <c r="H6470" s="363" t="s">
        <v>664</v>
      </c>
      <c r="I6470" s="363"/>
      <c r="J6470" s="204">
        <v>55.11</v>
      </c>
    </row>
    <row r="6471" spans="1:10" ht="15" thickTop="1">
      <c r="A6471" s="205"/>
      <c r="B6471" s="190"/>
      <c r="C6471" s="190"/>
      <c r="D6471" s="189"/>
      <c r="E6471" s="189"/>
      <c r="F6471" s="189"/>
      <c r="G6471" s="189"/>
      <c r="H6471" s="189"/>
      <c r="I6471" s="189"/>
      <c r="J6471" s="206"/>
    </row>
    <row r="6472" spans="1:10">
      <c r="A6472" s="290"/>
      <c r="B6472" s="289" t="s">
        <v>8</v>
      </c>
      <c r="C6472" s="289" t="s">
        <v>9</v>
      </c>
      <c r="D6472" s="284" t="s">
        <v>10</v>
      </c>
      <c r="E6472" s="367" t="s">
        <v>136</v>
      </c>
      <c r="F6472" s="367"/>
      <c r="G6472" s="289" t="s">
        <v>11</v>
      </c>
      <c r="H6472" s="288" t="s">
        <v>12</v>
      </c>
      <c r="I6472" s="288" t="s">
        <v>13</v>
      </c>
      <c r="J6472" s="287" t="s">
        <v>14</v>
      </c>
    </row>
    <row r="6473" spans="1:10" ht="38.25" customHeight="1">
      <c r="A6473" s="94" t="s">
        <v>137</v>
      </c>
      <c r="B6473" s="95" t="s">
        <v>2151</v>
      </c>
      <c r="C6473" s="95" t="s">
        <v>21</v>
      </c>
      <c r="D6473" s="277" t="s">
        <v>2152</v>
      </c>
      <c r="E6473" s="368" t="s">
        <v>155</v>
      </c>
      <c r="F6473" s="368"/>
      <c r="G6473" s="95" t="s">
        <v>26</v>
      </c>
      <c r="H6473" s="182">
        <v>1</v>
      </c>
      <c r="I6473" s="96">
        <v>15.86</v>
      </c>
      <c r="J6473" s="196">
        <v>15.86</v>
      </c>
    </row>
    <row r="6474" spans="1:10" ht="25.5" customHeight="1">
      <c r="A6474" s="199" t="s">
        <v>139</v>
      </c>
      <c r="B6474" s="186" t="s">
        <v>2157</v>
      </c>
      <c r="C6474" s="186" t="s">
        <v>21</v>
      </c>
      <c r="D6474" s="278" t="s">
        <v>2158</v>
      </c>
      <c r="E6474" s="362" t="s">
        <v>915</v>
      </c>
      <c r="F6474" s="362"/>
      <c r="G6474" s="186" t="s">
        <v>45</v>
      </c>
      <c r="H6474" s="187">
        <v>1.4100000000000001E-5</v>
      </c>
      <c r="I6474" s="188">
        <v>1125000</v>
      </c>
      <c r="J6474" s="200">
        <v>15.86</v>
      </c>
    </row>
    <row r="6475" spans="1:10" ht="25.5">
      <c r="A6475" s="201"/>
      <c r="B6475" s="293"/>
      <c r="C6475" s="293"/>
      <c r="D6475" s="279"/>
      <c r="E6475" s="279" t="s">
        <v>143</v>
      </c>
      <c r="F6475" s="203">
        <v>0</v>
      </c>
      <c r="G6475" s="279" t="s">
        <v>144</v>
      </c>
      <c r="H6475" s="203">
        <v>0</v>
      </c>
      <c r="I6475" s="279" t="s">
        <v>145</v>
      </c>
      <c r="J6475" s="204">
        <v>0</v>
      </c>
    </row>
    <row r="6476" spans="1:10" ht="15" customHeight="1" thickBot="1">
      <c r="A6476" s="201"/>
      <c r="B6476" s="293"/>
      <c r="C6476" s="293"/>
      <c r="D6476" s="279"/>
      <c r="E6476" s="279" t="s">
        <v>663</v>
      </c>
      <c r="F6476" s="203">
        <v>3.56</v>
      </c>
      <c r="G6476" s="279"/>
      <c r="H6476" s="363" t="s">
        <v>664</v>
      </c>
      <c r="I6476" s="363"/>
      <c r="J6476" s="204">
        <v>19.420000000000002</v>
      </c>
    </row>
    <row r="6477" spans="1:10" ht="15" thickTop="1">
      <c r="A6477" s="205"/>
      <c r="B6477" s="190"/>
      <c r="C6477" s="190"/>
      <c r="D6477" s="189"/>
      <c r="E6477" s="189"/>
      <c r="F6477" s="189"/>
      <c r="G6477" s="189"/>
      <c r="H6477" s="189"/>
      <c r="I6477" s="189"/>
      <c r="J6477" s="206"/>
    </row>
    <row r="6478" spans="1:10">
      <c r="A6478" s="290"/>
      <c r="B6478" s="289" t="s">
        <v>8</v>
      </c>
      <c r="C6478" s="289" t="s">
        <v>9</v>
      </c>
      <c r="D6478" s="284" t="s">
        <v>10</v>
      </c>
      <c r="E6478" s="367" t="s">
        <v>136</v>
      </c>
      <c r="F6478" s="367"/>
      <c r="G6478" s="289" t="s">
        <v>11</v>
      </c>
      <c r="H6478" s="288" t="s">
        <v>12</v>
      </c>
      <c r="I6478" s="288" t="s">
        <v>13</v>
      </c>
      <c r="J6478" s="287" t="s">
        <v>14</v>
      </c>
    </row>
    <row r="6479" spans="1:10" ht="38.25" customHeight="1">
      <c r="A6479" s="94" t="s">
        <v>137</v>
      </c>
      <c r="B6479" s="95" t="s">
        <v>2155</v>
      </c>
      <c r="C6479" s="95" t="s">
        <v>21</v>
      </c>
      <c r="D6479" s="277" t="s">
        <v>2156</v>
      </c>
      <c r="E6479" s="368" t="s">
        <v>155</v>
      </c>
      <c r="F6479" s="368"/>
      <c r="G6479" s="95" t="s">
        <v>26</v>
      </c>
      <c r="H6479" s="182">
        <v>1</v>
      </c>
      <c r="I6479" s="96">
        <v>72.33</v>
      </c>
      <c r="J6479" s="196">
        <v>72.33</v>
      </c>
    </row>
    <row r="6480" spans="1:10" ht="25.5" customHeight="1">
      <c r="A6480" s="199" t="s">
        <v>139</v>
      </c>
      <c r="B6480" s="186" t="s">
        <v>2157</v>
      </c>
      <c r="C6480" s="186" t="s">
        <v>21</v>
      </c>
      <c r="D6480" s="278" t="s">
        <v>2158</v>
      </c>
      <c r="E6480" s="362" t="s">
        <v>915</v>
      </c>
      <c r="F6480" s="362"/>
      <c r="G6480" s="186" t="s">
        <v>45</v>
      </c>
      <c r="H6480" s="187">
        <v>6.4300000000000004E-5</v>
      </c>
      <c r="I6480" s="188">
        <v>1125000</v>
      </c>
      <c r="J6480" s="200">
        <v>72.33</v>
      </c>
    </row>
    <row r="6481" spans="1:10" ht="25.5">
      <c r="A6481" s="201"/>
      <c r="B6481" s="293"/>
      <c r="C6481" s="293"/>
      <c r="D6481" s="279"/>
      <c r="E6481" s="279" t="s">
        <v>143</v>
      </c>
      <c r="F6481" s="203">
        <v>0</v>
      </c>
      <c r="G6481" s="279" t="s">
        <v>144</v>
      </c>
      <c r="H6481" s="203">
        <v>0</v>
      </c>
      <c r="I6481" s="279" t="s">
        <v>145</v>
      </c>
      <c r="J6481" s="204">
        <v>0</v>
      </c>
    </row>
    <row r="6482" spans="1:10" ht="15" customHeight="1" thickBot="1">
      <c r="A6482" s="201"/>
      <c r="B6482" s="293"/>
      <c r="C6482" s="293"/>
      <c r="D6482" s="279"/>
      <c r="E6482" s="279" t="s">
        <v>663</v>
      </c>
      <c r="F6482" s="203">
        <v>16.25</v>
      </c>
      <c r="G6482" s="279"/>
      <c r="H6482" s="363" t="s">
        <v>664</v>
      </c>
      <c r="I6482" s="363"/>
      <c r="J6482" s="204">
        <v>88.58</v>
      </c>
    </row>
    <row r="6483" spans="1:10" ht="15" thickTop="1">
      <c r="A6483" s="205"/>
      <c r="B6483" s="190"/>
      <c r="C6483" s="190"/>
      <c r="D6483" s="189"/>
      <c r="E6483" s="189"/>
      <c r="F6483" s="189"/>
      <c r="G6483" s="189"/>
      <c r="H6483" s="189"/>
      <c r="I6483" s="189"/>
      <c r="J6483" s="206"/>
    </row>
    <row r="6484" spans="1:10">
      <c r="A6484" s="290"/>
      <c r="B6484" s="289" t="s">
        <v>8</v>
      </c>
      <c r="C6484" s="289" t="s">
        <v>9</v>
      </c>
      <c r="D6484" s="284" t="s">
        <v>10</v>
      </c>
      <c r="E6484" s="367" t="s">
        <v>136</v>
      </c>
      <c r="F6484" s="367"/>
      <c r="G6484" s="289" t="s">
        <v>11</v>
      </c>
      <c r="H6484" s="288" t="s">
        <v>12</v>
      </c>
      <c r="I6484" s="288" t="s">
        <v>13</v>
      </c>
      <c r="J6484" s="287" t="s">
        <v>14</v>
      </c>
    </row>
    <row r="6485" spans="1:10" ht="38.25" customHeight="1">
      <c r="A6485" s="94" t="s">
        <v>137</v>
      </c>
      <c r="B6485" s="95" t="s">
        <v>2153</v>
      </c>
      <c r="C6485" s="95" t="s">
        <v>21</v>
      </c>
      <c r="D6485" s="277" t="s">
        <v>2154</v>
      </c>
      <c r="E6485" s="368" t="s">
        <v>155</v>
      </c>
      <c r="F6485" s="368"/>
      <c r="G6485" s="95" t="s">
        <v>26</v>
      </c>
      <c r="H6485" s="182">
        <v>1</v>
      </c>
      <c r="I6485" s="96">
        <v>84.35</v>
      </c>
      <c r="J6485" s="196">
        <v>84.35</v>
      </c>
    </row>
    <row r="6486" spans="1:10">
      <c r="A6486" s="199" t="s">
        <v>139</v>
      </c>
      <c r="B6486" s="186" t="s">
        <v>1863</v>
      </c>
      <c r="C6486" s="186" t="s">
        <v>21</v>
      </c>
      <c r="D6486" s="278" t="s">
        <v>1864</v>
      </c>
      <c r="E6486" s="362" t="s">
        <v>142</v>
      </c>
      <c r="F6486" s="362"/>
      <c r="G6486" s="186" t="s">
        <v>547</v>
      </c>
      <c r="H6486" s="187">
        <v>13.99</v>
      </c>
      <c r="I6486" s="188">
        <v>6.03</v>
      </c>
      <c r="J6486" s="200">
        <v>84.35</v>
      </c>
    </row>
    <row r="6487" spans="1:10" ht="25.5">
      <c r="A6487" s="201"/>
      <c r="B6487" s="293"/>
      <c r="C6487" s="293"/>
      <c r="D6487" s="279"/>
      <c r="E6487" s="279" t="s">
        <v>143</v>
      </c>
      <c r="F6487" s="203">
        <v>0</v>
      </c>
      <c r="G6487" s="279" t="s">
        <v>144</v>
      </c>
      <c r="H6487" s="203">
        <v>0</v>
      </c>
      <c r="I6487" s="279" t="s">
        <v>145</v>
      </c>
      <c r="J6487" s="204">
        <v>0</v>
      </c>
    </row>
    <row r="6488" spans="1:10" ht="15" customHeight="1" thickBot="1">
      <c r="A6488" s="201"/>
      <c r="B6488" s="293"/>
      <c r="C6488" s="293"/>
      <c r="D6488" s="279"/>
      <c r="E6488" s="279" t="s">
        <v>663</v>
      </c>
      <c r="F6488" s="203">
        <v>18.95</v>
      </c>
      <c r="G6488" s="279"/>
      <c r="H6488" s="363" t="s">
        <v>664</v>
      </c>
      <c r="I6488" s="363"/>
      <c r="J6488" s="204">
        <v>103.3</v>
      </c>
    </row>
    <row r="6489" spans="1:10" ht="15" thickTop="1">
      <c r="A6489" s="205"/>
      <c r="B6489" s="190"/>
      <c r="C6489" s="190"/>
      <c r="D6489" s="189"/>
      <c r="E6489" s="189"/>
      <c r="F6489" s="189"/>
      <c r="G6489" s="189"/>
      <c r="H6489" s="189"/>
      <c r="I6489" s="189"/>
      <c r="J6489" s="206"/>
    </row>
    <row r="6490" spans="1:10">
      <c r="A6490" s="290"/>
      <c r="B6490" s="289" t="s">
        <v>8</v>
      </c>
      <c r="C6490" s="289" t="s">
        <v>9</v>
      </c>
      <c r="D6490" s="284" t="s">
        <v>10</v>
      </c>
      <c r="E6490" s="367" t="s">
        <v>136</v>
      </c>
      <c r="F6490" s="367"/>
      <c r="G6490" s="289" t="s">
        <v>11</v>
      </c>
      <c r="H6490" s="288" t="s">
        <v>12</v>
      </c>
      <c r="I6490" s="288" t="s">
        <v>13</v>
      </c>
      <c r="J6490" s="287" t="s">
        <v>14</v>
      </c>
    </row>
    <row r="6491" spans="1:10" ht="14.25" customHeight="1">
      <c r="A6491" s="94" t="s">
        <v>137</v>
      </c>
      <c r="B6491" s="95" t="s">
        <v>1847</v>
      </c>
      <c r="C6491" s="95" t="s">
        <v>21</v>
      </c>
      <c r="D6491" s="277" t="s">
        <v>1848</v>
      </c>
      <c r="E6491" s="368" t="s">
        <v>148</v>
      </c>
      <c r="F6491" s="368"/>
      <c r="G6491" s="95" t="s">
        <v>26</v>
      </c>
      <c r="H6491" s="182">
        <v>1</v>
      </c>
      <c r="I6491" s="96">
        <v>32.57</v>
      </c>
      <c r="J6491" s="196">
        <v>32.57</v>
      </c>
    </row>
    <row r="6492" spans="1:10" ht="25.5" customHeight="1">
      <c r="A6492" s="197" t="s">
        <v>146</v>
      </c>
      <c r="B6492" s="183" t="s">
        <v>1944</v>
      </c>
      <c r="C6492" s="183" t="s">
        <v>21</v>
      </c>
      <c r="D6492" s="285" t="s">
        <v>1945</v>
      </c>
      <c r="E6492" s="365" t="s">
        <v>148</v>
      </c>
      <c r="F6492" s="365"/>
      <c r="G6492" s="183" t="s">
        <v>26</v>
      </c>
      <c r="H6492" s="184">
        <v>1</v>
      </c>
      <c r="I6492" s="185">
        <v>0.16</v>
      </c>
      <c r="J6492" s="198">
        <v>0.16</v>
      </c>
    </row>
    <row r="6493" spans="1:10">
      <c r="A6493" s="199" t="s">
        <v>139</v>
      </c>
      <c r="B6493" s="186" t="s">
        <v>1946</v>
      </c>
      <c r="C6493" s="186" t="s">
        <v>21</v>
      </c>
      <c r="D6493" s="278" t="s">
        <v>1947</v>
      </c>
      <c r="E6493" s="362" t="s">
        <v>141</v>
      </c>
      <c r="F6493" s="362"/>
      <c r="G6493" s="186" t="s">
        <v>26</v>
      </c>
      <c r="H6493" s="187">
        <v>1</v>
      </c>
      <c r="I6493" s="188">
        <v>28.25</v>
      </c>
      <c r="J6493" s="200">
        <v>28.25</v>
      </c>
    </row>
    <row r="6494" spans="1:10" ht="25.5">
      <c r="A6494" s="199" t="s">
        <v>139</v>
      </c>
      <c r="B6494" s="186" t="s">
        <v>1732</v>
      </c>
      <c r="C6494" s="186" t="s">
        <v>21</v>
      </c>
      <c r="D6494" s="278" t="s">
        <v>1733</v>
      </c>
      <c r="E6494" s="362" t="s">
        <v>142</v>
      </c>
      <c r="F6494" s="362"/>
      <c r="G6494" s="186" t="s">
        <v>26</v>
      </c>
      <c r="H6494" s="187">
        <v>1</v>
      </c>
      <c r="I6494" s="188">
        <v>1.0900000000000001</v>
      </c>
      <c r="J6494" s="200">
        <v>1.0900000000000001</v>
      </c>
    </row>
    <row r="6495" spans="1:10" ht="25.5">
      <c r="A6495" s="199" t="s">
        <v>139</v>
      </c>
      <c r="B6495" s="186" t="s">
        <v>1734</v>
      </c>
      <c r="C6495" s="186" t="s">
        <v>21</v>
      </c>
      <c r="D6495" s="278" t="s">
        <v>1735</v>
      </c>
      <c r="E6495" s="362" t="s">
        <v>142</v>
      </c>
      <c r="F6495" s="362"/>
      <c r="G6495" s="186" t="s">
        <v>26</v>
      </c>
      <c r="H6495" s="187">
        <v>1</v>
      </c>
      <c r="I6495" s="188">
        <v>0.82</v>
      </c>
      <c r="J6495" s="200">
        <v>0.82</v>
      </c>
    </row>
    <row r="6496" spans="1:10" ht="25.5">
      <c r="A6496" s="199" t="s">
        <v>139</v>
      </c>
      <c r="B6496" s="186" t="s">
        <v>1366</v>
      </c>
      <c r="C6496" s="186" t="s">
        <v>21</v>
      </c>
      <c r="D6496" s="278" t="s">
        <v>733</v>
      </c>
      <c r="E6496" s="362" t="s">
        <v>142</v>
      </c>
      <c r="F6496" s="362"/>
      <c r="G6496" s="186" t="s">
        <v>26</v>
      </c>
      <c r="H6496" s="187">
        <v>1</v>
      </c>
      <c r="I6496" s="188">
        <v>1.34</v>
      </c>
      <c r="J6496" s="200">
        <v>1.34</v>
      </c>
    </row>
    <row r="6497" spans="1:10" ht="25.5">
      <c r="A6497" s="199" t="s">
        <v>139</v>
      </c>
      <c r="B6497" s="186" t="s">
        <v>1367</v>
      </c>
      <c r="C6497" s="186" t="s">
        <v>21</v>
      </c>
      <c r="D6497" s="278" t="s">
        <v>734</v>
      </c>
      <c r="E6497" s="362" t="s">
        <v>142</v>
      </c>
      <c r="F6497" s="362"/>
      <c r="G6497" s="186" t="s">
        <v>26</v>
      </c>
      <c r="H6497" s="187">
        <v>1</v>
      </c>
      <c r="I6497" s="188">
        <v>0.04</v>
      </c>
      <c r="J6497" s="200">
        <v>0.04</v>
      </c>
    </row>
    <row r="6498" spans="1:10" ht="25.5">
      <c r="A6498" s="199" t="s">
        <v>139</v>
      </c>
      <c r="B6498" s="186" t="s">
        <v>1750</v>
      </c>
      <c r="C6498" s="186" t="s">
        <v>21</v>
      </c>
      <c r="D6498" s="278" t="s">
        <v>1751</v>
      </c>
      <c r="E6498" s="362" t="s">
        <v>142</v>
      </c>
      <c r="F6498" s="362"/>
      <c r="G6498" s="186" t="s">
        <v>26</v>
      </c>
      <c r="H6498" s="187">
        <v>1</v>
      </c>
      <c r="I6498" s="188">
        <v>0.01</v>
      </c>
      <c r="J6498" s="200">
        <v>0.01</v>
      </c>
    </row>
    <row r="6499" spans="1:10" ht="25.5">
      <c r="A6499" s="199" t="s">
        <v>139</v>
      </c>
      <c r="B6499" s="186" t="s">
        <v>1752</v>
      </c>
      <c r="C6499" s="186" t="s">
        <v>21</v>
      </c>
      <c r="D6499" s="278" t="s">
        <v>1753</v>
      </c>
      <c r="E6499" s="362" t="s">
        <v>142</v>
      </c>
      <c r="F6499" s="362"/>
      <c r="G6499" s="186" t="s">
        <v>26</v>
      </c>
      <c r="H6499" s="187">
        <v>1</v>
      </c>
      <c r="I6499" s="188">
        <v>0.86</v>
      </c>
      <c r="J6499" s="200">
        <v>0.86</v>
      </c>
    </row>
    <row r="6500" spans="1:10" ht="25.5">
      <c r="A6500" s="201"/>
      <c r="B6500" s="293"/>
      <c r="C6500" s="293"/>
      <c r="D6500" s="279"/>
      <c r="E6500" s="279" t="s">
        <v>143</v>
      </c>
      <c r="F6500" s="203">
        <v>28.41</v>
      </c>
      <c r="G6500" s="279" t="s">
        <v>144</v>
      </c>
      <c r="H6500" s="203">
        <v>0</v>
      </c>
      <c r="I6500" s="279" t="s">
        <v>145</v>
      </c>
      <c r="J6500" s="204">
        <v>28.41</v>
      </c>
    </row>
    <row r="6501" spans="1:10" ht="15" customHeight="1" thickBot="1">
      <c r="A6501" s="201"/>
      <c r="B6501" s="293"/>
      <c r="C6501" s="293"/>
      <c r="D6501" s="279"/>
      <c r="E6501" s="279" t="s">
        <v>663</v>
      </c>
      <c r="F6501" s="203">
        <v>7.31</v>
      </c>
      <c r="G6501" s="279"/>
      <c r="H6501" s="363" t="s">
        <v>664</v>
      </c>
      <c r="I6501" s="363"/>
      <c r="J6501" s="204">
        <v>39.880000000000003</v>
      </c>
    </row>
    <row r="6502" spans="1:10" ht="15" thickTop="1">
      <c r="A6502" s="205"/>
      <c r="B6502" s="190"/>
      <c r="C6502" s="190"/>
      <c r="D6502" s="189"/>
      <c r="E6502" s="189"/>
      <c r="F6502" s="189"/>
      <c r="G6502" s="189"/>
      <c r="H6502" s="189"/>
      <c r="I6502" s="189"/>
      <c r="J6502" s="206"/>
    </row>
    <row r="6503" spans="1:10">
      <c r="A6503" s="290"/>
      <c r="B6503" s="289" t="s">
        <v>8</v>
      </c>
      <c r="C6503" s="289" t="s">
        <v>9</v>
      </c>
      <c r="D6503" s="284" t="s">
        <v>10</v>
      </c>
      <c r="E6503" s="367" t="s">
        <v>136</v>
      </c>
      <c r="F6503" s="367"/>
      <c r="G6503" s="289" t="s">
        <v>11</v>
      </c>
      <c r="H6503" s="288" t="s">
        <v>12</v>
      </c>
      <c r="I6503" s="288" t="s">
        <v>13</v>
      </c>
      <c r="J6503" s="287" t="s">
        <v>14</v>
      </c>
    </row>
    <row r="6504" spans="1:10" ht="14.25" customHeight="1">
      <c r="A6504" s="94" t="s">
        <v>137</v>
      </c>
      <c r="B6504" s="95" t="s">
        <v>1865</v>
      </c>
      <c r="C6504" s="95" t="s">
        <v>21</v>
      </c>
      <c r="D6504" s="277" t="s">
        <v>1866</v>
      </c>
      <c r="E6504" s="368" t="s">
        <v>148</v>
      </c>
      <c r="F6504" s="368"/>
      <c r="G6504" s="95" t="s">
        <v>26</v>
      </c>
      <c r="H6504" s="182">
        <v>1</v>
      </c>
      <c r="I6504" s="96">
        <v>31.5</v>
      </c>
      <c r="J6504" s="196">
        <v>31.5</v>
      </c>
    </row>
    <row r="6505" spans="1:10" ht="25.5" customHeight="1">
      <c r="A6505" s="197" t="s">
        <v>146</v>
      </c>
      <c r="B6505" s="183" t="s">
        <v>1948</v>
      </c>
      <c r="C6505" s="183" t="s">
        <v>21</v>
      </c>
      <c r="D6505" s="285" t="s">
        <v>1949</v>
      </c>
      <c r="E6505" s="365" t="s">
        <v>148</v>
      </c>
      <c r="F6505" s="365"/>
      <c r="G6505" s="183" t="s">
        <v>26</v>
      </c>
      <c r="H6505" s="184">
        <v>1</v>
      </c>
      <c r="I6505" s="185">
        <v>0.15</v>
      </c>
      <c r="J6505" s="198">
        <v>0.15</v>
      </c>
    </row>
    <row r="6506" spans="1:10">
      <c r="A6506" s="199" t="s">
        <v>139</v>
      </c>
      <c r="B6506" s="186" t="s">
        <v>1950</v>
      </c>
      <c r="C6506" s="186" t="s">
        <v>21</v>
      </c>
      <c r="D6506" s="278" t="s">
        <v>1951</v>
      </c>
      <c r="E6506" s="362" t="s">
        <v>141</v>
      </c>
      <c r="F6506" s="362"/>
      <c r="G6506" s="186" t="s">
        <v>26</v>
      </c>
      <c r="H6506" s="187">
        <v>1</v>
      </c>
      <c r="I6506" s="188">
        <v>27.19</v>
      </c>
      <c r="J6506" s="200">
        <v>27.19</v>
      </c>
    </row>
    <row r="6507" spans="1:10" ht="25.5">
      <c r="A6507" s="199" t="s">
        <v>139</v>
      </c>
      <c r="B6507" s="186" t="s">
        <v>1732</v>
      </c>
      <c r="C6507" s="186" t="s">
        <v>21</v>
      </c>
      <c r="D6507" s="278" t="s">
        <v>1733</v>
      </c>
      <c r="E6507" s="362" t="s">
        <v>142</v>
      </c>
      <c r="F6507" s="362"/>
      <c r="G6507" s="186" t="s">
        <v>26</v>
      </c>
      <c r="H6507" s="187">
        <v>1</v>
      </c>
      <c r="I6507" s="188">
        <v>1.0900000000000001</v>
      </c>
      <c r="J6507" s="200">
        <v>1.0900000000000001</v>
      </c>
    </row>
    <row r="6508" spans="1:10" ht="25.5">
      <c r="A6508" s="199" t="s">
        <v>139</v>
      </c>
      <c r="B6508" s="186" t="s">
        <v>1734</v>
      </c>
      <c r="C6508" s="186" t="s">
        <v>21</v>
      </c>
      <c r="D6508" s="278" t="s">
        <v>1735</v>
      </c>
      <c r="E6508" s="362" t="s">
        <v>142</v>
      </c>
      <c r="F6508" s="362"/>
      <c r="G6508" s="186" t="s">
        <v>26</v>
      </c>
      <c r="H6508" s="187">
        <v>1</v>
      </c>
      <c r="I6508" s="188">
        <v>0.82</v>
      </c>
      <c r="J6508" s="200">
        <v>0.82</v>
      </c>
    </row>
    <row r="6509" spans="1:10" ht="25.5">
      <c r="A6509" s="199" t="s">
        <v>139</v>
      </c>
      <c r="B6509" s="186" t="s">
        <v>1366</v>
      </c>
      <c r="C6509" s="186" t="s">
        <v>21</v>
      </c>
      <c r="D6509" s="278" t="s">
        <v>733</v>
      </c>
      <c r="E6509" s="362" t="s">
        <v>142</v>
      </c>
      <c r="F6509" s="362"/>
      <c r="G6509" s="186" t="s">
        <v>26</v>
      </c>
      <c r="H6509" s="187">
        <v>1</v>
      </c>
      <c r="I6509" s="188">
        <v>1.34</v>
      </c>
      <c r="J6509" s="200">
        <v>1.34</v>
      </c>
    </row>
    <row r="6510" spans="1:10" ht="25.5">
      <c r="A6510" s="199" t="s">
        <v>139</v>
      </c>
      <c r="B6510" s="186" t="s">
        <v>1367</v>
      </c>
      <c r="C6510" s="186" t="s">
        <v>21</v>
      </c>
      <c r="D6510" s="278" t="s">
        <v>734</v>
      </c>
      <c r="E6510" s="362" t="s">
        <v>142</v>
      </c>
      <c r="F6510" s="362"/>
      <c r="G6510" s="186" t="s">
        <v>26</v>
      </c>
      <c r="H6510" s="187">
        <v>1</v>
      </c>
      <c r="I6510" s="188">
        <v>0.04</v>
      </c>
      <c r="J6510" s="200">
        <v>0.04</v>
      </c>
    </row>
    <row r="6511" spans="1:10" ht="25.5">
      <c r="A6511" s="199" t="s">
        <v>139</v>
      </c>
      <c r="B6511" s="186" t="s">
        <v>1750</v>
      </c>
      <c r="C6511" s="186" t="s">
        <v>21</v>
      </c>
      <c r="D6511" s="278" t="s">
        <v>1751</v>
      </c>
      <c r="E6511" s="362" t="s">
        <v>142</v>
      </c>
      <c r="F6511" s="362"/>
      <c r="G6511" s="186" t="s">
        <v>26</v>
      </c>
      <c r="H6511" s="187">
        <v>1</v>
      </c>
      <c r="I6511" s="188">
        <v>0.01</v>
      </c>
      <c r="J6511" s="200">
        <v>0.01</v>
      </c>
    </row>
    <row r="6512" spans="1:10" ht="25.5">
      <c r="A6512" s="199" t="s">
        <v>139</v>
      </c>
      <c r="B6512" s="186" t="s">
        <v>1752</v>
      </c>
      <c r="C6512" s="186" t="s">
        <v>21</v>
      </c>
      <c r="D6512" s="278" t="s">
        <v>1753</v>
      </c>
      <c r="E6512" s="362" t="s">
        <v>142</v>
      </c>
      <c r="F6512" s="362"/>
      <c r="G6512" s="186" t="s">
        <v>26</v>
      </c>
      <c r="H6512" s="187">
        <v>1</v>
      </c>
      <c r="I6512" s="188">
        <v>0.86</v>
      </c>
      <c r="J6512" s="200">
        <v>0.86</v>
      </c>
    </row>
    <row r="6513" spans="1:10" ht="25.5">
      <c r="A6513" s="201"/>
      <c r="B6513" s="293"/>
      <c r="C6513" s="293"/>
      <c r="D6513" s="279"/>
      <c r="E6513" s="279" t="s">
        <v>143</v>
      </c>
      <c r="F6513" s="203">
        <v>27.34</v>
      </c>
      <c r="G6513" s="279" t="s">
        <v>144</v>
      </c>
      <c r="H6513" s="203">
        <v>0</v>
      </c>
      <c r="I6513" s="279" t="s">
        <v>145</v>
      </c>
      <c r="J6513" s="204">
        <v>27.34</v>
      </c>
    </row>
    <row r="6514" spans="1:10" ht="15" customHeight="1" thickBot="1">
      <c r="A6514" s="201"/>
      <c r="B6514" s="293"/>
      <c r="C6514" s="293"/>
      <c r="D6514" s="279"/>
      <c r="E6514" s="279" t="s">
        <v>663</v>
      </c>
      <c r="F6514" s="203">
        <v>7.07</v>
      </c>
      <c r="G6514" s="279"/>
      <c r="H6514" s="363" t="s">
        <v>664</v>
      </c>
      <c r="I6514" s="363"/>
      <c r="J6514" s="204">
        <v>38.57</v>
      </c>
    </row>
    <row r="6515" spans="1:10" ht="15" thickTop="1">
      <c r="A6515" s="205"/>
      <c r="B6515" s="190"/>
      <c r="C6515" s="190"/>
      <c r="D6515" s="189"/>
      <c r="E6515" s="189"/>
      <c r="F6515" s="189"/>
      <c r="G6515" s="189"/>
      <c r="H6515" s="189"/>
      <c r="I6515" s="189"/>
      <c r="J6515" s="206"/>
    </row>
    <row r="6516" spans="1:10">
      <c r="A6516" s="290"/>
      <c r="B6516" s="289" t="s">
        <v>8</v>
      </c>
      <c r="C6516" s="289" t="s">
        <v>9</v>
      </c>
      <c r="D6516" s="284" t="s">
        <v>10</v>
      </c>
      <c r="E6516" s="367" t="s">
        <v>136</v>
      </c>
      <c r="F6516" s="367"/>
      <c r="G6516" s="289" t="s">
        <v>11</v>
      </c>
      <c r="H6516" s="288" t="s">
        <v>12</v>
      </c>
      <c r="I6516" s="288" t="s">
        <v>13</v>
      </c>
      <c r="J6516" s="287" t="s">
        <v>14</v>
      </c>
    </row>
    <row r="6517" spans="1:10" ht="51">
      <c r="A6517" s="94" t="s">
        <v>137</v>
      </c>
      <c r="B6517" s="95" t="s">
        <v>2136</v>
      </c>
      <c r="C6517" s="95" t="s">
        <v>21</v>
      </c>
      <c r="D6517" s="277" t="s">
        <v>2137</v>
      </c>
      <c r="E6517" s="368" t="s">
        <v>155</v>
      </c>
      <c r="F6517" s="368"/>
      <c r="G6517" s="95" t="s">
        <v>249</v>
      </c>
      <c r="H6517" s="182">
        <v>1</v>
      </c>
      <c r="I6517" s="96">
        <v>27.94</v>
      </c>
      <c r="J6517" s="196">
        <v>27.94</v>
      </c>
    </row>
    <row r="6518" spans="1:10" ht="25.5" customHeight="1">
      <c r="A6518" s="197" t="s">
        <v>146</v>
      </c>
      <c r="B6518" s="183" t="s">
        <v>2132</v>
      </c>
      <c r="C6518" s="183" t="s">
        <v>21</v>
      </c>
      <c r="D6518" s="285" t="s">
        <v>2133</v>
      </c>
      <c r="E6518" s="365" t="s">
        <v>148</v>
      </c>
      <c r="F6518" s="365"/>
      <c r="G6518" s="183" t="s">
        <v>26</v>
      </c>
      <c r="H6518" s="184">
        <v>1</v>
      </c>
      <c r="I6518" s="185">
        <v>18.78</v>
      </c>
      <c r="J6518" s="198">
        <v>18.78</v>
      </c>
    </row>
    <row r="6519" spans="1:10" ht="51">
      <c r="A6519" s="197" t="s">
        <v>146</v>
      </c>
      <c r="B6519" s="183" t="s">
        <v>2159</v>
      </c>
      <c r="C6519" s="183" t="s">
        <v>21</v>
      </c>
      <c r="D6519" s="285" t="s">
        <v>2160</v>
      </c>
      <c r="E6519" s="365" t="s">
        <v>155</v>
      </c>
      <c r="F6519" s="365"/>
      <c r="G6519" s="183" t="s">
        <v>26</v>
      </c>
      <c r="H6519" s="184">
        <v>1</v>
      </c>
      <c r="I6519" s="185">
        <v>7.2</v>
      </c>
      <c r="J6519" s="198">
        <v>7.2</v>
      </c>
    </row>
    <row r="6520" spans="1:10" ht="51">
      <c r="A6520" s="197" t="s">
        <v>146</v>
      </c>
      <c r="B6520" s="183" t="s">
        <v>2161</v>
      </c>
      <c r="C6520" s="183" t="s">
        <v>21</v>
      </c>
      <c r="D6520" s="285" t="s">
        <v>2162</v>
      </c>
      <c r="E6520" s="365" t="s">
        <v>155</v>
      </c>
      <c r="F6520" s="365"/>
      <c r="G6520" s="183" t="s">
        <v>26</v>
      </c>
      <c r="H6520" s="184">
        <v>1</v>
      </c>
      <c r="I6520" s="185">
        <v>1.96</v>
      </c>
      <c r="J6520" s="198">
        <v>1.96</v>
      </c>
    </row>
    <row r="6521" spans="1:10" ht="25.5">
      <c r="A6521" s="201"/>
      <c r="B6521" s="293"/>
      <c r="C6521" s="293"/>
      <c r="D6521" s="279"/>
      <c r="E6521" s="279" t="s">
        <v>143</v>
      </c>
      <c r="F6521" s="203">
        <v>14.62</v>
      </c>
      <c r="G6521" s="279" t="s">
        <v>144</v>
      </c>
      <c r="H6521" s="203">
        <v>0</v>
      </c>
      <c r="I6521" s="279" t="s">
        <v>145</v>
      </c>
      <c r="J6521" s="204">
        <v>14.62</v>
      </c>
    </row>
    <row r="6522" spans="1:10" ht="15" customHeight="1" thickBot="1">
      <c r="A6522" s="201"/>
      <c r="B6522" s="293"/>
      <c r="C6522" s="293"/>
      <c r="D6522" s="279"/>
      <c r="E6522" s="279" t="s">
        <v>663</v>
      </c>
      <c r="F6522" s="203">
        <v>6.27</v>
      </c>
      <c r="G6522" s="279"/>
      <c r="H6522" s="363" t="s">
        <v>664</v>
      </c>
      <c r="I6522" s="363"/>
      <c r="J6522" s="204">
        <v>34.21</v>
      </c>
    </row>
    <row r="6523" spans="1:10" ht="15" thickTop="1">
      <c r="A6523" s="205"/>
      <c r="B6523" s="190"/>
      <c r="C6523" s="190"/>
      <c r="D6523" s="189"/>
      <c r="E6523" s="189"/>
      <c r="F6523" s="189"/>
      <c r="G6523" s="189"/>
      <c r="H6523" s="189"/>
      <c r="I6523" s="189"/>
      <c r="J6523" s="206"/>
    </row>
    <row r="6524" spans="1:10">
      <c r="A6524" s="290"/>
      <c r="B6524" s="289" t="s">
        <v>8</v>
      </c>
      <c r="C6524" s="289" t="s">
        <v>9</v>
      </c>
      <c r="D6524" s="284" t="s">
        <v>10</v>
      </c>
      <c r="E6524" s="367" t="s">
        <v>136</v>
      </c>
      <c r="F6524" s="367"/>
      <c r="G6524" s="289" t="s">
        <v>11</v>
      </c>
      <c r="H6524" s="288" t="s">
        <v>12</v>
      </c>
      <c r="I6524" s="288" t="s">
        <v>13</v>
      </c>
      <c r="J6524" s="287" t="s">
        <v>14</v>
      </c>
    </row>
    <row r="6525" spans="1:10" ht="51">
      <c r="A6525" s="94" t="s">
        <v>137</v>
      </c>
      <c r="B6525" s="95" t="s">
        <v>2134</v>
      </c>
      <c r="C6525" s="95" t="s">
        <v>21</v>
      </c>
      <c r="D6525" s="277" t="s">
        <v>2135</v>
      </c>
      <c r="E6525" s="368" t="s">
        <v>155</v>
      </c>
      <c r="F6525" s="368"/>
      <c r="G6525" s="95" t="s">
        <v>156</v>
      </c>
      <c r="H6525" s="182">
        <v>1</v>
      </c>
      <c r="I6525" s="96">
        <v>85.02</v>
      </c>
      <c r="J6525" s="196">
        <v>85.02</v>
      </c>
    </row>
    <row r="6526" spans="1:10" ht="25.5" customHeight="1">
      <c r="A6526" s="197" t="s">
        <v>146</v>
      </c>
      <c r="B6526" s="183" t="s">
        <v>2132</v>
      </c>
      <c r="C6526" s="183" t="s">
        <v>21</v>
      </c>
      <c r="D6526" s="285" t="s">
        <v>2133</v>
      </c>
      <c r="E6526" s="365" t="s">
        <v>148</v>
      </c>
      <c r="F6526" s="365"/>
      <c r="G6526" s="183" t="s">
        <v>26</v>
      </c>
      <c r="H6526" s="184">
        <v>1</v>
      </c>
      <c r="I6526" s="185">
        <v>18.78</v>
      </c>
      <c r="J6526" s="198">
        <v>18.78</v>
      </c>
    </row>
    <row r="6527" spans="1:10" ht="51">
      <c r="A6527" s="197" t="s">
        <v>146</v>
      </c>
      <c r="B6527" s="183" t="s">
        <v>2159</v>
      </c>
      <c r="C6527" s="183" t="s">
        <v>21</v>
      </c>
      <c r="D6527" s="285" t="s">
        <v>2160</v>
      </c>
      <c r="E6527" s="365" t="s">
        <v>155</v>
      </c>
      <c r="F6527" s="365"/>
      <c r="G6527" s="183" t="s">
        <v>26</v>
      </c>
      <c r="H6527" s="184">
        <v>1</v>
      </c>
      <c r="I6527" s="185">
        <v>7.2</v>
      </c>
      <c r="J6527" s="198">
        <v>7.2</v>
      </c>
    </row>
    <row r="6528" spans="1:10" ht="51">
      <c r="A6528" s="197" t="s">
        <v>146</v>
      </c>
      <c r="B6528" s="183" t="s">
        <v>2161</v>
      </c>
      <c r="C6528" s="183" t="s">
        <v>21</v>
      </c>
      <c r="D6528" s="285" t="s">
        <v>2162</v>
      </c>
      <c r="E6528" s="365" t="s">
        <v>155</v>
      </c>
      <c r="F6528" s="365"/>
      <c r="G6528" s="183" t="s">
        <v>26</v>
      </c>
      <c r="H6528" s="184">
        <v>1</v>
      </c>
      <c r="I6528" s="185">
        <v>1.96</v>
      </c>
      <c r="J6528" s="198">
        <v>1.96</v>
      </c>
    </row>
    <row r="6529" spans="1:10" ht="51">
      <c r="A6529" s="197" t="s">
        <v>146</v>
      </c>
      <c r="B6529" s="183" t="s">
        <v>2163</v>
      </c>
      <c r="C6529" s="183" t="s">
        <v>21</v>
      </c>
      <c r="D6529" s="285" t="s">
        <v>2164</v>
      </c>
      <c r="E6529" s="365" t="s">
        <v>155</v>
      </c>
      <c r="F6529" s="365"/>
      <c r="G6529" s="183" t="s">
        <v>26</v>
      </c>
      <c r="H6529" s="184">
        <v>1</v>
      </c>
      <c r="I6529" s="185">
        <v>9.5500000000000007</v>
      </c>
      <c r="J6529" s="198">
        <v>9.5500000000000007</v>
      </c>
    </row>
    <row r="6530" spans="1:10" ht="63.75">
      <c r="A6530" s="197" t="s">
        <v>146</v>
      </c>
      <c r="B6530" s="183" t="s">
        <v>2165</v>
      </c>
      <c r="C6530" s="183" t="s">
        <v>21</v>
      </c>
      <c r="D6530" s="285" t="s">
        <v>2166</v>
      </c>
      <c r="E6530" s="365" t="s">
        <v>155</v>
      </c>
      <c r="F6530" s="365"/>
      <c r="G6530" s="183" t="s">
        <v>26</v>
      </c>
      <c r="H6530" s="184">
        <v>1</v>
      </c>
      <c r="I6530" s="185">
        <v>47.53</v>
      </c>
      <c r="J6530" s="198">
        <v>47.53</v>
      </c>
    </row>
    <row r="6531" spans="1:10" ht="25.5">
      <c r="A6531" s="201"/>
      <c r="B6531" s="293"/>
      <c r="C6531" s="293"/>
      <c r="D6531" s="279"/>
      <c r="E6531" s="279" t="s">
        <v>143</v>
      </c>
      <c r="F6531" s="203">
        <v>14.62</v>
      </c>
      <c r="G6531" s="279" t="s">
        <v>144</v>
      </c>
      <c r="H6531" s="203">
        <v>0</v>
      </c>
      <c r="I6531" s="279" t="s">
        <v>145</v>
      </c>
      <c r="J6531" s="204">
        <v>14.62</v>
      </c>
    </row>
    <row r="6532" spans="1:10" ht="15" customHeight="1" thickBot="1">
      <c r="A6532" s="201"/>
      <c r="B6532" s="293"/>
      <c r="C6532" s="293"/>
      <c r="D6532" s="279"/>
      <c r="E6532" s="279" t="s">
        <v>663</v>
      </c>
      <c r="F6532" s="203">
        <v>19.100000000000001</v>
      </c>
      <c r="G6532" s="279"/>
      <c r="H6532" s="363" t="s">
        <v>664</v>
      </c>
      <c r="I6532" s="363"/>
      <c r="J6532" s="204">
        <v>104.12</v>
      </c>
    </row>
    <row r="6533" spans="1:10" ht="15" thickTop="1">
      <c r="A6533" s="205"/>
      <c r="B6533" s="190"/>
      <c r="C6533" s="190"/>
      <c r="D6533" s="189"/>
      <c r="E6533" s="189"/>
      <c r="F6533" s="189"/>
      <c r="G6533" s="189"/>
      <c r="H6533" s="189"/>
      <c r="I6533" s="189"/>
      <c r="J6533" s="206"/>
    </row>
    <row r="6534" spans="1:10">
      <c r="A6534" s="290"/>
      <c r="B6534" s="289" t="s">
        <v>8</v>
      </c>
      <c r="C6534" s="289" t="s">
        <v>9</v>
      </c>
      <c r="D6534" s="284" t="s">
        <v>10</v>
      </c>
      <c r="E6534" s="367" t="s">
        <v>136</v>
      </c>
      <c r="F6534" s="367"/>
      <c r="G6534" s="289" t="s">
        <v>11</v>
      </c>
      <c r="H6534" s="288" t="s">
        <v>12</v>
      </c>
      <c r="I6534" s="288" t="s">
        <v>13</v>
      </c>
      <c r="J6534" s="287" t="s">
        <v>14</v>
      </c>
    </row>
    <row r="6535" spans="1:10" ht="51">
      <c r="A6535" s="94" t="s">
        <v>137</v>
      </c>
      <c r="B6535" s="95" t="s">
        <v>2159</v>
      </c>
      <c r="C6535" s="95" t="s">
        <v>21</v>
      </c>
      <c r="D6535" s="277" t="s">
        <v>2160</v>
      </c>
      <c r="E6535" s="368" t="s">
        <v>155</v>
      </c>
      <c r="F6535" s="368"/>
      <c r="G6535" s="95" t="s">
        <v>26</v>
      </c>
      <c r="H6535" s="182">
        <v>1</v>
      </c>
      <c r="I6535" s="96">
        <v>7.2</v>
      </c>
      <c r="J6535" s="196">
        <v>7.2</v>
      </c>
    </row>
    <row r="6536" spans="1:10" ht="25.5" customHeight="1">
      <c r="A6536" s="199" t="s">
        <v>139</v>
      </c>
      <c r="B6536" s="186" t="s">
        <v>2167</v>
      </c>
      <c r="C6536" s="186" t="s">
        <v>21</v>
      </c>
      <c r="D6536" s="278" t="s">
        <v>2168</v>
      </c>
      <c r="E6536" s="362" t="s">
        <v>915</v>
      </c>
      <c r="F6536" s="362"/>
      <c r="G6536" s="186" t="s">
        <v>45</v>
      </c>
      <c r="H6536" s="187">
        <v>5.0000000000000002E-5</v>
      </c>
      <c r="I6536" s="188">
        <v>97859.23</v>
      </c>
      <c r="J6536" s="200">
        <v>4.8899999999999997</v>
      </c>
    </row>
    <row r="6537" spans="1:10" ht="63.75">
      <c r="A6537" s="199" t="s">
        <v>139</v>
      </c>
      <c r="B6537" s="186" t="s">
        <v>2169</v>
      </c>
      <c r="C6537" s="186" t="s">
        <v>21</v>
      </c>
      <c r="D6537" s="278" t="s">
        <v>2170</v>
      </c>
      <c r="E6537" s="362" t="s">
        <v>915</v>
      </c>
      <c r="F6537" s="362"/>
      <c r="G6537" s="186" t="s">
        <v>45</v>
      </c>
      <c r="H6537" s="187">
        <v>6.0000000000000002E-5</v>
      </c>
      <c r="I6537" s="188">
        <v>38652.22</v>
      </c>
      <c r="J6537" s="200">
        <v>2.31</v>
      </c>
    </row>
    <row r="6538" spans="1:10" ht="25.5">
      <c r="A6538" s="201"/>
      <c r="B6538" s="293"/>
      <c r="C6538" s="293"/>
      <c r="D6538" s="279"/>
      <c r="E6538" s="279" t="s">
        <v>143</v>
      </c>
      <c r="F6538" s="203">
        <v>0</v>
      </c>
      <c r="G6538" s="279" t="s">
        <v>144</v>
      </c>
      <c r="H6538" s="203">
        <v>0</v>
      </c>
      <c r="I6538" s="279" t="s">
        <v>145</v>
      </c>
      <c r="J6538" s="204">
        <v>0</v>
      </c>
    </row>
    <row r="6539" spans="1:10" ht="15" customHeight="1" thickBot="1">
      <c r="A6539" s="201"/>
      <c r="B6539" s="293"/>
      <c r="C6539" s="293"/>
      <c r="D6539" s="279"/>
      <c r="E6539" s="279" t="s">
        <v>663</v>
      </c>
      <c r="F6539" s="203">
        <v>1.61</v>
      </c>
      <c r="G6539" s="279"/>
      <c r="H6539" s="363" t="s">
        <v>664</v>
      </c>
      <c r="I6539" s="363"/>
      <c r="J6539" s="204">
        <v>8.81</v>
      </c>
    </row>
    <row r="6540" spans="1:10" ht="15" thickTop="1">
      <c r="A6540" s="205"/>
      <c r="B6540" s="190"/>
      <c r="C6540" s="190"/>
      <c r="D6540" s="189"/>
      <c r="E6540" s="189"/>
      <c r="F6540" s="189"/>
      <c r="G6540" s="189"/>
      <c r="H6540" s="189"/>
      <c r="I6540" s="189"/>
      <c r="J6540" s="206"/>
    </row>
    <row r="6541" spans="1:10">
      <c r="A6541" s="290"/>
      <c r="B6541" s="289" t="s">
        <v>8</v>
      </c>
      <c r="C6541" s="289" t="s">
        <v>9</v>
      </c>
      <c r="D6541" s="284" t="s">
        <v>10</v>
      </c>
      <c r="E6541" s="367" t="s">
        <v>136</v>
      </c>
      <c r="F6541" s="367"/>
      <c r="G6541" s="289" t="s">
        <v>11</v>
      </c>
      <c r="H6541" s="288" t="s">
        <v>12</v>
      </c>
      <c r="I6541" s="288" t="s">
        <v>13</v>
      </c>
      <c r="J6541" s="287" t="s">
        <v>14</v>
      </c>
    </row>
    <row r="6542" spans="1:10" ht="51">
      <c r="A6542" s="94" t="s">
        <v>137</v>
      </c>
      <c r="B6542" s="95" t="s">
        <v>2161</v>
      </c>
      <c r="C6542" s="95" t="s">
        <v>21</v>
      </c>
      <c r="D6542" s="277" t="s">
        <v>2162</v>
      </c>
      <c r="E6542" s="368" t="s">
        <v>155</v>
      </c>
      <c r="F6542" s="368"/>
      <c r="G6542" s="95" t="s">
        <v>26</v>
      </c>
      <c r="H6542" s="182">
        <v>1</v>
      </c>
      <c r="I6542" s="96">
        <v>1.96</v>
      </c>
      <c r="J6542" s="196">
        <v>1.96</v>
      </c>
    </row>
    <row r="6543" spans="1:10" ht="25.5" customHeight="1">
      <c r="A6543" s="199" t="s">
        <v>139</v>
      </c>
      <c r="B6543" s="186" t="s">
        <v>2167</v>
      </c>
      <c r="C6543" s="186" t="s">
        <v>21</v>
      </c>
      <c r="D6543" s="278" t="s">
        <v>2168</v>
      </c>
      <c r="E6543" s="362" t="s">
        <v>915</v>
      </c>
      <c r="F6543" s="362"/>
      <c r="G6543" s="186" t="s">
        <v>45</v>
      </c>
      <c r="H6543" s="187">
        <v>1.43E-5</v>
      </c>
      <c r="I6543" s="188">
        <v>97859.23</v>
      </c>
      <c r="J6543" s="200">
        <v>1.39</v>
      </c>
    </row>
    <row r="6544" spans="1:10" ht="63.75">
      <c r="A6544" s="199" t="s">
        <v>139</v>
      </c>
      <c r="B6544" s="186" t="s">
        <v>2169</v>
      </c>
      <c r="C6544" s="186" t="s">
        <v>21</v>
      </c>
      <c r="D6544" s="278" t="s">
        <v>2170</v>
      </c>
      <c r="E6544" s="362" t="s">
        <v>915</v>
      </c>
      <c r="F6544" s="362"/>
      <c r="G6544" s="186" t="s">
        <v>45</v>
      </c>
      <c r="H6544" s="187">
        <v>1.4800000000000001E-5</v>
      </c>
      <c r="I6544" s="188">
        <v>38652.22</v>
      </c>
      <c r="J6544" s="200">
        <v>0.56999999999999995</v>
      </c>
    </row>
    <row r="6545" spans="1:10" ht="25.5">
      <c r="A6545" s="201"/>
      <c r="B6545" s="293"/>
      <c r="C6545" s="293"/>
      <c r="D6545" s="279"/>
      <c r="E6545" s="279" t="s">
        <v>143</v>
      </c>
      <c r="F6545" s="203">
        <v>0</v>
      </c>
      <c r="G6545" s="279" t="s">
        <v>144</v>
      </c>
      <c r="H6545" s="203">
        <v>0</v>
      </c>
      <c r="I6545" s="279" t="s">
        <v>145</v>
      </c>
      <c r="J6545" s="204">
        <v>0</v>
      </c>
    </row>
    <row r="6546" spans="1:10" ht="15" customHeight="1" thickBot="1">
      <c r="A6546" s="201"/>
      <c r="B6546" s="293"/>
      <c r="C6546" s="293"/>
      <c r="D6546" s="279"/>
      <c r="E6546" s="279" t="s">
        <v>663</v>
      </c>
      <c r="F6546" s="203">
        <v>0.44</v>
      </c>
      <c r="G6546" s="279"/>
      <c r="H6546" s="363" t="s">
        <v>664</v>
      </c>
      <c r="I6546" s="363"/>
      <c r="J6546" s="204">
        <v>2.4</v>
      </c>
    </row>
    <row r="6547" spans="1:10" ht="15" thickTop="1">
      <c r="A6547" s="205"/>
      <c r="B6547" s="190"/>
      <c r="C6547" s="190"/>
      <c r="D6547" s="189"/>
      <c r="E6547" s="189"/>
      <c r="F6547" s="189"/>
      <c r="G6547" s="189"/>
      <c r="H6547" s="189"/>
      <c r="I6547" s="189"/>
      <c r="J6547" s="206"/>
    </row>
    <row r="6548" spans="1:10">
      <c r="A6548" s="290"/>
      <c r="B6548" s="289" t="s">
        <v>8</v>
      </c>
      <c r="C6548" s="289" t="s">
        <v>9</v>
      </c>
      <c r="D6548" s="284" t="s">
        <v>10</v>
      </c>
      <c r="E6548" s="367" t="s">
        <v>136</v>
      </c>
      <c r="F6548" s="367"/>
      <c r="G6548" s="289" t="s">
        <v>11</v>
      </c>
      <c r="H6548" s="288" t="s">
        <v>12</v>
      </c>
      <c r="I6548" s="288" t="s">
        <v>13</v>
      </c>
      <c r="J6548" s="287" t="s">
        <v>14</v>
      </c>
    </row>
    <row r="6549" spans="1:10" ht="51">
      <c r="A6549" s="94" t="s">
        <v>137</v>
      </c>
      <c r="B6549" s="95" t="s">
        <v>2163</v>
      </c>
      <c r="C6549" s="95" t="s">
        <v>21</v>
      </c>
      <c r="D6549" s="277" t="s">
        <v>2164</v>
      </c>
      <c r="E6549" s="368" t="s">
        <v>155</v>
      </c>
      <c r="F6549" s="368"/>
      <c r="G6549" s="95" t="s">
        <v>26</v>
      </c>
      <c r="H6549" s="182">
        <v>1</v>
      </c>
      <c r="I6549" s="96">
        <v>9.5500000000000007</v>
      </c>
      <c r="J6549" s="196">
        <v>9.5500000000000007</v>
      </c>
    </row>
    <row r="6550" spans="1:10" ht="25.5" customHeight="1">
      <c r="A6550" s="199" t="s">
        <v>139</v>
      </c>
      <c r="B6550" s="186" t="s">
        <v>2167</v>
      </c>
      <c r="C6550" s="186" t="s">
        <v>21</v>
      </c>
      <c r="D6550" s="278" t="s">
        <v>2168</v>
      </c>
      <c r="E6550" s="362" t="s">
        <v>915</v>
      </c>
      <c r="F6550" s="362"/>
      <c r="G6550" s="186" t="s">
        <v>45</v>
      </c>
      <c r="H6550" s="187">
        <v>6.9999999999999994E-5</v>
      </c>
      <c r="I6550" s="188">
        <v>97859.23</v>
      </c>
      <c r="J6550" s="200">
        <v>6.85</v>
      </c>
    </row>
    <row r="6551" spans="1:10" ht="63.75">
      <c r="A6551" s="199" t="s">
        <v>139</v>
      </c>
      <c r="B6551" s="186" t="s">
        <v>2169</v>
      </c>
      <c r="C6551" s="186" t="s">
        <v>21</v>
      </c>
      <c r="D6551" s="278" t="s">
        <v>2170</v>
      </c>
      <c r="E6551" s="362" t="s">
        <v>915</v>
      </c>
      <c r="F6551" s="362"/>
      <c r="G6551" s="186" t="s">
        <v>45</v>
      </c>
      <c r="H6551" s="187">
        <v>6.9999999999999994E-5</v>
      </c>
      <c r="I6551" s="188">
        <v>38652.22</v>
      </c>
      <c r="J6551" s="200">
        <v>2.7</v>
      </c>
    </row>
    <row r="6552" spans="1:10" ht="25.5">
      <c r="A6552" s="201"/>
      <c r="B6552" s="293"/>
      <c r="C6552" s="293"/>
      <c r="D6552" s="279"/>
      <c r="E6552" s="279" t="s">
        <v>143</v>
      </c>
      <c r="F6552" s="203">
        <v>0</v>
      </c>
      <c r="G6552" s="279" t="s">
        <v>144</v>
      </c>
      <c r="H6552" s="203">
        <v>0</v>
      </c>
      <c r="I6552" s="279" t="s">
        <v>145</v>
      </c>
      <c r="J6552" s="204">
        <v>0</v>
      </c>
    </row>
    <row r="6553" spans="1:10" ht="15" customHeight="1" thickBot="1">
      <c r="A6553" s="201"/>
      <c r="B6553" s="293"/>
      <c r="C6553" s="293"/>
      <c r="D6553" s="279"/>
      <c r="E6553" s="279" t="s">
        <v>663</v>
      </c>
      <c r="F6553" s="203">
        <v>2.14</v>
      </c>
      <c r="G6553" s="279"/>
      <c r="H6553" s="363" t="s">
        <v>664</v>
      </c>
      <c r="I6553" s="363"/>
      <c r="J6553" s="204">
        <v>11.69</v>
      </c>
    </row>
    <row r="6554" spans="1:10" ht="15" thickTop="1">
      <c r="A6554" s="205"/>
      <c r="B6554" s="190"/>
      <c r="C6554" s="190"/>
      <c r="D6554" s="189"/>
      <c r="E6554" s="189"/>
      <c r="F6554" s="189"/>
      <c r="G6554" s="189"/>
      <c r="H6554" s="189"/>
      <c r="I6554" s="189"/>
      <c r="J6554" s="206"/>
    </row>
    <row r="6555" spans="1:10">
      <c r="A6555" s="290"/>
      <c r="B6555" s="289" t="s">
        <v>8</v>
      </c>
      <c r="C6555" s="289" t="s">
        <v>9</v>
      </c>
      <c r="D6555" s="284" t="s">
        <v>10</v>
      </c>
      <c r="E6555" s="367" t="s">
        <v>136</v>
      </c>
      <c r="F6555" s="367"/>
      <c r="G6555" s="289" t="s">
        <v>11</v>
      </c>
      <c r="H6555" s="288" t="s">
        <v>12</v>
      </c>
      <c r="I6555" s="288" t="s">
        <v>13</v>
      </c>
      <c r="J6555" s="287" t="s">
        <v>14</v>
      </c>
    </row>
    <row r="6556" spans="1:10" ht="63.75">
      <c r="A6556" s="94" t="s">
        <v>137</v>
      </c>
      <c r="B6556" s="95" t="s">
        <v>2165</v>
      </c>
      <c r="C6556" s="95" t="s">
        <v>21</v>
      </c>
      <c r="D6556" s="277" t="s">
        <v>2166</v>
      </c>
      <c r="E6556" s="368" t="s">
        <v>155</v>
      </c>
      <c r="F6556" s="368"/>
      <c r="G6556" s="95" t="s">
        <v>26</v>
      </c>
      <c r="H6556" s="182">
        <v>1</v>
      </c>
      <c r="I6556" s="96">
        <v>47.53</v>
      </c>
      <c r="J6556" s="196">
        <v>47.53</v>
      </c>
    </row>
    <row r="6557" spans="1:10">
      <c r="A6557" s="199" t="s">
        <v>139</v>
      </c>
      <c r="B6557" s="186" t="s">
        <v>1863</v>
      </c>
      <c r="C6557" s="186" t="s">
        <v>21</v>
      </c>
      <c r="D6557" s="278" t="s">
        <v>1864</v>
      </c>
      <c r="E6557" s="362" t="s">
        <v>142</v>
      </c>
      <c r="F6557" s="362"/>
      <c r="G6557" s="186" t="s">
        <v>547</v>
      </c>
      <c r="H6557" s="187">
        <v>7.88253</v>
      </c>
      <c r="I6557" s="188">
        <v>6.03</v>
      </c>
      <c r="J6557" s="200">
        <v>47.53</v>
      </c>
    </row>
    <row r="6558" spans="1:10" ht="25.5">
      <c r="A6558" s="201"/>
      <c r="B6558" s="293"/>
      <c r="C6558" s="293"/>
      <c r="D6558" s="279"/>
      <c r="E6558" s="279" t="s">
        <v>143</v>
      </c>
      <c r="F6558" s="203">
        <v>0</v>
      </c>
      <c r="G6558" s="279" t="s">
        <v>144</v>
      </c>
      <c r="H6558" s="203">
        <v>0</v>
      </c>
      <c r="I6558" s="279" t="s">
        <v>145</v>
      </c>
      <c r="J6558" s="204">
        <v>0</v>
      </c>
    </row>
    <row r="6559" spans="1:10" ht="15" customHeight="1" thickBot="1">
      <c r="A6559" s="201"/>
      <c r="B6559" s="293"/>
      <c r="C6559" s="293"/>
      <c r="D6559" s="279"/>
      <c r="E6559" s="279" t="s">
        <v>663</v>
      </c>
      <c r="F6559" s="203">
        <v>10.67</v>
      </c>
      <c r="G6559" s="279"/>
      <c r="H6559" s="363" t="s">
        <v>664</v>
      </c>
      <c r="I6559" s="363"/>
      <c r="J6559" s="204">
        <v>58.2</v>
      </c>
    </row>
    <row r="6560" spans="1:10" ht="15" thickTop="1">
      <c r="A6560" s="205"/>
      <c r="B6560" s="190"/>
      <c r="C6560" s="190"/>
      <c r="D6560" s="189"/>
      <c r="E6560" s="189"/>
      <c r="F6560" s="189"/>
      <c r="G6560" s="189"/>
      <c r="H6560" s="189"/>
      <c r="I6560" s="189"/>
      <c r="J6560" s="206"/>
    </row>
    <row r="6561" spans="1:10">
      <c r="A6561" s="290"/>
      <c r="B6561" s="289" t="s">
        <v>8</v>
      </c>
      <c r="C6561" s="289" t="s">
        <v>9</v>
      </c>
      <c r="D6561" s="284" t="s">
        <v>10</v>
      </c>
      <c r="E6561" s="367" t="s">
        <v>136</v>
      </c>
      <c r="F6561" s="367"/>
      <c r="G6561" s="289" t="s">
        <v>11</v>
      </c>
      <c r="H6561" s="288" t="s">
        <v>12</v>
      </c>
      <c r="I6561" s="288" t="s">
        <v>13</v>
      </c>
      <c r="J6561" s="287" t="s">
        <v>14</v>
      </c>
    </row>
    <row r="6562" spans="1:10" ht="25.5" customHeight="1">
      <c r="A6562" s="94" t="s">
        <v>137</v>
      </c>
      <c r="B6562" s="95" t="s">
        <v>1635</v>
      </c>
      <c r="C6562" s="95" t="s">
        <v>21</v>
      </c>
      <c r="D6562" s="277" t="s">
        <v>540</v>
      </c>
      <c r="E6562" s="368" t="s">
        <v>148</v>
      </c>
      <c r="F6562" s="368"/>
      <c r="G6562" s="95" t="s">
        <v>26</v>
      </c>
      <c r="H6562" s="182">
        <v>1</v>
      </c>
      <c r="I6562" s="96">
        <v>19.600000000000001</v>
      </c>
      <c r="J6562" s="196">
        <v>19.600000000000001</v>
      </c>
    </row>
    <row r="6563" spans="1:10" ht="38.25">
      <c r="A6563" s="197" t="s">
        <v>146</v>
      </c>
      <c r="B6563" s="183" t="s">
        <v>1952</v>
      </c>
      <c r="C6563" s="183" t="s">
        <v>21</v>
      </c>
      <c r="D6563" s="285" t="s">
        <v>1953</v>
      </c>
      <c r="E6563" s="365" t="s">
        <v>148</v>
      </c>
      <c r="F6563" s="365"/>
      <c r="G6563" s="183" t="s">
        <v>26</v>
      </c>
      <c r="H6563" s="184">
        <v>1</v>
      </c>
      <c r="I6563" s="185">
        <v>0.14000000000000001</v>
      </c>
      <c r="J6563" s="198">
        <v>0.14000000000000001</v>
      </c>
    </row>
    <row r="6564" spans="1:10" ht="25.5">
      <c r="A6564" s="199" t="s">
        <v>139</v>
      </c>
      <c r="B6564" s="186" t="s">
        <v>1732</v>
      </c>
      <c r="C6564" s="186" t="s">
        <v>21</v>
      </c>
      <c r="D6564" s="278" t="s">
        <v>1733</v>
      </c>
      <c r="E6564" s="362" t="s">
        <v>142</v>
      </c>
      <c r="F6564" s="362"/>
      <c r="G6564" s="186" t="s">
        <v>26</v>
      </c>
      <c r="H6564" s="187">
        <v>1</v>
      </c>
      <c r="I6564" s="188">
        <v>1.0900000000000001</v>
      </c>
      <c r="J6564" s="200">
        <v>1.0900000000000001</v>
      </c>
    </row>
    <row r="6565" spans="1:10" ht="25.5">
      <c r="A6565" s="199" t="s">
        <v>139</v>
      </c>
      <c r="B6565" s="186" t="s">
        <v>1734</v>
      </c>
      <c r="C6565" s="186" t="s">
        <v>21</v>
      </c>
      <c r="D6565" s="278" t="s">
        <v>1735</v>
      </c>
      <c r="E6565" s="362" t="s">
        <v>142</v>
      </c>
      <c r="F6565" s="362"/>
      <c r="G6565" s="186" t="s">
        <v>26</v>
      </c>
      <c r="H6565" s="187">
        <v>1</v>
      </c>
      <c r="I6565" s="188">
        <v>0.82</v>
      </c>
      <c r="J6565" s="200">
        <v>0.82</v>
      </c>
    </row>
    <row r="6566" spans="1:10" ht="25.5">
      <c r="A6566" s="199" t="s">
        <v>139</v>
      </c>
      <c r="B6566" s="186" t="s">
        <v>1366</v>
      </c>
      <c r="C6566" s="186" t="s">
        <v>21</v>
      </c>
      <c r="D6566" s="278" t="s">
        <v>733</v>
      </c>
      <c r="E6566" s="362" t="s">
        <v>142</v>
      </c>
      <c r="F6566" s="362"/>
      <c r="G6566" s="186" t="s">
        <v>26</v>
      </c>
      <c r="H6566" s="187">
        <v>1</v>
      </c>
      <c r="I6566" s="188">
        <v>1.34</v>
      </c>
      <c r="J6566" s="200">
        <v>1.34</v>
      </c>
    </row>
    <row r="6567" spans="1:10" ht="25.5">
      <c r="A6567" s="199" t="s">
        <v>139</v>
      </c>
      <c r="B6567" s="186" t="s">
        <v>1367</v>
      </c>
      <c r="C6567" s="186" t="s">
        <v>21</v>
      </c>
      <c r="D6567" s="278" t="s">
        <v>734</v>
      </c>
      <c r="E6567" s="362" t="s">
        <v>142</v>
      </c>
      <c r="F6567" s="362"/>
      <c r="G6567" s="186" t="s">
        <v>26</v>
      </c>
      <c r="H6567" s="187">
        <v>1</v>
      </c>
      <c r="I6567" s="188">
        <v>0.04</v>
      </c>
      <c r="J6567" s="200">
        <v>0.04</v>
      </c>
    </row>
    <row r="6568" spans="1:10">
      <c r="A6568" s="199" t="s">
        <v>139</v>
      </c>
      <c r="B6568" s="186" t="s">
        <v>1954</v>
      </c>
      <c r="C6568" s="186" t="s">
        <v>21</v>
      </c>
      <c r="D6568" s="278" t="s">
        <v>1955</v>
      </c>
      <c r="E6568" s="362" t="s">
        <v>141</v>
      </c>
      <c r="F6568" s="362"/>
      <c r="G6568" s="186" t="s">
        <v>26</v>
      </c>
      <c r="H6568" s="187">
        <v>1</v>
      </c>
      <c r="I6568" s="188">
        <v>15.3</v>
      </c>
      <c r="J6568" s="200">
        <v>15.3</v>
      </c>
    </row>
    <row r="6569" spans="1:10" ht="25.5">
      <c r="A6569" s="199" t="s">
        <v>139</v>
      </c>
      <c r="B6569" s="186" t="s">
        <v>1750</v>
      </c>
      <c r="C6569" s="186" t="s">
        <v>21</v>
      </c>
      <c r="D6569" s="278" t="s">
        <v>1751</v>
      </c>
      <c r="E6569" s="362" t="s">
        <v>142</v>
      </c>
      <c r="F6569" s="362"/>
      <c r="G6569" s="186" t="s">
        <v>26</v>
      </c>
      <c r="H6569" s="187">
        <v>1</v>
      </c>
      <c r="I6569" s="188">
        <v>0.01</v>
      </c>
      <c r="J6569" s="200">
        <v>0.01</v>
      </c>
    </row>
    <row r="6570" spans="1:10" ht="25.5">
      <c r="A6570" s="199" t="s">
        <v>139</v>
      </c>
      <c r="B6570" s="186" t="s">
        <v>1752</v>
      </c>
      <c r="C6570" s="186" t="s">
        <v>21</v>
      </c>
      <c r="D6570" s="278" t="s">
        <v>1753</v>
      </c>
      <c r="E6570" s="362" t="s">
        <v>142</v>
      </c>
      <c r="F6570" s="362"/>
      <c r="G6570" s="186" t="s">
        <v>26</v>
      </c>
      <c r="H6570" s="187">
        <v>1</v>
      </c>
      <c r="I6570" s="188">
        <v>0.86</v>
      </c>
      <c r="J6570" s="200">
        <v>0.86</v>
      </c>
    </row>
    <row r="6571" spans="1:10" ht="25.5">
      <c r="A6571" s="201"/>
      <c r="B6571" s="293"/>
      <c r="C6571" s="293"/>
      <c r="D6571" s="279"/>
      <c r="E6571" s="279" t="s">
        <v>143</v>
      </c>
      <c r="F6571" s="203">
        <v>15.44</v>
      </c>
      <c r="G6571" s="279" t="s">
        <v>144</v>
      </c>
      <c r="H6571" s="203">
        <v>0</v>
      </c>
      <c r="I6571" s="279" t="s">
        <v>145</v>
      </c>
      <c r="J6571" s="204">
        <v>15.44</v>
      </c>
    </row>
    <row r="6572" spans="1:10" ht="15" customHeight="1" thickBot="1">
      <c r="A6572" s="201"/>
      <c r="B6572" s="293"/>
      <c r="C6572" s="293"/>
      <c r="D6572" s="279"/>
      <c r="E6572" s="279" t="s">
        <v>663</v>
      </c>
      <c r="F6572" s="203">
        <v>4.4000000000000004</v>
      </c>
      <c r="G6572" s="279"/>
      <c r="H6572" s="363" t="s">
        <v>664</v>
      </c>
      <c r="I6572" s="363"/>
      <c r="J6572" s="204">
        <v>24</v>
      </c>
    </row>
    <row r="6573" spans="1:10" ht="15" thickTop="1">
      <c r="A6573" s="205"/>
      <c r="B6573" s="190"/>
      <c r="C6573" s="190"/>
      <c r="D6573" s="189"/>
      <c r="E6573" s="189"/>
      <c r="F6573" s="189"/>
      <c r="G6573" s="189"/>
      <c r="H6573" s="189"/>
      <c r="I6573" s="189"/>
      <c r="J6573" s="206"/>
    </row>
    <row r="6574" spans="1:10">
      <c r="A6574" s="290"/>
      <c r="B6574" s="289" t="s">
        <v>8</v>
      </c>
      <c r="C6574" s="289" t="s">
        <v>9</v>
      </c>
      <c r="D6574" s="284" t="s">
        <v>10</v>
      </c>
      <c r="E6574" s="367" t="s">
        <v>136</v>
      </c>
      <c r="F6574" s="367"/>
      <c r="G6574" s="289" t="s">
        <v>11</v>
      </c>
      <c r="H6574" s="288" t="s">
        <v>12</v>
      </c>
      <c r="I6574" s="288" t="s">
        <v>13</v>
      </c>
      <c r="J6574" s="287" t="s">
        <v>14</v>
      </c>
    </row>
    <row r="6575" spans="1:10" ht="14.25" customHeight="1">
      <c r="A6575" s="94" t="s">
        <v>137</v>
      </c>
      <c r="B6575" s="95" t="s">
        <v>2028</v>
      </c>
      <c r="C6575" s="95" t="s">
        <v>21</v>
      </c>
      <c r="D6575" s="277" t="s">
        <v>2029</v>
      </c>
      <c r="E6575" s="368" t="s">
        <v>148</v>
      </c>
      <c r="F6575" s="368"/>
      <c r="G6575" s="95" t="s">
        <v>26</v>
      </c>
      <c r="H6575" s="182">
        <v>1</v>
      </c>
      <c r="I6575" s="96">
        <v>24.21</v>
      </c>
      <c r="J6575" s="196">
        <v>24.21</v>
      </c>
    </row>
    <row r="6576" spans="1:10" ht="25.5" customHeight="1">
      <c r="A6576" s="197" t="s">
        <v>146</v>
      </c>
      <c r="B6576" s="183" t="s">
        <v>1956</v>
      </c>
      <c r="C6576" s="183" t="s">
        <v>21</v>
      </c>
      <c r="D6576" s="285" t="s">
        <v>1957</v>
      </c>
      <c r="E6576" s="365" t="s">
        <v>148</v>
      </c>
      <c r="F6576" s="365"/>
      <c r="G6576" s="183" t="s">
        <v>26</v>
      </c>
      <c r="H6576" s="184">
        <v>1</v>
      </c>
      <c r="I6576" s="185">
        <v>0.26</v>
      </c>
      <c r="J6576" s="198">
        <v>0.26</v>
      </c>
    </row>
    <row r="6577" spans="1:10">
      <c r="A6577" s="199" t="s">
        <v>139</v>
      </c>
      <c r="B6577" s="186" t="s">
        <v>1958</v>
      </c>
      <c r="C6577" s="186" t="s">
        <v>21</v>
      </c>
      <c r="D6577" s="278" t="s">
        <v>1959</v>
      </c>
      <c r="E6577" s="362" t="s">
        <v>141</v>
      </c>
      <c r="F6577" s="362"/>
      <c r="G6577" s="186" t="s">
        <v>26</v>
      </c>
      <c r="H6577" s="187">
        <v>1</v>
      </c>
      <c r="I6577" s="188">
        <v>19.79</v>
      </c>
      <c r="J6577" s="200">
        <v>19.79</v>
      </c>
    </row>
    <row r="6578" spans="1:10" ht="25.5">
      <c r="A6578" s="199" t="s">
        <v>139</v>
      </c>
      <c r="B6578" s="186" t="s">
        <v>1732</v>
      </c>
      <c r="C6578" s="186" t="s">
        <v>21</v>
      </c>
      <c r="D6578" s="278" t="s">
        <v>1733</v>
      </c>
      <c r="E6578" s="362" t="s">
        <v>142</v>
      </c>
      <c r="F6578" s="362"/>
      <c r="G6578" s="186" t="s">
        <v>26</v>
      </c>
      <c r="H6578" s="187">
        <v>1</v>
      </c>
      <c r="I6578" s="188">
        <v>1.0900000000000001</v>
      </c>
      <c r="J6578" s="200">
        <v>1.0900000000000001</v>
      </c>
    </row>
    <row r="6579" spans="1:10" ht="25.5">
      <c r="A6579" s="199" t="s">
        <v>139</v>
      </c>
      <c r="B6579" s="186" t="s">
        <v>1734</v>
      </c>
      <c r="C6579" s="186" t="s">
        <v>21</v>
      </c>
      <c r="D6579" s="278" t="s">
        <v>1735</v>
      </c>
      <c r="E6579" s="362" t="s">
        <v>142</v>
      </c>
      <c r="F6579" s="362"/>
      <c r="G6579" s="186" t="s">
        <v>26</v>
      </c>
      <c r="H6579" s="187">
        <v>1</v>
      </c>
      <c r="I6579" s="188">
        <v>0.82</v>
      </c>
      <c r="J6579" s="200">
        <v>0.82</v>
      </c>
    </row>
    <row r="6580" spans="1:10" ht="25.5">
      <c r="A6580" s="199" t="s">
        <v>139</v>
      </c>
      <c r="B6580" s="186" t="s">
        <v>1366</v>
      </c>
      <c r="C6580" s="186" t="s">
        <v>21</v>
      </c>
      <c r="D6580" s="278" t="s">
        <v>733</v>
      </c>
      <c r="E6580" s="362" t="s">
        <v>142</v>
      </c>
      <c r="F6580" s="362"/>
      <c r="G6580" s="186" t="s">
        <v>26</v>
      </c>
      <c r="H6580" s="187">
        <v>1</v>
      </c>
      <c r="I6580" s="188">
        <v>1.34</v>
      </c>
      <c r="J6580" s="200">
        <v>1.34</v>
      </c>
    </row>
    <row r="6581" spans="1:10" ht="25.5">
      <c r="A6581" s="199" t="s">
        <v>139</v>
      </c>
      <c r="B6581" s="186" t="s">
        <v>1367</v>
      </c>
      <c r="C6581" s="186" t="s">
        <v>21</v>
      </c>
      <c r="D6581" s="278" t="s">
        <v>734</v>
      </c>
      <c r="E6581" s="362" t="s">
        <v>142</v>
      </c>
      <c r="F6581" s="362"/>
      <c r="G6581" s="186" t="s">
        <v>26</v>
      </c>
      <c r="H6581" s="187">
        <v>1</v>
      </c>
      <c r="I6581" s="188">
        <v>0.04</v>
      </c>
      <c r="J6581" s="200">
        <v>0.04</v>
      </c>
    </row>
    <row r="6582" spans="1:10" ht="25.5">
      <c r="A6582" s="199" t="s">
        <v>139</v>
      </c>
      <c r="B6582" s="186" t="s">
        <v>1750</v>
      </c>
      <c r="C6582" s="186" t="s">
        <v>21</v>
      </c>
      <c r="D6582" s="278" t="s">
        <v>1751</v>
      </c>
      <c r="E6582" s="362" t="s">
        <v>142</v>
      </c>
      <c r="F6582" s="362"/>
      <c r="G6582" s="186" t="s">
        <v>26</v>
      </c>
      <c r="H6582" s="187">
        <v>1</v>
      </c>
      <c r="I6582" s="188">
        <v>0.01</v>
      </c>
      <c r="J6582" s="200">
        <v>0.01</v>
      </c>
    </row>
    <row r="6583" spans="1:10" ht="25.5">
      <c r="A6583" s="199" t="s">
        <v>139</v>
      </c>
      <c r="B6583" s="186" t="s">
        <v>1752</v>
      </c>
      <c r="C6583" s="186" t="s">
        <v>21</v>
      </c>
      <c r="D6583" s="278" t="s">
        <v>1753</v>
      </c>
      <c r="E6583" s="362" t="s">
        <v>142</v>
      </c>
      <c r="F6583" s="362"/>
      <c r="G6583" s="186" t="s">
        <v>26</v>
      </c>
      <c r="H6583" s="187">
        <v>1</v>
      </c>
      <c r="I6583" s="188">
        <v>0.86</v>
      </c>
      <c r="J6583" s="200">
        <v>0.86</v>
      </c>
    </row>
    <row r="6584" spans="1:10" ht="25.5">
      <c r="A6584" s="201"/>
      <c r="B6584" s="293"/>
      <c r="C6584" s="293"/>
      <c r="D6584" s="279"/>
      <c r="E6584" s="279" t="s">
        <v>143</v>
      </c>
      <c r="F6584" s="203">
        <v>20.05</v>
      </c>
      <c r="G6584" s="279" t="s">
        <v>144</v>
      </c>
      <c r="H6584" s="203">
        <v>0</v>
      </c>
      <c r="I6584" s="279" t="s">
        <v>145</v>
      </c>
      <c r="J6584" s="204">
        <v>20.05</v>
      </c>
    </row>
    <row r="6585" spans="1:10" ht="15" customHeight="1" thickBot="1">
      <c r="A6585" s="201"/>
      <c r="B6585" s="293"/>
      <c r="C6585" s="293"/>
      <c r="D6585" s="279"/>
      <c r="E6585" s="279" t="s">
        <v>663</v>
      </c>
      <c r="F6585" s="203">
        <v>5.43</v>
      </c>
      <c r="G6585" s="279"/>
      <c r="H6585" s="363" t="s">
        <v>664</v>
      </c>
      <c r="I6585" s="363"/>
      <c r="J6585" s="204">
        <v>29.64</v>
      </c>
    </row>
    <row r="6586" spans="1:10" ht="15" thickTop="1">
      <c r="A6586" s="205"/>
      <c r="B6586" s="190"/>
      <c r="C6586" s="190"/>
      <c r="D6586" s="189"/>
      <c r="E6586" s="189"/>
      <c r="F6586" s="189"/>
      <c r="G6586" s="189"/>
      <c r="H6586" s="189"/>
      <c r="I6586" s="189"/>
      <c r="J6586" s="206"/>
    </row>
    <row r="6587" spans="1:10">
      <c r="A6587" s="290"/>
      <c r="B6587" s="289" t="s">
        <v>8</v>
      </c>
      <c r="C6587" s="289" t="s">
        <v>9</v>
      </c>
      <c r="D6587" s="284" t="s">
        <v>10</v>
      </c>
      <c r="E6587" s="367" t="s">
        <v>136</v>
      </c>
      <c r="F6587" s="367"/>
      <c r="G6587" s="289" t="s">
        <v>11</v>
      </c>
      <c r="H6587" s="288" t="s">
        <v>12</v>
      </c>
      <c r="I6587" s="288" t="s">
        <v>13</v>
      </c>
      <c r="J6587" s="287" t="s">
        <v>14</v>
      </c>
    </row>
    <row r="6588" spans="1:10" ht="14.25" customHeight="1">
      <c r="A6588" s="94" t="s">
        <v>137</v>
      </c>
      <c r="B6588" s="95" t="s">
        <v>2098</v>
      </c>
      <c r="C6588" s="95" t="s">
        <v>21</v>
      </c>
      <c r="D6588" s="277" t="s">
        <v>2099</v>
      </c>
      <c r="E6588" s="368" t="s">
        <v>148</v>
      </c>
      <c r="F6588" s="368"/>
      <c r="G6588" s="95" t="s">
        <v>26</v>
      </c>
      <c r="H6588" s="182">
        <v>1</v>
      </c>
      <c r="I6588" s="96">
        <v>20.99</v>
      </c>
      <c r="J6588" s="196">
        <v>20.99</v>
      </c>
    </row>
    <row r="6589" spans="1:10" ht="25.5" customHeight="1">
      <c r="A6589" s="197" t="s">
        <v>146</v>
      </c>
      <c r="B6589" s="183" t="s">
        <v>1960</v>
      </c>
      <c r="C6589" s="183" t="s">
        <v>21</v>
      </c>
      <c r="D6589" s="285" t="s">
        <v>1961</v>
      </c>
      <c r="E6589" s="365" t="s">
        <v>148</v>
      </c>
      <c r="F6589" s="365"/>
      <c r="G6589" s="183" t="s">
        <v>26</v>
      </c>
      <c r="H6589" s="184">
        <v>1</v>
      </c>
      <c r="I6589" s="185">
        <v>0.31</v>
      </c>
      <c r="J6589" s="198">
        <v>0.31</v>
      </c>
    </row>
    <row r="6590" spans="1:10">
      <c r="A6590" s="199" t="s">
        <v>139</v>
      </c>
      <c r="B6590" s="186" t="s">
        <v>1962</v>
      </c>
      <c r="C6590" s="186" t="s">
        <v>21</v>
      </c>
      <c r="D6590" s="278" t="s">
        <v>1963</v>
      </c>
      <c r="E6590" s="362" t="s">
        <v>141</v>
      </c>
      <c r="F6590" s="362"/>
      <c r="G6590" s="186" t="s">
        <v>26</v>
      </c>
      <c r="H6590" s="187">
        <v>1</v>
      </c>
      <c r="I6590" s="188">
        <v>16.52</v>
      </c>
      <c r="J6590" s="200">
        <v>16.52</v>
      </c>
    </row>
    <row r="6591" spans="1:10" ht="25.5">
      <c r="A6591" s="199" t="s">
        <v>139</v>
      </c>
      <c r="B6591" s="186" t="s">
        <v>1732</v>
      </c>
      <c r="C6591" s="186" t="s">
        <v>21</v>
      </c>
      <c r="D6591" s="278" t="s">
        <v>1733</v>
      </c>
      <c r="E6591" s="362" t="s">
        <v>142</v>
      </c>
      <c r="F6591" s="362"/>
      <c r="G6591" s="186" t="s">
        <v>26</v>
      </c>
      <c r="H6591" s="187">
        <v>1</v>
      </c>
      <c r="I6591" s="188">
        <v>1.0900000000000001</v>
      </c>
      <c r="J6591" s="200">
        <v>1.0900000000000001</v>
      </c>
    </row>
    <row r="6592" spans="1:10" ht="25.5">
      <c r="A6592" s="199" t="s">
        <v>139</v>
      </c>
      <c r="B6592" s="186" t="s">
        <v>1734</v>
      </c>
      <c r="C6592" s="186" t="s">
        <v>21</v>
      </c>
      <c r="D6592" s="278" t="s">
        <v>1735</v>
      </c>
      <c r="E6592" s="362" t="s">
        <v>142</v>
      </c>
      <c r="F6592" s="362"/>
      <c r="G6592" s="186" t="s">
        <v>26</v>
      </c>
      <c r="H6592" s="187">
        <v>1</v>
      </c>
      <c r="I6592" s="188">
        <v>0.82</v>
      </c>
      <c r="J6592" s="200">
        <v>0.82</v>
      </c>
    </row>
    <row r="6593" spans="1:10" ht="25.5">
      <c r="A6593" s="199" t="s">
        <v>139</v>
      </c>
      <c r="B6593" s="186" t="s">
        <v>1366</v>
      </c>
      <c r="C6593" s="186" t="s">
        <v>21</v>
      </c>
      <c r="D6593" s="278" t="s">
        <v>733</v>
      </c>
      <c r="E6593" s="362" t="s">
        <v>142</v>
      </c>
      <c r="F6593" s="362"/>
      <c r="G6593" s="186" t="s">
        <v>26</v>
      </c>
      <c r="H6593" s="187">
        <v>1</v>
      </c>
      <c r="I6593" s="188">
        <v>1.34</v>
      </c>
      <c r="J6593" s="200">
        <v>1.34</v>
      </c>
    </row>
    <row r="6594" spans="1:10" ht="25.5">
      <c r="A6594" s="199" t="s">
        <v>139</v>
      </c>
      <c r="B6594" s="186" t="s">
        <v>1367</v>
      </c>
      <c r="C6594" s="186" t="s">
        <v>21</v>
      </c>
      <c r="D6594" s="278" t="s">
        <v>734</v>
      </c>
      <c r="E6594" s="362" t="s">
        <v>142</v>
      </c>
      <c r="F6594" s="362"/>
      <c r="G6594" s="186" t="s">
        <v>26</v>
      </c>
      <c r="H6594" s="187">
        <v>1</v>
      </c>
      <c r="I6594" s="188">
        <v>0.04</v>
      </c>
      <c r="J6594" s="200">
        <v>0.04</v>
      </c>
    </row>
    <row r="6595" spans="1:10" ht="25.5">
      <c r="A6595" s="199" t="s">
        <v>139</v>
      </c>
      <c r="B6595" s="186" t="s">
        <v>1750</v>
      </c>
      <c r="C6595" s="186" t="s">
        <v>21</v>
      </c>
      <c r="D6595" s="278" t="s">
        <v>1751</v>
      </c>
      <c r="E6595" s="362" t="s">
        <v>142</v>
      </c>
      <c r="F6595" s="362"/>
      <c r="G6595" s="186" t="s">
        <v>26</v>
      </c>
      <c r="H6595" s="187">
        <v>1</v>
      </c>
      <c r="I6595" s="188">
        <v>0.01</v>
      </c>
      <c r="J6595" s="200">
        <v>0.01</v>
      </c>
    </row>
    <row r="6596" spans="1:10" ht="25.5">
      <c r="A6596" s="199" t="s">
        <v>139</v>
      </c>
      <c r="B6596" s="186" t="s">
        <v>1752</v>
      </c>
      <c r="C6596" s="186" t="s">
        <v>21</v>
      </c>
      <c r="D6596" s="278" t="s">
        <v>1753</v>
      </c>
      <c r="E6596" s="362" t="s">
        <v>142</v>
      </c>
      <c r="F6596" s="362"/>
      <c r="G6596" s="186" t="s">
        <v>26</v>
      </c>
      <c r="H6596" s="187">
        <v>1</v>
      </c>
      <c r="I6596" s="188">
        <v>0.86</v>
      </c>
      <c r="J6596" s="200">
        <v>0.86</v>
      </c>
    </row>
    <row r="6597" spans="1:10" ht="25.5">
      <c r="A6597" s="201"/>
      <c r="B6597" s="293"/>
      <c r="C6597" s="293"/>
      <c r="D6597" s="279"/>
      <c r="E6597" s="279" t="s">
        <v>143</v>
      </c>
      <c r="F6597" s="203">
        <v>16.829999999999998</v>
      </c>
      <c r="G6597" s="279" t="s">
        <v>144</v>
      </c>
      <c r="H6597" s="203">
        <v>0</v>
      </c>
      <c r="I6597" s="279" t="s">
        <v>145</v>
      </c>
      <c r="J6597" s="204">
        <v>16.829999999999998</v>
      </c>
    </row>
    <row r="6598" spans="1:10" ht="15" customHeight="1" thickBot="1">
      <c r="A6598" s="201"/>
      <c r="B6598" s="293"/>
      <c r="C6598" s="293"/>
      <c r="D6598" s="279"/>
      <c r="E6598" s="279" t="s">
        <v>663</v>
      </c>
      <c r="F6598" s="203">
        <v>4.71</v>
      </c>
      <c r="G6598" s="279"/>
      <c r="H6598" s="363" t="s">
        <v>664</v>
      </c>
      <c r="I6598" s="363"/>
      <c r="J6598" s="204">
        <v>25.7</v>
      </c>
    </row>
    <row r="6599" spans="1:10" ht="15" thickTop="1">
      <c r="A6599" s="205"/>
      <c r="B6599" s="190"/>
      <c r="C6599" s="190"/>
      <c r="D6599" s="189"/>
      <c r="E6599" s="189"/>
      <c r="F6599" s="189"/>
      <c r="G6599" s="189"/>
      <c r="H6599" s="189"/>
      <c r="I6599" s="189"/>
      <c r="J6599" s="206"/>
    </row>
    <row r="6600" spans="1:10">
      <c r="A6600" s="290"/>
      <c r="B6600" s="289" t="s">
        <v>8</v>
      </c>
      <c r="C6600" s="289" t="s">
        <v>9</v>
      </c>
      <c r="D6600" s="284" t="s">
        <v>10</v>
      </c>
      <c r="E6600" s="367" t="s">
        <v>136</v>
      </c>
      <c r="F6600" s="367"/>
      <c r="G6600" s="289" t="s">
        <v>11</v>
      </c>
      <c r="H6600" s="288" t="s">
        <v>12</v>
      </c>
      <c r="I6600" s="288" t="s">
        <v>13</v>
      </c>
      <c r="J6600" s="287" t="s">
        <v>14</v>
      </c>
    </row>
    <row r="6601" spans="1:10" ht="14.25" customHeight="1">
      <c r="A6601" s="94" t="s">
        <v>137</v>
      </c>
      <c r="B6601" s="95" t="s">
        <v>2110</v>
      </c>
      <c r="C6601" s="95" t="s">
        <v>21</v>
      </c>
      <c r="D6601" s="277" t="s">
        <v>2111</v>
      </c>
      <c r="E6601" s="368" t="s">
        <v>148</v>
      </c>
      <c r="F6601" s="368"/>
      <c r="G6601" s="95" t="s">
        <v>26</v>
      </c>
      <c r="H6601" s="182">
        <v>1</v>
      </c>
      <c r="I6601" s="96">
        <v>25.07</v>
      </c>
      <c r="J6601" s="196">
        <v>25.07</v>
      </c>
    </row>
    <row r="6602" spans="1:10" ht="25.5" customHeight="1">
      <c r="A6602" s="197" t="s">
        <v>146</v>
      </c>
      <c r="B6602" s="183" t="s">
        <v>1964</v>
      </c>
      <c r="C6602" s="183" t="s">
        <v>21</v>
      </c>
      <c r="D6602" s="285" t="s">
        <v>1965</v>
      </c>
      <c r="E6602" s="365" t="s">
        <v>148</v>
      </c>
      <c r="F6602" s="365"/>
      <c r="G6602" s="183" t="s">
        <v>26</v>
      </c>
      <c r="H6602" s="184">
        <v>1</v>
      </c>
      <c r="I6602" s="185">
        <v>0.38</v>
      </c>
      <c r="J6602" s="198">
        <v>0.38</v>
      </c>
    </row>
    <row r="6603" spans="1:10">
      <c r="A6603" s="199" t="s">
        <v>139</v>
      </c>
      <c r="B6603" s="186" t="s">
        <v>1966</v>
      </c>
      <c r="C6603" s="186" t="s">
        <v>21</v>
      </c>
      <c r="D6603" s="278" t="s">
        <v>1967</v>
      </c>
      <c r="E6603" s="362" t="s">
        <v>141</v>
      </c>
      <c r="F6603" s="362"/>
      <c r="G6603" s="186" t="s">
        <v>26</v>
      </c>
      <c r="H6603" s="187">
        <v>1</v>
      </c>
      <c r="I6603" s="188">
        <v>20.53</v>
      </c>
      <c r="J6603" s="200">
        <v>20.53</v>
      </c>
    </row>
    <row r="6604" spans="1:10" ht="25.5">
      <c r="A6604" s="199" t="s">
        <v>139</v>
      </c>
      <c r="B6604" s="186" t="s">
        <v>1732</v>
      </c>
      <c r="C6604" s="186" t="s">
        <v>21</v>
      </c>
      <c r="D6604" s="278" t="s">
        <v>1733</v>
      </c>
      <c r="E6604" s="362" t="s">
        <v>142</v>
      </c>
      <c r="F6604" s="362"/>
      <c r="G6604" s="186" t="s">
        <v>26</v>
      </c>
      <c r="H6604" s="187">
        <v>1</v>
      </c>
      <c r="I6604" s="188">
        <v>1.0900000000000001</v>
      </c>
      <c r="J6604" s="200">
        <v>1.0900000000000001</v>
      </c>
    </row>
    <row r="6605" spans="1:10" ht="25.5">
      <c r="A6605" s="199" t="s">
        <v>139</v>
      </c>
      <c r="B6605" s="186" t="s">
        <v>1734</v>
      </c>
      <c r="C6605" s="186" t="s">
        <v>21</v>
      </c>
      <c r="D6605" s="278" t="s">
        <v>1735</v>
      </c>
      <c r="E6605" s="362" t="s">
        <v>142</v>
      </c>
      <c r="F6605" s="362"/>
      <c r="G6605" s="186" t="s">
        <v>26</v>
      </c>
      <c r="H6605" s="187">
        <v>1</v>
      </c>
      <c r="I6605" s="188">
        <v>0.82</v>
      </c>
      <c r="J6605" s="200">
        <v>0.82</v>
      </c>
    </row>
    <row r="6606" spans="1:10" ht="25.5">
      <c r="A6606" s="199" t="s">
        <v>139</v>
      </c>
      <c r="B6606" s="186" t="s">
        <v>1366</v>
      </c>
      <c r="C6606" s="186" t="s">
        <v>21</v>
      </c>
      <c r="D6606" s="278" t="s">
        <v>733</v>
      </c>
      <c r="E6606" s="362" t="s">
        <v>142</v>
      </c>
      <c r="F6606" s="362"/>
      <c r="G6606" s="186" t="s">
        <v>26</v>
      </c>
      <c r="H6606" s="187">
        <v>1</v>
      </c>
      <c r="I6606" s="188">
        <v>1.34</v>
      </c>
      <c r="J6606" s="200">
        <v>1.34</v>
      </c>
    </row>
    <row r="6607" spans="1:10" ht="25.5">
      <c r="A6607" s="199" t="s">
        <v>139</v>
      </c>
      <c r="B6607" s="186" t="s">
        <v>1367</v>
      </c>
      <c r="C6607" s="186" t="s">
        <v>21</v>
      </c>
      <c r="D6607" s="278" t="s">
        <v>734</v>
      </c>
      <c r="E6607" s="362" t="s">
        <v>142</v>
      </c>
      <c r="F6607" s="362"/>
      <c r="G6607" s="186" t="s">
        <v>26</v>
      </c>
      <c r="H6607" s="187">
        <v>1</v>
      </c>
      <c r="I6607" s="188">
        <v>0.04</v>
      </c>
      <c r="J6607" s="200">
        <v>0.04</v>
      </c>
    </row>
    <row r="6608" spans="1:10" ht="25.5">
      <c r="A6608" s="199" t="s">
        <v>139</v>
      </c>
      <c r="B6608" s="186" t="s">
        <v>1750</v>
      </c>
      <c r="C6608" s="186" t="s">
        <v>21</v>
      </c>
      <c r="D6608" s="278" t="s">
        <v>1751</v>
      </c>
      <c r="E6608" s="362" t="s">
        <v>142</v>
      </c>
      <c r="F6608" s="362"/>
      <c r="G6608" s="186" t="s">
        <v>26</v>
      </c>
      <c r="H6608" s="187">
        <v>1</v>
      </c>
      <c r="I6608" s="188">
        <v>0.01</v>
      </c>
      <c r="J6608" s="200">
        <v>0.01</v>
      </c>
    </row>
    <row r="6609" spans="1:10" ht="25.5">
      <c r="A6609" s="199" t="s">
        <v>139</v>
      </c>
      <c r="B6609" s="186" t="s">
        <v>1752</v>
      </c>
      <c r="C6609" s="186" t="s">
        <v>21</v>
      </c>
      <c r="D6609" s="278" t="s">
        <v>1753</v>
      </c>
      <c r="E6609" s="362" t="s">
        <v>142</v>
      </c>
      <c r="F6609" s="362"/>
      <c r="G6609" s="186" t="s">
        <v>26</v>
      </c>
      <c r="H6609" s="187">
        <v>1</v>
      </c>
      <c r="I6609" s="188">
        <v>0.86</v>
      </c>
      <c r="J6609" s="200">
        <v>0.86</v>
      </c>
    </row>
    <row r="6610" spans="1:10" ht="25.5">
      <c r="A6610" s="201"/>
      <c r="B6610" s="293"/>
      <c r="C6610" s="293"/>
      <c r="D6610" s="279"/>
      <c r="E6610" s="279" t="s">
        <v>143</v>
      </c>
      <c r="F6610" s="203">
        <v>20.91</v>
      </c>
      <c r="G6610" s="279" t="s">
        <v>144</v>
      </c>
      <c r="H6610" s="203">
        <v>0</v>
      </c>
      <c r="I6610" s="279" t="s">
        <v>145</v>
      </c>
      <c r="J6610" s="204">
        <v>20.91</v>
      </c>
    </row>
    <row r="6611" spans="1:10" ht="15" customHeight="1" thickBot="1">
      <c r="A6611" s="201"/>
      <c r="B6611" s="293"/>
      <c r="C6611" s="293"/>
      <c r="D6611" s="279"/>
      <c r="E6611" s="279" t="s">
        <v>663</v>
      </c>
      <c r="F6611" s="203">
        <v>5.63</v>
      </c>
      <c r="G6611" s="279"/>
      <c r="H6611" s="363" t="s">
        <v>664</v>
      </c>
      <c r="I6611" s="363"/>
      <c r="J6611" s="204">
        <v>30.7</v>
      </c>
    </row>
    <row r="6612" spans="1:10" ht="15" thickTop="1">
      <c r="A6612" s="205"/>
      <c r="B6612" s="190"/>
      <c r="C6612" s="190"/>
      <c r="D6612" s="189"/>
      <c r="E6612" s="189"/>
      <c r="F6612" s="189"/>
      <c r="G6612" s="189"/>
      <c r="H6612" s="189"/>
      <c r="I6612" s="189"/>
      <c r="J6612" s="206"/>
    </row>
    <row r="6613" spans="1:10">
      <c r="A6613" s="290"/>
      <c r="B6613" s="289" t="s">
        <v>8</v>
      </c>
      <c r="C6613" s="289" t="s">
        <v>9</v>
      </c>
      <c r="D6613" s="284" t="s">
        <v>10</v>
      </c>
      <c r="E6613" s="367" t="s">
        <v>136</v>
      </c>
      <c r="F6613" s="367"/>
      <c r="G6613" s="289" t="s">
        <v>11</v>
      </c>
      <c r="H6613" s="288" t="s">
        <v>12</v>
      </c>
      <c r="I6613" s="288" t="s">
        <v>13</v>
      </c>
      <c r="J6613" s="287" t="s">
        <v>14</v>
      </c>
    </row>
    <row r="6614" spans="1:10" ht="25.5" customHeight="1">
      <c r="A6614" s="94" t="s">
        <v>137</v>
      </c>
      <c r="B6614" s="95" t="s">
        <v>2147</v>
      </c>
      <c r="C6614" s="95" t="s">
        <v>21</v>
      </c>
      <c r="D6614" s="277" t="s">
        <v>2148</v>
      </c>
      <c r="E6614" s="368" t="s">
        <v>148</v>
      </c>
      <c r="F6614" s="368"/>
      <c r="G6614" s="95" t="s">
        <v>26</v>
      </c>
      <c r="H6614" s="182">
        <v>1</v>
      </c>
      <c r="I6614" s="96">
        <v>28.79</v>
      </c>
      <c r="J6614" s="196">
        <v>28.79</v>
      </c>
    </row>
    <row r="6615" spans="1:10" ht="25.5" customHeight="1">
      <c r="A6615" s="197" t="s">
        <v>146</v>
      </c>
      <c r="B6615" s="183" t="s">
        <v>1968</v>
      </c>
      <c r="C6615" s="183" t="s">
        <v>21</v>
      </c>
      <c r="D6615" s="285" t="s">
        <v>1969</v>
      </c>
      <c r="E6615" s="365" t="s">
        <v>148</v>
      </c>
      <c r="F6615" s="365"/>
      <c r="G6615" s="183" t="s">
        <v>26</v>
      </c>
      <c r="H6615" s="184">
        <v>1</v>
      </c>
      <c r="I6615" s="185">
        <v>0.23</v>
      </c>
      <c r="J6615" s="198">
        <v>0.23</v>
      </c>
    </row>
    <row r="6616" spans="1:10">
      <c r="A6616" s="199" t="s">
        <v>139</v>
      </c>
      <c r="B6616" s="186" t="s">
        <v>1970</v>
      </c>
      <c r="C6616" s="186" t="s">
        <v>21</v>
      </c>
      <c r="D6616" s="278" t="s">
        <v>1971</v>
      </c>
      <c r="E6616" s="362" t="s">
        <v>141</v>
      </c>
      <c r="F6616" s="362"/>
      <c r="G6616" s="186" t="s">
        <v>26</v>
      </c>
      <c r="H6616" s="187">
        <v>1</v>
      </c>
      <c r="I6616" s="188">
        <v>24.4</v>
      </c>
      <c r="J6616" s="200">
        <v>24.4</v>
      </c>
    </row>
    <row r="6617" spans="1:10" ht="25.5">
      <c r="A6617" s="199" t="s">
        <v>139</v>
      </c>
      <c r="B6617" s="186" t="s">
        <v>1732</v>
      </c>
      <c r="C6617" s="186" t="s">
        <v>21</v>
      </c>
      <c r="D6617" s="278" t="s">
        <v>1733</v>
      </c>
      <c r="E6617" s="362" t="s">
        <v>142</v>
      </c>
      <c r="F6617" s="362"/>
      <c r="G6617" s="186" t="s">
        <v>26</v>
      </c>
      <c r="H6617" s="187">
        <v>1</v>
      </c>
      <c r="I6617" s="188">
        <v>1.0900000000000001</v>
      </c>
      <c r="J6617" s="200">
        <v>1.0900000000000001</v>
      </c>
    </row>
    <row r="6618" spans="1:10" ht="25.5">
      <c r="A6618" s="199" t="s">
        <v>139</v>
      </c>
      <c r="B6618" s="186" t="s">
        <v>1734</v>
      </c>
      <c r="C6618" s="186" t="s">
        <v>21</v>
      </c>
      <c r="D6618" s="278" t="s">
        <v>1735</v>
      </c>
      <c r="E6618" s="362" t="s">
        <v>142</v>
      </c>
      <c r="F6618" s="362"/>
      <c r="G6618" s="186" t="s">
        <v>26</v>
      </c>
      <c r="H6618" s="187">
        <v>1</v>
      </c>
      <c r="I6618" s="188">
        <v>0.82</v>
      </c>
      <c r="J6618" s="200">
        <v>0.82</v>
      </c>
    </row>
    <row r="6619" spans="1:10" ht="25.5">
      <c r="A6619" s="199" t="s">
        <v>139</v>
      </c>
      <c r="B6619" s="186" t="s">
        <v>1366</v>
      </c>
      <c r="C6619" s="186" t="s">
        <v>21</v>
      </c>
      <c r="D6619" s="278" t="s">
        <v>733</v>
      </c>
      <c r="E6619" s="362" t="s">
        <v>142</v>
      </c>
      <c r="F6619" s="362"/>
      <c r="G6619" s="186" t="s">
        <v>26</v>
      </c>
      <c r="H6619" s="187">
        <v>1</v>
      </c>
      <c r="I6619" s="188">
        <v>1.34</v>
      </c>
      <c r="J6619" s="200">
        <v>1.34</v>
      </c>
    </row>
    <row r="6620" spans="1:10" ht="25.5">
      <c r="A6620" s="199" t="s">
        <v>139</v>
      </c>
      <c r="B6620" s="186" t="s">
        <v>1367</v>
      </c>
      <c r="C6620" s="186" t="s">
        <v>21</v>
      </c>
      <c r="D6620" s="278" t="s">
        <v>734</v>
      </c>
      <c r="E6620" s="362" t="s">
        <v>142</v>
      </c>
      <c r="F6620" s="362"/>
      <c r="G6620" s="186" t="s">
        <v>26</v>
      </c>
      <c r="H6620" s="187">
        <v>1</v>
      </c>
      <c r="I6620" s="188">
        <v>0.04</v>
      </c>
      <c r="J6620" s="200">
        <v>0.04</v>
      </c>
    </row>
    <row r="6621" spans="1:10" ht="25.5">
      <c r="A6621" s="199" t="s">
        <v>139</v>
      </c>
      <c r="B6621" s="186" t="s">
        <v>1750</v>
      </c>
      <c r="C6621" s="186" t="s">
        <v>21</v>
      </c>
      <c r="D6621" s="278" t="s">
        <v>1751</v>
      </c>
      <c r="E6621" s="362" t="s">
        <v>142</v>
      </c>
      <c r="F6621" s="362"/>
      <c r="G6621" s="186" t="s">
        <v>26</v>
      </c>
      <c r="H6621" s="187">
        <v>1</v>
      </c>
      <c r="I6621" s="188">
        <v>0.01</v>
      </c>
      <c r="J6621" s="200">
        <v>0.01</v>
      </c>
    </row>
    <row r="6622" spans="1:10" ht="25.5">
      <c r="A6622" s="199" t="s">
        <v>139</v>
      </c>
      <c r="B6622" s="186" t="s">
        <v>1752</v>
      </c>
      <c r="C6622" s="186" t="s">
        <v>21</v>
      </c>
      <c r="D6622" s="278" t="s">
        <v>1753</v>
      </c>
      <c r="E6622" s="362" t="s">
        <v>142</v>
      </c>
      <c r="F6622" s="362"/>
      <c r="G6622" s="186" t="s">
        <v>26</v>
      </c>
      <c r="H6622" s="187">
        <v>1</v>
      </c>
      <c r="I6622" s="188">
        <v>0.86</v>
      </c>
      <c r="J6622" s="200">
        <v>0.86</v>
      </c>
    </row>
    <row r="6623" spans="1:10" ht="25.5">
      <c r="A6623" s="201"/>
      <c r="B6623" s="293"/>
      <c r="C6623" s="293"/>
      <c r="D6623" s="279"/>
      <c r="E6623" s="279" t="s">
        <v>143</v>
      </c>
      <c r="F6623" s="203">
        <v>24.63</v>
      </c>
      <c r="G6623" s="279" t="s">
        <v>144</v>
      </c>
      <c r="H6623" s="203">
        <v>0</v>
      </c>
      <c r="I6623" s="279" t="s">
        <v>145</v>
      </c>
      <c r="J6623" s="204">
        <v>24.63</v>
      </c>
    </row>
    <row r="6624" spans="1:10" ht="15" customHeight="1" thickBot="1">
      <c r="A6624" s="201"/>
      <c r="B6624" s="293"/>
      <c r="C6624" s="293"/>
      <c r="D6624" s="279"/>
      <c r="E6624" s="279" t="s">
        <v>663</v>
      </c>
      <c r="F6624" s="203">
        <v>6.46</v>
      </c>
      <c r="G6624" s="279"/>
      <c r="H6624" s="363" t="s">
        <v>664</v>
      </c>
      <c r="I6624" s="363"/>
      <c r="J6624" s="204">
        <v>35.25</v>
      </c>
    </row>
    <row r="6625" spans="1:10" ht="15" thickTop="1">
      <c r="A6625" s="205"/>
      <c r="B6625" s="190"/>
      <c r="C6625" s="190"/>
      <c r="D6625" s="189"/>
      <c r="E6625" s="189"/>
      <c r="F6625" s="189"/>
      <c r="G6625" s="189"/>
      <c r="H6625" s="189"/>
      <c r="I6625" s="189"/>
      <c r="J6625" s="206"/>
    </row>
    <row r="6626" spans="1:10">
      <c r="A6626" s="290"/>
      <c r="B6626" s="289" t="s">
        <v>8</v>
      </c>
      <c r="C6626" s="289" t="s">
        <v>9</v>
      </c>
      <c r="D6626" s="284" t="s">
        <v>10</v>
      </c>
      <c r="E6626" s="367" t="s">
        <v>136</v>
      </c>
      <c r="F6626" s="367"/>
      <c r="G6626" s="289" t="s">
        <v>11</v>
      </c>
      <c r="H6626" s="288" t="s">
        <v>12</v>
      </c>
      <c r="I6626" s="288" t="s">
        <v>13</v>
      </c>
      <c r="J6626" s="287" t="s">
        <v>14</v>
      </c>
    </row>
    <row r="6627" spans="1:10" ht="25.5" customHeight="1">
      <c r="A6627" s="94" t="s">
        <v>137</v>
      </c>
      <c r="B6627" s="95" t="s">
        <v>1890</v>
      </c>
      <c r="C6627" s="95" t="s">
        <v>21</v>
      </c>
      <c r="D6627" s="277" t="s">
        <v>1891</v>
      </c>
      <c r="E6627" s="368" t="s">
        <v>148</v>
      </c>
      <c r="F6627" s="368"/>
      <c r="G6627" s="95" t="s">
        <v>26</v>
      </c>
      <c r="H6627" s="182">
        <v>1</v>
      </c>
      <c r="I6627" s="96">
        <v>21.72</v>
      </c>
      <c r="J6627" s="196">
        <v>21.72</v>
      </c>
    </row>
    <row r="6628" spans="1:10" ht="25.5" customHeight="1">
      <c r="A6628" s="197" t="s">
        <v>146</v>
      </c>
      <c r="B6628" s="183" t="s">
        <v>1972</v>
      </c>
      <c r="C6628" s="183" t="s">
        <v>21</v>
      </c>
      <c r="D6628" s="285" t="s">
        <v>1973</v>
      </c>
      <c r="E6628" s="365" t="s">
        <v>148</v>
      </c>
      <c r="F6628" s="365"/>
      <c r="G6628" s="183" t="s">
        <v>26</v>
      </c>
      <c r="H6628" s="184">
        <v>1</v>
      </c>
      <c r="I6628" s="185">
        <v>0.23</v>
      </c>
      <c r="J6628" s="198">
        <v>0.23</v>
      </c>
    </row>
    <row r="6629" spans="1:10" ht="25.5">
      <c r="A6629" s="199" t="s">
        <v>139</v>
      </c>
      <c r="B6629" s="186" t="s">
        <v>1974</v>
      </c>
      <c r="C6629" s="186" t="s">
        <v>21</v>
      </c>
      <c r="D6629" s="278" t="s">
        <v>1975</v>
      </c>
      <c r="E6629" s="362" t="s">
        <v>141</v>
      </c>
      <c r="F6629" s="362"/>
      <c r="G6629" s="186" t="s">
        <v>26</v>
      </c>
      <c r="H6629" s="187">
        <v>1</v>
      </c>
      <c r="I6629" s="188">
        <v>17.329999999999998</v>
      </c>
      <c r="J6629" s="200">
        <v>17.329999999999998</v>
      </c>
    </row>
    <row r="6630" spans="1:10" ht="25.5">
      <c r="A6630" s="199" t="s">
        <v>139</v>
      </c>
      <c r="B6630" s="186" t="s">
        <v>1732</v>
      </c>
      <c r="C6630" s="186" t="s">
        <v>21</v>
      </c>
      <c r="D6630" s="278" t="s">
        <v>1733</v>
      </c>
      <c r="E6630" s="362" t="s">
        <v>142</v>
      </c>
      <c r="F6630" s="362"/>
      <c r="G6630" s="186" t="s">
        <v>26</v>
      </c>
      <c r="H6630" s="187">
        <v>1</v>
      </c>
      <c r="I6630" s="188">
        <v>1.0900000000000001</v>
      </c>
      <c r="J6630" s="200">
        <v>1.0900000000000001</v>
      </c>
    </row>
    <row r="6631" spans="1:10" ht="25.5">
      <c r="A6631" s="199" t="s">
        <v>139</v>
      </c>
      <c r="B6631" s="186" t="s">
        <v>1734</v>
      </c>
      <c r="C6631" s="186" t="s">
        <v>21</v>
      </c>
      <c r="D6631" s="278" t="s">
        <v>1735</v>
      </c>
      <c r="E6631" s="362" t="s">
        <v>142</v>
      </c>
      <c r="F6631" s="362"/>
      <c r="G6631" s="186" t="s">
        <v>26</v>
      </c>
      <c r="H6631" s="187">
        <v>1</v>
      </c>
      <c r="I6631" s="188">
        <v>0.82</v>
      </c>
      <c r="J6631" s="200">
        <v>0.82</v>
      </c>
    </row>
    <row r="6632" spans="1:10" ht="25.5">
      <c r="A6632" s="199" t="s">
        <v>139</v>
      </c>
      <c r="B6632" s="186" t="s">
        <v>1366</v>
      </c>
      <c r="C6632" s="186" t="s">
        <v>21</v>
      </c>
      <c r="D6632" s="278" t="s">
        <v>733</v>
      </c>
      <c r="E6632" s="362" t="s">
        <v>142</v>
      </c>
      <c r="F6632" s="362"/>
      <c r="G6632" s="186" t="s">
        <v>26</v>
      </c>
      <c r="H6632" s="187">
        <v>1</v>
      </c>
      <c r="I6632" s="188">
        <v>1.34</v>
      </c>
      <c r="J6632" s="200">
        <v>1.34</v>
      </c>
    </row>
    <row r="6633" spans="1:10" ht="25.5">
      <c r="A6633" s="199" t="s">
        <v>139</v>
      </c>
      <c r="B6633" s="186" t="s">
        <v>1367</v>
      </c>
      <c r="C6633" s="186" t="s">
        <v>21</v>
      </c>
      <c r="D6633" s="278" t="s">
        <v>734</v>
      </c>
      <c r="E6633" s="362" t="s">
        <v>142</v>
      </c>
      <c r="F6633" s="362"/>
      <c r="G6633" s="186" t="s">
        <v>26</v>
      </c>
      <c r="H6633" s="187">
        <v>1</v>
      </c>
      <c r="I6633" s="188">
        <v>0.04</v>
      </c>
      <c r="J6633" s="200">
        <v>0.04</v>
      </c>
    </row>
    <row r="6634" spans="1:10" ht="25.5">
      <c r="A6634" s="199" t="s">
        <v>139</v>
      </c>
      <c r="B6634" s="186" t="s">
        <v>1750</v>
      </c>
      <c r="C6634" s="186" t="s">
        <v>21</v>
      </c>
      <c r="D6634" s="278" t="s">
        <v>1751</v>
      </c>
      <c r="E6634" s="362" t="s">
        <v>142</v>
      </c>
      <c r="F6634" s="362"/>
      <c r="G6634" s="186" t="s">
        <v>26</v>
      </c>
      <c r="H6634" s="187">
        <v>1</v>
      </c>
      <c r="I6634" s="188">
        <v>0.01</v>
      </c>
      <c r="J6634" s="200">
        <v>0.01</v>
      </c>
    </row>
    <row r="6635" spans="1:10" ht="25.5">
      <c r="A6635" s="199" t="s">
        <v>139</v>
      </c>
      <c r="B6635" s="186" t="s">
        <v>1752</v>
      </c>
      <c r="C6635" s="186" t="s">
        <v>21</v>
      </c>
      <c r="D6635" s="278" t="s">
        <v>1753</v>
      </c>
      <c r="E6635" s="362" t="s">
        <v>142</v>
      </c>
      <c r="F6635" s="362"/>
      <c r="G6635" s="186" t="s">
        <v>26</v>
      </c>
      <c r="H6635" s="187">
        <v>1</v>
      </c>
      <c r="I6635" s="188">
        <v>0.86</v>
      </c>
      <c r="J6635" s="200">
        <v>0.86</v>
      </c>
    </row>
    <row r="6636" spans="1:10" ht="25.5">
      <c r="A6636" s="201"/>
      <c r="B6636" s="293"/>
      <c r="C6636" s="293"/>
      <c r="D6636" s="279"/>
      <c r="E6636" s="279" t="s">
        <v>143</v>
      </c>
      <c r="F6636" s="203">
        <v>17.559999999999999</v>
      </c>
      <c r="G6636" s="279" t="s">
        <v>144</v>
      </c>
      <c r="H6636" s="203">
        <v>0</v>
      </c>
      <c r="I6636" s="279" t="s">
        <v>145</v>
      </c>
      <c r="J6636" s="204">
        <v>17.559999999999999</v>
      </c>
    </row>
    <row r="6637" spans="1:10" ht="15" customHeight="1" thickBot="1">
      <c r="A6637" s="201"/>
      <c r="B6637" s="293"/>
      <c r="C6637" s="293"/>
      <c r="D6637" s="279"/>
      <c r="E6637" s="279" t="s">
        <v>663</v>
      </c>
      <c r="F6637" s="203">
        <v>4.88</v>
      </c>
      <c r="G6637" s="279"/>
      <c r="H6637" s="363" t="s">
        <v>664</v>
      </c>
      <c r="I6637" s="363"/>
      <c r="J6637" s="204">
        <v>26.6</v>
      </c>
    </row>
    <row r="6638" spans="1:10" ht="15" thickTop="1">
      <c r="A6638" s="205"/>
      <c r="B6638" s="190"/>
      <c r="C6638" s="190"/>
      <c r="D6638" s="189"/>
      <c r="E6638" s="189"/>
      <c r="F6638" s="189"/>
      <c r="G6638" s="189"/>
      <c r="H6638" s="189"/>
      <c r="I6638" s="189"/>
      <c r="J6638" s="206"/>
    </row>
    <row r="6639" spans="1:10">
      <c r="A6639" s="290"/>
      <c r="B6639" s="289" t="s">
        <v>8</v>
      </c>
      <c r="C6639" s="289" t="s">
        <v>9</v>
      </c>
      <c r="D6639" s="284" t="s">
        <v>10</v>
      </c>
      <c r="E6639" s="367" t="s">
        <v>136</v>
      </c>
      <c r="F6639" s="367"/>
      <c r="G6639" s="289" t="s">
        <v>11</v>
      </c>
      <c r="H6639" s="288" t="s">
        <v>12</v>
      </c>
      <c r="I6639" s="288" t="s">
        <v>13</v>
      </c>
      <c r="J6639" s="287" t="s">
        <v>14</v>
      </c>
    </row>
    <row r="6640" spans="1:10" ht="25.5" customHeight="1">
      <c r="A6640" s="94" t="s">
        <v>137</v>
      </c>
      <c r="B6640" s="95" t="s">
        <v>4610</v>
      </c>
      <c r="C6640" s="95" t="s">
        <v>21</v>
      </c>
      <c r="D6640" s="277" t="s">
        <v>4611</v>
      </c>
      <c r="E6640" s="368" t="s">
        <v>148</v>
      </c>
      <c r="F6640" s="368"/>
      <c r="G6640" s="95" t="s">
        <v>26</v>
      </c>
      <c r="H6640" s="182">
        <v>1</v>
      </c>
      <c r="I6640" s="96">
        <v>21.21</v>
      </c>
      <c r="J6640" s="196">
        <v>21.21</v>
      </c>
    </row>
    <row r="6641" spans="1:10" ht="25.5" customHeight="1">
      <c r="A6641" s="197" t="s">
        <v>146</v>
      </c>
      <c r="B6641" s="183" t="s">
        <v>4559</v>
      </c>
      <c r="C6641" s="183" t="s">
        <v>21</v>
      </c>
      <c r="D6641" s="285" t="s">
        <v>4560</v>
      </c>
      <c r="E6641" s="365" t="s">
        <v>148</v>
      </c>
      <c r="F6641" s="365"/>
      <c r="G6641" s="183" t="s">
        <v>26</v>
      </c>
      <c r="H6641" s="184">
        <v>1</v>
      </c>
      <c r="I6641" s="185">
        <v>0.16</v>
      </c>
      <c r="J6641" s="198">
        <v>0.16</v>
      </c>
    </row>
    <row r="6642" spans="1:10">
      <c r="A6642" s="199" t="s">
        <v>139</v>
      </c>
      <c r="B6642" s="186" t="s">
        <v>4561</v>
      </c>
      <c r="C6642" s="186" t="s">
        <v>21</v>
      </c>
      <c r="D6642" s="278" t="s">
        <v>4562</v>
      </c>
      <c r="E6642" s="362" t="s">
        <v>141</v>
      </c>
      <c r="F6642" s="362"/>
      <c r="G6642" s="186" t="s">
        <v>26</v>
      </c>
      <c r="H6642" s="187">
        <v>1</v>
      </c>
      <c r="I6642" s="188">
        <v>16.89</v>
      </c>
      <c r="J6642" s="200">
        <v>16.89</v>
      </c>
    </row>
    <row r="6643" spans="1:10" ht="25.5">
      <c r="A6643" s="199" t="s">
        <v>139</v>
      </c>
      <c r="B6643" s="186" t="s">
        <v>1732</v>
      </c>
      <c r="C6643" s="186" t="s">
        <v>21</v>
      </c>
      <c r="D6643" s="278" t="s">
        <v>1733</v>
      </c>
      <c r="E6643" s="362" t="s">
        <v>142</v>
      </c>
      <c r="F6643" s="362"/>
      <c r="G6643" s="186" t="s">
        <v>26</v>
      </c>
      <c r="H6643" s="187">
        <v>1</v>
      </c>
      <c r="I6643" s="188">
        <v>1.0900000000000001</v>
      </c>
      <c r="J6643" s="200">
        <v>1.0900000000000001</v>
      </c>
    </row>
    <row r="6644" spans="1:10" ht="25.5">
      <c r="A6644" s="199" t="s">
        <v>139</v>
      </c>
      <c r="B6644" s="186" t="s">
        <v>1734</v>
      </c>
      <c r="C6644" s="186" t="s">
        <v>21</v>
      </c>
      <c r="D6644" s="278" t="s">
        <v>1735</v>
      </c>
      <c r="E6644" s="362" t="s">
        <v>142</v>
      </c>
      <c r="F6644" s="362"/>
      <c r="G6644" s="186" t="s">
        <v>26</v>
      </c>
      <c r="H6644" s="187">
        <v>1</v>
      </c>
      <c r="I6644" s="188">
        <v>0.82</v>
      </c>
      <c r="J6644" s="200">
        <v>0.82</v>
      </c>
    </row>
    <row r="6645" spans="1:10" ht="25.5">
      <c r="A6645" s="199" t="s">
        <v>139</v>
      </c>
      <c r="B6645" s="186" t="s">
        <v>1366</v>
      </c>
      <c r="C6645" s="186" t="s">
        <v>21</v>
      </c>
      <c r="D6645" s="278" t="s">
        <v>733</v>
      </c>
      <c r="E6645" s="362" t="s">
        <v>142</v>
      </c>
      <c r="F6645" s="362"/>
      <c r="G6645" s="186" t="s">
        <v>26</v>
      </c>
      <c r="H6645" s="187">
        <v>1</v>
      </c>
      <c r="I6645" s="188">
        <v>1.34</v>
      </c>
      <c r="J6645" s="200">
        <v>1.34</v>
      </c>
    </row>
    <row r="6646" spans="1:10" ht="25.5">
      <c r="A6646" s="199" t="s">
        <v>139</v>
      </c>
      <c r="B6646" s="186" t="s">
        <v>1367</v>
      </c>
      <c r="C6646" s="186" t="s">
        <v>21</v>
      </c>
      <c r="D6646" s="278" t="s">
        <v>734</v>
      </c>
      <c r="E6646" s="362" t="s">
        <v>142</v>
      </c>
      <c r="F6646" s="362"/>
      <c r="G6646" s="186" t="s">
        <v>26</v>
      </c>
      <c r="H6646" s="187">
        <v>1</v>
      </c>
      <c r="I6646" s="188">
        <v>0.04</v>
      </c>
      <c r="J6646" s="200">
        <v>0.04</v>
      </c>
    </row>
    <row r="6647" spans="1:10" ht="25.5">
      <c r="A6647" s="199" t="s">
        <v>139</v>
      </c>
      <c r="B6647" s="186" t="s">
        <v>1750</v>
      </c>
      <c r="C6647" s="186" t="s">
        <v>21</v>
      </c>
      <c r="D6647" s="278" t="s">
        <v>1751</v>
      </c>
      <c r="E6647" s="362" t="s">
        <v>142</v>
      </c>
      <c r="F6647" s="362"/>
      <c r="G6647" s="186" t="s">
        <v>26</v>
      </c>
      <c r="H6647" s="187">
        <v>1</v>
      </c>
      <c r="I6647" s="188">
        <v>0.01</v>
      </c>
      <c r="J6647" s="200">
        <v>0.01</v>
      </c>
    </row>
    <row r="6648" spans="1:10" ht="25.5">
      <c r="A6648" s="199" t="s">
        <v>139</v>
      </c>
      <c r="B6648" s="186" t="s">
        <v>1752</v>
      </c>
      <c r="C6648" s="186" t="s">
        <v>21</v>
      </c>
      <c r="D6648" s="278" t="s">
        <v>1753</v>
      </c>
      <c r="E6648" s="362" t="s">
        <v>142</v>
      </c>
      <c r="F6648" s="362"/>
      <c r="G6648" s="186" t="s">
        <v>26</v>
      </c>
      <c r="H6648" s="187">
        <v>1</v>
      </c>
      <c r="I6648" s="188">
        <v>0.86</v>
      </c>
      <c r="J6648" s="200">
        <v>0.86</v>
      </c>
    </row>
    <row r="6649" spans="1:10" ht="25.5">
      <c r="A6649" s="201"/>
      <c r="B6649" s="293"/>
      <c r="C6649" s="293"/>
      <c r="D6649" s="279"/>
      <c r="E6649" s="279" t="s">
        <v>143</v>
      </c>
      <c r="F6649" s="203">
        <v>17.05</v>
      </c>
      <c r="G6649" s="279" t="s">
        <v>144</v>
      </c>
      <c r="H6649" s="203">
        <v>0</v>
      </c>
      <c r="I6649" s="279" t="s">
        <v>145</v>
      </c>
      <c r="J6649" s="204">
        <v>17.05</v>
      </c>
    </row>
    <row r="6650" spans="1:10" ht="15" customHeight="1" thickBot="1">
      <c r="A6650" s="201"/>
      <c r="B6650" s="293"/>
      <c r="C6650" s="293"/>
      <c r="D6650" s="279"/>
      <c r="E6650" s="279" t="s">
        <v>663</v>
      </c>
      <c r="F6650" s="203">
        <v>4.76</v>
      </c>
      <c r="G6650" s="279"/>
      <c r="H6650" s="363" t="s">
        <v>664</v>
      </c>
      <c r="I6650" s="363"/>
      <c r="J6650" s="204">
        <v>25.97</v>
      </c>
    </row>
    <row r="6651" spans="1:10" ht="15" thickTop="1">
      <c r="A6651" s="205"/>
      <c r="B6651" s="190"/>
      <c r="C6651" s="190"/>
      <c r="D6651" s="189"/>
      <c r="E6651" s="189"/>
      <c r="F6651" s="189"/>
      <c r="G6651" s="189"/>
      <c r="H6651" s="189"/>
      <c r="I6651" s="189"/>
      <c r="J6651" s="206"/>
    </row>
    <row r="6652" spans="1:10">
      <c r="A6652" s="290"/>
      <c r="B6652" s="289" t="s">
        <v>8</v>
      </c>
      <c r="C6652" s="289" t="s">
        <v>9</v>
      </c>
      <c r="D6652" s="284" t="s">
        <v>10</v>
      </c>
      <c r="E6652" s="367" t="s">
        <v>136</v>
      </c>
      <c r="F6652" s="367"/>
      <c r="G6652" s="289" t="s">
        <v>11</v>
      </c>
      <c r="H6652" s="288" t="s">
        <v>12</v>
      </c>
      <c r="I6652" s="288" t="s">
        <v>13</v>
      </c>
      <c r="J6652" s="287" t="s">
        <v>14</v>
      </c>
    </row>
    <row r="6653" spans="1:10" ht="25.5" customHeight="1">
      <c r="A6653" s="94" t="s">
        <v>137</v>
      </c>
      <c r="B6653" s="95" t="s">
        <v>2132</v>
      </c>
      <c r="C6653" s="95" t="s">
        <v>21</v>
      </c>
      <c r="D6653" s="277" t="s">
        <v>2133</v>
      </c>
      <c r="E6653" s="368" t="s">
        <v>148</v>
      </c>
      <c r="F6653" s="368"/>
      <c r="G6653" s="95" t="s">
        <v>26</v>
      </c>
      <c r="H6653" s="182">
        <v>1</v>
      </c>
      <c r="I6653" s="96">
        <v>18.78</v>
      </c>
      <c r="J6653" s="196">
        <v>18.78</v>
      </c>
    </row>
    <row r="6654" spans="1:10" ht="25.5" customHeight="1">
      <c r="A6654" s="197" t="s">
        <v>146</v>
      </c>
      <c r="B6654" s="183" t="s">
        <v>1976</v>
      </c>
      <c r="C6654" s="183" t="s">
        <v>21</v>
      </c>
      <c r="D6654" s="285" t="s">
        <v>1977</v>
      </c>
      <c r="E6654" s="365" t="s">
        <v>148</v>
      </c>
      <c r="F6654" s="365"/>
      <c r="G6654" s="183" t="s">
        <v>26</v>
      </c>
      <c r="H6654" s="184">
        <v>1</v>
      </c>
      <c r="I6654" s="185">
        <v>0.19</v>
      </c>
      <c r="J6654" s="198">
        <v>0.19</v>
      </c>
    </row>
    <row r="6655" spans="1:10">
      <c r="A6655" s="199" t="s">
        <v>139</v>
      </c>
      <c r="B6655" s="186" t="s">
        <v>1978</v>
      </c>
      <c r="C6655" s="186" t="s">
        <v>21</v>
      </c>
      <c r="D6655" s="278" t="s">
        <v>1979</v>
      </c>
      <c r="E6655" s="362" t="s">
        <v>141</v>
      </c>
      <c r="F6655" s="362"/>
      <c r="G6655" s="186" t="s">
        <v>26</v>
      </c>
      <c r="H6655" s="187">
        <v>1</v>
      </c>
      <c r="I6655" s="188">
        <v>14.43</v>
      </c>
      <c r="J6655" s="200">
        <v>14.43</v>
      </c>
    </row>
    <row r="6656" spans="1:10" ht="25.5">
      <c r="A6656" s="199" t="s">
        <v>139</v>
      </c>
      <c r="B6656" s="186" t="s">
        <v>1732</v>
      </c>
      <c r="C6656" s="186" t="s">
        <v>21</v>
      </c>
      <c r="D6656" s="278" t="s">
        <v>1733</v>
      </c>
      <c r="E6656" s="362" t="s">
        <v>142</v>
      </c>
      <c r="F6656" s="362"/>
      <c r="G6656" s="186" t="s">
        <v>26</v>
      </c>
      <c r="H6656" s="187">
        <v>1</v>
      </c>
      <c r="I6656" s="188">
        <v>1.0900000000000001</v>
      </c>
      <c r="J6656" s="200">
        <v>1.0900000000000001</v>
      </c>
    </row>
    <row r="6657" spans="1:10" ht="25.5">
      <c r="A6657" s="199" t="s">
        <v>139</v>
      </c>
      <c r="B6657" s="186" t="s">
        <v>1734</v>
      </c>
      <c r="C6657" s="186" t="s">
        <v>21</v>
      </c>
      <c r="D6657" s="278" t="s">
        <v>1735</v>
      </c>
      <c r="E6657" s="362" t="s">
        <v>142</v>
      </c>
      <c r="F6657" s="362"/>
      <c r="G6657" s="186" t="s">
        <v>26</v>
      </c>
      <c r="H6657" s="187">
        <v>1</v>
      </c>
      <c r="I6657" s="188">
        <v>0.82</v>
      </c>
      <c r="J6657" s="200">
        <v>0.82</v>
      </c>
    </row>
    <row r="6658" spans="1:10" ht="25.5">
      <c r="A6658" s="199" t="s">
        <v>139</v>
      </c>
      <c r="B6658" s="186" t="s">
        <v>1366</v>
      </c>
      <c r="C6658" s="186" t="s">
        <v>21</v>
      </c>
      <c r="D6658" s="278" t="s">
        <v>733</v>
      </c>
      <c r="E6658" s="362" t="s">
        <v>142</v>
      </c>
      <c r="F6658" s="362"/>
      <c r="G6658" s="186" t="s">
        <v>26</v>
      </c>
      <c r="H6658" s="187">
        <v>1</v>
      </c>
      <c r="I6658" s="188">
        <v>1.34</v>
      </c>
      <c r="J6658" s="200">
        <v>1.34</v>
      </c>
    </row>
    <row r="6659" spans="1:10" ht="25.5">
      <c r="A6659" s="199" t="s">
        <v>139</v>
      </c>
      <c r="B6659" s="186" t="s">
        <v>1367</v>
      </c>
      <c r="C6659" s="186" t="s">
        <v>21</v>
      </c>
      <c r="D6659" s="278" t="s">
        <v>734</v>
      </c>
      <c r="E6659" s="362" t="s">
        <v>142</v>
      </c>
      <c r="F6659" s="362"/>
      <c r="G6659" s="186" t="s">
        <v>26</v>
      </c>
      <c r="H6659" s="187">
        <v>1</v>
      </c>
      <c r="I6659" s="188">
        <v>0.04</v>
      </c>
      <c r="J6659" s="200">
        <v>0.04</v>
      </c>
    </row>
    <row r="6660" spans="1:10" ht="25.5">
      <c r="A6660" s="199" t="s">
        <v>139</v>
      </c>
      <c r="B6660" s="186" t="s">
        <v>1750</v>
      </c>
      <c r="C6660" s="186" t="s">
        <v>21</v>
      </c>
      <c r="D6660" s="278" t="s">
        <v>1751</v>
      </c>
      <c r="E6660" s="362" t="s">
        <v>142</v>
      </c>
      <c r="F6660" s="362"/>
      <c r="G6660" s="186" t="s">
        <v>26</v>
      </c>
      <c r="H6660" s="187">
        <v>1</v>
      </c>
      <c r="I6660" s="188">
        <v>0.01</v>
      </c>
      <c r="J6660" s="200">
        <v>0.01</v>
      </c>
    </row>
    <row r="6661" spans="1:10" ht="25.5">
      <c r="A6661" s="199" t="s">
        <v>139</v>
      </c>
      <c r="B6661" s="186" t="s">
        <v>1752</v>
      </c>
      <c r="C6661" s="186" t="s">
        <v>21</v>
      </c>
      <c r="D6661" s="278" t="s">
        <v>1753</v>
      </c>
      <c r="E6661" s="362" t="s">
        <v>142</v>
      </c>
      <c r="F6661" s="362"/>
      <c r="G6661" s="186" t="s">
        <v>26</v>
      </c>
      <c r="H6661" s="187">
        <v>1</v>
      </c>
      <c r="I6661" s="188">
        <v>0.86</v>
      </c>
      <c r="J6661" s="200">
        <v>0.86</v>
      </c>
    </row>
    <row r="6662" spans="1:10" ht="25.5">
      <c r="A6662" s="201"/>
      <c r="B6662" s="293"/>
      <c r="C6662" s="293"/>
      <c r="D6662" s="279"/>
      <c r="E6662" s="279" t="s">
        <v>143</v>
      </c>
      <c r="F6662" s="203">
        <v>14.62</v>
      </c>
      <c r="G6662" s="279" t="s">
        <v>144</v>
      </c>
      <c r="H6662" s="203">
        <v>0</v>
      </c>
      <c r="I6662" s="279" t="s">
        <v>145</v>
      </c>
      <c r="J6662" s="204">
        <v>14.62</v>
      </c>
    </row>
    <row r="6663" spans="1:10" ht="15" customHeight="1" thickBot="1">
      <c r="A6663" s="201"/>
      <c r="B6663" s="293"/>
      <c r="C6663" s="293"/>
      <c r="D6663" s="279"/>
      <c r="E6663" s="279" t="s">
        <v>663</v>
      </c>
      <c r="F6663" s="203">
        <v>4.21</v>
      </c>
      <c r="G6663" s="279"/>
      <c r="H6663" s="363" t="s">
        <v>664</v>
      </c>
      <c r="I6663" s="363"/>
      <c r="J6663" s="204">
        <v>22.99</v>
      </c>
    </row>
    <row r="6664" spans="1:10" ht="15" thickTop="1">
      <c r="A6664" s="205"/>
      <c r="B6664" s="190"/>
      <c r="C6664" s="190"/>
      <c r="D6664" s="189"/>
      <c r="E6664" s="189"/>
      <c r="F6664" s="189"/>
      <c r="G6664" s="189"/>
      <c r="H6664" s="189"/>
      <c r="I6664" s="189"/>
      <c r="J6664" s="206"/>
    </row>
    <row r="6665" spans="1:10">
      <c r="A6665" s="290"/>
      <c r="B6665" s="289" t="s">
        <v>8</v>
      </c>
      <c r="C6665" s="289" t="s">
        <v>9</v>
      </c>
      <c r="D6665" s="284" t="s">
        <v>10</v>
      </c>
      <c r="E6665" s="367" t="s">
        <v>136</v>
      </c>
      <c r="F6665" s="367"/>
      <c r="G6665" s="289" t="s">
        <v>11</v>
      </c>
      <c r="H6665" s="288" t="s">
        <v>12</v>
      </c>
      <c r="I6665" s="288" t="s">
        <v>13</v>
      </c>
      <c r="J6665" s="287" t="s">
        <v>14</v>
      </c>
    </row>
    <row r="6666" spans="1:10" ht="38.25">
      <c r="A6666" s="94" t="s">
        <v>137</v>
      </c>
      <c r="B6666" s="95" t="s">
        <v>1340</v>
      </c>
      <c r="C6666" s="95" t="s">
        <v>21</v>
      </c>
      <c r="D6666" s="277" t="s">
        <v>660</v>
      </c>
      <c r="E6666" s="368" t="s">
        <v>658</v>
      </c>
      <c r="F6666" s="368"/>
      <c r="G6666" s="95" t="s">
        <v>3</v>
      </c>
      <c r="H6666" s="182">
        <v>1</v>
      </c>
      <c r="I6666" s="96">
        <v>130.38999999999999</v>
      </c>
      <c r="J6666" s="196">
        <v>130.38999999999999</v>
      </c>
    </row>
    <row r="6667" spans="1:10" ht="25.5" customHeight="1">
      <c r="A6667" s="197" t="s">
        <v>146</v>
      </c>
      <c r="B6667" s="183" t="s">
        <v>1689</v>
      </c>
      <c r="C6667" s="183" t="s">
        <v>21</v>
      </c>
      <c r="D6667" s="285" t="s">
        <v>1101</v>
      </c>
      <c r="E6667" s="365" t="s">
        <v>148</v>
      </c>
      <c r="F6667" s="365"/>
      <c r="G6667" s="183" t="s">
        <v>26</v>
      </c>
      <c r="H6667" s="184">
        <v>0.68899999999999995</v>
      </c>
      <c r="I6667" s="185">
        <v>21.42</v>
      </c>
      <c r="J6667" s="198">
        <v>14.75</v>
      </c>
    </row>
    <row r="6668" spans="1:10" ht="25.5" customHeight="1">
      <c r="A6668" s="197" t="s">
        <v>146</v>
      </c>
      <c r="B6668" s="183" t="s">
        <v>1344</v>
      </c>
      <c r="C6668" s="183" t="s">
        <v>21</v>
      </c>
      <c r="D6668" s="285" t="s">
        <v>670</v>
      </c>
      <c r="E6668" s="365" t="s">
        <v>148</v>
      </c>
      <c r="F6668" s="365"/>
      <c r="G6668" s="183" t="s">
        <v>26</v>
      </c>
      <c r="H6668" s="184">
        <v>1.0209999999999999</v>
      </c>
      <c r="I6668" s="185">
        <v>25.26</v>
      </c>
      <c r="J6668" s="198">
        <v>25.79</v>
      </c>
    </row>
    <row r="6669" spans="1:10" ht="25.5" customHeight="1">
      <c r="A6669" s="197" t="s">
        <v>146</v>
      </c>
      <c r="B6669" s="183" t="s">
        <v>1418</v>
      </c>
      <c r="C6669" s="183" t="s">
        <v>21</v>
      </c>
      <c r="D6669" s="285" t="s">
        <v>792</v>
      </c>
      <c r="E6669" s="365" t="s">
        <v>155</v>
      </c>
      <c r="F6669" s="365"/>
      <c r="G6669" s="183" t="s">
        <v>156</v>
      </c>
      <c r="H6669" s="184">
        <v>2.53E-2</v>
      </c>
      <c r="I6669" s="185">
        <v>23.37</v>
      </c>
      <c r="J6669" s="198">
        <v>0.59</v>
      </c>
    </row>
    <row r="6670" spans="1:10" ht="25.5" customHeight="1">
      <c r="A6670" s="197" t="s">
        <v>146</v>
      </c>
      <c r="B6670" s="183" t="s">
        <v>1419</v>
      </c>
      <c r="C6670" s="183" t="s">
        <v>21</v>
      </c>
      <c r="D6670" s="285" t="s">
        <v>793</v>
      </c>
      <c r="E6670" s="365" t="s">
        <v>155</v>
      </c>
      <c r="F6670" s="365"/>
      <c r="G6670" s="183" t="s">
        <v>249</v>
      </c>
      <c r="H6670" s="184">
        <v>0.1016</v>
      </c>
      <c r="I6670" s="185">
        <v>21.85</v>
      </c>
      <c r="J6670" s="198">
        <v>2.21</v>
      </c>
    </row>
    <row r="6671" spans="1:10" ht="25.5" customHeight="1">
      <c r="A6671" s="197" t="s">
        <v>146</v>
      </c>
      <c r="B6671" s="183" t="s">
        <v>1908</v>
      </c>
      <c r="C6671" s="183" t="s">
        <v>21</v>
      </c>
      <c r="D6671" s="285" t="s">
        <v>1909</v>
      </c>
      <c r="E6671" s="365" t="s">
        <v>181</v>
      </c>
      <c r="F6671" s="365"/>
      <c r="G6671" s="183" t="s">
        <v>2</v>
      </c>
      <c r="H6671" s="184">
        <v>4.3E-3</v>
      </c>
      <c r="I6671" s="185">
        <v>537.28</v>
      </c>
      <c r="J6671" s="198">
        <v>2.31</v>
      </c>
    </row>
    <row r="6672" spans="1:10" ht="25.5">
      <c r="A6672" s="199" t="s">
        <v>139</v>
      </c>
      <c r="B6672" s="186" t="s">
        <v>1648</v>
      </c>
      <c r="C6672" s="186" t="s">
        <v>21</v>
      </c>
      <c r="D6672" s="278" t="s">
        <v>562</v>
      </c>
      <c r="E6672" s="362" t="s">
        <v>142</v>
      </c>
      <c r="F6672" s="362"/>
      <c r="G6672" s="186" t="s">
        <v>34</v>
      </c>
      <c r="H6672" s="187">
        <v>1.8032999999999999</v>
      </c>
      <c r="I6672" s="188">
        <v>11.58</v>
      </c>
      <c r="J6672" s="200">
        <v>20.88</v>
      </c>
    </row>
    <row r="6673" spans="1:10">
      <c r="A6673" s="199" t="s">
        <v>139</v>
      </c>
      <c r="B6673" s="186" t="s">
        <v>1431</v>
      </c>
      <c r="C6673" s="186" t="s">
        <v>21</v>
      </c>
      <c r="D6673" s="278" t="s">
        <v>161</v>
      </c>
      <c r="E6673" s="362" t="s">
        <v>142</v>
      </c>
      <c r="F6673" s="362"/>
      <c r="G6673" s="186" t="s">
        <v>38</v>
      </c>
      <c r="H6673" s="187">
        <v>6.9000000000000006E-2</v>
      </c>
      <c r="I6673" s="188">
        <v>18.2</v>
      </c>
      <c r="J6673" s="200">
        <v>1.25</v>
      </c>
    </row>
    <row r="6674" spans="1:10" ht="25.5">
      <c r="A6674" s="199" t="s">
        <v>139</v>
      </c>
      <c r="B6674" s="186" t="s">
        <v>2171</v>
      </c>
      <c r="C6674" s="186" t="s">
        <v>21</v>
      </c>
      <c r="D6674" s="278" t="s">
        <v>2172</v>
      </c>
      <c r="E6674" s="362" t="s">
        <v>142</v>
      </c>
      <c r="F6674" s="362"/>
      <c r="G6674" s="186" t="s">
        <v>34</v>
      </c>
      <c r="H6674" s="187">
        <v>1.8032999999999999</v>
      </c>
      <c r="I6674" s="188">
        <v>8.26</v>
      </c>
      <c r="J6674" s="200">
        <v>14.89</v>
      </c>
    </row>
    <row r="6675" spans="1:10" ht="38.25">
      <c r="A6675" s="199" t="s">
        <v>139</v>
      </c>
      <c r="B6675" s="186" t="s">
        <v>2173</v>
      </c>
      <c r="C6675" s="186" t="s">
        <v>21</v>
      </c>
      <c r="D6675" s="278" t="s">
        <v>2174</v>
      </c>
      <c r="E6675" s="362" t="s">
        <v>142</v>
      </c>
      <c r="F6675" s="362"/>
      <c r="G6675" s="186" t="s">
        <v>3</v>
      </c>
      <c r="H6675" s="187">
        <v>1.050038</v>
      </c>
      <c r="I6675" s="188">
        <v>45.45</v>
      </c>
      <c r="J6675" s="200">
        <v>47.72</v>
      </c>
    </row>
    <row r="6676" spans="1:10" ht="25.5">
      <c r="A6676" s="201"/>
      <c r="B6676" s="293"/>
      <c r="C6676" s="293"/>
      <c r="D6676" s="279"/>
      <c r="E6676" s="279" t="s">
        <v>143</v>
      </c>
      <c r="F6676" s="203">
        <v>34.25</v>
      </c>
      <c r="G6676" s="279" t="s">
        <v>144</v>
      </c>
      <c r="H6676" s="203">
        <v>0</v>
      </c>
      <c r="I6676" s="279" t="s">
        <v>145</v>
      </c>
      <c r="J6676" s="204">
        <v>34.25</v>
      </c>
    </row>
    <row r="6677" spans="1:10" ht="15" customHeight="1" thickBot="1">
      <c r="A6677" s="201"/>
      <c r="B6677" s="293"/>
      <c r="C6677" s="293"/>
      <c r="D6677" s="279"/>
      <c r="E6677" s="279" t="s">
        <v>663</v>
      </c>
      <c r="F6677" s="203">
        <v>29.29</v>
      </c>
      <c r="G6677" s="279"/>
      <c r="H6677" s="363" t="s">
        <v>664</v>
      </c>
      <c r="I6677" s="363"/>
      <c r="J6677" s="204">
        <v>159.68</v>
      </c>
    </row>
    <row r="6678" spans="1:10" ht="15" thickTop="1">
      <c r="A6678" s="205"/>
      <c r="B6678" s="190"/>
      <c r="C6678" s="190"/>
      <c r="D6678" s="189"/>
      <c r="E6678" s="189"/>
      <c r="F6678" s="189"/>
      <c r="G6678" s="189"/>
      <c r="H6678" s="189"/>
      <c r="I6678" s="189"/>
      <c r="J6678" s="206"/>
    </row>
    <row r="6679" spans="1:10">
      <c r="A6679" s="290"/>
      <c r="B6679" s="289" t="s">
        <v>8</v>
      </c>
      <c r="C6679" s="289" t="s">
        <v>9</v>
      </c>
      <c r="D6679" s="284" t="s">
        <v>10</v>
      </c>
      <c r="E6679" s="367" t="s">
        <v>136</v>
      </c>
      <c r="F6679" s="367"/>
      <c r="G6679" s="289" t="s">
        <v>11</v>
      </c>
      <c r="H6679" s="288" t="s">
        <v>12</v>
      </c>
      <c r="I6679" s="288" t="s">
        <v>13</v>
      </c>
      <c r="J6679" s="287" t="s">
        <v>14</v>
      </c>
    </row>
    <row r="6680" spans="1:10" ht="38.25">
      <c r="A6680" s="94" t="s">
        <v>137</v>
      </c>
      <c r="B6680" s="95" t="s">
        <v>1341</v>
      </c>
      <c r="C6680" s="95" t="s">
        <v>21</v>
      </c>
      <c r="D6680" s="277" t="s">
        <v>661</v>
      </c>
      <c r="E6680" s="368" t="s">
        <v>658</v>
      </c>
      <c r="F6680" s="368"/>
      <c r="G6680" s="95" t="s">
        <v>3</v>
      </c>
      <c r="H6680" s="182">
        <v>1</v>
      </c>
      <c r="I6680" s="96">
        <v>161.44999999999999</v>
      </c>
      <c r="J6680" s="196">
        <v>161.44999999999999</v>
      </c>
    </row>
    <row r="6681" spans="1:10" ht="25.5" customHeight="1">
      <c r="A6681" s="197" t="s">
        <v>146</v>
      </c>
      <c r="B6681" s="183" t="s">
        <v>1689</v>
      </c>
      <c r="C6681" s="183" t="s">
        <v>21</v>
      </c>
      <c r="D6681" s="285" t="s">
        <v>1101</v>
      </c>
      <c r="E6681" s="365" t="s">
        <v>148</v>
      </c>
      <c r="F6681" s="365"/>
      <c r="G6681" s="183" t="s">
        <v>26</v>
      </c>
      <c r="H6681" s="184">
        <v>0.995</v>
      </c>
      <c r="I6681" s="185">
        <v>21.42</v>
      </c>
      <c r="J6681" s="198">
        <v>21.31</v>
      </c>
    </row>
    <row r="6682" spans="1:10" ht="25.5" customHeight="1">
      <c r="A6682" s="197" t="s">
        <v>146</v>
      </c>
      <c r="B6682" s="183" t="s">
        <v>1344</v>
      </c>
      <c r="C6682" s="183" t="s">
        <v>21</v>
      </c>
      <c r="D6682" s="285" t="s">
        <v>670</v>
      </c>
      <c r="E6682" s="365" t="s">
        <v>148</v>
      </c>
      <c r="F6682" s="365"/>
      <c r="G6682" s="183" t="s">
        <v>26</v>
      </c>
      <c r="H6682" s="184">
        <v>1.4750000000000001</v>
      </c>
      <c r="I6682" s="185">
        <v>25.26</v>
      </c>
      <c r="J6682" s="198">
        <v>37.25</v>
      </c>
    </row>
    <row r="6683" spans="1:10" ht="25.5" customHeight="1">
      <c r="A6683" s="197" t="s">
        <v>146</v>
      </c>
      <c r="B6683" s="183" t="s">
        <v>1418</v>
      </c>
      <c r="C6683" s="183" t="s">
        <v>21</v>
      </c>
      <c r="D6683" s="285" t="s">
        <v>792</v>
      </c>
      <c r="E6683" s="365" t="s">
        <v>155</v>
      </c>
      <c r="F6683" s="365"/>
      <c r="G6683" s="183" t="s">
        <v>156</v>
      </c>
      <c r="H6683" s="184">
        <v>3.4599999999999999E-2</v>
      </c>
      <c r="I6683" s="185">
        <v>23.37</v>
      </c>
      <c r="J6683" s="198">
        <v>0.8</v>
      </c>
    </row>
    <row r="6684" spans="1:10" ht="25.5" customHeight="1">
      <c r="A6684" s="197" t="s">
        <v>146</v>
      </c>
      <c r="B6684" s="183" t="s">
        <v>1419</v>
      </c>
      <c r="C6684" s="183" t="s">
        <v>21</v>
      </c>
      <c r="D6684" s="285" t="s">
        <v>793</v>
      </c>
      <c r="E6684" s="365" t="s">
        <v>155</v>
      </c>
      <c r="F6684" s="365"/>
      <c r="G6684" s="183" t="s">
        <v>249</v>
      </c>
      <c r="H6684" s="184">
        <v>0.1391</v>
      </c>
      <c r="I6684" s="185">
        <v>21.85</v>
      </c>
      <c r="J6684" s="198">
        <v>3.03</v>
      </c>
    </row>
    <row r="6685" spans="1:10" ht="25.5" customHeight="1">
      <c r="A6685" s="197" t="s">
        <v>146</v>
      </c>
      <c r="B6685" s="183" t="s">
        <v>1908</v>
      </c>
      <c r="C6685" s="183" t="s">
        <v>21</v>
      </c>
      <c r="D6685" s="285" t="s">
        <v>1909</v>
      </c>
      <c r="E6685" s="365" t="s">
        <v>181</v>
      </c>
      <c r="F6685" s="365"/>
      <c r="G6685" s="183" t="s">
        <v>2</v>
      </c>
      <c r="H6685" s="184">
        <v>6.1999999999999998E-3</v>
      </c>
      <c r="I6685" s="185">
        <v>537.28</v>
      </c>
      <c r="J6685" s="198">
        <v>3.33</v>
      </c>
    </row>
    <row r="6686" spans="1:10" ht="25.5">
      <c r="A6686" s="199" t="s">
        <v>139</v>
      </c>
      <c r="B6686" s="186" t="s">
        <v>1648</v>
      </c>
      <c r="C6686" s="186" t="s">
        <v>21</v>
      </c>
      <c r="D6686" s="278" t="s">
        <v>562</v>
      </c>
      <c r="E6686" s="362" t="s">
        <v>142</v>
      </c>
      <c r="F6686" s="362"/>
      <c r="G6686" s="186" t="s">
        <v>34</v>
      </c>
      <c r="H6686" s="187">
        <v>2.6139000000000001</v>
      </c>
      <c r="I6686" s="188">
        <v>11.58</v>
      </c>
      <c r="J6686" s="200">
        <v>30.26</v>
      </c>
    </row>
    <row r="6687" spans="1:10">
      <c r="A6687" s="199" t="s">
        <v>139</v>
      </c>
      <c r="B6687" s="186" t="s">
        <v>1431</v>
      </c>
      <c r="C6687" s="186" t="s">
        <v>21</v>
      </c>
      <c r="D6687" s="278" t="s">
        <v>161</v>
      </c>
      <c r="E6687" s="362" t="s">
        <v>142</v>
      </c>
      <c r="F6687" s="362"/>
      <c r="G6687" s="186" t="s">
        <v>38</v>
      </c>
      <c r="H6687" s="187">
        <v>8.5999999999999993E-2</v>
      </c>
      <c r="I6687" s="188">
        <v>18.2</v>
      </c>
      <c r="J6687" s="200">
        <v>1.56</v>
      </c>
    </row>
    <row r="6688" spans="1:10" ht="25.5">
      <c r="A6688" s="199" t="s">
        <v>139</v>
      </c>
      <c r="B6688" s="186" t="s">
        <v>2171</v>
      </c>
      <c r="C6688" s="186" t="s">
        <v>21</v>
      </c>
      <c r="D6688" s="278" t="s">
        <v>2172</v>
      </c>
      <c r="E6688" s="362" t="s">
        <v>142</v>
      </c>
      <c r="F6688" s="362"/>
      <c r="G6688" s="186" t="s">
        <v>34</v>
      </c>
      <c r="H6688" s="187">
        <v>1.9603999999999999</v>
      </c>
      <c r="I6688" s="188">
        <v>8.26</v>
      </c>
      <c r="J6688" s="200">
        <v>16.190000000000001</v>
      </c>
    </row>
    <row r="6689" spans="1:10" ht="38.25">
      <c r="A6689" s="199" t="s">
        <v>139</v>
      </c>
      <c r="B6689" s="186" t="s">
        <v>2173</v>
      </c>
      <c r="C6689" s="186" t="s">
        <v>21</v>
      </c>
      <c r="D6689" s="278" t="s">
        <v>2174</v>
      </c>
      <c r="E6689" s="362" t="s">
        <v>142</v>
      </c>
      <c r="F6689" s="362"/>
      <c r="G6689" s="186" t="s">
        <v>3</v>
      </c>
      <c r="H6689" s="187">
        <v>1.050038</v>
      </c>
      <c r="I6689" s="188">
        <v>45.45</v>
      </c>
      <c r="J6689" s="200">
        <v>47.72</v>
      </c>
    </row>
    <row r="6690" spans="1:10" ht="25.5">
      <c r="A6690" s="201"/>
      <c r="B6690" s="293"/>
      <c r="C6690" s="293"/>
      <c r="D6690" s="279"/>
      <c r="E6690" s="279" t="s">
        <v>143</v>
      </c>
      <c r="F6690" s="203">
        <v>49.31</v>
      </c>
      <c r="G6690" s="279" t="s">
        <v>144</v>
      </c>
      <c r="H6690" s="203">
        <v>0</v>
      </c>
      <c r="I6690" s="279" t="s">
        <v>145</v>
      </c>
      <c r="J6690" s="204">
        <v>49.31</v>
      </c>
    </row>
    <row r="6691" spans="1:10" ht="15" customHeight="1" thickBot="1">
      <c r="A6691" s="201"/>
      <c r="B6691" s="293"/>
      <c r="C6691" s="293"/>
      <c r="D6691" s="279"/>
      <c r="E6691" s="279" t="s">
        <v>663</v>
      </c>
      <c r="F6691" s="203">
        <v>36.270000000000003</v>
      </c>
      <c r="G6691" s="279"/>
      <c r="H6691" s="363" t="s">
        <v>664</v>
      </c>
      <c r="I6691" s="363"/>
      <c r="J6691" s="204">
        <v>197.72</v>
      </c>
    </row>
    <row r="6692" spans="1:10" ht="15" thickTop="1">
      <c r="A6692" s="205"/>
      <c r="B6692" s="190"/>
      <c r="C6692" s="190"/>
      <c r="D6692" s="189"/>
      <c r="E6692" s="189"/>
      <c r="F6692" s="189"/>
      <c r="G6692" s="189"/>
      <c r="H6692" s="189"/>
      <c r="I6692" s="189"/>
      <c r="J6692" s="206"/>
    </row>
    <row r="6693" spans="1:10">
      <c r="A6693" s="290"/>
      <c r="B6693" s="289" t="s">
        <v>8</v>
      </c>
      <c r="C6693" s="289" t="s">
        <v>9</v>
      </c>
      <c r="D6693" s="284" t="s">
        <v>10</v>
      </c>
      <c r="E6693" s="367" t="s">
        <v>136</v>
      </c>
      <c r="F6693" s="367"/>
      <c r="G6693" s="289" t="s">
        <v>11</v>
      </c>
      <c r="H6693" s="288" t="s">
        <v>12</v>
      </c>
      <c r="I6693" s="288" t="s">
        <v>13</v>
      </c>
      <c r="J6693" s="287" t="s">
        <v>14</v>
      </c>
    </row>
    <row r="6694" spans="1:10" ht="38.25">
      <c r="A6694" s="94" t="s">
        <v>137</v>
      </c>
      <c r="B6694" s="95" t="s">
        <v>1339</v>
      </c>
      <c r="C6694" s="95" t="s">
        <v>21</v>
      </c>
      <c r="D6694" s="277" t="s">
        <v>659</v>
      </c>
      <c r="E6694" s="368" t="s">
        <v>658</v>
      </c>
      <c r="F6694" s="368"/>
      <c r="G6694" s="95" t="s">
        <v>3</v>
      </c>
      <c r="H6694" s="182">
        <v>1</v>
      </c>
      <c r="I6694" s="96">
        <v>152.71</v>
      </c>
      <c r="J6694" s="196">
        <v>152.71</v>
      </c>
    </row>
    <row r="6695" spans="1:10" ht="25.5" customHeight="1">
      <c r="A6695" s="197" t="s">
        <v>146</v>
      </c>
      <c r="B6695" s="183" t="s">
        <v>1689</v>
      </c>
      <c r="C6695" s="183" t="s">
        <v>21</v>
      </c>
      <c r="D6695" s="285" t="s">
        <v>1101</v>
      </c>
      <c r="E6695" s="365" t="s">
        <v>148</v>
      </c>
      <c r="F6695" s="365"/>
      <c r="G6695" s="183" t="s">
        <v>26</v>
      </c>
      <c r="H6695" s="184">
        <v>0.28439999999999999</v>
      </c>
      <c r="I6695" s="185">
        <v>21.42</v>
      </c>
      <c r="J6695" s="198">
        <v>6.09</v>
      </c>
    </row>
    <row r="6696" spans="1:10" ht="25.5" customHeight="1">
      <c r="A6696" s="197" t="s">
        <v>146</v>
      </c>
      <c r="B6696" s="183" t="s">
        <v>1344</v>
      </c>
      <c r="C6696" s="183" t="s">
        <v>21</v>
      </c>
      <c r="D6696" s="285" t="s">
        <v>670</v>
      </c>
      <c r="E6696" s="365" t="s">
        <v>148</v>
      </c>
      <c r="F6696" s="365"/>
      <c r="G6696" s="183" t="s">
        <v>26</v>
      </c>
      <c r="H6696" s="184">
        <v>0.85319999999999996</v>
      </c>
      <c r="I6696" s="185">
        <v>25.26</v>
      </c>
      <c r="J6696" s="198">
        <v>21.55</v>
      </c>
    </row>
    <row r="6697" spans="1:10" ht="25.5" customHeight="1">
      <c r="A6697" s="197" t="s">
        <v>146</v>
      </c>
      <c r="B6697" s="183" t="s">
        <v>1418</v>
      </c>
      <c r="C6697" s="183" t="s">
        <v>21</v>
      </c>
      <c r="D6697" s="285" t="s">
        <v>792</v>
      </c>
      <c r="E6697" s="365" t="s">
        <v>155</v>
      </c>
      <c r="F6697" s="365"/>
      <c r="G6697" s="183" t="s">
        <v>156</v>
      </c>
      <c r="H6697" s="184">
        <v>7.6E-3</v>
      </c>
      <c r="I6697" s="185">
        <v>23.37</v>
      </c>
      <c r="J6697" s="198">
        <v>0.17</v>
      </c>
    </row>
    <row r="6698" spans="1:10" ht="25.5" customHeight="1">
      <c r="A6698" s="197" t="s">
        <v>146</v>
      </c>
      <c r="B6698" s="183" t="s">
        <v>1419</v>
      </c>
      <c r="C6698" s="183" t="s">
        <v>21</v>
      </c>
      <c r="D6698" s="285" t="s">
        <v>793</v>
      </c>
      <c r="E6698" s="365" t="s">
        <v>155</v>
      </c>
      <c r="F6698" s="365"/>
      <c r="G6698" s="183" t="s">
        <v>249</v>
      </c>
      <c r="H6698" s="184">
        <v>3.32E-2</v>
      </c>
      <c r="I6698" s="185">
        <v>21.85</v>
      </c>
      <c r="J6698" s="198">
        <v>0.72</v>
      </c>
    </row>
    <row r="6699" spans="1:10" ht="25.5" customHeight="1">
      <c r="A6699" s="197" t="s">
        <v>146</v>
      </c>
      <c r="B6699" s="183" t="s">
        <v>1908</v>
      </c>
      <c r="C6699" s="183" t="s">
        <v>21</v>
      </c>
      <c r="D6699" s="285" t="s">
        <v>1909</v>
      </c>
      <c r="E6699" s="365" t="s">
        <v>181</v>
      </c>
      <c r="F6699" s="365"/>
      <c r="G6699" s="183" t="s">
        <v>2</v>
      </c>
      <c r="H6699" s="184">
        <v>1.5E-3</v>
      </c>
      <c r="I6699" s="185">
        <v>537.28</v>
      </c>
      <c r="J6699" s="198">
        <v>0.8</v>
      </c>
    </row>
    <row r="6700" spans="1:10" ht="38.25">
      <c r="A6700" s="199" t="s">
        <v>139</v>
      </c>
      <c r="B6700" s="186" t="s">
        <v>2175</v>
      </c>
      <c r="C6700" s="186" t="s">
        <v>21</v>
      </c>
      <c r="D6700" s="278" t="s">
        <v>2176</v>
      </c>
      <c r="E6700" s="362" t="s">
        <v>142</v>
      </c>
      <c r="F6700" s="362"/>
      <c r="G6700" s="186" t="s">
        <v>34</v>
      </c>
      <c r="H6700" s="187">
        <v>1.6922999999999999</v>
      </c>
      <c r="I6700" s="188">
        <v>27.38</v>
      </c>
      <c r="J6700" s="200">
        <v>46.33</v>
      </c>
    </row>
    <row r="6701" spans="1:10" ht="38.25">
      <c r="A6701" s="199" t="s">
        <v>139</v>
      </c>
      <c r="B6701" s="186" t="s">
        <v>2177</v>
      </c>
      <c r="C6701" s="186" t="s">
        <v>21</v>
      </c>
      <c r="D6701" s="278" t="s">
        <v>2178</v>
      </c>
      <c r="E6701" s="362" t="s">
        <v>142</v>
      </c>
      <c r="F6701" s="362"/>
      <c r="G6701" s="186" t="s">
        <v>34</v>
      </c>
      <c r="H6701" s="187">
        <v>1.2307999999999999</v>
      </c>
      <c r="I6701" s="188">
        <v>23.07</v>
      </c>
      <c r="J6701" s="200">
        <v>28.39</v>
      </c>
    </row>
    <row r="6702" spans="1:10">
      <c r="A6702" s="199" t="s">
        <v>139</v>
      </c>
      <c r="B6702" s="186" t="s">
        <v>1431</v>
      </c>
      <c r="C6702" s="186" t="s">
        <v>21</v>
      </c>
      <c r="D6702" s="278" t="s">
        <v>161</v>
      </c>
      <c r="E6702" s="362" t="s">
        <v>142</v>
      </c>
      <c r="F6702" s="362"/>
      <c r="G6702" s="186" t="s">
        <v>38</v>
      </c>
      <c r="H6702" s="187">
        <v>5.1700000000000003E-2</v>
      </c>
      <c r="I6702" s="188">
        <v>18.2</v>
      </c>
      <c r="J6702" s="200">
        <v>0.94</v>
      </c>
    </row>
    <row r="6703" spans="1:10" ht="38.25">
      <c r="A6703" s="199" t="s">
        <v>139</v>
      </c>
      <c r="B6703" s="186" t="s">
        <v>2173</v>
      </c>
      <c r="C6703" s="186" t="s">
        <v>21</v>
      </c>
      <c r="D6703" s="278" t="s">
        <v>2174</v>
      </c>
      <c r="E6703" s="362" t="s">
        <v>142</v>
      </c>
      <c r="F6703" s="362"/>
      <c r="G6703" s="186" t="s">
        <v>3</v>
      </c>
      <c r="H6703" s="187">
        <v>1.050038</v>
      </c>
      <c r="I6703" s="188">
        <v>45.45</v>
      </c>
      <c r="J6703" s="200">
        <v>47.72</v>
      </c>
    </row>
    <row r="6704" spans="1:10" ht="25.5">
      <c r="A6704" s="201"/>
      <c r="B6704" s="293"/>
      <c r="C6704" s="293"/>
      <c r="D6704" s="279"/>
      <c r="E6704" s="279" t="s">
        <v>143</v>
      </c>
      <c r="F6704" s="203">
        <v>22.56</v>
      </c>
      <c r="G6704" s="279" t="s">
        <v>144</v>
      </c>
      <c r="H6704" s="203">
        <v>0</v>
      </c>
      <c r="I6704" s="279" t="s">
        <v>145</v>
      </c>
      <c r="J6704" s="204">
        <v>22.56</v>
      </c>
    </row>
    <row r="6705" spans="1:10" ht="15" customHeight="1" thickBot="1">
      <c r="A6705" s="201"/>
      <c r="B6705" s="293"/>
      <c r="C6705" s="293"/>
      <c r="D6705" s="279"/>
      <c r="E6705" s="279" t="s">
        <v>663</v>
      </c>
      <c r="F6705" s="203">
        <v>34.31</v>
      </c>
      <c r="G6705" s="279"/>
      <c r="H6705" s="363" t="s">
        <v>664</v>
      </c>
      <c r="I6705" s="363"/>
      <c r="J6705" s="204">
        <v>187.02</v>
      </c>
    </row>
    <row r="6706" spans="1:10" ht="15" thickTop="1">
      <c r="A6706" s="205"/>
      <c r="B6706" s="190"/>
      <c r="C6706" s="190"/>
      <c r="D6706" s="189"/>
      <c r="E6706" s="189"/>
      <c r="F6706" s="189"/>
      <c r="G6706" s="189"/>
      <c r="H6706" s="189"/>
      <c r="I6706" s="189"/>
      <c r="J6706" s="206"/>
    </row>
    <row r="6707" spans="1:10">
      <c r="A6707" s="290"/>
      <c r="B6707" s="289" t="s">
        <v>8</v>
      </c>
      <c r="C6707" s="289" t="s">
        <v>9</v>
      </c>
      <c r="D6707" s="284" t="s">
        <v>10</v>
      </c>
      <c r="E6707" s="367" t="s">
        <v>136</v>
      </c>
      <c r="F6707" s="367"/>
      <c r="G6707" s="289" t="s">
        <v>11</v>
      </c>
      <c r="H6707" s="288" t="s">
        <v>12</v>
      </c>
      <c r="I6707" s="288" t="s">
        <v>13</v>
      </c>
      <c r="J6707" s="287" t="s">
        <v>14</v>
      </c>
    </row>
    <row r="6708" spans="1:10" ht="25.5" customHeight="1">
      <c r="A6708" s="94" t="s">
        <v>137</v>
      </c>
      <c r="B6708" s="95" t="s">
        <v>1338</v>
      </c>
      <c r="C6708" s="95" t="s">
        <v>21</v>
      </c>
      <c r="D6708" s="277" t="s">
        <v>657</v>
      </c>
      <c r="E6708" s="368" t="s">
        <v>658</v>
      </c>
      <c r="F6708" s="368"/>
      <c r="G6708" s="95" t="s">
        <v>3</v>
      </c>
      <c r="H6708" s="182">
        <v>1</v>
      </c>
      <c r="I6708" s="96">
        <v>112.98</v>
      </c>
      <c r="J6708" s="196">
        <v>112.98</v>
      </c>
    </row>
    <row r="6709" spans="1:10" ht="25.5" customHeight="1">
      <c r="A6709" s="197" t="s">
        <v>146</v>
      </c>
      <c r="B6709" s="183" t="s">
        <v>1689</v>
      </c>
      <c r="C6709" s="183" t="s">
        <v>21</v>
      </c>
      <c r="D6709" s="285" t="s">
        <v>1101</v>
      </c>
      <c r="E6709" s="365" t="s">
        <v>148</v>
      </c>
      <c r="F6709" s="365"/>
      <c r="G6709" s="183" t="s">
        <v>26</v>
      </c>
      <c r="H6709" s="184">
        <v>0.55000000000000004</v>
      </c>
      <c r="I6709" s="185">
        <v>21.42</v>
      </c>
      <c r="J6709" s="198">
        <v>11.78</v>
      </c>
    </row>
    <row r="6710" spans="1:10" ht="25.5" customHeight="1">
      <c r="A6710" s="197" t="s">
        <v>146</v>
      </c>
      <c r="B6710" s="183" t="s">
        <v>1344</v>
      </c>
      <c r="C6710" s="183" t="s">
        <v>21</v>
      </c>
      <c r="D6710" s="285" t="s">
        <v>670</v>
      </c>
      <c r="E6710" s="365" t="s">
        <v>148</v>
      </c>
      <c r="F6710" s="365"/>
      <c r="G6710" s="183" t="s">
        <v>26</v>
      </c>
      <c r="H6710" s="184">
        <v>0.81599999999999995</v>
      </c>
      <c r="I6710" s="185">
        <v>25.26</v>
      </c>
      <c r="J6710" s="198">
        <v>20.61</v>
      </c>
    </row>
    <row r="6711" spans="1:10" ht="25.5" customHeight="1">
      <c r="A6711" s="197" t="s">
        <v>146</v>
      </c>
      <c r="B6711" s="183" t="s">
        <v>1418</v>
      </c>
      <c r="C6711" s="183" t="s">
        <v>21</v>
      </c>
      <c r="D6711" s="285" t="s">
        <v>792</v>
      </c>
      <c r="E6711" s="365" t="s">
        <v>155</v>
      </c>
      <c r="F6711" s="365"/>
      <c r="G6711" s="183" t="s">
        <v>156</v>
      </c>
      <c r="H6711" s="184">
        <v>1.8700000000000001E-2</v>
      </c>
      <c r="I6711" s="185">
        <v>23.37</v>
      </c>
      <c r="J6711" s="198">
        <v>0.43</v>
      </c>
    </row>
    <row r="6712" spans="1:10" ht="25.5" customHeight="1">
      <c r="A6712" s="197" t="s">
        <v>146</v>
      </c>
      <c r="B6712" s="183" t="s">
        <v>1419</v>
      </c>
      <c r="C6712" s="183" t="s">
        <v>21</v>
      </c>
      <c r="D6712" s="285" t="s">
        <v>793</v>
      </c>
      <c r="E6712" s="365" t="s">
        <v>155</v>
      </c>
      <c r="F6712" s="365"/>
      <c r="G6712" s="183" t="s">
        <v>249</v>
      </c>
      <c r="H6712" s="184">
        <v>7.51E-2</v>
      </c>
      <c r="I6712" s="185">
        <v>21.85</v>
      </c>
      <c r="J6712" s="198">
        <v>1.64</v>
      </c>
    </row>
    <row r="6713" spans="1:10" ht="25.5" customHeight="1">
      <c r="A6713" s="197" t="s">
        <v>146</v>
      </c>
      <c r="B6713" s="183" t="s">
        <v>1908</v>
      </c>
      <c r="C6713" s="183" t="s">
        <v>21</v>
      </c>
      <c r="D6713" s="285" t="s">
        <v>1909</v>
      </c>
      <c r="E6713" s="365" t="s">
        <v>181</v>
      </c>
      <c r="F6713" s="365"/>
      <c r="G6713" s="183" t="s">
        <v>2</v>
      </c>
      <c r="H6713" s="184">
        <v>2.8999999999999998E-3</v>
      </c>
      <c r="I6713" s="185">
        <v>537.28</v>
      </c>
      <c r="J6713" s="198">
        <v>1.55</v>
      </c>
    </row>
    <row r="6714" spans="1:10" ht="25.5">
      <c r="A6714" s="199" t="s">
        <v>139</v>
      </c>
      <c r="B6714" s="186" t="s">
        <v>1648</v>
      </c>
      <c r="C6714" s="186" t="s">
        <v>21</v>
      </c>
      <c r="D6714" s="278" t="s">
        <v>562</v>
      </c>
      <c r="E6714" s="362" t="s">
        <v>142</v>
      </c>
      <c r="F6714" s="362"/>
      <c r="G6714" s="186" t="s">
        <v>34</v>
      </c>
      <c r="H6714" s="187">
        <v>1.2307999999999999</v>
      </c>
      <c r="I6714" s="188">
        <v>11.58</v>
      </c>
      <c r="J6714" s="200">
        <v>14.25</v>
      </c>
    </row>
    <row r="6715" spans="1:10">
      <c r="A6715" s="199" t="s">
        <v>139</v>
      </c>
      <c r="B6715" s="186" t="s">
        <v>1431</v>
      </c>
      <c r="C6715" s="186" t="s">
        <v>21</v>
      </c>
      <c r="D6715" s="278" t="s">
        <v>161</v>
      </c>
      <c r="E6715" s="362" t="s">
        <v>142</v>
      </c>
      <c r="F6715" s="362"/>
      <c r="G6715" s="186" t="s">
        <v>38</v>
      </c>
      <c r="H6715" s="187">
        <v>5.7000000000000002E-2</v>
      </c>
      <c r="I6715" s="188">
        <v>18.2</v>
      </c>
      <c r="J6715" s="200">
        <v>1.03</v>
      </c>
    </row>
    <row r="6716" spans="1:10" ht="25.5">
      <c r="A6716" s="199" t="s">
        <v>139</v>
      </c>
      <c r="B6716" s="186" t="s">
        <v>2171</v>
      </c>
      <c r="C6716" s="186" t="s">
        <v>21</v>
      </c>
      <c r="D6716" s="278" t="s">
        <v>2172</v>
      </c>
      <c r="E6716" s="362" t="s">
        <v>142</v>
      </c>
      <c r="F6716" s="362"/>
      <c r="G6716" s="186" t="s">
        <v>34</v>
      </c>
      <c r="H6716" s="187">
        <v>1.6922999999999999</v>
      </c>
      <c r="I6716" s="188">
        <v>8.26</v>
      </c>
      <c r="J6716" s="200">
        <v>13.97</v>
      </c>
    </row>
    <row r="6717" spans="1:10" ht="38.25">
      <c r="A6717" s="199" t="s">
        <v>139</v>
      </c>
      <c r="B6717" s="186" t="s">
        <v>2173</v>
      </c>
      <c r="C6717" s="186" t="s">
        <v>21</v>
      </c>
      <c r="D6717" s="278" t="s">
        <v>2174</v>
      </c>
      <c r="E6717" s="362" t="s">
        <v>142</v>
      </c>
      <c r="F6717" s="362"/>
      <c r="G6717" s="186" t="s">
        <v>3</v>
      </c>
      <c r="H6717" s="187">
        <v>1.050038</v>
      </c>
      <c r="I6717" s="188">
        <v>45.45</v>
      </c>
      <c r="J6717" s="200">
        <v>47.72</v>
      </c>
    </row>
    <row r="6718" spans="1:10" ht="25.5">
      <c r="A6718" s="201"/>
      <c r="B6718" s="293"/>
      <c r="C6718" s="293"/>
      <c r="D6718" s="279"/>
      <c r="E6718" s="279" t="s">
        <v>143</v>
      </c>
      <c r="F6718" s="203">
        <v>27.17</v>
      </c>
      <c r="G6718" s="279" t="s">
        <v>144</v>
      </c>
      <c r="H6718" s="203">
        <v>0</v>
      </c>
      <c r="I6718" s="279" t="s">
        <v>145</v>
      </c>
      <c r="J6718" s="204">
        <v>27.17</v>
      </c>
    </row>
    <row r="6719" spans="1:10" ht="15" customHeight="1" thickBot="1">
      <c r="A6719" s="201"/>
      <c r="B6719" s="293"/>
      <c r="C6719" s="293"/>
      <c r="D6719" s="279"/>
      <c r="E6719" s="279" t="s">
        <v>663</v>
      </c>
      <c r="F6719" s="203">
        <v>25.38</v>
      </c>
      <c r="G6719" s="279"/>
      <c r="H6719" s="363" t="s">
        <v>664</v>
      </c>
      <c r="I6719" s="363"/>
      <c r="J6719" s="204">
        <v>138.36000000000001</v>
      </c>
    </row>
    <row r="6720" spans="1:10" ht="15" thickTop="1">
      <c r="A6720" s="205"/>
      <c r="B6720" s="190"/>
      <c r="C6720" s="190"/>
      <c r="D6720" s="189"/>
      <c r="E6720" s="189"/>
      <c r="F6720" s="189"/>
      <c r="G6720" s="189"/>
      <c r="H6720" s="189"/>
      <c r="I6720" s="189"/>
      <c r="J6720" s="206"/>
    </row>
    <row r="6721" spans="1:10">
      <c r="A6721" s="290"/>
      <c r="B6721" s="289" t="s">
        <v>8</v>
      </c>
      <c r="C6721" s="289" t="s">
        <v>9</v>
      </c>
      <c r="D6721" s="284" t="s">
        <v>10</v>
      </c>
      <c r="E6721" s="367" t="s">
        <v>136</v>
      </c>
      <c r="F6721" s="367"/>
      <c r="G6721" s="289" t="s">
        <v>11</v>
      </c>
      <c r="H6721" s="288" t="s">
        <v>12</v>
      </c>
      <c r="I6721" s="288" t="s">
        <v>13</v>
      </c>
      <c r="J6721" s="287" t="s">
        <v>14</v>
      </c>
    </row>
    <row r="6722" spans="1:10" ht="14.25" customHeight="1">
      <c r="A6722" s="94" t="s">
        <v>137</v>
      </c>
      <c r="B6722" s="95" t="s">
        <v>1386</v>
      </c>
      <c r="C6722" s="95" t="s">
        <v>21</v>
      </c>
      <c r="D6722" s="277" t="s">
        <v>174</v>
      </c>
      <c r="E6722" s="368" t="s">
        <v>148</v>
      </c>
      <c r="F6722" s="368"/>
      <c r="G6722" s="95" t="s">
        <v>26</v>
      </c>
      <c r="H6722" s="182">
        <v>1</v>
      </c>
      <c r="I6722" s="96">
        <v>25.62</v>
      </c>
      <c r="J6722" s="196">
        <v>25.62</v>
      </c>
    </row>
    <row r="6723" spans="1:10" ht="25.5" customHeight="1">
      <c r="A6723" s="197" t="s">
        <v>146</v>
      </c>
      <c r="B6723" s="183" t="s">
        <v>1980</v>
      </c>
      <c r="C6723" s="183" t="s">
        <v>21</v>
      </c>
      <c r="D6723" s="285" t="s">
        <v>1981</v>
      </c>
      <c r="E6723" s="365" t="s">
        <v>148</v>
      </c>
      <c r="F6723" s="365"/>
      <c r="G6723" s="183" t="s">
        <v>26</v>
      </c>
      <c r="H6723" s="184">
        <v>1</v>
      </c>
      <c r="I6723" s="185">
        <v>0.48</v>
      </c>
      <c r="J6723" s="198">
        <v>0.48</v>
      </c>
    </row>
    <row r="6724" spans="1:10">
      <c r="A6724" s="199" t="s">
        <v>139</v>
      </c>
      <c r="B6724" s="186" t="s">
        <v>1982</v>
      </c>
      <c r="C6724" s="186" t="s">
        <v>21</v>
      </c>
      <c r="D6724" s="278" t="s">
        <v>1983</v>
      </c>
      <c r="E6724" s="362" t="s">
        <v>141</v>
      </c>
      <c r="F6724" s="362"/>
      <c r="G6724" s="186" t="s">
        <v>26</v>
      </c>
      <c r="H6724" s="187">
        <v>1</v>
      </c>
      <c r="I6724" s="188">
        <v>19.79</v>
      </c>
      <c r="J6724" s="200">
        <v>19.79</v>
      </c>
    </row>
    <row r="6725" spans="1:10" ht="25.5">
      <c r="A6725" s="199" t="s">
        <v>139</v>
      </c>
      <c r="B6725" s="186" t="s">
        <v>1732</v>
      </c>
      <c r="C6725" s="186" t="s">
        <v>21</v>
      </c>
      <c r="D6725" s="278" t="s">
        <v>1733</v>
      </c>
      <c r="E6725" s="362" t="s">
        <v>142</v>
      </c>
      <c r="F6725" s="362"/>
      <c r="G6725" s="186" t="s">
        <v>26</v>
      </c>
      <c r="H6725" s="187">
        <v>1</v>
      </c>
      <c r="I6725" s="188">
        <v>1.0900000000000001</v>
      </c>
      <c r="J6725" s="200">
        <v>1.0900000000000001</v>
      </c>
    </row>
    <row r="6726" spans="1:10" ht="25.5">
      <c r="A6726" s="199" t="s">
        <v>139</v>
      </c>
      <c r="B6726" s="186" t="s">
        <v>1734</v>
      </c>
      <c r="C6726" s="186" t="s">
        <v>21</v>
      </c>
      <c r="D6726" s="278" t="s">
        <v>1735</v>
      </c>
      <c r="E6726" s="362" t="s">
        <v>142</v>
      </c>
      <c r="F6726" s="362"/>
      <c r="G6726" s="186" t="s">
        <v>26</v>
      </c>
      <c r="H6726" s="187">
        <v>1</v>
      </c>
      <c r="I6726" s="188">
        <v>0.82</v>
      </c>
      <c r="J6726" s="200">
        <v>0.82</v>
      </c>
    </row>
    <row r="6727" spans="1:10" ht="25.5">
      <c r="A6727" s="199" t="s">
        <v>139</v>
      </c>
      <c r="B6727" s="186" t="s">
        <v>1366</v>
      </c>
      <c r="C6727" s="186" t="s">
        <v>21</v>
      </c>
      <c r="D6727" s="278" t="s">
        <v>733</v>
      </c>
      <c r="E6727" s="362" t="s">
        <v>142</v>
      </c>
      <c r="F6727" s="362"/>
      <c r="G6727" s="186" t="s">
        <v>26</v>
      </c>
      <c r="H6727" s="187">
        <v>1</v>
      </c>
      <c r="I6727" s="188">
        <v>1.34</v>
      </c>
      <c r="J6727" s="200">
        <v>1.34</v>
      </c>
    </row>
    <row r="6728" spans="1:10" ht="25.5">
      <c r="A6728" s="199" t="s">
        <v>139</v>
      </c>
      <c r="B6728" s="186" t="s">
        <v>1367</v>
      </c>
      <c r="C6728" s="186" t="s">
        <v>21</v>
      </c>
      <c r="D6728" s="278" t="s">
        <v>734</v>
      </c>
      <c r="E6728" s="362" t="s">
        <v>142</v>
      </c>
      <c r="F6728" s="362"/>
      <c r="G6728" s="186" t="s">
        <v>26</v>
      </c>
      <c r="H6728" s="187">
        <v>1</v>
      </c>
      <c r="I6728" s="188">
        <v>0.04</v>
      </c>
      <c r="J6728" s="200">
        <v>0.04</v>
      </c>
    </row>
    <row r="6729" spans="1:10" ht="25.5">
      <c r="A6729" s="199" t="s">
        <v>139</v>
      </c>
      <c r="B6729" s="186" t="s">
        <v>1736</v>
      </c>
      <c r="C6729" s="186" t="s">
        <v>21</v>
      </c>
      <c r="D6729" s="278" t="s">
        <v>1737</v>
      </c>
      <c r="E6729" s="362" t="s">
        <v>142</v>
      </c>
      <c r="F6729" s="362"/>
      <c r="G6729" s="186" t="s">
        <v>26</v>
      </c>
      <c r="H6729" s="187">
        <v>1</v>
      </c>
      <c r="I6729" s="188">
        <v>0.82</v>
      </c>
      <c r="J6729" s="200">
        <v>0.82</v>
      </c>
    </row>
    <row r="6730" spans="1:10" ht="25.5">
      <c r="A6730" s="199" t="s">
        <v>139</v>
      </c>
      <c r="B6730" s="186" t="s">
        <v>1738</v>
      </c>
      <c r="C6730" s="186" t="s">
        <v>21</v>
      </c>
      <c r="D6730" s="278" t="s">
        <v>1739</v>
      </c>
      <c r="E6730" s="362" t="s">
        <v>142</v>
      </c>
      <c r="F6730" s="362"/>
      <c r="G6730" s="186" t="s">
        <v>26</v>
      </c>
      <c r="H6730" s="187">
        <v>1</v>
      </c>
      <c r="I6730" s="188">
        <v>1.24</v>
      </c>
      <c r="J6730" s="200">
        <v>1.24</v>
      </c>
    </row>
    <row r="6731" spans="1:10" ht="25.5">
      <c r="A6731" s="201"/>
      <c r="B6731" s="293"/>
      <c r="C6731" s="293"/>
      <c r="D6731" s="279"/>
      <c r="E6731" s="279" t="s">
        <v>143</v>
      </c>
      <c r="F6731" s="203">
        <v>20.27</v>
      </c>
      <c r="G6731" s="279" t="s">
        <v>144</v>
      </c>
      <c r="H6731" s="203">
        <v>0</v>
      </c>
      <c r="I6731" s="279" t="s">
        <v>145</v>
      </c>
      <c r="J6731" s="204">
        <v>20.27</v>
      </c>
    </row>
    <row r="6732" spans="1:10" ht="15" customHeight="1" thickBot="1">
      <c r="A6732" s="201"/>
      <c r="B6732" s="293"/>
      <c r="C6732" s="293"/>
      <c r="D6732" s="279"/>
      <c r="E6732" s="279" t="s">
        <v>663</v>
      </c>
      <c r="F6732" s="203">
        <v>5.75</v>
      </c>
      <c r="G6732" s="279"/>
      <c r="H6732" s="363" t="s">
        <v>664</v>
      </c>
      <c r="I6732" s="363"/>
      <c r="J6732" s="204">
        <v>31.37</v>
      </c>
    </row>
    <row r="6733" spans="1:10" ht="15" thickTop="1">
      <c r="A6733" s="205"/>
      <c r="B6733" s="190"/>
      <c r="C6733" s="190"/>
      <c r="D6733" s="189"/>
      <c r="E6733" s="189"/>
      <c r="F6733" s="189"/>
      <c r="G6733" s="189"/>
      <c r="H6733" s="189"/>
      <c r="I6733" s="189"/>
      <c r="J6733" s="206"/>
    </row>
    <row r="6734" spans="1:10">
      <c r="A6734" s="290"/>
      <c r="B6734" s="289" t="s">
        <v>8</v>
      </c>
      <c r="C6734" s="289" t="s">
        <v>9</v>
      </c>
      <c r="D6734" s="284" t="s">
        <v>10</v>
      </c>
      <c r="E6734" s="367" t="s">
        <v>136</v>
      </c>
      <c r="F6734" s="367"/>
      <c r="G6734" s="289" t="s">
        <v>11</v>
      </c>
      <c r="H6734" s="288" t="s">
        <v>12</v>
      </c>
      <c r="I6734" s="288" t="s">
        <v>13</v>
      </c>
      <c r="J6734" s="287" t="s">
        <v>14</v>
      </c>
    </row>
    <row r="6735" spans="1:10" ht="25.5" customHeight="1">
      <c r="A6735" s="94" t="s">
        <v>137</v>
      </c>
      <c r="B6735" s="95" t="s">
        <v>3789</v>
      </c>
      <c r="C6735" s="95" t="s">
        <v>21</v>
      </c>
      <c r="D6735" s="277" t="s">
        <v>3790</v>
      </c>
      <c r="E6735" s="368" t="s">
        <v>181</v>
      </c>
      <c r="F6735" s="368"/>
      <c r="G6735" s="95" t="s">
        <v>2</v>
      </c>
      <c r="H6735" s="182">
        <v>1</v>
      </c>
      <c r="I6735" s="96">
        <v>2291.21</v>
      </c>
      <c r="J6735" s="196">
        <v>2291.21</v>
      </c>
    </row>
    <row r="6736" spans="1:10" ht="25.5" customHeight="1">
      <c r="A6736" s="197" t="s">
        <v>146</v>
      </c>
      <c r="B6736" s="183" t="s">
        <v>1689</v>
      </c>
      <c r="C6736" s="183" t="s">
        <v>21</v>
      </c>
      <c r="D6736" s="285" t="s">
        <v>1101</v>
      </c>
      <c r="E6736" s="365" t="s">
        <v>148</v>
      </c>
      <c r="F6736" s="365"/>
      <c r="G6736" s="183" t="s">
        <v>26</v>
      </c>
      <c r="H6736" s="184">
        <v>0.86129999999999995</v>
      </c>
      <c r="I6736" s="185">
        <v>21.42</v>
      </c>
      <c r="J6736" s="198">
        <v>18.440000000000001</v>
      </c>
    </row>
    <row r="6737" spans="1:10" ht="25.5" customHeight="1">
      <c r="A6737" s="197" t="s">
        <v>146</v>
      </c>
      <c r="B6737" s="183" t="s">
        <v>1879</v>
      </c>
      <c r="C6737" s="183" t="s">
        <v>21</v>
      </c>
      <c r="D6737" s="285" t="s">
        <v>1880</v>
      </c>
      <c r="E6737" s="365" t="s">
        <v>148</v>
      </c>
      <c r="F6737" s="365"/>
      <c r="G6737" s="183" t="s">
        <v>26</v>
      </c>
      <c r="H6737" s="184">
        <v>4.3066000000000004</v>
      </c>
      <c r="I6737" s="185">
        <v>24.15</v>
      </c>
      <c r="J6737" s="198">
        <v>104</v>
      </c>
    </row>
    <row r="6738" spans="1:10" ht="25.5" customHeight="1">
      <c r="A6738" s="197" t="s">
        <v>146</v>
      </c>
      <c r="B6738" s="183" t="s">
        <v>1386</v>
      </c>
      <c r="C6738" s="183" t="s">
        <v>21</v>
      </c>
      <c r="D6738" s="285" t="s">
        <v>174</v>
      </c>
      <c r="E6738" s="365" t="s">
        <v>148</v>
      </c>
      <c r="F6738" s="365"/>
      <c r="G6738" s="183" t="s">
        <v>26</v>
      </c>
      <c r="H6738" s="184">
        <v>7.3795000000000002</v>
      </c>
      <c r="I6738" s="185">
        <v>25.62</v>
      </c>
      <c r="J6738" s="198">
        <v>189.06</v>
      </c>
    </row>
    <row r="6739" spans="1:10" ht="25.5" customHeight="1">
      <c r="A6739" s="197" t="s">
        <v>146</v>
      </c>
      <c r="B6739" s="183" t="s">
        <v>1345</v>
      </c>
      <c r="C6739" s="183" t="s">
        <v>21</v>
      </c>
      <c r="D6739" s="285" t="s">
        <v>147</v>
      </c>
      <c r="E6739" s="365" t="s">
        <v>148</v>
      </c>
      <c r="F6739" s="365"/>
      <c r="G6739" s="183" t="s">
        <v>26</v>
      </c>
      <c r="H6739" s="184">
        <v>7.3795000000000002</v>
      </c>
      <c r="I6739" s="185">
        <v>20.32</v>
      </c>
      <c r="J6739" s="198">
        <v>149.94999999999999</v>
      </c>
    </row>
    <row r="6740" spans="1:10" ht="25.5" customHeight="1">
      <c r="A6740" s="197" t="s">
        <v>146</v>
      </c>
      <c r="B6740" s="183" t="s">
        <v>1704</v>
      </c>
      <c r="C6740" s="183" t="s">
        <v>21</v>
      </c>
      <c r="D6740" s="285" t="s">
        <v>1117</v>
      </c>
      <c r="E6740" s="365" t="s">
        <v>155</v>
      </c>
      <c r="F6740" s="365"/>
      <c r="G6740" s="183" t="s">
        <v>156</v>
      </c>
      <c r="H6740" s="184">
        <v>1.0264</v>
      </c>
      <c r="I6740" s="185">
        <v>1.41</v>
      </c>
      <c r="J6740" s="198">
        <v>1.44</v>
      </c>
    </row>
    <row r="6741" spans="1:10" ht="25.5" customHeight="1">
      <c r="A6741" s="197" t="s">
        <v>146</v>
      </c>
      <c r="B6741" s="183" t="s">
        <v>1705</v>
      </c>
      <c r="C6741" s="183" t="s">
        <v>21</v>
      </c>
      <c r="D6741" s="285" t="s">
        <v>1118</v>
      </c>
      <c r="E6741" s="365" t="s">
        <v>155</v>
      </c>
      <c r="F6741" s="365"/>
      <c r="G6741" s="183" t="s">
        <v>249</v>
      </c>
      <c r="H6741" s="184">
        <v>2.7986</v>
      </c>
      <c r="I6741" s="185">
        <v>0.53</v>
      </c>
      <c r="J6741" s="198">
        <v>1.48</v>
      </c>
    </row>
    <row r="6742" spans="1:10" ht="25.5" customHeight="1">
      <c r="A6742" s="197" t="s">
        <v>146</v>
      </c>
      <c r="B6742" s="183" t="s">
        <v>1418</v>
      </c>
      <c r="C6742" s="183" t="s">
        <v>21</v>
      </c>
      <c r="D6742" s="285" t="s">
        <v>792</v>
      </c>
      <c r="E6742" s="365" t="s">
        <v>155</v>
      </c>
      <c r="F6742" s="365"/>
      <c r="G6742" s="183" t="s">
        <v>156</v>
      </c>
      <c r="H6742" s="184">
        <v>0.26750000000000002</v>
      </c>
      <c r="I6742" s="185">
        <v>23.37</v>
      </c>
      <c r="J6742" s="198">
        <v>6.25</v>
      </c>
    </row>
    <row r="6743" spans="1:10" ht="25.5" customHeight="1">
      <c r="A6743" s="197" t="s">
        <v>146</v>
      </c>
      <c r="B6743" s="183" t="s">
        <v>1419</v>
      </c>
      <c r="C6743" s="183" t="s">
        <v>21</v>
      </c>
      <c r="D6743" s="285" t="s">
        <v>793</v>
      </c>
      <c r="E6743" s="365" t="s">
        <v>155</v>
      </c>
      <c r="F6743" s="365"/>
      <c r="G6743" s="183" t="s">
        <v>249</v>
      </c>
      <c r="H6743" s="184">
        <v>0.59379999999999999</v>
      </c>
      <c r="I6743" s="185">
        <v>21.85</v>
      </c>
      <c r="J6743" s="198">
        <v>12.97</v>
      </c>
    </row>
    <row r="6744" spans="1:10" ht="25.5" customHeight="1">
      <c r="A6744" s="197" t="s">
        <v>146</v>
      </c>
      <c r="B6744" s="183" t="s">
        <v>1185</v>
      </c>
      <c r="C6744" s="183" t="s">
        <v>21</v>
      </c>
      <c r="D6744" s="285" t="s">
        <v>482</v>
      </c>
      <c r="E6744" s="365" t="s">
        <v>181</v>
      </c>
      <c r="F6744" s="365"/>
      <c r="G6744" s="183" t="s">
        <v>38</v>
      </c>
      <c r="H6744" s="184">
        <v>32.6798</v>
      </c>
      <c r="I6744" s="185">
        <v>14.42</v>
      </c>
      <c r="J6744" s="198">
        <v>471.24</v>
      </c>
    </row>
    <row r="6745" spans="1:10" ht="38.25">
      <c r="A6745" s="197" t="s">
        <v>146</v>
      </c>
      <c r="B6745" s="183" t="s">
        <v>1906</v>
      </c>
      <c r="C6745" s="183" t="s">
        <v>21</v>
      </c>
      <c r="D6745" s="285" t="s">
        <v>1907</v>
      </c>
      <c r="E6745" s="365" t="s">
        <v>181</v>
      </c>
      <c r="F6745" s="365"/>
      <c r="G6745" s="183" t="s">
        <v>2</v>
      </c>
      <c r="H6745" s="184">
        <v>1.103</v>
      </c>
      <c r="I6745" s="185">
        <v>617.20000000000005</v>
      </c>
      <c r="J6745" s="198">
        <v>680.77</v>
      </c>
    </row>
    <row r="6746" spans="1:10" ht="38.25">
      <c r="A6746" s="199" t="s">
        <v>139</v>
      </c>
      <c r="B6746" s="186" t="s">
        <v>2179</v>
      </c>
      <c r="C6746" s="186" t="s">
        <v>21</v>
      </c>
      <c r="D6746" s="278" t="s">
        <v>2180</v>
      </c>
      <c r="E6746" s="362" t="s">
        <v>142</v>
      </c>
      <c r="F6746" s="362"/>
      <c r="G6746" s="186" t="s">
        <v>3</v>
      </c>
      <c r="H6746" s="187">
        <v>6.7614000000000001</v>
      </c>
      <c r="I6746" s="188">
        <v>72.14</v>
      </c>
      <c r="J6746" s="200">
        <v>487.76</v>
      </c>
    </row>
    <row r="6747" spans="1:10" ht="25.5">
      <c r="A6747" s="199" t="s">
        <v>139</v>
      </c>
      <c r="B6747" s="186" t="s">
        <v>1641</v>
      </c>
      <c r="C6747" s="186" t="s">
        <v>21</v>
      </c>
      <c r="D6747" s="278" t="s">
        <v>546</v>
      </c>
      <c r="E6747" s="362" t="s">
        <v>142</v>
      </c>
      <c r="F6747" s="362"/>
      <c r="G6747" s="186" t="s">
        <v>547</v>
      </c>
      <c r="H6747" s="187">
        <v>3.5000000000000003E-2</v>
      </c>
      <c r="I6747" s="188">
        <v>7.29</v>
      </c>
      <c r="J6747" s="200">
        <v>0.25</v>
      </c>
    </row>
    <row r="6748" spans="1:10" ht="25.5">
      <c r="A6748" s="199" t="s">
        <v>139</v>
      </c>
      <c r="B6748" s="186" t="s">
        <v>1648</v>
      </c>
      <c r="C6748" s="186" t="s">
        <v>21</v>
      </c>
      <c r="D6748" s="278" t="s">
        <v>562</v>
      </c>
      <c r="E6748" s="362" t="s">
        <v>142</v>
      </c>
      <c r="F6748" s="362"/>
      <c r="G6748" s="186" t="s">
        <v>34</v>
      </c>
      <c r="H6748" s="187">
        <v>1.4216</v>
      </c>
      <c r="I6748" s="188">
        <v>11.58</v>
      </c>
      <c r="J6748" s="200">
        <v>16.46</v>
      </c>
    </row>
    <row r="6749" spans="1:10" ht="25.5">
      <c r="A6749" s="199" t="s">
        <v>139</v>
      </c>
      <c r="B6749" s="186" t="s">
        <v>1649</v>
      </c>
      <c r="C6749" s="186" t="s">
        <v>21</v>
      </c>
      <c r="D6749" s="278" t="s">
        <v>563</v>
      </c>
      <c r="E6749" s="362" t="s">
        <v>142</v>
      </c>
      <c r="F6749" s="362"/>
      <c r="G6749" s="186" t="s">
        <v>34</v>
      </c>
      <c r="H6749" s="187">
        <v>6.25</v>
      </c>
      <c r="I6749" s="188">
        <v>4.05</v>
      </c>
      <c r="J6749" s="200">
        <v>25.31</v>
      </c>
    </row>
    <row r="6750" spans="1:10">
      <c r="A6750" s="199" t="s">
        <v>139</v>
      </c>
      <c r="B6750" s="186" t="s">
        <v>1690</v>
      </c>
      <c r="C6750" s="186" t="s">
        <v>21</v>
      </c>
      <c r="D6750" s="278" t="s">
        <v>1102</v>
      </c>
      <c r="E6750" s="362" t="s">
        <v>142</v>
      </c>
      <c r="F6750" s="362"/>
      <c r="G6750" s="186" t="s">
        <v>38</v>
      </c>
      <c r="H6750" s="187">
        <v>0.18429999999999999</v>
      </c>
      <c r="I6750" s="188">
        <v>18.87</v>
      </c>
      <c r="J6750" s="200">
        <v>3.47</v>
      </c>
    </row>
    <row r="6751" spans="1:10">
      <c r="A6751" s="199" t="s">
        <v>139</v>
      </c>
      <c r="B6751" s="186" t="s">
        <v>2181</v>
      </c>
      <c r="C6751" s="186" t="s">
        <v>21</v>
      </c>
      <c r="D6751" s="278" t="s">
        <v>2182</v>
      </c>
      <c r="E6751" s="362" t="s">
        <v>142</v>
      </c>
      <c r="F6751" s="362"/>
      <c r="G6751" s="186" t="s">
        <v>38</v>
      </c>
      <c r="H6751" s="187">
        <v>0.2954</v>
      </c>
      <c r="I6751" s="188">
        <v>20.5</v>
      </c>
      <c r="J6751" s="200">
        <v>6.05</v>
      </c>
    </row>
    <row r="6752" spans="1:10">
      <c r="A6752" s="199" t="s">
        <v>139</v>
      </c>
      <c r="B6752" s="186" t="s">
        <v>4612</v>
      </c>
      <c r="C6752" s="186" t="s">
        <v>21</v>
      </c>
      <c r="D6752" s="278" t="s">
        <v>4613</v>
      </c>
      <c r="E6752" s="362" t="s">
        <v>142</v>
      </c>
      <c r="F6752" s="362"/>
      <c r="G6752" s="186" t="s">
        <v>2</v>
      </c>
      <c r="H6752" s="187">
        <v>0.2475</v>
      </c>
      <c r="I6752" s="188">
        <v>434.59</v>
      </c>
      <c r="J6752" s="200">
        <v>107.56</v>
      </c>
    </row>
    <row r="6753" spans="1:10" ht="38.25">
      <c r="A6753" s="199" t="s">
        <v>139</v>
      </c>
      <c r="B6753" s="186" t="s">
        <v>4614</v>
      </c>
      <c r="C6753" s="186" t="s">
        <v>21</v>
      </c>
      <c r="D6753" s="278" t="s">
        <v>4615</v>
      </c>
      <c r="E6753" s="362" t="s">
        <v>142</v>
      </c>
      <c r="F6753" s="362"/>
      <c r="G6753" s="186" t="s">
        <v>3</v>
      </c>
      <c r="H6753" s="187">
        <v>0.31890000000000002</v>
      </c>
      <c r="I6753" s="188">
        <v>27.44</v>
      </c>
      <c r="J6753" s="200">
        <v>8.75</v>
      </c>
    </row>
    <row r="6754" spans="1:10" ht="25.5">
      <c r="A6754" s="201"/>
      <c r="B6754" s="293"/>
      <c r="C6754" s="293"/>
      <c r="D6754" s="279"/>
      <c r="E6754" s="279" t="s">
        <v>143</v>
      </c>
      <c r="F6754" s="203">
        <v>529.58000000000004</v>
      </c>
      <c r="G6754" s="279" t="s">
        <v>144</v>
      </c>
      <c r="H6754" s="203">
        <v>0</v>
      </c>
      <c r="I6754" s="279" t="s">
        <v>145</v>
      </c>
      <c r="J6754" s="204">
        <v>529.58000000000004</v>
      </c>
    </row>
    <row r="6755" spans="1:10" ht="15" customHeight="1" thickBot="1">
      <c r="A6755" s="201"/>
      <c r="B6755" s="293"/>
      <c r="C6755" s="293"/>
      <c r="D6755" s="279"/>
      <c r="E6755" s="279" t="s">
        <v>663</v>
      </c>
      <c r="F6755" s="203">
        <v>514.83000000000004</v>
      </c>
      <c r="G6755" s="279"/>
      <c r="H6755" s="363" t="s">
        <v>664</v>
      </c>
      <c r="I6755" s="363"/>
      <c r="J6755" s="204">
        <v>2806.04</v>
      </c>
    </row>
    <row r="6756" spans="1:10" ht="15" thickTop="1">
      <c r="A6756" s="205"/>
      <c r="B6756" s="190"/>
      <c r="C6756" s="190"/>
      <c r="D6756" s="189"/>
      <c r="E6756" s="189"/>
      <c r="F6756" s="189"/>
      <c r="G6756" s="189"/>
      <c r="H6756" s="189"/>
      <c r="I6756" s="189"/>
      <c r="J6756" s="206"/>
    </row>
    <row r="6757" spans="1:10">
      <c r="A6757" s="290"/>
      <c r="B6757" s="289" t="s">
        <v>8</v>
      </c>
      <c r="C6757" s="289" t="s">
        <v>9</v>
      </c>
      <c r="D6757" s="284" t="s">
        <v>10</v>
      </c>
      <c r="E6757" s="367" t="s">
        <v>136</v>
      </c>
      <c r="F6757" s="367"/>
      <c r="G6757" s="289" t="s">
        <v>11</v>
      </c>
      <c r="H6757" s="288" t="s">
        <v>12</v>
      </c>
      <c r="I6757" s="288" t="s">
        <v>13</v>
      </c>
      <c r="J6757" s="287" t="s">
        <v>14</v>
      </c>
    </row>
    <row r="6758" spans="1:10" ht="38.25">
      <c r="A6758" s="94" t="s">
        <v>137</v>
      </c>
      <c r="B6758" s="95" t="s">
        <v>3787</v>
      </c>
      <c r="C6758" s="95" t="s">
        <v>21</v>
      </c>
      <c r="D6758" s="277" t="s">
        <v>3788</v>
      </c>
      <c r="E6758" s="368" t="s">
        <v>181</v>
      </c>
      <c r="F6758" s="368"/>
      <c r="G6758" s="95" t="s">
        <v>2</v>
      </c>
      <c r="H6758" s="182">
        <v>1</v>
      </c>
      <c r="I6758" s="96">
        <v>4185.97</v>
      </c>
      <c r="J6758" s="196">
        <v>4185.97</v>
      </c>
    </row>
    <row r="6759" spans="1:10" ht="25.5" customHeight="1">
      <c r="A6759" s="197" t="s">
        <v>146</v>
      </c>
      <c r="B6759" s="183" t="s">
        <v>1689</v>
      </c>
      <c r="C6759" s="183" t="s">
        <v>21</v>
      </c>
      <c r="D6759" s="285" t="s">
        <v>1101</v>
      </c>
      <c r="E6759" s="365" t="s">
        <v>148</v>
      </c>
      <c r="F6759" s="365"/>
      <c r="G6759" s="183" t="s">
        <v>26</v>
      </c>
      <c r="H6759" s="184">
        <v>4.3071999999999999</v>
      </c>
      <c r="I6759" s="185">
        <v>21.42</v>
      </c>
      <c r="J6759" s="198">
        <v>92.26</v>
      </c>
    </row>
    <row r="6760" spans="1:10" ht="25.5" customHeight="1">
      <c r="A6760" s="197" t="s">
        <v>146</v>
      </c>
      <c r="B6760" s="183" t="s">
        <v>1879</v>
      </c>
      <c r="C6760" s="183" t="s">
        <v>21</v>
      </c>
      <c r="D6760" s="285" t="s">
        <v>1880</v>
      </c>
      <c r="E6760" s="365" t="s">
        <v>148</v>
      </c>
      <c r="F6760" s="365"/>
      <c r="G6760" s="183" t="s">
        <v>26</v>
      </c>
      <c r="H6760" s="184">
        <v>21.535799999999998</v>
      </c>
      <c r="I6760" s="185">
        <v>24.15</v>
      </c>
      <c r="J6760" s="198">
        <v>520.08000000000004</v>
      </c>
    </row>
    <row r="6761" spans="1:10" ht="25.5" customHeight="1">
      <c r="A6761" s="197" t="s">
        <v>146</v>
      </c>
      <c r="B6761" s="183" t="s">
        <v>1386</v>
      </c>
      <c r="C6761" s="183" t="s">
        <v>21</v>
      </c>
      <c r="D6761" s="285" t="s">
        <v>174</v>
      </c>
      <c r="E6761" s="365" t="s">
        <v>148</v>
      </c>
      <c r="F6761" s="365"/>
      <c r="G6761" s="183" t="s">
        <v>26</v>
      </c>
      <c r="H6761" s="184">
        <v>31.7545</v>
      </c>
      <c r="I6761" s="185">
        <v>25.62</v>
      </c>
      <c r="J6761" s="198">
        <v>813.55</v>
      </c>
    </row>
    <row r="6762" spans="1:10" ht="25.5" customHeight="1">
      <c r="A6762" s="197" t="s">
        <v>146</v>
      </c>
      <c r="B6762" s="183" t="s">
        <v>1345</v>
      </c>
      <c r="C6762" s="183" t="s">
        <v>21</v>
      </c>
      <c r="D6762" s="285" t="s">
        <v>147</v>
      </c>
      <c r="E6762" s="365" t="s">
        <v>148</v>
      </c>
      <c r="F6762" s="365"/>
      <c r="G6762" s="183" t="s">
        <v>26</v>
      </c>
      <c r="H6762" s="184">
        <v>31.7545</v>
      </c>
      <c r="I6762" s="185">
        <v>20.32</v>
      </c>
      <c r="J6762" s="198">
        <v>645.25</v>
      </c>
    </row>
    <row r="6763" spans="1:10" ht="25.5" customHeight="1">
      <c r="A6763" s="197" t="s">
        <v>146</v>
      </c>
      <c r="B6763" s="183" t="s">
        <v>1704</v>
      </c>
      <c r="C6763" s="183" t="s">
        <v>21</v>
      </c>
      <c r="D6763" s="285" t="s">
        <v>1117</v>
      </c>
      <c r="E6763" s="365" t="s">
        <v>155</v>
      </c>
      <c r="F6763" s="365"/>
      <c r="G6763" s="183" t="s">
        <v>156</v>
      </c>
      <c r="H6763" s="184">
        <v>6.6349999999999998</v>
      </c>
      <c r="I6763" s="185">
        <v>1.41</v>
      </c>
      <c r="J6763" s="198">
        <v>9.35</v>
      </c>
    </row>
    <row r="6764" spans="1:10" ht="25.5" customHeight="1">
      <c r="A6764" s="197" t="s">
        <v>146</v>
      </c>
      <c r="B6764" s="183" t="s">
        <v>1705</v>
      </c>
      <c r="C6764" s="183" t="s">
        <v>21</v>
      </c>
      <c r="D6764" s="285" t="s">
        <v>1118</v>
      </c>
      <c r="E6764" s="365" t="s">
        <v>155</v>
      </c>
      <c r="F6764" s="365"/>
      <c r="G6764" s="183" t="s">
        <v>249</v>
      </c>
      <c r="H6764" s="184">
        <v>18.091699999999999</v>
      </c>
      <c r="I6764" s="185">
        <v>0.53</v>
      </c>
      <c r="J6764" s="198">
        <v>9.58</v>
      </c>
    </row>
    <row r="6765" spans="1:10" ht="25.5" customHeight="1">
      <c r="A6765" s="197" t="s">
        <v>146</v>
      </c>
      <c r="B6765" s="183" t="s">
        <v>1418</v>
      </c>
      <c r="C6765" s="183" t="s">
        <v>21</v>
      </c>
      <c r="D6765" s="285" t="s">
        <v>792</v>
      </c>
      <c r="E6765" s="365" t="s">
        <v>155</v>
      </c>
      <c r="F6765" s="365"/>
      <c r="G6765" s="183" t="s">
        <v>156</v>
      </c>
      <c r="H6765" s="184">
        <v>0.88009999999999999</v>
      </c>
      <c r="I6765" s="185">
        <v>23.37</v>
      </c>
      <c r="J6765" s="198">
        <v>20.56</v>
      </c>
    </row>
    <row r="6766" spans="1:10" ht="25.5" customHeight="1">
      <c r="A6766" s="197" t="s">
        <v>146</v>
      </c>
      <c r="B6766" s="183" t="s">
        <v>1419</v>
      </c>
      <c r="C6766" s="183" t="s">
        <v>21</v>
      </c>
      <c r="D6766" s="285" t="s">
        <v>793</v>
      </c>
      <c r="E6766" s="365" t="s">
        <v>155</v>
      </c>
      <c r="F6766" s="365"/>
      <c r="G6766" s="183" t="s">
        <v>249</v>
      </c>
      <c r="H6766" s="184">
        <v>3.4270999999999998</v>
      </c>
      <c r="I6766" s="185">
        <v>21.85</v>
      </c>
      <c r="J6766" s="198">
        <v>74.88</v>
      </c>
    </row>
    <row r="6767" spans="1:10" ht="38.25">
      <c r="A6767" s="197" t="s">
        <v>146</v>
      </c>
      <c r="B6767" s="183" t="s">
        <v>1904</v>
      </c>
      <c r="C6767" s="183" t="s">
        <v>21</v>
      </c>
      <c r="D6767" s="285" t="s">
        <v>1905</v>
      </c>
      <c r="E6767" s="365" t="s">
        <v>181</v>
      </c>
      <c r="F6767" s="365"/>
      <c r="G6767" s="183" t="s">
        <v>2</v>
      </c>
      <c r="H6767" s="184">
        <v>1.2</v>
      </c>
      <c r="I6767" s="185">
        <v>596.41</v>
      </c>
      <c r="J6767" s="198">
        <v>715.69</v>
      </c>
    </row>
    <row r="6768" spans="1:10" ht="25.5">
      <c r="A6768" s="199" t="s">
        <v>139</v>
      </c>
      <c r="B6768" s="186" t="s">
        <v>1641</v>
      </c>
      <c r="C6768" s="186" t="s">
        <v>21</v>
      </c>
      <c r="D6768" s="278" t="s">
        <v>546</v>
      </c>
      <c r="E6768" s="362" t="s">
        <v>142</v>
      </c>
      <c r="F6768" s="362"/>
      <c r="G6768" s="186" t="s">
        <v>547</v>
      </c>
      <c r="H6768" s="187">
        <v>6.6699999999999995E-2</v>
      </c>
      <c r="I6768" s="188">
        <v>7.29</v>
      </c>
      <c r="J6768" s="200">
        <v>0.48</v>
      </c>
    </row>
    <row r="6769" spans="1:10">
      <c r="A6769" s="199" t="s">
        <v>139</v>
      </c>
      <c r="B6769" s="186" t="s">
        <v>2181</v>
      </c>
      <c r="C6769" s="186" t="s">
        <v>21</v>
      </c>
      <c r="D6769" s="278" t="s">
        <v>2182</v>
      </c>
      <c r="E6769" s="362" t="s">
        <v>142</v>
      </c>
      <c r="F6769" s="362"/>
      <c r="G6769" s="186" t="s">
        <v>38</v>
      </c>
      <c r="H6769" s="187">
        <v>2.1276000000000002</v>
      </c>
      <c r="I6769" s="188">
        <v>20.5</v>
      </c>
      <c r="J6769" s="200">
        <v>43.61</v>
      </c>
    </row>
    <row r="6770" spans="1:10" ht="38.25">
      <c r="A6770" s="199" t="s">
        <v>139</v>
      </c>
      <c r="B6770" s="186" t="s">
        <v>4616</v>
      </c>
      <c r="C6770" s="186" t="s">
        <v>21</v>
      </c>
      <c r="D6770" s="278" t="s">
        <v>4617</v>
      </c>
      <c r="E6770" s="362" t="s">
        <v>142</v>
      </c>
      <c r="F6770" s="362"/>
      <c r="G6770" s="186" t="s">
        <v>38</v>
      </c>
      <c r="H6770" s="187">
        <v>6</v>
      </c>
      <c r="I6770" s="188">
        <v>9.32</v>
      </c>
      <c r="J6770" s="200">
        <v>55.92</v>
      </c>
    </row>
    <row r="6771" spans="1:10" ht="38.25">
      <c r="A6771" s="199" t="s">
        <v>139</v>
      </c>
      <c r="B6771" s="186" t="s">
        <v>4618</v>
      </c>
      <c r="C6771" s="186" t="s">
        <v>21</v>
      </c>
      <c r="D6771" s="278" t="s">
        <v>4619</v>
      </c>
      <c r="E6771" s="362" t="s">
        <v>142</v>
      </c>
      <c r="F6771" s="362"/>
      <c r="G6771" s="186" t="s">
        <v>3</v>
      </c>
      <c r="H6771" s="187">
        <v>13.051399999999999</v>
      </c>
      <c r="I6771" s="188">
        <v>89.5</v>
      </c>
      <c r="J6771" s="200">
        <v>1168.0999999999999</v>
      </c>
    </row>
    <row r="6772" spans="1:10" ht="38.25">
      <c r="A6772" s="199" t="s">
        <v>139</v>
      </c>
      <c r="B6772" s="186" t="s">
        <v>4614</v>
      </c>
      <c r="C6772" s="186" t="s">
        <v>21</v>
      </c>
      <c r="D6772" s="278" t="s">
        <v>4615</v>
      </c>
      <c r="E6772" s="362" t="s">
        <v>142</v>
      </c>
      <c r="F6772" s="362"/>
      <c r="G6772" s="186" t="s">
        <v>3</v>
      </c>
      <c r="H6772" s="187">
        <v>0.60740000000000005</v>
      </c>
      <c r="I6772" s="188">
        <v>27.44</v>
      </c>
      <c r="J6772" s="200">
        <v>16.66</v>
      </c>
    </row>
    <row r="6773" spans="1:10" ht="25.5">
      <c r="A6773" s="201"/>
      <c r="B6773" s="293"/>
      <c r="C6773" s="293"/>
      <c r="D6773" s="279"/>
      <c r="E6773" s="279" t="s">
        <v>143</v>
      </c>
      <c r="F6773" s="203">
        <v>1735.13</v>
      </c>
      <c r="G6773" s="279" t="s">
        <v>144</v>
      </c>
      <c r="H6773" s="203">
        <v>0</v>
      </c>
      <c r="I6773" s="279" t="s">
        <v>145</v>
      </c>
      <c r="J6773" s="204">
        <v>1735.13</v>
      </c>
    </row>
    <row r="6774" spans="1:10" ht="15" customHeight="1" thickBot="1">
      <c r="A6774" s="201"/>
      <c r="B6774" s="293"/>
      <c r="C6774" s="293"/>
      <c r="D6774" s="279"/>
      <c r="E6774" s="279" t="s">
        <v>663</v>
      </c>
      <c r="F6774" s="203">
        <v>940.58</v>
      </c>
      <c r="G6774" s="279"/>
      <c r="H6774" s="363" t="s">
        <v>664</v>
      </c>
      <c r="I6774" s="363"/>
      <c r="J6774" s="204">
        <v>5126.55</v>
      </c>
    </row>
    <row r="6775" spans="1:10" ht="15" thickTop="1">
      <c r="A6775" s="205"/>
      <c r="B6775" s="190"/>
      <c r="C6775" s="190"/>
      <c r="D6775" s="189"/>
      <c r="E6775" s="189"/>
      <c r="F6775" s="189"/>
      <c r="G6775" s="189"/>
      <c r="H6775" s="189"/>
      <c r="I6775" s="189"/>
      <c r="J6775" s="206"/>
    </row>
    <row r="6776" spans="1:10">
      <c r="A6776" s="290"/>
      <c r="B6776" s="289" t="s">
        <v>8</v>
      </c>
      <c r="C6776" s="289" t="s">
        <v>9</v>
      </c>
      <c r="D6776" s="284" t="s">
        <v>10</v>
      </c>
      <c r="E6776" s="367" t="s">
        <v>136</v>
      </c>
      <c r="F6776" s="367"/>
      <c r="G6776" s="289" t="s">
        <v>11</v>
      </c>
      <c r="H6776" s="288" t="s">
        <v>12</v>
      </c>
      <c r="I6776" s="288" t="s">
        <v>13</v>
      </c>
      <c r="J6776" s="287" t="s">
        <v>14</v>
      </c>
    </row>
    <row r="6777" spans="1:10" ht="25.5" customHeight="1">
      <c r="A6777" s="94" t="s">
        <v>137</v>
      </c>
      <c r="B6777" s="95" t="s">
        <v>1654</v>
      </c>
      <c r="C6777" s="95" t="s">
        <v>21</v>
      </c>
      <c r="D6777" s="277" t="s">
        <v>560</v>
      </c>
      <c r="E6777" s="368" t="s">
        <v>181</v>
      </c>
      <c r="F6777" s="368"/>
      <c r="G6777" s="95" t="s">
        <v>2</v>
      </c>
      <c r="H6777" s="182">
        <v>1</v>
      </c>
      <c r="I6777" s="96">
        <v>2495.89</v>
      </c>
      <c r="J6777" s="196">
        <v>2495.89</v>
      </c>
    </row>
    <row r="6778" spans="1:10" ht="25.5" customHeight="1">
      <c r="A6778" s="197" t="s">
        <v>146</v>
      </c>
      <c r="B6778" s="183" t="s">
        <v>1689</v>
      </c>
      <c r="C6778" s="183" t="s">
        <v>21</v>
      </c>
      <c r="D6778" s="285" t="s">
        <v>1101</v>
      </c>
      <c r="E6778" s="365" t="s">
        <v>148</v>
      </c>
      <c r="F6778" s="365"/>
      <c r="G6778" s="183" t="s">
        <v>26</v>
      </c>
      <c r="H6778" s="184">
        <v>0.73560000000000003</v>
      </c>
      <c r="I6778" s="185">
        <v>21.42</v>
      </c>
      <c r="J6778" s="198">
        <v>15.75</v>
      </c>
    </row>
    <row r="6779" spans="1:10" ht="25.5" customHeight="1">
      <c r="A6779" s="197" t="s">
        <v>146</v>
      </c>
      <c r="B6779" s="183" t="s">
        <v>1879</v>
      </c>
      <c r="C6779" s="183" t="s">
        <v>21</v>
      </c>
      <c r="D6779" s="285" t="s">
        <v>1880</v>
      </c>
      <c r="E6779" s="365" t="s">
        <v>148</v>
      </c>
      <c r="F6779" s="365"/>
      <c r="G6779" s="183" t="s">
        <v>26</v>
      </c>
      <c r="H6779" s="184">
        <v>3.6779999999999999</v>
      </c>
      <c r="I6779" s="185">
        <v>24.15</v>
      </c>
      <c r="J6779" s="198">
        <v>88.82</v>
      </c>
    </row>
    <row r="6780" spans="1:10" ht="25.5" customHeight="1">
      <c r="A6780" s="197" t="s">
        <v>146</v>
      </c>
      <c r="B6780" s="183" t="s">
        <v>1386</v>
      </c>
      <c r="C6780" s="183" t="s">
        <v>21</v>
      </c>
      <c r="D6780" s="285" t="s">
        <v>174</v>
      </c>
      <c r="E6780" s="365" t="s">
        <v>148</v>
      </c>
      <c r="F6780" s="365"/>
      <c r="G6780" s="183" t="s">
        <v>26</v>
      </c>
      <c r="H6780" s="184">
        <v>22.497399999999999</v>
      </c>
      <c r="I6780" s="185">
        <v>25.62</v>
      </c>
      <c r="J6780" s="198">
        <v>576.38</v>
      </c>
    </row>
    <row r="6781" spans="1:10" ht="25.5" customHeight="1">
      <c r="A6781" s="197" t="s">
        <v>146</v>
      </c>
      <c r="B6781" s="183" t="s">
        <v>1345</v>
      </c>
      <c r="C6781" s="183" t="s">
        <v>21</v>
      </c>
      <c r="D6781" s="285" t="s">
        <v>147</v>
      </c>
      <c r="E6781" s="365" t="s">
        <v>148</v>
      </c>
      <c r="F6781" s="365"/>
      <c r="G6781" s="183" t="s">
        <v>26</v>
      </c>
      <c r="H6781" s="184">
        <v>22.497399999999999</v>
      </c>
      <c r="I6781" s="185">
        <v>20.32</v>
      </c>
      <c r="J6781" s="198">
        <v>457.14</v>
      </c>
    </row>
    <row r="6782" spans="1:10" ht="25.5" customHeight="1">
      <c r="A6782" s="197" t="s">
        <v>146</v>
      </c>
      <c r="B6782" s="183" t="s">
        <v>1704</v>
      </c>
      <c r="C6782" s="183" t="s">
        <v>21</v>
      </c>
      <c r="D6782" s="285" t="s">
        <v>1117</v>
      </c>
      <c r="E6782" s="365" t="s">
        <v>155</v>
      </c>
      <c r="F6782" s="365"/>
      <c r="G6782" s="183" t="s">
        <v>156</v>
      </c>
      <c r="H6782" s="184">
        <v>4.6864999999999997</v>
      </c>
      <c r="I6782" s="185">
        <v>1.41</v>
      </c>
      <c r="J6782" s="198">
        <v>6.6</v>
      </c>
    </row>
    <row r="6783" spans="1:10" ht="25.5" customHeight="1">
      <c r="A6783" s="197" t="s">
        <v>146</v>
      </c>
      <c r="B6783" s="183" t="s">
        <v>1705</v>
      </c>
      <c r="C6783" s="183" t="s">
        <v>21</v>
      </c>
      <c r="D6783" s="285" t="s">
        <v>1118</v>
      </c>
      <c r="E6783" s="365" t="s">
        <v>155</v>
      </c>
      <c r="F6783" s="365"/>
      <c r="G6783" s="183" t="s">
        <v>249</v>
      </c>
      <c r="H6783" s="184">
        <v>12.7788</v>
      </c>
      <c r="I6783" s="185">
        <v>0.53</v>
      </c>
      <c r="J6783" s="198">
        <v>6.77</v>
      </c>
    </row>
    <row r="6784" spans="1:10" ht="25.5" customHeight="1">
      <c r="A6784" s="197" t="s">
        <v>146</v>
      </c>
      <c r="B6784" s="183" t="s">
        <v>1418</v>
      </c>
      <c r="C6784" s="183" t="s">
        <v>21</v>
      </c>
      <c r="D6784" s="285" t="s">
        <v>792</v>
      </c>
      <c r="E6784" s="365" t="s">
        <v>155</v>
      </c>
      <c r="F6784" s="365"/>
      <c r="G6784" s="183" t="s">
        <v>156</v>
      </c>
      <c r="H6784" s="184">
        <v>0.313</v>
      </c>
      <c r="I6784" s="185">
        <v>23.37</v>
      </c>
      <c r="J6784" s="198">
        <v>7.31</v>
      </c>
    </row>
    <row r="6785" spans="1:10" ht="25.5" customHeight="1">
      <c r="A6785" s="197" t="s">
        <v>146</v>
      </c>
      <c r="B6785" s="183" t="s">
        <v>1419</v>
      </c>
      <c r="C6785" s="183" t="s">
        <v>21</v>
      </c>
      <c r="D6785" s="285" t="s">
        <v>793</v>
      </c>
      <c r="E6785" s="365" t="s">
        <v>155</v>
      </c>
      <c r="F6785" s="365"/>
      <c r="G6785" s="183" t="s">
        <v>249</v>
      </c>
      <c r="H6785" s="184">
        <v>0.42259999999999998</v>
      </c>
      <c r="I6785" s="185">
        <v>21.85</v>
      </c>
      <c r="J6785" s="198">
        <v>9.23</v>
      </c>
    </row>
    <row r="6786" spans="1:10" ht="25.5" customHeight="1">
      <c r="A6786" s="197" t="s">
        <v>146</v>
      </c>
      <c r="B6786" s="183" t="s">
        <v>1784</v>
      </c>
      <c r="C6786" s="183" t="s">
        <v>21</v>
      </c>
      <c r="D6786" s="285" t="s">
        <v>1785</v>
      </c>
      <c r="E6786" s="365" t="s">
        <v>181</v>
      </c>
      <c r="F6786" s="365"/>
      <c r="G6786" s="183" t="s">
        <v>38</v>
      </c>
      <c r="H6786" s="184">
        <v>28.936900000000001</v>
      </c>
      <c r="I6786" s="185">
        <v>16.2</v>
      </c>
      <c r="J6786" s="198">
        <v>468.77</v>
      </c>
    </row>
    <row r="6787" spans="1:10" ht="38.25">
      <c r="A6787" s="197" t="s">
        <v>146</v>
      </c>
      <c r="B6787" s="183" t="s">
        <v>1906</v>
      </c>
      <c r="C6787" s="183" t="s">
        <v>21</v>
      </c>
      <c r="D6787" s="285" t="s">
        <v>1907</v>
      </c>
      <c r="E6787" s="365" t="s">
        <v>181</v>
      </c>
      <c r="F6787" s="365"/>
      <c r="G6787" s="183" t="s">
        <v>2</v>
      </c>
      <c r="H6787" s="184">
        <v>1.2</v>
      </c>
      <c r="I6787" s="185">
        <v>617.20000000000005</v>
      </c>
      <c r="J6787" s="198">
        <v>740.64</v>
      </c>
    </row>
    <row r="6788" spans="1:10" ht="38.25">
      <c r="A6788" s="199" t="s">
        <v>139</v>
      </c>
      <c r="B6788" s="186" t="s">
        <v>2179</v>
      </c>
      <c r="C6788" s="186" t="s">
        <v>21</v>
      </c>
      <c r="D6788" s="278" t="s">
        <v>2180</v>
      </c>
      <c r="E6788" s="362" t="s">
        <v>142</v>
      </c>
      <c r="F6788" s="362"/>
      <c r="G6788" s="186" t="s">
        <v>3</v>
      </c>
      <c r="H6788" s="187">
        <v>1.3111999999999999</v>
      </c>
      <c r="I6788" s="188">
        <v>72.14</v>
      </c>
      <c r="J6788" s="200">
        <v>94.58</v>
      </c>
    </row>
    <row r="6789" spans="1:10" ht="25.5">
      <c r="A6789" s="199" t="s">
        <v>139</v>
      </c>
      <c r="B6789" s="186" t="s">
        <v>1641</v>
      </c>
      <c r="C6789" s="186" t="s">
        <v>21</v>
      </c>
      <c r="D6789" s="278" t="s">
        <v>546</v>
      </c>
      <c r="E6789" s="362" t="s">
        <v>142</v>
      </c>
      <c r="F6789" s="362"/>
      <c r="G6789" s="186" t="s">
        <v>547</v>
      </c>
      <c r="H6789" s="187">
        <v>5.67E-2</v>
      </c>
      <c r="I6789" s="188">
        <v>7.29</v>
      </c>
      <c r="J6789" s="200">
        <v>0.41</v>
      </c>
    </row>
    <row r="6790" spans="1:10" ht="25.5">
      <c r="A6790" s="199" t="s">
        <v>139</v>
      </c>
      <c r="B6790" s="186" t="s">
        <v>1649</v>
      </c>
      <c r="C6790" s="186" t="s">
        <v>21</v>
      </c>
      <c r="D6790" s="278" t="s">
        <v>563</v>
      </c>
      <c r="E6790" s="362" t="s">
        <v>142</v>
      </c>
      <c r="F6790" s="362"/>
      <c r="G6790" s="186" t="s">
        <v>34</v>
      </c>
      <c r="H6790" s="187">
        <v>4.4770000000000003</v>
      </c>
      <c r="I6790" s="188">
        <v>4.05</v>
      </c>
      <c r="J6790" s="200">
        <v>18.13</v>
      </c>
    </row>
    <row r="6791" spans="1:10">
      <c r="A6791" s="199" t="s">
        <v>139</v>
      </c>
      <c r="B6791" s="186" t="s">
        <v>2181</v>
      </c>
      <c r="C6791" s="186" t="s">
        <v>21</v>
      </c>
      <c r="D6791" s="278" t="s">
        <v>2182</v>
      </c>
      <c r="E6791" s="362" t="s">
        <v>142</v>
      </c>
      <c r="F6791" s="362"/>
      <c r="G6791" s="186" t="s">
        <v>38</v>
      </c>
      <c r="H6791" s="187">
        <v>0.26190000000000002</v>
      </c>
      <c r="I6791" s="188">
        <v>20.5</v>
      </c>
      <c r="J6791" s="200">
        <v>5.36</v>
      </c>
    </row>
    <row r="6792" spans="1:10" ht="25.5">
      <c r="A6792" s="201"/>
      <c r="B6792" s="293"/>
      <c r="C6792" s="293"/>
      <c r="D6792" s="279"/>
      <c r="E6792" s="279" t="s">
        <v>143</v>
      </c>
      <c r="F6792" s="203">
        <v>1078.42</v>
      </c>
      <c r="G6792" s="279" t="s">
        <v>144</v>
      </c>
      <c r="H6792" s="203">
        <v>0</v>
      </c>
      <c r="I6792" s="279" t="s">
        <v>145</v>
      </c>
      <c r="J6792" s="204">
        <v>1078.42</v>
      </c>
    </row>
    <row r="6793" spans="1:10" ht="15" customHeight="1" thickBot="1">
      <c r="A6793" s="201"/>
      <c r="B6793" s="293"/>
      <c r="C6793" s="293"/>
      <c r="D6793" s="279"/>
      <c r="E6793" s="279" t="s">
        <v>663</v>
      </c>
      <c r="F6793" s="203">
        <v>560.82000000000005</v>
      </c>
      <c r="G6793" s="279"/>
      <c r="H6793" s="363" t="s">
        <v>664</v>
      </c>
      <c r="I6793" s="363"/>
      <c r="J6793" s="204">
        <v>3056.71</v>
      </c>
    </row>
    <row r="6794" spans="1:10" ht="15" thickTop="1">
      <c r="A6794" s="205"/>
      <c r="B6794" s="190"/>
      <c r="C6794" s="190"/>
      <c r="D6794" s="189"/>
      <c r="E6794" s="189"/>
      <c r="F6794" s="189"/>
      <c r="G6794" s="189"/>
      <c r="H6794" s="189"/>
      <c r="I6794" s="189"/>
      <c r="J6794" s="206"/>
    </row>
    <row r="6795" spans="1:10">
      <c r="A6795" s="290"/>
      <c r="B6795" s="289" t="s">
        <v>8</v>
      </c>
      <c r="C6795" s="289" t="s">
        <v>9</v>
      </c>
      <c r="D6795" s="284" t="s">
        <v>10</v>
      </c>
      <c r="E6795" s="367" t="s">
        <v>136</v>
      </c>
      <c r="F6795" s="367"/>
      <c r="G6795" s="289" t="s">
        <v>11</v>
      </c>
      <c r="H6795" s="288" t="s">
        <v>12</v>
      </c>
      <c r="I6795" s="288" t="s">
        <v>13</v>
      </c>
      <c r="J6795" s="287" t="s">
        <v>14</v>
      </c>
    </row>
    <row r="6796" spans="1:10" ht="14.25" customHeight="1">
      <c r="A6796" s="94" t="s">
        <v>137</v>
      </c>
      <c r="B6796" s="95" t="s">
        <v>1409</v>
      </c>
      <c r="C6796" s="95" t="s">
        <v>21</v>
      </c>
      <c r="D6796" s="277" t="s">
        <v>782</v>
      </c>
      <c r="E6796" s="368" t="s">
        <v>148</v>
      </c>
      <c r="F6796" s="368"/>
      <c r="G6796" s="95" t="s">
        <v>26</v>
      </c>
      <c r="H6796" s="182">
        <v>1</v>
      </c>
      <c r="I6796" s="96">
        <v>27.11</v>
      </c>
      <c r="J6796" s="196">
        <v>27.11</v>
      </c>
    </row>
    <row r="6797" spans="1:10" ht="25.5" customHeight="1">
      <c r="A6797" s="197" t="s">
        <v>146</v>
      </c>
      <c r="B6797" s="183" t="s">
        <v>1984</v>
      </c>
      <c r="C6797" s="183" t="s">
        <v>21</v>
      </c>
      <c r="D6797" s="285" t="s">
        <v>1985</v>
      </c>
      <c r="E6797" s="365" t="s">
        <v>148</v>
      </c>
      <c r="F6797" s="365"/>
      <c r="G6797" s="183" t="s">
        <v>26</v>
      </c>
      <c r="H6797" s="184">
        <v>1</v>
      </c>
      <c r="I6797" s="185">
        <v>0.33</v>
      </c>
      <c r="J6797" s="198">
        <v>0.33</v>
      </c>
    </row>
    <row r="6798" spans="1:10">
      <c r="A6798" s="199" t="s">
        <v>139</v>
      </c>
      <c r="B6798" s="186" t="s">
        <v>1986</v>
      </c>
      <c r="C6798" s="186" t="s">
        <v>21</v>
      </c>
      <c r="D6798" s="278" t="s">
        <v>1987</v>
      </c>
      <c r="E6798" s="362" t="s">
        <v>141</v>
      </c>
      <c r="F6798" s="362"/>
      <c r="G6798" s="186" t="s">
        <v>26</v>
      </c>
      <c r="H6798" s="187">
        <v>1</v>
      </c>
      <c r="I6798" s="188">
        <v>19.79</v>
      </c>
      <c r="J6798" s="200">
        <v>19.79</v>
      </c>
    </row>
    <row r="6799" spans="1:10" ht="25.5">
      <c r="A6799" s="199" t="s">
        <v>139</v>
      </c>
      <c r="B6799" s="186" t="s">
        <v>1732</v>
      </c>
      <c r="C6799" s="186" t="s">
        <v>21</v>
      </c>
      <c r="D6799" s="278" t="s">
        <v>1733</v>
      </c>
      <c r="E6799" s="362" t="s">
        <v>142</v>
      </c>
      <c r="F6799" s="362"/>
      <c r="G6799" s="186" t="s">
        <v>26</v>
      </c>
      <c r="H6799" s="187">
        <v>1</v>
      </c>
      <c r="I6799" s="188">
        <v>1.0900000000000001</v>
      </c>
      <c r="J6799" s="200">
        <v>1.0900000000000001</v>
      </c>
    </row>
    <row r="6800" spans="1:10" ht="25.5">
      <c r="A6800" s="199" t="s">
        <v>139</v>
      </c>
      <c r="B6800" s="186" t="s">
        <v>1734</v>
      </c>
      <c r="C6800" s="186" t="s">
        <v>21</v>
      </c>
      <c r="D6800" s="278" t="s">
        <v>1735</v>
      </c>
      <c r="E6800" s="362" t="s">
        <v>142</v>
      </c>
      <c r="F6800" s="362"/>
      <c r="G6800" s="186" t="s">
        <v>26</v>
      </c>
      <c r="H6800" s="187">
        <v>1</v>
      </c>
      <c r="I6800" s="188">
        <v>0.82</v>
      </c>
      <c r="J6800" s="200">
        <v>0.82</v>
      </c>
    </row>
    <row r="6801" spans="1:10" ht="25.5">
      <c r="A6801" s="199" t="s">
        <v>139</v>
      </c>
      <c r="B6801" s="186" t="s">
        <v>1366</v>
      </c>
      <c r="C6801" s="186" t="s">
        <v>21</v>
      </c>
      <c r="D6801" s="278" t="s">
        <v>733</v>
      </c>
      <c r="E6801" s="362" t="s">
        <v>142</v>
      </c>
      <c r="F6801" s="362"/>
      <c r="G6801" s="186" t="s">
        <v>26</v>
      </c>
      <c r="H6801" s="187">
        <v>1</v>
      </c>
      <c r="I6801" s="188">
        <v>1.34</v>
      </c>
      <c r="J6801" s="200">
        <v>1.34</v>
      </c>
    </row>
    <row r="6802" spans="1:10" ht="25.5">
      <c r="A6802" s="199" t="s">
        <v>139</v>
      </c>
      <c r="B6802" s="186" t="s">
        <v>1367</v>
      </c>
      <c r="C6802" s="186" t="s">
        <v>21</v>
      </c>
      <c r="D6802" s="278" t="s">
        <v>734</v>
      </c>
      <c r="E6802" s="362" t="s">
        <v>142</v>
      </c>
      <c r="F6802" s="362"/>
      <c r="G6802" s="186" t="s">
        <v>26</v>
      </c>
      <c r="H6802" s="187">
        <v>1</v>
      </c>
      <c r="I6802" s="188">
        <v>0.04</v>
      </c>
      <c r="J6802" s="200">
        <v>0.04</v>
      </c>
    </row>
    <row r="6803" spans="1:10" ht="25.5">
      <c r="A6803" s="199" t="s">
        <v>139</v>
      </c>
      <c r="B6803" s="186" t="s">
        <v>2183</v>
      </c>
      <c r="C6803" s="186" t="s">
        <v>21</v>
      </c>
      <c r="D6803" s="278" t="s">
        <v>2184</v>
      </c>
      <c r="E6803" s="362" t="s">
        <v>142</v>
      </c>
      <c r="F6803" s="362"/>
      <c r="G6803" s="186" t="s">
        <v>26</v>
      </c>
      <c r="H6803" s="187">
        <v>1</v>
      </c>
      <c r="I6803" s="188">
        <v>1.97</v>
      </c>
      <c r="J6803" s="200">
        <v>1.97</v>
      </c>
    </row>
    <row r="6804" spans="1:10" ht="25.5">
      <c r="A6804" s="199" t="s">
        <v>139</v>
      </c>
      <c r="B6804" s="186" t="s">
        <v>2185</v>
      </c>
      <c r="C6804" s="186" t="s">
        <v>21</v>
      </c>
      <c r="D6804" s="278" t="s">
        <v>2186</v>
      </c>
      <c r="E6804" s="362" t="s">
        <v>142</v>
      </c>
      <c r="F6804" s="362"/>
      <c r="G6804" s="186" t="s">
        <v>26</v>
      </c>
      <c r="H6804" s="187">
        <v>1</v>
      </c>
      <c r="I6804" s="188">
        <v>1.73</v>
      </c>
      <c r="J6804" s="200">
        <v>1.73</v>
      </c>
    </row>
    <row r="6805" spans="1:10" ht="25.5">
      <c r="A6805" s="201"/>
      <c r="B6805" s="293"/>
      <c r="C6805" s="293"/>
      <c r="D6805" s="279"/>
      <c r="E6805" s="279" t="s">
        <v>143</v>
      </c>
      <c r="F6805" s="203">
        <v>20.12</v>
      </c>
      <c r="G6805" s="279" t="s">
        <v>144</v>
      </c>
      <c r="H6805" s="203">
        <v>0</v>
      </c>
      <c r="I6805" s="279" t="s">
        <v>145</v>
      </c>
      <c r="J6805" s="204">
        <v>20.12</v>
      </c>
    </row>
    <row r="6806" spans="1:10" ht="15" customHeight="1" thickBot="1">
      <c r="A6806" s="201"/>
      <c r="B6806" s="293"/>
      <c r="C6806" s="293"/>
      <c r="D6806" s="279"/>
      <c r="E6806" s="279" t="s">
        <v>663</v>
      </c>
      <c r="F6806" s="203">
        <v>6.09</v>
      </c>
      <c r="G6806" s="279"/>
      <c r="H6806" s="363" t="s">
        <v>664</v>
      </c>
      <c r="I6806" s="363"/>
      <c r="J6806" s="204">
        <v>33.200000000000003</v>
      </c>
    </row>
    <row r="6807" spans="1:10" ht="15" thickTop="1">
      <c r="A6807" s="205"/>
      <c r="B6807" s="190"/>
      <c r="C6807" s="190"/>
      <c r="D6807" s="189"/>
      <c r="E6807" s="189"/>
      <c r="F6807" s="189"/>
      <c r="G6807" s="189"/>
      <c r="H6807" s="189"/>
      <c r="I6807" s="189"/>
      <c r="J6807" s="206"/>
    </row>
    <row r="6808" spans="1:10">
      <c r="A6808" s="290"/>
      <c r="B6808" s="289" t="s">
        <v>8</v>
      </c>
      <c r="C6808" s="289" t="s">
        <v>9</v>
      </c>
      <c r="D6808" s="284" t="s">
        <v>10</v>
      </c>
      <c r="E6808" s="367" t="s">
        <v>136</v>
      </c>
      <c r="F6808" s="367"/>
      <c r="G6808" s="289" t="s">
        <v>11</v>
      </c>
      <c r="H6808" s="288" t="s">
        <v>12</v>
      </c>
      <c r="I6808" s="288" t="s">
        <v>13</v>
      </c>
      <c r="J6808" s="287" t="s">
        <v>14</v>
      </c>
    </row>
    <row r="6809" spans="1:10" ht="38.25">
      <c r="A6809" s="94" t="s">
        <v>137</v>
      </c>
      <c r="B6809" s="95" t="s">
        <v>1716</v>
      </c>
      <c r="C6809" s="95" t="s">
        <v>21</v>
      </c>
      <c r="D6809" s="277" t="s">
        <v>1133</v>
      </c>
      <c r="E6809" s="368" t="s">
        <v>643</v>
      </c>
      <c r="F6809" s="368"/>
      <c r="G6809" s="95" t="s">
        <v>3</v>
      </c>
      <c r="H6809" s="182">
        <v>1</v>
      </c>
      <c r="I6809" s="96">
        <v>9.75</v>
      </c>
      <c r="J6809" s="196">
        <v>9.75</v>
      </c>
    </row>
    <row r="6810" spans="1:10" ht="25.5" customHeight="1">
      <c r="A6810" s="197" t="s">
        <v>146</v>
      </c>
      <c r="B6810" s="183" t="s">
        <v>1409</v>
      </c>
      <c r="C6810" s="183" t="s">
        <v>21</v>
      </c>
      <c r="D6810" s="285" t="s">
        <v>782</v>
      </c>
      <c r="E6810" s="365" t="s">
        <v>148</v>
      </c>
      <c r="F6810" s="365"/>
      <c r="G6810" s="183" t="s">
        <v>26</v>
      </c>
      <c r="H6810" s="184">
        <v>6.3500000000000001E-2</v>
      </c>
      <c r="I6810" s="185">
        <v>27.11</v>
      </c>
      <c r="J6810" s="198">
        <v>1.72</v>
      </c>
    </row>
    <row r="6811" spans="1:10">
      <c r="A6811" s="199" t="s">
        <v>139</v>
      </c>
      <c r="B6811" s="186" t="s">
        <v>1514</v>
      </c>
      <c r="C6811" s="186" t="s">
        <v>21</v>
      </c>
      <c r="D6811" s="278" t="s">
        <v>856</v>
      </c>
      <c r="E6811" s="362" t="s">
        <v>142</v>
      </c>
      <c r="F6811" s="362"/>
      <c r="G6811" s="186" t="s">
        <v>547</v>
      </c>
      <c r="H6811" s="187">
        <v>5.7500000000000002E-2</v>
      </c>
      <c r="I6811" s="188">
        <v>19.5</v>
      </c>
      <c r="J6811" s="200">
        <v>1.1200000000000001</v>
      </c>
    </row>
    <row r="6812" spans="1:10">
      <c r="A6812" s="199" t="s">
        <v>139</v>
      </c>
      <c r="B6812" s="186" t="s">
        <v>1573</v>
      </c>
      <c r="C6812" s="186" t="s">
        <v>21</v>
      </c>
      <c r="D6812" s="278" t="s">
        <v>935</v>
      </c>
      <c r="E6812" s="362" t="s">
        <v>142</v>
      </c>
      <c r="F6812" s="362"/>
      <c r="G6812" s="186" t="s">
        <v>547</v>
      </c>
      <c r="H6812" s="187">
        <v>0.1908</v>
      </c>
      <c r="I6812" s="188">
        <v>36.25</v>
      </c>
      <c r="J6812" s="200">
        <v>6.91</v>
      </c>
    </row>
    <row r="6813" spans="1:10" ht="25.5">
      <c r="A6813" s="201"/>
      <c r="B6813" s="293"/>
      <c r="C6813" s="293"/>
      <c r="D6813" s="279"/>
      <c r="E6813" s="279" t="s">
        <v>143</v>
      </c>
      <c r="F6813" s="203">
        <v>1.27</v>
      </c>
      <c r="G6813" s="279" t="s">
        <v>144</v>
      </c>
      <c r="H6813" s="203">
        <v>0</v>
      </c>
      <c r="I6813" s="279" t="s">
        <v>145</v>
      </c>
      <c r="J6813" s="204">
        <v>1.27</v>
      </c>
    </row>
    <row r="6814" spans="1:10" ht="15" customHeight="1" thickBot="1">
      <c r="A6814" s="201"/>
      <c r="B6814" s="293"/>
      <c r="C6814" s="293"/>
      <c r="D6814" s="279"/>
      <c r="E6814" s="279" t="s">
        <v>663</v>
      </c>
      <c r="F6814" s="203">
        <v>2.19</v>
      </c>
      <c r="G6814" s="279"/>
      <c r="H6814" s="363" t="s">
        <v>664</v>
      </c>
      <c r="I6814" s="363"/>
      <c r="J6814" s="204">
        <v>11.94</v>
      </c>
    </row>
    <row r="6815" spans="1:10" ht="15" thickTop="1">
      <c r="A6815" s="205"/>
      <c r="B6815" s="190"/>
      <c r="C6815" s="190"/>
      <c r="D6815" s="189"/>
      <c r="E6815" s="189"/>
      <c r="F6815" s="189"/>
      <c r="G6815" s="189"/>
      <c r="H6815" s="189"/>
      <c r="I6815" s="189"/>
      <c r="J6815" s="206"/>
    </row>
    <row r="6816" spans="1:10">
      <c r="A6816" s="290"/>
      <c r="B6816" s="289" t="s">
        <v>8</v>
      </c>
      <c r="C6816" s="289" t="s">
        <v>9</v>
      </c>
      <c r="D6816" s="284" t="s">
        <v>10</v>
      </c>
      <c r="E6816" s="367" t="s">
        <v>136</v>
      </c>
      <c r="F6816" s="367"/>
      <c r="G6816" s="289" t="s">
        <v>11</v>
      </c>
      <c r="H6816" s="288" t="s">
        <v>12</v>
      </c>
      <c r="I6816" s="288" t="s">
        <v>13</v>
      </c>
      <c r="J6816" s="287" t="s">
        <v>14</v>
      </c>
    </row>
    <row r="6817" spans="1:10">
      <c r="A6817" s="94" t="s">
        <v>137</v>
      </c>
      <c r="B6817" s="95" t="s">
        <v>1343</v>
      </c>
      <c r="C6817" s="95" t="s">
        <v>21</v>
      </c>
      <c r="D6817" s="277" t="s">
        <v>669</v>
      </c>
      <c r="E6817" s="368" t="s">
        <v>643</v>
      </c>
      <c r="F6817" s="368"/>
      <c r="G6817" s="95" t="s">
        <v>3</v>
      </c>
      <c r="H6817" s="182">
        <v>1</v>
      </c>
      <c r="I6817" s="96">
        <v>21.55</v>
      </c>
      <c r="J6817" s="196">
        <v>21.55</v>
      </c>
    </row>
    <row r="6818" spans="1:10" ht="25.5" customHeight="1">
      <c r="A6818" s="197" t="s">
        <v>146</v>
      </c>
      <c r="B6818" s="183" t="s">
        <v>1409</v>
      </c>
      <c r="C6818" s="183" t="s">
        <v>21</v>
      </c>
      <c r="D6818" s="285" t="s">
        <v>782</v>
      </c>
      <c r="E6818" s="365" t="s">
        <v>148</v>
      </c>
      <c r="F6818" s="365"/>
      <c r="G6818" s="183" t="s">
        <v>26</v>
      </c>
      <c r="H6818" s="184">
        <v>0.45290000000000002</v>
      </c>
      <c r="I6818" s="185">
        <v>27.11</v>
      </c>
      <c r="J6818" s="198">
        <v>12.27</v>
      </c>
    </row>
    <row r="6819" spans="1:10">
      <c r="A6819" s="199" t="s">
        <v>139</v>
      </c>
      <c r="B6819" s="186" t="s">
        <v>2187</v>
      </c>
      <c r="C6819" s="186" t="s">
        <v>21</v>
      </c>
      <c r="D6819" s="278" t="s">
        <v>2188</v>
      </c>
      <c r="E6819" s="362" t="s">
        <v>142</v>
      </c>
      <c r="F6819" s="362"/>
      <c r="G6819" s="186" t="s">
        <v>547</v>
      </c>
      <c r="H6819" s="187">
        <v>0.32569999999999999</v>
      </c>
      <c r="I6819" s="188">
        <v>28.51</v>
      </c>
      <c r="J6819" s="200">
        <v>9.2799999999999994</v>
      </c>
    </row>
    <row r="6820" spans="1:10" ht="25.5">
      <c r="A6820" s="201"/>
      <c r="B6820" s="293"/>
      <c r="C6820" s="293"/>
      <c r="D6820" s="279"/>
      <c r="E6820" s="279" t="s">
        <v>143</v>
      </c>
      <c r="F6820" s="203">
        <v>9.11</v>
      </c>
      <c r="G6820" s="279" t="s">
        <v>144</v>
      </c>
      <c r="H6820" s="203">
        <v>0</v>
      </c>
      <c r="I6820" s="279" t="s">
        <v>145</v>
      </c>
      <c r="J6820" s="204">
        <v>9.11</v>
      </c>
    </row>
    <row r="6821" spans="1:10" ht="15" customHeight="1" thickBot="1">
      <c r="A6821" s="201"/>
      <c r="B6821" s="293"/>
      <c r="C6821" s="293"/>
      <c r="D6821" s="279"/>
      <c r="E6821" s="279" t="s">
        <v>663</v>
      </c>
      <c r="F6821" s="203">
        <v>4.84</v>
      </c>
      <c r="G6821" s="279"/>
      <c r="H6821" s="363" t="s">
        <v>664</v>
      </c>
      <c r="I6821" s="363"/>
      <c r="J6821" s="204">
        <v>26.39</v>
      </c>
    </row>
    <row r="6822" spans="1:10" ht="15" thickTop="1">
      <c r="A6822" s="205"/>
      <c r="B6822" s="190"/>
      <c r="C6822" s="190"/>
      <c r="D6822" s="189"/>
      <c r="E6822" s="189"/>
      <c r="F6822" s="189"/>
      <c r="G6822" s="189"/>
      <c r="H6822" s="189"/>
      <c r="I6822" s="189"/>
      <c r="J6822" s="206"/>
    </row>
    <row r="6823" spans="1:10">
      <c r="A6823" s="290"/>
      <c r="B6823" s="289" t="s">
        <v>8</v>
      </c>
      <c r="C6823" s="289" t="s">
        <v>9</v>
      </c>
      <c r="D6823" s="284" t="s">
        <v>10</v>
      </c>
      <c r="E6823" s="367" t="s">
        <v>136</v>
      </c>
      <c r="F6823" s="367"/>
      <c r="G6823" s="289" t="s">
        <v>11</v>
      </c>
      <c r="H6823" s="288" t="s">
        <v>12</v>
      </c>
      <c r="I6823" s="288" t="s">
        <v>13</v>
      </c>
      <c r="J6823" s="287" t="s">
        <v>14</v>
      </c>
    </row>
    <row r="6824" spans="1:10" ht="25.5">
      <c r="A6824" s="94" t="s">
        <v>137</v>
      </c>
      <c r="B6824" s="95" t="s">
        <v>1323</v>
      </c>
      <c r="C6824" s="95" t="s">
        <v>21</v>
      </c>
      <c r="D6824" s="277" t="s">
        <v>642</v>
      </c>
      <c r="E6824" s="368" t="s">
        <v>643</v>
      </c>
      <c r="F6824" s="368"/>
      <c r="G6824" s="95" t="s">
        <v>3</v>
      </c>
      <c r="H6824" s="182">
        <v>1</v>
      </c>
      <c r="I6824" s="96">
        <v>11.67</v>
      </c>
      <c r="J6824" s="196">
        <v>11.67</v>
      </c>
    </row>
    <row r="6825" spans="1:10" ht="25.5" customHeight="1">
      <c r="A6825" s="197" t="s">
        <v>146</v>
      </c>
      <c r="B6825" s="183" t="s">
        <v>1409</v>
      </c>
      <c r="C6825" s="183" t="s">
        <v>21</v>
      </c>
      <c r="D6825" s="285" t="s">
        <v>782</v>
      </c>
      <c r="E6825" s="365" t="s">
        <v>148</v>
      </c>
      <c r="F6825" s="365"/>
      <c r="G6825" s="183" t="s">
        <v>26</v>
      </c>
      <c r="H6825" s="184">
        <v>0.16309999999999999</v>
      </c>
      <c r="I6825" s="185">
        <v>27.11</v>
      </c>
      <c r="J6825" s="198">
        <v>4.42</v>
      </c>
    </row>
    <row r="6826" spans="1:10" ht="25.5" customHeight="1">
      <c r="A6826" s="197" t="s">
        <v>146</v>
      </c>
      <c r="B6826" s="183" t="s">
        <v>1345</v>
      </c>
      <c r="C6826" s="183" t="s">
        <v>21</v>
      </c>
      <c r="D6826" s="285" t="s">
        <v>147</v>
      </c>
      <c r="E6826" s="365" t="s">
        <v>148</v>
      </c>
      <c r="F6826" s="365"/>
      <c r="G6826" s="183" t="s">
        <v>26</v>
      </c>
      <c r="H6826" s="184">
        <v>5.4399999999999997E-2</v>
      </c>
      <c r="I6826" s="185">
        <v>20.32</v>
      </c>
      <c r="J6826" s="198">
        <v>1.1000000000000001</v>
      </c>
    </row>
    <row r="6827" spans="1:10">
      <c r="A6827" s="199" t="s">
        <v>139</v>
      </c>
      <c r="B6827" s="186" t="s">
        <v>2189</v>
      </c>
      <c r="C6827" s="186" t="s">
        <v>21</v>
      </c>
      <c r="D6827" s="278" t="s">
        <v>2190</v>
      </c>
      <c r="E6827" s="362" t="s">
        <v>142</v>
      </c>
      <c r="F6827" s="362"/>
      <c r="G6827" s="186" t="s">
        <v>547</v>
      </c>
      <c r="H6827" s="187">
        <v>0.22850000000000001</v>
      </c>
      <c r="I6827" s="188">
        <v>26.93</v>
      </c>
      <c r="J6827" s="200">
        <v>6.15</v>
      </c>
    </row>
    <row r="6828" spans="1:10" ht="25.5">
      <c r="A6828" s="201"/>
      <c r="B6828" s="293"/>
      <c r="C6828" s="293"/>
      <c r="D6828" s="279"/>
      <c r="E6828" s="279" t="s">
        <v>143</v>
      </c>
      <c r="F6828" s="203">
        <v>4.0999999999999996</v>
      </c>
      <c r="G6828" s="279" t="s">
        <v>144</v>
      </c>
      <c r="H6828" s="203">
        <v>0</v>
      </c>
      <c r="I6828" s="279" t="s">
        <v>145</v>
      </c>
      <c r="J6828" s="204">
        <v>4.0999999999999996</v>
      </c>
    </row>
    <row r="6829" spans="1:10" ht="15" customHeight="1" thickBot="1">
      <c r="A6829" s="201"/>
      <c r="B6829" s="293"/>
      <c r="C6829" s="293"/>
      <c r="D6829" s="279"/>
      <c r="E6829" s="279" t="s">
        <v>663</v>
      </c>
      <c r="F6829" s="203">
        <v>2.62</v>
      </c>
      <c r="G6829" s="279"/>
      <c r="H6829" s="363" t="s">
        <v>664</v>
      </c>
      <c r="I6829" s="363"/>
      <c r="J6829" s="204">
        <v>14.29</v>
      </c>
    </row>
    <row r="6830" spans="1:10" ht="15" thickTop="1">
      <c r="A6830" s="205"/>
      <c r="B6830" s="190"/>
      <c r="C6830" s="190"/>
      <c r="D6830" s="189"/>
      <c r="E6830" s="189"/>
      <c r="F6830" s="189"/>
      <c r="G6830" s="189"/>
      <c r="H6830" s="189"/>
      <c r="I6830" s="189"/>
      <c r="J6830" s="206"/>
    </row>
    <row r="6831" spans="1:10">
      <c r="A6831" s="290"/>
      <c r="B6831" s="289" t="s">
        <v>8</v>
      </c>
      <c r="C6831" s="289" t="s">
        <v>9</v>
      </c>
      <c r="D6831" s="284" t="s">
        <v>10</v>
      </c>
      <c r="E6831" s="367" t="s">
        <v>136</v>
      </c>
      <c r="F6831" s="367"/>
      <c r="G6831" s="289" t="s">
        <v>11</v>
      </c>
      <c r="H6831" s="288" t="s">
        <v>12</v>
      </c>
      <c r="I6831" s="288" t="s">
        <v>13</v>
      </c>
      <c r="J6831" s="287" t="s">
        <v>14</v>
      </c>
    </row>
    <row r="6832" spans="1:10">
      <c r="A6832" s="94" t="s">
        <v>137</v>
      </c>
      <c r="B6832" s="95" t="s">
        <v>1463</v>
      </c>
      <c r="C6832" s="95" t="s">
        <v>268</v>
      </c>
      <c r="D6832" s="277" t="s">
        <v>828</v>
      </c>
      <c r="E6832" s="368" t="s">
        <v>29</v>
      </c>
      <c r="F6832" s="368"/>
      <c r="G6832" s="95" t="s">
        <v>45</v>
      </c>
      <c r="H6832" s="182">
        <v>1</v>
      </c>
      <c r="I6832" s="96">
        <v>174.38</v>
      </c>
      <c r="J6832" s="196">
        <v>174.38</v>
      </c>
    </row>
    <row r="6833" spans="1:10" ht="25.5">
      <c r="A6833" s="199" t="s">
        <v>139</v>
      </c>
      <c r="B6833" s="186" t="s">
        <v>2191</v>
      </c>
      <c r="C6833" s="186" t="s">
        <v>268</v>
      </c>
      <c r="D6833" s="278" t="s">
        <v>2192</v>
      </c>
      <c r="E6833" s="362" t="s">
        <v>142</v>
      </c>
      <c r="F6833" s="362"/>
      <c r="G6833" s="186" t="s">
        <v>45</v>
      </c>
      <c r="H6833" s="187">
        <v>1</v>
      </c>
      <c r="I6833" s="188">
        <v>159.9</v>
      </c>
      <c r="J6833" s="200">
        <v>159.9</v>
      </c>
    </row>
    <row r="6834" spans="1:10">
      <c r="A6834" s="199" t="s">
        <v>139</v>
      </c>
      <c r="B6834" s="186" t="s">
        <v>2193</v>
      </c>
      <c r="C6834" s="186" t="s">
        <v>268</v>
      </c>
      <c r="D6834" s="278" t="s">
        <v>2194</v>
      </c>
      <c r="E6834" s="362" t="s">
        <v>142</v>
      </c>
      <c r="F6834" s="362"/>
      <c r="G6834" s="186" t="s">
        <v>45</v>
      </c>
      <c r="H6834" s="187">
        <v>4</v>
      </c>
      <c r="I6834" s="188">
        <v>0.24</v>
      </c>
      <c r="J6834" s="200">
        <v>0.96</v>
      </c>
    </row>
    <row r="6835" spans="1:10">
      <c r="A6835" s="199" t="s">
        <v>139</v>
      </c>
      <c r="B6835" s="186" t="s">
        <v>2195</v>
      </c>
      <c r="C6835" s="186" t="s">
        <v>268</v>
      </c>
      <c r="D6835" s="278" t="s">
        <v>2196</v>
      </c>
      <c r="E6835" s="362" t="s">
        <v>141</v>
      </c>
      <c r="F6835" s="362"/>
      <c r="G6835" s="186" t="s">
        <v>26</v>
      </c>
      <c r="H6835" s="187">
        <v>0.4</v>
      </c>
      <c r="I6835" s="188">
        <v>18.739999999999998</v>
      </c>
      <c r="J6835" s="200">
        <v>7.49</v>
      </c>
    </row>
    <row r="6836" spans="1:10">
      <c r="A6836" s="199" t="s">
        <v>139</v>
      </c>
      <c r="B6836" s="186" t="s">
        <v>1429</v>
      </c>
      <c r="C6836" s="186" t="s">
        <v>268</v>
      </c>
      <c r="D6836" s="278" t="s">
        <v>799</v>
      </c>
      <c r="E6836" s="362" t="s">
        <v>141</v>
      </c>
      <c r="F6836" s="362"/>
      <c r="G6836" s="186" t="s">
        <v>26</v>
      </c>
      <c r="H6836" s="187">
        <v>0.4</v>
      </c>
      <c r="I6836" s="188">
        <v>15.09</v>
      </c>
      <c r="J6836" s="200">
        <v>6.03</v>
      </c>
    </row>
    <row r="6837" spans="1:10" ht="25.5">
      <c r="A6837" s="201"/>
      <c r="B6837" s="293"/>
      <c r="C6837" s="293"/>
      <c r="D6837" s="279"/>
      <c r="E6837" s="279" t="s">
        <v>143</v>
      </c>
      <c r="F6837" s="203">
        <v>13.52</v>
      </c>
      <c r="G6837" s="279" t="s">
        <v>144</v>
      </c>
      <c r="H6837" s="203">
        <v>0</v>
      </c>
      <c r="I6837" s="279" t="s">
        <v>145</v>
      </c>
      <c r="J6837" s="204">
        <v>13.52</v>
      </c>
    </row>
    <row r="6838" spans="1:10" ht="15" customHeight="1" thickBot="1">
      <c r="A6838" s="201"/>
      <c r="B6838" s="293"/>
      <c r="C6838" s="293"/>
      <c r="D6838" s="279"/>
      <c r="E6838" s="279" t="s">
        <v>663</v>
      </c>
      <c r="F6838" s="203">
        <v>39.18</v>
      </c>
      <c r="G6838" s="279"/>
      <c r="H6838" s="363" t="s">
        <v>664</v>
      </c>
      <c r="I6838" s="363"/>
      <c r="J6838" s="204">
        <v>213.56</v>
      </c>
    </row>
    <row r="6839" spans="1:10" ht="15" thickTop="1">
      <c r="A6839" s="205"/>
      <c r="B6839" s="190"/>
      <c r="C6839" s="190"/>
      <c r="D6839" s="189"/>
      <c r="E6839" s="189"/>
      <c r="F6839" s="189"/>
      <c r="G6839" s="189"/>
      <c r="H6839" s="189"/>
      <c r="I6839" s="189"/>
      <c r="J6839" s="206"/>
    </row>
    <row r="6840" spans="1:10">
      <c r="A6840" s="290"/>
      <c r="B6840" s="289" t="s">
        <v>8</v>
      </c>
      <c r="C6840" s="289" t="s">
        <v>9</v>
      </c>
      <c r="D6840" s="284" t="s">
        <v>10</v>
      </c>
      <c r="E6840" s="367" t="s">
        <v>136</v>
      </c>
      <c r="F6840" s="367"/>
      <c r="G6840" s="289" t="s">
        <v>11</v>
      </c>
      <c r="H6840" s="288" t="s">
        <v>12</v>
      </c>
      <c r="I6840" s="288" t="s">
        <v>13</v>
      </c>
      <c r="J6840" s="287" t="s">
        <v>14</v>
      </c>
    </row>
    <row r="6841" spans="1:10" ht="38.25" customHeight="1">
      <c r="A6841" s="94" t="s">
        <v>137</v>
      </c>
      <c r="B6841" s="95" t="s">
        <v>1387</v>
      </c>
      <c r="C6841" s="95" t="s">
        <v>21</v>
      </c>
      <c r="D6841" s="277" t="s">
        <v>760</v>
      </c>
      <c r="E6841" s="368" t="s">
        <v>155</v>
      </c>
      <c r="F6841" s="368"/>
      <c r="G6841" s="95" t="s">
        <v>156</v>
      </c>
      <c r="H6841" s="182">
        <v>1</v>
      </c>
      <c r="I6841" s="96">
        <v>10.17</v>
      </c>
      <c r="J6841" s="196">
        <v>10.17</v>
      </c>
    </row>
    <row r="6842" spans="1:10" ht="38.25" customHeight="1">
      <c r="A6842" s="197" t="s">
        <v>146</v>
      </c>
      <c r="B6842" s="183" t="s">
        <v>2197</v>
      </c>
      <c r="C6842" s="183" t="s">
        <v>21</v>
      </c>
      <c r="D6842" s="285" t="s">
        <v>2198</v>
      </c>
      <c r="E6842" s="365" t="s">
        <v>155</v>
      </c>
      <c r="F6842" s="365"/>
      <c r="G6842" s="183" t="s">
        <v>26</v>
      </c>
      <c r="H6842" s="184">
        <v>1</v>
      </c>
      <c r="I6842" s="185">
        <v>0.56000000000000005</v>
      </c>
      <c r="J6842" s="198">
        <v>0.56000000000000005</v>
      </c>
    </row>
    <row r="6843" spans="1:10" ht="38.25" customHeight="1">
      <c r="A6843" s="197" t="s">
        <v>146</v>
      </c>
      <c r="B6843" s="183" t="s">
        <v>2199</v>
      </c>
      <c r="C6843" s="183" t="s">
        <v>21</v>
      </c>
      <c r="D6843" s="285" t="s">
        <v>2200</v>
      </c>
      <c r="E6843" s="365" t="s">
        <v>155</v>
      </c>
      <c r="F6843" s="365"/>
      <c r="G6843" s="183" t="s">
        <v>26</v>
      </c>
      <c r="H6843" s="184">
        <v>1</v>
      </c>
      <c r="I6843" s="185">
        <v>0.15</v>
      </c>
      <c r="J6843" s="198">
        <v>0.15</v>
      </c>
    </row>
    <row r="6844" spans="1:10" ht="38.25" customHeight="1">
      <c r="A6844" s="197" t="s">
        <v>146</v>
      </c>
      <c r="B6844" s="183" t="s">
        <v>2201</v>
      </c>
      <c r="C6844" s="183" t="s">
        <v>21</v>
      </c>
      <c r="D6844" s="285" t="s">
        <v>2202</v>
      </c>
      <c r="E6844" s="365" t="s">
        <v>155</v>
      </c>
      <c r="F6844" s="365"/>
      <c r="G6844" s="183" t="s">
        <v>26</v>
      </c>
      <c r="H6844" s="184">
        <v>1</v>
      </c>
      <c r="I6844" s="185">
        <v>0.7</v>
      </c>
      <c r="J6844" s="198">
        <v>0.7</v>
      </c>
    </row>
    <row r="6845" spans="1:10" ht="38.25" customHeight="1">
      <c r="A6845" s="197" t="s">
        <v>146</v>
      </c>
      <c r="B6845" s="183" t="s">
        <v>2203</v>
      </c>
      <c r="C6845" s="183" t="s">
        <v>21</v>
      </c>
      <c r="D6845" s="285" t="s">
        <v>2204</v>
      </c>
      <c r="E6845" s="365" t="s">
        <v>155</v>
      </c>
      <c r="F6845" s="365"/>
      <c r="G6845" s="183" t="s">
        <v>26</v>
      </c>
      <c r="H6845" s="184">
        <v>1</v>
      </c>
      <c r="I6845" s="185">
        <v>8.76</v>
      </c>
      <c r="J6845" s="198">
        <v>8.76</v>
      </c>
    </row>
    <row r="6846" spans="1:10" ht="25.5">
      <c r="A6846" s="201"/>
      <c r="B6846" s="293"/>
      <c r="C6846" s="293"/>
      <c r="D6846" s="279"/>
      <c r="E6846" s="279" t="s">
        <v>143</v>
      </c>
      <c r="F6846" s="203">
        <v>0</v>
      </c>
      <c r="G6846" s="279" t="s">
        <v>144</v>
      </c>
      <c r="H6846" s="203">
        <v>0</v>
      </c>
      <c r="I6846" s="279" t="s">
        <v>145</v>
      </c>
      <c r="J6846" s="204">
        <v>0</v>
      </c>
    </row>
    <row r="6847" spans="1:10" ht="15" customHeight="1" thickBot="1">
      <c r="A6847" s="201"/>
      <c r="B6847" s="293"/>
      <c r="C6847" s="293"/>
      <c r="D6847" s="279"/>
      <c r="E6847" s="279" t="s">
        <v>663</v>
      </c>
      <c r="F6847" s="203">
        <v>2.2799999999999998</v>
      </c>
      <c r="G6847" s="279"/>
      <c r="H6847" s="363" t="s">
        <v>664</v>
      </c>
      <c r="I6847" s="363"/>
      <c r="J6847" s="204">
        <v>12.45</v>
      </c>
    </row>
    <row r="6848" spans="1:10" ht="15" thickTop="1">
      <c r="A6848" s="205"/>
      <c r="B6848" s="190"/>
      <c r="C6848" s="190"/>
      <c r="D6848" s="189"/>
      <c r="E6848" s="189"/>
      <c r="F6848" s="189"/>
      <c r="G6848" s="189"/>
      <c r="H6848" s="189"/>
      <c r="I6848" s="189"/>
      <c r="J6848" s="206"/>
    </row>
    <row r="6849" spans="1:10">
      <c r="A6849" s="290"/>
      <c r="B6849" s="289" t="s">
        <v>8</v>
      </c>
      <c r="C6849" s="289" t="s">
        <v>9</v>
      </c>
      <c r="D6849" s="284" t="s">
        <v>10</v>
      </c>
      <c r="E6849" s="367" t="s">
        <v>136</v>
      </c>
      <c r="F6849" s="367"/>
      <c r="G6849" s="289" t="s">
        <v>11</v>
      </c>
      <c r="H6849" s="288" t="s">
        <v>12</v>
      </c>
      <c r="I6849" s="288" t="s">
        <v>13</v>
      </c>
      <c r="J6849" s="287" t="s">
        <v>14</v>
      </c>
    </row>
    <row r="6850" spans="1:10" ht="38.25" customHeight="1">
      <c r="A6850" s="94" t="s">
        <v>137</v>
      </c>
      <c r="B6850" s="95" t="s">
        <v>2197</v>
      </c>
      <c r="C6850" s="95" t="s">
        <v>21</v>
      </c>
      <c r="D6850" s="277" t="s">
        <v>2198</v>
      </c>
      <c r="E6850" s="368" t="s">
        <v>155</v>
      </c>
      <c r="F6850" s="368"/>
      <c r="G6850" s="95" t="s">
        <v>26</v>
      </c>
      <c r="H6850" s="182">
        <v>1</v>
      </c>
      <c r="I6850" s="96">
        <v>0.56000000000000005</v>
      </c>
      <c r="J6850" s="196">
        <v>0.56000000000000005</v>
      </c>
    </row>
    <row r="6851" spans="1:10" ht="51">
      <c r="A6851" s="199" t="s">
        <v>139</v>
      </c>
      <c r="B6851" s="186" t="s">
        <v>2205</v>
      </c>
      <c r="C6851" s="186" t="s">
        <v>21</v>
      </c>
      <c r="D6851" s="278" t="s">
        <v>2206</v>
      </c>
      <c r="E6851" s="362" t="s">
        <v>915</v>
      </c>
      <c r="F6851" s="362"/>
      <c r="G6851" s="186" t="s">
        <v>45</v>
      </c>
      <c r="H6851" s="187">
        <v>5.3300000000000001E-5</v>
      </c>
      <c r="I6851" s="188">
        <v>10512.92</v>
      </c>
      <c r="J6851" s="200">
        <v>0.56000000000000005</v>
      </c>
    </row>
    <row r="6852" spans="1:10" ht="25.5">
      <c r="A6852" s="201"/>
      <c r="B6852" s="293"/>
      <c r="C6852" s="293"/>
      <c r="D6852" s="279"/>
      <c r="E6852" s="279" t="s">
        <v>143</v>
      </c>
      <c r="F6852" s="203">
        <v>0</v>
      </c>
      <c r="G6852" s="279" t="s">
        <v>144</v>
      </c>
      <c r="H6852" s="203">
        <v>0</v>
      </c>
      <c r="I6852" s="279" t="s">
        <v>145</v>
      </c>
      <c r="J6852" s="204">
        <v>0</v>
      </c>
    </row>
    <row r="6853" spans="1:10" ht="15" customHeight="1" thickBot="1">
      <c r="A6853" s="201"/>
      <c r="B6853" s="293"/>
      <c r="C6853" s="293"/>
      <c r="D6853" s="279"/>
      <c r="E6853" s="279" t="s">
        <v>663</v>
      </c>
      <c r="F6853" s="203">
        <v>0.12</v>
      </c>
      <c r="G6853" s="279"/>
      <c r="H6853" s="363" t="s">
        <v>664</v>
      </c>
      <c r="I6853" s="363"/>
      <c r="J6853" s="204">
        <v>0.68</v>
      </c>
    </row>
    <row r="6854" spans="1:10" ht="15" thickTop="1">
      <c r="A6854" s="205"/>
      <c r="B6854" s="190"/>
      <c r="C6854" s="190"/>
      <c r="D6854" s="189"/>
      <c r="E6854" s="189"/>
      <c r="F6854" s="189"/>
      <c r="G6854" s="189"/>
      <c r="H6854" s="189"/>
      <c r="I6854" s="189"/>
      <c r="J6854" s="206"/>
    </row>
    <row r="6855" spans="1:10">
      <c r="A6855" s="290"/>
      <c r="B6855" s="289" t="s">
        <v>8</v>
      </c>
      <c r="C6855" s="289" t="s">
        <v>9</v>
      </c>
      <c r="D6855" s="284" t="s">
        <v>10</v>
      </c>
      <c r="E6855" s="367" t="s">
        <v>136</v>
      </c>
      <c r="F6855" s="367"/>
      <c r="G6855" s="289" t="s">
        <v>11</v>
      </c>
      <c r="H6855" s="288" t="s">
        <v>12</v>
      </c>
      <c r="I6855" s="288" t="s">
        <v>13</v>
      </c>
      <c r="J6855" s="287" t="s">
        <v>14</v>
      </c>
    </row>
    <row r="6856" spans="1:10" ht="38.25" customHeight="1">
      <c r="A6856" s="94" t="s">
        <v>137</v>
      </c>
      <c r="B6856" s="95" t="s">
        <v>2199</v>
      </c>
      <c r="C6856" s="95" t="s">
        <v>21</v>
      </c>
      <c r="D6856" s="277" t="s">
        <v>2200</v>
      </c>
      <c r="E6856" s="368" t="s">
        <v>155</v>
      </c>
      <c r="F6856" s="368"/>
      <c r="G6856" s="95" t="s">
        <v>26</v>
      </c>
      <c r="H6856" s="182">
        <v>1</v>
      </c>
      <c r="I6856" s="96">
        <v>0.15</v>
      </c>
      <c r="J6856" s="196">
        <v>0.15</v>
      </c>
    </row>
    <row r="6857" spans="1:10" ht="51">
      <c r="A6857" s="199" t="s">
        <v>139</v>
      </c>
      <c r="B6857" s="186" t="s">
        <v>2205</v>
      </c>
      <c r="C6857" s="186" t="s">
        <v>21</v>
      </c>
      <c r="D6857" s="278" t="s">
        <v>2206</v>
      </c>
      <c r="E6857" s="362" t="s">
        <v>915</v>
      </c>
      <c r="F6857" s="362"/>
      <c r="G6857" s="186" t="s">
        <v>45</v>
      </c>
      <c r="H6857" s="187">
        <v>1.43E-5</v>
      </c>
      <c r="I6857" s="188">
        <v>10512.92</v>
      </c>
      <c r="J6857" s="200">
        <v>0.15</v>
      </c>
    </row>
    <row r="6858" spans="1:10" ht="25.5">
      <c r="A6858" s="201"/>
      <c r="B6858" s="293"/>
      <c r="C6858" s="293"/>
      <c r="D6858" s="279"/>
      <c r="E6858" s="279" t="s">
        <v>143</v>
      </c>
      <c r="F6858" s="203">
        <v>0</v>
      </c>
      <c r="G6858" s="279" t="s">
        <v>144</v>
      </c>
      <c r="H6858" s="203">
        <v>0</v>
      </c>
      <c r="I6858" s="279" t="s">
        <v>145</v>
      </c>
      <c r="J6858" s="204">
        <v>0</v>
      </c>
    </row>
    <row r="6859" spans="1:10" ht="15" customHeight="1" thickBot="1">
      <c r="A6859" s="201"/>
      <c r="B6859" s="293"/>
      <c r="C6859" s="293"/>
      <c r="D6859" s="279"/>
      <c r="E6859" s="279" t="s">
        <v>663</v>
      </c>
      <c r="F6859" s="203">
        <v>0.03</v>
      </c>
      <c r="G6859" s="279"/>
      <c r="H6859" s="363" t="s">
        <v>664</v>
      </c>
      <c r="I6859" s="363"/>
      <c r="J6859" s="204">
        <v>0.18</v>
      </c>
    </row>
    <row r="6860" spans="1:10" ht="15" thickTop="1">
      <c r="A6860" s="205"/>
      <c r="B6860" s="190"/>
      <c r="C6860" s="190"/>
      <c r="D6860" s="189"/>
      <c r="E6860" s="189"/>
      <c r="F6860" s="189"/>
      <c r="G6860" s="189"/>
      <c r="H6860" s="189"/>
      <c r="I6860" s="189"/>
      <c r="J6860" s="206"/>
    </row>
    <row r="6861" spans="1:10">
      <c r="A6861" s="290"/>
      <c r="B6861" s="289" t="s">
        <v>8</v>
      </c>
      <c r="C6861" s="289" t="s">
        <v>9</v>
      </c>
      <c r="D6861" s="284" t="s">
        <v>10</v>
      </c>
      <c r="E6861" s="367" t="s">
        <v>136</v>
      </c>
      <c r="F6861" s="367"/>
      <c r="G6861" s="289" t="s">
        <v>11</v>
      </c>
      <c r="H6861" s="288" t="s">
        <v>12</v>
      </c>
      <c r="I6861" s="288" t="s">
        <v>13</v>
      </c>
      <c r="J6861" s="287" t="s">
        <v>14</v>
      </c>
    </row>
    <row r="6862" spans="1:10" ht="38.25" customHeight="1">
      <c r="A6862" s="94" t="s">
        <v>137</v>
      </c>
      <c r="B6862" s="95" t="s">
        <v>2201</v>
      </c>
      <c r="C6862" s="95" t="s">
        <v>21</v>
      </c>
      <c r="D6862" s="277" t="s">
        <v>2202</v>
      </c>
      <c r="E6862" s="368" t="s">
        <v>155</v>
      </c>
      <c r="F6862" s="368"/>
      <c r="G6862" s="95" t="s">
        <v>26</v>
      </c>
      <c r="H6862" s="182">
        <v>1</v>
      </c>
      <c r="I6862" s="96">
        <v>0.7</v>
      </c>
      <c r="J6862" s="196">
        <v>0.7</v>
      </c>
    </row>
    <row r="6863" spans="1:10" ht="51">
      <c r="A6863" s="199" t="s">
        <v>139</v>
      </c>
      <c r="B6863" s="186" t="s">
        <v>2205</v>
      </c>
      <c r="C6863" s="186" t="s">
        <v>21</v>
      </c>
      <c r="D6863" s="278" t="s">
        <v>2206</v>
      </c>
      <c r="E6863" s="362" t="s">
        <v>915</v>
      </c>
      <c r="F6863" s="362"/>
      <c r="G6863" s="186" t="s">
        <v>45</v>
      </c>
      <c r="H6863" s="187">
        <v>6.6699999999999995E-5</v>
      </c>
      <c r="I6863" s="188">
        <v>10512.92</v>
      </c>
      <c r="J6863" s="200">
        <v>0.7</v>
      </c>
    </row>
    <row r="6864" spans="1:10" ht="25.5">
      <c r="A6864" s="201"/>
      <c r="B6864" s="293"/>
      <c r="C6864" s="293"/>
      <c r="D6864" s="279"/>
      <c r="E6864" s="279" t="s">
        <v>143</v>
      </c>
      <c r="F6864" s="203">
        <v>0</v>
      </c>
      <c r="G6864" s="279" t="s">
        <v>144</v>
      </c>
      <c r="H6864" s="203">
        <v>0</v>
      </c>
      <c r="I6864" s="279" t="s">
        <v>145</v>
      </c>
      <c r="J6864" s="204">
        <v>0</v>
      </c>
    </row>
    <row r="6865" spans="1:10" ht="15" customHeight="1" thickBot="1">
      <c r="A6865" s="201"/>
      <c r="B6865" s="293"/>
      <c r="C6865" s="293"/>
      <c r="D6865" s="279"/>
      <c r="E6865" s="279" t="s">
        <v>663</v>
      </c>
      <c r="F6865" s="203">
        <v>0.15</v>
      </c>
      <c r="G6865" s="279"/>
      <c r="H6865" s="363" t="s">
        <v>664</v>
      </c>
      <c r="I6865" s="363"/>
      <c r="J6865" s="204">
        <v>0.85</v>
      </c>
    </row>
    <row r="6866" spans="1:10" ht="15" thickTop="1">
      <c r="A6866" s="205"/>
      <c r="B6866" s="190"/>
      <c r="C6866" s="190"/>
      <c r="D6866" s="189"/>
      <c r="E6866" s="189"/>
      <c r="F6866" s="189"/>
      <c r="G6866" s="189"/>
      <c r="H6866" s="189"/>
      <c r="I6866" s="189"/>
      <c r="J6866" s="206"/>
    </row>
    <row r="6867" spans="1:10">
      <c r="A6867" s="290"/>
      <c r="B6867" s="289" t="s">
        <v>8</v>
      </c>
      <c r="C6867" s="289" t="s">
        <v>9</v>
      </c>
      <c r="D6867" s="284" t="s">
        <v>10</v>
      </c>
      <c r="E6867" s="367" t="s">
        <v>136</v>
      </c>
      <c r="F6867" s="367"/>
      <c r="G6867" s="289" t="s">
        <v>11</v>
      </c>
      <c r="H6867" s="288" t="s">
        <v>12</v>
      </c>
      <c r="I6867" s="288" t="s">
        <v>13</v>
      </c>
      <c r="J6867" s="287" t="s">
        <v>14</v>
      </c>
    </row>
    <row r="6868" spans="1:10" ht="38.25" customHeight="1">
      <c r="A6868" s="94" t="s">
        <v>137</v>
      </c>
      <c r="B6868" s="95" t="s">
        <v>2203</v>
      </c>
      <c r="C6868" s="95" t="s">
        <v>21</v>
      </c>
      <c r="D6868" s="277" t="s">
        <v>2204</v>
      </c>
      <c r="E6868" s="368" t="s">
        <v>155</v>
      </c>
      <c r="F6868" s="368"/>
      <c r="G6868" s="95" t="s">
        <v>26</v>
      </c>
      <c r="H6868" s="182">
        <v>1</v>
      </c>
      <c r="I6868" s="96">
        <v>8.76</v>
      </c>
      <c r="J6868" s="196">
        <v>8.76</v>
      </c>
    </row>
    <row r="6869" spans="1:10">
      <c r="A6869" s="199" t="s">
        <v>139</v>
      </c>
      <c r="B6869" s="186" t="s">
        <v>1902</v>
      </c>
      <c r="C6869" s="186" t="s">
        <v>21</v>
      </c>
      <c r="D6869" s="278" t="s">
        <v>1903</v>
      </c>
      <c r="E6869" s="362" t="s">
        <v>142</v>
      </c>
      <c r="F6869" s="362"/>
      <c r="G6869" s="186" t="s">
        <v>547</v>
      </c>
      <c r="H6869" s="187">
        <v>1.44</v>
      </c>
      <c r="I6869" s="188">
        <v>6.09</v>
      </c>
      <c r="J6869" s="200">
        <v>8.76</v>
      </c>
    </row>
    <row r="6870" spans="1:10" ht="25.5">
      <c r="A6870" s="201"/>
      <c r="B6870" s="293"/>
      <c r="C6870" s="293"/>
      <c r="D6870" s="279"/>
      <c r="E6870" s="279" t="s">
        <v>143</v>
      </c>
      <c r="F6870" s="203">
        <v>0</v>
      </c>
      <c r="G6870" s="279" t="s">
        <v>144</v>
      </c>
      <c r="H6870" s="203">
        <v>0</v>
      </c>
      <c r="I6870" s="279" t="s">
        <v>145</v>
      </c>
      <c r="J6870" s="204">
        <v>0</v>
      </c>
    </row>
    <row r="6871" spans="1:10" ht="15" customHeight="1" thickBot="1">
      <c r="A6871" s="201"/>
      <c r="B6871" s="293"/>
      <c r="C6871" s="293"/>
      <c r="D6871" s="279"/>
      <c r="E6871" s="279" t="s">
        <v>663</v>
      </c>
      <c r="F6871" s="203">
        <v>1.96</v>
      </c>
      <c r="G6871" s="279"/>
      <c r="H6871" s="363" t="s">
        <v>664</v>
      </c>
      <c r="I6871" s="363"/>
      <c r="J6871" s="204">
        <v>10.72</v>
      </c>
    </row>
    <row r="6872" spans="1:10" ht="15" thickTop="1">
      <c r="A6872" s="205"/>
      <c r="B6872" s="190"/>
      <c r="C6872" s="190"/>
      <c r="D6872" s="189"/>
      <c r="E6872" s="189"/>
      <c r="F6872" s="189"/>
      <c r="G6872" s="189"/>
      <c r="H6872" s="189"/>
      <c r="I6872" s="189"/>
      <c r="J6872" s="206"/>
    </row>
    <row r="6873" spans="1:10">
      <c r="A6873" s="290"/>
      <c r="B6873" s="289" t="s">
        <v>8</v>
      </c>
      <c r="C6873" s="289" t="s">
        <v>9</v>
      </c>
      <c r="D6873" s="284" t="s">
        <v>10</v>
      </c>
      <c r="E6873" s="367" t="s">
        <v>136</v>
      </c>
      <c r="F6873" s="367"/>
      <c r="G6873" s="289" t="s">
        <v>11</v>
      </c>
      <c r="H6873" s="288" t="s">
        <v>12</v>
      </c>
      <c r="I6873" s="288" t="s">
        <v>13</v>
      </c>
      <c r="J6873" s="287" t="s">
        <v>14</v>
      </c>
    </row>
    <row r="6874" spans="1:10" ht="25.5" customHeight="1">
      <c r="A6874" s="94" t="s">
        <v>137</v>
      </c>
      <c r="B6874" s="95" t="s">
        <v>1400</v>
      </c>
      <c r="C6874" s="95" t="s">
        <v>21</v>
      </c>
      <c r="D6874" s="277" t="s">
        <v>773</v>
      </c>
      <c r="E6874" s="368" t="s">
        <v>155</v>
      </c>
      <c r="F6874" s="368"/>
      <c r="G6874" s="95" t="s">
        <v>249</v>
      </c>
      <c r="H6874" s="182">
        <v>1</v>
      </c>
      <c r="I6874" s="96">
        <v>0.52</v>
      </c>
      <c r="J6874" s="196">
        <v>0.52</v>
      </c>
    </row>
    <row r="6875" spans="1:10" ht="25.5" customHeight="1">
      <c r="A6875" s="197" t="s">
        <v>146</v>
      </c>
      <c r="B6875" s="183" t="s">
        <v>2207</v>
      </c>
      <c r="C6875" s="183" t="s">
        <v>21</v>
      </c>
      <c r="D6875" s="285" t="s">
        <v>2208</v>
      </c>
      <c r="E6875" s="365" t="s">
        <v>155</v>
      </c>
      <c r="F6875" s="365"/>
      <c r="G6875" s="183" t="s">
        <v>26</v>
      </c>
      <c r="H6875" s="184">
        <v>1</v>
      </c>
      <c r="I6875" s="185">
        <v>0.42</v>
      </c>
      <c r="J6875" s="198">
        <v>0.42</v>
      </c>
    </row>
    <row r="6876" spans="1:10" ht="25.5" customHeight="1">
      <c r="A6876" s="197" t="s">
        <v>146</v>
      </c>
      <c r="B6876" s="183" t="s">
        <v>2209</v>
      </c>
      <c r="C6876" s="183" t="s">
        <v>21</v>
      </c>
      <c r="D6876" s="285" t="s">
        <v>2210</v>
      </c>
      <c r="E6876" s="365" t="s">
        <v>155</v>
      </c>
      <c r="F6876" s="365"/>
      <c r="G6876" s="183" t="s">
        <v>26</v>
      </c>
      <c r="H6876" s="184">
        <v>1</v>
      </c>
      <c r="I6876" s="185">
        <v>0.1</v>
      </c>
      <c r="J6876" s="198">
        <v>0.1</v>
      </c>
    </row>
    <row r="6877" spans="1:10" ht="25.5">
      <c r="A6877" s="201"/>
      <c r="B6877" s="293"/>
      <c r="C6877" s="293"/>
      <c r="D6877" s="279"/>
      <c r="E6877" s="279" t="s">
        <v>143</v>
      </c>
      <c r="F6877" s="203">
        <v>0</v>
      </c>
      <c r="G6877" s="279" t="s">
        <v>144</v>
      </c>
      <c r="H6877" s="203">
        <v>0</v>
      </c>
      <c r="I6877" s="279" t="s">
        <v>145</v>
      </c>
      <c r="J6877" s="204">
        <v>0</v>
      </c>
    </row>
    <row r="6878" spans="1:10" ht="15" customHeight="1" thickBot="1">
      <c r="A6878" s="201"/>
      <c r="B6878" s="293"/>
      <c r="C6878" s="293"/>
      <c r="D6878" s="279"/>
      <c r="E6878" s="279" t="s">
        <v>663</v>
      </c>
      <c r="F6878" s="203">
        <v>0.11</v>
      </c>
      <c r="G6878" s="279"/>
      <c r="H6878" s="363" t="s">
        <v>664</v>
      </c>
      <c r="I6878" s="363"/>
      <c r="J6878" s="204">
        <v>0.63</v>
      </c>
    </row>
    <row r="6879" spans="1:10" ht="15" thickTop="1">
      <c r="A6879" s="205"/>
      <c r="B6879" s="190"/>
      <c r="C6879" s="190"/>
      <c r="D6879" s="189"/>
      <c r="E6879" s="189"/>
      <c r="F6879" s="189"/>
      <c r="G6879" s="189"/>
      <c r="H6879" s="189"/>
      <c r="I6879" s="189"/>
      <c r="J6879" s="206"/>
    </row>
    <row r="6880" spans="1:10">
      <c r="A6880" s="290"/>
      <c r="B6880" s="289" t="s">
        <v>8</v>
      </c>
      <c r="C6880" s="289" t="s">
        <v>9</v>
      </c>
      <c r="D6880" s="284" t="s">
        <v>10</v>
      </c>
      <c r="E6880" s="367" t="s">
        <v>136</v>
      </c>
      <c r="F6880" s="367"/>
      <c r="G6880" s="289" t="s">
        <v>11</v>
      </c>
      <c r="H6880" s="288" t="s">
        <v>12</v>
      </c>
      <c r="I6880" s="288" t="s">
        <v>13</v>
      </c>
      <c r="J6880" s="287" t="s">
        <v>14</v>
      </c>
    </row>
    <row r="6881" spans="1:10" ht="25.5" customHeight="1">
      <c r="A6881" s="94" t="s">
        <v>137</v>
      </c>
      <c r="B6881" s="95" t="s">
        <v>1399</v>
      </c>
      <c r="C6881" s="95" t="s">
        <v>21</v>
      </c>
      <c r="D6881" s="277" t="s">
        <v>772</v>
      </c>
      <c r="E6881" s="368" t="s">
        <v>155</v>
      </c>
      <c r="F6881" s="368"/>
      <c r="G6881" s="95" t="s">
        <v>156</v>
      </c>
      <c r="H6881" s="182">
        <v>1</v>
      </c>
      <c r="I6881" s="96">
        <v>3.58</v>
      </c>
      <c r="J6881" s="196">
        <v>3.58</v>
      </c>
    </row>
    <row r="6882" spans="1:10" ht="25.5" customHeight="1">
      <c r="A6882" s="197" t="s">
        <v>146</v>
      </c>
      <c r="B6882" s="183" t="s">
        <v>2207</v>
      </c>
      <c r="C6882" s="183" t="s">
        <v>21</v>
      </c>
      <c r="D6882" s="285" t="s">
        <v>2208</v>
      </c>
      <c r="E6882" s="365" t="s">
        <v>155</v>
      </c>
      <c r="F6882" s="365"/>
      <c r="G6882" s="183" t="s">
        <v>26</v>
      </c>
      <c r="H6882" s="184">
        <v>1</v>
      </c>
      <c r="I6882" s="185">
        <v>0.42</v>
      </c>
      <c r="J6882" s="198">
        <v>0.42</v>
      </c>
    </row>
    <row r="6883" spans="1:10" ht="25.5" customHeight="1">
      <c r="A6883" s="197" t="s">
        <v>146</v>
      </c>
      <c r="B6883" s="183" t="s">
        <v>2209</v>
      </c>
      <c r="C6883" s="183" t="s">
        <v>21</v>
      </c>
      <c r="D6883" s="285" t="s">
        <v>2210</v>
      </c>
      <c r="E6883" s="365" t="s">
        <v>155</v>
      </c>
      <c r="F6883" s="365"/>
      <c r="G6883" s="183" t="s">
        <v>26</v>
      </c>
      <c r="H6883" s="184">
        <v>1</v>
      </c>
      <c r="I6883" s="185">
        <v>0.1</v>
      </c>
      <c r="J6883" s="198">
        <v>0.1</v>
      </c>
    </row>
    <row r="6884" spans="1:10" ht="25.5" customHeight="1">
      <c r="A6884" s="197" t="s">
        <v>146</v>
      </c>
      <c r="B6884" s="183" t="s">
        <v>2211</v>
      </c>
      <c r="C6884" s="183" t="s">
        <v>21</v>
      </c>
      <c r="D6884" s="285" t="s">
        <v>2212</v>
      </c>
      <c r="E6884" s="365" t="s">
        <v>155</v>
      </c>
      <c r="F6884" s="365"/>
      <c r="G6884" s="183" t="s">
        <v>26</v>
      </c>
      <c r="H6884" s="184">
        <v>1</v>
      </c>
      <c r="I6884" s="185">
        <v>0.35</v>
      </c>
      <c r="J6884" s="198">
        <v>0.35</v>
      </c>
    </row>
    <row r="6885" spans="1:10" ht="38.25" customHeight="1">
      <c r="A6885" s="197" t="s">
        <v>146</v>
      </c>
      <c r="B6885" s="183" t="s">
        <v>2213</v>
      </c>
      <c r="C6885" s="183" t="s">
        <v>21</v>
      </c>
      <c r="D6885" s="285" t="s">
        <v>2214</v>
      </c>
      <c r="E6885" s="365" t="s">
        <v>155</v>
      </c>
      <c r="F6885" s="365"/>
      <c r="G6885" s="183" t="s">
        <v>26</v>
      </c>
      <c r="H6885" s="184">
        <v>1</v>
      </c>
      <c r="I6885" s="185">
        <v>2.71</v>
      </c>
      <c r="J6885" s="198">
        <v>2.71</v>
      </c>
    </row>
    <row r="6886" spans="1:10" ht="25.5">
      <c r="A6886" s="201"/>
      <c r="B6886" s="293"/>
      <c r="C6886" s="293"/>
      <c r="D6886" s="279"/>
      <c r="E6886" s="279" t="s">
        <v>143</v>
      </c>
      <c r="F6886" s="203">
        <v>0</v>
      </c>
      <c r="G6886" s="279" t="s">
        <v>144</v>
      </c>
      <c r="H6886" s="203">
        <v>0</v>
      </c>
      <c r="I6886" s="279" t="s">
        <v>145</v>
      </c>
      <c r="J6886" s="204">
        <v>0</v>
      </c>
    </row>
    <row r="6887" spans="1:10" ht="15" customHeight="1" thickBot="1">
      <c r="A6887" s="201"/>
      <c r="B6887" s="293"/>
      <c r="C6887" s="293"/>
      <c r="D6887" s="279"/>
      <c r="E6887" s="279" t="s">
        <v>663</v>
      </c>
      <c r="F6887" s="203">
        <v>0.8</v>
      </c>
      <c r="G6887" s="279"/>
      <c r="H6887" s="363" t="s">
        <v>664</v>
      </c>
      <c r="I6887" s="363"/>
      <c r="J6887" s="204">
        <v>4.38</v>
      </c>
    </row>
    <row r="6888" spans="1:10" ht="15" thickTop="1">
      <c r="A6888" s="205"/>
      <c r="B6888" s="190"/>
      <c r="C6888" s="190"/>
      <c r="D6888" s="189"/>
      <c r="E6888" s="189"/>
      <c r="F6888" s="189"/>
      <c r="G6888" s="189"/>
      <c r="H6888" s="189"/>
      <c r="I6888" s="189"/>
      <c r="J6888" s="206"/>
    </row>
    <row r="6889" spans="1:10">
      <c r="A6889" s="290"/>
      <c r="B6889" s="289" t="s">
        <v>8</v>
      </c>
      <c r="C6889" s="289" t="s">
        <v>9</v>
      </c>
      <c r="D6889" s="284" t="s">
        <v>10</v>
      </c>
      <c r="E6889" s="367" t="s">
        <v>136</v>
      </c>
      <c r="F6889" s="367"/>
      <c r="G6889" s="289" t="s">
        <v>11</v>
      </c>
      <c r="H6889" s="288" t="s">
        <v>12</v>
      </c>
      <c r="I6889" s="288" t="s">
        <v>13</v>
      </c>
      <c r="J6889" s="287" t="s">
        <v>14</v>
      </c>
    </row>
    <row r="6890" spans="1:10" ht="25.5" customHeight="1">
      <c r="A6890" s="94" t="s">
        <v>137</v>
      </c>
      <c r="B6890" s="95" t="s">
        <v>2207</v>
      </c>
      <c r="C6890" s="95" t="s">
        <v>21</v>
      </c>
      <c r="D6890" s="277" t="s">
        <v>2208</v>
      </c>
      <c r="E6890" s="368" t="s">
        <v>155</v>
      </c>
      <c r="F6890" s="368"/>
      <c r="G6890" s="95" t="s">
        <v>26</v>
      </c>
      <c r="H6890" s="182">
        <v>1</v>
      </c>
      <c r="I6890" s="96">
        <v>0.42</v>
      </c>
      <c r="J6890" s="196">
        <v>0.42</v>
      </c>
    </row>
    <row r="6891" spans="1:10" ht="25.5" customHeight="1">
      <c r="A6891" s="199" t="s">
        <v>139</v>
      </c>
      <c r="B6891" s="186" t="s">
        <v>2215</v>
      </c>
      <c r="C6891" s="186" t="s">
        <v>21</v>
      </c>
      <c r="D6891" s="278" t="s">
        <v>2216</v>
      </c>
      <c r="E6891" s="362" t="s">
        <v>915</v>
      </c>
      <c r="F6891" s="362"/>
      <c r="G6891" s="186" t="s">
        <v>45</v>
      </c>
      <c r="H6891" s="187">
        <v>6.0000000000000002E-5</v>
      </c>
      <c r="I6891" s="188">
        <v>7090.69</v>
      </c>
      <c r="J6891" s="200">
        <v>0.42</v>
      </c>
    </row>
    <row r="6892" spans="1:10" ht="25.5">
      <c r="A6892" s="201"/>
      <c r="B6892" s="293"/>
      <c r="C6892" s="293"/>
      <c r="D6892" s="279"/>
      <c r="E6892" s="279" t="s">
        <v>143</v>
      </c>
      <c r="F6892" s="203">
        <v>0</v>
      </c>
      <c r="G6892" s="279" t="s">
        <v>144</v>
      </c>
      <c r="H6892" s="203">
        <v>0</v>
      </c>
      <c r="I6892" s="279" t="s">
        <v>145</v>
      </c>
      <c r="J6892" s="204">
        <v>0</v>
      </c>
    </row>
    <row r="6893" spans="1:10" ht="15" customHeight="1" thickBot="1">
      <c r="A6893" s="201"/>
      <c r="B6893" s="293"/>
      <c r="C6893" s="293"/>
      <c r="D6893" s="279"/>
      <c r="E6893" s="279" t="s">
        <v>663</v>
      </c>
      <c r="F6893" s="203">
        <v>0.09</v>
      </c>
      <c r="G6893" s="279"/>
      <c r="H6893" s="363" t="s">
        <v>664</v>
      </c>
      <c r="I6893" s="363"/>
      <c r="J6893" s="204">
        <v>0.51</v>
      </c>
    </row>
    <row r="6894" spans="1:10" ht="15" thickTop="1">
      <c r="A6894" s="205"/>
      <c r="B6894" s="190"/>
      <c r="C6894" s="190"/>
      <c r="D6894" s="189"/>
      <c r="E6894" s="189"/>
      <c r="F6894" s="189"/>
      <c r="G6894" s="189"/>
      <c r="H6894" s="189"/>
      <c r="I6894" s="189"/>
      <c r="J6894" s="206"/>
    </row>
    <row r="6895" spans="1:10">
      <c r="A6895" s="290"/>
      <c r="B6895" s="289" t="s">
        <v>8</v>
      </c>
      <c r="C6895" s="289" t="s">
        <v>9</v>
      </c>
      <c r="D6895" s="284" t="s">
        <v>10</v>
      </c>
      <c r="E6895" s="367" t="s">
        <v>136</v>
      </c>
      <c r="F6895" s="367"/>
      <c r="G6895" s="289" t="s">
        <v>11</v>
      </c>
      <c r="H6895" s="288" t="s">
        <v>12</v>
      </c>
      <c r="I6895" s="288" t="s">
        <v>13</v>
      </c>
      <c r="J6895" s="287" t="s">
        <v>14</v>
      </c>
    </row>
    <row r="6896" spans="1:10" ht="25.5" customHeight="1">
      <c r="A6896" s="94" t="s">
        <v>137</v>
      </c>
      <c r="B6896" s="95" t="s">
        <v>2209</v>
      </c>
      <c r="C6896" s="95" t="s">
        <v>21</v>
      </c>
      <c r="D6896" s="277" t="s">
        <v>2210</v>
      </c>
      <c r="E6896" s="368" t="s">
        <v>155</v>
      </c>
      <c r="F6896" s="368"/>
      <c r="G6896" s="95" t="s">
        <v>26</v>
      </c>
      <c r="H6896" s="182">
        <v>1</v>
      </c>
      <c r="I6896" s="96">
        <v>0.1</v>
      </c>
      <c r="J6896" s="196">
        <v>0.1</v>
      </c>
    </row>
    <row r="6897" spans="1:10" ht="25.5" customHeight="1">
      <c r="A6897" s="199" t="s">
        <v>139</v>
      </c>
      <c r="B6897" s="186" t="s">
        <v>2215</v>
      </c>
      <c r="C6897" s="186" t="s">
        <v>21</v>
      </c>
      <c r="D6897" s="278" t="s">
        <v>2216</v>
      </c>
      <c r="E6897" s="362" t="s">
        <v>915</v>
      </c>
      <c r="F6897" s="362"/>
      <c r="G6897" s="186" t="s">
        <v>45</v>
      </c>
      <c r="H6897" s="187">
        <v>1.4800000000000001E-5</v>
      </c>
      <c r="I6897" s="188">
        <v>7090.69</v>
      </c>
      <c r="J6897" s="200">
        <v>0.1</v>
      </c>
    </row>
    <row r="6898" spans="1:10" ht="25.5">
      <c r="A6898" s="201"/>
      <c r="B6898" s="293"/>
      <c r="C6898" s="293"/>
      <c r="D6898" s="279"/>
      <c r="E6898" s="279" t="s">
        <v>143</v>
      </c>
      <c r="F6898" s="203">
        <v>0</v>
      </c>
      <c r="G6898" s="279" t="s">
        <v>144</v>
      </c>
      <c r="H6898" s="203">
        <v>0</v>
      </c>
      <c r="I6898" s="279" t="s">
        <v>145</v>
      </c>
      <c r="J6898" s="204">
        <v>0</v>
      </c>
    </row>
    <row r="6899" spans="1:10" ht="15" customHeight="1" thickBot="1">
      <c r="A6899" s="201"/>
      <c r="B6899" s="293"/>
      <c r="C6899" s="293"/>
      <c r="D6899" s="279"/>
      <c r="E6899" s="279" t="s">
        <v>663</v>
      </c>
      <c r="F6899" s="203">
        <v>0.02</v>
      </c>
      <c r="G6899" s="279"/>
      <c r="H6899" s="363" t="s">
        <v>664</v>
      </c>
      <c r="I6899" s="363"/>
      <c r="J6899" s="204">
        <v>0.12</v>
      </c>
    </row>
    <row r="6900" spans="1:10" ht="15" thickTop="1">
      <c r="A6900" s="205"/>
      <c r="B6900" s="190"/>
      <c r="C6900" s="190"/>
      <c r="D6900" s="189"/>
      <c r="E6900" s="189"/>
      <c r="F6900" s="189"/>
      <c r="G6900" s="189"/>
      <c r="H6900" s="189"/>
      <c r="I6900" s="189"/>
      <c r="J6900" s="206"/>
    </row>
    <row r="6901" spans="1:10">
      <c r="A6901" s="290"/>
      <c r="B6901" s="289" t="s">
        <v>8</v>
      </c>
      <c r="C6901" s="289" t="s">
        <v>9</v>
      </c>
      <c r="D6901" s="284" t="s">
        <v>10</v>
      </c>
      <c r="E6901" s="367" t="s">
        <v>136</v>
      </c>
      <c r="F6901" s="367"/>
      <c r="G6901" s="289" t="s">
        <v>11</v>
      </c>
      <c r="H6901" s="288" t="s">
        <v>12</v>
      </c>
      <c r="I6901" s="288" t="s">
        <v>13</v>
      </c>
      <c r="J6901" s="287" t="s">
        <v>14</v>
      </c>
    </row>
    <row r="6902" spans="1:10" ht="25.5" customHeight="1">
      <c r="A6902" s="94" t="s">
        <v>137</v>
      </c>
      <c r="B6902" s="95" t="s">
        <v>2211</v>
      </c>
      <c r="C6902" s="95" t="s">
        <v>21</v>
      </c>
      <c r="D6902" s="277" t="s">
        <v>2212</v>
      </c>
      <c r="E6902" s="368" t="s">
        <v>155</v>
      </c>
      <c r="F6902" s="368"/>
      <c r="G6902" s="95" t="s">
        <v>26</v>
      </c>
      <c r="H6902" s="182">
        <v>1</v>
      </c>
      <c r="I6902" s="96">
        <v>0.35</v>
      </c>
      <c r="J6902" s="196">
        <v>0.35</v>
      </c>
    </row>
    <row r="6903" spans="1:10" ht="25.5" customHeight="1">
      <c r="A6903" s="199" t="s">
        <v>139</v>
      </c>
      <c r="B6903" s="186" t="s">
        <v>2215</v>
      </c>
      <c r="C6903" s="186" t="s">
        <v>21</v>
      </c>
      <c r="D6903" s="278" t="s">
        <v>2216</v>
      </c>
      <c r="E6903" s="362" t="s">
        <v>915</v>
      </c>
      <c r="F6903" s="362"/>
      <c r="G6903" s="186" t="s">
        <v>45</v>
      </c>
      <c r="H6903" s="187">
        <v>5.0000000000000002E-5</v>
      </c>
      <c r="I6903" s="188">
        <v>7090.69</v>
      </c>
      <c r="J6903" s="200">
        <v>0.35</v>
      </c>
    </row>
    <row r="6904" spans="1:10" ht="25.5">
      <c r="A6904" s="201"/>
      <c r="B6904" s="293"/>
      <c r="C6904" s="293"/>
      <c r="D6904" s="279"/>
      <c r="E6904" s="279" t="s">
        <v>143</v>
      </c>
      <c r="F6904" s="203">
        <v>0</v>
      </c>
      <c r="G6904" s="279" t="s">
        <v>144</v>
      </c>
      <c r="H6904" s="203">
        <v>0</v>
      </c>
      <c r="I6904" s="279" t="s">
        <v>145</v>
      </c>
      <c r="J6904" s="204">
        <v>0</v>
      </c>
    </row>
    <row r="6905" spans="1:10" ht="15" customHeight="1" thickBot="1">
      <c r="A6905" s="201"/>
      <c r="B6905" s="293"/>
      <c r="C6905" s="293"/>
      <c r="D6905" s="279"/>
      <c r="E6905" s="279" t="s">
        <v>663</v>
      </c>
      <c r="F6905" s="203">
        <v>7.0000000000000007E-2</v>
      </c>
      <c r="G6905" s="279"/>
      <c r="H6905" s="363" t="s">
        <v>664</v>
      </c>
      <c r="I6905" s="363"/>
      <c r="J6905" s="204">
        <v>0.42</v>
      </c>
    </row>
    <row r="6906" spans="1:10" ht="15" thickTop="1">
      <c r="A6906" s="205"/>
      <c r="B6906" s="190"/>
      <c r="C6906" s="190"/>
      <c r="D6906" s="189"/>
      <c r="E6906" s="189"/>
      <c r="F6906" s="189"/>
      <c r="G6906" s="189"/>
      <c r="H6906" s="189"/>
      <c r="I6906" s="189"/>
      <c r="J6906" s="206"/>
    </row>
    <row r="6907" spans="1:10">
      <c r="A6907" s="290"/>
      <c r="B6907" s="289" t="s">
        <v>8</v>
      </c>
      <c r="C6907" s="289" t="s">
        <v>9</v>
      </c>
      <c r="D6907" s="284" t="s">
        <v>10</v>
      </c>
      <c r="E6907" s="367" t="s">
        <v>136</v>
      </c>
      <c r="F6907" s="367"/>
      <c r="G6907" s="289" t="s">
        <v>11</v>
      </c>
      <c r="H6907" s="288" t="s">
        <v>12</v>
      </c>
      <c r="I6907" s="288" t="s">
        <v>13</v>
      </c>
      <c r="J6907" s="287" t="s">
        <v>14</v>
      </c>
    </row>
    <row r="6908" spans="1:10" ht="38.25" customHeight="1">
      <c r="A6908" s="94" t="s">
        <v>137</v>
      </c>
      <c r="B6908" s="95" t="s">
        <v>2213</v>
      </c>
      <c r="C6908" s="95" t="s">
        <v>21</v>
      </c>
      <c r="D6908" s="277" t="s">
        <v>2214</v>
      </c>
      <c r="E6908" s="368" t="s">
        <v>155</v>
      </c>
      <c r="F6908" s="368"/>
      <c r="G6908" s="95" t="s">
        <v>26</v>
      </c>
      <c r="H6908" s="182">
        <v>1</v>
      </c>
      <c r="I6908" s="96">
        <v>2.71</v>
      </c>
      <c r="J6908" s="196">
        <v>2.71</v>
      </c>
    </row>
    <row r="6909" spans="1:10">
      <c r="A6909" s="199" t="s">
        <v>139</v>
      </c>
      <c r="B6909" s="186" t="s">
        <v>1831</v>
      </c>
      <c r="C6909" s="186" t="s">
        <v>21</v>
      </c>
      <c r="D6909" s="278" t="s">
        <v>1832</v>
      </c>
      <c r="E6909" s="362" t="s">
        <v>1833</v>
      </c>
      <c r="F6909" s="362"/>
      <c r="G6909" s="186" t="s">
        <v>1834</v>
      </c>
      <c r="H6909" s="187">
        <v>2.5364800000000001</v>
      </c>
      <c r="I6909" s="188">
        <v>1.07</v>
      </c>
      <c r="J6909" s="200">
        <v>2.71</v>
      </c>
    </row>
    <row r="6910" spans="1:10" ht="25.5">
      <c r="A6910" s="201"/>
      <c r="B6910" s="293"/>
      <c r="C6910" s="293"/>
      <c r="D6910" s="279"/>
      <c r="E6910" s="279" t="s">
        <v>143</v>
      </c>
      <c r="F6910" s="203">
        <v>0</v>
      </c>
      <c r="G6910" s="279" t="s">
        <v>144</v>
      </c>
      <c r="H6910" s="203">
        <v>0</v>
      </c>
      <c r="I6910" s="279" t="s">
        <v>145</v>
      </c>
      <c r="J6910" s="204">
        <v>0</v>
      </c>
    </row>
    <row r="6911" spans="1:10" ht="15" customHeight="1" thickBot="1">
      <c r="A6911" s="201"/>
      <c r="B6911" s="293"/>
      <c r="C6911" s="293"/>
      <c r="D6911" s="279"/>
      <c r="E6911" s="279" t="s">
        <v>663</v>
      </c>
      <c r="F6911" s="203">
        <v>0.6</v>
      </c>
      <c r="G6911" s="279"/>
      <c r="H6911" s="363" t="s">
        <v>664</v>
      </c>
      <c r="I6911" s="363"/>
      <c r="J6911" s="204">
        <v>3.31</v>
      </c>
    </row>
    <row r="6912" spans="1:10" ht="15" thickTop="1">
      <c r="A6912" s="205"/>
      <c r="B6912" s="190"/>
      <c r="C6912" s="190"/>
      <c r="D6912" s="189"/>
      <c r="E6912" s="189"/>
      <c r="F6912" s="189"/>
      <c r="G6912" s="189"/>
      <c r="H6912" s="189"/>
      <c r="I6912" s="189"/>
      <c r="J6912" s="206"/>
    </row>
    <row r="6913" spans="1:10">
      <c r="A6913" s="290"/>
      <c r="B6913" s="289" t="s">
        <v>8</v>
      </c>
      <c r="C6913" s="289" t="s">
        <v>9</v>
      </c>
      <c r="D6913" s="284" t="s">
        <v>10</v>
      </c>
      <c r="E6913" s="367" t="s">
        <v>136</v>
      </c>
      <c r="F6913" s="367"/>
      <c r="G6913" s="289" t="s">
        <v>11</v>
      </c>
      <c r="H6913" s="288" t="s">
        <v>12</v>
      </c>
      <c r="I6913" s="288" t="s">
        <v>13</v>
      </c>
      <c r="J6913" s="287" t="s">
        <v>14</v>
      </c>
    </row>
    <row r="6914" spans="1:10" ht="38.25">
      <c r="A6914" s="94" t="s">
        <v>137</v>
      </c>
      <c r="B6914" s="95" t="s">
        <v>3785</v>
      </c>
      <c r="C6914" s="95" t="s">
        <v>21</v>
      </c>
      <c r="D6914" s="277" t="s">
        <v>3786</v>
      </c>
      <c r="E6914" s="368" t="s">
        <v>178</v>
      </c>
      <c r="F6914" s="368"/>
      <c r="G6914" s="95" t="s">
        <v>2</v>
      </c>
      <c r="H6914" s="182">
        <v>1</v>
      </c>
      <c r="I6914" s="96">
        <v>268.61</v>
      </c>
      <c r="J6914" s="196">
        <v>268.61</v>
      </c>
    </row>
    <row r="6915" spans="1:10" ht="51">
      <c r="A6915" s="197" t="s">
        <v>146</v>
      </c>
      <c r="B6915" s="183" t="s">
        <v>1382</v>
      </c>
      <c r="C6915" s="183" t="s">
        <v>21</v>
      </c>
      <c r="D6915" s="285" t="s">
        <v>756</v>
      </c>
      <c r="E6915" s="365" t="s">
        <v>155</v>
      </c>
      <c r="F6915" s="365"/>
      <c r="G6915" s="183" t="s">
        <v>156</v>
      </c>
      <c r="H6915" s="184">
        <v>7.9399999999999998E-2</v>
      </c>
      <c r="I6915" s="185">
        <v>137.06</v>
      </c>
      <c r="J6915" s="198">
        <v>10.88</v>
      </c>
    </row>
    <row r="6916" spans="1:10" ht="51">
      <c r="A6916" s="197" t="s">
        <v>146</v>
      </c>
      <c r="B6916" s="183" t="s">
        <v>1383</v>
      </c>
      <c r="C6916" s="183" t="s">
        <v>21</v>
      </c>
      <c r="D6916" s="285" t="s">
        <v>757</v>
      </c>
      <c r="E6916" s="365" t="s">
        <v>155</v>
      </c>
      <c r="F6916" s="365"/>
      <c r="G6916" s="183" t="s">
        <v>249</v>
      </c>
      <c r="H6916" s="184">
        <v>0.3972</v>
      </c>
      <c r="I6916" s="185">
        <v>55.09</v>
      </c>
      <c r="J6916" s="198">
        <v>21.88</v>
      </c>
    </row>
    <row r="6917" spans="1:10" ht="25.5" customHeight="1">
      <c r="A6917" s="197" t="s">
        <v>146</v>
      </c>
      <c r="B6917" s="183" t="s">
        <v>1386</v>
      </c>
      <c r="C6917" s="183" t="s">
        <v>21</v>
      </c>
      <c r="D6917" s="285" t="s">
        <v>174</v>
      </c>
      <c r="E6917" s="365" t="s">
        <v>148</v>
      </c>
      <c r="F6917" s="365"/>
      <c r="G6917" s="183" t="s">
        <v>26</v>
      </c>
      <c r="H6917" s="184">
        <v>0.57199999999999995</v>
      </c>
      <c r="I6917" s="185">
        <v>25.62</v>
      </c>
      <c r="J6917" s="198">
        <v>14.65</v>
      </c>
    </row>
    <row r="6918" spans="1:10" ht="25.5" customHeight="1">
      <c r="A6918" s="197" t="s">
        <v>146</v>
      </c>
      <c r="B6918" s="183" t="s">
        <v>1345</v>
      </c>
      <c r="C6918" s="183" t="s">
        <v>21</v>
      </c>
      <c r="D6918" s="285" t="s">
        <v>147</v>
      </c>
      <c r="E6918" s="365" t="s">
        <v>148</v>
      </c>
      <c r="F6918" s="365"/>
      <c r="G6918" s="183" t="s">
        <v>26</v>
      </c>
      <c r="H6918" s="184">
        <v>0.8579</v>
      </c>
      <c r="I6918" s="185">
        <v>20.32</v>
      </c>
      <c r="J6918" s="198">
        <v>17.43</v>
      </c>
    </row>
    <row r="6919" spans="1:10" ht="25.5" customHeight="1">
      <c r="A6919" s="197" t="s">
        <v>146</v>
      </c>
      <c r="B6919" s="183" t="s">
        <v>1378</v>
      </c>
      <c r="C6919" s="183" t="s">
        <v>21</v>
      </c>
      <c r="D6919" s="285" t="s">
        <v>749</v>
      </c>
      <c r="E6919" s="365" t="s">
        <v>155</v>
      </c>
      <c r="F6919" s="365"/>
      <c r="G6919" s="183" t="s">
        <v>156</v>
      </c>
      <c r="H6919" s="184">
        <v>3.2500000000000001E-2</v>
      </c>
      <c r="I6919" s="185">
        <v>30.06</v>
      </c>
      <c r="J6919" s="198">
        <v>0.97</v>
      </c>
    </row>
    <row r="6920" spans="1:10" ht="25.5" customHeight="1">
      <c r="A6920" s="197" t="s">
        <v>146</v>
      </c>
      <c r="B6920" s="183" t="s">
        <v>1888</v>
      </c>
      <c r="C6920" s="183" t="s">
        <v>21</v>
      </c>
      <c r="D6920" s="285" t="s">
        <v>1889</v>
      </c>
      <c r="E6920" s="365" t="s">
        <v>155</v>
      </c>
      <c r="F6920" s="365"/>
      <c r="G6920" s="183" t="s">
        <v>249</v>
      </c>
      <c r="H6920" s="184">
        <v>3.0200000000000001E-2</v>
      </c>
      <c r="I6920" s="185">
        <v>22.76</v>
      </c>
      <c r="J6920" s="198">
        <v>0.68</v>
      </c>
    </row>
    <row r="6921" spans="1:10" ht="25.5">
      <c r="A6921" s="199" t="s">
        <v>139</v>
      </c>
      <c r="B6921" s="186" t="s">
        <v>1637</v>
      </c>
      <c r="C6921" s="186" t="s">
        <v>21</v>
      </c>
      <c r="D6921" s="278" t="s">
        <v>542</v>
      </c>
      <c r="E6921" s="362" t="s">
        <v>142</v>
      </c>
      <c r="F6921" s="362"/>
      <c r="G6921" s="186" t="s">
        <v>2</v>
      </c>
      <c r="H6921" s="187">
        <v>1.1000000000000001</v>
      </c>
      <c r="I6921" s="188">
        <v>183.75</v>
      </c>
      <c r="J6921" s="200">
        <v>202.12</v>
      </c>
    </row>
    <row r="6922" spans="1:10" ht="25.5">
      <c r="A6922" s="201"/>
      <c r="B6922" s="293"/>
      <c r="C6922" s="293"/>
      <c r="D6922" s="279"/>
      <c r="E6922" s="279" t="s">
        <v>143</v>
      </c>
      <c r="F6922" s="203">
        <v>35.18</v>
      </c>
      <c r="G6922" s="279" t="s">
        <v>144</v>
      </c>
      <c r="H6922" s="203">
        <v>0</v>
      </c>
      <c r="I6922" s="279" t="s">
        <v>145</v>
      </c>
      <c r="J6922" s="204">
        <v>35.18</v>
      </c>
    </row>
    <row r="6923" spans="1:10" ht="15" customHeight="1" thickBot="1">
      <c r="A6923" s="201"/>
      <c r="B6923" s="293"/>
      <c r="C6923" s="293"/>
      <c r="D6923" s="279"/>
      <c r="E6923" s="279" t="s">
        <v>663</v>
      </c>
      <c r="F6923" s="203">
        <v>60.35</v>
      </c>
      <c r="G6923" s="279"/>
      <c r="H6923" s="363" t="s">
        <v>664</v>
      </c>
      <c r="I6923" s="363"/>
      <c r="J6923" s="204">
        <v>328.96</v>
      </c>
    </row>
    <row r="6924" spans="1:10" ht="15" thickTop="1">
      <c r="A6924" s="205"/>
      <c r="B6924" s="190"/>
      <c r="C6924" s="190"/>
      <c r="D6924" s="189"/>
      <c r="E6924" s="189"/>
      <c r="F6924" s="189"/>
      <c r="G6924" s="189"/>
      <c r="H6924" s="189"/>
      <c r="I6924" s="189"/>
      <c r="J6924" s="206"/>
    </row>
    <row r="6925" spans="1:10">
      <c r="A6925" s="290"/>
      <c r="B6925" s="289" t="s">
        <v>8</v>
      </c>
      <c r="C6925" s="289" t="s">
        <v>9</v>
      </c>
      <c r="D6925" s="284" t="s">
        <v>10</v>
      </c>
      <c r="E6925" s="367" t="s">
        <v>136</v>
      </c>
      <c r="F6925" s="367"/>
      <c r="G6925" s="289" t="s">
        <v>11</v>
      </c>
      <c r="H6925" s="288" t="s">
        <v>12</v>
      </c>
      <c r="I6925" s="288" t="s">
        <v>13</v>
      </c>
      <c r="J6925" s="287" t="s">
        <v>14</v>
      </c>
    </row>
    <row r="6926" spans="1:10" ht="25.5" customHeight="1">
      <c r="A6926" s="94" t="s">
        <v>137</v>
      </c>
      <c r="B6926" s="95" t="s">
        <v>1645</v>
      </c>
      <c r="C6926" s="95" t="s">
        <v>21</v>
      </c>
      <c r="D6926" s="277" t="s">
        <v>561</v>
      </c>
      <c r="E6926" s="368" t="s">
        <v>178</v>
      </c>
      <c r="F6926" s="368"/>
      <c r="G6926" s="95" t="s">
        <v>3</v>
      </c>
      <c r="H6926" s="182">
        <v>1</v>
      </c>
      <c r="I6926" s="96">
        <v>5.9</v>
      </c>
      <c r="J6926" s="196">
        <v>5.9</v>
      </c>
    </row>
    <row r="6927" spans="1:10" ht="25.5" customHeight="1">
      <c r="A6927" s="197" t="s">
        <v>146</v>
      </c>
      <c r="B6927" s="183" t="s">
        <v>1386</v>
      </c>
      <c r="C6927" s="183" t="s">
        <v>21</v>
      </c>
      <c r="D6927" s="285" t="s">
        <v>174</v>
      </c>
      <c r="E6927" s="365" t="s">
        <v>148</v>
      </c>
      <c r="F6927" s="365"/>
      <c r="G6927" s="183" t="s">
        <v>26</v>
      </c>
      <c r="H6927" s="184">
        <v>0.10199999999999999</v>
      </c>
      <c r="I6927" s="185">
        <v>25.62</v>
      </c>
      <c r="J6927" s="198">
        <v>2.61</v>
      </c>
    </row>
    <row r="6928" spans="1:10" ht="25.5" customHeight="1">
      <c r="A6928" s="197" t="s">
        <v>146</v>
      </c>
      <c r="B6928" s="183" t="s">
        <v>1345</v>
      </c>
      <c r="C6928" s="183" t="s">
        <v>21</v>
      </c>
      <c r="D6928" s="285" t="s">
        <v>147</v>
      </c>
      <c r="E6928" s="365" t="s">
        <v>148</v>
      </c>
      <c r="F6928" s="365"/>
      <c r="G6928" s="183" t="s">
        <v>26</v>
      </c>
      <c r="H6928" s="184">
        <v>0.15310000000000001</v>
      </c>
      <c r="I6928" s="185">
        <v>20.32</v>
      </c>
      <c r="J6928" s="198">
        <v>3.11</v>
      </c>
    </row>
    <row r="6929" spans="1:10" ht="25.5" customHeight="1">
      <c r="A6929" s="197" t="s">
        <v>146</v>
      </c>
      <c r="B6929" s="183" t="s">
        <v>1378</v>
      </c>
      <c r="C6929" s="183" t="s">
        <v>21</v>
      </c>
      <c r="D6929" s="285" t="s">
        <v>749</v>
      </c>
      <c r="E6929" s="365" t="s">
        <v>155</v>
      </c>
      <c r="F6929" s="365"/>
      <c r="G6929" s="183" t="s">
        <v>156</v>
      </c>
      <c r="H6929" s="184">
        <v>3.5999999999999999E-3</v>
      </c>
      <c r="I6929" s="185">
        <v>30.06</v>
      </c>
      <c r="J6929" s="198">
        <v>0.1</v>
      </c>
    </row>
    <row r="6930" spans="1:10" ht="25.5" customHeight="1">
      <c r="A6930" s="197" t="s">
        <v>146</v>
      </c>
      <c r="B6930" s="183" t="s">
        <v>1888</v>
      </c>
      <c r="C6930" s="183" t="s">
        <v>21</v>
      </c>
      <c r="D6930" s="285" t="s">
        <v>1889</v>
      </c>
      <c r="E6930" s="365" t="s">
        <v>155</v>
      </c>
      <c r="F6930" s="365"/>
      <c r="G6930" s="183" t="s">
        <v>249</v>
      </c>
      <c r="H6930" s="184">
        <v>3.5999999999999999E-3</v>
      </c>
      <c r="I6930" s="185">
        <v>22.76</v>
      </c>
      <c r="J6930" s="198">
        <v>0.08</v>
      </c>
    </row>
    <row r="6931" spans="1:10" ht="25.5">
      <c r="A6931" s="201"/>
      <c r="B6931" s="293"/>
      <c r="C6931" s="293"/>
      <c r="D6931" s="279"/>
      <c r="E6931" s="279" t="s">
        <v>143</v>
      </c>
      <c r="F6931" s="203">
        <v>4.49</v>
      </c>
      <c r="G6931" s="279" t="s">
        <v>144</v>
      </c>
      <c r="H6931" s="203">
        <v>0</v>
      </c>
      <c r="I6931" s="279" t="s">
        <v>145</v>
      </c>
      <c r="J6931" s="204">
        <v>4.49</v>
      </c>
    </row>
    <row r="6932" spans="1:10" ht="15" customHeight="1" thickBot="1">
      <c r="A6932" s="201"/>
      <c r="B6932" s="293"/>
      <c r="C6932" s="293"/>
      <c r="D6932" s="279"/>
      <c r="E6932" s="279" t="s">
        <v>663</v>
      </c>
      <c r="F6932" s="203">
        <v>1.32</v>
      </c>
      <c r="G6932" s="279"/>
      <c r="H6932" s="363" t="s">
        <v>664</v>
      </c>
      <c r="I6932" s="363"/>
      <c r="J6932" s="204">
        <v>7.22</v>
      </c>
    </row>
    <row r="6933" spans="1:10" ht="15" thickTop="1">
      <c r="A6933" s="205"/>
      <c r="B6933" s="190"/>
      <c r="C6933" s="190"/>
      <c r="D6933" s="189"/>
      <c r="E6933" s="189"/>
      <c r="F6933" s="189"/>
      <c r="G6933" s="189"/>
      <c r="H6933" s="189"/>
      <c r="I6933" s="189"/>
      <c r="J6933" s="206"/>
    </row>
    <row r="6934" spans="1:10">
      <c r="A6934" s="290"/>
      <c r="B6934" s="289" t="s">
        <v>8</v>
      </c>
      <c r="C6934" s="289" t="s">
        <v>9</v>
      </c>
      <c r="D6934" s="284" t="s">
        <v>10</v>
      </c>
      <c r="E6934" s="367" t="s">
        <v>136</v>
      </c>
      <c r="F6934" s="367"/>
      <c r="G6934" s="289" t="s">
        <v>11</v>
      </c>
      <c r="H6934" s="288" t="s">
        <v>12</v>
      </c>
      <c r="I6934" s="288" t="s">
        <v>13</v>
      </c>
      <c r="J6934" s="287" t="s">
        <v>14</v>
      </c>
    </row>
    <row r="6935" spans="1:10" ht="25.5" customHeight="1">
      <c r="A6935" s="94" t="s">
        <v>137</v>
      </c>
      <c r="B6935" s="95" t="s">
        <v>1652</v>
      </c>
      <c r="C6935" s="95" t="s">
        <v>21</v>
      </c>
      <c r="D6935" s="277" t="s">
        <v>1042</v>
      </c>
      <c r="E6935" s="368" t="s">
        <v>178</v>
      </c>
      <c r="F6935" s="368"/>
      <c r="G6935" s="95" t="s">
        <v>2</v>
      </c>
      <c r="H6935" s="182">
        <v>1</v>
      </c>
      <c r="I6935" s="96">
        <v>262.83</v>
      </c>
      <c r="J6935" s="196">
        <v>262.83</v>
      </c>
    </row>
    <row r="6936" spans="1:10" ht="25.5" customHeight="1">
      <c r="A6936" s="197" t="s">
        <v>146</v>
      </c>
      <c r="B6936" s="183" t="s">
        <v>1386</v>
      </c>
      <c r="C6936" s="183" t="s">
        <v>21</v>
      </c>
      <c r="D6936" s="285" t="s">
        <v>174</v>
      </c>
      <c r="E6936" s="365" t="s">
        <v>148</v>
      </c>
      <c r="F6936" s="365"/>
      <c r="G6936" s="183" t="s">
        <v>26</v>
      </c>
      <c r="H6936" s="184">
        <v>2.0219</v>
      </c>
      <c r="I6936" s="185">
        <v>25.62</v>
      </c>
      <c r="J6936" s="198">
        <v>51.8</v>
      </c>
    </row>
    <row r="6937" spans="1:10" ht="25.5" customHeight="1">
      <c r="A6937" s="197" t="s">
        <v>146</v>
      </c>
      <c r="B6937" s="183" t="s">
        <v>1345</v>
      </c>
      <c r="C6937" s="183" t="s">
        <v>21</v>
      </c>
      <c r="D6937" s="285" t="s">
        <v>147</v>
      </c>
      <c r="E6937" s="365" t="s">
        <v>148</v>
      </c>
      <c r="F6937" s="365"/>
      <c r="G6937" s="183" t="s">
        <v>26</v>
      </c>
      <c r="H6937" s="184">
        <v>3.0329000000000002</v>
      </c>
      <c r="I6937" s="185">
        <v>20.32</v>
      </c>
      <c r="J6937" s="198">
        <v>61.62</v>
      </c>
    </row>
    <row r="6938" spans="1:10" ht="25.5" customHeight="1">
      <c r="A6938" s="197" t="s">
        <v>146</v>
      </c>
      <c r="B6938" s="183" t="s">
        <v>1378</v>
      </c>
      <c r="C6938" s="183" t="s">
        <v>21</v>
      </c>
      <c r="D6938" s="285" t="s">
        <v>749</v>
      </c>
      <c r="E6938" s="365" t="s">
        <v>155</v>
      </c>
      <c r="F6938" s="365"/>
      <c r="G6938" s="183" t="s">
        <v>156</v>
      </c>
      <c r="H6938" s="184">
        <v>7.1800000000000003E-2</v>
      </c>
      <c r="I6938" s="185">
        <v>30.06</v>
      </c>
      <c r="J6938" s="198">
        <v>2.15</v>
      </c>
    </row>
    <row r="6939" spans="1:10" ht="25.5" customHeight="1">
      <c r="A6939" s="197" t="s">
        <v>146</v>
      </c>
      <c r="B6939" s="183" t="s">
        <v>1888</v>
      </c>
      <c r="C6939" s="183" t="s">
        <v>21</v>
      </c>
      <c r="D6939" s="285" t="s">
        <v>1889</v>
      </c>
      <c r="E6939" s="365" t="s">
        <v>155</v>
      </c>
      <c r="F6939" s="365"/>
      <c r="G6939" s="183" t="s">
        <v>249</v>
      </c>
      <c r="H6939" s="184">
        <v>6.6600000000000006E-2</v>
      </c>
      <c r="I6939" s="185">
        <v>22.76</v>
      </c>
      <c r="J6939" s="198">
        <v>1.51</v>
      </c>
    </row>
    <row r="6940" spans="1:10" ht="25.5">
      <c r="A6940" s="199" t="s">
        <v>139</v>
      </c>
      <c r="B6940" s="186" t="s">
        <v>1474</v>
      </c>
      <c r="C6940" s="186" t="s">
        <v>21</v>
      </c>
      <c r="D6940" s="278" t="s">
        <v>504</v>
      </c>
      <c r="E6940" s="362" t="s">
        <v>142</v>
      </c>
      <c r="F6940" s="362"/>
      <c r="G6940" s="186" t="s">
        <v>2</v>
      </c>
      <c r="H6940" s="187">
        <v>1.1000000000000001</v>
      </c>
      <c r="I6940" s="188">
        <v>132.5</v>
      </c>
      <c r="J6940" s="200">
        <v>145.75</v>
      </c>
    </row>
    <row r="6941" spans="1:10" ht="25.5">
      <c r="A6941" s="201"/>
      <c r="B6941" s="293"/>
      <c r="C6941" s="293"/>
      <c r="D6941" s="279"/>
      <c r="E6941" s="279" t="s">
        <v>143</v>
      </c>
      <c r="F6941" s="203">
        <v>89.16</v>
      </c>
      <c r="G6941" s="279" t="s">
        <v>144</v>
      </c>
      <c r="H6941" s="203">
        <v>0</v>
      </c>
      <c r="I6941" s="279" t="s">
        <v>145</v>
      </c>
      <c r="J6941" s="204">
        <v>89.16</v>
      </c>
    </row>
    <row r="6942" spans="1:10" ht="15" customHeight="1" thickBot="1">
      <c r="A6942" s="201"/>
      <c r="B6942" s="293"/>
      <c r="C6942" s="293"/>
      <c r="D6942" s="279"/>
      <c r="E6942" s="279" t="s">
        <v>663</v>
      </c>
      <c r="F6942" s="203">
        <v>59.05</v>
      </c>
      <c r="G6942" s="279"/>
      <c r="H6942" s="363" t="s">
        <v>664</v>
      </c>
      <c r="I6942" s="363"/>
      <c r="J6942" s="204">
        <v>321.88</v>
      </c>
    </row>
    <row r="6943" spans="1:10" ht="15" thickTop="1">
      <c r="A6943" s="205"/>
      <c r="B6943" s="190"/>
      <c r="C6943" s="190"/>
      <c r="D6943" s="189"/>
      <c r="E6943" s="189"/>
      <c r="F6943" s="189"/>
      <c r="G6943" s="189"/>
      <c r="H6943" s="189"/>
      <c r="I6943" s="189"/>
      <c r="J6943" s="206"/>
    </row>
    <row r="6944" spans="1:10">
      <c r="A6944" s="290"/>
      <c r="B6944" s="289" t="s">
        <v>8</v>
      </c>
      <c r="C6944" s="289" t="s">
        <v>9</v>
      </c>
      <c r="D6944" s="284" t="s">
        <v>10</v>
      </c>
      <c r="E6944" s="367" t="s">
        <v>136</v>
      </c>
      <c r="F6944" s="367"/>
      <c r="G6944" s="289" t="s">
        <v>11</v>
      </c>
      <c r="H6944" s="288" t="s">
        <v>12</v>
      </c>
      <c r="I6944" s="288" t="s">
        <v>13</v>
      </c>
      <c r="J6944" s="287" t="s">
        <v>14</v>
      </c>
    </row>
    <row r="6945" spans="1:10" ht="25.5" customHeight="1">
      <c r="A6945" s="94" t="s">
        <v>137</v>
      </c>
      <c r="B6945" s="95" t="s">
        <v>1515</v>
      </c>
      <c r="C6945" s="95" t="s">
        <v>21</v>
      </c>
      <c r="D6945" s="277" t="s">
        <v>861</v>
      </c>
      <c r="E6945" s="368" t="s">
        <v>178</v>
      </c>
      <c r="F6945" s="368"/>
      <c r="G6945" s="95" t="s">
        <v>2</v>
      </c>
      <c r="H6945" s="182">
        <v>1</v>
      </c>
      <c r="I6945" s="96">
        <v>345.68</v>
      </c>
      <c r="J6945" s="196">
        <v>345.68</v>
      </c>
    </row>
    <row r="6946" spans="1:10" ht="25.5" customHeight="1">
      <c r="A6946" s="197" t="s">
        <v>146</v>
      </c>
      <c r="B6946" s="183" t="s">
        <v>1386</v>
      </c>
      <c r="C6946" s="183" t="s">
        <v>21</v>
      </c>
      <c r="D6946" s="285" t="s">
        <v>174</v>
      </c>
      <c r="E6946" s="365" t="s">
        <v>148</v>
      </c>
      <c r="F6946" s="365"/>
      <c r="G6946" s="183" t="s">
        <v>26</v>
      </c>
      <c r="H6946" s="184">
        <v>2.4937999999999998</v>
      </c>
      <c r="I6946" s="185">
        <v>25.62</v>
      </c>
      <c r="J6946" s="198">
        <v>63.89</v>
      </c>
    </row>
    <row r="6947" spans="1:10" ht="25.5" customHeight="1">
      <c r="A6947" s="197" t="s">
        <v>146</v>
      </c>
      <c r="B6947" s="183" t="s">
        <v>1345</v>
      </c>
      <c r="C6947" s="183" t="s">
        <v>21</v>
      </c>
      <c r="D6947" s="285" t="s">
        <v>147</v>
      </c>
      <c r="E6947" s="365" t="s">
        <v>148</v>
      </c>
      <c r="F6947" s="365"/>
      <c r="G6947" s="183" t="s">
        <v>26</v>
      </c>
      <c r="H6947" s="184">
        <v>3.7406999999999999</v>
      </c>
      <c r="I6947" s="185">
        <v>20.32</v>
      </c>
      <c r="J6947" s="198">
        <v>76.010000000000005</v>
      </c>
    </row>
    <row r="6948" spans="1:10" ht="25.5" customHeight="1">
      <c r="A6948" s="197" t="s">
        <v>146</v>
      </c>
      <c r="B6948" s="183" t="s">
        <v>1378</v>
      </c>
      <c r="C6948" s="183" t="s">
        <v>21</v>
      </c>
      <c r="D6948" s="285" t="s">
        <v>749</v>
      </c>
      <c r="E6948" s="365" t="s">
        <v>155</v>
      </c>
      <c r="F6948" s="365"/>
      <c r="G6948" s="183" t="s">
        <v>156</v>
      </c>
      <c r="H6948" s="184">
        <v>7.1800000000000003E-2</v>
      </c>
      <c r="I6948" s="185">
        <v>30.06</v>
      </c>
      <c r="J6948" s="198">
        <v>2.15</v>
      </c>
    </row>
    <row r="6949" spans="1:10" ht="25.5" customHeight="1">
      <c r="A6949" s="197" t="s">
        <v>146</v>
      </c>
      <c r="B6949" s="183" t="s">
        <v>1888</v>
      </c>
      <c r="C6949" s="183" t="s">
        <v>21</v>
      </c>
      <c r="D6949" s="285" t="s">
        <v>1889</v>
      </c>
      <c r="E6949" s="365" t="s">
        <v>155</v>
      </c>
      <c r="F6949" s="365"/>
      <c r="G6949" s="183" t="s">
        <v>249</v>
      </c>
      <c r="H6949" s="184">
        <v>6.6600000000000006E-2</v>
      </c>
      <c r="I6949" s="185">
        <v>22.76</v>
      </c>
      <c r="J6949" s="198">
        <v>1.51</v>
      </c>
    </row>
    <row r="6950" spans="1:10" ht="25.5">
      <c r="A6950" s="199" t="s">
        <v>139</v>
      </c>
      <c r="B6950" s="186" t="s">
        <v>1637</v>
      </c>
      <c r="C6950" s="186" t="s">
        <v>21</v>
      </c>
      <c r="D6950" s="278" t="s">
        <v>542</v>
      </c>
      <c r="E6950" s="362" t="s">
        <v>142</v>
      </c>
      <c r="F6950" s="362"/>
      <c r="G6950" s="186" t="s">
        <v>2</v>
      </c>
      <c r="H6950" s="187">
        <v>1.1000000000000001</v>
      </c>
      <c r="I6950" s="188">
        <v>183.75</v>
      </c>
      <c r="J6950" s="200">
        <v>202.12</v>
      </c>
    </row>
    <row r="6951" spans="1:10" ht="25.5">
      <c r="A6951" s="201"/>
      <c r="B6951" s="293"/>
      <c r="C6951" s="293"/>
      <c r="D6951" s="279"/>
      <c r="E6951" s="279" t="s">
        <v>143</v>
      </c>
      <c r="F6951" s="203">
        <v>109.4</v>
      </c>
      <c r="G6951" s="279" t="s">
        <v>144</v>
      </c>
      <c r="H6951" s="203">
        <v>0</v>
      </c>
      <c r="I6951" s="279" t="s">
        <v>145</v>
      </c>
      <c r="J6951" s="204">
        <v>109.4</v>
      </c>
    </row>
    <row r="6952" spans="1:10" ht="15" customHeight="1" thickBot="1">
      <c r="A6952" s="201"/>
      <c r="B6952" s="293"/>
      <c r="C6952" s="293"/>
      <c r="D6952" s="279"/>
      <c r="E6952" s="279" t="s">
        <v>663</v>
      </c>
      <c r="F6952" s="203">
        <v>77.67</v>
      </c>
      <c r="G6952" s="279"/>
      <c r="H6952" s="363" t="s">
        <v>664</v>
      </c>
      <c r="I6952" s="363"/>
      <c r="J6952" s="204">
        <v>423.35</v>
      </c>
    </row>
    <row r="6953" spans="1:10" ht="15" thickTop="1">
      <c r="A6953" s="205"/>
      <c r="B6953" s="190"/>
      <c r="C6953" s="190"/>
      <c r="D6953" s="189"/>
      <c r="E6953" s="189"/>
      <c r="F6953" s="189"/>
      <c r="G6953" s="189"/>
      <c r="H6953" s="189"/>
      <c r="I6953" s="189"/>
      <c r="J6953" s="206"/>
    </row>
    <row r="6954" spans="1:10">
      <c r="A6954" s="290"/>
      <c r="B6954" s="289" t="s">
        <v>8</v>
      </c>
      <c r="C6954" s="289" t="s">
        <v>9</v>
      </c>
      <c r="D6954" s="284" t="s">
        <v>10</v>
      </c>
      <c r="E6954" s="367" t="s">
        <v>136</v>
      </c>
      <c r="F6954" s="367"/>
      <c r="G6954" s="289" t="s">
        <v>11</v>
      </c>
      <c r="H6954" s="288" t="s">
        <v>12</v>
      </c>
      <c r="I6954" s="288" t="s">
        <v>13</v>
      </c>
      <c r="J6954" s="287" t="s">
        <v>14</v>
      </c>
    </row>
    <row r="6955" spans="1:10" ht="25.5" customHeight="1">
      <c r="A6955" s="94" t="s">
        <v>137</v>
      </c>
      <c r="B6955" s="95" t="s">
        <v>1462</v>
      </c>
      <c r="C6955" s="95" t="s">
        <v>21</v>
      </c>
      <c r="D6955" s="277" t="s">
        <v>827</v>
      </c>
      <c r="E6955" s="368" t="s">
        <v>152</v>
      </c>
      <c r="F6955" s="368"/>
      <c r="G6955" s="95" t="s">
        <v>45</v>
      </c>
      <c r="H6955" s="182">
        <v>1</v>
      </c>
      <c r="I6955" s="96">
        <v>321.92</v>
      </c>
      <c r="J6955" s="196">
        <v>321.92</v>
      </c>
    </row>
    <row r="6956" spans="1:10" ht="25.5" customHeight="1">
      <c r="A6956" s="197" t="s">
        <v>146</v>
      </c>
      <c r="B6956" s="183" t="s">
        <v>1560</v>
      </c>
      <c r="C6956" s="183" t="s">
        <v>21</v>
      </c>
      <c r="D6956" s="285" t="s">
        <v>154</v>
      </c>
      <c r="E6956" s="365" t="s">
        <v>148</v>
      </c>
      <c r="F6956" s="365"/>
      <c r="G6956" s="183" t="s">
        <v>26</v>
      </c>
      <c r="H6956" s="184">
        <v>0.94850000000000001</v>
      </c>
      <c r="I6956" s="185">
        <v>25.55</v>
      </c>
      <c r="J6956" s="198">
        <v>24.23</v>
      </c>
    </row>
    <row r="6957" spans="1:10" ht="25.5" customHeight="1">
      <c r="A6957" s="197" t="s">
        <v>146</v>
      </c>
      <c r="B6957" s="183" t="s">
        <v>1345</v>
      </c>
      <c r="C6957" s="183" t="s">
        <v>21</v>
      </c>
      <c r="D6957" s="285" t="s">
        <v>147</v>
      </c>
      <c r="E6957" s="365" t="s">
        <v>148</v>
      </c>
      <c r="F6957" s="365"/>
      <c r="G6957" s="183" t="s">
        <v>26</v>
      </c>
      <c r="H6957" s="184">
        <v>0.29880000000000001</v>
      </c>
      <c r="I6957" s="185">
        <v>20.32</v>
      </c>
      <c r="J6957" s="198">
        <v>6.07</v>
      </c>
    </row>
    <row r="6958" spans="1:10" ht="38.25">
      <c r="A6958" s="199" t="s">
        <v>139</v>
      </c>
      <c r="B6958" s="186" t="s">
        <v>1660</v>
      </c>
      <c r="C6958" s="186" t="s">
        <v>21</v>
      </c>
      <c r="D6958" s="278" t="s">
        <v>1057</v>
      </c>
      <c r="E6958" s="362" t="s">
        <v>142</v>
      </c>
      <c r="F6958" s="362"/>
      <c r="G6958" s="186" t="s">
        <v>45</v>
      </c>
      <c r="H6958" s="187">
        <v>6</v>
      </c>
      <c r="I6958" s="188">
        <v>17.64</v>
      </c>
      <c r="J6958" s="200">
        <v>105.84</v>
      </c>
    </row>
    <row r="6959" spans="1:10" ht="25.5">
      <c r="A6959" s="199" t="s">
        <v>139</v>
      </c>
      <c r="B6959" s="186" t="s">
        <v>1679</v>
      </c>
      <c r="C6959" s="186" t="s">
        <v>21</v>
      </c>
      <c r="D6959" s="278" t="s">
        <v>1083</v>
      </c>
      <c r="E6959" s="362" t="s">
        <v>142</v>
      </c>
      <c r="F6959" s="362"/>
      <c r="G6959" s="186" t="s">
        <v>45</v>
      </c>
      <c r="H6959" s="187">
        <v>1</v>
      </c>
      <c r="I6959" s="188">
        <v>185.78</v>
      </c>
      <c r="J6959" s="200">
        <v>185.78</v>
      </c>
    </row>
    <row r="6960" spans="1:10" ht="25.5">
      <c r="A6960" s="201"/>
      <c r="B6960" s="293"/>
      <c r="C6960" s="293"/>
      <c r="D6960" s="279"/>
      <c r="E6960" s="279" t="s">
        <v>143</v>
      </c>
      <c r="F6960" s="203">
        <v>24.31</v>
      </c>
      <c r="G6960" s="279" t="s">
        <v>144</v>
      </c>
      <c r="H6960" s="203">
        <v>0</v>
      </c>
      <c r="I6960" s="279" t="s">
        <v>145</v>
      </c>
      <c r="J6960" s="204">
        <v>24.31</v>
      </c>
    </row>
    <row r="6961" spans="1:10" ht="15" customHeight="1" thickBot="1">
      <c r="A6961" s="201"/>
      <c r="B6961" s="293"/>
      <c r="C6961" s="293"/>
      <c r="D6961" s="279"/>
      <c r="E6961" s="279" t="s">
        <v>663</v>
      </c>
      <c r="F6961" s="203">
        <v>72.33</v>
      </c>
      <c r="G6961" s="279"/>
      <c r="H6961" s="363" t="s">
        <v>664</v>
      </c>
      <c r="I6961" s="363"/>
      <c r="J6961" s="204">
        <v>394.25</v>
      </c>
    </row>
    <row r="6962" spans="1:10" ht="15" thickTop="1">
      <c r="A6962" s="205"/>
      <c r="B6962" s="190"/>
      <c r="C6962" s="190"/>
      <c r="D6962" s="189"/>
      <c r="E6962" s="189"/>
      <c r="F6962" s="189"/>
      <c r="G6962" s="189"/>
      <c r="H6962" s="189"/>
      <c r="I6962" s="189"/>
      <c r="J6962" s="206"/>
    </row>
    <row r="6963" spans="1:10">
      <c r="A6963" s="290"/>
      <c r="B6963" s="289" t="s">
        <v>8</v>
      </c>
      <c r="C6963" s="289" t="s">
        <v>9</v>
      </c>
      <c r="D6963" s="284" t="s">
        <v>10</v>
      </c>
      <c r="E6963" s="367" t="s">
        <v>136</v>
      </c>
      <c r="F6963" s="367"/>
      <c r="G6963" s="289" t="s">
        <v>11</v>
      </c>
      <c r="H6963" s="288" t="s">
        <v>12</v>
      </c>
      <c r="I6963" s="288" t="s">
        <v>13</v>
      </c>
      <c r="J6963" s="287" t="s">
        <v>14</v>
      </c>
    </row>
    <row r="6964" spans="1:10" ht="14.25" customHeight="1">
      <c r="A6964" s="94" t="s">
        <v>137</v>
      </c>
      <c r="B6964" s="95" t="s">
        <v>1336</v>
      </c>
      <c r="C6964" s="95" t="s">
        <v>21</v>
      </c>
      <c r="D6964" s="277" t="s">
        <v>41</v>
      </c>
      <c r="E6964" s="368" t="s">
        <v>178</v>
      </c>
      <c r="F6964" s="368"/>
      <c r="G6964" s="95" t="s">
        <v>2</v>
      </c>
      <c r="H6964" s="182">
        <v>1</v>
      </c>
      <c r="I6964" s="96">
        <v>48.73</v>
      </c>
      <c r="J6964" s="196">
        <v>48.73</v>
      </c>
    </row>
    <row r="6965" spans="1:10" ht="25.5" customHeight="1">
      <c r="A6965" s="197" t="s">
        <v>146</v>
      </c>
      <c r="B6965" s="183" t="s">
        <v>1345</v>
      </c>
      <c r="C6965" s="183" t="s">
        <v>21</v>
      </c>
      <c r="D6965" s="285" t="s">
        <v>147</v>
      </c>
      <c r="E6965" s="365" t="s">
        <v>148</v>
      </c>
      <c r="F6965" s="365"/>
      <c r="G6965" s="183" t="s">
        <v>26</v>
      </c>
      <c r="H6965" s="184">
        <v>2.3986000000000001</v>
      </c>
      <c r="I6965" s="185">
        <v>20.32</v>
      </c>
      <c r="J6965" s="198">
        <v>48.73</v>
      </c>
    </row>
    <row r="6966" spans="1:10" ht="25.5">
      <c r="A6966" s="201"/>
      <c r="B6966" s="293"/>
      <c r="C6966" s="293"/>
      <c r="D6966" s="279"/>
      <c r="E6966" s="279" t="s">
        <v>143</v>
      </c>
      <c r="F6966" s="203">
        <v>36.19</v>
      </c>
      <c r="G6966" s="279" t="s">
        <v>144</v>
      </c>
      <c r="H6966" s="203">
        <v>0</v>
      </c>
      <c r="I6966" s="279" t="s">
        <v>145</v>
      </c>
      <c r="J6966" s="204">
        <v>36.19</v>
      </c>
    </row>
    <row r="6967" spans="1:10" ht="15" customHeight="1" thickBot="1">
      <c r="A6967" s="201"/>
      <c r="B6967" s="293"/>
      <c r="C6967" s="293"/>
      <c r="D6967" s="279"/>
      <c r="E6967" s="279" t="s">
        <v>663</v>
      </c>
      <c r="F6967" s="203">
        <v>10.94</v>
      </c>
      <c r="G6967" s="279"/>
      <c r="H6967" s="363" t="s">
        <v>664</v>
      </c>
      <c r="I6967" s="363"/>
      <c r="J6967" s="204">
        <v>59.67</v>
      </c>
    </row>
    <row r="6968" spans="1:10" ht="15" thickTop="1">
      <c r="A6968" s="205"/>
      <c r="B6968" s="190"/>
      <c r="C6968" s="190"/>
      <c r="D6968" s="189"/>
      <c r="E6968" s="189"/>
      <c r="F6968" s="189"/>
      <c r="G6968" s="189"/>
      <c r="H6968" s="189"/>
      <c r="I6968" s="189"/>
      <c r="J6968" s="206"/>
    </row>
    <row r="6969" spans="1:10">
      <c r="A6969" s="290"/>
      <c r="B6969" s="289" t="s">
        <v>8</v>
      </c>
      <c r="C6969" s="289" t="s">
        <v>9</v>
      </c>
      <c r="D6969" s="284" t="s">
        <v>10</v>
      </c>
      <c r="E6969" s="367" t="s">
        <v>136</v>
      </c>
      <c r="F6969" s="367"/>
      <c r="G6969" s="289" t="s">
        <v>11</v>
      </c>
      <c r="H6969" s="288" t="s">
        <v>12</v>
      </c>
      <c r="I6969" s="288" t="s">
        <v>13</v>
      </c>
      <c r="J6969" s="287" t="s">
        <v>14</v>
      </c>
    </row>
    <row r="6970" spans="1:10" ht="51">
      <c r="A6970" s="94" t="s">
        <v>137</v>
      </c>
      <c r="B6970" s="95" t="s">
        <v>1383</v>
      </c>
      <c r="C6970" s="95" t="s">
        <v>21</v>
      </c>
      <c r="D6970" s="277" t="s">
        <v>757</v>
      </c>
      <c r="E6970" s="368" t="s">
        <v>155</v>
      </c>
      <c r="F6970" s="368"/>
      <c r="G6970" s="95" t="s">
        <v>249</v>
      </c>
      <c r="H6970" s="182">
        <v>1</v>
      </c>
      <c r="I6970" s="96">
        <v>55.09</v>
      </c>
      <c r="J6970" s="196">
        <v>55.09</v>
      </c>
    </row>
    <row r="6971" spans="1:10" ht="25.5" customHeight="1">
      <c r="A6971" s="197" t="s">
        <v>146</v>
      </c>
      <c r="B6971" s="183" t="s">
        <v>2028</v>
      </c>
      <c r="C6971" s="183" t="s">
        <v>21</v>
      </c>
      <c r="D6971" s="285" t="s">
        <v>2029</v>
      </c>
      <c r="E6971" s="365" t="s">
        <v>148</v>
      </c>
      <c r="F6971" s="365"/>
      <c r="G6971" s="183" t="s">
        <v>26</v>
      </c>
      <c r="H6971" s="184">
        <v>1</v>
      </c>
      <c r="I6971" s="185">
        <v>24.21</v>
      </c>
      <c r="J6971" s="198">
        <v>24.21</v>
      </c>
    </row>
    <row r="6972" spans="1:10" ht="51">
      <c r="A6972" s="197" t="s">
        <v>146</v>
      </c>
      <c r="B6972" s="183" t="s">
        <v>2217</v>
      </c>
      <c r="C6972" s="183" t="s">
        <v>21</v>
      </c>
      <c r="D6972" s="285" t="s">
        <v>2218</v>
      </c>
      <c r="E6972" s="365" t="s">
        <v>155</v>
      </c>
      <c r="F6972" s="365"/>
      <c r="G6972" s="183" t="s">
        <v>26</v>
      </c>
      <c r="H6972" s="184">
        <v>1</v>
      </c>
      <c r="I6972" s="185">
        <v>24.43</v>
      </c>
      <c r="J6972" s="198">
        <v>24.43</v>
      </c>
    </row>
    <row r="6973" spans="1:10" ht="51">
      <c r="A6973" s="197" t="s">
        <v>146</v>
      </c>
      <c r="B6973" s="183" t="s">
        <v>2219</v>
      </c>
      <c r="C6973" s="183" t="s">
        <v>21</v>
      </c>
      <c r="D6973" s="285" t="s">
        <v>2220</v>
      </c>
      <c r="E6973" s="365" t="s">
        <v>155</v>
      </c>
      <c r="F6973" s="365"/>
      <c r="G6973" s="183" t="s">
        <v>26</v>
      </c>
      <c r="H6973" s="184">
        <v>1</v>
      </c>
      <c r="I6973" s="185">
        <v>6.45</v>
      </c>
      <c r="J6973" s="198">
        <v>6.45</v>
      </c>
    </row>
    <row r="6974" spans="1:10" ht="25.5">
      <c r="A6974" s="201"/>
      <c r="B6974" s="293"/>
      <c r="C6974" s="293"/>
      <c r="D6974" s="279"/>
      <c r="E6974" s="279" t="s">
        <v>143</v>
      </c>
      <c r="F6974" s="203">
        <v>20.05</v>
      </c>
      <c r="G6974" s="279" t="s">
        <v>144</v>
      </c>
      <c r="H6974" s="203">
        <v>0</v>
      </c>
      <c r="I6974" s="279" t="s">
        <v>145</v>
      </c>
      <c r="J6974" s="204">
        <v>20.05</v>
      </c>
    </row>
    <row r="6975" spans="1:10" ht="15" customHeight="1" thickBot="1">
      <c r="A6975" s="201"/>
      <c r="B6975" s="293"/>
      <c r="C6975" s="293"/>
      <c r="D6975" s="279"/>
      <c r="E6975" s="279" t="s">
        <v>663</v>
      </c>
      <c r="F6975" s="203">
        <v>12.37</v>
      </c>
      <c r="G6975" s="279"/>
      <c r="H6975" s="363" t="s">
        <v>664</v>
      </c>
      <c r="I6975" s="363"/>
      <c r="J6975" s="204">
        <v>67.459999999999994</v>
      </c>
    </row>
    <row r="6976" spans="1:10" ht="15" thickTop="1">
      <c r="A6976" s="205"/>
      <c r="B6976" s="190"/>
      <c r="C6976" s="190"/>
      <c r="D6976" s="189"/>
      <c r="E6976" s="189"/>
      <c r="F6976" s="189"/>
      <c r="G6976" s="189"/>
      <c r="H6976" s="189"/>
      <c r="I6976" s="189"/>
      <c r="J6976" s="206"/>
    </row>
    <row r="6977" spans="1:10">
      <c r="A6977" s="290"/>
      <c r="B6977" s="289" t="s">
        <v>8</v>
      </c>
      <c r="C6977" s="289" t="s">
        <v>9</v>
      </c>
      <c r="D6977" s="284" t="s">
        <v>10</v>
      </c>
      <c r="E6977" s="367" t="s">
        <v>136</v>
      </c>
      <c r="F6977" s="367"/>
      <c r="G6977" s="289" t="s">
        <v>11</v>
      </c>
      <c r="H6977" s="288" t="s">
        <v>12</v>
      </c>
      <c r="I6977" s="288" t="s">
        <v>13</v>
      </c>
      <c r="J6977" s="287" t="s">
        <v>14</v>
      </c>
    </row>
    <row r="6978" spans="1:10" ht="51">
      <c r="A6978" s="94" t="s">
        <v>137</v>
      </c>
      <c r="B6978" s="95" t="s">
        <v>1382</v>
      </c>
      <c r="C6978" s="95" t="s">
        <v>21</v>
      </c>
      <c r="D6978" s="277" t="s">
        <v>756</v>
      </c>
      <c r="E6978" s="368" t="s">
        <v>155</v>
      </c>
      <c r="F6978" s="368"/>
      <c r="G6978" s="95" t="s">
        <v>156</v>
      </c>
      <c r="H6978" s="182">
        <v>1</v>
      </c>
      <c r="I6978" s="96">
        <v>137.06</v>
      </c>
      <c r="J6978" s="196">
        <v>137.06</v>
      </c>
    </row>
    <row r="6979" spans="1:10" ht="63.75">
      <c r="A6979" s="197" t="s">
        <v>146</v>
      </c>
      <c r="B6979" s="183" t="s">
        <v>2221</v>
      </c>
      <c r="C6979" s="183" t="s">
        <v>21</v>
      </c>
      <c r="D6979" s="285" t="s">
        <v>2222</v>
      </c>
      <c r="E6979" s="365" t="s">
        <v>155</v>
      </c>
      <c r="F6979" s="365"/>
      <c r="G6979" s="183" t="s">
        <v>26</v>
      </c>
      <c r="H6979" s="184">
        <v>1</v>
      </c>
      <c r="I6979" s="185">
        <v>51.43</v>
      </c>
      <c r="J6979" s="198">
        <v>51.43</v>
      </c>
    </row>
    <row r="6980" spans="1:10" ht="51">
      <c r="A6980" s="197" t="s">
        <v>146</v>
      </c>
      <c r="B6980" s="183" t="s">
        <v>2223</v>
      </c>
      <c r="C6980" s="183" t="s">
        <v>21</v>
      </c>
      <c r="D6980" s="285" t="s">
        <v>2224</v>
      </c>
      <c r="E6980" s="365" t="s">
        <v>155</v>
      </c>
      <c r="F6980" s="365"/>
      <c r="G6980" s="183" t="s">
        <v>26</v>
      </c>
      <c r="H6980" s="184">
        <v>1</v>
      </c>
      <c r="I6980" s="185">
        <v>30.54</v>
      </c>
      <c r="J6980" s="198">
        <v>30.54</v>
      </c>
    </row>
    <row r="6981" spans="1:10" ht="25.5" customHeight="1">
      <c r="A6981" s="197" t="s">
        <v>146</v>
      </c>
      <c r="B6981" s="183" t="s">
        <v>2028</v>
      </c>
      <c r="C6981" s="183" t="s">
        <v>21</v>
      </c>
      <c r="D6981" s="285" t="s">
        <v>2029</v>
      </c>
      <c r="E6981" s="365" t="s">
        <v>148</v>
      </c>
      <c r="F6981" s="365"/>
      <c r="G6981" s="183" t="s">
        <v>26</v>
      </c>
      <c r="H6981" s="184">
        <v>1</v>
      </c>
      <c r="I6981" s="185">
        <v>24.21</v>
      </c>
      <c r="J6981" s="198">
        <v>24.21</v>
      </c>
    </row>
    <row r="6982" spans="1:10" ht="51">
      <c r="A6982" s="197" t="s">
        <v>146</v>
      </c>
      <c r="B6982" s="183" t="s">
        <v>2217</v>
      </c>
      <c r="C6982" s="183" t="s">
        <v>21</v>
      </c>
      <c r="D6982" s="285" t="s">
        <v>2218</v>
      </c>
      <c r="E6982" s="365" t="s">
        <v>155</v>
      </c>
      <c r="F6982" s="365"/>
      <c r="G6982" s="183" t="s">
        <v>26</v>
      </c>
      <c r="H6982" s="184">
        <v>1</v>
      </c>
      <c r="I6982" s="185">
        <v>24.43</v>
      </c>
      <c r="J6982" s="198">
        <v>24.43</v>
      </c>
    </row>
    <row r="6983" spans="1:10" ht="51">
      <c r="A6983" s="197" t="s">
        <v>146</v>
      </c>
      <c r="B6983" s="183" t="s">
        <v>2219</v>
      </c>
      <c r="C6983" s="183" t="s">
        <v>21</v>
      </c>
      <c r="D6983" s="285" t="s">
        <v>2220</v>
      </c>
      <c r="E6983" s="365" t="s">
        <v>155</v>
      </c>
      <c r="F6983" s="365"/>
      <c r="G6983" s="183" t="s">
        <v>26</v>
      </c>
      <c r="H6983" s="184">
        <v>1</v>
      </c>
      <c r="I6983" s="185">
        <v>6.45</v>
      </c>
      <c r="J6983" s="198">
        <v>6.45</v>
      </c>
    </row>
    <row r="6984" spans="1:10" ht="25.5">
      <c r="A6984" s="201"/>
      <c r="B6984" s="293"/>
      <c r="C6984" s="293"/>
      <c r="D6984" s="279"/>
      <c r="E6984" s="279" t="s">
        <v>143</v>
      </c>
      <c r="F6984" s="203">
        <v>20.05</v>
      </c>
      <c r="G6984" s="279" t="s">
        <v>144</v>
      </c>
      <c r="H6984" s="203">
        <v>0</v>
      </c>
      <c r="I6984" s="279" t="s">
        <v>145</v>
      </c>
      <c r="J6984" s="204">
        <v>20.05</v>
      </c>
    </row>
    <row r="6985" spans="1:10" ht="15" customHeight="1" thickBot="1">
      <c r="A6985" s="201"/>
      <c r="B6985" s="293"/>
      <c r="C6985" s="293"/>
      <c r="D6985" s="279"/>
      <c r="E6985" s="279" t="s">
        <v>663</v>
      </c>
      <c r="F6985" s="203">
        <v>30.79</v>
      </c>
      <c r="G6985" s="279"/>
      <c r="H6985" s="363" t="s">
        <v>664</v>
      </c>
      <c r="I6985" s="363"/>
      <c r="J6985" s="204">
        <v>167.85</v>
      </c>
    </row>
    <row r="6986" spans="1:10" ht="15" thickTop="1">
      <c r="A6986" s="205"/>
      <c r="B6986" s="190"/>
      <c r="C6986" s="190"/>
      <c r="D6986" s="189"/>
      <c r="E6986" s="189"/>
      <c r="F6986" s="189"/>
      <c r="G6986" s="189"/>
      <c r="H6986" s="189"/>
      <c r="I6986" s="189"/>
      <c r="J6986" s="206"/>
    </row>
    <row r="6987" spans="1:10">
      <c r="A6987" s="290"/>
      <c r="B6987" s="289" t="s">
        <v>8</v>
      </c>
      <c r="C6987" s="289" t="s">
        <v>9</v>
      </c>
      <c r="D6987" s="284" t="s">
        <v>10</v>
      </c>
      <c r="E6987" s="367" t="s">
        <v>136</v>
      </c>
      <c r="F6987" s="367"/>
      <c r="G6987" s="289" t="s">
        <v>11</v>
      </c>
      <c r="H6987" s="288" t="s">
        <v>12</v>
      </c>
      <c r="I6987" s="288" t="s">
        <v>13</v>
      </c>
      <c r="J6987" s="287" t="s">
        <v>14</v>
      </c>
    </row>
    <row r="6988" spans="1:10" ht="51">
      <c r="A6988" s="94" t="s">
        <v>137</v>
      </c>
      <c r="B6988" s="95" t="s">
        <v>2217</v>
      </c>
      <c r="C6988" s="95" t="s">
        <v>21</v>
      </c>
      <c r="D6988" s="277" t="s">
        <v>2218</v>
      </c>
      <c r="E6988" s="368" t="s">
        <v>155</v>
      </c>
      <c r="F6988" s="368"/>
      <c r="G6988" s="95" t="s">
        <v>26</v>
      </c>
      <c r="H6988" s="182">
        <v>1</v>
      </c>
      <c r="I6988" s="96">
        <v>24.43</v>
      </c>
      <c r="J6988" s="196">
        <v>24.43</v>
      </c>
    </row>
    <row r="6989" spans="1:10" ht="63.75">
      <c r="A6989" s="199" t="s">
        <v>139</v>
      </c>
      <c r="B6989" s="186" t="s">
        <v>2225</v>
      </c>
      <c r="C6989" s="186" t="s">
        <v>21</v>
      </c>
      <c r="D6989" s="278" t="s">
        <v>2226</v>
      </c>
      <c r="E6989" s="362" t="s">
        <v>915</v>
      </c>
      <c r="F6989" s="362"/>
      <c r="G6989" s="186" t="s">
        <v>45</v>
      </c>
      <c r="H6989" s="187">
        <v>5.5999999999999999E-5</v>
      </c>
      <c r="I6989" s="188">
        <v>436402.41</v>
      </c>
      <c r="J6989" s="200">
        <v>24.43</v>
      </c>
    </row>
    <row r="6990" spans="1:10" ht="25.5">
      <c r="A6990" s="201"/>
      <c r="B6990" s="293"/>
      <c r="C6990" s="293"/>
      <c r="D6990" s="279"/>
      <c r="E6990" s="279" t="s">
        <v>143</v>
      </c>
      <c r="F6990" s="203">
        <v>0</v>
      </c>
      <c r="G6990" s="279" t="s">
        <v>144</v>
      </c>
      <c r="H6990" s="203">
        <v>0</v>
      </c>
      <c r="I6990" s="279" t="s">
        <v>145</v>
      </c>
      <c r="J6990" s="204">
        <v>0</v>
      </c>
    </row>
    <row r="6991" spans="1:10" ht="15" customHeight="1" thickBot="1">
      <c r="A6991" s="201"/>
      <c r="B6991" s="293"/>
      <c r="C6991" s="293"/>
      <c r="D6991" s="279"/>
      <c r="E6991" s="279" t="s">
        <v>663</v>
      </c>
      <c r="F6991" s="203">
        <v>5.48</v>
      </c>
      <c r="G6991" s="279"/>
      <c r="H6991" s="363" t="s">
        <v>664</v>
      </c>
      <c r="I6991" s="363"/>
      <c r="J6991" s="204">
        <v>29.91</v>
      </c>
    </row>
    <row r="6992" spans="1:10" ht="15" thickTop="1">
      <c r="A6992" s="205"/>
      <c r="B6992" s="190"/>
      <c r="C6992" s="190"/>
      <c r="D6992" s="189"/>
      <c r="E6992" s="189"/>
      <c r="F6992" s="189"/>
      <c r="G6992" s="189"/>
      <c r="H6992" s="189"/>
      <c r="I6992" s="189"/>
      <c r="J6992" s="206"/>
    </row>
    <row r="6993" spans="1:10">
      <c r="A6993" s="290"/>
      <c r="B6993" s="289" t="s">
        <v>8</v>
      </c>
      <c r="C6993" s="289" t="s">
        <v>9</v>
      </c>
      <c r="D6993" s="284" t="s">
        <v>10</v>
      </c>
      <c r="E6993" s="367" t="s">
        <v>136</v>
      </c>
      <c r="F6993" s="367"/>
      <c r="G6993" s="289" t="s">
        <v>11</v>
      </c>
      <c r="H6993" s="288" t="s">
        <v>12</v>
      </c>
      <c r="I6993" s="288" t="s">
        <v>13</v>
      </c>
      <c r="J6993" s="287" t="s">
        <v>14</v>
      </c>
    </row>
    <row r="6994" spans="1:10" ht="51">
      <c r="A6994" s="94" t="s">
        <v>137</v>
      </c>
      <c r="B6994" s="95" t="s">
        <v>2219</v>
      </c>
      <c r="C6994" s="95" t="s">
        <v>21</v>
      </c>
      <c r="D6994" s="277" t="s">
        <v>2220</v>
      </c>
      <c r="E6994" s="368" t="s">
        <v>155</v>
      </c>
      <c r="F6994" s="368"/>
      <c r="G6994" s="95" t="s">
        <v>26</v>
      </c>
      <c r="H6994" s="182">
        <v>1</v>
      </c>
      <c r="I6994" s="96">
        <v>6.45</v>
      </c>
      <c r="J6994" s="196">
        <v>6.45</v>
      </c>
    </row>
    <row r="6995" spans="1:10" ht="63.75">
      <c r="A6995" s="199" t="s">
        <v>139</v>
      </c>
      <c r="B6995" s="186" t="s">
        <v>2225</v>
      </c>
      <c r="C6995" s="186" t="s">
        <v>21</v>
      </c>
      <c r="D6995" s="278" t="s">
        <v>2226</v>
      </c>
      <c r="E6995" s="362" t="s">
        <v>915</v>
      </c>
      <c r="F6995" s="362"/>
      <c r="G6995" s="186" t="s">
        <v>45</v>
      </c>
      <c r="H6995" s="187">
        <v>1.4800000000000001E-5</v>
      </c>
      <c r="I6995" s="188">
        <v>436402.41</v>
      </c>
      <c r="J6995" s="200">
        <v>6.45</v>
      </c>
    </row>
    <row r="6996" spans="1:10" ht="25.5">
      <c r="A6996" s="201"/>
      <c r="B6996" s="293"/>
      <c r="C6996" s="293"/>
      <c r="D6996" s="279"/>
      <c r="E6996" s="279" t="s">
        <v>143</v>
      </c>
      <c r="F6996" s="203">
        <v>0</v>
      </c>
      <c r="G6996" s="279" t="s">
        <v>144</v>
      </c>
      <c r="H6996" s="203">
        <v>0</v>
      </c>
      <c r="I6996" s="279" t="s">
        <v>145</v>
      </c>
      <c r="J6996" s="204">
        <v>0</v>
      </c>
    </row>
    <row r="6997" spans="1:10" ht="15" customHeight="1" thickBot="1">
      <c r="A6997" s="201"/>
      <c r="B6997" s="293"/>
      <c r="C6997" s="293"/>
      <c r="D6997" s="279"/>
      <c r="E6997" s="279" t="s">
        <v>663</v>
      </c>
      <c r="F6997" s="203">
        <v>1.44</v>
      </c>
      <c r="G6997" s="279"/>
      <c r="H6997" s="363" t="s">
        <v>664</v>
      </c>
      <c r="I6997" s="363"/>
      <c r="J6997" s="204">
        <v>7.89</v>
      </c>
    </row>
    <row r="6998" spans="1:10" ht="15" thickTop="1">
      <c r="A6998" s="205"/>
      <c r="B6998" s="190"/>
      <c r="C6998" s="190"/>
      <c r="D6998" s="189"/>
      <c r="E6998" s="189"/>
      <c r="F6998" s="189"/>
      <c r="G6998" s="189"/>
      <c r="H6998" s="189"/>
      <c r="I6998" s="189"/>
      <c r="J6998" s="206"/>
    </row>
    <row r="6999" spans="1:10">
      <c r="A6999" s="290"/>
      <c r="B6999" s="289" t="s">
        <v>8</v>
      </c>
      <c r="C6999" s="289" t="s">
        <v>9</v>
      </c>
      <c r="D6999" s="284" t="s">
        <v>10</v>
      </c>
      <c r="E6999" s="367" t="s">
        <v>136</v>
      </c>
      <c r="F6999" s="367"/>
      <c r="G6999" s="289" t="s">
        <v>11</v>
      </c>
      <c r="H6999" s="288" t="s">
        <v>12</v>
      </c>
      <c r="I6999" s="288" t="s">
        <v>13</v>
      </c>
      <c r="J6999" s="287" t="s">
        <v>14</v>
      </c>
    </row>
    <row r="7000" spans="1:10" ht="51">
      <c r="A7000" s="94" t="s">
        <v>137</v>
      </c>
      <c r="B7000" s="95" t="s">
        <v>2223</v>
      </c>
      <c r="C7000" s="95" t="s">
        <v>21</v>
      </c>
      <c r="D7000" s="277" t="s">
        <v>2224</v>
      </c>
      <c r="E7000" s="368" t="s">
        <v>155</v>
      </c>
      <c r="F7000" s="368"/>
      <c r="G7000" s="95" t="s">
        <v>26</v>
      </c>
      <c r="H7000" s="182">
        <v>1</v>
      </c>
      <c r="I7000" s="96">
        <v>30.54</v>
      </c>
      <c r="J7000" s="196">
        <v>30.54</v>
      </c>
    </row>
    <row r="7001" spans="1:10" ht="63.75">
      <c r="A7001" s="199" t="s">
        <v>139</v>
      </c>
      <c r="B7001" s="186" t="s">
        <v>2225</v>
      </c>
      <c r="C7001" s="186" t="s">
        <v>21</v>
      </c>
      <c r="D7001" s="278" t="s">
        <v>2226</v>
      </c>
      <c r="E7001" s="362" t="s">
        <v>915</v>
      </c>
      <c r="F7001" s="362"/>
      <c r="G7001" s="186" t="s">
        <v>45</v>
      </c>
      <c r="H7001" s="187">
        <v>6.9999999999999994E-5</v>
      </c>
      <c r="I7001" s="188">
        <v>436402.41</v>
      </c>
      <c r="J7001" s="200">
        <v>30.54</v>
      </c>
    </row>
    <row r="7002" spans="1:10" ht="25.5">
      <c r="A7002" s="201"/>
      <c r="B7002" s="293"/>
      <c r="C7002" s="293"/>
      <c r="D7002" s="279"/>
      <c r="E7002" s="279" t="s">
        <v>143</v>
      </c>
      <c r="F7002" s="203">
        <v>0</v>
      </c>
      <c r="G7002" s="279" t="s">
        <v>144</v>
      </c>
      <c r="H7002" s="203">
        <v>0</v>
      </c>
      <c r="I7002" s="279" t="s">
        <v>145</v>
      </c>
      <c r="J7002" s="204">
        <v>0</v>
      </c>
    </row>
    <row r="7003" spans="1:10" ht="15" customHeight="1" thickBot="1">
      <c r="A7003" s="201"/>
      <c r="B7003" s="293"/>
      <c r="C7003" s="293"/>
      <c r="D7003" s="279"/>
      <c r="E7003" s="279" t="s">
        <v>663</v>
      </c>
      <c r="F7003" s="203">
        <v>6.86</v>
      </c>
      <c r="G7003" s="279"/>
      <c r="H7003" s="363" t="s">
        <v>664</v>
      </c>
      <c r="I7003" s="363"/>
      <c r="J7003" s="204">
        <v>37.4</v>
      </c>
    </row>
    <row r="7004" spans="1:10" ht="15" thickTop="1">
      <c r="A7004" s="205"/>
      <c r="B7004" s="190"/>
      <c r="C7004" s="190"/>
      <c r="D7004" s="189"/>
      <c r="E7004" s="189"/>
      <c r="F7004" s="189"/>
      <c r="G7004" s="189"/>
      <c r="H7004" s="189"/>
      <c r="I7004" s="189"/>
      <c r="J7004" s="206"/>
    </row>
    <row r="7005" spans="1:10">
      <c r="A7005" s="290"/>
      <c r="B7005" s="289" t="s">
        <v>8</v>
      </c>
      <c r="C7005" s="289" t="s">
        <v>9</v>
      </c>
      <c r="D7005" s="284" t="s">
        <v>10</v>
      </c>
      <c r="E7005" s="367" t="s">
        <v>136</v>
      </c>
      <c r="F7005" s="367"/>
      <c r="G7005" s="289" t="s">
        <v>11</v>
      </c>
      <c r="H7005" s="288" t="s">
        <v>12</v>
      </c>
      <c r="I7005" s="288" t="s">
        <v>13</v>
      </c>
      <c r="J7005" s="287" t="s">
        <v>14</v>
      </c>
    </row>
    <row r="7006" spans="1:10" ht="63.75">
      <c r="A7006" s="94" t="s">
        <v>137</v>
      </c>
      <c r="B7006" s="95" t="s">
        <v>2221</v>
      </c>
      <c r="C7006" s="95" t="s">
        <v>21</v>
      </c>
      <c r="D7006" s="277" t="s">
        <v>2222</v>
      </c>
      <c r="E7006" s="368" t="s">
        <v>155</v>
      </c>
      <c r="F7006" s="368"/>
      <c r="G7006" s="95" t="s">
        <v>26</v>
      </c>
      <c r="H7006" s="182">
        <v>1</v>
      </c>
      <c r="I7006" s="96">
        <v>51.43</v>
      </c>
      <c r="J7006" s="196">
        <v>51.43</v>
      </c>
    </row>
    <row r="7007" spans="1:10">
      <c r="A7007" s="199" t="s">
        <v>139</v>
      </c>
      <c r="B7007" s="186" t="s">
        <v>1863</v>
      </c>
      <c r="C7007" s="186" t="s">
        <v>21</v>
      </c>
      <c r="D7007" s="278" t="s">
        <v>1864</v>
      </c>
      <c r="E7007" s="362" t="s">
        <v>142</v>
      </c>
      <c r="F7007" s="362"/>
      <c r="G7007" s="186" t="s">
        <v>547</v>
      </c>
      <c r="H7007" s="187">
        <v>8.5299999999999994</v>
      </c>
      <c r="I7007" s="188">
        <v>6.03</v>
      </c>
      <c r="J7007" s="200">
        <v>51.43</v>
      </c>
    </row>
    <row r="7008" spans="1:10" ht="25.5">
      <c r="A7008" s="201"/>
      <c r="B7008" s="293"/>
      <c r="C7008" s="293"/>
      <c r="D7008" s="279"/>
      <c r="E7008" s="279" t="s">
        <v>143</v>
      </c>
      <c r="F7008" s="203">
        <v>0</v>
      </c>
      <c r="G7008" s="279" t="s">
        <v>144</v>
      </c>
      <c r="H7008" s="203">
        <v>0</v>
      </c>
      <c r="I7008" s="279" t="s">
        <v>145</v>
      </c>
      <c r="J7008" s="204">
        <v>0</v>
      </c>
    </row>
    <row r="7009" spans="1:10" ht="15" customHeight="1" thickBot="1">
      <c r="A7009" s="201"/>
      <c r="B7009" s="293"/>
      <c r="C7009" s="293"/>
      <c r="D7009" s="279"/>
      <c r="E7009" s="279" t="s">
        <v>663</v>
      </c>
      <c r="F7009" s="203">
        <v>11.55</v>
      </c>
      <c r="G7009" s="279"/>
      <c r="H7009" s="363" t="s">
        <v>664</v>
      </c>
      <c r="I7009" s="363"/>
      <c r="J7009" s="204">
        <v>62.98</v>
      </c>
    </row>
    <row r="7010" spans="1:10" ht="15" thickTop="1">
      <c r="A7010" s="205"/>
      <c r="B7010" s="190"/>
      <c r="C7010" s="190"/>
      <c r="D7010" s="189"/>
      <c r="E7010" s="189"/>
      <c r="F7010" s="189"/>
      <c r="G7010" s="189"/>
      <c r="H7010" s="189"/>
      <c r="I7010" s="189"/>
      <c r="J7010" s="206"/>
    </row>
    <row r="7011" spans="1:10">
      <c r="A7011" s="290"/>
      <c r="B7011" s="289" t="s">
        <v>8</v>
      </c>
      <c r="C7011" s="289" t="s">
        <v>9</v>
      </c>
      <c r="D7011" s="284" t="s">
        <v>10</v>
      </c>
      <c r="E7011" s="367" t="s">
        <v>136</v>
      </c>
      <c r="F7011" s="367"/>
      <c r="G7011" s="289" t="s">
        <v>11</v>
      </c>
      <c r="H7011" s="288" t="s">
        <v>12</v>
      </c>
      <c r="I7011" s="288" t="s">
        <v>13</v>
      </c>
      <c r="J7011" s="287" t="s">
        <v>14</v>
      </c>
    </row>
    <row r="7012" spans="1:10" ht="38.25" customHeight="1">
      <c r="A7012" s="94" t="s">
        <v>137</v>
      </c>
      <c r="B7012" s="95" t="s">
        <v>3075</v>
      </c>
      <c r="C7012" s="95" t="s">
        <v>21</v>
      </c>
      <c r="D7012" s="277" t="s">
        <v>3076</v>
      </c>
      <c r="E7012" s="368" t="s">
        <v>155</v>
      </c>
      <c r="F7012" s="368"/>
      <c r="G7012" s="95" t="s">
        <v>249</v>
      </c>
      <c r="H7012" s="182">
        <v>1</v>
      </c>
      <c r="I7012" s="96">
        <v>63.54</v>
      </c>
      <c r="J7012" s="196">
        <v>63.54</v>
      </c>
    </row>
    <row r="7013" spans="1:10" ht="38.25" customHeight="1">
      <c r="A7013" s="197" t="s">
        <v>146</v>
      </c>
      <c r="B7013" s="183" t="s">
        <v>4620</v>
      </c>
      <c r="C7013" s="183" t="s">
        <v>21</v>
      </c>
      <c r="D7013" s="285" t="s">
        <v>4621</v>
      </c>
      <c r="E7013" s="365" t="s">
        <v>155</v>
      </c>
      <c r="F7013" s="365"/>
      <c r="G7013" s="183" t="s">
        <v>26</v>
      </c>
      <c r="H7013" s="184">
        <v>1</v>
      </c>
      <c r="I7013" s="185">
        <v>33.33</v>
      </c>
      <c r="J7013" s="198">
        <v>33.33</v>
      </c>
    </row>
    <row r="7014" spans="1:10" ht="38.25" customHeight="1">
      <c r="A7014" s="197" t="s">
        <v>146</v>
      </c>
      <c r="B7014" s="183" t="s">
        <v>4622</v>
      </c>
      <c r="C7014" s="183" t="s">
        <v>21</v>
      </c>
      <c r="D7014" s="285" t="s">
        <v>4623</v>
      </c>
      <c r="E7014" s="365" t="s">
        <v>155</v>
      </c>
      <c r="F7014" s="365"/>
      <c r="G7014" s="183" t="s">
        <v>26</v>
      </c>
      <c r="H7014" s="184">
        <v>1</v>
      </c>
      <c r="I7014" s="185">
        <v>9</v>
      </c>
      <c r="J7014" s="198">
        <v>9</v>
      </c>
    </row>
    <row r="7015" spans="1:10" ht="25.5" customHeight="1">
      <c r="A7015" s="197" t="s">
        <v>146</v>
      </c>
      <c r="B7015" s="183" t="s">
        <v>4610</v>
      </c>
      <c r="C7015" s="183" t="s">
        <v>21</v>
      </c>
      <c r="D7015" s="285" t="s">
        <v>4611</v>
      </c>
      <c r="E7015" s="365" t="s">
        <v>148</v>
      </c>
      <c r="F7015" s="365"/>
      <c r="G7015" s="183" t="s">
        <v>26</v>
      </c>
      <c r="H7015" s="184">
        <v>1</v>
      </c>
      <c r="I7015" s="185">
        <v>21.21</v>
      </c>
      <c r="J7015" s="198">
        <v>21.21</v>
      </c>
    </row>
    <row r="7016" spans="1:10" ht="25.5">
      <c r="A7016" s="201"/>
      <c r="B7016" s="293"/>
      <c r="C7016" s="293"/>
      <c r="D7016" s="279"/>
      <c r="E7016" s="279" t="s">
        <v>143</v>
      </c>
      <c r="F7016" s="203">
        <v>17.05</v>
      </c>
      <c r="G7016" s="279" t="s">
        <v>144</v>
      </c>
      <c r="H7016" s="203">
        <v>0</v>
      </c>
      <c r="I7016" s="279" t="s">
        <v>145</v>
      </c>
      <c r="J7016" s="204">
        <v>17.05</v>
      </c>
    </row>
    <row r="7017" spans="1:10" ht="15" customHeight="1" thickBot="1">
      <c r="A7017" s="201"/>
      <c r="B7017" s="293"/>
      <c r="C7017" s="293"/>
      <c r="D7017" s="279"/>
      <c r="E7017" s="279" t="s">
        <v>663</v>
      </c>
      <c r="F7017" s="203">
        <v>14.27</v>
      </c>
      <c r="G7017" s="279"/>
      <c r="H7017" s="363" t="s">
        <v>664</v>
      </c>
      <c r="I7017" s="363"/>
      <c r="J7017" s="204">
        <v>77.81</v>
      </c>
    </row>
    <row r="7018" spans="1:10" ht="15" thickTop="1">
      <c r="A7018" s="205"/>
      <c r="B7018" s="190"/>
      <c r="C7018" s="190"/>
      <c r="D7018" s="189"/>
      <c r="E7018" s="189"/>
      <c r="F7018" s="189"/>
      <c r="G7018" s="189"/>
      <c r="H7018" s="189"/>
      <c r="I7018" s="189"/>
      <c r="J7018" s="206"/>
    </row>
    <row r="7019" spans="1:10">
      <c r="A7019" s="290"/>
      <c r="B7019" s="289" t="s">
        <v>8</v>
      </c>
      <c r="C7019" s="289" t="s">
        <v>9</v>
      </c>
      <c r="D7019" s="284" t="s">
        <v>10</v>
      </c>
      <c r="E7019" s="367" t="s">
        <v>136</v>
      </c>
      <c r="F7019" s="367"/>
      <c r="G7019" s="289" t="s">
        <v>11</v>
      </c>
      <c r="H7019" s="288" t="s">
        <v>12</v>
      </c>
      <c r="I7019" s="288" t="s">
        <v>13</v>
      </c>
      <c r="J7019" s="287" t="s">
        <v>14</v>
      </c>
    </row>
    <row r="7020" spans="1:10" ht="38.25" customHeight="1">
      <c r="A7020" s="94" t="s">
        <v>137</v>
      </c>
      <c r="B7020" s="95" t="s">
        <v>3073</v>
      </c>
      <c r="C7020" s="95" t="s">
        <v>21</v>
      </c>
      <c r="D7020" s="277" t="s">
        <v>3074</v>
      </c>
      <c r="E7020" s="368" t="s">
        <v>155</v>
      </c>
      <c r="F7020" s="368"/>
      <c r="G7020" s="95" t="s">
        <v>156</v>
      </c>
      <c r="H7020" s="182">
        <v>1</v>
      </c>
      <c r="I7020" s="96">
        <v>162.83000000000001</v>
      </c>
      <c r="J7020" s="196">
        <v>162.83000000000001</v>
      </c>
    </row>
    <row r="7021" spans="1:10" ht="38.25" customHeight="1">
      <c r="A7021" s="197" t="s">
        <v>146</v>
      </c>
      <c r="B7021" s="183" t="s">
        <v>4624</v>
      </c>
      <c r="C7021" s="183" t="s">
        <v>21</v>
      </c>
      <c r="D7021" s="285" t="s">
        <v>4625</v>
      </c>
      <c r="E7021" s="365" t="s">
        <v>155</v>
      </c>
      <c r="F7021" s="365"/>
      <c r="G7021" s="183" t="s">
        <v>26</v>
      </c>
      <c r="H7021" s="184">
        <v>1</v>
      </c>
      <c r="I7021" s="185">
        <v>41.71</v>
      </c>
      <c r="J7021" s="198">
        <v>41.71</v>
      </c>
    </row>
    <row r="7022" spans="1:10" ht="38.25" customHeight="1">
      <c r="A7022" s="197" t="s">
        <v>146</v>
      </c>
      <c r="B7022" s="183" t="s">
        <v>4620</v>
      </c>
      <c r="C7022" s="183" t="s">
        <v>21</v>
      </c>
      <c r="D7022" s="285" t="s">
        <v>4621</v>
      </c>
      <c r="E7022" s="365" t="s">
        <v>155</v>
      </c>
      <c r="F7022" s="365"/>
      <c r="G7022" s="183" t="s">
        <v>26</v>
      </c>
      <c r="H7022" s="184">
        <v>1</v>
      </c>
      <c r="I7022" s="185">
        <v>33.33</v>
      </c>
      <c r="J7022" s="198">
        <v>33.33</v>
      </c>
    </row>
    <row r="7023" spans="1:10" ht="38.25" customHeight="1">
      <c r="A7023" s="197" t="s">
        <v>146</v>
      </c>
      <c r="B7023" s="183" t="s">
        <v>4622</v>
      </c>
      <c r="C7023" s="183" t="s">
        <v>21</v>
      </c>
      <c r="D7023" s="285" t="s">
        <v>4623</v>
      </c>
      <c r="E7023" s="365" t="s">
        <v>155</v>
      </c>
      <c r="F7023" s="365"/>
      <c r="G7023" s="183" t="s">
        <v>26</v>
      </c>
      <c r="H7023" s="184">
        <v>1</v>
      </c>
      <c r="I7023" s="185">
        <v>9</v>
      </c>
      <c r="J7023" s="198">
        <v>9</v>
      </c>
    </row>
    <row r="7024" spans="1:10" ht="51">
      <c r="A7024" s="197" t="s">
        <v>146</v>
      </c>
      <c r="B7024" s="183" t="s">
        <v>4626</v>
      </c>
      <c r="C7024" s="183" t="s">
        <v>21</v>
      </c>
      <c r="D7024" s="285" t="s">
        <v>4627</v>
      </c>
      <c r="E7024" s="365" t="s">
        <v>155</v>
      </c>
      <c r="F7024" s="365"/>
      <c r="G7024" s="183" t="s">
        <v>26</v>
      </c>
      <c r="H7024" s="184">
        <v>1</v>
      </c>
      <c r="I7024" s="185">
        <v>57.58</v>
      </c>
      <c r="J7024" s="198">
        <v>57.58</v>
      </c>
    </row>
    <row r="7025" spans="1:10" ht="25.5" customHeight="1">
      <c r="A7025" s="197" t="s">
        <v>146</v>
      </c>
      <c r="B7025" s="183" t="s">
        <v>4610</v>
      </c>
      <c r="C7025" s="183" t="s">
        <v>21</v>
      </c>
      <c r="D7025" s="285" t="s">
        <v>4611</v>
      </c>
      <c r="E7025" s="365" t="s">
        <v>148</v>
      </c>
      <c r="F7025" s="365"/>
      <c r="G7025" s="183" t="s">
        <v>26</v>
      </c>
      <c r="H7025" s="184">
        <v>1</v>
      </c>
      <c r="I7025" s="185">
        <v>21.21</v>
      </c>
      <c r="J7025" s="198">
        <v>21.21</v>
      </c>
    </row>
    <row r="7026" spans="1:10" ht="25.5">
      <c r="A7026" s="201"/>
      <c r="B7026" s="293"/>
      <c r="C7026" s="293"/>
      <c r="D7026" s="279"/>
      <c r="E7026" s="279" t="s">
        <v>143</v>
      </c>
      <c r="F7026" s="203">
        <v>17.05</v>
      </c>
      <c r="G7026" s="279" t="s">
        <v>144</v>
      </c>
      <c r="H7026" s="203">
        <v>0</v>
      </c>
      <c r="I7026" s="279" t="s">
        <v>145</v>
      </c>
      <c r="J7026" s="204">
        <v>17.05</v>
      </c>
    </row>
    <row r="7027" spans="1:10" ht="15" customHeight="1" thickBot="1">
      <c r="A7027" s="201"/>
      <c r="B7027" s="293"/>
      <c r="C7027" s="293"/>
      <c r="D7027" s="279"/>
      <c r="E7027" s="279" t="s">
        <v>663</v>
      </c>
      <c r="F7027" s="203">
        <v>36.58</v>
      </c>
      <c r="G7027" s="279"/>
      <c r="H7027" s="363" t="s">
        <v>664</v>
      </c>
      <c r="I7027" s="363"/>
      <c r="J7027" s="204">
        <v>199.41</v>
      </c>
    </row>
    <row r="7028" spans="1:10" ht="15" thickTop="1">
      <c r="A7028" s="205"/>
      <c r="B7028" s="190"/>
      <c r="C7028" s="190"/>
      <c r="D7028" s="189"/>
      <c r="E7028" s="189"/>
      <c r="F7028" s="189"/>
      <c r="G7028" s="189"/>
      <c r="H7028" s="189"/>
      <c r="I7028" s="189"/>
      <c r="J7028" s="206"/>
    </row>
    <row r="7029" spans="1:10">
      <c r="A7029" s="290"/>
      <c r="B7029" s="289" t="s">
        <v>8</v>
      </c>
      <c r="C7029" s="289" t="s">
        <v>9</v>
      </c>
      <c r="D7029" s="284" t="s">
        <v>10</v>
      </c>
      <c r="E7029" s="367" t="s">
        <v>136</v>
      </c>
      <c r="F7029" s="367"/>
      <c r="G7029" s="289" t="s">
        <v>11</v>
      </c>
      <c r="H7029" s="288" t="s">
        <v>12</v>
      </c>
      <c r="I7029" s="288" t="s">
        <v>13</v>
      </c>
      <c r="J7029" s="287" t="s">
        <v>14</v>
      </c>
    </row>
    <row r="7030" spans="1:10" ht="38.25" customHeight="1">
      <c r="A7030" s="94" t="s">
        <v>137</v>
      </c>
      <c r="B7030" s="95" t="s">
        <v>4620</v>
      </c>
      <c r="C7030" s="95" t="s">
        <v>21</v>
      </c>
      <c r="D7030" s="277" t="s">
        <v>4621</v>
      </c>
      <c r="E7030" s="368" t="s">
        <v>155</v>
      </c>
      <c r="F7030" s="368"/>
      <c r="G7030" s="95" t="s">
        <v>26</v>
      </c>
      <c r="H7030" s="182">
        <v>1</v>
      </c>
      <c r="I7030" s="96">
        <v>33.33</v>
      </c>
      <c r="J7030" s="196">
        <v>33.33</v>
      </c>
    </row>
    <row r="7031" spans="1:10" ht="38.25">
      <c r="A7031" s="199" t="s">
        <v>139</v>
      </c>
      <c r="B7031" s="186" t="s">
        <v>4628</v>
      </c>
      <c r="C7031" s="186" t="s">
        <v>21</v>
      </c>
      <c r="D7031" s="278" t="s">
        <v>4629</v>
      </c>
      <c r="E7031" s="362" t="s">
        <v>915</v>
      </c>
      <c r="F7031" s="362"/>
      <c r="G7031" s="186" t="s">
        <v>45</v>
      </c>
      <c r="H7031" s="187">
        <v>5.3300000000000001E-5</v>
      </c>
      <c r="I7031" s="188">
        <v>625341.67000000004</v>
      </c>
      <c r="J7031" s="200">
        <v>33.33</v>
      </c>
    </row>
    <row r="7032" spans="1:10" ht="25.5">
      <c r="A7032" s="201"/>
      <c r="B7032" s="293"/>
      <c r="C7032" s="293"/>
      <c r="D7032" s="279"/>
      <c r="E7032" s="279" t="s">
        <v>143</v>
      </c>
      <c r="F7032" s="203">
        <v>0</v>
      </c>
      <c r="G7032" s="279" t="s">
        <v>144</v>
      </c>
      <c r="H7032" s="203">
        <v>0</v>
      </c>
      <c r="I7032" s="279" t="s">
        <v>145</v>
      </c>
      <c r="J7032" s="204">
        <v>0</v>
      </c>
    </row>
    <row r="7033" spans="1:10" ht="15" customHeight="1" thickBot="1">
      <c r="A7033" s="201"/>
      <c r="B7033" s="293"/>
      <c r="C7033" s="293"/>
      <c r="D7033" s="279"/>
      <c r="E7033" s="279" t="s">
        <v>663</v>
      </c>
      <c r="F7033" s="203">
        <v>7.48</v>
      </c>
      <c r="G7033" s="279"/>
      <c r="H7033" s="363" t="s">
        <v>664</v>
      </c>
      <c r="I7033" s="363"/>
      <c r="J7033" s="204">
        <v>40.81</v>
      </c>
    </row>
    <row r="7034" spans="1:10" ht="15" thickTop="1">
      <c r="A7034" s="205"/>
      <c r="B7034" s="190"/>
      <c r="C7034" s="190"/>
      <c r="D7034" s="189"/>
      <c r="E7034" s="189"/>
      <c r="F7034" s="189"/>
      <c r="G7034" s="189"/>
      <c r="H7034" s="189"/>
      <c r="I7034" s="189"/>
      <c r="J7034" s="206"/>
    </row>
    <row r="7035" spans="1:10">
      <c r="A7035" s="290"/>
      <c r="B7035" s="289" t="s">
        <v>8</v>
      </c>
      <c r="C7035" s="289" t="s">
        <v>9</v>
      </c>
      <c r="D7035" s="284" t="s">
        <v>10</v>
      </c>
      <c r="E7035" s="367" t="s">
        <v>136</v>
      </c>
      <c r="F7035" s="367"/>
      <c r="G7035" s="289" t="s">
        <v>11</v>
      </c>
      <c r="H7035" s="288" t="s">
        <v>12</v>
      </c>
      <c r="I7035" s="288" t="s">
        <v>13</v>
      </c>
      <c r="J7035" s="287" t="s">
        <v>14</v>
      </c>
    </row>
    <row r="7036" spans="1:10" ht="38.25" customHeight="1">
      <c r="A7036" s="94" t="s">
        <v>137</v>
      </c>
      <c r="B7036" s="95" t="s">
        <v>4622</v>
      </c>
      <c r="C7036" s="95" t="s">
        <v>21</v>
      </c>
      <c r="D7036" s="277" t="s">
        <v>4623</v>
      </c>
      <c r="E7036" s="368" t="s">
        <v>155</v>
      </c>
      <c r="F7036" s="368"/>
      <c r="G7036" s="95" t="s">
        <v>26</v>
      </c>
      <c r="H7036" s="182">
        <v>1</v>
      </c>
      <c r="I7036" s="96">
        <v>9</v>
      </c>
      <c r="J7036" s="196">
        <v>9</v>
      </c>
    </row>
    <row r="7037" spans="1:10" ht="38.25">
      <c r="A7037" s="199" t="s">
        <v>139</v>
      </c>
      <c r="B7037" s="186" t="s">
        <v>4628</v>
      </c>
      <c r="C7037" s="186" t="s">
        <v>21</v>
      </c>
      <c r="D7037" s="278" t="s">
        <v>4629</v>
      </c>
      <c r="E7037" s="362" t="s">
        <v>915</v>
      </c>
      <c r="F7037" s="362"/>
      <c r="G7037" s="186" t="s">
        <v>45</v>
      </c>
      <c r="H7037" s="187">
        <v>1.4399999999999999E-5</v>
      </c>
      <c r="I7037" s="188">
        <v>625341.67000000004</v>
      </c>
      <c r="J7037" s="200">
        <v>9</v>
      </c>
    </row>
    <row r="7038" spans="1:10" ht="25.5">
      <c r="A7038" s="201"/>
      <c r="B7038" s="293"/>
      <c r="C7038" s="293"/>
      <c r="D7038" s="279"/>
      <c r="E7038" s="279" t="s">
        <v>143</v>
      </c>
      <c r="F7038" s="203">
        <v>0</v>
      </c>
      <c r="G7038" s="279" t="s">
        <v>144</v>
      </c>
      <c r="H7038" s="203">
        <v>0</v>
      </c>
      <c r="I7038" s="279" t="s">
        <v>145</v>
      </c>
      <c r="J7038" s="204">
        <v>0</v>
      </c>
    </row>
    <row r="7039" spans="1:10" ht="15" customHeight="1" thickBot="1">
      <c r="A7039" s="201"/>
      <c r="B7039" s="293"/>
      <c r="C7039" s="293"/>
      <c r="D7039" s="279"/>
      <c r="E7039" s="279" t="s">
        <v>663</v>
      </c>
      <c r="F7039" s="203">
        <v>2.02</v>
      </c>
      <c r="G7039" s="279"/>
      <c r="H7039" s="363" t="s">
        <v>664</v>
      </c>
      <c r="I7039" s="363"/>
      <c r="J7039" s="204">
        <v>11.02</v>
      </c>
    </row>
    <row r="7040" spans="1:10" ht="15" thickTop="1">
      <c r="A7040" s="205"/>
      <c r="B7040" s="190"/>
      <c r="C7040" s="190"/>
      <c r="D7040" s="189"/>
      <c r="E7040" s="189"/>
      <c r="F7040" s="189"/>
      <c r="G7040" s="189"/>
      <c r="H7040" s="189"/>
      <c r="I7040" s="189"/>
      <c r="J7040" s="206"/>
    </row>
    <row r="7041" spans="1:10">
      <c r="A7041" s="290"/>
      <c r="B7041" s="289" t="s">
        <v>8</v>
      </c>
      <c r="C7041" s="289" t="s">
        <v>9</v>
      </c>
      <c r="D7041" s="284" t="s">
        <v>10</v>
      </c>
      <c r="E7041" s="367" t="s">
        <v>136</v>
      </c>
      <c r="F7041" s="367"/>
      <c r="G7041" s="289" t="s">
        <v>11</v>
      </c>
      <c r="H7041" s="288" t="s">
        <v>12</v>
      </c>
      <c r="I7041" s="288" t="s">
        <v>13</v>
      </c>
      <c r="J7041" s="287" t="s">
        <v>14</v>
      </c>
    </row>
    <row r="7042" spans="1:10" ht="38.25" customHeight="1">
      <c r="A7042" s="94" t="s">
        <v>137</v>
      </c>
      <c r="B7042" s="95" t="s">
        <v>4624</v>
      </c>
      <c r="C7042" s="95" t="s">
        <v>21</v>
      </c>
      <c r="D7042" s="277" t="s">
        <v>4625</v>
      </c>
      <c r="E7042" s="368" t="s">
        <v>155</v>
      </c>
      <c r="F7042" s="368"/>
      <c r="G7042" s="95" t="s">
        <v>26</v>
      </c>
      <c r="H7042" s="182">
        <v>1</v>
      </c>
      <c r="I7042" s="96">
        <v>41.71</v>
      </c>
      <c r="J7042" s="196">
        <v>41.71</v>
      </c>
    </row>
    <row r="7043" spans="1:10" ht="38.25">
      <c r="A7043" s="199" t="s">
        <v>139</v>
      </c>
      <c r="B7043" s="186" t="s">
        <v>4628</v>
      </c>
      <c r="C7043" s="186" t="s">
        <v>21</v>
      </c>
      <c r="D7043" s="278" t="s">
        <v>4629</v>
      </c>
      <c r="E7043" s="362" t="s">
        <v>915</v>
      </c>
      <c r="F7043" s="362"/>
      <c r="G7043" s="186" t="s">
        <v>45</v>
      </c>
      <c r="H7043" s="187">
        <v>6.6699999999999995E-5</v>
      </c>
      <c r="I7043" s="188">
        <v>625341.67000000004</v>
      </c>
      <c r="J7043" s="200">
        <v>41.71</v>
      </c>
    </row>
    <row r="7044" spans="1:10" ht="25.5">
      <c r="A7044" s="201"/>
      <c r="B7044" s="293"/>
      <c r="C7044" s="293"/>
      <c r="D7044" s="279"/>
      <c r="E7044" s="279" t="s">
        <v>143</v>
      </c>
      <c r="F7044" s="203">
        <v>0</v>
      </c>
      <c r="G7044" s="279" t="s">
        <v>144</v>
      </c>
      <c r="H7044" s="203">
        <v>0</v>
      </c>
      <c r="I7044" s="279" t="s">
        <v>145</v>
      </c>
      <c r="J7044" s="204">
        <v>0</v>
      </c>
    </row>
    <row r="7045" spans="1:10" ht="15" customHeight="1" thickBot="1">
      <c r="A7045" s="201"/>
      <c r="B7045" s="293"/>
      <c r="C7045" s="293"/>
      <c r="D7045" s="279"/>
      <c r="E7045" s="279" t="s">
        <v>663</v>
      </c>
      <c r="F7045" s="203">
        <v>9.3699999999999992</v>
      </c>
      <c r="G7045" s="279"/>
      <c r="H7045" s="363" t="s">
        <v>664</v>
      </c>
      <c r="I7045" s="363"/>
      <c r="J7045" s="204">
        <v>51.08</v>
      </c>
    </row>
    <row r="7046" spans="1:10" ht="15" thickTop="1">
      <c r="A7046" s="205"/>
      <c r="B7046" s="190"/>
      <c r="C7046" s="190"/>
      <c r="D7046" s="189"/>
      <c r="E7046" s="189"/>
      <c r="F7046" s="189"/>
      <c r="G7046" s="189"/>
      <c r="H7046" s="189"/>
      <c r="I7046" s="189"/>
      <c r="J7046" s="206"/>
    </row>
    <row r="7047" spans="1:10">
      <c r="A7047" s="290"/>
      <c r="B7047" s="289" t="s">
        <v>8</v>
      </c>
      <c r="C7047" s="289" t="s">
        <v>9</v>
      </c>
      <c r="D7047" s="284" t="s">
        <v>10</v>
      </c>
      <c r="E7047" s="367" t="s">
        <v>136</v>
      </c>
      <c r="F7047" s="367"/>
      <c r="G7047" s="289" t="s">
        <v>11</v>
      </c>
      <c r="H7047" s="288" t="s">
        <v>12</v>
      </c>
      <c r="I7047" s="288" t="s">
        <v>13</v>
      </c>
      <c r="J7047" s="287" t="s">
        <v>14</v>
      </c>
    </row>
    <row r="7048" spans="1:10" ht="51">
      <c r="A7048" s="94" t="s">
        <v>137</v>
      </c>
      <c r="B7048" s="95" t="s">
        <v>4626</v>
      </c>
      <c r="C7048" s="95" t="s">
        <v>21</v>
      </c>
      <c r="D7048" s="277" t="s">
        <v>4627</v>
      </c>
      <c r="E7048" s="368" t="s">
        <v>155</v>
      </c>
      <c r="F7048" s="368"/>
      <c r="G7048" s="95" t="s">
        <v>26</v>
      </c>
      <c r="H7048" s="182">
        <v>1</v>
      </c>
      <c r="I7048" s="96">
        <v>57.58</v>
      </c>
      <c r="J7048" s="196">
        <v>57.58</v>
      </c>
    </row>
    <row r="7049" spans="1:10">
      <c r="A7049" s="199" t="s">
        <v>139</v>
      </c>
      <c r="B7049" s="186" t="s">
        <v>1863</v>
      </c>
      <c r="C7049" s="186" t="s">
        <v>21</v>
      </c>
      <c r="D7049" s="278" t="s">
        <v>1864</v>
      </c>
      <c r="E7049" s="362" t="s">
        <v>142</v>
      </c>
      <c r="F7049" s="362"/>
      <c r="G7049" s="186" t="s">
        <v>547</v>
      </c>
      <c r="H7049" s="187">
        <v>9.5500000000000007</v>
      </c>
      <c r="I7049" s="188">
        <v>6.03</v>
      </c>
      <c r="J7049" s="200">
        <v>57.58</v>
      </c>
    </row>
    <row r="7050" spans="1:10" ht="25.5">
      <c r="A7050" s="201"/>
      <c r="B7050" s="293"/>
      <c r="C7050" s="293"/>
      <c r="D7050" s="279"/>
      <c r="E7050" s="279" t="s">
        <v>143</v>
      </c>
      <c r="F7050" s="203">
        <v>0</v>
      </c>
      <c r="G7050" s="279" t="s">
        <v>144</v>
      </c>
      <c r="H7050" s="203">
        <v>0</v>
      </c>
      <c r="I7050" s="279" t="s">
        <v>145</v>
      </c>
      <c r="J7050" s="204">
        <v>0</v>
      </c>
    </row>
    <row r="7051" spans="1:10" ht="15" customHeight="1" thickBot="1">
      <c r="A7051" s="201"/>
      <c r="B7051" s="293"/>
      <c r="C7051" s="293"/>
      <c r="D7051" s="279"/>
      <c r="E7051" s="279" t="s">
        <v>663</v>
      </c>
      <c r="F7051" s="203">
        <v>12.93</v>
      </c>
      <c r="G7051" s="279"/>
      <c r="H7051" s="363" t="s">
        <v>664</v>
      </c>
      <c r="I7051" s="363"/>
      <c r="J7051" s="204">
        <v>70.510000000000005</v>
      </c>
    </row>
    <row r="7052" spans="1:10" ht="15" thickTop="1">
      <c r="A7052" s="205"/>
      <c r="B7052" s="190"/>
      <c r="C7052" s="190"/>
      <c r="D7052" s="189"/>
      <c r="E7052" s="189"/>
      <c r="F7052" s="189"/>
      <c r="G7052" s="189"/>
      <c r="H7052" s="189"/>
      <c r="I7052" s="189"/>
      <c r="J7052" s="206"/>
    </row>
    <row r="7053" spans="1:10">
      <c r="A7053" s="290"/>
      <c r="B7053" s="289" t="s">
        <v>8</v>
      </c>
      <c r="C7053" s="289" t="s">
        <v>9</v>
      </c>
      <c r="D7053" s="284" t="s">
        <v>10</v>
      </c>
      <c r="E7053" s="367" t="s">
        <v>136</v>
      </c>
      <c r="F7053" s="367"/>
      <c r="G7053" s="289" t="s">
        <v>11</v>
      </c>
      <c r="H7053" s="288" t="s">
        <v>12</v>
      </c>
      <c r="I7053" s="288" t="s">
        <v>13</v>
      </c>
      <c r="J7053" s="287" t="s">
        <v>14</v>
      </c>
    </row>
    <row r="7054" spans="1:10" ht="25.5" customHeight="1">
      <c r="A7054" s="94" t="s">
        <v>137</v>
      </c>
      <c r="B7054" s="95" t="s">
        <v>1419</v>
      </c>
      <c r="C7054" s="95" t="s">
        <v>21</v>
      </c>
      <c r="D7054" s="277" t="s">
        <v>793</v>
      </c>
      <c r="E7054" s="368" t="s">
        <v>155</v>
      </c>
      <c r="F7054" s="368"/>
      <c r="G7054" s="95" t="s">
        <v>249</v>
      </c>
      <c r="H7054" s="182">
        <v>1</v>
      </c>
      <c r="I7054" s="96">
        <v>21.85</v>
      </c>
      <c r="J7054" s="196">
        <v>21.85</v>
      </c>
    </row>
    <row r="7055" spans="1:10" ht="25.5" customHeight="1">
      <c r="A7055" s="197" t="s">
        <v>146</v>
      </c>
      <c r="B7055" s="183" t="s">
        <v>1890</v>
      </c>
      <c r="C7055" s="183" t="s">
        <v>21</v>
      </c>
      <c r="D7055" s="285" t="s">
        <v>1891</v>
      </c>
      <c r="E7055" s="365" t="s">
        <v>148</v>
      </c>
      <c r="F7055" s="365"/>
      <c r="G7055" s="183" t="s">
        <v>26</v>
      </c>
      <c r="H7055" s="184">
        <v>1</v>
      </c>
      <c r="I7055" s="185">
        <v>21.72</v>
      </c>
      <c r="J7055" s="198">
        <v>21.72</v>
      </c>
    </row>
    <row r="7056" spans="1:10" ht="25.5" customHeight="1">
      <c r="A7056" s="197" t="s">
        <v>146</v>
      </c>
      <c r="B7056" s="183" t="s">
        <v>2227</v>
      </c>
      <c r="C7056" s="183" t="s">
        <v>21</v>
      </c>
      <c r="D7056" s="285" t="s">
        <v>2228</v>
      </c>
      <c r="E7056" s="365" t="s">
        <v>155</v>
      </c>
      <c r="F7056" s="365"/>
      <c r="G7056" s="183" t="s">
        <v>26</v>
      </c>
      <c r="H7056" s="184">
        <v>1</v>
      </c>
      <c r="I7056" s="185">
        <v>0.11</v>
      </c>
      <c r="J7056" s="198">
        <v>0.11</v>
      </c>
    </row>
    <row r="7057" spans="1:10" ht="25.5" customHeight="1">
      <c r="A7057" s="197" t="s">
        <v>146</v>
      </c>
      <c r="B7057" s="183" t="s">
        <v>2229</v>
      </c>
      <c r="C7057" s="183" t="s">
        <v>21</v>
      </c>
      <c r="D7057" s="285" t="s">
        <v>2230</v>
      </c>
      <c r="E7057" s="365" t="s">
        <v>155</v>
      </c>
      <c r="F7057" s="365"/>
      <c r="G7057" s="183" t="s">
        <v>26</v>
      </c>
      <c r="H7057" s="184">
        <v>1</v>
      </c>
      <c r="I7057" s="185">
        <v>0.02</v>
      </c>
      <c r="J7057" s="198">
        <v>0.02</v>
      </c>
    </row>
    <row r="7058" spans="1:10" ht="25.5">
      <c r="A7058" s="201"/>
      <c r="B7058" s="293"/>
      <c r="C7058" s="293"/>
      <c r="D7058" s="279"/>
      <c r="E7058" s="279" t="s">
        <v>143</v>
      </c>
      <c r="F7058" s="203">
        <v>17.559999999999999</v>
      </c>
      <c r="G7058" s="279" t="s">
        <v>144</v>
      </c>
      <c r="H7058" s="203">
        <v>0</v>
      </c>
      <c r="I7058" s="279" t="s">
        <v>145</v>
      </c>
      <c r="J7058" s="204">
        <v>17.559999999999999</v>
      </c>
    </row>
    <row r="7059" spans="1:10" ht="15" customHeight="1" thickBot="1">
      <c r="A7059" s="201"/>
      <c r="B7059" s="293"/>
      <c r="C7059" s="293"/>
      <c r="D7059" s="279"/>
      <c r="E7059" s="279" t="s">
        <v>663</v>
      </c>
      <c r="F7059" s="203">
        <v>4.9000000000000004</v>
      </c>
      <c r="G7059" s="279"/>
      <c r="H7059" s="363" t="s">
        <v>664</v>
      </c>
      <c r="I7059" s="363"/>
      <c r="J7059" s="204">
        <v>26.75</v>
      </c>
    </row>
    <row r="7060" spans="1:10" ht="15" thickTop="1">
      <c r="A7060" s="205"/>
      <c r="B7060" s="190"/>
      <c r="C7060" s="190"/>
      <c r="D7060" s="189"/>
      <c r="E7060" s="189"/>
      <c r="F7060" s="189"/>
      <c r="G7060" s="189"/>
      <c r="H7060" s="189"/>
      <c r="I7060" s="189"/>
      <c r="J7060" s="206"/>
    </row>
    <row r="7061" spans="1:10">
      <c r="A7061" s="290"/>
      <c r="B7061" s="289" t="s">
        <v>8</v>
      </c>
      <c r="C7061" s="289" t="s">
        <v>9</v>
      </c>
      <c r="D7061" s="284" t="s">
        <v>10</v>
      </c>
      <c r="E7061" s="367" t="s">
        <v>136</v>
      </c>
      <c r="F7061" s="367"/>
      <c r="G7061" s="289" t="s">
        <v>11</v>
      </c>
      <c r="H7061" s="288" t="s">
        <v>12</v>
      </c>
      <c r="I7061" s="288" t="s">
        <v>13</v>
      </c>
      <c r="J7061" s="287" t="s">
        <v>14</v>
      </c>
    </row>
    <row r="7062" spans="1:10" ht="25.5" customHeight="1">
      <c r="A7062" s="94" t="s">
        <v>137</v>
      </c>
      <c r="B7062" s="95" t="s">
        <v>1418</v>
      </c>
      <c r="C7062" s="95" t="s">
        <v>21</v>
      </c>
      <c r="D7062" s="277" t="s">
        <v>792</v>
      </c>
      <c r="E7062" s="368" t="s">
        <v>155</v>
      </c>
      <c r="F7062" s="368"/>
      <c r="G7062" s="95" t="s">
        <v>156</v>
      </c>
      <c r="H7062" s="182">
        <v>1</v>
      </c>
      <c r="I7062" s="96">
        <v>23.37</v>
      </c>
      <c r="J7062" s="196">
        <v>23.37</v>
      </c>
    </row>
    <row r="7063" spans="1:10" ht="25.5" customHeight="1">
      <c r="A7063" s="197" t="s">
        <v>146</v>
      </c>
      <c r="B7063" s="183" t="s">
        <v>1890</v>
      </c>
      <c r="C7063" s="183" t="s">
        <v>21</v>
      </c>
      <c r="D7063" s="285" t="s">
        <v>1891</v>
      </c>
      <c r="E7063" s="365" t="s">
        <v>148</v>
      </c>
      <c r="F7063" s="365"/>
      <c r="G7063" s="183" t="s">
        <v>26</v>
      </c>
      <c r="H7063" s="184">
        <v>1</v>
      </c>
      <c r="I7063" s="185">
        <v>21.72</v>
      </c>
      <c r="J7063" s="198">
        <v>21.72</v>
      </c>
    </row>
    <row r="7064" spans="1:10" ht="25.5" customHeight="1">
      <c r="A7064" s="197" t="s">
        <v>146</v>
      </c>
      <c r="B7064" s="183" t="s">
        <v>2227</v>
      </c>
      <c r="C7064" s="183" t="s">
        <v>21</v>
      </c>
      <c r="D7064" s="285" t="s">
        <v>2228</v>
      </c>
      <c r="E7064" s="365" t="s">
        <v>155</v>
      </c>
      <c r="F7064" s="365"/>
      <c r="G7064" s="183" t="s">
        <v>26</v>
      </c>
      <c r="H7064" s="184">
        <v>1</v>
      </c>
      <c r="I7064" s="185">
        <v>0.11</v>
      </c>
      <c r="J7064" s="198">
        <v>0.11</v>
      </c>
    </row>
    <row r="7065" spans="1:10" ht="25.5" customHeight="1">
      <c r="A7065" s="197" t="s">
        <v>146</v>
      </c>
      <c r="B7065" s="183" t="s">
        <v>2229</v>
      </c>
      <c r="C7065" s="183" t="s">
        <v>21</v>
      </c>
      <c r="D7065" s="285" t="s">
        <v>2230</v>
      </c>
      <c r="E7065" s="365" t="s">
        <v>155</v>
      </c>
      <c r="F7065" s="365"/>
      <c r="G7065" s="183" t="s">
        <v>26</v>
      </c>
      <c r="H7065" s="184">
        <v>1</v>
      </c>
      <c r="I7065" s="185">
        <v>0.02</v>
      </c>
      <c r="J7065" s="198">
        <v>0.02</v>
      </c>
    </row>
    <row r="7066" spans="1:10" ht="25.5" customHeight="1">
      <c r="A7066" s="197" t="s">
        <v>146</v>
      </c>
      <c r="B7066" s="183" t="s">
        <v>2231</v>
      </c>
      <c r="C7066" s="183" t="s">
        <v>21</v>
      </c>
      <c r="D7066" s="285" t="s">
        <v>2232</v>
      </c>
      <c r="E7066" s="365" t="s">
        <v>155</v>
      </c>
      <c r="F7066" s="365"/>
      <c r="G7066" s="183" t="s">
        <v>26</v>
      </c>
      <c r="H7066" s="184">
        <v>1</v>
      </c>
      <c r="I7066" s="185">
        <v>7.0000000000000007E-2</v>
      </c>
      <c r="J7066" s="198">
        <v>7.0000000000000007E-2</v>
      </c>
    </row>
    <row r="7067" spans="1:10" ht="38.25" customHeight="1">
      <c r="A7067" s="197" t="s">
        <v>146</v>
      </c>
      <c r="B7067" s="183" t="s">
        <v>2233</v>
      </c>
      <c r="C7067" s="183" t="s">
        <v>21</v>
      </c>
      <c r="D7067" s="285" t="s">
        <v>2234</v>
      </c>
      <c r="E7067" s="365" t="s">
        <v>155</v>
      </c>
      <c r="F7067" s="365"/>
      <c r="G7067" s="183" t="s">
        <v>26</v>
      </c>
      <c r="H7067" s="184">
        <v>1</v>
      </c>
      <c r="I7067" s="185">
        <v>1.45</v>
      </c>
      <c r="J7067" s="198">
        <v>1.45</v>
      </c>
    </row>
    <row r="7068" spans="1:10" ht="25.5">
      <c r="A7068" s="201"/>
      <c r="B7068" s="293"/>
      <c r="C7068" s="293"/>
      <c r="D7068" s="279"/>
      <c r="E7068" s="279" t="s">
        <v>143</v>
      </c>
      <c r="F7068" s="203">
        <v>17.559999999999999</v>
      </c>
      <c r="G7068" s="279" t="s">
        <v>144</v>
      </c>
      <c r="H7068" s="203">
        <v>0</v>
      </c>
      <c r="I7068" s="279" t="s">
        <v>145</v>
      </c>
      <c r="J7068" s="204">
        <v>17.559999999999999</v>
      </c>
    </row>
    <row r="7069" spans="1:10" ht="15" customHeight="1" thickBot="1">
      <c r="A7069" s="201"/>
      <c r="B7069" s="293"/>
      <c r="C7069" s="293"/>
      <c r="D7069" s="279"/>
      <c r="E7069" s="279" t="s">
        <v>663</v>
      </c>
      <c r="F7069" s="203">
        <v>5.25</v>
      </c>
      <c r="G7069" s="279"/>
      <c r="H7069" s="363" t="s">
        <v>664</v>
      </c>
      <c r="I7069" s="363"/>
      <c r="J7069" s="204">
        <v>28.62</v>
      </c>
    </row>
    <row r="7070" spans="1:10" ht="15" thickTop="1">
      <c r="A7070" s="205"/>
      <c r="B7070" s="190"/>
      <c r="C7070" s="190"/>
      <c r="D7070" s="189"/>
      <c r="E7070" s="189"/>
      <c r="F7070" s="189"/>
      <c r="G7070" s="189"/>
      <c r="H7070" s="189"/>
      <c r="I7070" s="189"/>
      <c r="J7070" s="206"/>
    </row>
    <row r="7071" spans="1:10">
      <c r="A7071" s="290"/>
      <c r="B7071" s="289" t="s">
        <v>8</v>
      </c>
      <c r="C7071" s="289" t="s">
        <v>9</v>
      </c>
      <c r="D7071" s="284" t="s">
        <v>10</v>
      </c>
      <c r="E7071" s="367" t="s">
        <v>136</v>
      </c>
      <c r="F7071" s="367"/>
      <c r="G7071" s="289" t="s">
        <v>11</v>
      </c>
      <c r="H7071" s="288" t="s">
        <v>12</v>
      </c>
      <c r="I7071" s="288" t="s">
        <v>13</v>
      </c>
      <c r="J7071" s="287" t="s">
        <v>14</v>
      </c>
    </row>
    <row r="7072" spans="1:10" ht="25.5" customHeight="1">
      <c r="A7072" s="94" t="s">
        <v>137</v>
      </c>
      <c r="B7072" s="95" t="s">
        <v>2227</v>
      </c>
      <c r="C7072" s="95" t="s">
        <v>21</v>
      </c>
      <c r="D7072" s="277" t="s">
        <v>2228</v>
      </c>
      <c r="E7072" s="368" t="s">
        <v>155</v>
      </c>
      <c r="F7072" s="368"/>
      <c r="G7072" s="95" t="s">
        <v>26</v>
      </c>
      <c r="H7072" s="182">
        <v>1</v>
      </c>
      <c r="I7072" s="96">
        <v>0.11</v>
      </c>
      <c r="J7072" s="196">
        <v>0.11</v>
      </c>
    </row>
    <row r="7073" spans="1:10" ht="25.5" customHeight="1">
      <c r="A7073" s="199" t="s">
        <v>139</v>
      </c>
      <c r="B7073" s="186" t="s">
        <v>2235</v>
      </c>
      <c r="C7073" s="186" t="s">
        <v>21</v>
      </c>
      <c r="D7073" s="278" t="s">
        <v>2236</v>
      </c>
      <c r="E7073" s="362" t="s">
        <v>915</v>
      </c>
      <c r="F7073" s="362"/>
      <c r="G7073" s="186" t="s">
        <v>45</v>
      </c>
      <c r="H7073" s="187">
        <v>7.2000000000000002E-5</v>
      </c>
      <c r="I7073" s="188">
        <v>1579.96</v>
      </c>
      <c r="J7073" s="200">
        <v>0.11</v>
      </c>
    </row>
    <row r="7074" spans="1:10" ht="25.5">
      <c r="A7074" s="201"/>
      <c r="B7074" s="293"/>
      <c r="C7074" s="293"/>
      <c r="D7074" s="279"/>
      <c r="E7074" s="279" t="s">
        <v>143</v>
      </c>
      <c r="F7074" s="203">
        <v>0</v>
      </c>
      <c r="G7074" s="279" t="s">
        <v>144</v>
      </c>
      <c r="H7074" s="203">
        <v>0</v>
      </c>
      <c r="I7074" s="279" t="s">
        <v>145</v>
      </c>
      <c r="J7074" s="204">
        <v>0</v>
      </c>
    </row>
    <row r="7075" spans="1:10" ht="15" customHeight="1" thickBot="1">
      <c r="A7075" s="201"/>
      <c r="B7075" s="293"/>
      <c r="C7075" s="293"/>
      <c r="D7075" s="279"/>
      <c r="E7075" s="279" t="s">
        <v>663</v>
      </c>
      <c r="F7075" s="203">
        <v>0.02</v>
      </c>
      <c r="G7075" s="279"/>
      <c r="H7075" s="363" t="s">
        <v>664</v>
      </c>
      <c r="I7075" s="363"/>
      <c r="J7075" s="204">
        <v>0.13</v>
      </c>
    </row>
    <row r="7076" spans="1:10" ht="15" thickTop="1">
      <c r="A7076" s="205"/>
      <c r="B7076" s="190"/>
      <c r="C7076" s="190"/>
      <c r="D7076" s="189"/>
      <c r="E7076" s="189"/>
      <c r="F7076" s="189"/>
      <c r="G7076" s="189"/>
      <c r="H7076" s="189"/>
      <c r="I7076" s="189"/>
      <c r="J7076" s="206"/>
    </row>
    <row r="7077" spans="1:10">
      <c r="A7077" s="290"/>
      <c r="B7077" s="289" t="s">
        <v>8</v>
      </c>
      <c r="C7077" s="289" t="s">
        <v>9</v>
      </c>
      <c r="D7077" s="284" t="s">
        <v>10</v>
      </c>
      <c r="E7077" s="367" t="s">
        <v>136</v>
      </c>
      <c r="F7077" s="367"/>
      <c r="G7077" s="289" t="s">
        <v>11</v>
      </c>
      <c r="H7077" s="288" t="s">
        <v>12</v>
      </c>
      <c r="I7077" s="288" t="s">
        <v>13</v>
      </c>
      <c r="J7077" s="287" t="s">
        <v>14</v>
      </c>
    </row>
    <row r="7078" spans="1:10" ht="25.5" customHeight="1">
      <c r="A7078" s="94" t="s">
        <v>137</v>
      </c>
      <c r="B7078" s="95" t="s">
        <v>2229</v>
      </c>
      <c r="C7078" s="95" t="s">
        <v>21</v>
      </c>
      <c r="D7078" s="277" t="s">
        <v>2230</v>
      </c>
      <c r="E7078" s="368" t="s">
        <v>155</v>
      </c>
      <c r="F7078" s="368"/>
      <c r="G7078" s="95" t="s">
        <v>26</v>
      </c>
      <c r="H7078" s="182">
        <v>1</v>
      </c>
      <c r="I7078" s="96">
        <v>0.02</v>
      </c>
      <c r="J7078" s="196">
        <v>0.02</v>
      </c>
    </row>
    <row r="7079" spans="1:10" ht="25.5" customHeight="1">
      <c r="A7079" s="199" t="s">
        <v>139</v>
      </c>
      <c r="B7079" s="186" t="s">
        <v>2235</v>
      </c>
      <c r="C7079" s="186" t="s">
        <v>21</v>
      </c>
      <c r="D7079" s="278" t="s">
        <v>2236</v>
      </c>
      <c r="E7079" s="362" t="s">
        <v>915</v>
      </c>
      <c r="F7079" s="362"/>
      <c r="G7079" s="186" t="s">
        <v>45</v>
      </c>
      <c r="H7079" s="187">
        <v>1.4800000000000001E-5</v>
      </c>
      <c r="I7079" s="188">
        <v>1579.96</v>
      </c>
      <c r="J7079" s="200">
        <v>0.02</v>
      </c>
    </row>
    <row r="7080" spans="1:10" ht="25.5">
      <c r="A7080" s="201"/>
      <c r="B7080" s="293"/>
      <c r="C7080" s="293"/>
      <c r="D7080" s="279"/>
      <c r="E7080" s="279" t="s">
        <v>143</v>
      </c>
      <c r="F7080" s="203">
        <v>0</v>
      </c>
      <c r="G7080" s="279" t="s">
        <v>144</v>
      </c>
      <c r="H7080" s="203">
        <v>0</v>
      </c>
      <c r="I7080" s="279" t="s">
        <v>145</v>
      </c>
      <c r="J7080" s="204">
        <v>0</v>
      </c>
    </row>
    <row r="7081" spans="1:10" ht="15" customHeight="1" thickBot="1">
      <c r="A7081" s="201"/>
      <c r="B7081" s="293"/>
      <c r="C7081" s="293"/>
      <c r="D7081" s="279"/>
      <c r="E7081" s="279" t="s">
        <v>663</v>
      </c>
      <c r="F7081" s="203">
        <v>0</v>
      </c>
      <c r="G7081" s="279"/>
      <c r="H7081" s="363" t="s">
        <v>664</v>
      </c>
      <c r="I7081" s="363"/>
      <c r="J7081" s="204">
        <v>0.02</v>
      </c>
    </row>
    <row r="7082" spans="1:10" ht="15" thickTop="1">
      <c r="A7082" s="205"/>
      <c r="B7082" s="190"/>
      <c r="C7082" s="190"/>
      <c r="D7082" s="189"/>
      <c r="E7082" s="189"/>
      <c r="F7082" s="189"/>
      <c r="G7082" s="189"/>
      <c r="H7082" s="189"/>
      <c r="I7082" s="189"/>
      <c r="J7082" s="206"/>
    </row>
    <row r="7083" spans="1:10">
      <c r="A7083" s="290"/>
      <c r="B7083" s="289" t="s">
        <v>8</v>
      </c>
      <c r="C7083" s="289" t="s">
        <v>9</v>
      </c>
      <c r="D7083" s="284" t="s">
        <v>10</v>
      </c>
      <c r="E7083" s="367" t="s">
        <v>136</v>
      </c>
      <c r="F7083" s="367"/>
      <c r="G7083" s="289" t="s">
        <v>11</v>
      </c>
      <c r="H7083" s="288" t="s">
        <v>12</v>
      </c>
      <c r="I7083" s="288" t="s">
        <v>13</v>
      </c>
      <c r="J7083" s="287" t="s">
        <v>14</v>
      </c>
    </row>
    <row r="7084" spans="1:10" ht="25.5" customHeight="1">
      <c r="A7084" s="94" t="s">
        <v>137</v>
      </c>
      <c r="B7084" s="95" t="s">
        <v>2231</v>
      </c>
      <c r="C7084" s="95" t="s">
        <v>21</v>
      </c>
      <c r="D7084" s="277" t="s">
        <v>2232</v>
      </c>
      <c r="E7084" s="368" t="s">
        <v>155</v>
      </c>
      <c r="F7084" s="368"/>
      <c r="G7084" s="95" t="s">
        <v>26</v>
      </c>
      <c r="H7084" s="182">
        <v>1</v>
      </c>
      <c r="I7084" s="96">
        <v>7.0000000000000007E-2</v>
      </c>
      <c r="J7084" s="196">
        <v>7.0000000000000007E-2</v>
      </c>
    </row>
    <row r="7085" spans="1:10" ht="25.5" customHeight="1">
      <c r="A7085" s="199" t="s">
        <v>139</v>
      </c>
      <c r="B7085" s="186" t="s">
        <v>2235</v>
      </c>
      <c r="C7085" s="186" t="s">
        <v>21</v>
      </c>
      <c r="D7085" s="278" t="s">
        <v>2236</v>
      </c>
      <c r="E7085" s="362" t="s">
        <v>915</v>
      </c>
      <c r="F7085" s="362"/>
      <c r="G7085" s="186" t="s">
        <v>45</v>
      </c>
      <c r="H7085" s="187">
        <v>5.0000000000000002E-5</v>
      </c>
      <c r="I7085" s="188">
        <v>1579.96</v>
      </c>
      <c r="J7085" s="200">
        <v>7.0000000000000007E-2</v>
      </c>
    </row>
    <row r="7086" spans="1:10" ht="25.5">
      <c r="A7086" s="201"/>
      <c r="B7086" s="293"/>
      <c r="C7086" s="293"/>
      <c r="D7086" s="279"/>
      <c r="E7086" s="279" t="s">
        <v>143</v>
      </c>
      <c r="F7086" s="203">
        <v>0</v>
      </c>
      <c r="G7086" s="279" t="s">
        <v>144</v>
      </c>
      <c r="H7086" s="203">
        <v>0</v>
      </c>
      <c r="I7086" s="279" t="s">
        <v>145</v>
      </c>
      <c r="J7086" s="204">
        <v>0</v>
      </c>
    </row>
    <row r="7087" spans="1:10" ht="15" customHeight="1" thickBot="1">
      <c r="A7087" s="201"/>
      <c r="B7087" s="293"/>
      <c r="C7087" s="293"/>
      <c r="D7087" s="279"/>
      <c r="E7087" s="279" t="s">
        <v>663</v>
      </c>
      <c r="F7087" s="203">
        <v>0.01</v>
      </c>
      <c r="G7087" s="279"/>
      <c r="H7087" s="363" t="s">
        <v>664</v>
      </c>
      <c r="I7087" s="363"/>
      <c r="J7087" s="204">
        <v>0.08</v>
      </c>
    </row>
    <row r="7088" spans="1:10" ht="15" thickTop="1">
      <c r="A7088" s="205"/>
      <c r="B7088" s="190"/>
      <c r="C7088" s="190"/>
      <c r="D7088" s="189"/>
      <c r="E7088" s="189"/>
      <c r="F7088" s="189"/>
      <c r="G7088" s="189"/>
      <c r="H7088" s="189"/>
      <c r="I7088" s="189"/>
      <c r="J7088" s="206"/>
    </row>
    <row r="7089" spans="1:10">
      <c r="A7089" s="290"/>
      <c r="B7089" s="289" t="s">
        <v>8</v>
      </c>
      <c r="C7089" s="289" t="s">
        <v>9</v>
      </c>
      <c r="D7089" s="284" t="s">
        <v>10</v>
      </c>
      <c r="E7089" s="367" t="s">
        <v>136</v>
      </c>
      <c r="F7089" s="367"/>
      <c r="G7089" s="289" t="s">
        <v>11</v>
      </c>
      <c r="H7089" s="288" t="s">
        <v>12</v>
      </c>
      <c r="I7089" s="288" t="s">
        <v>13</v>
      </c>
      <c r="J7089" s="287" t="s">
        <v>14</v>
      </c>
    </row>
    <row r="7090" spans="1:10" ht="38.25" customHeight="1">
      <c r="A7090" s="94" t="s">
        <v>137</v>
      </c>
      <c r="B7090" s="95" t="s">
        <v>2233</v>
      </c>
      <c r="C7090" s="95" t="s">
        <v>21</v>
      </c>
      <c r="D7090" s="277" t="s">
        <v>2234</v>
      </c>
      <c r="E7090" s="368" t="s">
        <v>155</v>
      </c>
      <c r="F7090" s="368"/>
      <c r="G7090" s="95" t="s">
        <v>26</v>
      </c>
      <c r="H7090" s="182">
        <v>1</v>
      </c>
      <c r="I7090" s="96">
        <v>1.45</v>
      </c>
      <c r="J7090" s="196">
        <v>1.45</v>
      </c>
    </row>
    <row r="7091" spans="1:10">
      <c r="A7091" s="199" t="s">
        <v>139</v>
      </c>
      <c r="B7091" s="186" t="s">
        <v>1831</v>
      </c>
      <c r="C7091" s="186" t="s">
        <v>21</v>
      </c>
      <c r="D7091" s="278" t="s">
        <v>1832</v>
      </c>
      <c r="E7091" s="362" t="s">
        <v>1833</v>
      </c>
      <c r="F7091" s="362"/>
      <c r="G7091" s="186" t="s">
        <v>1834</v>
      </c>
      <c r="H7091" s="187">
        <v>1.36</v>
      </c>
      <c r="I7091" s="188">
        <v>1.07</v>
      </c>
      <c r="J7091" s="200">
        <v>1.45</v>
      </c>
    </row>
    <row r="7092" spans="1:10" ht="25.5">
      <c r="A7092" s="201"/>
      <c r="B7092" s="293"/>
      <c r="C7092" s="293"/>
      <c r="D7092" s="279"/>
      <c r="E7092" s="279" t="s">
        <v>143</v>
      </c>
      <c r="F7092" s="203">
        <v>0</v>
      </c>
      <c r="G7092" s="279" t="s">
        <v>144</v>
      </c>
      <c r="H7092" s="203">
        <v>0</v>
      </c>
      <c r="I7092" s="279" t="s">
        <v>145</v>
      </c>
      <c r="J7092" s="204">
        <v>0</v>
      </c>
    </row>
    <row r="7093" spans="1:10" ht="15" customHeight="1" thickBot="1">
      <c r="A7093" s="201"/>
      <c r="B7093" s="293"/>
      <c r="C7093" s="293"/>
      <c r="D7093" s="279"/>
      <c r="E7093" s="279" t="s">
        <v>663</v>
      </c>
      <c r="F7093" s="203">
        <v>0.32</v>
      </c>
      <c r="G7093" s="279"/>
      <c r="H7093" s="363" t="s">
        <v>664</v>
      </c>
      <c r="I7093" s="363"/>
      <c r="J7093" s="204">
        <v>1.77</v>
      </c>
    </row>
    <row r="7094" spans="1:10" ht="15" thickTop="1">
      <c r="A7094" s="205"/>
      <c r="B7094" s="190"/>
      <c r="C7094" s="190"/>
      <c r="D7094" s="189"/>
      <c r="E7094" s="189"/>
      <c r="F7094" s="189"/>
      <c r="G7094" s="189"/>
      <c r="H7094" s="189"/>
      <c r="I7094" s="189"/>
      <c r="J7094" s="206"/>
    </row>
    <row r="7095" spans="1:10">
      <c r="A7095" s="290"/>
      <c r="B7095" s="289" t="s">
        <v>8</v>
      </c>
      <c r="C7095" s="289" t="s">
        <v>9</v>
      </c>
      <c r="D7095" s="284" t="s">
        <v>10</v>
      </c>
      <c r="E7095" s="367" t="s">
        <v>136</v>
      </c>
      <c r="F7095" s="367"/>
      <c r="G7095" s="289" t="s">
        <v>11</v>
      </c>
      <c r="H7095" s="288" t="s">
        <v>12</v>
      </c>
      <c r="I7095" s="288" t="s">
        <v>13</v>
      </c>
      <c r="J7095" s="287" t="s">
        <v>14</v>
      </c>
    </row>
    <row r="7096" spans="1:10" ht="14.25" customHeight="1">
      <c r="A7096" s="94" t="s">
        <v>137</v>
      </c>
      <c r="B7096" s="95" t="s">
        <v>1483</v>
      </c>
      <c r="C7096" s="95" t="s">
        <v>21</v>
      </c>
      <c r="D7096" s="277" t="s">
        <v>509</v>
      </c>
      <c r="E7096" s="368" t="s">
        <v>148</v>
      </c>
      <c r="F7096" s="368"/>
      <c r="G7096" s="95" t="s">
        <v>26</v>
      </c>
      <c r="H7096" s="182">
        <v>1</v>
      </c>
      <c r="I7096" s="96">
        <v>25.4</v>
      </c>
      <c r="J7096" s="196">
        <v>25.4</v>
      </c>
    </row>
    <row r="7097" spans="1:10" ht="25.5" customHeight="1">
      <c r="A7097" s="197" t="s">
        <v>146</v>
      </c>
      <c r="B7097" s="183" t="s">
        <v>1988</v>
      </c>
      <c r="C7097" s="183" t="s">
        <v>21</v>
      </c>
      <c r="D7097" s="285" t="s">
        <v>1989</v>
      </c>
      <c r="E7097" s="365" t="s">
        <v>148</v>
      </c>
      <c r="F7097" s="365"/>
      <c r="G7097" s="183" t="s">
        <v>26</v>
      </c>
      <c r="H7097" s="184">
        <v>1</v>
      </c>
      <c r="I7097" s="185">
        <v>0.26</v>
      </c>
      <c r="J7097" s="198">
        <v>0.26</v>
      </c>
    </row>
    <row r="7098" spans="1:10">
      <c r="A7098" s="199" t="s">
        <v>139</v>
      </c>
      <c r="B7098" s="186" t="s">
        <v>1990</v>
      </c>
      <c r="C7098" s="186" t="s">
        <v>21</v>
      </c>
      <c r="D7098" s="278" t="s">
        <v>1991</v>
      </c>
      <c r="E7098" s="362" t="s">
        <v>141</v>
      </c>
      <c r="F7098" s="362"/>
      <c r="G7098" s="186" t="s">
        <v>26</v>
      </c>
      <c r="H7098" s="187">
        <v>1</v>
      </c>
      <c r="I7098" s="188">
        <v>19.79</v>
      </c>
      <c r="J7098" s="200">
        <v>19.79</v>
      </c>
    </row>
    <row r="7099" spans="1:10" ht="25.5">
      <c r="A7099" s="199" t="s">
        <v>139</v>
      </c>
      <c r="B7099" s="186" t="s">
        <v>1732</v>
      </c>
      <c r="C7099" s="186" t="s">
        <v>21</v>
      </c>
      <c r="D7099" s="278" t="s">
        <v>1733</v>
      </c>
      <c r="E7099" s="362" t="s">
        <v>142</v>
      </c>
      <c r="F7099" s="362"/>
      <c r="G7099" s="186" t="s">
        <v>26</v>
      </c>
      <c r="H7099" s="187">
        <v>1</v>
      </c>
      <c r="I7099" s="188">
        <v>1.0900000000000001</v>
      </c>
      <c r="J7099" s="200">
        <v>1.0900000000000001</v>
      </c>
    </row>
    <row r="7100" spans="1:10" ht="25.5">
      <c r="A7100" s="199" t="s">
        <v>139</v>
      </c>
      <c r="B7100" s="186" t="s">
        <v>1734</v>
      </c>
      <c r="C7100" s="186" t="s">
        <v>21</v>
      </c>
      <c r="D7100" s="278" t="s">
        <v>1735</v>
      </c>
      <c r="E7100" s="362" t="s">
        <v>142</v>
      </c>
      <c r="F7100" s="362"/>
      <c r="G7100" s="186" t="s">
        <v>26</v>
      </c>
      <c r="H7100" s="187">
        <v>1</v>
      </c>
      <c r="I7100" s="188">
        <v>0.82</v>
      </c>
      <c r="J7100" s="200">
        <v>0.82</v>
      </c>
    </row>
    <row r="7101" spans="1:10" ht="25.5">
      <c r="A7101" s="199" t="s">
        <v>139</v>
      </c>
      <c r="B7101" s="186" t="s">
        <v>1366</v>
      </c>
      <c r="C7101" s="186" t="s">
        <v>21</v>
      </c>
      <c r="D7101" s="278" t="s">
        <v>733</v>
      </c>
      <c r="E7101" s="362" t="s">
        <v>142</v>
      </c>
      <c r="F7101" s="362"/>
      <c r="G7101" s="186" t="s">
        <v>26</v>
      </c>
      <c r="H7101" s="187">
        <v>1</v>
      </c>
      <c r="I7101" s="188">
        <v>1.34</v>
      </c>
      <c r="J7101" s="200">
        <v>1.34</v>
      </c>
    </row>
    <row r="7102" spans="1:10" ht="25.5">
      <c r="A7102" s="199" t="s">
        <v>139</v>
      </c>
      <c r="B7102" s="186" t="s">
        <v>1367</v>
      </c>
      <c r="C7102" s="186" t="s">
        <v>21</v>
      </c>
      <c r="D7102" s="278" t="s">
        <v>734</v>
      </c>
      <c r="E7102" s="362" t="s">
        <v>142</v>
      </c>
      <c r="F7102" s="362"/>
      <c r="G7102" s="186" t="s">
        <v>26</v>
      </c>
      <c r="H7102" s="187">
        <v>1</v>
      </c>
      <c r="I7102" s="188">
        <v>0.04</v>
      </c>
      <c r="J7102" s="200">
        <v>0.04</v>
      </c>
    </row>
    <row r="7103" spans="1:10" ht="25.5">
      <c r="A7103" s="199" t="s">
        <v>139</v>
      </c>
      <c r="B7103" s="186" t="s">
        <v>1736</v>
      </c>
      <c r="C7103" s="186" t="s">
        <v>21</v>
      </c>
      <c r="D7103" s="278" t="s">
        <v>1737</v>
      </c>
      <c r="E7103" s="362" t="s">
        <v>142</v>
      </c>
      <c r="F7103" s="362"/>
      <c r="G7103" s="186" t="s">
        <v>26</v>
      </c>
      <c r="H7103" s="187">
        <v>1</v>
      </c>
      <c r="I7103" s="188">
        <v>0.82</v>
      </c>
      <c r="J7103" s="200">
        <v>0.82</v>
      </c>
    </row>
    <row r="7104" spans="1:10" ht="25.5">
      <c r="A7104" s="199" t="s">
        <v>139</v>
      </c>
      <c r="B7104" s="186" t="s">
        <v>1738</v>
      </c>
      <c r="C7104" s="186" t="s">
        <v>21</v>
      </c>
      <c r="D7104" s="278" t="s">
        <v>1739</v>
      </c>
      <c r="E7104" s="362" t="s">
        <v>142</v>
      </c>
      <c r="F7104" s="362"/>
      <c r="G7104" s="186" t="s">
        <v>26</v>
      </c>
      <c r="H7104" s="187">
        <v>1</v>
      </c>
      <c r="I7104" s="188">
        <v>1.24</v>
      </c>
      <c r="J7104" s="200">
        <v>1.24</v>
      </c>
    </row>
    <row r="7105" spans="1:10" ht="25.5">
      <c r="A7105" s="201"/>
      <c r="B7105" s="293"/>
      <c r="C7105" s="293"/>
      <c r="D7105" s="279"/>
      <c r="E7105" s="279" t="s">
        <v>143</v>
      </c>
      <c r="F7105" s="203">
        <v>20.05</v>
      </c>
      <c r="G7105" s="279" t="s">
        <v>144</v>
      </c>
      <c r="H7105" s="203">
        <v>0</v>
      </c>
      <c r="I7105" s="279" t="s">
        <v>145</v>
      </c>
      <c r="J7105" s="204">
        <v>20.05</v>
      </c>
    </row>
    <row r="7106" spans="1:10" ht="15" customHeight="1" thickBot="1">
      <c r="A7106" s="201"/>
      <c r="B7106" s="293"/>
      <c r="C7106" s="293"/>
      <c r="D7106" s="279"/>
      <c r="E7106" s="279" t="s">
        <v>663</v>
      </c>
      <c r="F7106" s="203">
        <v>5.7</v>
      </c>
      <c r="G7106" s="279"/>
      <c r="H7106" s="363" t="s">
        <v>664</v>
      </c>
      <c r="I7106" s="363"/>
      <c r="J7106" s="204">
        <v>31.1</v>
      </c>
    </row>
    <row r="7107" spans="1:10" ht="15" thickTop="1">
      <c r="A7107" s="205"/>
      <c r="B7107" s="190"/>
      <c r="C7107" s="190"/>
      <c r="D7107" s="189"/>
      <c r="E7107" s="189"/>
      <c r="F7107" s="189"/>
      <c r="G7107" s="189"/>
      <c r="H7107" s="189"/>
      <c r="I7107" s="189"/>
      <c r="J7107" s="206"/>
    </row>
    <row r="7108" spans="1:10">
      <c r="A7108" s="290"/>
      <c r="B7108" s="289" t="s">
        <v>8</v>
      </c>
      <c r="C7108" s="289" t="s">
        <v>9</v>
      </c>
      <c r="D7108" s="284" t="s">
        <v>10</v>
      </c>
      <c r="E7108" s="367" t="s">
        <v>136</v>
      </c>
      <c r="F7108" s="367"/>
      <c r="G7108" s="289" t="s">
        <v>11</v>
      </c>
      <c r="H7108" s="288" t="s">
        <v>12</v>
      </c>
      <c r="I7108" s="288" t="s">
        <v>13</v>
      </c>
      <c r="J7108" s="287" t="s">
        <v>14</v>
      </c>
    </row>
    <row r="7109" spans="1:10" ht="14.25" customHeight="1">
      <c r="A7109" s="94" t="s">
        <v>137</v>
      </c>
      <c r="B7109" s="95" t="s">
        <v>1345</v>
      </c>
      <c r="C7109" s="95" t="s">
        <v>21</v>
      </c>
      <c r="D7109" s="277" t="s">
        <v>147</v>
      </c>
      <c r="E7109" s="368" t="s">
        <v>148</v>
      </c>
      <c r="F7109" s="368"/>
      <c r="G7109" s="95" t="s">
        <v>26</v>
      </c>
      <c r="H7109" s="182">
        <v>1</v>
      </c>
      <c r="I7109" s="96">
        <v>20.32</v>
      </c>
      <c r="J7109" s="196">
        <v>20.32</v>
      </c>
    </row>
    <row r="7110" spans="1:10" ht="25.5" customHeight="1">
      <c r="A7110" s="197" t="s">
        <v>146</v>
      </c>
      <c r="B7110" s="183" t="s">
        <v>1992</v>
      </c>
      <c r="C7110" s="183" t="s">
        <v>21</v>
      </c>
      <c r="D7110" s="285" t="s">
        <v>1993</v>
      </c>
      <c r="E7110" s="365" t="s">
        <v>148</v>
      </c>
      <c r="F7110" s="365"/>
      <c r="G7110" s="183" t="s">
        <v>26</v>
      </c>
      <c r="H7110" s="184">
        <v>1</v>
      </c>
      <c r="I7110" s="185">
        <v>0.35</v>
      </c>
      <c r="J7110" s="198">
        <v>0.35</v>
      </c>
    </row>
    <row r="7111" spans="1:10">
      <c r="A7111" s="199" t="s">
        <v>139</v>
      </c>
      <c r="B7111" s="186" t="s">
        <v>1994</v>
      </c>
      <c r="C7111" s="186" t="s">
        <v>21</v>
      </c>
      <c r="D7111" s="278" t="s">
        <v>1995</v>
      </c>
      <c r="E7111" s="362" t="s">
        <v>141</v>
      </c>
      <c r="F7111" s="362"/>
      <c r="G7111" s="186" t="s">
        <v>26</v>
      </c>
      <c r="H7111" s="187">
        <v>1</v>
      </c>
      <c r="I7111" s="188">
        <v>14.74</v>
      </c>
      <c r="J7111" s="200">
        <v>14.74</v>
      </c>
    </row>
    <row r="7112" spans="1:10" ht="25.5">
      <c r="A7112" s="199" t="s">
        <v>139</v>
      </c>
      <c r="B7112" s="186" t="s">
        <v>1732</v>
      </c>
      <c r="C7112" s="186" t="s">
        <v>21</v>
      </c>
      <c r="D7112" s="278" t="s">
        <v>1733</v>
      </c>
      <c r="E7112" s="362" t="s">
        <v>142</v>
      </c>
      <c r="F7112" s="362"/>
      <c r="G7112" s="186" t="s">
        <v>26</v>
      </c>
      <c r="H7112" s="187">
        <v>1</v>
      </c>
      <c r="I7112" s="188">
        <v>1.0900000000000001</v>
      </c>
      <c r="J7112" s="200">
        <v>1.0900000000000001</v>
      </c>
    </row>
    <row r="7113" spans="1:10" ht="25.5">
      <c r="A7113" s="199" t="s">
        <v>139</v>
      </c>
      <c r="B7113" s="186" t="s">
        <v>1734</v>
      </c>
      <c r="C7113" s="186" t="s">
        <v>21</v>
      </c>
      <c r="D7113" s="278" t="s">
        <v>1735</v>
      </c>
      <c r="E7113" s="362" t="s">
        <v>142</v>
      </c>
      <c r="F7113" s="362"/>
      <c r="G7113" s="186" t="s">
        <v>26</v>
      </c>
      <c r="H7113" s="187">
        <v>1</v>
      </c>
      <c r="I7113" s="188">
        <v>0.82</v>
      </c>
      <c r="J7113" s="200">
        <v>0.82</v>
      </c>
    </row>
    <row r="7114" spans="1:10" ht="25.5">
      <c r="A7114" s="199" t="s">
        <v>139</v>
      </c>
      <c r="B7114" s="186" t="s">
        <v>1366</v>
      </c>
      <c r="C7114" s="186" t="s">
        <v>21</v>
      </c>
      <c r="D7114" s="278" t="s">
        <v>733</v>
      </c>
      <c r="E7114" s="362" t="s">
        <v>142</v>
      </c>
      <c r="F7114" s="362"/>
      <c r="G7114" s="186" t="s">
        <v>26</v>
      </c>
      <c r="H7114" s="187">
        <v>1</v>
      </c>
      <c r="I7114" s="188">
        <v>1.34</v>
      </c>
      <c r="J7114" s="200">
        <v>1.34</v>
      </c>
    </row>
    <row r="7115" spans="1:10" ht="25.5">
      <c r="A7115" s="199" t="s">
        <v>139</v>
      </c>
      <c r="B7115" s="186" t="s">
        <v>1367</v>
      </c>
      <c r="C7115" s="186" t="s">
        <v>21</v>
      </c>
      <c r="D7115" s="278" t="s">
        <v>734</v>
      </c>
      <c r="E7115" s="362" t="s">
        <v>142</v>
      </c>
      <c r="F7115" s="362"/>
      <c r="G7115" s="186" t="s">
        <v>26</v>
      </c>
      <c r="H7115" s="187">
        <v>1</v>
      </c>
      <c r="I7115" s="188">
        <v>0.04</v>
      </c>
      <c r="J7115" s="200">
        <v>0.04</v>
      </c>
    </row>
    <row r="7116" spans="1:10" ht="25.5">
      <c r="A7116" s="199" t="s">
        <v>139</v>
      </c>
      <c r="B7116" s="186" t="s">
        <v>1760</v>
      </c>
      <c r="C7116" s="186" t="s">
        <v>21</v>
      </c>
      <c r="D7116" s="278" t="s">
        <v>1761</v>
      </c>
      <c r="E7116" s="362" t="s">
        <v>142</v>
      </c>
      <c r="F7116" s="362"/>
      <c r="G7116" s="186" t="s">
        <v>26</v>
      </c>
      <c r="H7116" s="187">
        <v>1</v>
      </c>
      <c r="I7116" s="188">
        <v>0.61</v>
      </c>
      <c r="J7116" s="200">
        <v>0.61</v>
      </c>
    </row>
    <row r="7117" spans="1:10" ht="25.5">
      <c r="A7117" s="199" t="s">
        <v>139</v>
      </c>
      <c r="B7117" s="186" t="s">
        <v>1762</v>
      </c>
      <c r="C7117" s="186" t="s">
        <v>21</v>
      </c>
      <c r="D7117" s="278" t="s">
        <v>1763</v>
      </c>
      <c r="E7117" s="362" t="s">
        <v>142</v>
      </c>
      <c r="F7117" s="362"/>
      <c r="G7117" s="186" t="s">
        <v>26</v>
      </c>
      <c r="H7117" s="187">
        <v>1</v>
      </c>
      <c r="I7117" s="188">
        <v>1.33</v>
      </c>
      <c r="J7117" s="200">
        <v>1.33</v>
      </c>
    </row>
    <row r="7118" spans="1:10" ht="25.5">
      <c r="A7118" s="201"/>
      <c r="B7118" s="293"/>
      <c r="C7118" s="293"/>
      <c r="D7118" s="279"/>
      <c r="E7118" s="279" t="s">
        <v>143</v>
      </c>
      <c r="F7118" s="203">
        <v>15.09</v>
      </c>
      <c r="G7118" s="279" t="s">
        <v>144</v>
      </c>
      <c r="H7118" s="203">
        <v>0</v>
      </c>
      <c r="I7118" s="279" t="s">
        <v>145</v>
      </c>
      <c r="J7118" s="204">
        <v>15.09</v>
      </c>
    </row>
    <row r="7119" spans="1:10" ht="15" customHeight="1" thickBot="1">
      <c r="A7119" s="201"/>
      <c r="B7119" s="293"/>
      <c r="C7119" s="293"/>
      <c r="D7119" s="279"/>
      <c r="E7119" s="279" t="s">
        <v>663</v>
      </c>
      <c r="F7119" s="203">
        <v>4.5599999999999996</v>
      </c>
      <c r="G7119" s="279"/>
      <c r="H7119" s="363" t="s">
        <v>664</v>
      </c>
      <c r="I7119" s="363"/>
      <c r="J7119" s="204">
        <v>24.88</v>
      </c>
    </row>
    <row r="7120" spans="1:10" ht="15" thickTop="1">
      <c r="A7120" s="205"/>
      <c r="B7120" s="190"/>
      <c r="C7120" s="190"/>
      <c r="D7120" s="189"/>
      <c r="E7120" s="189"/>
      <c r="F7120" s="189"/>
      <c r="G7120" s="189"/>
      <c r="H7120" s="189"/>
      <c r="I7120" s="189"/>
      <c r="J7120" s="206"/>
    </row>
    <row r="7121" spans="1:10">
      <c r="A7121" s="290"/>
      <c r="B7121" s="289" t="s">
        <v>8</v>
      </c>
      <c r="C7121" s="289" t="s">
        <v>9</v>
      </c>
      <c r="D7121" s="284" t="s">
        <v>10</v>
      </c>
      <c r="E7121" s="367" t="s">
        <v>136</v>
      </c>
      <c r="F7121" s="367"/>
      <c r="G7121" s="289" t="s">
        <v>11</v>
      </c>
      <c r="H7121" s="288" t="s">
        <v>12</v>
      </c>
      <c r="I7121" s="288" t="s">
        <v>13</v>
      </c>
      <c r="J7121" s="287" t="s">
        <v>14</v>
      </c>
    </row>
    <row r="7122" spans="1:10" ht="14.25" customHeight="1">
      <c r="A7122" s="94" t="s">
        <v>137</v>
      </c>
      <c r="B7122" s="95" t="s">
        <v>1485</v>
      </c>
      <c r="C7122" s="95" t="s">
        <v>21</v>
      </c>
      <c r="D7122" s="277" t="s">
        <v>510</v>
      </c>
      <c r="E7122" s="368" t="s">
        <v>148</v>
      </c>
      <c r="F7122" s="368"/>
      <c r="G7122" s="95" t="s">
        <v>26</v>
      </c>
      <c r="H7122" s="182">
        <v>1</v>
      </c>
      <c r="I7122" s="96">
        <v>26.36</v>
      </c>
      <c r="J7122" s="196">
        <v>26.36</v>
      </c>
    </row>
    <row r="7123" spans="1:10" ht="25.5" customHeight="1">
      <c r="A7123" s="197" t="s">
        <v>146</v>
      </c>
      <c r="B7123" s="183" t="s">
        <v>1996</v>
      </c>
      <c r="C7123" s="183" t="s">
        <v>21</v>
      </c>
      <c r="D7123" s="285" t="s">
        <v>1997</v>
      </c>
      <c r="E7123" s="365" t="s">
        <v>148</v>
      </c>
      <c r="F7123" s="365"/>
      <c r="G7123" s="183" t="s">
        <v>26</v>
      </c>
      <c r="H7123" s="184">
        <v>1</v>
      </c>
      <c r="I7123" s="185">
        <v>0.26</v>
      </c>
      <c r="J7123" s="198">
        <v>0.26</v>
      </c>
    </row>
    <row r="7124" spans="1:10">
      <c r="A7124" s="199" t="s">
        <v>139</v>
      </c>
      <c r="B7124" s="186" t="s">
        <v>1998</v>
      </c>
      <c r="C7124" s="186" t="s">
        <v>21</v>
      </c>
      <c r="D7124" s="278" t="s">
        <v>1999</v>
      </c>
      <c r="E7124" s="362" t="s">
        <v>141</v>
      </c>
      <c r="F7124" s="362"/>
      <c r="G7124" s="186" t="s">
        <v>26</v>
      </c>
      <c r="H7124" s="187">
        <v>1</v>
      </c>
      <c r="I7124" s="188">
        <v>19.79</v>
      </c>
      <c r="J7124" s="200">
        <v>19.79</v>
      </c>
    </row>
    <row r="7125" spans="1:10" ht="25.5">
      <c r="A7125" s="199" t="s">
        <v>139</v>
      </c>
      <c r="B7125" s="186" t="s">
        <v>1732</v>
      </c>
      <c r="C7125" s="186" t="s">
        <v>21</v>
      </c>
      <c r="D7125" s="278" t="s">
        <v>1733</v>
      </c>
      <c r="E7125" s="362" t="s">
        <v>142</v>
      </c>
      <c r="F7125" s="362"/>
      <c r="G7125" s="186" t="s">
        <v>26</v>
      </c>
      <c r="H7125" s="187">
        <v>1</v>
      </c>
      <c r="I7125" s="188">
        <v>1.0900000000000001</v>
      </c>
      <c r="J7125" s="200">
        <v>1.0900000000000001</v>
      </c>
    </row>
    <row r="7126" spans="1:10" ht="25.5">
      <c r="A7126" s="199" t="s">
        <v>139</v>
      </c>
      <c r="B7126" s="186" t="s">
        <v>1734</v>
      </c>
      <c r="C7126" s="186" t="s">
        <v>21</v>
      </c>
      <c r="D7126" s="278" t="s">
        <v>1735</v>
      </c>
      <c r="E7126" s="362" t="s">
        <v>142</v>
      </c>
      <c r="F7126" s="362"/>
      <c r="G7126" s="186" t="s">
        <v>26</v>
      </c>
      <c r="H7126" s="187">
        <v>1</v>
      </c>
      <c r="I7126" s="188">
        <v>0.82</v>
      </c>
      <c r="J7126" s="200">
        <v>0.82</v>
      </c>
    </row>
    <row r="7127" spans="1:10" ht="25.5">
      <c r="A7127" s="199" t="s">
        <v>139</v>
      </c>
      <c r="B7127" s="186" t="s">
        <v>1366</v>
      </c>
      <c r="C7127" s="186" t="s">
        <v>21</v>
      </c>
      <c r="D7127" s="278" t="s">
        <v>733</v>
      </c>
      <c r="E7127" s="362" t="s">
        <v>142</v>
      </c>
      <c r="F7127" s="362"/>
      <c r="G7127" s="186" t="s">
        <v>26</v>
      </c>
      <c r="H7127" s="187">
        <v>1</v>
      </c>
      <c r="I7127" s="188">
        <v>1.34</v>
      </c>
      <c r="J7127" s="200">
        <v>1.34</v>
      </c>
    </row>
    <row r="7128" spans="1:10" ht="25.5">
      <c r="A7128" s="199" t="s">
        <v>139</v>
      </c>
      <c r="B7128" s="186" t="s">
        <v>1367</v>
      </c>
      <c r="C7128" s="186" t="s">
        <v>21</v>
      </c>
      <c r="D7128" s="278" t="s">
        <v>734</v>
      </c>
      <c r="E7128" s="362" t="s">
        <v>142</v>
      </c>
      <c r="F7128" s="362"/>
      <c r="G7128" s="186" t="s">
        <v>26</v>
      </c>
      <c r="H7128" s="187">
        <v>1</v>
      </c>
      <c r="I7128" s="188">
        <v>0.04</v>
      </c>
      <c r="J7128" s="200">
        <v>0.04</v>
      </c>
    </row>
    <row r="7129" spans="1:10" ht="25.5">
      <c r="A7129" s="199" t="s">
        <v>139</v>
      </c>
      <c r="B7129" s="186" t="s">
        <v>2237</v>
      </c>
      <c r="C7129" s="186" t="s">
        <v>21</v>
      </c>
      <c r="D7129" s="278" t="s">
        <v>2238</v>
      </c>
      <c r="E7129" s="362" t="s">
        <v>142</v>
      </c>
      <c r="F7129" s="362"/>
      <c r="G7129" s="186" t="s">
        <v>26</v>
      </c>
      <c r="H7129" s="187">
        <v>1</v>
      </c>
      <c r="I7129" s="188">
        <v>1.23</v>
      </c>
      <c r="J7129" s="200">
        <v>1.23</v>
      </c>
    </row>
    <row r="7130" spans="1:10" ht="25.5">
      <c r="A7130" s="199" t="s">
        <v>139</v>
      </c>
      <c r="B7130" s="186" t="s">
        <v>2239</v>
      </c>
      <c r="C7130" s="186" t="s">
        <v>21</v>
      </c>
      <c r="D7130" s="278" t="s">
        <v>2240</v>
      </c>
      <c r="E7130" s="362" t="s">
        <v>142</v>
      </c>
      <c r="F7130" s="362"/>
      <c r="G7130" s="186" t="s">
        <v>26</v>
      </c>
      <c r="H7130" s="187">
        <v>1</v>
      </c>
      <c r="I7130" s="188">
        <v>1.79</v>
      </c>
      <c r="J7130" s="200">
        <v>1.79</v>
      </c>
    </row>
    <row r="7131" spans="1:10" ht="25.5">
      <c r="A7131" s="201"/>
      <c r="B7131" s="293"/>
      <c r="C7131" s="293"/>
      <c r="D7131" s="279"/>
      <c r="E7131" s="279" t="s">
        <v>143</v>
      </c>
      <c r="F7131" s="203">
        <v>20.05</v>
      </c>
      <c r="G7131" s="279" t="s">
        <v>144</v>
      </c>
      <c r="H7131" s="203">
        <v>0</v>
      </c>
      <c r="I7131" s="279" t="s">
        <v>145</v>
      </c>
      <c r="J7131" s="204">
        <v>20.05</v>
      </c>
    </row>
    <row r="7132" spans="1:10" ht="15" customHeight="1" thickBot="1">
      <c r="A7132" s="201"/>
      <c r="B7132" s="293"/>
      <c r="C7132" s="293"/>
      <c r="D7132" s="279"/>
      <c r="E7132" s="279" t="s">
        <v>663</v>
      </c>
      <c r="F7132" s="203">
        <v>5.92</v>
      </c>
      <c r="G7132" s="279"/>
      <c r="H7132" s="363" t="s">
        <v>664</v>
      </c>
      <c r="I7132" s="363"/>
      <c r="J7132" s="204">
        <v>32.28</v>
      </c>
    </row>
    <row r="7133" spans="1:10" ht="15" thickTop="1">
      <c r="A7133" s="205"/>
      <c r="B7133" s="190"/>
      <c r="C7133" s="190"/>
      <c r="D7133" s="189"/>
      <c r="E7133" s="189"/>
      <c r="F7133" s="189"/>
      <c r="G7133" s="189"/>
      <c r="H7133" s="189"/>
      <c r="I7133" s="189"/>
      <c r="J7133" s="206"/>
    </row>
    <row r="7134" spans="1:10">
      <c r="A7134" s="290"/>
      <c r="B7134" s="289" t="s">
        <v>8</v>
      </c>
      <c r="C7134" s="289" t="s">
        <v>9</v>
      </c>
      <c r="D7134" s="284" t="s">
        <v>10</v>
      </c>
      <c r="E7134" s="367" t="s">
        <v>136</v>
      </c>
      <c r="F7134" s="367"/>
      <c r="G7134" s="289" t="s">
        <v>11</v>
      </c>
      <c r="H7134" s="288" t="s">
        <v>12</v>
      </c>
      <c r="I7134" s="288" t="s">
        <v>13</v>
      </c>
      <c r="J7134" s="287" t="s">
        <v>14</v>
      </c>
    </row>
    <row r="7135" spans="1:10" ht="38.25" customHeight="1">
      <c r="A7135" s="94" t="s">
        <v>137</v>
      </c>
      <c r="B7135" s="95" t="s">
        <v>1524</v>
      </c>
      <c r="C7135" s="95" t="s">
        <v>21</v>
      </c>
      <c r="D7135" s="277" t="s">
        <v>869</v>
      </c>
      <c r="E7135" s="368" t="s">
        <v>182</v>
      </c>
      <c r="F7135" s="368"/>
      <c r="G7135" s="95" t="s">
        <v>45</v>
      </c>
      <c r="H7135" s="182">
        <v>1</v>
      </c>
      <c r="I7135" s="96">
        <v>10.210000000000001</v>
      </c>
      <c r="J7135" s="196">
        <v>10.210000000000001</v>
      </c>
    </row>
    <row r="7136" spans="1:10" ht="25.5" customHeight="1">
      <c r="A7136" s="197" t="s">
        <v>146</v>
      </c>
      <c r="B7136" s="183" t="s">
        <v>1508</v>
      </c>
      <c r="C7136" s="183" t="s">
        <v>21</v>
      </c>
      <c r="D7136" s="285" t="s">
        <v>150</v>
      </c>
      <c r="E7136" s="365" t="s">
        <v>148</v>
      </c>
      <c r="F7136" s="365"/>
      <c r="G7136" s="183" t="s">
        <v>26</v>
      </c>
      <c r="H7136" s="184">
        <v>0.128</v>
      </c>
      <c r="I7136" s="185">
        <v>21.96</v>
      </c>
      <c r="J7136" s="198">
        <v>2.81</v>
      </c>
    </row>
    <row r="7137" spans="1:10" ht="25.5" customHeight="1">
      <c r="A7137" s="197" t="s">
        <v>146</v>
      </c>
      <c r="B7137" s="183" t="s">
        <v>1509</v>
      </c>
      <c r="C7137" s="183" t="s">
        <v>21</v>
      </c>
      <c r="D7137" s="285" t="s">
        <v>151</v>
      </c>
      <c r="E7137" s="365" t="s">
        <v>148</v>
      </c>
      <c r="F7137" s="365"/>
      <c r="G7137" s="183" t="s">
        <v>26</v>
      </c>
      <c r="H7137" s="184">
        <v>0.128</v>
      </c>
      <c r="I7137" s="185">
        <v>26.68</v>
      </c>
      <c r="J7137" s="198">
        <v>3.41</v>
      </c>
    </row>
    <row r="7138" spans="1:10" ht="25.5">
      <c r="A7138" s="199" t="s">
        <v>139</v>
      </c>
      <c r="B7138" s="186" t="s">
        <v>1522</v>
      </c>
      <c r="C7138" s="186" t="s">
        <v>21</v>
      </c>
      <c r="D7138" s="278" t="s">
        <v>866</v>
      </c>
      <c r="E7138" s="362" t="s">
        <v>142</v>
      </c>
      <c r="F7138" s="362"/>
      <c r="G7138" s="186" t="s">
        <v>45</v>
      </c>
      <c r="H7138" s="187">
        <v>1</v>
      </c>
      <c r="I7138" s="188">
        <v>2.63</v>
      </c>
      <c r="J7138" s="200">
        <v>2.63</v>
      </c>
    </row>
    <row r="7139" spans="1:10" ht="38.25">
      <c r="A7139" s="199" t="s">
        <v>139</v>
      </c>
      <c r="B7139" s="186" t="s">
        <v>1523</v>
      </c>
      <c r="C7139" s="186" t="s">
        <v>21</v>
      </c>
      <c r="D7139" s="278" t="s">
        <v>867</v>
      </c>
      <c r="E7139" s="362" t="s">
        <v>142</v>
      </c>
      <c r="F7139" s="362"/>
      <c r="G7139" s="186" t="s">
        <v>45</v>
      </c>
      <c r="H7139" s="187">
        <v>1</v>
      </c>
      <c r="I7139" s="188">
        <v>1.36</v>
      </c>
      <c r="J7139" s="200">
        <v>1.36</v>
      </c>
    </row>
    <row r="7140" spans="1:10" ht="25.5">
      <c r="A7140" s="201"/>
      <c r="B7140" s="293"/>
      <c r="C7140" s="293"/>
      <c r="D7140" s="279"/>
      <c r="E7140" s="279" t="s">
        <v>143</v>
      </c>
      <c r="F7140" s="203">
        <v>4.8499999999999996</v>
      </c>
      <c r="G7140" s="279" t="s">
        <v>144</v>
      </c>
      <c r="H7140" s="203">
        <v>0</v>
      </c>
      <c r="I7140" s="279" t="s">
        <v>145</v>
      </c>
      <c r="J7140" s="204">
        <v>4.8499999999999996</v>
      </c>
    </row>
    <row r="7141" spans="1:10" ht="15" customHeight="1" thickBot="1">
      <c r="A7141" s="201"/>
      <c r="B7141" s="293"/>
      <c r="C7141" s="293"/>
      <c r="D7141" s="279"/>
      <c r="E7141" s="279" t="s">
        <v>663</v>
      </c>
      <c r="F7141" s="203">
        <v>2.29</v>
      </c>
      <c r="G7141" s="279"/>
      <c r="H7141" s="363" t="s">
        <v>664</v>
      </c>
      <c r="I7141" s="363"/>
      <c r="J7141" s="204">
        <v>12.5</v>
      </c>
    </row>
    <row r="7142" spans="1:10" ht="15" thickTop="1">
      <c r="A7142" s="205"/>
      <c r="B7142" s="190"/>
      <c r="C7142" s="190"/>
      <c r="D7142" s="189"/>
      <c r="E7142" s="189"/>
      <c r="F7142" s="189"/>
      <c r="G7142" s="189"/>
      <c r="H7142" s="189"/>
      <c r="I7142" s="189"/>
      <c r="J7142" s="206"/>
    </row>
    <row r="7143" spans="1:10">
      <c r="A7143" s="290"/>
      <c r="B7143" s="289" t="s">
        <v>8</v>
      </c>
      <c r="C7143" s="289" t="s">
        <v>9</v>
      </c>
      <c r="D7143" s="284" t="s">
        <v>10</v>
      </c>
      <c r="E7143" s="367" t="s">
        <v>136</v>
      </c>
      <c r="F7143" s="367"/>
      <c r="G7143" s="289" t="s">
        <v>11</v>
      </c>
      <c r="H7143" s="288" t="s">
        <v>12</v>
      </c>
      <c r="I7143" s="288" t="s">
        <v>13</v>
      </c>
      <c r="J7143" s="287" t="s">
        <v>14</v>
      </c>
    </row>
    <row r="7144" spans="1:10" ht="14.25" customHeight="1">
      <c r="A7144" s="94" t="s">
        <v>137</v>
      </c>
      <c r="B7144" s="95" t="s">
        <v>1424</v>
      </c>
      <c r="C7144" s="95" t="s">
        <v>21</v>
      </c>
      <c r="D7144" s="277" t="s">
        <v>173</v>
      </c>
      <c r="E7144" s="368" t="s">
        <v>148</v>
      </c>
      <c r="F7144" s="368"/>
      <c r="G7144" s="95" t="s">
        <v>26</v>
      </c>
      <c r="H7144" s="182">
        <v>1</v>
      </c>
      <c r="I7144" s="96">
        <v>25</v>
      </c>
      <c r="J7144" s="196">
        <v>25</v>
      </c>
    </row>
    <row r="7145" spans="1:10" ht="25.5" customHeight="1">
      <c r="A7145" s="197" t="s">
        <v>146</v>
      </c>
      <c r="B7145" s="183" t="s">
        <v>2000</v>
      </c>
      <c r="C7145" s="183" t="s">
        <v>21</v>
      </c>
      <c r="D7145" s="285" t="s">
        <v>2001</v>
      </c>
      <c r="E7145" s="365" t="s">
        <v>148</v>
      </c>
      <c r="F7145" s="365"/>
      <c r="G7145" s="183" t="s">
        <v>26</v>
      </c>
      <c r="H7145" s="184">
        <v>1</v>
      </c>
      <c r="I7145" s="185">
        <v>0.25</v>
      </c>
      <c r="J7145" s="198">
        <v>0.25</v>
      </c>
    </row>
    <row r="7146" spans="1:10">
      <c r="A7146" s="199" t="s">
        <v>139</v>
      </c>
      <c r="B7146" s="186" t="s">
        <v>2002</v>
      </c>
      <c r="C7146" s="186" t="s">
        <v>21</v>
      </c>
      <c r="D7146" s="278" t="s">
        <v>2003</v>
      </c>
      <c r="E7146" s="362" t="s">
        <v>141</v>
      </c>
      <c r="F7146" s="362"/>
      <c r="G7146" s="186" t="s">
        <v>26</v>
      </c>
      <c r="H7146" s="187">
        <v>1</v>
      </c>
      <c r="I7146" s="188">
        <v>19.54</v>
      </c>
      <c r="J7146" s="200">
        <v>19.54</v>
      </c>
    </row>
    <row r="7147" spans="1:10" ht="25.5">
      <c r="A7147" s="199" t="s">
        <v>139</v>
      </c>
      <c r="B7147" s="186" t="s">
        <v>1732</v>
      </c>
      <c r="C7147" s="186" t="s">
        <v>21</v>
      </c>
      <c r="D7147" s="278" t="s">
        <v>1733</v>
      </c>
      <c r="E7147" s="362" t="s">
        <v>142</v>
      </c>
      <c r="F7147" s="362"/>
      <c r="G7147" s="186" t="s">
        <v>26</v>
      </c>
      <c r="H7147" s="187">
        <v>1</v>
      </c>
      <c r="I7147" s="188">
        <v>1.0900000000000001</v>
      </c>
      <c r="J7147" s="200">
        <v>1.0900000000000001</v>
      </c>
    </row>
    <row r="7148" spans="1:10" ht="25.5">
      <c r="A7148" s="199" t="s">
        <v>139</v>
      </c>
      <c r="B7148" s="186" t="s">
        <v>1734</v>
      </c>
      <c r="C7148" s="186" t="s">
        <v>21</v>
      </c>
      <c r="D7148" s="278" t="s">
        <v>1735</v>
      </c>
      <c r="E7148" s="362" t="s">
        <v>142</v>
      </c>
      <c r="F7148" s="362"/>
      <c r="G7148" s="186" t="s">
        <v>26</v>
      </c>
      <c r="H7148" s="187">
        <v>1</v>
      </c>
      <c r="I7148" s="188">
        <v>0.82</v>
      </c>
      <c r="J7148" s="200">
        <v>0.82</v>
      </c>
    </row>
    <row r="7149" spans="1:10" ht="25.5">
      <c r="A7149" s="199" t="s">
        <v>139</v>
      </c>
      <c r="B7149" s="186" t="s">
        <v>1366</v>
      </c>
      <c r="C7149" s="186" t="s">
        <v>21</v>
      </c>
      <c r="D7149" s="278" t="s">
        <v>733</v>
      </c>
      <c r="E7149" s="362" t="s">
        <v>142</v>
      </c>
      <c r="F7149" s="362"/>
      <c r="G7149" s="186" t="s">
        <v>26</v>
      </c>
      <c r="H7149" s="187">
        <v>1</v>
      </c>
      <c r="I7149" s="188">
        <v>1.34</v>
      </c>
      <c r="J7149" s="200">
        <v>1.34</v>
      </c>
    </row>
    <row r="7150" spans="1:10" ht="25.5">
      <c r="A7150" s="199" t="s">
        <v>139</v>
      </c>
      <c r="B7150" s="186" t="s">
        <v>1367</v>
      </c>
      <c r="C7150" s="186" t="s">
        <v>21</v>
      </c>
      <c r="D7150" s="278" t="s">
        <v>734</v>
      </c>
      <c r="E7150" s="362" t="s">
        <v>142</v>
      </c>
      <c r="F7150" s="362"/>
      <c r="G7150" s="186" t="s">
        <v>26</v>
      </c>
      <c r="H7150" s="187">
        <v>1</v>
      </c>
      <c r="I7150" s="188">
        <v>0.04</v>
      </c>
      <c r="J7150" s="200">
        <v>0.04</v>
      </c>
    </row>
    <row r="7151" spans="1:10" ht="25.5">
      <c r="A7151" s="199" t="s">
        <v>139</v>
      </c>
      <c r="B7151" s="186" t="s">
        <v>1744</v>
      </c>
      <c r="C7151" s="186" t="s">
        <v>21</v>
      </c>
      <c r="D7151" s="278" t="s">
        <v>1745</v>
      </c>
      <c r="E7151" s="362" t="s">
        <v>142</v>
      </c>
      <c r="F7151" s="362"/>
      <c r="G7151" s="186" t="s">
        <v>26</v>
      </c>
      <c r="H7151" s="187">
        <v>1</v>
      </c>
      <c r="I7151" s="188">
        <v>0.49</v>
      </c>
      <c r="J7151" s="200">
        <v>0.49</v>
      </c>
    </row>
    <row r="7152" spans="1:10" ht="25.5">
      <c r="A7152" s="199" t="s">
        <v>139</v>
      </c>
      <c r="B7152" s="186" t="s">
        <v>1746</v>
      </c>
      <c r="C7152" s="186" t="s">
        <v>21</v>
      </c>
      <c r="D7152" s="278" t="s">
        <v>1747</v>
      </c>
      <c r="E7152" s="362" t="s">
        <v>142</v>
      </c>
      <c r="F7152" s="362"/>
      <c r="G7152" s="186" t="s">
        <v>26</v>
      </c>
      <c r="H7152" s="187">
        <v>1</v>
      </c>
      <c r="I7152" s="188">
        <v>1.43</v>
      </c>
      <c r="J7152" s="200">
        <v>1.43</v>
      </c>
    </row>
    <row r="7153" spans="1:10" ht="25.5">
      <c r="A7153" s="201"/>
      <c r="B7153" s="293"/>
      <c r="C7153" s="293"/>
      <c r="D7153" s="279"/>
      <c r="E7153" s="279" t="s">
        <v>143</v>
      </c>
      <c r="F7153" s="203">
        <v>19.79</v>
      </c>
      <c r="G7153" s="279" t="s">
        <v>144</v>
      </c>
      <c r="H7153" s="203">
        <v>0</v>
      </c>
      <c r="I7153" s="279" t="s">
        <v>145</v>
      </c>
      <c r="J7153" s="204">
        <v>19.79</v>
      </c>
    </row>
    <row r="7154" spans="1:10" ht="15" customHeight="1" thickBot="1">
      <c r="A7154" s="201"/>
      <c r="B7154" s="293"/>
      <c r="C7154" s="293"/>
      <c r="D7154" s="279"/>
      <c r="E7154" s="279" t="s">
        <v>663</v>
      </c>
      <c r="F7154" s="203">
        <v>5.61</v>
      </c>
      <c r="G7154" s="279"/>
      <c r="H7154" s="363" t="s">
        <v>664</v>
      </c>
      <c r="I7154" s="363"/>
      <c r="J7154" s="204">
        <v>30.61</v>
      </c>
    </row>
    <row r="7155" spans="1:10" ht="15" thickTop="1">
      <c r="A7155" s="205"/>
      <c r="B7155" s="190"/>
      <c r="C7155" s="190"/>
      <c r="D7155" s="189"/>
      <c r="E7155" s="189"/>
      <c r="F7155" s="189"/>
      <c r="G7155" s="189"/>
      <c r="H7155" s="189"/>
      <c r="I7155" s="189"/>
      <c r="J7155" s="206"/>
    </row>
    <row r="7156" spans="1:10">
      <c r="A7156" s="290"/>
      <c r="B7156" s="289" t="s">
        <v>8</v>
      </c>
      <c r="C7156" s="289" t="s">
        <v>9</v>
      </c>
      <c r="D7156" s="284" t="s">
        <v>10</v>
      </c>
      <c r="E7156" s="367" t="s">
        <v>136</v>
      </c>
      <c r="F7156" s="367"/>
      <c r="G7156" s="289" t="s">
        <v>11</v>
      </c>
      <c r="H7156" s="288" t="s">
        <v>12</v>
      </c>
      <c r="I7156" s="288" t="s">
        <v>13</v>
      </c>
      <c r="J7156" s="287" t="s">
        <v>14</v>
      </c>
    </row>
    <row r="7157" spans="1:10" ht="25.5" customHeight="1">
      <c r="A7157" s="94" t="s">
        <v>137</v>
      </c>
      <c r="B7157" s="95" t="s">
        <v>3347</v>
      </c>
      <c r="C7157" s="95" t="s">
        <v>21</v>
      </c>
      <c r="D7157" s="277" t="s">
        <v>3348</v>
      </c>
      <c r="E7157" s="368" t="s">
        <v>182</v>
      </c>
      <c r="F7157" s="368"/>
      <c r="G7157" s="95" t="s">
        <v>45</v>
      </c>
      <c r="H7157" s="182">
        <v>1</v>
      </c>
      <c r="I7157" s="96">
        <v>31.92</v>
      </c>
      <c r="J7157" s="196">
        <v>31.92</v>
      </c>
    </row>
    <row r="7158" spans="1:10" ht="25.5" customHeight="1">
      <c r="A7158" s="197" t="s">
        <v>146</v>
      </c>
      <c r="B7158" s="183" t="s">
        <v>1508</v>
      </c>
      <c r="C7158" s="183" t="s">
        <v>21</v>
      </c>
      <c r="D7158" s="285" t="s">
        <v>150</v>
      </c>
      <c r="E7158" s="365" t="s">
        <v>148</v>
      </c>
      <c r="F7158" s="365"/>
      <c r="G7158" s="183" t="s">
        <v>26</v>
      </c>
      <c r="H7158" s="184">
        <v>0.51100000000000001</v>
      </c>
      <c r="I7158" s="185">
        <v>21.96</v>
      </c>
      <c r="J7158" s="198">
        <v>11.22</v>
      </c>
    </row>
    <row r="7159" spans="1:10" ht="25.5" customHeight="1">
      <c r="A7159" s="197" t="s">
        <v>146</v>
      </c>
      <c r="B7159" s="183" t="s">
        <v>1509</v>
      </c>
      <c r="C7159" s="183" t="s">
        <v>21</v>
      </c>
      <c r="D7159" s="285" t="s">
        <v>151</v>
      </c>
      <c r="E7159" s="365" t="s">
        <v>148</v>
      </c>
      <c r="F7159" s="365"/>
      <c r="G7159" s="183" t="s">
        <v>26</v>
      </c>
      <c r="H7159" s="184">
        <v>0.51100000000000001</v>
      </c>
      <c r="I7159" s="185">
        <v>26.68</v>
      </c>
      <c r="J7159" s="198">
        <v>13.63</v>
      </c>
    </row>
    <row r="7160" spans="1:10">
      <c r="A7160" s="199" t="s">
        <v>139</v>
      </c>
      <c r="B7160" s="186" t="s">
        <v>2126</v>
      </c>
      <c r="C7160" s="186" t="s">
        <v>21</v>
      </c>
      <c r="D7160" s="278" t="s">
        <v>2127</v>
      </c>
      <c r="E7160" s="362" t="s">
        <v>142</v>
      </c>
      <c r="F7160" s="362"/>
      <c r="G7160" s="186" t="s">
        <v>45</v>
      </c>
      <c r="H7160" s="187">
        <v>1</v>
      </c>
      <c r="I7160" s="188">
        <v>7.07</v>
      </c>
      <c r="J7160" s="200">
        <v>7.07</v>
      </c>
    </row>
    <row r="7161" spans="1:10" ht="25.5">
      <c r="A7161" s="201"/>
      <c r="B7161" s="293"/>
      <c r="C7161" s="293"/>
      <c r="D7161" s="279"/>
      <c r="E7161" s="279" t="s">
        <v>143</v>
      </c>
      <c r="F7161" s="203">
        <v>19.39</v>
      </c>
      <c r="G7161" s="279" t="s">
        <v>144</v>
      </c>
      <c r="H7161" s="203">
        <v>0</v>
      </c>
      <c r="I7161" s="279" t="s">
        <v>145</v>
      </c>
      <c r="J7161" s="204">
        <v>19.39</v>
      </c>
    </row>
    <row r="7162" spans="1:10" ht="15" customHeight="1" thickBot="1">
      <c r="A7162" s="201"/>
      <c r="B7162" s="293"/>
      <c r="C7162" s="293"/>
      <c r="D7162" s="279"/>
      <c r="E7162" s="279" t="s">
        <v>663</v>
      </c>
      <c r="F7162" s="203">
        <v>7.17</v>
      </c>
      <c r="G7162" s="279"/>
      <c r="H7162" s="363" t="s">
        <v>664</v>
      </c>
      <c r="I7162" s="363"/>
      <c r="J7162" s="204">
        <v>39.090000000000003</v>
      </c>
    </row>
    <row r="7163" spans="1:10" ht="15" thickTop="1">
      <c r="A7163" s="205"/>
      <c r="B7163" s="190"/>
      <c r="C7163" s="190"/>
      <c r="D7163" s="189"/>
      <c r="E7163" s="189"/>
      <c r="F7163" s="189"/>
      <c r="G7163" s="189"/>
      <c r="H7163" s="189"/>
      <c r="I7163" s="189"/>
      <c r="J7163" s="206"/>
    </row>
    <row r="7164" spans="1:10">
      <c r="A7164" s="290"/>
      <c r="B7164" s="289" t="s">
        <v>8</v>
      </c>
      <c r="C7164" s="289" t="s">
        <v>9</v>
      </c>
      <c r="D7164" s="284" t="s">
        <v>10</v>
      </c>
      <c r="E7164" s="367" t="s">
        <v>136</v>
      </c>
      <c r="F7164" s="367"/>
      <c r="G7164" s="289" t="s">
        <v>11</v>
      </c>
      <c r="H7164" s="288" t="s">
        <v>12</v>
      </c>
      <c r="I7164" s="288" t="s">
        <v>13</v>
      </c>
      <c r="J7164" s="287" t="s">
        <v>14</v>
      </c>
    </row>
    <row r="7165" spans="1:10" ht="25.5" customHeight="1">
      <c r="A7165" s="94" t="s">
        <v>137</v>
      </c>
      <c r="B7165" s="95" t="s">
        <v>3355</v>
      </c>
      <c r="C7165" s="95" t="s">
        <v>21</v>
      </c>
      <c r="D7165" s="277" t="s">
        <v>3356</v>
      </c>
      <c r="E7165" s="368" t="s">
        <v>182</v>
      </c>
      <c r="F7165" s="368"/>
      <c r="G7165" s="95" t="s">
        <v>45</v>
      </c>
      <c r="H7165" s="182">
        <v>1</v>
      </c>
      <c r="I7165" s="96">
        <v>18.829999999999998</v>
      </c>
      <c r="J7165" s="196">
        <v>18.829999999999998</v>
      </c>
    </row>
    <row r="7166" spans="1:10" ht="25.5" customHeight="1">
      <c r="A7166" s="197" t="s">
        <v>146</v>
      </c>
      <c r="B7166" s="183" t="s">
        <v>1508</v>
      </c>
      <c r="C7166" s="183" t="s">
        <v>21</v>
      </c>
      <c r="D7166" s="285" t="s">
        <v>150</v>
      </c>
      <c r="E7166" s="365" t="s">
        <v>148</v>
      </c>
      <c r="F7166" s="365"/>
      <c r="G7166" s="183" t="s">
        <v>26</v>
      </c>
      <c r="H7166" s="184">
        <v>0.24199999999999999</v>
      </c>
      <c r="I7166" s="185">
        <v>21.96</v>
      </c>
      <c r="J7166" s="198">
        <v>5.31</v>
      </c>
    </row>
    <row r="7167" spans="1:10" ht="25.5" customHeight="1">
      <c r="A7167" s="197" t="s">
        <v>146</v>
      </c>
      <c r="B7167" s="183" t="s">
        <v>1509</v>
      </c>
      <c r="C7167" s="183" t="s">
        <v>21</v>
      </c>
      <c r="D7167" s="285" t="s">
        <v>151</v>
      </c>
      <c r="E7167" s="365" t="s">
        <v>148</v>
      </c>
      <c r="F7167" s="365"/>
      <c r="G7167" s="183" t="s">
        <v>26</v>
      </c>
      <c r="H7167" s="184">
        <v>0.24199999999999999</v>
      </c>
      <c r="I7167" s="185">
        <v>26.68</v>
      </c>
      <c r="J7167" s="198">
        <v>6.45</v>
      </c>
    </row>
    <row r="7168" spans="1:10">
      <c r="A7168" s="199" t="s">
        <v>139</v>
      </c>
      <c r="B7168" s="186" t="s">
        <v>2126</v>
      </c>
      <c r="C7168" s="186" t="s">
        <v>21</v>
      </c>
      <c r="D7168" s="278" t="s">
        <v>2127</v>
      </c>
      <c r="E7168" s="362" t="s">
        <v>142</v>
      </c>
      <c r="F7168" s="362"/>
      <c r="G7168" s="186" t="s">
        <v>45</v>
      </c>
      <c r="H7168" s="187">
        <v>1</v>
      </c>
      <c r="I7168" s="188">
        <v>7.07</v>
      </c>
      <c r="J7168" s="200">
        <v>7.07</v>
      </c>
    </row>
    <row r="7169" spans="1:10" ht="25.5">
      <c r="A7169" s="201"/>
      <c r="B7169" s="293"/>
      <c r="C7169" s="293"/>
      <c r="D7169" s="279"/>
      <c r="E7169" s="279" t="s">
        <v>143</v>
      </c>
      <c r="F7169" s="203">
        <v>9.18</v>
      </c>
      <c r="G7169" s="279" t="s">
        <v>144</v>
      </c>
      <c r="H7169" s="203">
        <v>0</v>
      </c>
      <c r="I7169" s="279" t="s">
        <v>145</v>
      </c>
      <c r="J7169" s="204">
        <v>9.18</v>
      </c>
    </row>
    <row r="7170" spans="1:10" ht="15" customHeight="1" thickBot="1">
      <c r="A7170" s="201"/>
      <c r="B7170" s="293"/>
      <c r="C7170" s="293"/>
      <c r="D7170" s="279"/>
      <c r="E7170" s="279" t="s">
        <v>663</v>
      </c>
      <c r="F7170" s="203">
        <v>4.2300000000000004</v>
      </c>
      <c r="G7170" s="279"/>
      <c r="H7170" s="363" t="s">
        <v>664</v>
      </c>
      <c r="I7170" s="363"/>
      <c r="J7170" s="204">
        <v>23.06</v>
      </c>
    </row>
    <row r="7171" spans="1:10" ht="15" thickTop="1">
      <c r="A7171" s="205"/>
      <c r="B7171" s="190"/>
      <c r="C7171" s="190"/>
      <c r="D7171" s="189"/>
      <c r="E7171" s="189"/>
      <c r="F7171" s="189"/>
      <c r="G7171" s="189"/>
      <c r="H7171" s="189"/>
      <c r="I7171" s="189"/>
      <c r="J7171" s="206"/>
    </row>
    <row r="7172" spans="1:10">
      <c r="A7172" s="290"/>
      <c r="B7172" s="289" t="s">
        <v>8</v>
      </c>
      <c r="C7172" s="289" t="s">
        <v>9</v>
      </c>
      <c r="D7172" s="284" t="s">
        <v>10</v>
      </c>
      <c r="E7172" s="367" t="s">
        <v>136</v>
      </c>
      <c r="F7172" s="367"/>
      <c r="G7172" s="289" t="s">
        <v>11</v>
      </c>
      <c r="H7172" s="288" t="s">
        <v>12</v>
      </c>
      <c r="I7172" s="288" t="s">
        <v>13</v>
      </c>
      <c r="J7172" s="287" t="s">
        <v>14</v>
      </c>
    </row>
    <row r="7173" spans="1:10" ht="25.5" customHeight="1">
      <c r="A7173" s="94" t="s">
        <v>137</v>
      </c>
      <c r="B7173" s="95" t="s">
        <v>3363</v>
      </c>
      <c r="C7173" s="95" t="s">
        <v>21</v>
      </c>
      <c r="D7173" s="277" t="s">
        <v>3364</v>
      </c>
      <c r="E7173" s="368" t="s">
        <v>182</v>
      </c>
      <c r="F7173" s="368"/>
      <c r="G7173" s="95" t="s">
        <v>45</v>
      </c>
      <c r="H7173" s="182">
        <v>1</v>
      </c>
      <c r="I7173" s="96">
        <v>34.61</v>
      </c>
      <c r="J7173" s="196">
        <v>34.61</v>
      </c>
    </row>
    <row r="7174" spans="1:10" ht="25.5" customHeight="1">
      <c r="A7174" s="197" t="s">
        <v>146</v>
      </c>
      <c r="B7174" s="183" t="s">
        <v>1508</v>
      </c>
      <c r="C7174" s="183" t="s">
        <v>21</v>
      </c>
      <c r="D7174" s="285" t="s">
        <v>150</v>
      </c>
      <c r="E7174" s="365" t="s">
        <v>148</v>
      </c>
      <c r="F7174" s="365"/>
      <c r="G7174" s="183" t="s">
        <v>26</v>
      </c>
      <c r="H7174" s="184">
        <v>0.42099999999999999</v>
      </c>
      <c r="I7174" s="185">
        <v>21.96</v>
      </c>
      <c r="J7174" s="198">
        <v>9.24</v>
      </c>
    </row>
    <row r="7175" spans="1:10" ht="25.5" customHeight="1">
      <c r="A7175" s="197" t="s">
        <v>146</v>
      </c>
      <c r="B7175" s="183" t="s">
        <v>1509</v>
      </c>
      <c r="C7175" s="183" t="s">
        <v>21</v>
      </c>
      <c r="D7175" s="285" t="s">
        <v>151</v>
      </c>
      <c r="E7175" s="365" t="s">
        <v>148</v>
      </c>
      <c r="F7175" s="365"/>
      <c r="G7175" s="183" t="s">
        <v>26</v>
      </c>
      <c r="H7175" s="184">
        <v>0.42099999999999999</v>
      </c>
      <c r="I7175" s="185">
        <v>26.68</v>
      </c>
      <c r="J7175" s="198">
        <v>11.23</v>
      </c>
    </row>
    <row r="7176" spans="1:10">
      <c r="A7176" s="199" t="s">
        <v>139</v>
      </c>
      <c r="B7176" s="186" t="s">
        <v>2126</v>
      </c>
      <c r="C7176" s="186" t="s">
        <v>21</v>
      </c>
      <c r="D7176" s="278" t="s">
        <v>2127</v>
      </c>
      <c r="E7176" s="362" t="s">
        <v>142</v>
      </c>
      <c r="F7176" s="362"/>
      <c r="G7176" s="186" t="s">
        <v>45</v>
      </c>
      <c r="H7176" s="187">
        <v>2</v>
      </c>
      <c r="I7176" s="188">
        <v>7.07</v>
      </c>
      <c r="J7176" s="200">
        <v>14.14</v>
      </c>
    </row>
    <row r="7177" spans="1:10" ht="25.5">
      <c r="A7177" s="201"/>
      <c r="B7177" s="293"/>
      <c r="C7177" s="293"/>
      <c r="D7177" s="279"/>
      <c r="E7177" s="279" t="s">
        <v>143</v>
      </c>
      <c r="F7177" s="203">
        <v>15.97</v>
      </c>
      <c r="G7177" s="279" t="s">
        <v>144</v>
      </c>
      <c r="H7177" s="203">
        <v>0</v>
      </c>
      <c r="I7177" s="279" t="s">
        <v>145</v>
      </c>
      <c r="J7177" s="204">
        <v>15.97</v>
      </c>
    </row>
    <row r="7178" spans="1:10" ht="15" customHeight="1" thickBot="1">
      <c r="A7178" s="201"/>
      <c r="B7178" s="293"/>
      <c r="C7178" s="293"/>
      <c r="D7178" s="279"/>
      <c r="E7178" s="279" t="s">
        <v>663</v>
      </c>
      <c r="F7178" s="203">
        <v>7.77</v>
      </c>
      <c r="G7178" s="279"/>
      <c r="H7178" s="363" t="s">
        <v>664</v>
      </c>
      <c r="I7178" s="363"/>
      <c r="J7178" s="204">
        <v>42.38</v>
      </c>
    </row>
    <row r="7179" spans="1:10" ht="15" thickTop="1">
      <c r="A7179" s="205"/>
      <c r="B7179" s="190"/>
      <c r="C7179" s="190"/>
      <c r="D7179" s="189"/>
      <c r="E7179" s="189"/>
      <c r="F7179" s="189"/>
      <c r="G7179" s="189"/>
      <c r="H7179" s="189"/>
      <c r="I7179" s="189"/>
      <c r="J7179" s="206"/>
    </row>
    <row r="7180" spans="1:10">
      <c r="A7180" s="290"/>
      <c r="B7180" s="289" t="s">
        <v>8</v>
      </c>
      <c r="C7180" s="289" t="s">
        <v>9</v>
      </c>
      <c r="D7180" s="284" t="s">
        <v>10</v>
      </c>
      <c r="E7180" s="367" t="s">
        <v>136</v>
      </c>
      <c r="F7180" s="367"/>
      <c r="G7180" s="289" t="s">
        <v>11</v>
      </c>
      <c r="H7180" s="288" t="s">
        <v>12</v>
      </c>
      <c r="I7180" s="288" t="s">
        <v>13</v>
      </c>
      <c r="J7180" s="287" t="s">
        <v>14</v>
      </c>
    </row>
    <row r="7181" spans="1:10" ht="25.5" customHeight="1">
      <c r="A7181" s="94" t="s">
        <v>137</v>
      </c>
      <c r="B7181" s="95" t="s">
        <v>3351</v>
      </c>
      <c r="C7181" s="95" t="s">
        <v>21</v>
      </c>
      <c r="D7181" s="277" t="s">
        <v>3352</v>
      </c>
      <c r="E7181" s="368" t="s">
        <v>182</v>
      </c>
      <c r="F7181" s="368"/>
      <c r="G7181" s="95" t="s">
        <v>45</v>
      </c>
      <c r="H7181" s="182">
        <v>1</v>
      </c>
      <c r="I7181" s="96">
        <v>22.48</v>
      </c>
      <c r="J7181" s="196">
        <v>22.48</v>
      </c>
    </row>
    <row r="7182" spans="1:10" ht="25.5" customHeight="1">
      <c r="A7182" s="197" t="s">
        <v>146</v>
      </c>
      <c r="B7182" s="183" t="s">
        <v>1508</v>
      </c>
      <c r="C7182" s="183" t="s">
        <v>21</v>
      </c>
      <c r="D7182" s="285" t="s">
        <v>150</v>
      </c>
      <c r="E7182" s="365" t="s">
        <v>148</v>
      </c>
      <c r="F7182" s="365"/>
      <c r="G7182" s="183" t="s">
        <v>26</v>
      </c>
      <c r="H7182" s="184">
        <v>0.317</v>
      </c>
      <c r="I7182" s="185">
        <v>21.96</v>
      </c>
      <c r="J7182" s="198">
        <v>6.96</v>
      </c>
    </row>
    <row r="7183" spans="1:10" ht="25.5" customHeight="1">
      <c r="A7183" s="197" t="s">
        <v>146</v>
      </c>
      <c r="B7183" s="183" t="s">
        <v>1509</v>
      </c>
      <c r="C7183" s="183" t="s">
        <v>21</v>
      </c>
      <c r="D7183" s="285" t="s">
        <v>151</v>
      </c>
      <c r="E7183" s="365" t="s">
        <v>148</v>
      </c>
      <c r="F7183" s="365"/>
      <c r="G7183" s="183" t="s">
        <v>26</v>
      </c>
      <c r="H7183" s="184">
        <v>0.317</v>
      </c>
      <c r="I7183" s="185">
        <v>26.68</v>
      </c>
      <c r="J7183" s="198">
        <v>8.4499999999999993</v>
      </c>
    </row>
    <row r="7184" spans="1:10">
      <c r="A7184" s="199" t="s">
        <v>139</v>
      </c>
      <c r="B7184" s="186" t="s">
        <v>2126</v>
      </c>
      <c r="C7184" s="186" t="s">
        <v>21</v>
      </c>
      <c r="D7184" s="278" t="s">
        <v>2127</v>
      </c>
      <c r="E7184" s="362" t="s">
        <v>142</v>
      </c>
      <c r="F7184" s="362"/>
      <c r="G7184" s="186" t="s">
        <v>45</v>
      </c>
      <c r="H7184" s="187">
        <v>1</v>
      </c>
      <c r="I7184" s="188">
        <v>7.07</v>
      </c>
      <c r="J7184" s="200">
        <v>7.07</v>
      </c>
    </row>
    <row r="7185" spans="1:10" ht="25.5">
      <c r="A7185" s="201"/>
      <c r="B7185" s="293"/>
      <c r="C7185" s="293"/>
      <c r="D7185" s="279"/>
      <c r="E7185" s="279" t="s">
        <v>143</v>
      </c>
      <c r="F7185" s="203">
        <v>12.02</v>
      </c>
      <c r="G7185" s="279" t="s">
        <v>144</v>
      </c>
      <c r="H7185" s="203">
        <v>0</v>
      </c>
      <c r="I7185" s="279" t="s">
        <v>145</v>
      </c>
      <c r="J7185" s="204">
        <v>12.02</v>
      </c>
    </row>
    <row r="7186" spans="1:10" ht="15" customHeight="1" thickBot="1">
      <c r="A7186" s="201"/>
      <c r="B7186" s="293"/>
      <c r="C7186" s="293"/>
      <c r="D7186" s="279"/>
      <c r="E7186" s="279" t="s">
        <v>663</v>
      </c>
      <c r="F7186" s="203">
        <v>5.05</v>
      </c>
      <c r="G7186" s="279"/>
      <c r="H7186" s="363" t="s">
        <v>664</v>
      </c>
      <c r="I7186" s="363"/>
      <c r="J7186" s="204">
        <v>27.53</v>
      </c>
    </row>
    <row r="7187" spans="1:10" ht="15" thickTop="1">
      <c r="A7187" s="205"/>
      <c r="B7187" s="190"/>
      <c r="C7187" s="190"/>
      <c r="D7187" s="189"/>
      <c r="E7187" s="189"/>
      <c r="F7187" s="189"/>
      <c r="G7187" s="189"/>
      <c r="H7187" s="189"/>
      <c r="I7187" s="189"/>
      <c r="J7187" s="206"/>
    </row>
    <row r="7188" spans="1:10">
      <c r="A7188" s="290"/>
      <c r="B7188" s="289" t="s">
        <v>8</v>
      </c>
      <c r="C7188" s="289" t="s">
        <v>9</v>
      </c>
      <c r="D7188" s="284" t="s">
        <v>10</v>
      </c>
      <c r="E7188" s="367" t="s">
        <v>136</v>
      </c>
      <c r="F7188" s="367"/>
      <c r="G7188" s="289" t="s">
        <v>11</v>
      </c>
      <c r="H7188" s="288" t="s">
        <v>12</v>
      </c>
      <c r="I7188" s="288" t="s">
        <v>13</v>
      </c>
      <c r="J7188" s="287" t="s">
        <v>14</v>
      </c>
    </row>
    <row r="7189" spans="1:10" ht="25.5" customHeight="1">
      <c r="A7189" s="94" t="s">
        <v>137</v>
      </c>
      <c r="B7189" s="95" t="s">
        <v>3359</v>
      </c>
      <c r="C7189" s="95" t="s">
        <v>21</v>
      </c>
      <c r="D7189" s="277" t="s">
        <v>3360</v>
      </c>
      <c r="E7189" s="368" t="s">
        <v>182</v>
      </c>
      <c r="F7189" s="368"/>
      <c r="G7189" s="95" t="s">
        <v>45</v>
      </c>
      <c r="H7189" s="182">
        <v>1</v>
      </c>
      <c r="I7189" s="96">
        <v>41.96</v>
      </c>
      <c r="J7189" s="196">
        <v>41.96</v>
      </c>
    </row>
    <row r="7190" spans="1:10" ht="25.5" customHeight="1">
      <c r="A7190" s="197" t="s">
        <v>146</v>
      </c>
      <c r="B7190" s="183" t="s">
        <v>1508</v>
      </c>
      <c r="C7190" s="183" t="s">
        <v>21</v>
      </c>
      <c r="D7190" s="285" t="s">
        <v>150</v>
      </c>
      <c r="E7190" s="365" t="s">
        <v>148</v>
      </c>
      <c r="F7190" s="365"/>
      <c r="G7190" s="183" t="s">
        <v>26</v>
      </c>
      <c r="H7190" s="184">
        <v>0.57199999999999995</v>
      </c>
      <c r="I7190" s="185">
        <v>21.96</v>
      </c>
      <c r="J7190" s="198">
        <v>12.56</v>
      </c>
    </row>
    <row r="7191" spans="1:10" ht="25.5" customHeight="1">
      <c r="A7191" s="197" t="s">
        <v>146</v>
      </c>
      <c r="B7191" s="183" t="s">
        <v>1509</v>
      </c>
      <c r="C7191" s="183" t="s">
        <v>21</v>
      </c>
      <c r="D7191" s="285" t="s">
        <v>151</v>
      </c>
      <c r="E7191" s="365" t="s">
        <v>148</v>
      </c>
      <c r="F7191" s="365"/>
      <c r="G7191" s="183" t="s">
        <v>26</v>
      </c>
      <c r="H7191" s="184">
        <v>0.57199999999999995</v>
      </c>
      <c r="I7191" s="185">
        <v>26.68</v>
      </c>
      <c r="J7191" s="198">
        <v>15.26</v>
      </c>
    </row>
    <row r="7192" spans="1:10">
      <c r="A7192" s="199" t="s">
        <v>139</v>
      </c>
      <c r="B7192" s="186" t="s">
        <v>2126</v>
      </c>
      <c r="C7192" s="186" t="s">
        <v>21</v>
      </c>
      <c r="D7192" s="278" t="s">
        <v>2127</v>
      </c>
      <c r="E7192" s="362" t="s">
        <v>142</v>
      </c>
      <c r="F7192" s="362"/>
      <c r="G7192" s="186" t="s">
        <v>45</v>
      </c>
      <c r="H7192" s="187">
        <v>2</v>
      </c>
      <c r="I7192" s="188">
        <v>7.07</v>
      </c>
      <c r="J7192" s="200">
        <v>14.14</v>
      </c>
    </row>
    <row r="7193" spans="1:10" ht="25.5">
      <c r="A7193" s="201"/>
      <c r="B7193" s="293"/>
      <c r="C7193" s="293"/>
      <c r="D7193" s="279"/>
      <c r="E7193" s="279" t="s">
        <v>143</v>
      </c>
      <c r="F7193" s="203">
        <v>21.7</v>
      </c>
      <c r="G7193" s="279" t="s">
        <v>144</v>
      </c>
      <c r="H7193" s="203">
        <v>0</v>
      </c>
      <c r="I7193" s="279" t="s">
        <v>145</v>
      </c>
      <c r="J7193" s="204">
        <v>21.7</v>
      </c>
    </row>
    <row r="7194" spans="1:10" ht="15" customHeight="1" thickBot="1">
      <c r="A7194" s="201"/>
      <c r="B7194" s="293"/>
      <c r="C7194" s="293"/>
      <c r="D7194" s="279"/>
      <c r="E7194" s="279" t="s">
        <v>663</v>
      </c>
      <c r="F7194" s="203">
        <v>9.42</v>
      </c>
      <c r="G7194" s="279"/>
      <c r="H7194" s="363" t="s">
        <v>664</v>
      </c>
      <c r="I7194" s="363"/>
      <c r="J7194" s="204">
        <v>51.38</v>
      </c>
    </row>
    <row r="7195" spans="1:10" ht="15" thickTop="1">
      <c r="A7195" s="205"/>
      <c r="B7195" s="190"/>
      <c r="C7195" s="190"/>
      <c r="D7195" s="189"/>
      <c r="E7195" s="189"/>
      <c r="F7195" s="189"/>
      <c r="G7195" s="189"/>
      <c r="H7195" s="189"/>
      <c r="I7195" s="189"/>
      <c r="J7195" s="206"/>
    </row>
    <row r="7196" spans="1:10">
      <c r="A7196" s="290"/>
      <c r="B7196" s="289" t="s">
        <v>8</v>
      </c>
      <c r="C7196" s="289" t="s">
        <v>9</v>
      </c>
      <c r="D7196" s="284" t="s">
        <v>10</v>
      </c>
      <c r="E7196" s="367" t="s">
        <v>136</v>
      </c>
      <c r="F7196" s="367"/>
      <c r="G7196" s="289" t="s">
        <v>11</v>
      </c>
      <c r="H7196" s="288" t="s">
        <v>12</v>
      </c>
      <c r="I7196" s="288" t="s">
        <v>13</v>
      </c>
      <c r="J7196" s="287" t="s">
        <v>14</v>
      </c>
    </row>
    <row r="7197" spans="1:10" ht="25.5" customHeight="1">
      <c r="A7197" s="94" t="s">
        <v>137</v>
      </c>
      <c r="B7197" s="95" t="s">
        <v>1667</v>
      </c>
      <c r="C7197" s="95" t="s">
        <v>21</v>
      </c>
      <c r="D7197" s="277" t="s">
        <v>1069</v>
      </c>
      <c r="E7197" s="368" t="s">
        <v>152</v>
      </c>
      <c r="F7197" s="368"/>
      <c r="G7197" s="95" t="s">
        <v>45</v>
      </c>
      <c r="H7197" s="182">
        <v>1</v>
      </c>
      <c r="I7197" s="96">
        <v>473.76</v>
      </c>
      <c r="J7197" s="196">
        <v>473.76</v>
      </c>
    </row>
    <row r="7198" spans="1:10" ht="25.5" customHeight="1">
      <c r="A7198" s="197" t="s">
        <v>146</v>
      </c>
      <c r="B7198" s="183" t="s">
        <v>1560</v>
      </c>
      <c r="C7198" s="183" t="s">
        <v>21</v>
      </c>
      <c r="D7198" s="285" t="s">
        <v>154</v>
      </c>
      <c r="E7198" s="365" t="s">
        <v>148</v>
      </c>
      <c r="F7198" s="365"/>
      <c r="G7198" s="183" t="s">
        <v>26</v>
      </c>
      <c r="H7198" s="184">
        <v>0.77910000000000001</v>
      </c>
      <c r="I7198" s="185">
        <v>25.55</v>
      </c>
      <c r="J7198" s="198">
        <v>19.899999999999999</v>
      </c>
    </row>
    <row r="7199" spans="1:10" ht="25.5" customHeight="1">
      <c r="A7199" s="197" t="s">
        <v>146</v>
      </c>
      <c r="B7199" s="183" t="s">
        <v>1345</v>
      </c>
      <c r="C7199" s="183" t="s">
        <v>21</v>
      </c>
      <c r="D7199" s="285" t="s">
        <v>147</v>
      </c>
      <c r="E7199" s="365" t="s">
        <v>148</v>
      </c>
      <c r="F7199" s="365"/>
      <c r="G7199" s="183" t="s">
        <v>26</v>
      </c>
      <c r="H7199" s="184">
        <v>0.43840000000000001</v>
      </c>
      <c r="I7199" s="185">
        <v>20.32</v>
      </c>
      <c r="J7199" s="198">
        <v>8.9</v>
      </c>
    </row>
    <row r="7200" spans="1:10" ht="38.25">
      <c r="A7200" s="199" t="s">
        <v>139</v>
      </c>
      <c r="B7200" s="186" t="s">
        <v>2251</v>
      </c>
      <c r="C7200" s="186" t="s">
        <v>21</v>
      </c>
      <c r="D7200" s="278" t="s">
        <v>2252</v>
      </c>
      <c r="E7200" s="362" t="s">
        <v>142</v>
      </c>
      <c r="F7200" s="362"/>
      <c r="G7200" s="186" t="s">
        <v>45</v>
      </c>
      <c r="H7200" s="187">
        <v>2</v>
      </c>
      <c r="I7200" s="188">
        <v>23.79</v>
      </c>
      <c r="J7200" s="200">
        <v>47.58</v>
      </c>
    </row>
    <row r="7201" spans="1:10" ht="25.5">
      <c r="A7201" s="199" t="s">
        <v>139</v>
      </c>
      <c r="B7201" s="186" t="s">
        <v>2253</v>
      </c>
      <c r="C7201" s="186" t="s">
        <v>21</v>
      </c>
      <c r="D7201" s="278" t="s">
        <v>2254</v>
      </c>
      <c r="E7201" s="362" t="s">
        <v>142</v>
      </c>
      <c r="F7201" s="362"/>
      <c r="G7201" s="186" t="s">
        <v>45</v>
      </c>
      <c r="H7201" s="187">
        <v>1</v>
      </c>
      <c r="I7201" s="188">
        <v>10.8</v>
      </c>
      <c r="J7201" s="200">
        <v>10.8</v>
      </c>
    </row>
    <row r="7202" spans="1:10" ht="25.5">
      <c r="A7202" s="199" t="s">
        <v>139</v>
      </c>
      <c r="B7202" s="186" t="s">
        <v>2255</v>
      </c>
      <c r="C7202" s="186" t="s">
        <v>21</v>
      </c>
      <c r="D7202" s="278" t="s">
        <v>2256</v>
      </c>
      <c r="E7202" s="362" t="s">
        <v>142</v>
      </c>
      <c r="F7202" s="362"/>
      <c r="G7202" s="186" t="s">
        <v>45</v>
      </c>
      <c r="H7202" s="187">
        <v>1</v>
      </c>
      <c r="I7202" s="188">
        <v>373.84</v>
      </c>
      <c r="J7202" s="200">
        <v>373.84</v>
      </c>
    </row>
    <row r="7203" spans="1:10">
      <c r="A7203" s="199" t="s">
        <v>139</v>
      </c>
      <c r="B7203" s="186" t="s">
        <v>1662</v>
      </c>
      <c r="C7203" s="186" t="s">
        <v>21</v>
      </c>
      <c r="D7203" s="278" t="s">
        <v>1059</v>
      </c>
      <c r="E7203" s="362" t="s">
        <v>142</v>
      </c>
      <c r="F7203" s="362"/>
      <c r="G7203" s="186" t="s">
        <v>38</v>
      </c>
      <c r="H7203" s="187">
        <v>8.8099999999999998E-2</v>
      </c>
      <c r="I7203" s="188">
        <v>144.69</v>
      </c>
      <c r="J7203" s="200">
        <v>12.74</v>
      </c>
    </row>
    <row r="7204" spans="1:10" ht="25.5">
      <c r="A7204" s="201"/>
      <c r="B7204" s="293"/>
      <c r="C7204" s="293"/>
      <c r="D7204" s="279"/>
      <c r="E7204" s="279" t="s">
        <v>143</v>
      </c>
      <c r="F7204" s="203">
        <v>22.88</v>
      </c>
      <c r="G7204" s="279" t="s">
        <v>144</v>
      </c>
      <c r="H7204" s="203">
        <v>0</v>
      </c>
      <c r="I7204" s="279" t="s">
        <v>145</v>
      </c>
      <c r="J7204" s="204">
        <v>22.88</v>
      </c>
    </row>
    <row r="7205" spans="1:10" ht="15" customHeight="1" thickBot="1">
      <c r="A7205" s="201"/>
      <c r="B7205" s="293"/>
      <c r="C7205" s="293"/>
      <c r="D7205" s="279"/>
      <c r="E7205" s="279" t="s">
        <v>663</v>
      </c>
      <c r="F7205" s="203">
        <v>106.45</v>
      </c>
      <c r="G7205" s="279"/>
      <c r="H7205" s="363" t="s">
        <v>664</v>
      </c>
      <c r="I7205" s="363"/>
      <c r="J7205" s="204">
        <v>580.21</v>
      </c>
    </row>
    <row r="7206" spans="1:10" ht="15" thickTop="1">
      <c r="A7206" s="205"/>
      <c r="B7206" s="190"/>
      <c r="C7206" s="190"/>
      <c r="D7206" s="189"/>
      <c r="E7206" s="189"/>
      <c r="F7206" s="189"/>
      <c r="G7206" s="189"/>
      <c r="H7206" s="189"/>
      <c r="I7206" s="189"/>
      <c r="J7206" s="206"/>
    </row>
    <row r="7207" spans="1:10">
      <c r="A7207" s="290"/>
      <c r="B7207" s="289" t="s">
        <v>8</v>
      </c>
      <c r="C7207" s="289" t="s">
        <v>9</v>
      </c>
      <c r="D7207" s="284" t="s">
        <v>10</v>
      </c>
      <c r="E7207" s="367" t="s">
        <v>136</v>
      </c>
      <c r="F7207" s="367"/>
      <c r="G7207" s="289" t="s">
        <v>11</v>
      </c>
      <c r="H7207" s="288" t="s">
        <v>12</v>
      </c>
      <c r="I7207" s="288" t="s">
        <v>13</v>
      </c>
      <c r="J7207" s="287" t="s">
        <v>14</v>
      </c>
    </row>
    <row r="7208" spans="1:10" ht="25.5" customHeight="1">
      <c r="A7208" s="94" t="s">
        <v>137</v>
      </c>
      <c r="B7208" s="95" t="s">
        <v>1705</v>
      </c>
      <c r="C7208" s="95" t="s">
        <v>21</v>
      </c>
      <c r="D7208" s="277" t="s">
        <v>1118</v>
      </c>
      <c r="E7208" s="368" t="s">
        <v>155</v>
      </c>
      <c r="F7208" s="368"/>
      <c r="G7208" s="95" t="s">
        <v>249</v>
      </c>
      <c r="H7208" s="182">
        <v>1</v>
      </c>
      <c r="I7208" s="96">
        <v>0.53</v>
      </c>
      <c r="J7208" s="196">
        <v>0.53</v>
      </c>
    </row>
    <row r="7209" spans="1:10" ht="25.5" customHeight="1">
      <c r="A7209" s="197" t="s">
        <v>146</v>
      </c>
      <c r="B7209" s="183" t="s">
        <v>2257</v>
      </c>
      <c r="C7209" s="183" t="s">
        <v>21</v>
      </c>
      <c r="D7209" s="285" t="s">
        <v>2258</v>
      </c>
      <c r="E7209" s="365" t="s">
        <v>155</v>
      </c>
      <c r="F7209" s="365"/>
      <c r="G7209" s="183" t="s">
        <v>26</v>
      </c>
      <c r="H7209" s="184">
        <v>1</v>
      </c>
      <c r="I7209" s="185">
        <v>0.43</v>
      </c>
      <c r="J7209" s="198">
        <v>0.43</v>
      </c>
    </row>
    <row r="7210" spans="1:10" ht="25.5" customHeight="1">
      <c r="A7210" s="197" t="s">
        <v>146</v>
      </c>
      <c r="B7210" s="183" t="s">
        <v>2259</v>
      </c>
      <c r="C7210" s="183" t="s">
        <v>21</v>
      </c>
      <c r="D7210" s="285" t="s">
        <v>2260</v>
      </c>
      <c r="E7210" s="365" t="s">
        <v>155</v>
      </c>
      <c r="F7210" s="365"/>
      <c r="G7210" s="183" t="s">
        <v>26</v>
      </c>
      <c r="H7210" s="184">
        <v>1</v>
      </c>
      <c r="I7210" s="185">
        <v>0.1</v>
      </c>
      <c r="J7210" s="198">
        <v>0.1</v>
      </c>
    </row>
    <row r="7211" spans="1:10" ht="25.5">
      <c r="A7211" s="201"/>
      <c r="B7211" s="293"/>
      <c r="C7211" s="293"/>
      <c r="D7211" s="279"/>
      <c r="E7211" s="279" t="s">
        <v>143</v>
      </c>
      <c r="F7211" s="203">
        <v>0</v>
      </c>
      <c r="G7211" s="279" t="s">
        <v>144</v>
      </c>
      <c r="H7211" s="203">
        <v>0</v>
      </c>
      <c r="I7211" s="279" t="s">
        <v>145</v>
      </c>
      <c r="J7211" s="204">
        <v>0</v>
      </c>
    </row>
    <row r="7212" spans="1:10" ht="15" customHeight="1" thickBot="1">
      <c r="A7212" s="201"/>
      <c r="B7212" s="293"/>
      <c r="C7212" s="293"/>
      <c r="D7212" s="279"/>
      <c r="E7212" s="279" t="s">
        <v>663</v>
      </c>
      <c r="F7212" s="203">
        <v>0.11</v>
      </c>
      <c r="G7212" s="279"/>
      <c r="H7212" s="363" t="s">
        <v>664</v>
      </c>
      <c r="I7212" s="363"/>
      <c r="J7212" s="204">
        <v>0.64</v>
      </c>
    </row>
    <row r="7213" spans="1:10" ht="15" thickTop="1">
      <c r="A7213" s="205"/>
      <c r="B7213" s="190"/>
      <c r="C7213" s="190"/>
      <c r="D7213" s="189"/>
      <c r="E7213" s="189"/>
      <c r="F7213" s="189"/>
      <c r="G7213" s="189"/>
      <c r="H7213" s="189"/>
      <c r="I7213" s="189"/>
      <c r="J7213" s="206"/>
    </row>
    <row r="7214" spans="1:10">
      <c r="A7214" s="290"/>
      <c r="B7214" s="289" t="s">
        <v>8</v>
      </c>
      <c r="C7214" s="289" t="s">
        <v>9</v>
      </c>
      <c r="D7214" s="284" t="s">
        <v>10</v>
      </c>
      <c r="E7214" s="367" t="s">
        <v>136</v>
      </c>
      <c r="F7214" s="367"/>
      <c r="G7214" s="289" t="s">
        <v>11</v>
      </c>
      <c r="H7214" s="288" t="s">
        <v>12</v>
      </c>
      <c r="I7214" s="288" t="s">
        <v>13</v>
      </c>
      <c r="J7214" s="287" t="s">
        <v>14</v>
      </c>
    </row>
    <row r="7215" spans="1:10" ht="25.5" customHeight="1">
      <c r="A7215" s="94" t="s">
        <v>137</v>
      </c>
      <c r="B7215" s="95" t="s">
        <v>1704</v>
      </c>
      <c r="C7215" s="95" t="s">
        <v>21</v>
      </c>
      <c r="D7215" s="277" t="s">
        <v>1117</v>
      </c>
      <c r="E7215" s="368" t="s">
        <v>155</v>
      </c>
      <c r="F7215" s="368"/>
      <c r="G7215" s="95" t="s">
        <v>156</v>
      </c>
      <c r="H7215" s="182">
        <v>1</v>
      </c>
      <c r="I7215" s="96">
        <v>1.41</v>
      </c>
      <c r="J7215" s="196">
        <v>1.41</v>
      </c>
    </row>
    <row r="7216" spans="1:10" ht="25.5" customHeight="1">
      <c r="A7216" s="197" t="s">
        <v>146</v>
      </c>
      <c r="B7216" s="183" t="s">
        <v>2257</v>
      </c>
      <c r="C7216" s="183" t="s">
        <v>21</v>
      </c>
      <c r="D7216" s="285" t="s">
        <v>2258</v>
      </c>
      <c r="E7216" s="365" t="s">
        <v>155</v>
      </c>
      <c r="F7216" s="365"/>
      <c r="G7216" s="183" t="s">
        <v>26</v>
      </c>
      <c r="H7216" s="184">
        <v>1</v>
      </c>
      <c r="I7216" s="185">
        <v>0.43</v>
      </c>
      <c r="J7216" s="198">
        <v>0.43</v>
      </c>
    </row>
    <row r="7217" spans="1:10" ht="25.5" customHeight="1">
      <c r="A7217" s="197" t="s">
        <v>146</v>
      </c>
      <c r="B7217" s="183" t="s">
        <v>2259</v>
      </c>
      <c r="C7217" s="183" t="s">
        <v>21</v>
      </c>
      <c r="D7217" s="285" t="s">
        <v>2260</v>
      </c>
      <c r="E7217" s="365" t="s">
        <v>155</v>
      </c>
      <c r="F7217" s="365"/>
      <c r="G7217" s="183" t="s">
        <v>26</v>
      </c>
      <c r="H7217" s="184">
        <v>1</v>
      </c>
      <c r="I7217" s="185">
        <v>0.1</v>
      </c>
      <c r="J7217" s="198">
        <v>0.1</v>
      </c>
    </row>
    <row r="7218" spans="1:10" ht="25.5" customHeight="1">
      <c r="A7218" s="197" t="s">
        <v>146</v>
      </c>
      <c r="B7218" s="183" t="s">
        <v>2261</v>
      </c>
      <c r="C7218" s="183" t="s">
        <v>21</v>
      </c>
      <c r="D7218" s="285" t="s">
        <v>2262</v>
      </c>
      <c r="E7218" s="365" t="s">
        <v>155</v>
      </c>
      <c r="F7218" s="365"/>
      <c r="G7218" s="183" t="s">
        <v>26</v>
      </c>
      <c r="H7218" s="184">
        <v>1</v>
      </c>
      <c r="I7218" s="185">
        <v>0.33</v>
      </c>
      <c r="J7218" s="198">
        <v>0.33</v>
      </c>
    </row>
    <row r="7219" spans="1:10" ht="38.25" customHeight="1">
      <c r="A7219" s="197" t="s">
        <v>146</v>
      </c>
      <c r="B7219" s="183" t="s">
        <v>2263</v>
      </c>
      <c r="C7219" s="183" t="s">
        <v>21</v>
      </c>
      <c r="D7219" s="285" t="s">
        <v>2264</v>
      </c>
      <c r="E7219" s="365" t="s">
        <v>155</v>
      </c>
      <c r="F7219" s="365"/>
      <c r="G7219" s="183" t="s">
        <v>26</v>
      </c>
      <c r="H7219" s="184">
        <v>1</v>
      </c>
      <c r="I7219" s="185">
        <v>0.55000000000000004</v>
      </c>
      <c r="J7219" s="198">
        <v>0.55000000000000004</v>
      </c>
    </row>
    <row r="7220" spans="1:10" ht="25.5">
      <c r="A7220" s="201"/>
      <c r="B7220" s="293"/>
      <c r="C7220" s="293"/>
      <c r="D7220" s="279"/>
      <c r="E7220" s="279" t="s">
        <v>143</v>
      </c>
      <c r="F7220" s="203">
        <v>0</v>
      </c>
      <c r="G7220" s="279" t="s">
        <v>144</v>
      </c>
      <c r="H7220" s="203">
        <v>0</v>
      </c>
      <c r="I7220" s="279" t="s">
        <v>145</v>
      </c>
      <c r="J7220" s="204">
        <v>0</v>
      </c>
    </row>
    <row r="7221" spans="1:10" ht="15" customHeight="1" thickBot="1">
      <c r="A7221" s="201"/>
      <c r="B7221" s="293"/>
      <c r="C7221" s="293"/>
      <c r="D7221" s="279"/>
      <c r="E7221" s="279" t="s">
        <v>663</v>
      </c>
      <c r="F7221" s="203">
        <v>0.31</v>
      </c>
      <c r="G7221" s="279"/>
      <c r="H7221" s="363" t="s">
        <v>664</v>
      </c>
      <c r="I7221" s="363"/>
      <c r="J7221" s="204">
        <v>1.72</v>
      </c>
    </row>
    <row r="7222" spans="1:10" ht="15" thickTop="1">
      <c r="A7222" s="205"/>
      <c r="B7222" s="190"/>
      <c r="C7222" s="190"/>
      <c r="D7222" s="189"/>
      <c r="E7222" s="189"/>
      <c r="F7222" s="189"/>
      <c r="G7222" s="189"/>
      <c r="H7222" s="189"/>
      <c r="I7222" s="189"/>
      <c r="J7222" s="206"/>
    </row>
    <row r="7223" spans="1:10">
      <c r="A7223" s="290"/>
      <c r="B7223" s="289" t="s">
        <v>8</v>
      </c>
      <c r="C7223" s="289" t="s">
        <v>9</v>
      </c>
      <c r="D7223" s="284" t="s">
        <v>10</v>
      </c>
      <c r="E7223" s="367" t="s">
        <v>136</v>
      </c>
      <c r="F7223" s="367"/>
      <c r="G7223" s="289" t="s">
        <v>11</v>
      </c>
      <c r="H7223" s="288" t="s">
        <v>12</v>
      </c>
      <c r="I7223" s="288" t="s">
        <v>13</v>
      </c>
      <c r="J7223" s="287" t="s">
        <v>14</v>
      </c>
    </row>
    <row r="7224" spans="1:10" ht="25.5" customHeight="1">
      <c r="A7224" s="94" t="s">
        <v>137</v>
      </c>
      <c r="B7224" s="95" t="s">
        <v>2257</v>
      </c>
      <c r="C7224" s="95" t="s">
        <v>21</v>
      </c>
      <c r="D7224" s="277" t="s">
        <v>2258</v>
      </c>
      <c r="E7224" s="368" t="s">
        <v>155</v>
      </c>
      <c r="F7224" s="368"/>
      <c r="G7224" s="95" t="s">
        <v>26</v>
      </c>
      <c r="H7224" s="182">
        <v>1</v>
      </c>
      <c r="I7224" s="96">
        <v>0.43</v>
      </c>
      <c r="J7224" s="196">
        <v>0.43</v>
      </c>
    </row>
    <row r="7225" spans="1:10" ht="25.5" customHeight="1">
      <c r="A7225" s="199" t="s">
        <v>139</v>
      </c>
      <c r="B7225" s="186" t="s">
        <v>2265</v>
      </c>
      <c r="C7225" s="186" t="s">
        <v>21</v>
      </c>
      <c r="D7225" s="278" t="s">
        <v>2266</v>
      </c>
      <c r="E7225" s="362" t="s">
        <v>915</v>
      </c>
      <c r="F7225" s="362"/>
      <c r="G7225" s="186" t="s">
        <v>45</v>
      </c>
      <c r="H7225" s="187">
        <v>1.2799999999999999E-4</v>
      </c>
      <c r="I7225" s="188">
        <v>3390.99</v>
      </c>
      <c r="J7225" s="200">
        <v>0.43</v>
      </c>
    </row>
    <row r="7226" spans="1:10" ht="25.5">
      <c r="A7226" s="201"/>
      <c r="B7226" s="293"/>
      <c r="C7226" s="293"/>
      <c r="D7226" s="279"/>
      <c r="E7226" s="279" t="s">
        <v>143</v>
      </c>
      <c r="F7226" s="203">
        <v>0</v>
      </c>
      <c r="G7226" s="279" t="s">
        <v>144</v>
      </c>
      <c r="H7226" s="203">
        <v>0</v>
      </c>
      <c r="I7226" s="279" t="s">
        <v>145</v>
      </c>
      <c r="J7226" s="204">
        <v>0</v>
      </c>
    </row>
    <row r="7227" spans="1:10" ht="15" customHeight="1" thickBot="1">
      <c r="A7227" s="201"/>
      <c r="B7227" s="293"/>
      <c r="C7227" s="293"/>
      <c r="D7227" s="279"/>
      <c r="E7227" s="279" t="s">
        <v>663</v>
      </c>
      <c r="F7227" s="203">
        <v>0.09</v>
      </c>
      <c r="G7227" s="279"/>
      <c r="H7227" s="363" t="s">
        <v>664</v>
      </c>
      <c r="I7227" s="363"/>
      <c r="J7227" s="204">
        <v>0.52</v>
      </c>
    </row>
    <row r="7228" spans="1:10" ht="15" thickTop="1">
      <c r="A7228" s="205"/>
      <c r="B7228" s="190"/>
      <c r="C7228" s="190"/>
      <c r="D7228" s="189"/>
      <c r="E7228" s="189"/>
      <c r="F7228" s="189"/>
      <c r="G7228" s="189"/>
      <c r="H7228" s="189"/>
      <c r="I7228" s="189"/>
      <c r="J7228" s="206"/>
    </row>
    <row r="7229" spans="1:10">
      <c r="A7229" s="290"/>
      <c r="B7229" s="289" t="s">
        <v>8</v>
      </c>
      <c r="C7229" s="289" t="s">
        <v>9</v>
      </c>
      <c r="D7229" s="284" t="s">
        <v>10</v>
      </c>
      <c r="E7229" s="367" t="s">
        <v>136</v>
      </c>
      <c r="F7229" s="367"/>
      <c r="G7229" s="289" t="s">
        <v>11</v>
      </c>
      <c r="H7229" s="288" t="s">
        <v>12</v>
      </c>
      <c r="I7229" s="288" t="s">
        <v>13</v>
      </c>
      <c r="J7229" s="287" t="s">
        <v>14</v>
      </c>
    </row>
    <row r="7230" spans="1:10" ht="25.5" customHeight="1">
      <c r="A7230" s="94" t="s">
        <v>137</v>
      </c>
      <c r="B7230" s="95" t="s">
        <v>2259</v>
      </c>
      <c r="C7230" s="95" t="s">
        <v>21</v>
      </c>
      <c r="D7230" s="277" t="s">
        <v>2260</v>
      </c>
      <c r="E7230" s="368" t="s">
        <v>155</v>
      </c>
      <c r="F7230" s="368"/>
      <c r="G7230" s="95" t="s">
        <v>26</v>
      </c>
      <c r="H7230" s="182">
        <v>1</v>
      </c>
      <c r="I7230" s="96">
        <v>0.1</v>
      </c>
      <c r="J7230" s="196">
        <v>0.1</v>
      </c>
    </row>
    <row r="7231" spans="1:10" ht="25.5" customHeight="1">
      <c r="A7231" s="199" t="s">
        <v>139</v>
      </c>
      <c r="B7231" s="186" t="s">
        <v>2265</v>
      </c>
      <c r="C7231" s="186" t="s">
        <v>21</v>
      </c>
      <c r="D7231" s="278" t="s">
        <v>2266</v>
      </c>
      <c r="E7231" s="362" t="s">
        <v>915</v>
      </c>
      <c r="F7231" s="362"/>
      <c r="G7231" s="186" t="s">
        <v>45</v>
      </c>
      <c r="H7231" s="187">
        <v>2.9600000000000001E-5</v>
      </c>
      <c r="I7231" s="188">
        <v>3390.99</v>
      </c>
      <c r="J7231" s="200">
        <v>0.1</v>
      </c>
    </row>
    <row r="7232" spans="1:10" ht="25.5">
      <c r="A7232" s="201"/>
      <c r="B7232" s="293"/>
      <c r="C7232" s="293"/>
      <c r="D7232" s="279"/>
      <c r="E7232" s="279" t="s">
        <v>143</v>
      </c>
      <c r="F7232" s="203">
        <v>0</v>
      </c>
      <c r="G7232" s="279" t="s">
        <v>144</v>
      </c>
      <c r="H7232" s="203">
        <v>0</v>
      </c>
      <c r="I7232" s="279" t="s">
        <v>145</v>
      </c>
      <c r="J7232" s="204">
        <v>0</v>
      </c>
    </row>
    <row r="7233" spans="1:10" ht="15" customHeight="1" thickBot="1">
      <c r="A7233" s="201"/>
      <c r="B7233" s="293"/>
      <c r="C7233" s="293"/>
      <c r="D7233" s="279"/>
      <c r="E7233" s="279" t="s">
        <v>663</v>
      </c>
      <c r="F7233" s="203">
        <v>0.02</v>
      </c>
      <c r="G7233" s="279"/>
      <c r="H7233" s="363" t="s">
        <v>664</v>
      </c>
      <c r="I7233" s="363"/>
      <c r="J7233" s="204">
        <v>0.12</v>
      </c>
    </row>
    <row r="7234" spans="1:10" ht="15" thickTop="1">
      <c r="A7234" s="205"/>
      <c r="B7234" s="190"/>
      <c r="C7234" s="190"/>
      <c r="D7234" s="189"/>
      <c r="E7234" s="189"/>
      <c r="F7234" s="189"/>
      <c r="G7234" s="189"/>
      <c r="H7234" s="189"/>
      <c r="I7234" s="189"/>
      <c r="J7234" s="206"/>
    </row>
    <row r="7235" spans="1:10">
      <c r="A7235" s="290"/>
      <c r="B7235" s="289" t="s">
        <v>8</v>
      </c>
      <c r="C7235" s="289" t="s">
        <v>9</v>
      </c>
      <c r="D7235" s="284" t="s">
        <v>10</v>
      </c>
      <c r="E7235" s="367" t="s">
        <v>136</v>
      </c>
      <c r="F7235" s="367"/>
      <c r="G7235" s="289" t="s">
        <v>11</v>
      </c>
      <c r="H7235" s="288" t="s">
        <v>12</v>
      </c>
      <c r="I7235" s="288" t="s">
        <v>13</v>
      </c>
      <c r="J7235" s="287" t="s">
        <v>14</v>
      </c>
    </row>
    <row r="7236" spans="1:10" ht="25.5" customHeight="1">
      <c r="A7236" s="94" t="s">
        <v>137</v>
      </c>
      <c r="B7236" s="95" t="s">
        <v>2261</v>
      </c>
      <c r="C7236" s="95" t="s">
        <v>21</v>
      </c>
      <c r="D7236" s="277" t="s">
        <v>2262</v>
      </c>
      <c r="E7236" s="368" t="s">
        <v>155</v>
      </c>
      <c r="F7236" s="368"/>
      <c r="G7236" s="95" t="s">
        <v>26</v>
      </c>
      <c r="H7236" s="182">
        <v>1</v>
      </c>
      <c r="I7236" s="96">
        <v>0.33</v>
      </c>
      <c r="J7236" s="196">
        <v>0.33</v>
      </c>
    </row>
    <row r="7237" spans="1:10" ht="25.5" customHeight="1">
      <c r="A7237" s="199" t="s">
        <v>139</v>
      </c>
      <c r="B7237" s="186" t="s">
        <v>2265</v>
      </c>
      <c r="C7237" s="186" t="s">
        <v>21</v>
      </c>
      <c r="D7237" s="278" t="s">
        <v>2266</v>
      </c>
      <c r="E7237" s="362" t="s">
        <v>915</v>
      </c>
      <c r="F7237" s="362"/>
      <c r="G7237" s="186" t="s">
        <v>45</v>
      </c>
      <c r="H7237" s="187">
        <v>1E-4</v>
      </c>
      <c r="I7237" s="188">
        <v>3390.99</v>
      </c>
      <c r="J7237" s="200">
        <v>0.33</v>
      </c>
    </row>
    <row r="7238" spans="1:10" ht="25.5">
      <c r="A7238" s="201"/>
      <c r="B7238" s="293"/>
      <c r="C7238" s="293"/>
      <c r="D7238" s="279"/>
      <c r="E7238" s="279" t="s">
        <v>143</v>
      </c>
      <c r="F7238" s="203">
        <v>0</v>
      </c>
      <c r="G7238" s="279" t="s">
        <v>144</v>
      </c>
      <c r="H7238" s="203">
        <v>0</v>
      </c>
      <c r="I7238" s="279" t="s">
        <v>145</v>
      </c>
      <c r="J7238" s="204">
        <v>0</v>
      </c>
    </row>
    <row r="7239" spans="1:10" ht="15" customHeight="1" thickBot="1">
      <c r="A7239" s="201"/>
      <c r="B7239" s="293"/>
      <c r="C7239" s="293"/>
      <c r="D7239" s="279"/>
      <c r="E7239" s="279" t="s">
        <v>663</v>
      </c>
      <c r="F7239" s="203">
        <v>7.0000000000000007E-2</v>
      </c>
      <c r="G7239" s="279"/>
      <c r="H7239" s="363" t="s">
        <v>664</v>
      </c>
      <c r="I7239" s="363"/>
      <c r="J7239" s="204">
        <v>0.4</v>
      </c>
    </row>
    <row r="7240" spans="1:10" ht="15" thickTop="1">
      <c r="A7240" s="205"/>
      <c r="B7240" s="190"/>
      <c r="C7240" s="190"/>
      <c r="D7240" s="189"/>
      <c r="E7240" s="189"/>
      <c r="F7240" s="189"/>
      <c r="G7240" s="189"/>
      <c r="H7240" s="189"/>
      <c r="I7240" s="189"/>
      <c r="J7240" s="206"/>
    </row>
    <row r="7241" spans="1:10">
      <c r="A7241" s="290"/>
      <c r="B7241" s="289" t="s">
        <v>8</v>
      </c>
      <c r="C7241" s="289" t="s">
        <v>9</v>
      </c>
      <c r="D7241" s="284" t="s">
        <v>10</v>
      </c>
      <c r="E7241" s="367" t="s">
        <v>136</v>
      </c>
      <c r="F7241" s="367"/>
      <c r="G7241" s="289" t="s">
        <v>11</v>
      </c>
      <c r="H7241" s="288" t="s">
        <v>12</v>
      </c>
      <c r="I7241" s="288" t="s">
        <v>13</v>
      </c>
      <c r="J7241" s="287" t="s">
        <v>14</v>
      </c>
    </row>
    <row r="7242" spans="1:10" ht="38.25" customHeight="1">
      <c r="A7242" s="94" t="s">
        <v>137</v>
      </c>
      <c r="B7242" s="95" t="s">
        <v>2263</v>
      </c>
      <c r="C7242" s="95" t="s">
        <v>21</v>
      </c>
      <c r="D7242" s="277" t="s">
        <v>2264</v>
      </c>
      <c r="E7242" s="368" t="s">
        <v>155</v>
      </c>
      <c r="F7242" s="368"/>
      <c r="G7242" s="95" t="s">
        <v>26</v>
      </c>
      <c r="H7242" s="182">
        <v>1</v>
      </c>
      <c r="I7242" s="96">
        <v>0.55000000000000004</v>
      </c>
      <c r="J7242" s="196">
        <v>0.55000000000000004</v>
      </c>
    </row>
    <row r="7243" spans="1:10">
      <c r="A7243" s="199" t="s">
        <v>139</v>
      </c>
      <c r="B7243" s="186" t="s">
        <v>1831</v>
      </c>
      <c r="C7243" s="186" t="s">
        <v>21</v>
      </c>
      <c r="D7243" s="278" t="s">
        <v>1832</v>
      </c>
      <c r="E7243" s="362" t="s">
        <v>1833</v>
      </c>
      <c r="F7243" s="362"/>
      <c r="G7243" s="186" t="s">
        <v>1834</v>
      </c>
      <c r="H7243" s="187">
        <v>0.52</v>
      </c>
      <c r="I7243" s="188">
        <v>1.07</v>
      </c>
      <c r="J7243" s="200">
        <v>0.55000000000000004</v>
      </c>
    </row>
    <row r="7244" spans="1:10" ht="25.5">
      <c r="A7244" s="201"/>
      <c r="B7244" s="293"/>
      <c r="C7244" s="293"/>
      <c r="D7244" s="279"/>
      <c r="E7244" s="279" t="s">
        <v>143</v>
      </c>
      <c r="F7244" s="203">
        <v>0</v>
      </c>
      <c r="G7244" s="279" t="s">
        <v>144</v>
      </c>
      <c r="H7244" s="203">
        <v>0</v>
      </c>
      <c r="I7244" s="279" t="s">
        <v>145</v>
      </c>
      <c r="J7244" s="204">
        <v>0</v>
      </c>
    </row>
    <row r="7245" spans="1:10" ht="15" customHeight="1" thickBot="1">
      <c r="A7245" s="201"/>
      <c r="B7245" s="293"/>
      <c r="C7245" s="293"/>
      <c r="D7245" s="279"/>
      <c r="E7245" s="279" t="s">
        <v>663</v>
      </c>
      <c r="F7245" s="203">
        <v>0.12</v>
      </c>
      <c r="G7245" s="279"/>
      <c r="H7245" s="363" t="s">
        <v>664</v>
      </c>
      <c r="I7245" s="363"/>
      <c r="J7245" s="204">
        <v>0.67</v>
      </c>
    </row>
    <row r="7246" spans="1:10" ht="15" thickTop="1">
      <c r="A7246" s="205"/>
      <c r="B7246" s="190"/>
      <c r="C7246" s="190"/>
      <c r="D7246" s="189"/>
      <c r="E7246" s="189"/>
      <c r="F7246" s="189"/>
      <c r="G7246" s="189"/>
      <c r="H7246" s="189"/>
      <c r="I7246" s="189"/>
      <c r="J7246" s="206"/>
    </row>
    <row r="7247" spans="1:10">
      <c r="A7247" s="290"/>
      <c r="B7247" s="289" t="s">
        <v>8</v>
      </c>
      <c r="C7247" s="289" t="s">
        <v>9</v>
      </c>
      <c r="D7247" s="284" t="s">
        <v>10</v>
      </c>
      <c r="E7247" s="367" t="s">
        <v>136</v>
      </c>
      <c r="F7247" s="367"/>
      <c r="G7247" s="289" t="s">
        <v>11</v>
      </c>
      <c r="H7247" s="288" t="s">
        <v>12</v>
      </c>
      <c r="I7247" s="288" t="s">
        <v>13</v>
      </c>
      <c r="J7247" s="287" t="s">
        <v>14</v>
      </c>
    </row>
    <row r="7248" spans="1:10" ht="14.25" customHeight="1">
      <c r="A7248" s="94" t="s">
        <v>137</v>
      </c>
      <c r="B7248" s="95" t="s">
        <v>1480</v>
      </c>
      <c r="C7248" s="95" t="s">
        <v>21</v>
      </c>
      <c r="D7248" s="277" t="s">
        <v>149</v>
      </c>
      <c r="E7248" s="368" t="s">
        <v>148</v>
      </c>
      <c r="F7248" s="368"/>
      <c r="G7248" s="95" t="s">
        <v>26</v>
      </c>
      <c r="H7248" s="182">
        <v>1</v>
      </c>
      <c r="I7248" s="96">
        <v>22.69</v>
      </c>
      <c r="J7248" s="196">
        <v>22.69</v>
      </c>
    </row>
    <row r="7249" spans="1:10" ht="25.5" customHeight="1">
      <c r="A7249" s="197" t="s">
        <v>146</v>
      </c>
      <c r="B7249" s="183" t="s">
        <v>2004</v>
      </c>
      <c r="C7249" s="183" t="s">
        <v>21</v>
      </c>
      <c r="D7249" s="285" t="s">
        <v>2005</v>
      </c>
      <c r="E7249" s="365" t="s">
        <v>148</v>
      </c>
      <c r="F7249" s="365"/>
      <c r="G7249" s="183" t="s">
        <v>26</v>
      </c>
      <c r="H7249" s="184">
        <v>1</v>
      </c>
      <c r="I7249" s="185">
        <v>0.28000000000000003</v>
      </c>
      <c r="J7249" s="198">
        <v>0.28000000000000003</v>
      </c>
    </row>
    <row r="7250" spans="1:10">
      <c r="A7250" s="199" t="s">
        <v>139</v>
      </c>
      <c r="B7250" s="186" t="s">
        <v>2006</v>
      </c>
      <c r="C7250" s="186" t="s">
        <v>21</v>
      </c>
      <c r="D7250" s="278" t="s">
        <v>2007</v>
      </c>
      <c r="E7250" s="362" t="s">
        <v>141</v>
      </c>
      <c r="F7250" s="362"/>
      <c r="G7250" s="186" t="s">
        <v>26</v>
      </c>
      <c r="H7250" s="187">
        <v>1</v>
      </c>
      <c r="I7250" s="188">
        <v>17.059999999999999</v>
      </c>
      <c r="J7250" s="200">
        <v>17.059999999999999</v>
      </c>
    </row>
    <row r="7251" spans="1:10" ht="25.5">
      <c r="A7251" s="199" t="s">
        <v>139</v>
      </c>
      <c r="B7251" s="186" t="s">
        <v>1732</v>
      </c>
      <c r="C7251" s="186" t="s">
        <v>21</v>
      </c>
      <c r="D7251" s="278" t="s">
        <v>1733</v>
      </c>
      <c r="E7251" s="362" t="s">
        <v>142</v>
      </c>
      <c r="F7251" s="362"/>
      <c r="G7251" s="186" t="s">
        <v>26</v>
      </c>
      <c r="H7251" s="187">
        <v>1</v>
      </c>
      <c r="I7251" s="188">
        <v>1.0900000000000001</v>
      </c>
      <c r="J7251" s="200">
        <v>1.0900000000000001</v>
      </c>
    </row>
    <row r="7252" spans="1:10" ht="25.5">
      <c r="A7252" s="199" t="s">
        <v>139</v>
      </c>
      <c r="B7252" s="186" t="s">
        <v>1734</v>
      </c>
      <c r="C7252" s="186" t="s">
        <v>21</v>
      </c>
      <c r="D7252" s="278" t="s">
        <v>1735</v>
      </c>
      <c r="E7252" s="362" t="s">
        <v>142</v>
      </c>
      <c r="F7252" s="362"/>
      <c r="G7252" s="186" t="s">
        <v>26</v>
      </c>
      <c r="H7252" s="187">
        <v>1</v>
      </c>
      <c r="I7252" s="188">
        <v>0.82</v>
      </c>
      <c r="J7252" s="200">
        <v>0.82</v>
      </c>
    </row>
    <row r="7253" spans="1:10" ht="25.5">
      <c r="A7253" s="199" t="s">
        <v>139</v>
      </c>
      <c r="B7253" s="186" t="s">
        <v>1366</v>
      </c>
      <c r="C7253" s="186" t="s">
        <v>21</v>
      </c>
      <c r="D7253" s="278" t="s">
        <v>733</v>
      </c>
      <c r="E7253" s="362" t="s">
        <v>142</v>
      </c>
      <c r="F7253" s="362"/>
      <c r="G7253" s="186" t="s">
        <v>26</v>
      </c>
      <c r="H7253" s="187">
        <v>1</v>
      </c>
      <c r="I7253" s="188">
        <v>1.34</v>
      </c>
      <c r="J7253" s="200">
        <v>1.34</v>
      </c>
    </row>
    <row r="7254" spans="1:10" ht="25.5">
      <c r="A7254" s="199" t="s">
        <v>139</v>
      </c>
      <c r="B7254" s="186" t="s">
        <v>1367</v>
      </c>
      <c r="C7254" s="186" t="s">
        <v>21</v>
      </c>
      <c r="D7254" s="278" t="s">
        <v>734</v>
      </c>
      <c r="E7254" s="362" t="s">
        <v>142</v>
      </c>
      <c r="F7254" s="362"/>
      <c r="G7254" s="186" t="s">
        <v>26</v>
      </c>
      <c r="H7254" s="187">
        <v>1</v>
      </c>
      <c r="I7254" s="188">
        <v>0.04</v>
      </c>
      <c r="J7254" s="200">
        <v>0.04</v>
      </c>
    </row>
    <row r="7255" spans="1:10" ht="25.5">
      <c r="A7255" s="199" t="s">
        <v>139</v>
      </c>
      <c r="B7255" s="186" t="s">
        <v>1736</v>
      </c>
      <c r="C7255" s="186" t="s">
        <v>21</v>
      </c>
      <c r="D7255" s="278" t="s">
        <v>1737</v>
      </c>
      <c r="E7255" s="362" t="s">
        <v>142</v>
      </c>
      <c r="F7255" s="362"/>
      <c r="G7255" s="186" t="s">
        <v>26</v>
      </c>
      <c r="H7255" s="187">
        <v>1</v>
      </c>
      <c r="I7255" s="188">
        <v>0.82</v>
      </c>
      <c r="J7255" s="200">
        <v>0.82</v>
      </c>
    </row>
    <row r="7256" spans="1:10" ht="25.5">
      <c r="A7256" s="199" t="s">
        <v>139</v>
      </c>
      <c r="B7256" s="186" t="s">
        <v>1738</v>
      </c>
      <c r="C7256" s="186" t="s">
        <v>21</v>
      </c>
      <c r="D7256" s="278" t="s">
        <v>1739</v>
      </c>
      <c r="E7256" s="362" t="s">
        <v>142</v>
      </c>
      <c r="F7256" s="362"/>
      <c r="G7256" s="186" t="s">
        <v>26</v>
      </c>
      <c r="H7256" s="187">
        <v>1</v>
      </c>
      <c r="I7256" s="188">
        <v>1.24</v>
      </c>
      <c r="J7256" s="200">
        <v>1.24</v>
      </c>
    </row>
    <row r="7257" spans="1:10" ht="25.5">
      <c r="A7257" s="201"/>
      <c r="B7257" s="293"/>
      <c r="C7257" s="293"/>
      <c r="D7257" s="279"/>
      <c r="E7257" s="279" t="s">
        <v>143</v>
      </c>
      <c r="F7257" s="203">
        <v>17.34</v>
      </c>
      <c r="G7257" s="279" t="s">
        <v>144</v>
      </c>
      <c r="H7257" s="203">
        <v>0</v>
      </c>
      <c r="I7257" s="279" t="s">
        <v>145</v>
      </c>
      <c r="J7257" s="204">
        <v>17.34</v>
      </c>
    </row>
    <row r="7258" spans="1:10" ht="15" customHeight="1" thickBot="1">
      <c r="A7258" s="208"/>
      <c r="B7258" s="209"/>
      <c r="C7258" s="209"/>
      <c r="D7258" s="291"/>
      <c r="E7258" s="291" t="s">
        <v>663</v>
      </c>
      <c r="F7258" s="210">
        <v>5.09</v>
      </c>
      <c r="G7258" s="291"/>
      <c r="H7258" s="375" t="s">
        <v>664</v>
      </c>
      <c r="I7258" s="375"/>
      <c r="J7258" s="211">
        <v>27.78</v>
      </c>
    </row>
    <row r="7259" spans="1:10">
      <c r="A7259" s="194"/>
      <c r="B7259" s="195"/>
      <c r="C7259" s="195"/>
      <c r="D7259" s="194"/>
      <c r="E7259" s="194"/>
      <c r="F7259" s="194"/>
      <c r="G7259" s="194"/>
      <c r="H7259" s="194"/>
      <c r="I7259" s="194"/>
      <c r="J7259" s="194"/>
    </row>
    <row r="7260" spans="1:10">
      <c r="A7260" s="283"/>
      <c r="B7260" s="283"/>
      <c r="C7260" s="283"/>
      <c r="D7260" s="283"/>
      <c r="E7260" s="283"/>
      <c r="F7260" s="283"/>
      <c r="G7260" s="283"/>
      <c r="H7260" s="283"/>
      <c r="I7260" s="283"/>
      <c r="J7260" s="283"/>
    </row>
    <row r="7261" spans="1:10">
      <c r="A7261" s="376"/>
      <c r="B7261" s="376"/>
      <c r="C7261" s="376"/>
      <c r="D7261" s="191"/>
      <c r="E7261" s="292"/>
      <c r="F7261" s="377" t="s">
        <v>131</v>
      </c>
      <c r="G7261" s="376"/>
      <c r="H7261" s="378">
        <v>17157033.77</v>
      </c>
      <c r="I7261" s="376"/>
      <c r="J7261" s="376"/>
    </row>
    <row r="7262" spans="1:10">
      <c r="A7262" s="376"/>
      <c r="B7262" s="376"/>
      <c r="C7262" s="376"/>
      <c r="D7262" s="191"/>
      <c r="E7262" s="292"/>
      <c r="F7262" s="377" t="s">
        <v>132</v>
      </c>
      <c r="G7262" s="376"/>
      <c r="H7262" s="378">
        <v>3719770.03</v>
      </c>
      <c r="I7262" s="376"/>
      <c r="J7262" s="376"/>
    </row>
    <row r="7263" spans="1:10">
      <c r="A7263" s="376"/>
      <c r="B7263" s="376"/>
      <c r="C7263" s="376"/>
      <c r="D7263" s="191"/>
      <c r="E7263" s="292"/>
      <c r="F7263" s="377" t="s">
        <v>133</v>
      </c>
      <c r="G7263" s="376"/>
      <c r="H7263" s="378">
        <v>20876803.800000001</v>
      </c>
      <c r="I7263" s="376"/>
      <c r="J7263" s="376"/>
    </row>
    <row r="7264" spans="1:10">
      <c r="A7264" s="140"/>
      <c r="B7264" s="140"/>
      <c r="C7264" s="140"/>
      <c r="D7264" s="140"/>
      <c r="E7264" s="140"/>
      <c r="F7264" s="140"/>
      <c r="G7264" s="140"/>
      <c r="H7264" s="140"/>
      <c r="I7264" s="140"/>
      <c r="J7264" s="140"/>
    </row>
    <row r="7265" spans="1:10" ht="14.25" customHeight="1">
      <c r="A7265" s="343" t="s">
        <v>3069</v>
      </c>
      <c r="B7265" s="344"/>
      <c r="C7265" s="344"/>
      <c r="D7265" s="344"/>
      <c r="E7265" s="344"/>
      <c r="F7265" s="344"/>
      <c r="G7265" s="344"/>
      <c r="H7265" s="344"/>
      <c r="I7265" s="344"/>
      <c r="J7265" s="344"/>
    </row>
    <row r="7266" spans="1:10">
      <c r="A7266" s="192"/>
      <c r="B7266" s="193"/>
      <c r="C7266" s="193"/>
      <c r="D7266" s="192"/>
      <c r="E7266" s="192"/>
      <c r="F7266" s="192"/>
      <c r="G7266" s="192"/>
      <c r="H7266" s="192"/>
      <c r="I7266" s="192"/>
      <c r="J7266" s="192"/>
    </row>
    <row r="7267" spans="1:10">
      <c r="A7267" s="192"/>
      <c r="B7267" s="193"/>
      <c r="C7267" s="193"/>
      <c r="D7267" s="192"/>
      <c r="E7267" s="192"/>
      <c r="F7267" s="192"/>
      <c r="G7267" s="192"/>
      <c r="H7267" s="192"/>
      <c r="I7267" s="192"/>
      <c r="J7267" s="192"/>
    </row>
    <row r="7268" spans="1:10">
      <c r="A7268" s="192"/>
      <c r="B7268" s="193"/>
      <c r="C7268" s="193"/>
      <c r="D7268" s="192"/>
      <c r="E7268" s="192"/>
      <c r="F7268" s="192"/>
      <c r="G7268" s="192"/>
      <c r="H7268" s="192"/>
      <c r="I7268" s="192"/>
      <c r="J7268" s="192"/>
    </row>
    <row r="7269" spans="1:10">
      <c r="A7269" s="192"/>
      <c r="B7269" s="193"/>
      <c r="C7269" s="193"/>
      <c r="D7269" s="192"/>
      <c r="E7269" s="192"/>
      <c r="F7269" s="192"/>
      <c r="G7269" s="192"/>
      <c r="H7269" s="192"/>
      <c r="I7269" s="192"/>
      <c r="J7269" s="192"/>
    </row>
    <row r="7270" spans="1:10">
      <c r="A7270" s="192"/>
      <c r="B7270" s="193"/>
      <c r="C7270" s="193"/>
      <c r="D7270" s="192"/>
      <c r="E7270" s="192"/>
      <c r="F7270" s="192"/>
      <c r="G7270" s="192"/>
      <c r="H7270" s="192"/>
      <c r="I7270" s="192"/>
      <c r="J7270" s="192"/>
    </row>
    <row r="7271" spans="1:10">
      <c r="A7271" s="192"/>
      <c r="B7271" s="193"/>
      <c r="C7271" s="193"/>
      <c r="D7271" s="192"/>
      <c r="E7271" s="192"/>
      <c r="F7271" s="192"/>
      <c r="G7271" s="192"/>
      <c r="H7271" s="192"/>
      <c r="I7271" s="192"/>
      <c r="J7271" s="192"/>
    </row>
    <row r="7272" spans="1:10">
      <c r="A7272" s="192"/>
      <c r="B7272" s="193"/>
      <c r="C7272" s="193"/>
      <c r="D7272" s="192"/>
      <c r="E7272" s="192"/>
      <c r="F7272" s="192"/>
      <c r="G7272" s="192"/>
      <c r="H7272" s="192"/>
      <c r="I7272" s="192"/>
      <c r="J7272" s="192"/>
    </row>
    <row r="7273" spans="1:10">
      <c r="A7273" s="192"/>
      <c r="B7273" s="193"/>
      <c r="C7273" s="193"/>
      <c r="D7273" s="192"/>
      <c r="E7273" s="192"/>
      <c r="F7273" s="192"/>
      <c r="G7273" s="192"/>
      <c r="H7273" s="192"/>
      <c r="I7273" s="192"/>
      <c r="J7273" s="192"/>
    </row>
    <row r="7274" spans="1:10">
      <c r="A7274" s="192"/>
      <c r="B7274" s="193"/>
      <c r="C7274" s="193"/>
      <c r="D7274" s="192"/>
      <c r="E7274" s="192"/>
      <c r="F7274" s="192"/>
      <c r="G7274" s="192"/>
      <c r="H7274" s="192"/>
      <c r="I7274" s="192"/>
      <c r="J7274" s="192"/>
    </row>
    <row r="7275" spans="1:10">
      <c r="A7275" s="192"/>
      <c r="B7275" s="193"/>
      <c r="C7275" s="193"/>
      <c r="D7275" s="192"/>
      <c r="E7275" s="192"/>
      <c r="F7275" s="192"/>
      <c r="G7275" s="192"/>
      <c r="H7275" s="192"/>
      <c r="I7275" s="192"/>
      <c r="J7275" s="192"/>
    </row>
    <row r="7276" spans="1:10">
      <c r="A7276" s="192"/>
      <c r="B7276" s="193"/>
      <c r="C7276" s="193"/>
      <c r="D7276" s="192"/>
      <c r="E7276" s="192"/>
      <c r="F7276" s="192"/>
      <c r="G7276" s="192"/>
      <c r="H7276" s="192"/>
      <c r="I7276" s="192"/>
      <c r="J7276" s="192"/>
    </row>
    <row r="7277" spans="1:10">
      <c r="A7277" s="192"/>
      <c r="B7277" s="193"/>
      <c r="C7277" s="193"/>
      <c r="D7277" s="192"/>
      <c r="E7277" s="192"/>
      <c r="F7277" s="192"/>
      <c r="G7277" s="192"/>
      <c r="H7277" s="192"/>
      <c r="I7277" s="192"/>
      <c r="J7277" s="192"/>
    </row>
    <row r="7278" spans="1:10">
      <c r="A7278" s="192"/>
      <c r="B7278" s="193"/>
      <c r="C7278" s="193"/>
      <c r="D7278" s="192"/>
      <c r="E7278" s="192"/>
      <c r="F7278" s="192"/>
      <c r="G7278" s="192"/>
      <c r="H7278" s="192"/>
      <c r="I7278" s="192"/>
      <c r="J7278" s="192"/>
    </row>
    <row r="7279" spans="1:10">
      <c r="A7279" s="192"/>
      <c r="B7279" s="193"/>
      <c r="C7279" s="193"/>
      <c r="D7279" s="192"/>
      <c r="E7279" s="192"/>
      <c r="F7279" s="192"/>
      <c r="G7279" s="192"/>
      <c r="H7279" s="192"/>
      <c r="I7279" s="192"/>
      <c r="J7279" s="192"/>
    </row>
    <row r="7280" spans="1:10">
      <c r="A7280" s="192"/>
      <c r="B7280" s="193"/>
      <c r="C7280" s="193"/>
      <c r="D7280" s="192"/>
      <c r="E7280" s="192"/>
      <c r="F7280" s="192"/>
      <c r="G7280" s="192"/>
      <c r="H7280" s="192"/>
      <c r="I7280" s="192"/>
      <c r="J7280" s="192"/>
    </row>
    <row r="7281" spans="1:10">
      <c r="A7281" s="192"/>
      <c r="B7281" s="193"/>
      <c r="C7281" s="193"/>
      <c r="D7281" s="192"/>
      <c r="E7281" s="192"/>
      <c r="F7281" s="192"/>
      <c r="G7281" s="192"/>
      <c r="H7281" s="192"/>
      <c r="I7281" s="192"/>
      <c r="J7281" s="192"/>
    </row>
    <row r="7282" spans="1:10">
      <c r="A7282" s="192"/>
      <c r="B7282" s="193"/>
      <c r="C7282" s="193"/>
      <c r="D7282" s="192"/>
      <c r="E7282" s="192"/>
      <c r="F7282" s="192"/>
      <c r="G7282" s="192"/>
      <c r="H7282" s="192"/>
      <c r="I7282" s="192"/>
      <c r="J7282" s="192"/>
    </row>
    <row r="7283" spans="1:10">
      <c r="A7283" s="192"/>
      <c r="B7283" s="193"/>
      <c r="C7283" s="193"/>
      <c r="D7283" s="192"/>
      <c r="E7283" s="192"/>
      <c r="F7283" s="192"/>
      <c r="G7283" s="192"/>
      <c r="H7283" s="192"/>
      <c r="I7283" s="192"/>
      <c r="J7283" s="192"/>
    </row>
    <row r="7284" spans="1:10">
      <c r="A7284" s="192"/>
      <c r="B7284" s="193"/>
      <c r="C7284" s="193"/>
      <c r="D7284" s="192"/>
      <c r="E7284" s="192"/>
      <c r="F7284" s="192"/>
      <c r="G7284" s="192"/>
      <c r="H7284" s="192"/>
      <c r="I7284" s="192"/>
      <c r="J7284" s="192"/>
    </row>
    <row r="7285" spans="1:10">
      <c r="A7285" s="192"/>
      <c r="B7285" s="193"/>
      <c r="C7285" s="193"/>
      <c r="D7285" s="192"/>
      <c r="E7285" s="192"/>
      <c r="F7285" s="192"/>
      <c r="G7285" s="192"/>
      <c r="H7285" s="192"/>
      <c r="I7285" s="192"/>
      <c r="J7285" s="192"/>
    </row>
    <row r="7286" spans="1:10">
      <c r="A7286" s="192"/>
      <c r="B7286" s="193"/>
      <c r="C7286" s="193"/>
      <c r="D7286" s="192"/>
      <c r="E7286" s="192"/>
      <c r="F7286" s="192"/>
      <c r="G7286" s="192"/>
      <c r="H7286" s="192"/>
      <c r="I7286" s="192"/>
      <c r="J7286" s="192"/>
    </row>
    <row r="7287" spans="1:10">
      <c r="A7287" s="192"/>
      <c r="B7287" s="193"/>
      <c r="C7287" s="193"/>
      <c r="D7287" s="192"/>
      <c r="E7287" s="192"/>
      <c r="F7287" s="192"/>
      <c r="G7287" s="192"/>
      <c r="H7287" s="192"/>
      <c r="I7287" s="192"/>
      <c r="J7287" s="192"/>
    </row>
    <row r="7288" spans="1:10">
      <c r="A7288" s="192"/>
      <c r="B7288" s="193"/>
      <c r="C7288" s="193"/>
      <c r="D7288" s="192"/>
      <c r="E7288" s="192"/>
      <c r="F7288" s="192"/>
      <c r="G7288" s="192"/>
      <c r="H7288" s="192"/>
      <c r="I7288" s="192"/>
      <c r="J7288" s="192"/>
    </row>
    <row r="7289" spans="1:10">
      <c r="A7289" s="192"/>
      <c r="B7289" s="193"/>
      <c r="C7289" s="193"/>
      <c r="D7289" s="192"/>
      <c r="E7289" s="192"/>
      <c r="F7289" s="192"/>
      <c r="G7289" s="192"/>
      <c r="H7289" s="192"/>
      <c r="I7289" s="192"/>
      <c r="J7289" s="192"/>
    </row>
    <row r="7290" spans="1:10">
      <c r="A7290" s="192"/>
      <c r="B7290" s="193"/>
      <c r="C7290" s="193"/>
      <c r="D7290" s="192"/>
      <c r="E7290" s="192"/>
      <c r="F7290" s="192"/>
      <c r="G7290" s="192"/>
      <c r="H7290" s="192"/>
      <c r="I7290" s="192"/>
      <c r="J7290" s="192"/>
    </row>
    <row r="7291" spans="1:10">
      <c r="A7291" s="192"/>
      <c r="B7291" s="193"/>
      <c r="C7291" s="193"/>
      <c r="D7291" s="192"/>
      <c r="E7291" s="192"/>
      <c r="F7291" s="192"/>
      <c r="G7291" s="192"/>
      <c r="H7291" s="192"/>
      <c r="I7291" s="192"/>
      <c r="J7291" s="192"/>
    </row>
    <row r="7292" spans="1:10">
      <c r="A7292" s="192"/>
      <c r="B7292" s="193"/>
      <c r="C7292" s="193"/>
      <c r="D7292" s="192"/>
      <c r="E7292" s="192"/>
      <c r="F7292" s="192"/>
      <c r="G7292" s="192"/>
      <c r="H7292" s="192"/>
      <c r="I7292" s="192"/>
      <c r="J7292" s="192"/>
    </row>
    <row r="7293" spans="1:10">
      <c r="A7293" s="192"/>
      <c r="B7293" s="193"/>
      <c r="C7293" s="193"/>
      <c r="D7293" s="192"/>
      <c r="E7293" s="192"/>
      <c r="F7293" s="192"/>
      <c r="G7293" s="192"/>
      <c r="H7293" s="192"/>
      <c r="I7293" s="192"/>
      <c r="J7293" s="192"/>
    </row>
    <row r="7294" spans="1:10">
      <c r="A7294" s="192"/>
      <c r="B7294" s="193"/>
      <c r="C7294" s="193"/>
      <c r="D7294" s="192"/>
      <c r="E7294" s="192"/>
      <c r="F7294" s="192"/>
      <c r="G7294" s="192"/>
      <c r="H7294" s="192"/>
      <c r="I7294" s="192"/>
      <c r="J7294" s="192"/>
    </row>
  </sheetData>
  <mergeCells count="5733">
    <mergeCell ref="E7166:F7166"/>
    <mergeCell ref="E7167:F7167"/>
    <mergeCell ref="H7162:I7162"/>
    <mergeCell ref="E7168:F7168"/>
    <mergeCell ref="H7170:I7170"/>
    <mergeCell ref="E7172:F7172"/>
    <mergeCell ref="E7173:F7173"/>
    <mergeCell ref="E7174:F7174"/>
    <mergeCell ref="E7175:F7175"/>
    <mergeCell ref="E7176:F7176"/>
    <mergeCell ref="E7159:F7159"/>
    <mergeCell ref="E7160:F7160"/>
    <mergeCell ref="E7137:F7137"/>
    <mergeCell ref="E7138:F7138"/>
    <mergeCell ref="E7139:F7139"/>
    <mergeCell ref="H7141:I7141"/>
    <mergeCell ref="E7143:F7143"/>
    <mergeCell ref="E7144:F7144"/>
    <mergeCell ref="E7145:F7145"/>
    <mergeCell ref="E7149:F7149"/>
    <mergeCell ref="E7150:F7150"/>
    <mergeCell ref="E7151:F7151"/>
    <mergeCell ref="H7154:I7154"/>
    <mergeCell ref="E7156:F7156"/>
    <mergeCell ref="E7157:F7157"/>
    <mergeCell ref="E7164:F7164"/>
    <mergeCell ref="E7165:F7165"/>
    <mergeCell ref="E7130:F7130"/>
    <mergeCell ref="H7132:I7132"/>
    <mergeCell ref="E7134:F7134"/>
    <mergeCell ref="E7135:F7135"/>
    <mergeCell ref="E7115:F7115"/>
    <mergeCell ref="E7116:F7116"/>
    <mergeCell ref="E7117:F7117"/>
    <mergeCell ref="H7119:I7119"/>
    <mergeCell ref="E7122:F7122"/>
    <mergeCell ref="E7123:F7123"/>
    <mergeCell ref="E7124:F7124"/>
    <mergeCell ref="E7136:F7136"/>
    <mergeCell ref="E7146:F7146"/>
    <mergeCell ref="E7147:F7147"/>
    <mergeCell ref="E7148:F7148"/>
    <mergeCell ref="E7152:F7152"/>
    <mergeCell ref="E7158:F7158"/>
    <mergeCell ref="E7110:F7110"/>
    <mergeCell ref="E7111:F7111"/>
    <mergeCell ref="E7112:F7112"/>
    <mergeCell ref="H7093:I7093"/>
    <mergeCell ref="E7096:F7096"/>
    <mergeCell ref="E7097:F7097"/>
    <mergeCell ref="E7098:F7098"/>
    <mergeCell ref="E7104:F7104"/>
    <mergeCell ref="H7106:I7106"/>
    <mergeCell ref="E7113:F7113"/>
    <mergeCell ref="E7114:F7114"/>
    <mergeCell ref="E7121:F7121"/>
    <mergeCell ref="E7125:F7125"/>
    <mergeCell ref="E7126:F7126"/>
    <mergeCell ref="E7127:F7127"/>
    <mergeCell ref="E7128:F7128"/>
    <mergeCell ref="E7129:F7129"/>
    <mergeCell ref="E7085:F7085"/>
    <mergeCell ref="E7091:F7091"/>
    <mergeCell ref="H7069:I7069"/>
    <mergeCell ref="E7072:F7072"/>
    <mergeCell ref="E7073:F7073"/>
    <mergeCell ref="H7075:I7075"/>
    <mergeCell ref="H7087:I7087"/>
    <mergeCell ref="E7089:F7089"/>
    <mergeCell ref="E7090:F7090"/>
    <mergeCell ref="E7095:F7095"/>
    <mergeCell ref="E7099:F7099"/>
    <mergeCell ref="E7100:F7100"/>
    <mergeCell ref="E7101:F7101"/>
    <mergeCell ref="E7102:F7102"/>
    <mergeCell ref="E7103:F7103"/>
    <mergeCell ref="E7108:F7108"/>
    <mergeCell ref="E7109:F7109"/>
    <mergeCell ref="E7061:F7061"/>
    <mergeCell ref="E7062:F7062"/>
    <mergeCell ref="E7063:F7063"/>
    <mergeCell ref="E7067:F7067"/>
    <mergeCell ref="H7051:I7051"/>
    <mergeCell ref="E7053:F7053"/>
    <mergeCell ref="H7059:I7059"/>
    <mergeCell ref="E7064:F7064"/>
    <mergeCell ref="E7065:F7065"/>
    <mergeCell ref="E7066:F7066"/>
    <mergeCell ref="E7071:F7071"/>
    <mergeCell ref="E7077:F7077"/>
    <mergeCell ref="E7078:F7078"/>
    <mergeCell ref="E7079:F7079"/>
    <mergeCell ref="H7081:I7081"/>
    <mergeCell ref="E7083:F7083"/>
    <mergeCell ref="E7084:F7084"/>
    <mergeCell ref="E7041:F7041"/>
    <mergeCell ref="E7047:F7047"/>
    <mergeCell ref="H7027:I7027"/>
    <mergeCell ref="E7029:F7029"/>
    <mergeCell ref="E7030:F7030"/>
    <mergeCell ref="E7031:F7031"/>
    <mergeCell ref="H7033:I7033"/>
    <mergeCell ref="H7039:I7039"/>
    <mergeCell ref="E7042:F7042"/>
    <mergeCell ref="E7043:F7043"/>
    <mergeCell ref="H7045:I7045"/>
    <mergeCell ref="E7048:F7048"/>
    <mergeCell ref="E7049:F7049"/>
    <mergeCell ref="E7054:F7054"/>
    <mergeCell ref="E7055:F7055"/>
    <mergeCell ref="E7056:F7056"/>
    <mergeCell ref="E7057:F7057"/>
    <mergeCell ref="E7011:F7011"/>
    <mergeCell ref="E7012:F7012"/>
    <mergeCell ref="E7013:F7013"/>
    <mergeCell ref="E7014:F7014"/>
    <mergeCell ref="E7015:F7015"/>
    <mergeCell ref="H7017:I7017"/>
    <mergeCell ref="E7019:F7019"/>
    <mergeCell ref="E7020:F7020"/>
    <mergeCell ref="E7021:F7021"/>
    <mergeCell ref="E7022:F7022"/>
    <mergeCell ref="E7023:F7023"/>
    <mergeCell ref="E7024:F7024"/>
    <mergeCell ref="E7025:F7025"/>
    <mergeCell ref="H7009:I7009"/>
    <mergeCell ref="E7035:F7035"/>
    <mergeCell ref="E7036:F7036"/>
    <mergeCell ref="E7037:F7037"/>
    <mergeCell ref="E6983:F6983"/>
    <mergeCell ref="E6988:F6988"/>
    <mergeCell ref="E6989:F6989"/>
    <mergeCell ref="E6994:F6994"/>
    <mergeCell ref="E6995:F6995"/>
    <mergeCell ref="E7000:F7000"/>
    <mergeCell ref="E7001:F7001"/>
    <mergeCell ref="E7006:F7006"/>
    <mergeCell ref="E7007:F7007"/>
    <mergeCell ref="H6985:I6985"/>
    <mergeCell ref="E6987:F6987"/>
    <mergeCell ref="H6991:I6991"/>
    <mergeCell ref="E6993:F6993"/>
    <mergeCell ref="H6997:I6997"/>
    <mergeCell ref="E6999:F6999"/>
    <mergeCell ref="H7003:I7003"/>
    <mergeCell ref="E7005:F7005"/>
    <mergeCell ref="E6964:F6964"/>
    <mergeCell ref="E6965:F6965"/>
    <mergeCell ref="E6972:F6972"/>
    <mergeCell ref="E6973:F6973"/>
    <mergeCell ref="E6977:F6977"/>
    <mergeCell ref="E6978:F6978"/>
    <mergeCell ref="E6982:F6982"/>
    <mergeCell ref="H6961:I6961"/>
    <mergeCell ref="E6963:F6963"/>
    <mergeCell ref="H6967:I6967"/>
    <mergeCell ref="E6969:F6969"/>
    <mergeCell ref="E6970:F6970"/>
    <mergeCell ref="E6971:F6971"/>
    <mergeCell ref="H6975:I6975"/>
    <mergeCell ref="E6979:F6979"/>
    <mergeCell ref="E6980:F6980"/>
    <mergeCell ref="E6981:F6981"/>
    <mergeCell ref="E6935:F6935"/>
    <mergeCell ref="E6936:F6936"/>
    <mergeCell ref="E6940:F6940"/>
    <mergeCell ref="E6946:F6946"/>
    <mergeCell ref="E6947:F6947"/>
    <mergeCell ref="E6948:F6948"/>
    <mergeCell ref="E6954:F6954"/>
    <mergeCell ref="E6958:F6958"/>
    <mergeCell ref="E6959:F6959"/>
    <mergeCell ref="E6937:F6937"/>
    <mergeCell ref="E6938:F6938"/>
    <mergeCell ref="E6939:F6939"/>
    <mergeCell ref="H6942:I6942"/>
    <mergeCell ref="E6944:F6944"/>
    <mergeCell ref="E6945:F6945"/>
    <mergeCell ref="E6949:F6949"/>
    <mergeCell ref="E6950:F6950"/>
    <mergeCell ref="H6952:I6952"/>
    <mergeCell ref="E6955:F6955"/>
    <mergeCell ref="E6956:F6956"/>
    <mergeCell ref="E6957:F6957"/>
    <mergeCell ref="E6903:F6903"/>
    <mergeCell ref="H6905:I6905"/>
    <mergeCell ref="E6907:F6907"/>
    <mergeCell ref="E6908:F6908"/>
    <mergeCell ref="E6909:F6909"/>
    <mergeCell ref="H6911:I6911"/>
    <mergeCell ref="E6916:F6916"/>
    <mergeCell ref="E6917:F6917"/>
    <mergeCell ref="E6918:F6918"/>
    <mergeCell ref="E6925:F6925"/>
    <mergeCell ref="E6926:F6926"/>
    <mergeCell ref="E6930:F6930"/>
    <mergeCell ref="E6934:F6934"/>
    <mergeCell ref="E6913:F6913"/>
    <mergeCell ref="E6914:F6914"/>
    <mergeCell ref="E6915:F6915"/>
    <mergeCell ref="E6919:F6919"/>
    <mergeCell ref="E6920:F6920"/>
    <mergeCell ref="E6921:F6921"/>
    <mergeCell ref="H6923:I6923"/>
    <mergeCell ref="E6927:F6927"/>
    <mergeCell ref="E6928:F6928"/>
    <mergeCell ref="E6929:F6929"/>
    <mergeCell ref="H6932:I6932"/>
    <mergeCell ref="E6836:F6836"/>
    <mergeCell ref="E6840:F6840"/>
    <mergeCell ref="E6841:F6841"/>
    <mergeCell ref="E6835:F6835"/>
    <mergeCell ref="H6838:I6838"/>
    <mergeCell ref="E6842:F6842"/>
    <mergeCell ref="E6843:F6843"/>
    <mergeCell ref="E6845:F6845"/>
    <mergeCell ref="E6849:F6849"/>
    <mergeCell ref="E6850:F6850"/>
    <mergeCell ref="E6851:F6851"/>
    <mergeCell ref="H6853:I6853"/>
    <mergeCell ref="E6855:F6855"/>
    <mergeCell ref="E6856:F6856"/>
    <mergeCell ref="E6857:F6857"/>
    <mergeCell ref="E6861:F6861"/>
    <mergeCell ref="E6867:F6867"/>
    <mergeCell ref="E6784:F6784"/>
    <mergeCell ref="E6785:F6785"/>
    <mergeCell ref="E6786:F6786"/>
    <mergeCell ref="E6787:F6787"/>
    <mergeCell ref="E6791:F6791"/>
    <mergeCell ref="E6795:F6795"/>
    <mergeCell ref="E6796:F6796"/>
    <mergeCell ref="E6788:F6788"/>
    <mergeCell ref="E6789:F6789"/>
    <mergeCell ref="E6790:F6790"/>
    <mergeCell ref="H6793:I6793"/>
    <mergeCell ref="E6800:F6800"/>
    <mergeCell ref="E6801:F6801"/>
    <mergeCell ref="E6802:F6802"/>
    <mergeCell ref="E6808:F6808"/>
    <mergeCell ref="E6812:F6812"/>
    <mergeCell ref="E6818:F6818"/>
    <mergeCell ref="E6736:F6736"/>
    <mergeCell ref="E6737:F6737"/>
    <mergeCell ref="E6738:F6738"/>
    <mergeCell ref="E6742:F6742"/>
    <mergeCell ref="E6743:F6743"/>
    <mergeCell ref="E6744:F6744"/>
    <mergeCell ref="E6745:F6745"/>
    <mergeCell ref="E6746:F6746"/>
    <mergeCell ref="E6747:F6747"/>
    <mergeCell ref="E6739:F6739"/>
    <mergeCell ref="E6740:F6740"/>
    <mergeCell ref="E6741:F6741"/>
    <mergeCell ref="E6748:F6748"/>
    <mergeCell ref="E6749:F6749"/>
    <mergeCell ref="E6751:F6751"/>
    <mergeCell ref="E6752:F6752"/>
    <mergeCell ref="E6753:F6753"/>
    <mergeCell ref="E6715:F6715"/>
    <mergeCell ref="E6721:F6721"/>
    <mergeCell ref="E6722:F6722"/>
    <mergeCell ref="E6723:F6723"/>
    <mergeCell ref="E6727:F6727"/>
    <mergeCell ref="E6716:F6716"/>
    <mergeCell ref="E6717:F6717"/>
    <mergeCell ref="H6719:I6719"/>
    <mergeCell ref="E6724:F6724"/>
    <mergeCell ref="E6725:F6725"/>
    <mergeCell ref="E6726:F6726"/>
    <mergeCell ref="E6728:F6728"/>
    <mergeCell ref="E6729:F6729"/>
    <mergeCell ref="E6730:F6730"/>
    <mergeCell ref="H6732:I6732"/>
    <mergeCell ref="E6734:F6734"/>
    <mergeCell ref="E6735:F6735"/>
    <mergeCell ref="E6696:F6696"/>
    <mergeCell ref="E6697:F6697"/>
    <mergeCell ref="E6698:F6698"/>
    <mergeCell ref="E6699:F6699"/>
    <mergeCell ref="E6700:F6700"/>
    <mergeCell ref="E6701:F6701"/>
    <mergeCell ref="E6702:F6702"/>
    <mergeCell ref="E6703:F6703"/>
    <mergeCell ref="H6705:I6705"/>
    <mergeCell ref="E6707:F6707"/>
    <mergeCell ref="E6708:F6708"/>
    <mergeCell ref="E6709:F6709"/>
    <mergeCell ref="E6710:F6710"/>
    <mergeCell ref="E6711:F6711"/>
    <mergeCell ref="E6712:F6712"/>
    <mergeCell ref="E6713:F6713"/>
    <mergeCell ref="E6714:F6714"/>
    <mergeCell ref="E6670:F6670"/>
    <mergeCell ref="E6671:F6671"/>
    <mergeCell ref="E6672:F6672"/>
    <mergeCell ref="E6673:F6673"/>
    <mergeCell ref="E6674:F6674"/>
    <mergeCell ref="E6675:F6675"/>
    <mergeCell ref="E6679:F6679"/>
    <mergeCell ref="E6680:F6680"/>
    <mergeCell ref="E6681:F6681"/>
    <mergeCell ref="E6682:F6682"/>
    <mergeCell ref="E6683:F6683"/>
    <mergeCell ref="E6687:F6687"/>
    <mergeCell ref="E6688:F6688"/>
    <mergeCell ref="E6689:F6689"/>
    <mergeCell ref="E6693:F6693"/>
    <mergeCell ref="E6694:F6694"/>
    <mergeCell ref="E6695:F6695"/>
    <mergeCell ref="E6622:F6622"/>
    <mergeCell ref="E6626:F6626"/>
    <mergeCell ref="E6627:F6627"/>
    <mergeCell ref="E6628:F6628"/>
    <mergeCell ref="H6611:I6611"/>
    <mergeCell ref="E6615:F6615"/>
    <mergeCell ref="E6616:F6616"/>
    <mergeCell ref="E6617:F6617"/>
    <mergeCell ref="H6624:I6624"/>
    <mergeCell ref="E6632:F6632"/>
    <mergeCell ref="E6633:F6633"/>
    <mergeCell ref="E6634:F6634"/>
    <mergeCell ref="E6635:F6635"/>
    <mergeCell ref="E6639:F6639"/>
    <mergeCell ref="E6640:F6640"/>
    <mergeCell ref="E6641:F6641"/>
    <mergeCell ref="E6645:F6645"/>
    <mergeCell ref="E6600:F6600"/>
    <mergeCell ref="E6604:F6604"/>
    <mergeCell ref="E6605:F6605"/>
    <mergeCell ref="E6606:F6606"/>
    <mergeCell ref="E6607:F6607"/>
    <mergeCell ref="E6608:F6608"/>
    <mergeCell ref="E6609:F6609"/>
    <mergeCell ref="H6598:I6598"/>
    <mergeCell ref="E6601:F6601"/>
    <mergeCell ref="E6602:F6602"/>
    <mergeCell ref="E6603:F6603"/>
    <mergeCell ref="E6613:F6613"/>
    <mergeCell ref="E6614:F6614"/>
    <mergeCell ref="E6618:F6618"/>
    <mergeCell ref="E6619:F6619"/>
    <mergeCell ref="E6620:F6620"/>
    <mergeCell ref="E6621:F6621"/>
    <mergeCell ref="E6578:F6578"/>
    <mergeCell ref="E6579:F6579"/>
    <mergeCell ref="E6580:F6580"/>
    <mergeCell ref="E6581:F6581"/>
    <mergeCell ref="E6582:F6582"/>
    <mergeCell ref="E6583:F6583"/>
    <mergeCell ref="E6590:F6590"/>
    <mergeCell ref="H6585:I6585"/>
    <mergeCell ref="E6587:F6587"/>
    <mergeCell ref="E6588:F6588"/>
    <mergeCell ref="E6589:F6589"/>
    <mergeCell ref="E6591:F6591"/>
    <mergeCell ref="E6592:F6592"/>
    <mergeCell ref="E6593:F6593"/>
    <mergeCell ref="E6594:F6594"/>
    <mergeCell ref="E6595:F6595"/>
    <mergeCell ref="E6596:F6596"/>
    <mergeCell ref="E6543:F6543"/>
    <mergeCell ref="E6544:F6544"/>
    <mergeCell ref="E6550:F6550"/>
    <mergeCell ref="E6551:F6551"/>
    <mergeCell ref="E6555:F6555"/>
    <mergeCell ref="E6556:F6556"/>
    <mergeCell ref="E6557:F6557"/>
    <mergeCell ref="E6563:F6563"/>
    <mergeCell ref="E6564:F6564"/>
    <mergeCell ref="E6565:F6565"/>
    <mergeCell ref="E6566:F6566"/>
    <mergeCell ref="E6567:F6567"/>
    <mergeCell ref="E6568:F6568"/>
    <mergeCell ref="E6569:F6569"/>
    <mergeCell ref="E6570:F6570"/>
    <mergeCell ref="E6576:F6576"/>
    <mergeCell ref="E6577:F6577"/>
    <mergeCell ref="E6494:F6494"/>
    <mergeCell ref="E6498:F6498"/>
    <mergeCell ref="E6499:F6499"/>
    <mergeCell ref="E6503:F6503"/>
    <mergeCell ref="E6504:F6504"/>
    <mergeCell ref="E6505:F6505"/>
    <mergeCell ref="E6506:F6506"/>
    <mergeCell ref="E6507:F6507"/>
    <mergeCell ref="E6495:F6495"/>
    <mergeCell ref="E6496:F6496"/>
    <mergeCell ref="E6497:F6497"/>
    <mergeCell ref="H6501:I6501"/>
    <mergeCell ref="E6508:F6508"/>
    <mergeCell ref="E6509:F6509"/>
    <mergeCell ref="E6511:F6511"/>
    <mergeCell ref="E6512:F6512"/>
    <mergeCell ref="E6516:F6516"/>
    <mergeCell ref="H6470:I6470"/>
    <mergeCell ref="E6472:F6472"/>
    <mergeCell ref="E6473:F6473"/>
    <mergeCell ref="E6474:F6474"/>
    <mergeCell ref="E6478:F6478"/>
    <mergeCell ref="E6479:F6479"/>
    <mergeCell ref="E6480:F6480"/>
    <mergeCell ref="E6485:F6485"/>
    <mergeCell ref="E6486:F6486"/>
    <mergeCell ref="H6476:I6476"/>
    <mergeCell ref="H6482:I6482"/>
    <mergeCell ref="E6484:F6484"/>
    <mergeCell ref="H6488:I6488"/>
    <mergeCell ref="E6490:F6490"/>
    <mergeCell ref="E6491:F6491"/>
    <mergeCell ref="E6492:F6492"/>
    <mergeCell ref="E6493:F6493"/>
    <mergeCell ref="E6443:F6443"/>
    <mergeCell ref="E6444:F6444"/>
    <mergeCell ref="E6448:F6448"/>
    <mergeCell ref="E6452:F6452"/>
    <mergeCell ref="E6459:F6459"/>
    <mergeCell ref="E6460:F6460"/>
    <mergeCell ref="E6461:F6461"/>
    <mergeCell ref="E6462:F6462"/>
    <mergeCell ref="H6464:I6464"/>
    <mergeCell ref="E6466:F6466"/>
    <mergeCell ref="E6467:F6467"/>
    <mergeCell ref="E6468:F6468"/>
    <mergeCell ref="H6446:I6446"/>
    <mergeCell ref="E6449:F6449"/>
    <mergeCell ref="E6450:F6450"/>
    <mergeCell ref="E6451:F6451"/>
    <mergeCell ref="H6454:I6454"/>
    <mergeCell ref="E6456:F6456"/>
    <mergeCell ref="E6457:F6457"/>
    <mergeCell ref="E6458:F6458"/>
    <mergeCell ref="E6427:F6427"/>
    <mergeCell ref="E6428:F6428"/>
    <mergeCell ref="E6429:F6429"/>
    <mergeCell ref="E6430:F6430"/>
    <mergeCell ref="E6431:F6431"/>
    <mergeCell ref="H6433:I6433"/>
    <mergeCell ref="E6435:F6435"/>
    <mergeCell ref="E6436:F6436"/>
    <mergeCell ref="E6437:F6437"/>
    <mergeCell ref="E6438:F6438"/>
    <mergeCell ref="E6439:F6439"/>
    <mergeCell ref="E6440:F6440"/>
    <mergeCell ref="E6441:F6441"/>
    <mergeCell ref="E6424:F6424"/>
    <mergeCell ref="E6425:F6425"/>
    <mergeCell ref="E6426:F6426"/>
    <mergeCell ref="E6442:F6442"/>
    <mergeCell ref="E6399:F6399"/>
    <mergeCell ref="E6400:F6400"/>
    <mergeCell ref="H6402:I6402"/>
    <mergeCell ref="E6404:F6404"/>
    <mergeCell ref="E6405:F6405"/>
    <mergeCell ref="E6406:F6406"/>
    <mergeCell ref="E6410:F6410"/>
    <mergeCell ref="E6416:F6416"/>
    <mergeCell ref="E6417:F6417"/>
    <mergeCell ref="E6418:F6418"/>
    <mergeCell ref="E6422:F6422"/>
    <mergeCell ref="H6408:I6408"/>
    <mergeCell ref="E6411:F6411"/>
    <mergeCell ref="E6412:F6412"/>
    <mergeCell ref="H6414:I6414"/>
    <mergeCell ref="H6420:I6420"/>
    <mergeCell ref="E6423:F6423"/>
    <mergeCell ref="E6355:F6355"/>
    <mergeCell ref="H6343:I6343"/>
    <mergeCell ref="E6345:F6345"/>
    <mergeCell ref="H6352:I6352"/>
    <mergeCell ref="E6359:F6359"/>
    <mergeCell ref="E6360:F6360"/>
    <mergeCell ref="E6361:F6361"/>
    <mergeCell ref="E6362:F6362"/>
    <mergeCell ref="E6363:F6363"/>
    <mergeCell ref="H6365:I6365"/>
    <mergeCell ref="E6367:F6367"/>
    <mergeCell ref="E6368:F6368"/>
    <mergeCell ref="E6369:F6369"/>
    <mergeCell ref="E6370:F6370"/>
    <mergeCell ref="E6371:F6371"/>
    <mergeCell ref="E6372:F6372"/>
    <mergeCell ref="E6373:F6373"/>
    <mergeCell ref="E6329:F6329"/>
    <mergeCell ref="E6333:F6333"/>
    <mergeCell ref="E6330:F6330"/>
    <mergeCell ref="E6331:F6331"/>
    <mergeCell ref="E6332:F6332"/>
    <mergeCell ref="H6335:I6335"/>
    <mergeCell ref="E6337:F6337"/>
    <mergeCell ref="E6338:F6338"/>
    <mergeCell ref="E6339:F6339"/>
    <mergeCell ref="E6340:F6340"/>
    <mergeCell ref="E6341:F6341"/>
    <mergeCell ref="E6346:F6346"/>
    <mergeCell ref="E6347:F6347"/>
    <mergeCell ref="E6348:F6348"/>
    <mergeCell ref="E6349:F6349"/>
    <mergeCell ref="E6350:F6350"/>
    <mergeCell ref="E6354:F6354"/>
    <mergeCell ref="E5932:F5932"/>
    <mergeCell ref="E5933:F5933"/>
    <mergeCell ref="E5930:F5930"/>
    <mergeCell ref="E5943:F5943"/>
    <mergeCell ref="E5944:F5944"/>
    <mergeCell ref="E5945:F5945"/>
    <mergeCell ref="E5955:F5955"/>
    <mergeCell ref="E5956:F5956"/>
    <mergeCell ref="E5957:F5957"/>
    <mergeCell ref="E5982:F5982"/>
    <mergeCell ref="E5983:F5983"/>
    <mergeCell ref="E5959:F5959"/>
    <mergeCell ref="E5960:F5960"/>
    <mergeCell ref="E5974:F5974"/>
    <mergeCell ref="E5975:F5975"/>
    <mergeCell ref="E5992:F5992"/>
    <mergeCell ref="E5993:F5993"/>
    <mergeCell ref="E5971:F5971"/>
    <mergeCell ref="E5972:F5972"/>
    <mergeCell ref="E5973:F5973"/>
    <mergeCell ref="E5964:F5964"/>
    <mergeCell ref="E5965:F5965"/>
    <mergeCell ref="E5966:F5966"/>
    <mergeCell ref="H5835:I5835"/>
    <mergeCell ref="E5837:F5837"/>
    <mergeCell ref="E5838:F5838"/>
    <mergeCell ref="E5856:F5856"/>
    <mergeCell ref="E5857:F5857"/>
    <mergeCell ref="E5858:F5858"/>
    <mergeCell ref="E5865:F5865"/>
    <mergeCell ref="E5866:F5866"/>
    <mergeCell ref="E5867:F5867"/>
    <mergeCell ref="E5871:F5871"/>
    <mergeCell ref="E5870:F5870"/>
    <mergeCell ref="E5831:F5831"/>
    <mergeCell ref="E5832:F5832"/>
    <mergeCell ref="H5829:I5829"/>
    <mergeCell ref="H5841:I5841"/>
    <mergeCell ref="H5847:I5847"/>
    <mergeCell ref="H5853:I5853"/>
    <mergeCell ref="E5717:F5717"/>
    <mergeCell ref="E5718:F5718"/>
    <mergeCell ref="E5719:F5719"/>
    <mergeCell ref="E5720:F5720"/>
    <mergeCell ref="E5725:F5725"/>
    <mergeCell ref="E5726:F5726"/>
    <mergeCell ref="E5789:F5789"/>
    <mergeCell ref="E5794:F5794"/>
    <mergeCell ref="E5795:F5795"/>
    <mergeCell ref="E5796:F5796"/>
    <mergeCell ref="E5803:F5803"/>
    <mergeCell ref="E5804:F5804"/>
    <mergeCell ref="E5805:F5805"/>
    <mergeCell ref="E5809:F5809"/>
    <mergeCell ref="E5815:F5815"/>
    <mergeCell ref="E5816:F5816"/>
    <mergeCell ref="E5817:F5817"/>
    <mergeCell ref="E5518:F5518"/>
    <mergeCell ref="H5522:I5522"/>
    <mergeCell ref="H5528:I5528"/>
    <mergeCell ref="E5530:F5530"/>
    <mergeCell ref="E5531:F5531"/>
    <mergeCell ref="H5534:I5534"/>
    <mergeCell ref="H5540:I5540"/>
    <mergeCell ref="E5542:F5542"/>
    <mergeCell ref="E5543:F5543"/>
    <mergeCell ref="E5544:F5544"/>
    <mergeCell ref="H5546:I5546"/>
    <mergeCell ref="H5552:I5552"/>
    <mergeCell ref="E5556:F5556"/>
    <mergeCell ref="H5558:I5558"/>
    <mergeCell ref="E5524:F5524"/>
    <mergeCell ref="E5554:F5554"/>
    <mergeCell ref="E5555:F5555"/>
    <mergeCell ref="E5526:F5526"/>
    <mergeCell ref="E5532:F5532"/>
    <mergeCell ref="E5442:F5442"/>
    <mergeCell ref="H5444:I5444"/>
    <mergeCell ref="E5446:F5446"/>
    <mergeCell ref="E5447:F5447"/>
    <mergeCell ref="E5448:F5448"/>
    <mergeCell ref="H5450:I5450"/>
    <mergeCell ref="E5452:F5452"/>
    <mergeCell ref="E5453:F5453"/>
    <mergeCell ref="H5456:I5456"/>
    <mergeCell ref="H5462:I5462"/>
    <mergeCell ref="E5464:F5464"/>
    <mergeCell ref="E5465:F5465"/>
    <mergeCell ref="E5466:F5466"/>
    <mergeCell ref="H5468:I5468"/>
    <mergeCell ref="H5498:I5498"/>
    <mergeCell ref="H5510:I5510"/>
    <mergeCell ref="H5516:I5516"/>
    <mergeCell ref="E5513:F5513"/>
    <mergeCell ref="E5514:F5514"/>
    <mergeCell ref="E5500:F5500"/>
    <mergeCell ref="E5501:F5501"/>
    <mergeCell ref="E5502:F5502"/>
    <mergeCell ref="H5504:I5504"/>
    <mergeCell ref="E5506:F5506"/>
    <mergeCell ref="E5507:F5507"/>
    <mergeCell ref="E5508:F5508"/>
    <mergeCell ref="E5512:F5512"/>
    <mergeCell ref="H5285:I5285"/>
    <mergeCell ref="E5277:F5277"/>
    <mergeCell ref="H5254:I5254"/>
    <mergeCell ref="E5260:F5260"/>
    <mergeCell ref="E5261:F5261"/>
    <mergeCell ref="E5262:F5262"/>
    <mergeCell ref="H5267:I5267"/>
    <mergeCell ref="E5272:F5272"/>
    <mergeCell ref="E5273:F5273"/>
    <mergeCell ref="H5275:I5275"/>
    <mergeCell ref="H5291:I5291"/>
    <mergeCell ref="E5293:F5293"/>
    <mergeCell ref="E5294:F5294"/>
    <mergeCell ref="E5327:F5327"/>
    <mergeCell ref="E5328:F5328"/>
    <mergeCell ref="E5329:F5329"/>
    <mergeCell ref="E5340:F5340"/>
    <mergeCell ref="E5313:F5313"/>
    <mergeCell ref="E5311:F5311"/>
    <mergeCell ref="E5312:F5312"/>
    <mergeCell ref="E5203:F5203"/>
    <mergeCell ref="E5204:F5204"/>
    <mergeCell ref="E5205:F5205"/>
    <mergeCell ref="H5207:I5207"/>
    <mergeCell ref="E5211:F5211"/>
    <mergeCell ref="E5212:F5212"/>
    <mergeCell ref="E5209:F5209"/>
    <mergeCell ref="E5210:F5210"/>
    <mergeCell ref="E5198:F5198"/>
    <mergeCell ref="E5199:F5199"/>
    <mergeCell ref="E5190:F5190"/>
    <mergeCell ref="E5191:F5191"/>
    <mergeCell ref="E5192:F5192"/>
    <mergeCell ref="E5183:F5183"/>
    <mergeCell ref="E5184:F5184"/>
    <mergeCell ref="E5179:F5179"/>
    <mergeCell ref="E5189:F5189"/>
    <mergeCell ref="E5200:F5200"/>
    <mergeCell ref="E5201:F5201"/>
    <mergeCell ref="E5202:F5202"/>
    <mergeCell ref="H4970:I4970"/>
    <mergeCell ref="E4972:F4972"/>
    <mergeCell ref="E4973:F4973"/>
    <mergeCell ref="E4977:F4977"/>
    <mergeCell ref="E4981:F4981"/>
    <mergeCell ref="E4986:F4986"/>
    <mergeCell ref="E4987:F4987"/>
    <mergeCell ref="E4988:F4988"/>
    <mergeCell ref="E4989:F4989"/>
    <mergeCell ref="E4993:F4993"/>
    <mergeCell ref="E4994:F4994"/>
    <mergeCell ref="E4980:F4980"/>
    <mergeCell ref="H4983:I4983"/>
    <mergeCell ref="H4996:I4996"/>
    <mergeCell ref="E5049:F5049"/>
    <mergeCell ref="E5055:F5055"/>
    <mergeCell ref="E5056:F5056"/>
    <mergeCell ref="E4844:F4844"/>
    <mergeCell ref="E4872:F4872"/>
    <mergeCell ref="E4873:F4873"/>
    <mergeCell ref="E4874:F4874"/>
    <mergeCell ref="E4854:F4854"/>
    <mergeCell ref="E4850:F4850"/>
    <mergeCell ref="E4839:F4839"/>
    <mergeCell ref="E4845:F4845"/>
    <mergeCell ref="E4932:F4932"/>
    <mergeCell ref="H4936:I4936"/>
    <mergeCell ref="E4942:F4942"/>
    <mergeCell ref="E4943:F4943"/>
    <mergeCell ref="E4944:F4944"/>
    <mergeCell ref="E4955:F4955"/>
    <mergeCell ref="E4956:F4956"/>
    <mergeCell ref="E4957:F4957"/>
    <mergeCell ref="E4964:F4964"/>
    <mergeCell ref="H4947:I4947"/>
    <mergeCell ref="H4960:I4960"/>
    <mergeCell ref="H4633:I4633"/>
    <mergeCell ref="E4635:F4635"/>
    <mergeCell ref="E4639:F4639"/>
    <mergeCell ref="E4640:F4640"/>
    <mergeCell ref="E4645:F4645"/>
    <mergeCell ref="E4646:F4646"/>
    <mergeCell ref="E4647:F4647"/>
    <mergeCell ref="E4664:F4664"/>
    <mergeCell ref="E4665:F4665"/>
    <mergeCell ref="E4666:F4666"/>
    <mergeCell ref="H4671:I4671"/>
    <mergeCell ref="E4673:F4673"/>
    <mergeCell ref="E4674:F4674"/>
    <mergeCell ref="E4661:F4661"/>
    <mergeCell ref="E4662:F4662"/>
    <mergeCell ref="E4709:F4709"/>
    <mergeCell ref="E4715:F4715"/>
    <mergeCell ref="H4228:I4228"/>
    <mergeCell ref="E4230:F4230"/>
    <mergeCell ref="E4231:F4231"/>
    <mergeCell ref="E4232:F4232"/>
    <mergeCell ref="H4240:I4240"/>
    <mergeCell ref="E4242:F4242"/>
    <mergeCell ref="H4252:I4252"/>
    <mergeCell ref="E4254:F4254"/>
    <mergeCell ref="E4255:F4255"/>
    <mergeCell ref="E4256:F4256"/>
    <mergeCell ref="H4261:I4261"/>
    <mergeCell ref="E4263:F4263"/>
    <mergeCell ref="E4264:F4264"/>
    <mergeCell ref="H4297:I4297"/>
    <mergeCell ref="E4299:F4299"/>
    <mergeCell ref="E4300:F4300"/>
    <mergeCell ref="E4307:F4307"/>
    <mergeCell ref="E4303:F4303"/>
    <mergeCell ref="E4046:F4046"/>
    <mergeCell ref="E4047:F4047"/>
    <mergeCell ref="E4030:F4030"/>
    <mergeCell ref="E4020:F4020"/>
    <mergeCell ref="E4021:F4021"/>
    <mergeCell ref="H4026:I4026"/>
    <mergeCell ref="E4028:F4028"/>
    <mergeCell ref="E4029:F4029"/>
    <mergeCell ref="E4064:F4064"/>
    <mergeCell ref="E4065:F4065"/>
    <mergeCell ref="E4072:F4072"/>
    <mergeCell ref="E4090:F4090"/>
    <mergeCell ref="E4091:F4091"/>
    <mergeCell ref="E4099:F4099"/>
    <mergeCell ref="E4076:F4076"/>
    <mergeCell ref="H4078:I4078"/>
    <mergeCell ref="H4085:I4085"/>
    <mergeCell ref="H3727:I3727"/>
    <mergeCell ref="E3731:F3731"/>
    <mergeCell ref="E3732:F3732"/>
    <mergeCell ref="E3733:F3733"/>
    <mergeCell ref="H3737:I3737"/>
    <mergeCell ref="E3811:F3811"/>
    <mergeCell ref="E3812:F3812"/>
    <mergeCell ref="E3819:F3819"/>
    <mergeCell ref="E3820:F3820"/>
    <mergeCell ref="E3829:F3829"/>
    <mergeCell ref="E3830:F3830"/>
    <mergeCell ref="E3831:F3831"/>
    <mergeCell ref="H3833:I3833"/>
    <mergeCell ref="E3839:F3839"/>
    <mergeCell ref="E4010:F4010"/>
    <mergeCell ref="E4011:F4011"/>
    <mergeCell ref="E4015:F4015"/>
    <mergeCell ref="E3693:F3693"/>
    <mergeCell ref="E3694:F3694"/>
    <mergeCell ref="E3695:F3695"/>
    <mergeCell ref="E3702:F3702"/>
    <mergeCell ref="E3703:F3703"/>
    <mergeCell ref="E3704:F3704"/>
    <mergeCell ref="E3705:F3705"/>
    <mergeCell ref="E3720:F3720"/>
    <mergeCell ref="E3721:F3721"/>
    <mergeCell ref="E3722:F3722"/>
    <mergeCell ref="E3734:F3734"/>
    <mergeCell ref="E3735:F3735"/>
    <mergeCell ref="E3742:F3742"/>
    <mergeCell ref="E3743:F3743"/>
    <mergeCell ref="E3744:F3744"/>
    <mergeCell ref="E3753:F3753"/>
    <mergeCell ref="E3754:F3754"/>
    <mergeCell ref="E3729:F3729"/>
    <mergeCell ref="E3730:F3730"/>
    <mergeCell ref="E3723:F3723"/>
    <mergeCell ref="E3724:F3724"/>
    <mergeCell ref="E3725:F3725"/>
    <mergeCell ref="E3364:F3364"/>
    <mergeCell ref="E3498:F3498"/>
    <mergeCell ref="E3499:F3499"/>
    <mergeCell ref="E3500:F3500"/>
    <mergeCell ref="H3505:I3505"/>
    <mergeCell ref="E3508:F3508"/>
    <mergeCell ref="E3509:F3509"/>
    <mergeCell ref="E3510:F3510"/>
    <mergeCell ref="H3515:I3515"/>
    <mergeCell ref="E3518:F3518"/>
    <mergeCell ref="E3519:F3519"/>
    <mergeCell ref="E3520:F3520"/>
    <mergeCell ref="H3525:I3525"/>
    <mergeCell ref="E3528:F3528"/>
    <mergeCell ref="E3529:F3529"/>
    <mergeCell ref="E3530:F3530"/>
    <mergeCell ref="E3539:F3539"/>
    <mergeCell ref="E3531:F3531"/>
    <mergeCell ref="E3527:F3527"/>
    <mergeCell ref="E3521:F3521"/>
    <mergeCell ref="E3522:F3522"/>
    <mergeCell ref="E3523:F3523"/>
    <mergeCell ref="E3532:F3532"/>
    <mergeCell ref="E3533:F3533"/>
    <mergeCell ref="E3299:F3299"/>
    <mergeCell ref="E3321:F3321"/>
    <mergeCell ref="H3327:I3327"/>
    <mergeCell ref="E3329:F3329"/>
    <mergeCell ref="E3330:F3330"/>
    <mergeCell ref="E3331:F3331"/>
    <mergeCell ref="E3340:F3340"/>
    <mergeCell ref="E3341:F3341"/>
    <mergeCell ref="E3342:F3342"/>
    <mergeCell ref="E3300:F3300"/>
    <mergeCell ref="H3302:I3302"/>
    <mergeCell ref="H3311:I3311"/>
    <mergeCell ref="H3319:I3319"/>
    <mergeCell ref="H3336:I3336"/>
    <mergeCell ref="H3344:I3344"/>
    <mergeCell ref="E3349:F3349"/>
    <mergeCell ref="E3350:F3350"/>
    <mergeCell ref="H3111:I3111"/>
    <mergeCell ref="E3116:F3116"/>
    <mergeCell ref="E3117:F3117"/>
    <mergeCell ref="E3118:F3118"/>
    <mergeCell ref="H3120:I3120"/>
    <mergeCell ref="E3125:F3125"/>
    <mergeCell ref="E3126:F3126"/>
    <mergeCell ref="E3127:F3127"/>
    <mergeCell ref="H3129:I3129"/>
    <mergeCell ref="E3134:F3134"/>
    <mergeCell ref="E3135:F3135"/>
    <mergeCell ref="E3136:F3136"/>
    <mergeCell ref="E3140:F3140"/>
    <mergeCell ref="E3141:F3141"/>
    <mergeCell ref="E3149:F3149"/>
    <mergeCell ref="E3150:F3150"/>
    <mergeCell ref="E3151:F3151"/>
    <mergeCell ref="H2655:I2655"/>
    <mergeCell ref="E2657:F2657"/>
    <mergeCell ref="E2672:F2672"/>
    <mergeCell ref="E2964:F2964"/>
    <mergeCell ref="E2972:F2972"/>
    <mergeCell ref="E2985:F2985"/>
    <mergeCell ref="E2996:F2996"/>
    <mergeCell ref="E2997:F2997"/>
    <mergeCell ref="E2998:F2998"/>
    <mergeCell ref="E3018:F3018"/>
    <mergeCell ref="E2965:F2965"/>
    <mergeCell ref="E3097:F3097"/>
    <mergeCell ref="E3098:F3098"/>
    <mergeCell ref="E3099:F3099"/>
    <mergeCell ref="H3103:I3103"/>
    <mergeCell ref="E3107:F3107"/>
    <mergeCell ref="E3108:F3108"/>
    <mergeCell ref="H2665:I2665"/>
    <mergeCell ref="E2667:F2667"/>
    <mergeCell ref="E2668:F2668"/>
    <mergeCell ref="E2669:F2669"/>
    <mergeCell ref="E2676:F2676"/>
    <mergeCell ref="E2677:F2677"/>
    <mergeCell ref="E2685:F2685"/>
    <mergeCell ref="E2692:F2692"/>
    <mergeCell ref="E2686:F2686"/>
    <mergeCell ref="E2687:F2687"/>
    <mergeCell ref="E2678:F2678"/>
    <mergeCell ref="E2679:F2679"/>
    <mergeCell ref="E2670:F2670"/>
    <mergeCell ref="E2671:F2671"/>
    <mergeCell ref="E2658:F2658"/>
    <mergeCell ref="E2662:F2662"/>
    <mergeCell ref="E2663:F2663"/>
    <mergeCell ref="E2338:F2338"/>
    <mergeCell ref="E2337:F2337"/>
    <mergeCell ref="E2345:F2345"/>
    <mergeCell ref="E2346:F2346"/>
    <mergeCell ref="E2335:F2335"/>
    <mergeCell ref="E2336:F2336"/>
    <mergeCell ref="E2330:F2330"/>
    <mergeCell ref="E2325:F2325"/>
    <mergeCell ref="E2329:F2329"/>
    <mergeCell ref="E2315:F2315"/>
    <mergeCell ref="E2446:F2446"/>
    <mergeCell ref="E2456:F2456"/>
    <mergeCell ref="E2473:F2473"/>
    <mergeCell ref="E2485:F2485"/>
    <mergeCell ref="E2495:F2495"/>
    <mergeCell ref="E2442:F2442"/>
    <mergeCell ref="E2449:F2449"/>
    <mergeCell ref="E2439:F2439"/>
    <mergeCell ref="E2440:F2440"/>
    <mergeCell ref="E2441:F2441"/>
    <mergeCell ref="E2447:F2447"/>
    <mergeCell ref="E2448:F2448"/>
    <mergeCell ref="E2457:F2457"/>
    <mergeCell ref="E2458:F2458"/>
    <mergeCell ref="E2459:F2459"/>
    <mergeCell ref="E2467:F2467"/>
    <mergeCell ref="E2468:F2468"/>
    <mergeCell ref="E2469:F2469"/>
    <mergeCell ref="E2149:F2149"/>
    <mergeCell ref="E2150:F2150"/>
    <mergeCell ref="E2151:F2151"/>
    <mergeCell ref="E2160:F2160"/>
    <mergeCell ref="E2161:F2161"/>
    <mergeCell ref="E2162:F2162"/>
    <mergeCell ref="E2171:F2171"/>
    <mergeCell ref="E2172:F2172"/>
    <mergeCell ref="E2173:F2173"/>
    <mergeCell ref="E2180:F2180"/>
    <mergeCell ref="H2156:I2156"/>
    <mergeCell ref="H2166:I2166"/>
    <mergeCell ref="H2176:I2176"/>
    <mergeCell ref="H2186:I2186"/>
    <mergeCell ref="E2192:F2192"/>
    <mergeCell ref="E2193:F2193"/>
    <mergeCell ref="E2194:F2194"/>
    <mergeCell ref="E2025:F2025"/>
    <mergeCell ref="E1979:F1979"/>
    <mergeCell ref="E1983:F1983"/>
    <mergeCell ref="E1984:F1984"/>
    <mergeCell ref="E1972:F1972"/>
    <mergeCell ref="E1973:F1973"/>
    <mergeCell ref="E1974:F1974"/>
    <mergeCell ref="E2048:F2048"/>
    <mergeCell ref="E2057:F2057"/>
    <mergeCell ref="E2058:F2058"/>
    <mergeCell ref="E2059:F2059"/>
    <mergeCell ref="E2066:F2066"/>
    <mergeCell ref="E2067:F2067"/>
    <mergeCell ref="E2068:F2068"/>
    <mergeCell ref="E2076:F2076"/>
    <mergeCell ref="E2077:F2077"/>
    <mergeCell ref="E2087:F2087"/>
    <mergeCell ref="E2078:F2078"/>
    <mergeCell ref="E2071:F2071"/>
    <mergeCell ref="E2069:F2069"/>
    <mergeCell ref="E2070:F2070"/>
    <mergeCell ref="E2079:F2079"/>
    <mergeCell ref="E2080:F2080"/>
    <mergeCell ref="E2060:F2060"/>
    <mergeCell ref="E2061:F2061"/>
    <mergeCell ref="E1940:F1940"/>
    <mergeCell ref="E1941:F1941"/>
    <mergeCell ref="E1929:F1929"/>
    <mergeCell ref="E1930:F1930"/>
    <mergeCell ref="E1931:F1931"/>
    <mergeCell ref="E1932:F1932"/>
    <mergeCell ref="E1920:F1920"/>
    <mergeCell ref="E1921:F1921"/>
    <mergeCell ref="E1971:F1971"/>
    <mergeCell ref="E1980:F1980"/>
    <mergeCell ref="E1981:F1981"/>
    <mergeCell ref="E1982:F1982"/>
    <mergeCell ref="E1991:F1991"/>
    <mergeCell ref="E1992:F1992"/>
    <mergeCell ref="E1993:F1993"/>
    <mergeCell ref="E2002:F2002"/>
    <mergeCell ref="E2015:F2015"/>
    <mergeCell ref="E1697:F1697"/>
    <mergeCell ref="E1705:F1705"/>
    <mergeCell ref="E1731:F1731"/>
    <mergeCell ref="E1732:F1732"/>
    <mergeCell ref="E1702:F1702"/>
    <mergeCell ref="E1703:F1703"/>
    <mergeCell ref="E1704:F1704"/>
    <mergeCell ref="E1712:F1712"/>
    <mergeCell ref="E1720:F1720"/>
    <mergeCell ref="E1679:F1679"/>
    <mergeCell ref="E1680:F1680"/>
    <mergeCell ref="E1817:F1817"/>
    <mergeCell ref="H1819:I1819"/>
    <mergeCell ref="E1826:F1826"/>
    <mergeCell ref="E1839:F1839"/>
    <mergeCell ref="E1848:F1848"/>
    <mergeCell ref="E1849:F1849"/>
    <mergeCell ref="E1844:F1844"/>
    <mergeCell ref="E1616:F1616"/>
    <mergeCell ref="E1608:F1608"/>
    <mergeCell ref="E1604:F1604"/>
    <mergeCell ref="H1618:I1618"/>
    <mergeCell ref="E1621:F1621"/>
    <mergeCell ref="E1622:F1622"/>
    <mergeCell ref="E1623:F1623"/>
    <mergeCell ref="H1658:I1658"/>
    <mergeCell ref="E1660:F1660"/>
    <mergeCell ref="H1666:I1666"/>
    <mergeCell ref="E1668:F1668"/>
    <mergeCell ref="H1674:I1674"/>
    <mergeCell ref="E1676:F1676"/>
    <mergeCell ref="H1682:I1682"/>
    <mergeCell ref="E1684:F1684"/>
    <mergeCell ref="H1690:I1690"/>
    <mergeCell ref="E1692:F1692"/>
    <mergeCell ref="E1464:F1464"/>
    <mergeCell ref="H1471:I1471"/>
    <mergeCell ref="E1473:F1473"/>
    <mergeCell ref="E1474:F1474"/>
    <mergeCell ref="E1475:F1475"/>
    <mergeCell ref="E1483:F1483"/>
    <mergeCell ref="E1460:F1460"/>
    <mergeCell ref="E1448:F1448"/>
    <mergeCell ref="E1449:F1449"/>
    <mergeCell ref="E1450:F1450"/>
    <mergeCell ref="E1440:F1440"/>
    <mergeCell ref="E1441:F1441"/>
    <mergeCell ref="E1439:F1439"/>
    <mergeCell ref="H1462:I1462"/>
    <mergeCell ref="E1584:F1584"/>
    <mergeCell ref="E1592:F1592"/>
    <mergeCell ref="E1596:F1596"/>
    <mergeCell ref="E1589:F1589"/>
    <mergeCell ref="E1590:F1590"/>
    <mergeCell ref="E1585:F1585"/>
    <mergeCell ref="E1591:F1591"/>
    <mergeCell ref="E1227:F1227"/>
    <mergeCell ref="E1228:F1228"/>
    <mergeCell ref="E1219:F1219"/>
    <mergeCell ref="E1220:F1220"/>
    <mergeCell ref="E1229:F1229"/>
    <mergeCell ref="E1329:F1329"/>
    <mergeCell ref="E1342:F1342"/>
    <mergeCell ref="E1350:F1350"/>
    <mergeCell ref="E1358:F1358"/>
    <mergeCell ref="H1360:I1360"/>
    <mergeCell ref="E1366:F1366"/>
    <mergeCell ref="H1368:I1368"/>
    <mergeCell ref="E1356:F1356"/>
    <mergeCell ref="E1357:F1357"/>
    <mergeCell ref="E1362:F1362"/>
    <mergeCell ref="E1363:F1363"/>
    <mergeCell ref="E1354:F1354"/>
    <mergeCell ref="E1355:F1355"/>
    <mergeCell ref="E1337:F1337"/>
    <mergeCell ref="E1338:F1338"/>
    <mergeCell ref="E1346:F1346"/>
    <mergeCell ref="E947:F947"/>
    <mergeCell ref="E948:F948"/>
    <mergeCell ref="E1040:F1040"/>
    <mergeCell ref="E1051:F1051"/>
    <mergeCell ref="E1058:F1058"/>
    <mergeCell ref="E1059:F1059"/>
    <mergeCell ref="E1060:F1060"/>
    <mergeCell ref="H1063:I1063"/>
    <mergeCell ref="E1067:F1067"/>
    <mergeCell ref="E1068:F1068"/>
    <mergeCell ref="E1074:F1074"/>
    <mergeCell ref="E1075:F1075"/>
    <mergeCell ref="H1042:I1042"/>
    <mergeCell ref="H1049:I1049"/>
    <mergeCell ref="H1056:I1056"/>
    <mergeCell ref="H1070:I1070"/>
    <mergeCell ref="E1193:F1193"/>
    <mergeCell ref="E1192:F1192"/>
    <mergeCell ref="E623:F623"/>
    <mergeCell ref="E624:F624"/>
    <mergeCell ref="E583:F583"/>
    <mergeCell ref="E584:F584"/>
    <mergeCell ref="E573:F573"/>
    <mergeCell ref="E574:F574"/>
    <mergeCell ref="E575:F575"/>
    <mergeCell ref="E585:F585"/>
    <mergeCell ref="E586:F586"/>
    <mergeCell ref="E587:F587"/>
    <mergeCell ref="H621:I621"/>
    <mergeCell ref="E641:F641"/>
    <mergeCell ref="E651:F651"/>
    <mergeCell ref="E681:F681"/>
    <mergeCell ref="E682:F682"/>
    <mergeCell ref="E690:F690"/>
    <mergeCell ref="E691:F691"/>
    <mergeCell ref="E683:F683"/>
    <mergeCell ref="E676:F676"/>
    <mergeCell ref="E677:F677"/>
    <mergeCell ref="E666:F666"/>
    <mergeCell ref="E667:F667"/>
    <mergeCell ref="E673:F673"/>
    <mergeCell ref="E674:F674"/>
    <mergeCell ref="E498:F498"/>
    <mergeCell ref="E499:F499"/>
    <mergeCell ref="E500:F500"/>
    <mergeCell ref="E509:F509"/>
    <mergeCell ref="E510:F510"/>
    <mergeCell ref="E522:F522"/>
    <mergeCell ref="E533:F533"/>
    <mergeCell ref="E497:F497"/>
    <mergeCell ref="E487:F487"/>
    <mergeCell ref="E488:F488"/>
    <mergeCell ref="E489:F489"/>
    <mergeCell ref="E490:F490"/>
    <mergeCell ref="E517:F517"/>
    <mergeCell ref="E518:F518"/>
    <mergeCell ref="E523:F523"/>
    <mergeCell ref="E524:F524"/>
    <mergeCell ref="E501:F501"/>
    <mergeCell ref="E506:F506"/>
    <mergeCell ref="E429:F429"/>
    <mergeCell ref="E430:F430"/>
    <mergeCell ref="E391:F391"/>
    <mergeCell ref="E392:F392"/>
    <mergeCell ref="H395:I395"/>
    <mergeCell ref="E399:F399"/>
    <mergeCell ref="E400:F400"/>
    <mergeCell ref="E401:F401"/>
    <mergeCell ref="H417:I417"/>
    <mergeCell ref="E419:F419"/>
    <mergeCell ref="E420:F420"/>
    <mergeCell ref="E438:F438"/>
    <mergeCell ref="E439:F439"/>
    <mergeCell ref="E440:F440"/>
    <mergeCell ref="E448:F448"/>
    <mergeCell ref="E449:F449"/>
    <mergeCell ref="E450:F450"/>
    <mergeCell ref="J92:J93"/>
    <mergeCell ref="A94:E94"/>
    <mergeCell ref="F94:I94"/>
    <mergeCell ref="F95:I95"/>
    <mergeCell ref="A96:E96"/>
    <mergeCell ref="F96:I96"/>
    <mergeCell ref="A97:E97"/>
    <mergeCell ref="F97:I97"/>
    <mergeCell ref="E189:F189"/>
    <mergeCell ref="E190:F190"/>
    <mergeCell ref="E191:F191"/>
    <mergeCell ref="E199:F199"/>
    <mergeCell ref="E200:F200"/>
    <mergeCell ref="E207:F207"/>
    <mergeCell ref="E215:F215"/>
    <mergeCell ref="E224:F224"/>
    <mergeCell ref="H245:I245"/>
    <mergeCell ref="E214:F214"/>
    <mergeCell ref="E222:F222"/>
    <mergeCell ref="E223:F223"/>
    <mergeCell ref="E213:F213"/>
    <mergeCell ref="E6281:F6281"/>
    <mergeCell ref="E6285:F6285"/>
    <mergeCell ref="H6149:I6149"/>
    <mergeCell ref="E6151:F6151"/>
    <mergeCell ref="E6152:F6152"/>
    <mergeCell ref="E6080:F6080"/>
    <mergeCell ref="E6081:F6081"/>
    <mergeCell ref="E6068:F6068"/>
    <mergeCell ref="E6069:F6069"/>
    <mergeCell ref="E6062:F6062"/>
    <mergeCell ref="E6063:F6063"/>
    <mergeCell ref="E6064:F6064"/>
    <mergeCell ref="E6056:F6056"/>
    <mergeCell ref="H6066:I6066"/>
    <mergeCell ref="E6070:F6070"/>
    <mergeCell ref="E6071:F6071"/>
    <mergeCell ref="E6072:F6072"/>
    <mergeCell ref="E6077:F6077"/>
    <mergeCell ref="E6078:F6078"/>
    <mergeCell ref="E6079:F6079"/>
    <mergeCell ref="E6088:F6088"/>
    <mergeCell ref="E6223:F6223"/>
    <mergeCell ref="E6230:F6230"/>
    <mergeCell ref="E6100:F6100"/>
    <mergeCell ref="E6106:F6106"/>
    <mergeCell ref="E6112:F6112"/>
    <mergeCell ref="E6118:F6118"/>
    <mergeCell ref="E6119:F6119"/>
    <mergeCell ref="E6120:F6120"/>
    <mergeCell ref="E6127:F6127"/>
    <mergeCell ref="E6134:F6134"/>
    <mergeCell ref="E6135:F6135"/>
    <mergeCell ref="E5879:F5879"/>
    <mergeCell ref="E5880:F5880"/>
    <mergeCell ref="E5881:F5881"/>
    <mergeCell ref="E5889:F5889"/>
    <mergeCell ref="E5928:F5928"/>
    <mergeCell ref="E5929:F5929"/>
    <mergeCell ref="E5916:F5916"/>
    <mergeCell ref="E5917:F5917"/>
    <mergeCell ref="E5920:F5920"/>
    <mergeCell ref="E6021:F6021"/>
    <mergeCell ref="E6022:F6022"/>
    <mergeCell ref="E6023:F6023"/>
    <mergeCell ref="H6025:I6025"/>
    <mergeCell ref="E6027:F6027"/>
    <mergeCell ref="E6028:F6028"/>
    <mergeCell ref="E6029:F6029"/>
    <mergeCell ref="E6030:F6030"/>
    <mergeCell ref="E6005:F6005"/>
    <mergeCell ref="E6009:F6009"/>
    <mergeCell ref="E6010:F6010"/>
    <mergeCell ref="E6011:F6011"/>
    <mergeCell ref="E6017:F6017"/>
    <mergeCell ref="E5895:F5895"/>
    <mergeCell ref="E5896:F5896"/>
    <mergeCell ref="E5897:F5897"/>
    <mergeCell ref="E5903:F5903"/>
    <mergeCell ref="E5907:F5907"/>
    <mergeCell ref="E5908:F5908"/>
    <mergeCell ref="E5909:F5909"/>
    <mergeCell ref="E5921:F5921"/>
    <mergeCell ref="E5922:F5922"/>
    <mergeCell ref="E5931:F5931"/>
    <mergeCell ref="E5886:F5886"/>
    <mergeCell ref="E5898:F5898"/>
    <mergeCell ref="E5899:F5899"/>
    <mergeCell ref="E5906:F5906"/>
    <mergeCell ref="E5912:F5912"/>
    <mergeCell ref="E5918:F5918"/>
    <mergeCell ref="E5919:F5919"/>
    <mergeCell ref="E5904:F5904"/>
    <mergeCell ref="E5905:F5905"/>
    <mergeCell ref="E5910:F5910"/>
    <mergeCell ref="E5911:F5911"/>
    <mergeCell ref="E5888:F5888"/>
    <mergeCell ref="E5893:F5893"/>
    <mergeCell ref="E5894:F5894"/>
    <mergeCell ref="E5882:F5882"/>
    <mergeCell ref="E5883:F5883"/>
    <mergeCell ref="E5887:F5887"/>
    <mergeCell ref="H5606:I5606"/>
    <mergeCell ref="E5785:F5785"/>
    <mergeCell ref="E5793:F5793"/>
    <mergeCell ref="E5732:F5732"/>
    <mergeCell ref="E5733:F5733"/>
    <mergeCell ref="E5737:F5737"/>
    <mergeCell ref="E5738:F5738"/>
    <mergeCell ref="E5743:F5743"/>
    <mergeCell ref="E5744:F5744"/>
    <mergeCell ref="E5756:F5756"/>
    <mergeCell ref="E5773:F5773"/>
    <mergeCell ref="E5774:F5774"/>
    <mergeCell ref="E5766:F5766"/>
    <mergeCell ref="E5767:F5767"/>
    <mergeCell ref="E5768:F5768"/>
    <mergeCell ref="E5772:F5772"/>
    <mergeCell ref="E5760:F5760"/>
    <mergeCell ref="E5750:F5750"/>
    <mergeCell ref="E5668:F5668"/>
    <mergeCell ref="E5669:F5669"/>
    <mergeCell ref="E5680:F5680"/>
    <mergeCell ref="E5681:F5681"/>
    <mergeCell ref="E5682:F5682"/>
    <mergeCell ref="H5684:I5684"/>
    <mergeCell ref="E5688:F5688"/>
    <mergeCell ref="E5674:F5674"/>
    <mergeCell ref="E5687:F5687"/>
    <mergeCell ref="E5704:F5704"/>
    <mergeCell ref="E5705:F5705"/>
    <mergeCell ref="E5710:F5710"/>
    <mergeCell ref="E5711:F5711"/>
    <mergeCell ref="E5716:F5716"/>
    <mergeCell ref="E5602:F5602"/>
    <mergeCell ref="E5603:F5603"/>
    <mergeCell ref="E5590:F5590"/>
    <mergeCell ref="E5591:F5591"/>
    <mergeCell ref="E5592:F5592"/>
    <mergeCell ref="E5596:F5596"/>
    <mergeCell ref="E5597:F5597"/>
    <mergeCell ref="E5578:F5578"/>
    <mergeCell ref="E5579:F5579"/>
    <mergeCell ref="H5576:I5576"/>
    <mergeCell ref="H5582:I5582"/>
    <mergeCell ref="E5584:F5584"/>
    <mergeCell ref="E5585:F5585"/>
    <mergeCell ref="E5586:F5586"/>
    <mergeCell ref="H5588:I5588"/>
    <mergeCell ref="H5594:I5594"/>
    <mergeCell ref="E5598:F5598"/>
    <mergeCell ref="H5600:I5600"/>
    <mergeCell ref="E5567:F5567"/>
    <mergeCell ref="E5568:F5568"/>
    <mergeCell ref="E5580:F5580"/>
    <mergeCell ref="H5564:I5564"/>
    <mergeCell ref="H5570:I5570"/>
    <mergeCell ref="E5572:F5572"/>
    <mergeCell ref="E5484:F5484"/>
    <mergeCell ref="E5488:F5488"/>
    <mergeCell ref="E5489:F5489"/>
    <mergeCell ref="E5494:F5494"/>
    <mergeCell ref="E5495:F5495"/>
    <mergeCell ref="E5496:F5496"/>
    <mergeCell ref="E5472:F5472"/>
    <mergeCell ref="E5471:F5471"/>
    <mergeCell ref="H5474:I5474"/>
    <mergeCell ref="E5477:F5477"/>
    <mergeCell ref="E5478:F5478"/>
    <mergeCell ref="H5480:I5480"/>
    <mergeCell ref="H5486:I5486"/>
    <mergeCell ref="E5490:F5490"/>
    <mergeCell ref="H5492:I5492"/>
    <mergeCell ref="E5562:F5562"/>
    <mergeCell ref="E5566:F5566"/>
    <mergeCell ref="E5560:F5560"/>
    <mergeCell ref="E5561:F5561"/>
    <mergeCell ref="E5538:F5538"/>
    <mergeCell ref="E5548:F5548"/>
    <mergeCell ref="E5549:F5549"/>
    <mergeCell ref="E5550:F5550"/>
    <mergeCell ref="E5536:F5536"/>
    <mergeCell ref="E5537:F5537"/>
    <mergeCell ref="E5525:F5525"/>
    <mergeCell ref="E5476:F5476"/>
    <mergeCell ref="E5482:F5482"/>
    <mergeCell ref="E5483:F5483"/>
    <mergeCell ref="H5420:I5420"/>
    <mergeCell ref="E5422:F5422"/>
    <mergeCell ref="E5423:F5423"/>
    <mergeCell ref="E5424:F5424"/>
    <mergeCell ref="E5430:F5430"/>
    <mergeCell ref="E5370:F5370"/>
    <mergeCell ref="E5371:F5371"/>
    <mergeCell ref="E5388:F5388"/>
    <mergeCell ref="E5378:F5378"/>
    <mergeCell ref="E5372:F5372"/>
    <mergeCell ref="E5373:F5373"/>
    <mergeCell ref="E5379:F5379"/>
    <mergeCell ref="E5380:F5380"/>
    <mergeCell ref="E5381:F5381"/>
    <mergeCell ref="E5386:F5386"/>
    <mergeCell ref="E5408:F5408"/>
    <mergeCell ref="E5409:F5409"/>
    <mergeCell ref="E5387:F5387"/>
    <mergeCell ref="E5393:F5393"/>
    <mergeCell ref="E5394:F5394"/>
    <mergeCell ref="E5400:F5400"/>
    <mergeCell ref="E5416:F5416"/>
    <mergeCell ref="E5417:F5417"/>
    <mergeCell ref="E5418:F5418"/>
    <mergeCell ref="H5412:I5412"/>
    <mergeCell ref="E5414:F5414"/>
    <mergeCell ref="E5415:F5415"/>
    <mergeCell ref="E5440:F5440"/>
    <mergeCell ref="E5441:F5441"/>
    <mergeCell ref="E4938:F4938"/>
    <mergeCell ref="E5048:F5048"/>
    <mergeCell ref="E5037:F5037"/>
    <mergeCell ref="E5038:F5038"/>
    <mergeCell ref="E5028:F5028"/>
    <mergeCell ref="E5140:F5140"/>
    <mergeCell ref="E5156:F5156"/>
    <mergeCell ref="E5157:F5157"/>
    <mergeCell ref="E5158:F5158"/>
    <mergeCell ref="E5163:F5163"/>
    <mergeCell ref="E5150:F5150"/>
    <mergeCell ref="E5151:F5151"/>
    <mergeCell ref="E5149:F5149"/>
    <mergeCell ref="E5144:F5144"/>
    <mergeCell ref="E5145:F5145"/>
    <mergeCell ref="E5170:F5170"/>
    <mergeCell ref="E5172:F5172"/>
    <mergeCell ref="E5164:F5164"/>
    <mergeCell ref="E5165:F5165"/>
    <mergeCell ref="E5171:F5171"/>
    <mergeCell ref="E4965:F4965"/>
    <mergeCell ref="E4966:F4966"/>
    <mergeCell ref="E4967:F4967"/>
    <mergeCell ref="E4968:F4968"/>
    <mergeCell ref="E5062:F5062"/>
    <mergeCell ref="E5068:F5068"/>
    <mergeCell ref="E5069:F5069"/>
    <mergeCell ref="E5075:F5075"/>
    <mergeCell ref="E5080:F5080"/>
    <mergeCell ref="E5086:F5086"/>
    <mergeCell ref="E5076:F5076"/>
    <mergeCell ref="E5070:F5070"/>
    <mergeCell ref="E4846:F4846"/>
    <mergeCell ref="E4834:F4834"/>
    <mergeCell ref="E4835:F4835"/>
    <mergeCell ref="E4783:F4783"/>
    <mergeCell ref="E4784:F4784"/>
    <mergeCell ref="E4789:F4789"/>
    <mergeCell ref="E4763:F4763"/>
    <mergeCell ref="E4764:F4764"/>
    <mergeCell ref="E4765:F4765"/>
    <mergeCell ref="E4769:F4769"/>
    <mergeCell ref="E4770:F4770"/>
    <mergeCell ref="E4774:F4774"/>
    <mergeCell ref="E4775:F4775"/>
    <mergeCell ref="E4776:F4776"/>
    <mergeCell ref="H4819:I4819"/>
    <mergeCell ref="H4832:I4832"/>
    <mergeCell ref="H4841:I4841"/>
    <mergeCell ref="E4777:F4777"/>
    <mergeCell ref="E4778:F4778"/>
    <mergeCell ref="E4785:F4785"/>
    <mergeCell ref="E4786:F4786"/>
    <mergeCell ref="E4787:F4787"/>
    <mergeCell ref="E4795:F4795"/>
    <mergeCell ref="E4796:F4796"/>
    <mergeCell ref="E4797:F4797"/>
    <mergeCell ref="E4802:F4802"/>
    <mergeCell ref="E4803:F4803"/>
    <mergeCell ref="E4813:F4813"/>
    <mergeCell ref="E4814:F4814"/>
    <mergeCell ref="E4815:F4815"/>
    <mergeCell ref="E4821:F4821"/>
    <mergeCell ref="E4843:F4843"/>
    <mergeCell ref="E4636:F4636"/>
    <mergeCell ref="E4648:F4648"/>
    <mergeCell ref="E4658:F4658"/>
    <mergeCell ref="E4659:F4659"/>
    <mergeCell ref="E4656:F4656"/>
    <mergeCell ref="E4657:F4657"/>
    <mergeCell ref="E4644:F4644"/>
    <mergeCell ref="E4649:F4649"/>
    <mergeCell ref="E4637:F4637"/>
    <mergeCell ref="E4638:F4638"/>
    <mergeCell ref="H4642:I4642"/>
    <mergeCell ref="E4650:F4650"/>
    <mergeCell ref="E4651:F4651"/>
    <mergeCell ref="E4652:F4652"/>
    <mergeCell ref="H4654:I4654"/>
    <mergeCell ref="E4660:F4660"/>
    <mergeCell ref="E4750:F4750"/>
    <mergeCell ref="E4718:F4718"/>
    <mergeCell ref="E4723:F4723"/>
    <mergeCell ref="E4724:F4724"/>
    <mergeCell ref="E4725:F4725"/>
    <mergeCell ref="E4726:F4726"/>
    <mergeCell ref="E4727:F4727"/>
    <mergeCell ref="E4713:F4713"/>
    <mergeCell ref="E4714:F4714"/>
    <mergeCell ref="E4716:F4716"/>
    <mergeCell ref="E4717:F4717"/>
    <mergeCell ref="E4728:F4728"/>
    <mergeCell ref="E4729:F4729"/>
    <mergeCell ref="E4739:F4739"/>
    <mergeCell ref="E4743:F4743"/>
    <mergeCell ref="E4744:F4744"/>
    <mergeCell ref="E4579:F4579"/>
    <mergeCell ref="E4555:F4555"/>
    <mergeCell ref="E4561:F4561"/>
    <mergeCell ref="E4562:F4562"/>
    <mergeCell ref="E4568:F4568"/>
    <mergeCell ref="E4580:F4580"/>
    <mergeCell ref="E4586:F4586"/>
    <mergeCell ref="E4587:F4587"/>
    <mergeCell ref="E4598:F4598"/>
    <mergeCell ref="E4599:F4599"/>
    <mergeCell ref="E4604:F4604"/>
    <mergeCell ref="E4605:F4605"/>
    <mergeCell ref="E4597:F4597"/>
    <mergeCell ref="E4585:F4585"/>
    <mergeCell ref="H4582:I4582"/>
    <mergeCell ref="E4584:F4584"/>
    <mergeCell ref="E4588:F4588"/>
    <mergeCell ref="E4589:F4589"/>
    <mergeCell ref="E4590:F4590"/>
    <mergeCell ref="E4596:F4596"/>
    <mergeCell ref="E4600:F4600"/>
    <mergeCell ref="E4601:F4601"/>
    <mergeCell ref="E4602:F4602"/>
    <mergeCell ref="H4592:I4592"/>
    <mergeCell ref="E4594:F4594"/>
    <mergeCell ref="E4595:F4595"/>
    <mergeCell ref="E4459:F4459"/>
    <mergeCell ref="E4460:F4460"/>
    <mergeCell ref="E4479:F4479"/>
    <mergeCell ref="E4442:F4442"/>
    <mergeCell ref="E4443:F4443"/>
    <mergeCell ref="E4450:F4450"/>
    <mergeCell ref="E4451:F4451"/>
    <mergeCell ref="E4455:F4455"/>
    <mergeCell ref="E4462:F4462"/>
    <mergeCell ref="E4461:F4461"/>
    <mergeCell ref="H4445:I4445"/>
    <mergeCell ref="E4447:F4447"/>
    <mergeCell ref="E4448:F4448"/>
    <mergeCell ref="E4449:F4449"/>
    <mergeCell ref="H4453:I4453"/>
    <mergeCell ref="E4456:F4456"/>
    <mergeCell ref="E4457:F4457"/>
    <mergeCell ref="E4458:F4458"/>
    <mergeCell ref="E4468:F4468"/>
    <mergeCell ref="E4469:F4469"/>
    <mergeCell ref="E4474:F4474"/>
    <mergeCell ref="E4475:F4475"/>
    <mergeCell ref="E4441:F4441"/>
    <mergeCell ref="E4426:F4426"/>
    <mergeCell ref="E4432:F4432"/>
    <mergeCell ref="E4366:F4366"/>
    <mergeCell ref="E4372:F4372"/>
    <mergeCell ref="E4373:F4373"/>
    <mergeCell ref="E4379:F4379"/>
    <mergeCell ref="E4384:F4384"/>
    <mergeCell ref="E4423:F4423"/>
    <mergeCell ref="E4405:F4405"/>
    <mergeCell ref="E4415:F4415"/>
    <mergeCell ref="E4383:F4383"/>
    <mergeCell ref="E4371:F4371"/>
    <mergeCell ref="H4368:I4368"/>
    <mergeCell ref="E4374:F4374"/>
    <mergeCell ref="E4375:F4375"/>
    <mergeCell ref="H4377:I4377"/>
    <mergeCell ref="E4370:F4370"/>
    <mergeCell ref="E4380:F4380"/>
    <mergeCell ref="E4381:F4381"/>
    <mergeCell ref="E4382:F4382"/>
    <mergeCell ref="E4391:F4391"/>
    <mergeCell ref="E4392:F4392"/>
    <mergeCell ref="E4393:F4393"/>
    <mergeCell ref="E4385:F4385"/>
    <mergeCell ref="E4386:F4386"/>
    <mergeCell ref="E4387:F4387"/>
    <mergeCell ref="H4389:I4389"/>
    <mergeCell ref="E4394:F4394"/>
    <mergeCell ref="E4395:F4395"/>
    <mergeCell ref="E4397:F4397"/>
    <mergeCell ref="E4398:F4398"/>
    <mergeCell ref="E4024:F4024"/>
    <mergeCell ref="E4333:F4333"/>
    <mergeCell ref="E4341:F4341"/>
    <mergeCell ref="E4342:F4342"/>
    <mergeCell ref="E4328:F4328"/>
    <mergeCell ref="E4329:F4329"/>
    <mergeCell ref="E4320:F4320"/>
    <mergeCell ref="E4321:F4321"/>
    <mergeCell ref="E4311:F4311"/>
    <mergeCell ref="E4309:F4309"/>
    <mergeCell ref="E4310:F4310"/>
    <mergeCell ref="E4301:F4301"/>
    <mergeCell ref="E4302:F4302"/>
    <mergeCell ref="E3883:F3883"/>
    <mergeCell ref="E3889:F3889"/>
    <mergeCell ref="E3890:F3890"/>
    <mergeCell ref="E4293:F4293"/>
    <mergeCell ref="E4285:F4285"/>
    <mergeCell ref="E4286:F4286"/>
    <mergeCell ref="E4287:F4287"/>
    <mergeCell ref="E4275:F4275"/>
    <mergeCell ref="E4276:F4276"/>
    <mergeCell ref="E4277:F4277"/>
    <mergeCell ref="E4278:F4278"/>
    <mergeCell ref="E4279:F4279"/>
    <mergeCell ref="E4280:F4280"/>
    <mergeCell ref="E4294:F4294"/>
    <mergeCell ref="E4295:F4295"/>
    <mergeCell ref="E4281:F4281"/>
    <mergeCell ref="E4022:F4022"/>
    <mergeCell ref="E4023:F4023"/>
    <mergeCell ref="E4038:F4038"/>
    <mergeCell ref="E3779:F3779"/>
    <mergeCell ref="E3845:F3845"/>
    <mergeCell ref="E3846:F3846"/>
    <mergeCell ref="E3881:F3881"/>
    <mergeCell ref="E3882:F3882"/>
    <mergeCell ref="E3871:F3871"/>
    <mergeCell ref="E3872:F3872"/>
    <mergeCell ref="E3855:F3855"/>
    <mergeCell ref="E3856:F3856"/>
    <mergeCell ref="E3854:F3854"/>
    <mergeCell ref="E3879:F3879"/>
    <mergeCell ref="E3880:F3880"/>
    <mergeCell ref="E4080:F4080"/>
    <mergeCell ref="E4081:F4081"/>
    <mergeCell ref="E4097:F4097"/>
    <mergeCell ref="E4098:F4098"/>
    <mergeCell ref="E4087:F4087"/>
    <mergeCell ref="E4088:F4088"/>
    <mergeCell ref="E4089:F4089"/>
    <mergeCell ref="E4082:F4082"/>
    <mergeCell ref="E4083:F4083"/>
    <mergeCell ref="E4073:F4073"/>
    <mergeCell ref="E4074:F4074"/>
    <mergeCell ref="E4066:F4066"/>
    <mergeCell ref="E3897:F3897"/>
    <mergeCell ref="E3898:F3898"/>
    <mergeCell ref="E3907:F3907"/>
    <mergeCell ref="E3933:F3933"/>
    <mergeCell ref="E3934:F3934"/>
    <mergeCell ref="E3932:F3932"/>
    <mergeCell ref="E3923:F3923"/>
    <mergeCell ref="E3924:F3924"/>
    <mergeCell ref="E3351:F3351"/>
    <mergeCell ref="E3355:F3355"/>
    <mergeCell ref="E3334:F3334"/>
    <mergeCell ref="E3339:F3339"/>
    <mergeCell ref="E3332:F3332"/>
    <mergeCell ref="E3333:F3333"/>
    <mergeCell ref="E3323:F3323"/>
    <mergeCell ref="E3172:F3172"/>
    <mergeCell ref="E3173:F3173"/>
    <mergeCell ref="E3174:F3174"/>
    <mergeCell ref="E3550:F3550"/>
    <mergeCell ref="E3557:F3557"/>
    <mergeCell ref="E3631:F3631"/>
    <mergeCell ref="E3639:F3639"/>
    <mergeCell ref="E3661:F3661"/>
    <mergeCell ref="E3662:F3662"/>
    <mergeCell ref="E3663:F3663"/>
    <mergeCell ref="E3551:F3551"/>
    <mergeCell ref="E3563:F3563"/>
    <mergeCell ref="E3579:F3579"/>
    <mergeCell ref="E3580:F3580"/>
    <mergeCell ref="E3581:F3581"/>
    <mergeCell ref="E3588:F3588"/>
    <mergeCell ref="E3589:F3589"/>
    <mergeCell ref="E3562:F3562"/>
    <mergeCell ref="E3572:F3572"/>
    <mergeCell ref="E3573:F3573"/>
    <mergeCell ref="E3640:F3640"/>
    <mergeCell ref="E3641:F3641"/>
    <mergeCell ref="E3642:F3642"/>
    <mergeCell ref="E3643:F3643"/>
    <mergeCell ref="E3644:F3644"/>
    <mergeCell ref="E2549:F2549"/>
    <mergeCell ref="E2608:F2608"/>
    <mergeCell ref="E2609:F2609"/>
    <mergeCell ref="E2590:F2590"/>
    <mergeCell ref="E2597:F2597"/>
    <mergeCell ref="E2589:F2589"/>
    <mergeCell ref="E2578:F2578"/>
    <mergeCell ref="E2579:F2579"/>
    <mergeCell ref="E2580:F2580"/>
    <mergeCell ref="E2587:F2587"/>
    <mergeCell ref="E2588:F2588"/>
    <mergeCell ref="E2607:F2607"/>
    <mergeCell ref="E3055:F3055"/>
    <mergeCell ref="E3062:F3062"/>
    <mergeCell ref="E3063:F3063"/>
    <mergeCell ref="E3064:F3064"/>
    <mergeCell ref="E3071:F3071"/>
    <mergeCell ref="E3056:F3056"/>
    <mergeCell ref="E3057:F3057"/>
    <mergeCell ref="E3058:F3058"/>
    <mergeCell ref="E2653:F2653"/>
    <mergeCell ref="E2659:F2659"/>
    <mergeCell ref="E2660:F2660"/>
    <mergeCell ref="E2661:F2661"/>
    <mergeCell ref="E2247:F2247"/>
    <mergeCell ref="E2258:F2258"/>
    <mergeCell ref="E2235:F2235"/>
    <mergeCell ref="E2236:F2236"/>
    <mergeCell ref="E2244:F2244"/>
    <mergeCell ref="E2245:F2245"/>
    <mergeCell ref="E2246:F2246"/>
    <mergeCell ref="E2255:F2255"/>
    <mergeCell ref="E2256:F2256"/>
    <mergeCell ref="E2257:F2257"/>
    <mergeCell ref="H2249:I2249"/>
    <mergeCell ref="E2460:F2460"/>
    <mergeCell ref="E2461:F2461"/>
    <mergeCell ref="E2462:F2462"/>
    <mergeCell ref="E2463:F2463"/>
    <mergeCell ref="E2355:F2355"/>
    <mergeCell ref="E2356:F2356"/>
    <mergeCell ref="E2366:F2366"/>
    <mergeCell ref="E2367:F2367"/>
    <mergeCell ref="E2376:F2376"/>
    <mergeCell ref="E2377:F2377"/>
    <mergeCell ref="E2391:F2391"/>
    <mergeCell ref="E2418:F2418"/>
    <mergeCell ref="E2419:F2419"/>
    <mergeCell ref="E2408:F2408"/>
    <mergeCell ref="E2409:F2409"/>
    <mergeCell ref="E2264:F2264"/>
    <mergeCell ref="E2265:F2265"/>
    <mergeCell ref="E2266:F2266"/>
    <mergeCell ref="E2274:F2274"/>
    <mergeCell ref="E2275:F2275"/>
    <mergeCell ref="E2283:F2283"/>
    <mergeCell ref="E1485:F1485"/>
    <mergeCell ref="E1693:F1693"/>
    <mergeCell ref="E1685:F1685"/>
    <mergeCell ref="E1687:F1687"/>
    <mergeCell ref="E1688:F1688"/>
    <mergeCell ref="E1694:F1694"/>
    <mergeCell ref="E1695:F1695"/>
    <mergeCell ref="E1696:F1696"/>
    <mergeCell ref="E1670:F1670"/>
    <mergeCell ref="E1677:F1677"/>
    <mergeCell ref="E1669:F1669"/>
    <mergeCell ref="E1671:F1671"/>
    <mergeCell ref="E1672:F1672"/>
    <mergeCell ref="E1678:F1678"/>
    <mergeCell ref="E1757:F1757"/>
    <mergeCell ref="E1765:F1765"/>
    <mergeCell ref="E1784:F1784"/>
    <mergeCell ref="E1764:F1764"/>
    <mergeCell ref="E1752:F1752"/>
    <mergeCell ref="E1753:F1753"/>
    <mergeCell ref="E1754:F1754"/>
    <mergeCell ref="E1755:F1755"/>
    <mergeCell ref="E1756:F1756"/>
    <mergeCell ref="E1761:F1761"/>
    <mergeCell ref="E1762:F1762"/>
    <mergeCell ref="E1763:F1763"/>
    <mergeCell ref="E1771:F1771"/>
    <mergeCell ref="E1772:F1772"/>
    <mergeCell ref="E1769:F1769"/>
    <mergeCell ref="E1600:F1600"/>
    <mergeCell ref="E1612:F1612"/>
    <mergeCell ref="E1620:F1620"/>
    <mergeCell ref="E1287:F1287"/>
    <mergeCell ref="E1288:F1288"/>
    <mergeCell ref="E1296:F1296"/>
    <mergeCell ref="E1297:F1297"/>
    <mergeCell ref="E1305:F1305"/>
    <mergeCell ref="E1313:F1313"/>
    <mergeCell ref="E1314:F1314"/>
    <mergeCell ref="E1315:F1315"/>
    <mergeCell ref="E1316:F1316"/>
    <mergeCell ref="E1317:F1317"/>
    <mergeCell ref="H1319:I1319"/>
    <mergeCell ref="E1491:F1491"/>
    <mergeCell ref="E1500:F1500"/>
    <mergeCell ref="E1501:F1501"/>
    <mergeCell ref="E1521:F1521"/>
    <mergeCell ref="E1522:F1522"/>
    <mergeCell ref="E1489:F1489"/>
    <mergeCell ref="E1490:F1490"/>
    <mergeCell ref="E1482:F1482"/>
    <mergeCell ref="E1476:F1476"/>
    <mergeCell ref="E1477:F1477"/>
    <mergeCell ref="E1498:F1498"/>
    <mergeCell ref="E1499:F1499"/>
    <mergeCell ref="E1497:F1497"/>
    <mergeCell ref="E1478:F1478"/>
    <mergeCell ref="H1480:I1480"/>
    <mergeCell ref="E1486:F1486"/>
    <mergeCell ref="E1487:F1487"/>
    <mergeCell ref="E1488:F1488"/>
    <mergeCell ref="H1493:I1493"/>
    <mergeCell ref="E1495:F1495"/>
    <mergeCell ref="E1496:F1496"/>
    <mergeCell ref="E984:F984"/>
    <mergeCell ref="E991:F991"/>
    <mergeCell ref="E992:F992"/>
    <mergeCell ref="E993:F993"/>
    <mergeCell ref="E998:F998"/>
    <mergeCell ref="E999:F999"/>
    <mergeCell ref="E1000:F1000"/>
    <mergeCell ref="E1001:F1001"/>
    <mergeCell ref="E871:F871"/>
    <mergeCell ref="E893:F893"/>
    <mergeCell ref="E894:F894"/>
    <mergeCell ref="E902:F902"/>
    <mergeCell ref="E923:F923"/>
    <mergeCell ref="E924:F924"/>
    <mergeCell ref="E932:F932"/>
    <mergeCell ref="E910:F910"/>
    <mergeCell ref="E911:F911"/>
    <mergeCell ref="E915:F915"/>
    <mergeCell ref="E885:F885"/>
    <mergeCell ref="E958:F958"/>
    <mergeCell ref="E886:F886"/>
    <mergeCell ref="E887:F887"/>
    <mergeCell ref="E895:F895"/>
    <mergeCell ref="E903:F903"/>
    <mergeCell ref="E892:F892"/>
    <mergeCell ref="E883:F883"/>
    <mergeCell ref="E884:F884"/>
    <mergeCell ref="E875:F875"/>
    <mergeCell ref="E876:F876"/>
    <mergeCell ref="E919:F919"/>
    <mergeCell ref="E933:F933"/>
    <mergeCell ref="E940:F940"/>
    <mergeCell ref="E739:F739"/>
    <mergeCell ref="E784:F784"/>
    <mergeCell ref="H735:I735"/>
    <mergeCell ref="H758:I758"/>
    <mergeCell ref="H766:I766"/>
    <mergeCell ref="H782:I782"/>
    <mergeCell ref="E737:F737"/>
    <mergeCell ref="E738:F738"/>
    <mergeCell ref="E725:F725"/>
    <mergeCell ref="E726:F726"/>
    <mergeCell ref="E727:F727"/>
    <mergeCell ref="E743:F743"/>
    <mergeCell ref="E744:F744"/>
    <mergeCell ref="H749:I749"/>
    <mergeCell ref="E751:F751"/>
    <mergeCell ref="E752:F752"/>
    <mergeCell ref="E774:F774"/>
    <mergeCell ref="E775:F775"/>
    <mergeCell ref="E663:F663"/>
    <mergeCell ref="E664:F664"/>
    <mergeCell ref="E665:F665"/>
    <mergeCell ref="E643:F643"/>
    <mergeCell ref="E644:F644"/>
    <mergeCell ref="E645:F645"/>
    <mergeCell ref="E642:F642"/>
    <mergeCell ref="E633:F633"/>
    <mergeCell ref="E634:F634"/>
    <mergeCell ref="E635:F635"/>
    <mergeCell ref="E636:F636"/>
    <mergeCell ref="E625:F625"/>
    <mergeCell ref="E626:F626"/>
    <mergeCell ref="E627:F627"/>
    <mergeCell ref="E657:F657"/>
    <mergeCell ref="E662:F662"/>
    <mergeCell ref="H631:I631"/>
    <mergeCell ref="H639:I639"/>
    <mergeCell ref="H647:I647"/>
    <mergeCell ref="H659:I659"/>
    <mergeCell ref="E267:F267"/>
    <mergeCell ref="E268:F268"/>
    <mergeCell ref="E301:F301"/>
    <mergeCell ref="E313:F313"/>
    <mergeCell ref="E479:F479"/>
    <mergeCell ref="E475:F475"/>
    <mergeCell ref="E407:F407"/>
    <mergeCell ref="E402:F402"/>
    <mergeCell ref="E389:F389"/>
    <mergeCell ref="E393:F393"/>
    <mergeCell ref="E381:F381"/>
    <mergeCell ref="E382:F382"/>
    <mergeCell ref="E383:F383"/>
    <mergeCell ref="E388:F388"/>
    <mergeCell ref="E377:F377"/>
    <mergeCell ref="E378:F378"/>
    <mergeCell ref="E379:F379"/>
    <mergeCell ref="E387:F387"/>
    <mergeCell ref="E423:F423"/>
    <mergeCell ref="E424:F424"/>
    <mergeCell ref="E415:F415"/>
    <mergeCell ref="E403:F403"/>
    <mergeCell ref="E408:F408"/>
    <mergeCell ref="E409:F409"/>
    <mergeCell ref="E312:F312"/>
    <mergeCell ref="E320:F320"/>
    <mergeCell ref="E321:F321"/>
    <mergeCell ref="E332:F332"/>
    <mergeCell ref="E333:F333"/>
    <mergeCell ref="E363:F363"/>
    <mergeCell ref="E364:F364"/>
    <mergeCell ref="E365:F365"/>
    <mergeCell ref="H6271:I6271"/>
    <mergeCell ref="E6275:F6275"/>
    <mergeCell ref="E6276:F6276"/>
    <mergeCell ref="E6277:F6277"/>
    <mergeCell ref="H6279:I6279"/>
    <mergeCell ref="H6287:I6287"/>
    <mergeCell ref="E6289:F6289"/>
    <mergeCell ref="E201:F201"/>
    <mergeCell ref="E6269:F6269"/>
    <mergeCell ref="E6282:F6282"/>
    <mergeCell ref="E6283:F6283"/>
    <mergeCell ref="E6284:F6284"/>
    <mergeCell ref="E6259:F6259"/>
    <mergeCell ref="E6260:F6260"/>
    <mergeCell ref="E6266:F6266"/>
    <mergeCell ref="E6267:F6267"/>
    <mergeCell ref="E6268:F6268"/>
    <mergeCell ref="E6273:F6273"/>
    <mergeCell ref="E6274:F6274"/>
    <mergeCell ref="E6232:F6232"/>
    <mergeCell ref="E6233:F6233"/>
    <mergeCell ref="E6234:F6234"/>
    <mergeCell ref="E6220:F6220"/>
    <mergeCell ref="E6224:F6224"/>
    <mergeCell ref="E6221:F6221"/>
    <mergeCell ref="E6222:F6222"/>
    <mergeCell ref="E269:F269"/>
    <mergeCell ref="H271:I271"/>
    <mergeCell ref="E278:F278"/>
    <mergeCell ref="E279:F279"/>
    <mergeCell ref="H281:I281"/>
    <mergeCell ref="E304:F304"/>
    <mergeCell ref="E6251:F6251"/>
    <mergeCell ref="E6252:F6252"/>
    <mergeCell ref="E6257:F6257"/>
    <mergeCell ref="E6258:F6258"/>
    <mergeCell ref="E6243:F6243"/>
    <mergeCell ref="E6244:F6244"/>
    <mergeCell ref="H6246:I6246"/>
    <mergeCell ref="E6248:F6248"/>
    <mergeCell ref="E6249:F6249"/>
    <mergeCell ref="E6250:F6250"/>
    <mergeCell ref="E6265:F6265"/>
    <mergeCell ref="E6235:F6235"/>
    <mergeCell ref="E6236:F6236"/>
    <mergeCell ref="E6241:F6241"/>
    <mergeCell ref="E6242:F6242"/>
    <mergeCell ref="H6238:I6238"/>
    <mergeCell ref="E6240:F6240"/>
    <mergeCell ref="H6254:I6254"/>
    <mergeCell ref="E6256:F6256"/>
    <mergeCell ref="H6262:I6262"/>
    <mergeCell ref="E6264:F6264"/>
    <mergeCell ref="E6231:F6231"/>
    <mergeCell ref="E6211:F6211"/>
    <mergeCell ref="E6212:F6212"/>
    <mergeCell ref="E6210:F6210"/>
    <mergeCell ref="E6195:F6195"/>
    <mergeCell ref="E6196:F6196"/>
    <mergeCell ref="E6201:F6201"/>
    <mergeCell ref="E6202:F6202"/>
    <mergeCell ref="E6208:F6208"/>
    <mergeCell ref="E6209:F6209"/>
    <mergeCell ref="E6213:F6213"/>
    <mergeCell ref="E6190:F6190"/>
    <mergeCell ref="E6191:F6191"/>
    <mergeCell ref="H6193:I6193"/>
    <mergeCell ref="E6197:F6197"/>
    <mergeCell ref="H6199:I6199"/>
    <mergeCell ref="H6205:I6205"/>
    <mergeCell ref="E6207:F6207"/>
    <mergeCell ref="E6214:F6214"/>
    <mergeCell ref="E6215:F6215"/>
    <mergeCell ref="E6216:F6216"/>
    <mergeCell ref="H6218:I6218"/>
    <mergeCell ref="H6226:I6226"/>
    <mergeCell ref="E6228:F6228"/>
    <mergeCell ref="E6229:F6229"/>
    <mergeCell ref="E6203:F6203"/>
    <mergeCell ref="H6096:I6096"/>
    <mergeCell ref="E6098:F6098"/>
    <mergeCell ref="E6099:F6099"/>
    <mergeCell ref="H6102:I6102"/>
    <mergeCell ref="E6104:F6104"/>
    <mergeCell ref="E6105:F6105"/>
    <mergeCell ref="H6108:I6108"/>
    <mergeCell ref="E6167:F6167"/>
    <mergeCell ref="E6168:F6168"/>
    <mergeCell ref="E6159:F6159"/>
    <mergeCell ref="E6160:F6160"/>
    <mergeCell ref="E6147:F6147"/>
    <mergeCell ref="E6153:F6153"/>
    <mergeCell ref="E6161:F6161"/>
    <mergeCell ref="E6162:F6162"/>
    <mergeCell ref="E6145:F6145"/>
    <mergeCell ref="E6146:F6146"/>
    <mergeCell ref="E6139:F6139"/>
    <mergeCell ref="E6140:F6140"/>
    <mergeCell ref="E6141:F6141"/>
    <mergeCell ref="H6137:I6137"/>
    <mergeCell ref="E6133:F6133"/>
    <mergeCell ref="E6121:F6121"/>
    <mergeCell ref="E6122:F6122"/>
    <mergeCell ref="E6123:F6123"/>
    <mergeCell ref="E6110:F6110"/>
    <mergeCell ref="E6111:F6111"/>
    <mergeCell ref="H6114:I6114"/>
    <mergeCell ref="E6116:F6116"/>
    <mergeCell ref="E6117:F6117"/>
    <mergeCell ref="E5962:F5962"/>
    <mergeCell ref="E5963:F5963"/>
    <mergeCell ref="E5968:F5968"/>
    <mergeCell ref="E5969:F5969"/>
    <mergeCell ref="E5970:F5970"/>
    <mergeCell ref="E5976:F5976"/>
    <mergeCell ref="E5977:F5977"/>
    <mergeCell ref="E5978:F5978"/>
    <mergeCell ref="H5980:I5980"/>
    <mergeCell ref="E5984:F5984"/>
    <mergeCell ref="E6082:F6082"/>
    <mergeCell ref="E6094:F6094"/>
    <mergeCell ref="E6044:F6044"/>
    <mergeCell ref="E6045:F6045"/>
    <mergeCell ref="E6046:F6046"/>
    <mergeCell ref="E6087:F6087"/>
    <mergeCell ref="H6090:I6090"/>
    <mergeCell ref="E6092:F6092"/>
    <mergeCell ref="E6093:F6093"/>
    <mergeCell ref="E5967:F5967"/>
    <mergeCell ref="E6031:F6031"/>
    <mergeCell ref="E6032:F6032"/>
    <mergeCell ref="E6033:F6033"/>
    <mergeCell ref="E6034:F6034"/>
    <mergeCell ref="E6040:F6040"/>
    <mergeCell ref="E6035:F6035"/>
    <mergeCell ref="E6036:F6036"/>
    <mergeCell ref="H6038:I6038"/>
    <mergeCell ref="E5863:F5863"/>
    <mergeCell ref="E5864:F5864"/>
    <mergeCell ref="E5869:F5869"/>
    <mergeCell ref="E5855:F5855"/>
    <mergeCell ref="E5859:F5859"/>
    <mergeCell ref="E5868:F5868"/>
    <mergeCell ref="E5874:F5874"/>
    <mergeCell ref="E5872:F5872"/>
    <mergeCell ref="E5873:F5873"/>
    <mergeCell ref="E5851:F5851"/>
    <mergeCell ref="E5839:F5839"/>
    <mergeCell ref="E5843:F5843"/>
    <mergeCell ref="E5844:F5844"/>
    <mergeCell ref="E5845:F5845"/>
    <mergeCell ref="E5849:F5849"/>
    <mergeCell ref="E5850:F5850"/>
    <mergeCell ref="E5860:F5860"/>
    <mergeCell ref="E5861:F5861"/>
    <mergeCell ref="E5862:F5862"/>
    <mergeCell ref="E5747:F5747"/>
    <mergeCell ref="E5751:F5751"/>
    <mergeCell ref="E5752:F5752"/>
    <mergeCell ref="E5824:F5824"/>
    <mergeCell ref="E5825:F5825"/>
    <mergeCell ref="E5826:F5826"/>
    <mergeCell ref="E5833:F5833"/>
    <mergeCell ref="E5802:F5802"/>
    <mergeCell ref="E5797:F5797"/>
    <mergeCell ref="E5780:F5780"/>
    <mergeCell ref="E5798:F5798"/>
    <mergeCell ref="E5806:F5806"/>
    <mergeCell ref="E5807:F5807"/>
    <mergeCell ref="E5808:F5808"/>
    <mergeCell ref="E5814:F5814"/>
    <mergeCell ref="E5781:F5781"/>
    <mergeCell ref="E5784:F5784"/>
    <mergeCell ref="E5821:F5821"/>
    <mergeCell ref="E5822:F5822"/>
    <mergeCell ref="E5823:F5823"/>
    <mergeCell ref="E5827:F5827"/>
    <mergeCell ref="E5573:F5573"/>
    <mergeCell ref="E5574:F5574"/>
    <mergeCell ref="E5640:F5640"/>
    <mergeCell ref="E5638:F5638"/>
    <mergeCell ref="E5639:F5639"/>
    <mergeCell ref="E5626:F5626"/>
    <mergeCell ref="E5627:F5627"/>
    <mergeCell ref="E5628:F5628"/>
    <mergeCell ref="H5630:I5630"/>
    <mergeCell ref="E5632:F5632"/>
    <mergeCell ref="H5636:I5636"/>
    <mergeCell ref="H5654:I5654"/>
    <mergeCell ref="E5656:F5656"/>
    <mergeCell ref="E5657:F5657"/>
    <mergeCell ref="E5658:F5658"/>
    <mergeCell ref="H5660:I5660"/>
    <mergeCell ref="E5775:F5775"/>
    <mergeCell ref="E5748:F5748"/>
    <mergeCell ref="E5749:F5749"/>
    <mergeCell ref="E5727:F5727"/>
    <mergeCell ref="E5706:F5706"/>
    <mergeCell ref="E5670:F5670"/>
    <mergeCell ref="H5714:I5714"/>
    <mergeCell ref="E5721:F5721"/>
    <mergeCell ref="H5723:I5723"/>
    <mergeCell ref="H5729:I5729"/>
    <mergeCell ref="E5731:F5731"/>
    <mergeCell ref="H5735:I5735"/>
    <mergeCell ref="E5739:F5739"/>
    <mergeCell ref="H5741:I5741"/>
    <mergeCell ref="E5745:F5745"/>
    <mergeCell ref="E5746:F5746"/>
    <mergeCell ref="E5361:F5361"/>
    <mergeCell ref="H5366:I5366"/>
    <mergeCell ref="E5368:F5368"/>
    <mergeCell ref="E5519:F5519"/>
    <mergeCell ref="E5520:F5520"/>
    <mergeCell ref="E5458:F5458"/>
    <mergeCell ref="E5459:F5459"/>
    <mergeCell ref="E5460:F5460"/>
    <mergeCell ref="E5454:F5454"/>
    <mergeCell ref="E5434:F5434"/>
    <mergeCell ref="E5410:F5410"/>
    <mergeCell ref="E5356:F5356"/>
    <mergeCell ref="E5357:F5357"/>
    <mergeCell ref="E5362:F5362"/>
    <mergeCell ref="E5363:F5363"/>
    <mergeCell ref="E5364:F5364"/>
    <mergeCell ref="E5369:F5369"/>
    <mergeCell ref="H5375:I5375"/>
    <mergeCell ref="E5377:F5377"/>
    <mergeCell ref="H5383:I5383"/>
    <mergeCell ref="E5385:F5385"/>
    <mergeCell ref="E5389:F5389"/>
    <mergeCell ref="H5391:I5391"/>
    <mergeCell ref="E5395:F5395"/>
    <mergeCell ref="E5396:F5396"/>
    <mergeCell ref="H5398:I5398"/>
    <mergeCell ref="E5401:F5401"/>
    <mergeCell ref="E5402:F5402"/>
    <mergeCell ref="E5403:F5403"/>
    <mergeCell ref="H5405:I5405"/>
    <mergeCell ref="E5407:F5407"/>
    <mergeCell ref="E5470:F5470"/>
    <mergeCell ref="E5349:F5349"/>
    <mergeCell ref="E5350:F5350"/>
    <mergeCell ref="E5358:F5358"/>
    <mergeCell ref="E5335:F5335"/>
    <mergeCell ref="E5336:F5336"/>
    <mergeCell ref="E5326:F5326"/>
    <mergeCell ref="E5317:F5317"/>
    <mergeCell ref="E5318:F5318"/>
    <mergeCell ref="E5319:F5319"/>
    <mergeCell ref="E5325:F5325"/>
    <mergeCell ref="E5338:F5338"/>
    <mergeCell ref="E5339:F5339"/>
    <mergeCell ref="E5351:F5351"/>
    <mergeCell ref="E5352:F5352"/>
    <mergeCell ref="H5354:I5354"/>
    <mergeCell ref="E5359:F5359"/>
    <mergeCell ref="E5360:F5360"/>
    <mergeCell ref="E5341:F5341"/>
    <mergeCell ref="E5342:F5342"/>
    <mergeCell ref="H5345:I5345"/>
    <mergeCell ref="E5348:F5348"/>
    <mergeCell ref="E5343:F5343"/>
    <mergeCell ref="E5347:F5347"/>
    <mergeCell ref="E5283:F5283"/>
    <mergeCell ref="E5288:F5288"/>
    <mergeCell ref="E5289:F5289"/>
    <mergeCell ref="E5287:F5287"/>
    <mergeCell ref="E5301:F5301"/>
    <mergeCell ref="E5252:F5252"/>
    <mergeCell ref="E5256:F5256"/>
    <mergeCell ref="E5257:F5257"/>
    <mergeCell ref="E5258:F5258"/>
    <mergeCell ref="E5251:F5251"/>
    <mergeCell ref="E5245:F5245"/>
    <mergeCell ref="E5278:F5278"/>
    <mergeCell ref="E5279:F5279"/>
    <mergeCell ref="E5269:F5269"/>
    <mergeCell ref="E5270:F5270"/>
    <mergeCell ref="E5271:F5271"/>
    <mergeCell ref="E5265:F5265"/>
    <mergeCell ref="E5263:F5263"/>
    <mergeCell ref="E5264:F5264"/>
    <mergeCell ref="E5249:F5249"/>
    <mergeCell ref="E5250:F5250"/>
    <mergeCell ref="E5246:F5246"/>
    <mergeCell ref="E5247:F5247"/>
    <mergeCell ref="E5259:F5259"/>
    <mergeCell ref="E5280:F5280"/>
    <mergeCell ref="E5281:F5281"/>
    <mergeCell ref="E5282:F5282"/>
    <mergeCell ref="H5112:I5112"/>
    <mergeCell ref="E5139:F5139"/>
    <mergeCell ref="E5131:F5131"/>
    <mergeCell ref="E5116:F5116"/>
    <mergeCell ref="E5129:F5129"/>
    <mergeCell ref="E5130:F5130"/>
    <mergeCell ref="E5138:F5138"/>
    <mergeCell ref="E5114:F5114"/>
    <mergeCell ref="E5115:F5115"/>
    <mergeCell ref="H5118:I5118"/>
    <mergeCell ref="E5120:F5120"/>
    <mergeCell ref="E5121:F5121"/>
    <mergeCell ref="E5122:F5122"/>
    <mergeCell ref="H5124:I5124"/>
    <mergeCell ref="E5126:F5126"/>
    <mergeCell ref="E5127:F5127"/>
    <mergeCell ref="E5128:F5128"/>
    <mergeCell ref="H5133:I5133"/>
    <mergeCell ref="E5135:F5135"/>
    <mergeCell ref="E5136:F5136"/>
    <mergeCell ref="E5042:F5042"/>
    <mergeCell ref="E5033:F5033"/>
    <mergeCell ref="E5014:F5014"/>
    <mergeCell ref="E5015:F5015"/>
    <mergeCell ref="E5016:F5016"/>
    <mergeCell ref="E5031:F5031"/>
    <mergeCell ref="E5032:F5032"/>
    <mergeCell ref="H5035:I5035"/>
    <mergeCell ref="E5039:F5039"/>
    <mergeCell ref="E5040:F5040"/>
    <mergeCell ref="E5041:F5041"/>
    <mergeCell ref="H5044:I5044"/>
    <mergeCell ref="E5046:F5046"/>
    <mergeCell ref="E5109:F5109"/>
    <mergeCell ref="E5110:F5110"/>
    <mergeCell ref="E5102:F5102"/>
    <mergeCell ref="E5103:F5103"/>
    <mergeCell ref="E5104:F5104"/>
    <mergeCell ref="E5096:F5096"/>
    <mergeCell ref="E5097:F5097"/>
    <mergeCell ref="E5098:F5098"/>
    <mergeCell ref="H5100:I5100"/>
    <mergeCell ref="E5087:F5087"/>
    <mergeCell ref="E5088:F5088"/>
    <mergeCell ref="E5089:F5089"/>
    <mergeCell ref="E5095:F5095"/>
    <mergeCell ref="E5094:F5094"/>
    <mergeCell ref="H5106:I5106"/>
    <mergeCell ref="E5108:F5108"/>
    <mergeCell ref="E5054:F5054"/>
    <mergeCell ref="E5020:F5020"/>
    <mergeCell ref="E4998:F4998"/>
    <mergeCell ref="E4958:F4958"/>
    <mergeCell ref="E4978:F4978"/>
    <mergeCell ref="E4979:F4979"/>
    <mergeCell ref="E4928:F4928"/>
    <mergeCell ref="E4929:F4929"/>
    <mergeCell ref="E4921:F4921"/>
    <mergeCell ref="E4912:F4912"/>
    <mergeCell ref="E4913:F4913"/>
    <mergeCell ref="E4914:F4914"/>
    <mergeCell ref="E4949:F4949"/>
    <mergeCell ref="E4950:F4950"/>
    <mergeCell ref="E4962:F4962"/>
    <mergeCell ref="E4963:F4963"/>
    <mergeCell ref="E4974:F4974"/>
    <mergeCell ref="E4975:F4975"/>
    <mergeCell ref="E4976:F4976"/>
    <mergeCell ref="E4985:F4985"/>
    <mergeCell ref="E4990:F4990"/>
    <mergeCell ref="E4991:F4991"/>
    <mergeCell ref="E4992:F4992"/>
    <mergeCell ref="E4920:F4920"/>
    <mergeCell ref="E4940:F4940"/>
    <mergeCell ref="E4941:F4941"/>
    <mergeCell ref="E4953:F4953"/>
    <mergeCell ref="E4954:F4954"/>
    <mergeCell ref="E4951:F4951"/>
    <mergeCell ref="E4952:F4952"/>
    <mergeCell ref="E4939:F4939"/>
    <mergeCell ref="E4945:F4945"/>
    <mergeCell ref="E4933:F4933"/>
    <mergeCell ref="E4934:F4934"/>
    <mergeCell ref="E4900:F4900"/>
    <mergeCell ref="E4905:F4905"/>
    <mergeCell ref="E4906:F4906"/>
    <mergeCell ref="E4918:F4918"/>
    <mergeCell ref="E4919:F4919"/>
    <mergeCell ref="E4930:F4930"/>
    <mergeCell ref="E4931:F4931"/>
    <mergeCell ref="E4902:F4902"/>
    <mergeCell ref="E4903:F4903"/>
    <mergeCell ref="E4904:F4904"/>
    <mergeCell ref="E4891:F4891"/>
    <mergeCell ref="E4892:F4892"/>
    <mergeCell ref="E4893:F4893"/>
    <mergeCell ref="E4894:F4894"/>
    <mergeCell ref="E4901:F4901"/>
    <mergeCell ref="H4908:I4908"/>
    <mergeCell ref="E4910:F4910"/>
    <mergeCell ref="E4911:F4911"/>
    <mergeCell ref="H4916:I4916"/>
    <mergeCell ref="E4922:F4922"/>
    <mergeCell ref="E4923:F4923"/>
    <mergeCell ref="E4924:F4924"/>
    <mergeCell ref="H4926:I4926"/>
    <mergeCell ref="H4681:I4681"/>
    <mergeCell ref="E4686:F4686"/>
    <mergeCell ref="E4858:F4858"/>
    <mergeCell ref="E4862:F4862"/>
    <mergeCell ref="E4863:F4863"/>
    <mergeCell ref="E4864:F4864"/>
    <mergeCell ref="E4811:F4811"/>
    <mergeCell ref="E4812:F4812"/>
    <mergeCell ref="E4816:F4816"/>
    <mergeCell ref="E4822:F4822"/>
    <mergeCell ref="E4804:F4804"/>
    <mergeCell ref="E4788:F4788"/>
    <mergeCell ref="E4790:F4790"/>
    <mergeCell ref="E4798:F4798"/>
    <mergeCell ref="E4823:F4823"/>
    <mergeCell ref="E4824:F4824"/>
    <mergeCell ref="E4825:F4825"/>
    <mergeCell ref="E4826:F4826"/>
    <mergeCell ref="E4827:F4827"/>
    <mergeCell ref="E4810:F4810"/>
    <mergeCell ref="E4817:F4817"/>
    <mergeCell ref="E4828:F4828"/>
    <mergeCell ref="E4829:F4829"/>
    <mergeCell ref="E4830:F4830"/>
    <mergeCell ref="E4836:F4836"/>
    <mergeCell ref="E4837:F4837"/>
    <mergeCell ref="E4838:F4838"/>
    <mergeCell ref="E4847:F4847"/>
    <mergeCell ref="E4848:F4848"/>
    <mergeCell ref="E4849:F4849"/>
    <mergeCell ref="E4683:F4683"/>
    <mergeCell ref="E4684:F4684"/>
    <mergeCell ref="E4757:F4757"/>
    <mergeCell ref="E4704:F4704"/>
    <mergeCell ref="E4705:F4705"/>
    <mergeCell ref="E4696:F4696"/>
    <mergeCell ref="E4702:F4702"/>
    <mergeCell ref="E4703:F4703"/>
    <mergeCell ref="E4697:F4697"/>
    <mergeCell ref="E4698:F4698"/>
    <mergeCell ref="E4663:F4663"/>
    <mergeCell ref="E4667:F4667"/>
    <mergeCell ref="E4668:F4668"/>
    <mergeCell ref="E4669:F4669"/>
    <mergeCell ref="E4691:F4691"/>
    <mergeCell ref="E4699:F4699"/>
    <mergeCell ref="E4700:F4700"/>
    <mergeCell ref="E4701:F4701"/>
    <mergeCell ref="E4676:F4676"/>
    <mergeCell ref="E4677:F4677"/>
    <mergeCell ref="E4678:F4678"/>
    <mergeCell ref="E4675:F4675"/>
    <mergeCell ref="E4679:F4679"/>
    <mergeCell ref="E4685:F4685"/>
    <mergeCell ref="E4689:F4689"/>
    <mergeCell ref="E4690:F4690"/>
    <mergeCell ref="E4751:F4751"/>
    <mergeCell ref="E4752:F4752"/>
    <mergeCell ref="E4756:F4756"/>
    <mergeCell ref="E4749:F4749"/>
    <mergeCell ref="E4631:F4631"/>
    <mergeCell ref="E4615:F4615"/>
    <mergeCell ref="E4616:F4616"/>
    <mergeCell ref="E4617:F4617"/>
    <mergeCell ref="E4623:F4623"/>
    <mergeCell ref="E4628:F4628"/>
    <mergeCell ref="E4629:F4629"/>
    <mergeCell ref="E4630:F4630"/>
    <mergeCell ref="E4603:F4603"/>
    <mergeCell ref="E4613:F4613"/>
    <mergeCell ref="E4614:F4614"/>
    <mergeCell ref="E4624:F4624"/>
    <mergeCell ref="H4609:I4609"/>
    <mergeCell ref="E4611:F4611"/>
    <mergeCell ref="E4612:F4612"/>
    <mergeCell ref="H4619:I4619"/>
    <mergeCell ref="E4621:F4621"/>
    <mergeCell ref="E4622:F4622"/>
    <mergeCell ref="H4626:I4626"/>
    <mergeCell ref="E4606:F4606"/>
    <mergeCell ref="E4607:F4607"/>
    <mergeCell ref="E4576:F4576"/>
    <mergeCell ref="E4577:F4577"/>
    <mergeCell ref="E4578:F4578"/>
    <mergeCell ref="E4519:F4519"/>
    <mergeCell ref="E4513:F4513"/>
    <mergeCell ref="H4526:I4526"/>
    <mergeCell ref="E4531:F4531"/>
    <mergeCell ref="E4532:F4532"/>
    <mergeCell ref="E4533:F4533"/>
    <mergeCell ref="H4537:I4537"/>
    <mergeCell ref="H4543:I4543"/>
    <mergeCell ref="H4558:I4558"/>
    <mergeCell ref="E4560:F4560"/>
    <mergeCell ref="H4564:I4564"/>
    <mergeCell ref="E4566:F4566"/>
    <mergeCell ref="E4567:F4567"/>
    <mergeCell ref="H4570:I4570"/>
    <mergeCell ref="E4572:F4572"/>
    <mergeCell ref="E4573:F4573"/>
    <mergeCell ref="E4574:F4574"/>
    <mergeCell ref="E4539:F4539"/>
    <mergeCell ref="E4545:F4545"/>
    <mergeCell ref="E4551:F4551"/>
    <mergeCell ref="E4556:F4556"/>
    <mergeCell ref="E4528:F4528"/>
    <mergeCell ref="E4529:F4529"/>
    <mergeCell ref="E4530:F4530"/>
    <mergeCell ref="E4534:F4534"/>
    <mergeCell ref="E4535:F4535"/>
    <mergeCell ref="E4540:F4540"/>
    <mergeCell ref="E4541:F4541"/>
    <mergeCell ref="E4546:F4546"/>
    <mergeCell ref="E4514:F4514"/>
    <mergeCell ref="E4515:F4515"/>
    <mergeCell ref="E4520:F4520"/>
    <mergeCell ref="E4506:F4506"/>
    <mergeCell ref="E4512:F4512"/>
    <mergeCell ref="E4524:F4524"/>
    <mergeCell ref="E4495:F4495"/>
    <mergeCell ref="E4496:F4496"/>
    <mergeCell ref="E4505:F4505"/>
    <mergeCell ref="H4508:I4508"/>
    <mergeCell ref="E4510:F4510"/>
    <mergeCell ref="E4511:F4511"/>
    <mergeCell ref="H4517:I4517"/>
    <mergeCell ref="E4521:F4521"/>
    <mergeCell ref="E4522:F4522"/>
    <mergeCell ref="E4523:F4523"/>
    <mergeCell ref="E4575:F4575"/>
    <mergeCell ref="E4553:F4553"/>
    <mergeCell ref="E4554:F4554"/>
    <mergeCell ref="E4547:F4547"/>
    <mergeCell ref="H4549:I4549"/>
    <mergeCell ref="E4552:F4552"/>
    <mergeCell ref="E4354:F4354"/>
    <mergeCell ref="E4355:F4355"/>
    <mergeCell ref="E4343:F4343"/>
    <mergeCell ref="E4349:F4349"/>
    <mergeCell ref="E4365:F4365"/>
    <mergeCell ref="E4337:F4337"/>
    <mergeCell ref="E4344:F4344"/>
    <mergeCell ref="E4345:F4345"/>
    <mergeCell ref="E4350:F4350"/>
    <mergeCell ref="E4351:F4351"/>
    <mergeCell ref="E4352:F4352"/>
    <mergeCell ref="E4356:F4356"/>
    <mergeCell ref="E4357:F4357"/>
    <mergeCell ref="E4358:F4358"/>
    <mergeCell ref="H4360:I4360"/>
    <mergeCell ref="E4335:F4335"/>
    <mergeCell ref="E4336:F4336"/>
    <mergeCell ref="H4339:I4339"/>
    <mergeCell ref="E4346:F4346"/>
    <mergeCell ref="E4347:F4347"/>
    <mergeCell ref="E4348:F4348"/>
    <mergeCell ref="E4362:F4362"/>
    <mergeCell ref="E4363:F4363"/>
    <mergeCell ref="E4364:F4364"/>
    <mergeCell ref="E4267:F4267"/>
    <mergeCell ref="E4268:F4268"/>
    <mergeCell ref="E4265:F4265"/>
    <mergeCell ref="E4266:F4266"/>
    <mergeCell ref="E4257:F4257"/>
    <mergeCell ref="E4258:F4258"/>
    <mergeCell ref="E4259:F4259"/>
    <mergeCell ref="E4222:F4222"/>
    <mergeCell ref="E4223:F4223"/>
    <mergeCell ref="E4245:F4245"/>
    <mergeCell ref="E4243:F4243"/>
    <mergeCell ref="E4244:F4244"/>
    <mergeCell ref="E4233:F4233"/>
    <mergeCell ref="E4234:F4234"/>
    <mergeCell ref="E4235:F4235"/>
    <mergeCell ref="E4246:F4246"/>
    <mergeCell ref="E4353:F4353"/>
    <mergeCell ref="E4224:F4224"/>
    <mergeCell ref="E4225:F4225"/>
    <mergeCell ref="E4226:F4226"/>
    <mergeCell ref="E4236:F4236"/>
    <mergeCell ref="E4237:F4237"/>
    <mergeCell ref="E4238:F4238"/>
    <mergeCell ref="E4248:F4248"/>
    <mergeCell ref="E4249:F4249"/>
    <mergeCell ref="E4250:F4250"/>
    <mergeCell ref="E4269:F4269"/>
    <mergeCell ref="E4247:F4247"/>
    <mergeCell ref="E4308:F4308"/>
    <mergeCell ref="E4315:F4315"/>
    <mergeCell ref="E4316:F4316"/>
    <mergeCell ref="E4322:F4322"/>
    <mergeCell ref="E4173:F4173"/>
    <mergeCell ref="E4165:F4165"/>
    <mergeCell ref="E4166:F4166"/>
    <mergeCell ref="E4155:F4155"/>
    <mergeCell ref="E4156:F4156"/>
    <mergeCell ref="E4157:F4157"/>
    <mergeCell ref="E4158:F4158"/>
    <mergeCell ref="E4159:F4159"/>
    <mergeCell ref="E4170:F4170"/>
    <mergeCell ref="E4171:F4171"/>
    <mergeCell ref="E4212:F4212"/>
    <mergeCell ref="E4213:F4213"/>
    <mergeCell ref="E4214:F4214"/>
    <mergeCell ref="E4184:F4184"/>
    <mergeCell ref="E4193:F4193"/>
    <mergeCell ref="E4177:F4177"/>
    <mergeCell ref="E4221:F4221"/>
    <mergeCell ref="E4203:F4203"/>
    <mergeCell ref="E4178:F4178"/>
    <mergeCell ref="E4179:F4179"/>
    <mergeCell ref="E4180:F4180"/>
    <mergeCell ref="E4188:F4188"/>
    <mergeCell ref="E4189:F4189"/>
    <mergeCell ref="E4194:F4194"/>
    <mergeCell ref="E4195:F4195"/>
    <mergeCell ref="E4196:F4196"/>
    <mergeCell ref="E4200:F4200"/>
    <mergeCell ref="E4201:F4201"/>
    <mergeCell ref="E4202:F4202"/>
    <mergeCell ref="E4207:F4207"/>
    <mergeCell ref="E4208:F4208"/>
    <mergeCell ref="E4116:F4116"/>
    <mergeCell ref="E4107:F4107"/>
    <mergeCell ref="E4108:F4108"/>
    <mergeCell ref="E4095:F4095"/>
    <mergeCell ref="E4096:F4096"/>
    <mergeCell ref="E4105:F4105"/>
    <mergeCell ref="E4106:F4106"/>
    <mergeCell ref="E4113:F4113"/>
    <mergeCell ref="H4093:I4093"/>
    <mergeCell ref="H4101:I4101"/>
    <mergeCell ref="E4103:F4103"/>
    <mergeCell ref="E4104:F4104"/>
    <mergeCell ref="H4110:I4110"/>
    <mergeCell ref="E4112:F4112"/>
    <mergeCell ref="H4118:I4118"/>
    <mergeCell ref="E4120:F4120"/>
    <mergeCell ref="E4172:F4172"/>
    <mergeCell ref="E4142:F4142"/>
    <mergeCell ref="E4143:F4143"/>
    <mergeCell ref="E4147:F4147"/>
    <mergeCell ref="E4136:F4136"/>
    <mergeCell ref="E4137:F4137"/>
    <mergeCell ref="E4135:F4135"/>
    <mergeCell ref="E4151:F4151"/>
    <mergeCell ref="E4128:F4128"/>
    <mergeCell ref="E4129:F4129"/>
    <mergeCell ref="E4130:F4130"/>
    <mergeCell ref="E4131:F4131"/>
    <mergeCell ref="E4138:F4138"/>
    <mergeCell ref="H4168:I4168"/>
    <mergeCell ref="E4124:F4124"/>
    <mergeCell ref="E4048:F4048"/>
    <mergeCell ref="E4040:F4040"/>
    <mergeCell ref="E4041:F4041"/>
    <mergeCell ref="E4039:F4039"/>
    <mergeCell ref="E4049:F4049"/>
    <mergeCell ref="E4055:F4055"/>
    <mergeCell ref="E4056:F4056"/>
    <mergeCell ref="E4057:F4057"/>
    <mergeCell ref="E4031:F4031"/>
    <mergeCell ref="E4032:F4032"/>
    <mergeCell ref="E4033:F4033"/>
    <mergeCell ref="H4035:I4035"/>
    <mergeCell ref="E4037:F4037"/>
    <mergeCell ref="E4042:F4042"/>
    <mergeCell ref="H4044:I4044"/>
    <mergeCell ref="E4050:F4050"/>
    <mergeCell ref="E4051:F4051"/>
    <mergeCell ref="H4053:I4053"/>
    <mergeCell ref="E4058:F4058"/>
    <mergeCell ref="E4059:F4059"/>
    <mergeCell ref="E4060:F4060"/>
    <mergeCell ref="H4062:I4062"/>
    <mergeCell ref="E4067:F4067"/>
    <mergeCell ref="E4068:F4068"/>
    <mergeCell ref="H4070:I4070"/>
    <mergeCell ref="E4075:F4075"/>
    <mergeCell ref="E4121:F4121"/>
    <mergeCell ref="E4122:F4122"/>
    <mergeCell ref="E4123:F4123"/>
    <mergeCell ref="E4114:F4114"/>
    <mergeCell ref="E4115:F4115"/>
    <mergeCell ref="H3963:I3963"/>
    <mergeCell ref="E3965:F3965"/>
    <mergeCell ref="E3966:F3966"/>
    <mergeCell ref="E3978:F3978"/>
    <mergeCell ref="E3979:F3979"/>
    <mergeCell ref="E3968:F3968"/>
    <mergeCell ref="E3969:F3969"/>
    <mergeCell ref="E3970:F3970"/>
    <mergeCell ref="E3977:F3977"/>
    <mergeCell ref="E3967:F3967"/>
    <mergeCell ref="H3972:I3972"/>
    <mergeCell ref="E3974:F3974"/>
    <mergeCell ref="E3975:F3975"/>
    <mergeCell ref="E3976:F3976"/>
    <mergeCell ref="H3981:I3981"/>
    <mergeCell ref="E4006:F4006"/>
    <mergeCell ref="E3986:F3986"/>
    <mergeCell ref="E3997:F3997"/>
    <mergeCell ref="E3987:F3987"/>
    <mergeCell ref="E3988:F3988"/>
    <mergeCell ref="E3995:F3995"/>
    <mergeCell ref="E3996:F3996"/>
    <mergeCell ref="E4004:F4004"/>
    <mergeCell ref="E4005:F4005"/>
    <mergeCell ref="E3931:F3931"/>
    <mergeCell ref="H3936:I3936"/>
    <mergeCell ref="E3938:F3938"/>
    <mergeCell ref="E3939:F3939"/>
    <mergeCell ref="E3950:F3950"/>
    <mergeCell ref="E3951:F3951"/>
    <mergeCell ref="E3952:F3952"/>
    <mergeCell ref="E3941:F3941"/>
    <mergeCell ref="E3942:F3942"/>
    <mergeCell ref="E3943:F3943"/>
    <mergeCell ref="E3959:F3959"/>
    <mergeCell ref="E3960:F3960"/>
    <mergeCell ref="E3961:F3961"/>
    <mergeCell ref="E3940:F3940"/>
    <mergeCell ref="H3945:I3945"/>
    <mergeCell ref="E3947:F3947"/>
    <mergeCell ref="E3948:F3948"/>
    <mergeCell ref="E3949:F3949"/>
    <mergeCell ref="H3954:I3954"/>
    <mergeCell ref="E3956:F3956"/>
    <mergeCell ref="E3957:F3957"/>
    <mergeCell ref="E3958:F3958"/>
    <mergeCell ref="H3851:I3851"/>
    <mergeCell ref="E3857:F3857"/>
    <mergeCell ref="E3858:F3858"/>
    <mergeCell ref="E3859:F3859"/>
    <mergeCell ref="H3861:I3861"/>
    <mergeCell ref="E3866:F3866"/>
    <mergeCell ref="E3867:F3867"/>
    <mergeCell ref="E3915:F3915"/>
    <mergeCell ref="E3916:F3916"/>
    <mergeCell ref="E3905:F3905"/>
    <mergeCell ref="E3906:F3906"/>
    <mergeCell ref="E3891:F3891"/>
    <mergeCell ref="E3896:F3896"/>
    <mergeCell ref="E3914:F3914"/>
    <mergeCell ref="E3925:F3925"/>
    <mergeCell ref="E3929:F3929"/>
    <mergeCell ref="E3930:F3930"/>
    <mergeCell ref="H3885:I3885"/>
    <mergeCell ref="E3887:F3887"/>
    <mergeCell ref="E3888:F3888"/>
    <mergeCell ref="E3899:F3899"/>
    <mergeCell ref="E3863:F3863"/>
    <mergeCell ref="E3864:F3864"/>
    <mergeCell ref="E3865:F3865"/>
    <mergeCell ref="E3873:F3873"/>
    <mergeCell ref="E3874:F3874"/>
    <mergeCell ref="E3853:F3853"/>
    <mergeCell ref="E3828:F3828"/>
    <mergeCell ref="E3821:F3821"/>
    <mergeCell ref="E3822:F3822"/>
    <mergeCell ref="E3813:F3813"/>
    <mergeCell ref="E3814:F3814"/>
    <mergeCell ref="E3827:F3827"/>
    <mergeCell ref="E3847:F3847"/>
    <mergeCell ref="E3836:F3836"/>
    <mergeCell ref="E3837:F3837"/>
    <mergeCell ref="E3838:F3838"/>
    <mergeCell ref="E3835:F3835"/>
    <mergeCell ref="E3844:F3844"/>
    <mergeCell ref="E3848:F3848"/>
    <mergeCell ref="E3849:F3849"/>
    <mergeCell ref="E3615:F3615"/>
    <mergeCell ref="E3719:F3719"/>
    <mergeCell ref="E3710:F3710"/>
    <mergeCell ref="E3711:F3711"/>
    <mergeCell ref="E3712:F3712"/>
    <mergeCell ref="E3713:F3713"/>
    <mergeCell ref="E3714:F3714"/>
    <mergeCell ref="E3679:F3679"/>
    <mergeCell ref="E3683:F3683"/>
    <mergeCell ref="E3684:F3684"/>
    <mergeCell ref="E3685:F3685"/>
    <mergeCell ref="E3672:F3672"/>
    <mergeCell ref="E3673:F3673"/>
    <mergeCell ref="E3674:F3674"/>
    <mergeCell ref="E3664:F3664"/>
    <mergeCell ref="E3692:F3692"/>
    <mergeCell ref="H3697:I3697"/>
    <mergeCell ref="E3699:F3699"/>
    <mergeCell ref="E3700:F3700"/>
    <mergeCell ref="E3701:F3701"/>
    <mergeCell ref="H3707:I3707"/>
    <mergeCell ref="E3709:F3709"/>
    <mergeCell ref="E3715:F3715"/>
    <mergeCell ref="H3717:I3717"/>
    <mergeCell ref="E3670:F3670"/>
    <mergeCell ref="E3632:F3632"/>
    <mergeCell ref="E3633:F3633"/>
    <mergeCell ref="E3634:F3634"/>
    <mergeCell ref="E3653:F3653"/>
    <mergeCell ref="E3654:F3654"/>
    <mergeCell ref="E3669:F3669"/>
    <mergeCell ref="E3689:F3689"/>
    <mergeCell ref="E3542:F3542"/>
    <mergeCell ref="E3543:F3543"/>
    <mergeCell ref="E3594:F3594"/>
    <mergeCell ref="E3600:F3600"/>
    <mergeCell ref="E3601:F3601"/>
    <mergeCell ref="E3590:F3590"/>
    <mergeCell ref="E3591:F3591"/>
    <mergeCell ref="E3592:F3592"/>
    <mergeCell ref="E3593:F3593"/>
    <mergeCell ref="E3582:F3582"/>
    <mergeCell ref="E3583:F3583"/>
    <mergeCell ref="E3578:F3578"/>
    <mergeCell ref="E3547:F3547"/>
    <mergeCell ref="E3548:F3548"/>
    <mergeCell ref="E3549:F3549"/>
    <mergeCell ref="E3541:F3541"/>
    <mergeCell ref="E3659:F3659"/>
    <mergeCell ref="E3649:F3649"/>
    <mergeCell ref="E3650:F3650"/>
    <mergeCell ref="E3651:F3651"/>
    <mergeCell ref="E3652:F3652"/>
    <mergeCell ref="E3624:F3624"/>
    <mergeCell ref="E3618:F3618"/>
    <mergeCell ref="E3608:F3608"/>
    <mergeCell ref="E3609:F3609"/>
    <mergeCell ref="E3610:F3610"/>
    <mergeCell ref="E3622:F3622"/>
    <mergeCell ref="E3623:F3623"/>
    <mergeCell ref="E3630:F3630"/>
    <mergeCell ref="E3611:F3611"/>
    <mergeCell ref="E3619:F3619"/>
    <mergeCell ref="E3620:F3620"/>
    <mergeCell ref="E3494:F3494"/>
    <mergeCell ref="E3540:F3540"/>
    <mergeCell ref="E3517:F3517"/>
    <mergeCell ref="E3507:F3507"/>
    <mergeCell ref="E3513:F3513"/>
    <mergeCell ref="E3503:F3503"/>
    <mergeCell ref="E3501:F3501"/>
    <mergeCell ref="E3502:F3502"/>
    <mergeCell ref="E3511:F3511"/>
    <mergeCell ref="E3512:F3512"/>
    <mergeCell ref="E3493:F3493"/>
    <mergeCell ref="E3483:F3483"/>
    <mergeCell ref="E3479:F3479"/>
    <mergeCell ref="E3490:F3490"/>
    <mergeCell ref="E3491:F3491"/>
    <mergeCell ref="E3492:F3492"/>
    <mergeCell ref="H3496:I3496"/>
    <mergeCell ref="H3535:I3535"/>
    <mergeCell ref="E3537:F3537"/>
    <mergeCell ref="E3538:F3538"/>
    <mergeCell ref="H3461:I3461"/>
    <mergeCell ref="E3464:F3464"/>
    <mergeCell ref="E3465:F3465"/>
    <mergeCell ref="E3466:F3466"/>
    <mergeCell ref="E3477:F3477"/>
    <mergeCell ref="E3478:F3478"/>
    <mergeCell ref="E3487:F3487"/>
    <mergeCell ref="E3488:F3488"/>
    <mergeCell ref="E3489:F3489"/>
    <mergeCell ref="E3473:F3473"/>
    <mergeCell ref="E3463:F3463"/>
    <mergeCell ref="E3459:F3459"/>
    <mergeCell ref="E3469:F3469"/>
    <mergeCell ref="H3471:I3471"/>
    <mergeCell ref="E3474:F3474"/>
    <mergeCell ref="E3475:F3475"/>
    <mergeCell ref="E3476:F3476"/>
    <mergeCell ref="H3481:I3481"/>
    <mergeCell ref="E3484:F3484"/>
    <mergeCell ref="E3485:F3485"/>
    <mergeCell ref="E3486:F3486"/>
    <mergeCell ref="E3399:F3399"/>
    <mergeCell ref="E3395:F3395"/>
    <mergeCell ref="E3400:F3400"/>
    <mergeCell ref="E3401:F3401"/>
    <mergeCell ref="E3402:F3402"/>
    <mergeCell ref="E3457:F3457"/>
    <mergeCell ref="E3458:F3458"/>
    <mergeCell ref="E3467:F3467"/>
    <mergeCell ref="E3468:F3468"/>
    <mergeCell ref="E3453:F3453"/>
    <mergeCell ref="E3440:F3440"/>
    <mergeCell ref="E3432:F3432"/>
    <mergeCell ref="E3438:F3438"/>
    <mergeCell ref="E3439:F3439"/>
    <mergeCell ref="E3447:F3447"/>
    <mergeCell ref="E3448:F3448"/>
    <mergeCell ref="E3449:F3449"/>
    <mergeCell ref="E3433:F3433"/>
    <mergeCell ref="E3434:F3434"/>
    <mergeCell ref="E3454:F3454"/>
    <mergeCell ref="E3455:F3455"/>
    <mergeCell ref="E3456:F3456"/>
    <mergeCell ref="E3403:F3403"/>
    <mergeCell ref="E3404:F3404"/>
    <mergeCell ref="E3405:F3405"/>
    <mergeCell ref="E3413:F3413"/>
    <mergeCell ref="E3414:F3414"/>
    <mergeCell ref="E3415:F3415"/>
    <mergeCell ref="E3324:F3324"/>
    <mergeCell ref="E3325:F3325"/>
    <mergeCell ref="E3314:F3314"/>
    <mergeCell ref="E3315:F3315"/>
    <mergeCell ref="E3306:F3306"/>
    <mergeCell ref="E3313:F3313"/>
    <mergeCell ref="E3304:F3304"/>
    <mergeCell ref="E3305:F3305"/>
    <mergeCell ref="E3307:F3307"/>
    <mergeCell ref="E3308:F3308"/>
    <mergeCell ref="E3309:F3309"/>
    <mergeCell ref="E3316:F3316"/>
    <mergeCell ref="E3317:F3317"/>
    <mergeCell ref="E3338:F3338"/>
    <mergeCell ref="E3346:F3346"/>
    <mergeCell ref="E3347:F3347"/>
    <mergeCell ref="E3348:F3348"/>
    <mergeCell ref="E3322:F3322"/>
    <mergeCell ref="E3269:F3269"/>
    <mergeCell ref="E3270:F3270"/>
    <mergeCell ref="E3263:F3263"/>
    <mergeCell ref="E3264:F3264"/>
    <mergeCell ref="E3273:F3273"/>
    <mergeCell ref="H3284:I3284"/>
    <mergeCell ref="H3266:I3266"/>
    <mergeCell ref="E3268:F3268"/>
    <mergeCell ref="H3275:I3275"/>
    <mergeCell ref="E3277:F3277"/>
    <mergeCell ref="E3295:F3295"/>
    <mergeCell ref="E3296:F3296"/>
    <mergeCell ref="E3297:F3297"/>
    <mergeCell ref="E3298:F3298"/>
    <mergeCell ref="E3287:F3287"/>
    <mergeCell ref="E3288:F3288"/>
    <mergeCell ref="E3281:F3281"/>
    <mergeCell ref="E3282:F3282"/>
    <mergeCell ref="E3278:F3278"/>
    <mergeCell ref="E3279:F3279"/>
    <mergeCell ref="E3280:F3280"/>
    <mergeCell ref="E3286:F3286"/>
    <mergeCell ref="E3289:F3289"/>
    <mergeCell ref="E3290:F3290"/>
    <mergeCell ref="E3291:F3291"/>
    <mergeCell ref="E3271:F3271"/>
    <mergeCell ref="E3272:F3272"/>
    <mergeCell ref="H3293:I3293"/>
    <mergeCell ref="E3253:F3253"/>
    <mergeCell ref="E3246:F3246"/>
    <mergeCell ref="E3247:F3247"/>
    <mergeCell ref="E3237:F3237"/>
    <mergeCell ref="E3244:F3244"/>
    <mergeCell ref="E3245:F3245"/>
    <mergeCell ref="E3230:F3230"/>
    <mergeCell ref="E3231:F3231"/>
    <mergeCell ref="E3235:F3235"/>
    <mergeCell ref="E3236:F3236"/>
    <mergeCell ref="E3248:F3248"/>
    <mergeCell ref="E3249:F3249"/>
    <mergeCell ref="E3232:F3232"/>
    <mergeCell ref="E3233:F3233"/>
    <mergeCell ref="E3234:F3234"/>
    <mergeCell ref="H3239:I3239"/>
    <mergeCell ref="E3241:F3241"/>
    <mergeCell ref="E3242:F3242"/>
    <mergeCell ref="E3243:F3243"/>
    <mergeCell ref="E3250:F3250"/>
    <mergeCell ref="E3251:F3251"/>
    <mergeCell ref="E3252:F3252"/>
    <mergeCell ref="E3258:F3258"/>
    <mergeCell ref="E3259:F3259"/>
    <mergeCell ref="E3260:F3260"/>
    <mergeCell ref="E3254:F3254"/>
    <mergeCell ref="E3255:F3255"/>
    <mergeCell ref="E3256:F3256"/>
    <mergeCell ref="E3257:F3257"/>
    <mergeCell ref="E3261:F3261"/>
    <mergeCell ref="E3262:F3262"/>
    <mergeCell ref="E3220:F3220"/>
    <mergeCell ref="E3221:F3221"/>
    <mergeCell ref="E3222:F3222"/>
    <mergeCell ref="E3212:F3212"/>
    <mergeCell ref="E3219:F3219"/>
    <mergeCell ref="E3213:F3213"/>
    <mergeCell ref="E3227:F3227"/>
    <mergeCell ref="E3228:F3228"/>
    <mergeCell ref="E3229:F3229"/>
    <mergeCell ref="E3209:F3209"/>
    <mergeCell ref="E3210:F3210"/>
    <mergeCell ref="E3211:F3211"/>
    <mergeCell ref="E3217:F3217"/>
    <mergeCell ref="E3218:F3218"/>
    <mergeCell ref="E3226:F3226"/>
    <mergeCell ref="E3214:F3214"/>
    <mergeCell ref="E3215:F3215"/>
    <mergeCell ref="E3216:F3216"/>
    <mergeCell ref="E3223:F3223"/>
    <mergeCell ref="E3224:F3224"/>
    <mergeCell ref="E3225:F3225"/>
    <mergeCell ref="E3114:F3114"/>
    <mergeCell ref="E3115:F3115"/>
    <mergeCell ref="E3100:F3100"/>
    <mergeCell ref="E3105:F3105"/>
    <mergeCell ref="E3106:F3106"/>
    <mergeCell ref="E3101:F3101"/>
    <mergeCell ref="E3095:F3095"/>
    <mergeCell ref="E3096:F3096"/>
    <mergeCell ref="E3109:F3109"/>
    <mergeCell ref="E3190:F3190"/>
    <mergeCell ref="E3191:F3191"/>
    <mergeCell ref="E3192:F3192"/>
    <mergeCell ref="E3197:F3197"/>
    <mergeCell ref="E3208:F3208"/>
    <mergeCell ref="E3182:F3182"/>
    <mergeCell ref="E3188:F3188"/>
    <mergeCell ref="E3189:F3189"/>
    <mergeCell ref="E3200:F3200"/>
    <mergeCell ref="E3201:F3201"/>
    <mergeCell ref="E3113:F3113"/>
    <mergeCell ref="E3157:F3157"/>
    <mergeCell ref="E3158:F3158"/>
    <mergeCell ref="E3159:F3159"/>
    <mergeCell ref="E3145:F3145"/>
    <mergeCell ref="E3124:F3124"/>
    <mergeCell ref="E3123:F3123"/>
    <mergeCell ref="E3131:F3131"/>
    <mergeCell ref="E3132:F3132"/>
    <mergeCell ref="E3133:F3133"/>
    <mergeCell ref="E3122:F3122"/>
    <mergeCell ref="E3183:F3183"/>
    <mergeCell ref="E3184:F3184"/>
    <mergeCell ref="E3034:F3034"/>
    <mergeCell ref="E3035:F3035"/>
    <mergeCell ref="E3053:F3053"/>
    <mergeCell ref="E3054:F3054"/>
    <mergeCell ref="E3036:F3036"/>
    <mergeCell ref="E3037:F3037"/>
    <mergeCell ref="E3038:F3038"/>
    <mergeCell ref="E3046:F3046"/>
    <mergeCell ref="E3047:F3047"/>
    <mergeCell ref="E3048:F3048"/>
    <mergeCell ref="E3006:F3006"/>
    <mergeCell ref="E3026:F3026"/>
    <mergeCell ref="E3032:F3032"/>
    <mergeCell ref="E3033:F3033"/>
    <mergeCell ref="E3024:F3024"/>
    <mergeCell ref="E3025:F3025"/>
    <mergeCell ref="E3012:F3012"/>
    <mergeCell ref="E3013:F3013"/>
    <mergeCell ref="E3017:F3017"/>
    <mergeCell ref="E3014:F3014"/>
    <mergeCell ref="E3015:F3015"/>
    <mergeCell ref="E3016:F3016"/>
    <mergeCell ref="E3027:F3027"/>
    <mergeCell ref="E3028:F3028"/>
    <mergeCell ref="H3030:I3030"/>
    <mergeCell ref="E2986:F2986"/>
    <mergeCell ref="E2987:F2987"/>
    <mergeCell ref="E2966:F2966"/>
    <mergeCell ref="E2976:F2976"/>
    <mergeCell ref="E2977:F2977"/>
    <mergeCell ref="E2978:F2978"/>
    <mergeCell ref="E3004:F3004"/>
    <mergeCell ref="E3005:F3005"/>
    <mergeCell ref="E2988:F2988"/>
    <mergeCell ref="E2995:F2995"/>
    <mergeCell ref="H3002:I3002"/>
    <mergeCell ref="E3007:F3007"/>
    <mergeCell ref="E3008:F3008"/>
    <mergeCell ref="H3010:I3010"/>
    <mergeCell ref="H3020:I3020"/>
    <mergeCell ref="E3022:F3022"/>
    <mergeCell ref="E3023:F3023"/>
    <mergeCell ref="H2940:I2940"/>
    <mergeCell ref="E2942:F2942"/>
    <mergeCell ref="E2943:F2943"/>
    <mergeCell ref="H2948:I2948"/>
    <mergeCell ref="E2952:F2952"/>
    <mergeCell ref="E2953:F2953"/>
    <mergeCell ref="E2957:F2957"/>
    <mergeCell ref="E2944:F2944"/>
    <mergeCell ref="E2945:F2945"/>
    <mergeCell ref="E2958:F2958"/>
    <mergeCell ref="E2936:F2936"/>
    <mergeCell ref="E2937:F2937"/>
    <mergeCell ref="E2938:F2938"/>
    <mergeCell ref="E2946:F2946"/>
    <mergeCell ref="E2954:F2954"/>
    <mergeCell ref="E2955:F2955"/>
    <mergeCell ref="E2956:F2956"/>
    <mergeCell ref="E2950:F2950"/>
    <mergeCell ref="E2951:F2951"/>
    <mergeCell ref="E2928:F2928"/>
    <mergeCell ref="E2935:F2935"/>
    <mergeCell ref="E2920:F2920"/>
    <mergeCell ref="E2926:F2926"/>
    <mergeCell ref="E2927:F2927"/>
    <mergeCell ref="E2912:F2912"/>
    <mergeCell ref="E2917:F2917"/>
    <mergeCell ref="E2918:F2918"/>
    <mergeCell ref="E2919:F2919"/>
    <mergeCell ref="H2914:I2914"/>
    <mergeCell ref="E2916:F2916"/>
    <mergeCell ref="E2925:F2925"/>
    <mergeCell ref="H2922:I2922"/>
    <mergeCell ref="E2924:F2924"/>
    <mergeCell ref="H2930:I2930"/>
    <mergeCell ref="E2932:F2932"/>
    <mergeCell ref="E2933:F2933"/>
    <mergeCell ref="E2934:F2934"/>
    <mergeCell ref="E2910:F2910"/>
    <mergeCell ref="E2911:F2911"/>
    <mergeCell ref="E2899:F2899"/>
    <mergeCell ref="E2900:F2900"/>
    <mergeCell ref="E2891:F2891"/>
    <mergeCell ref="E2892:F2892"/>
    <mergeCell ref="E2893:F2893"/>
    <mergeCell ref="E2883:F2883"/>
    <mergeCell ref="E2884:F2884"/>
    <mergeCell ref="E2885:F2885"/>
    <mergeCell ref="H2897:I2897"/>
    <mergeCell ref="E2901:F2901"/>
    <mergeCell ref="E2902:F2902"/>
    <mergeCell ref="E2903:F2903"/>
    <mergeCell ref="H2905:I2905"/>
    <mergeCell ref="E2907:F2907"/>
    <mergeCell ref="E2908:F2908"/>
    <mergeCell ref="E2909:F2909"/>
    <mergeCell ref="E2829:F2829"/>
    <mergeCell ref="E2830:F2830"/>
    <mergeCell ref="H2832:I2832"/>
    <mergeCell ref="E2856:F2856"/>
    <mergeCell ref="E2842:F2842"/>
    <mergeCell ref="E2843:F2843"/>
    <mergeCell ref="E2850:F2850"/>
    <mergeCell ref="E2851:F2851"/>
    <mergeCell ref="E2852:F2852"/>
    <mergeCell ref="E2860:F2860"/>
    <mergeCell ref="E2876:F2876"/>
    <mergeCell ref="E2877:F2877"/>
    <mergeCell ref="E2886:F2886"/>
    <mergeCell ref="E2894:F2894"/>
    <mergeCell ref="E2895:F2895"/>
    <mergeCell ref="E2868:F2868"/>
    <mergeCell ref="E2872:F2872"/>
    <mergeCell ref="E2878:F2878"/>
    <mergeCell ref="E2864:F2864"/>
    <mergeCell ref="E2870:F2870"/>
    <mergeCell ref="E2871:F2871"/>
    <mergeCell ref="H2874:I2874"/>
    <mergeCell ref="E2879:F2879"/>
    <mergeCell ref="H2881:I2881"/>
    <mergeCell ref="E2887:F2887"/>
    <mergeCell ref="H2889:I2889"/>
    <mergeCell ref="H2782:I2782"/>
    <mergeCell ref="E2787:F2787"/>
    <mergeCell ref="E2788:F2788"/>
    <mergeCell ref="E2789:F2789"/>
    <mergeCell ref="H2792:I2792"/>
    <mergeCell ref="E2835:F2835"/>
    <mergeCell ref="E2803:F2803"/>
    <mergeCell ref="E2804:F2804"/>
    <mergeCell ref="E2812:F2812"/>
    <mergeCell ref="E2790:F2790"/>
    <mergeCell ref="E2802:F2802"/>
    <mergeCell ref="E2797:F2797"/>
    <mergeCell ref="E2798:F2798"/>
    <mergeCell ref="H2800:I2800"/>
    <mergeCell ref="E2805:F2805"/>
    <mergeCell ref="E2806:F2806"/>
    <mergeCell ref="E2807:F2807"/>
    <mergeCell ref="H2809:I2809"/>
    <mergeCell ref="E2813:F2813"/>
    <mergeCell ref="E2814:F2814"/>
    <mergeCell ref="H2816:I2816"/>
    <mergeCell ref="E2820:F2820"/>
    <mergeCell ref="E2821:F2821"/>
    <mergeCell ref="E2822:F2822"/>
    <mergeCell ref="H2824:I2824"/>
    <mergeCell ref="E2818:F2818"/>
    <mergeCell ref="E2819:F2819"/>
    <mergeCell ref="E2811:F2811"/>
    <mergeCell ref="E2826:F2826"/>
    <mergeCell ref="E2827:F2827"/>
    <mergeCell ref="E2834:F2834"/>
    <mergeCell ref="E2828:F2828"/>
    <mergeCell ref="E2772:F2772"/>
    <mergeCell ref="E2794:F2794"/>
    <mergeCell ref="E2795:F2795"/>
    <mergeCell ref="E2796:F2796"/>
    <mergeCell ref="E2774:F2774"/>
    <mergeCell ref="E2767:F2767"/>
    <mergeCell ref="E2768:F2768"/>
    <mergeCell ref="E2769:F2769"/>
    <mergeCell ref="E2770:F2770"/>
    <mergeCell ref="E2777:F2777"/>
    <mergeCell ref="E2778:F2778"/>
    <mergeCell ref="E2784:F2784"/>
    <mergeCell ref="E2785:F2785"/>
    <mergeCell ref="E2786:F2786"/>
    <mergeCell ref="E2773:F2773"/>
    <mergeCell ref="E2779:F2779"/>
    <mergeCell ref="E2780:F2780"/>
    <mergeCell ref="H2725:I2725"/>
    <mergeCell ref="E2731:F2731"/>
    <mergeCell ref="H2733:I2733"/>
    <mergeCell ref="E2739:F2739"/>
    <mergeCell ref="E2740:F2740"/>
    <mergeCell ref="E2741:F2741"/>
    <mergeCell ref="H2743:I2743"/>
    <mergeCell ref="E2758:F2758"/>
    <mergeCell ref="E2762:F2762"/>
    <mergeCell ref="E2775:F2775"/>
    <mergeCell ref="E2776:F2776"/>
    <mergeCell ref="E2746:F2746"/>
    <mergeCell ref="E2747:F2747"/>
    <mergeCell ref="E2751:F2751"/>
    <mergeCell ref="E2752:F2752"/>
    <mergeCell ref="E2759:F2759"/>
    <mergeCell ref="E2760:F2760"/>
    <mergeCell ref="E2761:F2761"/>
    <mergeCell ref="E2738:F2738"/>
    <mergeCell ref="E2735:F2735"/>
    <mergeCell ref="E2736:F2736"/>
    <mergeCell ref="E2737:F2737"/>
    <mergeCell ref="E2745:F2745"/>
    <mergeCell ref="E2753:F2753"/>
    <mergeCell ref="E2748:F2748"/>
    <mergeCell ref="E2749:F2749"/>
    <mergeCell ref="E2750:F2750"/>
    <mergeCell ref="H2755:I2755"/>
    <mergeCell ref="E2757:F2757"/>
    <mergeCell ref="E2763:F2763"/>
    <mergeCell ref="H2765:I2765"/>
    <mergeCell ref="E2771:F2771"/>
    <mergeCell ref="E2632:F2632"/>
    <mergeCell ref="E2626:F2626"/>
    <mergeCell ref="E2627:F2627"/>
    <mergeCell ref="E2702:F2702"/>
    <mergeCell ref="E2701:F2701"/>
    <mergeCell ref="E2718:F2718"/>
    <mergeCell ref="E2688:F2688"/>
    <mergeCell ref="E2697:F2697"/>
    <mergeCell ref="E2703:F2703"/>
    <mergeCell ref="E2693:F2693"/>
    <mergeCell ref="E2730:F2730"/>
    <mergeCell ref="E2710:F2710"/>
    <mergeCell ref="E2714:F2714"/>
    <mergeCell ref="E2711:F2711"/>
    <mergeCell ref="E2712:F2712"/>
    <mergeCell ref="E2713:F2713"/>
    <mergeCell ref="E2719:F2719"/>
    <mergeCell ref="E2720:F2720"/>
    <mergeCell ref="E2727:F2727"/>
    <mergeCell ref="E2728:F2728"/>
    <mergeCell ref="E2729:F2729"/>
    <mergeCell ref="H2567:I2567"/>
    <mergeCell ref="E2569:F2569"/>
    <mergeCell ref="E2651:F2651"/>
    <mergeCell ref="E2652:F2652"/>
    <mergeCell ref="E2618:F2618"/>
    <mergeCell ref="E2623:F2623"/>
    <mergeCell ref="E2598:F2598"/>
    <mergeCell ref="E2599:F2599"/>
    <mergeCell ref="E2600:F2600"/>
    <mergeCell ref="E2616:F2616"/>
    <mergeCell ref="E2617:F2617"/>
    <mergeCell ref="E2615:F2615"/>
    <mergeCell ref="H2620:I2620"/>
    <mergeCell ref="E2622:F2622"/>
    <mergeCell ref="H2629:I2629"/>
    <mergeCell ref="E2631:F2631"/>
    <mergeCell ref="H2636:I2636"/>
    <mergeCell ref="E2638:F2638"/>
    <mergeCell ref="E2639:F2639"/>
    <mergeCell ref="E2640:F2640"/>
    <mergeCell ref="H2645:I2645"/>
    <mergeCell ref="E2647:F2647"/>
    <mergeCell ref="E2648:F2648"/>
    <mergeCell ref="E2649:F2649"/>
    <mergeCell ref="E2650:F2650"/>
    <mergeCell ref="E2641:F2641"/>
    <mergeCell ref="E2642:F2642"/>
    <mergeCell ref="E2643:F2643"/>
    <mergeCell ref="E2633:F2633"/>
    <mergeCell ref="E2634:F2634"/>
    <mergeCell ref="E2624:F2624"/>
    <mergeCell ref="E2625:F2625"/>
    <mergeCell ref="E2553:F2553"/>
    <mergeCell ref="E2563:F2563"/>
    <mergeCell ref="E2564:F2564"/>
    <mergeCell ref="E2565:F2565"/>
    <mergeCell ref="E2545:F2545"/>
    <mergeCell ref="E2540:F2540"/>
    <mergeCell ref="E2520:F2520"/>
    <mergeCell ref="E2521:F2521"/>
    <mergeCell ref="E2539:F2539"/>
    <mergeCell ref="E2531:F2531"/>
    <mergeCell ref="E2532:F2532"/>
    <mergeCell ref="E2533:F2533"/>
    <mergeCell ref="H2535:I2535"/>
    <mergeCell ref="E2541:F2541"/>
    <mergeCell ref="H2543:I2543"/>
    <mergeCell ref="E2550:F2550"/>
    <mergeCell ref="E2551:F2551"/>
    <mergeCell ref="E2552:F2552"/>
    <mergeCell ref="H2559:I2559"/>
    <mergeCell ref="E2561:F2561"/>
    <mergeCell ref="E2562:F2562"/>
    <mergeCell ref="E2527:F2527"/>
    <mergeCell ref="E2528:F2528"/>
    <mergeCell ref="E2537:F2537"/>
    <mergeCell ref="E2538:F2538"/>
    <mergeCell ref="E2554:F2554"/>
    <mergeCell ref="E2555:F2555"/>
    <mergeCell ref="E2556:F2556"/>
    <mergeCell ref="E2557:F2557"/>
    <mergeCell ref="E2546:F2546"/>
    <mergeCell ref="E2547:F2547"/>
    <mergeCell ref="E2548:F2548"/>
    <mergeCell ref="E2519:F2519"/>
    <mergeCell ref="E2529:F2529"/>
    <mergeCell ref="E2530:F2530"/>
    <mergeCell ref="E2513:F2513"/>
    <mergeCell ref="E2502:F2502"/>
    <mergeCell ref="E2503:F2503"/>
    <mergeCell ref="E2504:F2504"/>
    <mergeCell ref="E2505:F2505"/>
    <mergeCell ref="E2494:F2494"/>
    <mergeCell ref="E2501:F2501"/>
    <mergeCell ref="E2509:F2509"/>
    <mergeCell ref="E2491:F2491"/>
    <mergeCell ref="E2492:F2492"/>
    <mergeCell ref="E2493:F2493"/>
    <mergeCell ref="E2522:F2522"/>
    <mergeCell ref="E2523:F2523"/>
    <mergeCell ref="H2525:I2525"/>
    <mergeCell ref="E2517:F2517"/>
    <mergeCell ref="E2518:F2518"/>
    <mergeCell ref="E2252:F2252"/>
    <mergeCell ref="E2253:F2253"/>
    <mergeCell ref="E2410:F2410"/>
    <mergeCell ref="E2411:F2411"/>
    <mergeCell ref="E2407:F2407"/>
    <mergeCell ref="E2398:F2398"/>
    <mergeCell ref="E2399:F2399"/>
    <mergeCell ref="E2400:F2400"/>
    <mergeCell ref="E2401:F2401"/>
    <mergeCell ref="E2390:F2390"/>
    <mergeCell ref="E2388:F2388"/>
    <mergeCell ref="E2389:F2389"/>
    <mergeCell ref="E2386:F2386"/>
    <mergeCell ref="E2387:F2387"/>
    <mergeCell ref="E2396:F2396"/>
    <mergeCell ref="E2397:F2397"/>
    <mergeCell ref="E2317:F2317"/>
    <mergeCell ref="E2318:F2318"/>
    <mergeCell ref="E2319:F2319"/>
    <mergeCell ref="E2326:F2326"/>
    <mergeCell ref="E2327:F2327"/>
    <mergeCell ref="E2328:F2328"/>
    <mergeCell ref="E2378:F2378"/>
    <mergeCell ref="E2379:F2379"/>
    <mergeCell ref="E2380:F2380"/>
    <mergeCell ref="E2368:F2368"/>
    <mergeCell ref="E2369:F2369"/>
    <mergeCell ref="E2370:F2370"/>
    <mergeCell ref="E2360:F2360"/>
    <mergeCell ref="E2357:F2357"/>
    <mergeCell ref="E2358:F2358"/>
    <mergeCell ref="E2359:F2359"/>
    <mergeCell ref="E2195:F2195"/>
    <mergeCell ref="E2170:F2170"/>
    <mergeCell ref="E2164:F2164"/>
    <mergeCell ref="E2169:F2169"/>
    <mergeCell ref="E2131:F2131"/>
    <mergeCell ref="E2132:F2132"/>
    <mergeCell ref="E2158:F2158"/>
    <mergeCell ref="E2168:F2168"/>
    <mergeCell ref="E2178:F2178"/>
    <mergeCell ref="E2179:F2179"/>
    <mergeCell ref="E2188:F2188"/>
    <mergeCell ref="E2189:F2189"/>
    <mergeCell ref="E2190:F2190"/>
    <mergeCell ref="E2316:F2316"/>
    <mergeCell ref="E2289:F2289"/>
    <mergeCell ref="E2263:F2263"/>
    <mergeCell ref="E2267:F2267"/>
    <mergeCell ref="E2254:F2254"/>
    <mergeCell ref="E2240:F2240"/>
    <mergeCell ref="E2234:F2234"/>
    <mergeCell ref="E2285:F2285"/>
    <mergeCell ref="E2286:F2286"/>
    <mergeCell ref="E2287:F2287"/>
    <mergeCell ref="E2276:F2276"/>
    <mergeCell ref="E2277:F2277"/>
    <mergeCell ref="E2278:F2278"/>
    <mergeCell ref="E2268:F2268"/>
    <mergeCell ref="E2269:F2269"/>
    <mergeCell ref="E2241:F2241"/>
    <mergeCell ref="E2242:F2242"/>
    <mergeCell ref="E2243:F2243"/>
    <mergeCell ref="E2251:F2251"/>
    <mergeCell ref="E2098:F2098"/>
    <mergeCell ref="E2099:F2099"/>
    <mergeCell ref="E2100:F2100"/>
    <mergeCell ref="E2088:F2088"/>
    <mergeCell ref="E2089:F2089"/>
    <mergeCell ref="E2090:F2090"/>
    <mergeCell ref="E2091:F2091"/>
    <mergeCell ref="E2101:F2101"/>
    <mergeCell ref="E2108:F2108"/>
    <mergeCell ref="E2095:F2095"/>
    <mergeCell ref="E2096:F2096"/>
    <mergeCell ref="E2097:F2097"/>
    <mergeCell ref="H2103:I2103"/>
    <mergeCell ref="E2105:F2105"/>
    <mergeCell ref="E2191:F2191"/>
    <mergeCell ref="E2181:F2181"/>
    <mergeCell ref="E2182:F2182"/>
    <mergeCell ref="E2110:F2110"/>
    <mergeCell ref="E2111:F2111"/>
    <mergeCell ref="E2120:F2120"/>
    <mergeCell ref="E2121:F2121"/>
    <mergeCell ref="E2152:F2152"/>
    <mergeCell ref="E2163:F2163"/>
    <mergeCell ref="E2174:F2174"/>
    <mergeCell ref="E2183:F2183"/>
    <mergeCell ref="E2184:F2184"/>
    <mergeCell ref="E2159:F2159"/>
    <mergeCell ref="E2153:F2153"/>
    <mergeCell ref="E2154:F2154"/>
    <mergeCell ref="E2142:F2142"/>
    <mergeCell ref="E2143:F2143"/>
    <mergeCell ref="E2141:F2141"/>
    <mergeCell ref="E2035:F2035"/>
    <mergeCell ref="E2008:F2008"/>
    <mergeCell ref="E2009:F2009"/>
    <mergeCell ref="E2010:F2010"/>
    <mergeCell ref="E2011:F2011"/>
    <mergeCell ref="E2000:F2000"/>
    <mergeCell ref="E2001:F2001"/>
    <mergeCell ref="E1999:F1999"/>
    <mergeCell ref="E1989:F1989"/>
    <mergeCell ref="E1990:F1990"/>
    <mergeCell ref="E1995:F1995"/>
    <mergeCell ref="H1997:I1997"/>
    <mergeCell ref="E2003:F2003"/>
    <mergeCell ref="E2004:F2004"/>
    <mergeCell ref="H2006:I2006"/>
    <mergeCell ref="E2012:F2012"/>
    <mergeCell ref="E2013:F2013"/>
    <mergeCell ref="E2014:F2014"/>
    <mergeCell ref="H2018:I2018"/>
    <mergeCell ref="E2021:F2021"/>
    <mergeCell ref="E2022:F2022"/>
    <mergeCell ref="E2023:F2023"/>
    <mergeCell ref="H2029:I2029"/>
    <mergeCell ref="E2032:F2032"/>
    <mergeCell ref="E2033:F2033"/>
    <mergeCell ref="E2031:F2031"/>
    <mergeCell ref="E2027:F2027"/>
    <mergeCell ref="E2016:F2016"/>
    <mergeCell ref="E2020:F2020"/>
    <mergeCell ref="E2026:F2026"/>
    <mergeCell ref="E2034:F2034"/>
    <mergeCell ref="E2024:F2024"/>
    <mergeCell ref="E1888:F1888"/>
    <mergeCell ref="E1876:F1876"/>
    <mergeCell ref="E1877:F1877"/>
    <mergeCell ref="E1865:F1865"/>
    <mergeCell ref="E1866:F1866"/>
    <mergeCell ref="E1870:F1870"/>
    <mergeCell ref="E1871:F1871"/>
    <mergeCell ref="E1872:F1872"/>
    <mergeCell ref="E1881:F1881"/>
    <mergeCell ref="E1882:F1882"/>
    <mergeCell ref="E1863:F1863"/>
    <mergeCell ref="E1864:F1864"/>
    <mergeCell ref="H1868:I1868"/>
    <mergeCell ref="E1873:F1873"/>
    <mergeCell ref="E1874:F1874"/>
    <mergeCell ref="E1875:F1875"/>
    <mergeCell ref="H1879:I1879"/>
    <mergeCell ref="E1884:F1884"/>
    <mergeCell ref="E1885:F1885"/>
    <mergeCell ref="E1886:F1886"/>
    <mergeCell ref="E1883:F1883"/>
    <mergeCell ref="E1800:F1800"/>
    <mergeCell ref="E1801:F1801"/>
    <mergeCell ref="E1779:F1779"/>
    <mergeCell ref="E1780:F1780"/>
    <mergeCell ref="E1799:F1799"/>
    <mergeCell ref="H1774:I1774"/>
    <mergeCell ref="E1776:F1776"/>
    <mergeCell ref="E1777:F1777"/>
    <mergeCell ref="E1778:F1778"/>
    <mergeCell ref="H1782:I1782"/>
    <mergeCell ref="E1785:F1785"/>
    <mergeCell ref="E1786:F1786"/>
    <mergeCell ref="E1787:F1787"/>
    <mergeCell ref="H1789:I1789"/>
    <mergeCell ref="H1796:I1796"/>
    <mergeCell ref="E1798:F1798"/>
    <mergeCell ref="E1887:F1887"/>
    <mergeCell ref="E1805:F1805"/>
    <mergeCell ref="E1823:F1823"/>
    <mergeCell ref="E1824:F1824"/>
    <mergeCell ref="E1825:F1825"/>
    <mergeCell ref="E1832:F1832"/>
    <mergeCell ref="E1833:F1833"/>
    <mergeCell ref="E1834:F1834"/>
    <mergeCell ref="E1843:F1843"/>
    <mergeCell ref="E1822:F1822"/>
    <mergeCell ref="E1814:F1814"/>
    <mergeCell ref="E1821:F1821"/>
    <mergeCell ref="E1812:F1812"/>
    <mergeCell ref="E1813:F1813"/>
    <mergeCell ref="E1806:F1806"/>
    <mergeCell ref="E1815:F1815"/>
    <mergeCell ref="E1745:F1745"/>
    <mergeCell ref="E1724:F1724"/>
    <mergeCell ref="E1716:F1716"/>
    <mergeCell ref="E1738:F1738"/>
    <mergeCell ref="E1739:F1739"/>
    <mergeCell ref="E1740:F1740"/>
    <mergeCell ref="E1746:F1746"/>
    <mergeCell ref="E1747:F1747"/>
    <mergeCell ref="E1748:F1748"/>
    <mergeCell ref="H1750:I1750"/>
    <mergeCell ref="H1734:I1734"/>
    <mergeCell ref="E1736:F1736"/>
    <mergeCell ref="E1737:F1737"/>
    <mergeCell ref="H1742:I1742"/>
    <mergeCell ref="E1744:F1744"/>
    <mergeCell ref="E1793:F1793"/>
    <mergeCell ref="E1794:F1794"/>
    <mergeCell ref="E1791:F1791"/>
    <mergeCell ref="E1792:F1792"/>
    <mergeCell ref="E1770:F1770"/>
    <mergeCell ref="H1759:I1759"/>
    <mergeCell ref="H1767:I1767"/>
    <mergeCell ref="E1686:F1686"/>
    <mergeCell ref="E1648:F1648"/>
    <mergeCell ref="E1653:F1653"/>
    <mergeCell ref="E1632:F1632"/>
    <mergeCell ref="E1637:F1637"/>
    <mergeCell ref="E1638:F1638"/>
    <mergeCell ref="E1645:F1645"/>
    <mergeCell ref="E1646:F1646"/>
    <mergeCell ref="E1647:F1647"/>
    <mergeCell ref="E1624:F1624"/>
    <mergeCell ref="E1644:F1644"/>
    <mergeCell ref="E1652:F1652"/>
    <mergeCell ref="H1626:I1626"/>
    <mergeCell ref="E1629:F1629"/>
    <mergeCell ref="E1630:F1630"/>
    <mergeCell ref="E1631:F1631"/>
    <mergeCell ref="H1634:I1634"/>
    <mergeCell ref="E1639:F1639"/>
    <mergeCell ref="E1640:F1640"/>
    <mergeCell ref="H1642:I1642"/>
    <mergeCell ref="E1649:F1649"/>
    <mergeCell ref="E1650:F1650"/>
    <mergeCell ref="E1651:F1651"/>
    <mergeCell ref="E1654:F1654"/>
    <mergeCell ref="E1655:F1655"/>
    <mergeCell ref="E1656:F1656"/>
    <mergeCell ref="E1662:F1662"/>
    <mergeCell ref="E1663:F1663"/>
    <mergeCell ref="E1664:F1664"/>
    <mergeCell ref="E1661:F1661"/>
    <mergeCell ref="E1628:F1628"/>
    <mergeCell ref="E1636:F1636"/>
    <mergeCell ref="E1577:F1577"/>
    <mergeCell ref="E1568:F1568"/>
    <mergeCell ref="E1569:F1569"/>
    <mergeCell ref="E1576:F1576"/>
    <mergeCell ref="E1560:F1560"/>
    <mergeCell ref="E1561:F1561"/>
    <mergeCell ref="E1552:F1552"/>
    <mergeCell ref="E1553:F1553"/>
    <mergeCell ref="E1544:F1544"/>
    <mergeCell ref="E1545:F1545"/>
    <mergeCell ref="E1565:F1565"/>
    <mergeCell ref="E1566:F1566"/>
    <mergeCell ref="E1567:F1567"/>
    <mergeCell ref="H1571:I1571"/>
    <mergeCell ref="E1573:F1573"/>
    <mergeCell ref="E1574:F1574"/>
    <mergeCell ref="E1575:F1575"/>
    <mergeCell ref="E1529:F1529"/>
    <mergeCell ref="E1536:F1536"/>
    <mergeCell ref="E1537:F1537"/>
    <mergeCell ref="E1513:F1513"/>
    <mergeCell ref="E1514:F1514"/>
    <mergeCell ref="E1515:F1515"/>
    <mergeCell ref="E1509:F1509"/>
    <mergeCell ref="E1508:F1508"/>
    <mergeCell ref="H1506:I1506"/>
    <mergeCell ref="E1510:F1510"/>
    <mergeCell ref="E1511:F1511"/>
    <mergeCell ref="E1512:F1512"/>
    <mergeCell ref="E1518:F1518"/>
    <mergeCell ref="E1519:F1519"/>
    <mergeCell ref="E1520:F1520"/>
    <mergeCell ref="E1526:F1526"/>
    <mergeCell ref="E1527:F1527"/>
    <mergeCell ref="E1528:F1528"/>
    <mergeCell ref="E1456:F1456"/>
    <mergeCell ref="E1426:F1426"/>
    <mergeCell ref="E1416:F1416"/>
    <mergeCell ref="E1417:F1417"/>
    <mergeCell ref="E1422:F1422"/>
    <mergeCell ref="E1423:F1423"/>
    <mergeCell ref="H1428:I1428"/>
    <mergeCell ref="E1432:F1432"/>
    <mergeCell ref="E1433:F1433"/>
    <mergeCell ref="E1434:F1434"/>
    <mergeCell ref="H1436:I1436"/>
    <mergeCell ref="H1444:I1444"/>
    <mergeCell ref="E1446:F1446"/>
    <mergeCell ref="E1447:F1447"/>
    <mergeCell ref="H1453:I1453"/>
    <mergeCell ref="E1524:F1524"/>
    <mergeCell ref="E1525:F1525"/>
    <mergeCell ref="E1516:F1516"/>
    <mergeCell ref="E1523:F1523"/>
    <mergeCell ref="E1517:F1517"/>
    <mergeCell ref="E1502:F1502"/>
    <mergeCell ref="E1503:F1503"/>
    <mergeCell ref="E1504:F1504"/>
    <mergeCell ref="E1465:F1465"/>
    <mergeCell ref="E1466:F1466"/>
    <mergeCell ref="E1467:F1467"/>
    <mergeCell ref="E1468:F1468"/>
    <mergeCell ref="E1469:F1469"/>
    <mergeCell ref="E1457:F1457"/>
    <mergeCell ref="E1458:F1458"/>
    <mergeCell ref="E1459:F1459"/>
    <mergeCell ref="E1484:F1484"/>
    <mergeCell ref="E1418:F1418"/>
    <mergeCell ref="H1420:I1420"/>
    <mergeCell ref="E1397:F1397"/>
    <mergeCell ref="E1398:F1398"/>
    <mergeCell ref="H1400:I1400"/>
    <mergeCell ref="E1402:F1402"/>
    <mergeCell ref="E1403:F1403"/>
    <mergeCell ref="H1408:I1408"/>
    <mergeCell ref="E1410:F1410"/>
    <mergeCell ref="E1411:F1411"/>
    <mergeCell ref="E1412:F1412"/>
    <mergeCell ref="E1424:F1424"/>
    <mergeCell ref="E1425:F1425"/>
    <mergeCell ref="E1430:F1430"/>
    <mergeCell ref="E1431:F1431"/>
    <mergeCell ref="E1438:F1438"/>
    <mergeCell ref="E1455:F1455"/>
    <mergeCell ref="E1442:F1442"/>
    <mergeCell ref="E1451:F1451"/>
    <mergeCell ref="E1395:F1395"/>
    <mergeCell ref="E1396:F1396"/>
    <mergeCell ref="E1370:F1370"/>
    <mergeCell ref="E1364:F1364"/>
    <mergeCell ref="E1365:F1365"/>
    <mergeCell ref="E1371:F1371"/>
    <mergeCell ref="E1372:F1372"/>
    <mergeCell ref="E1373:F1373"/>
    <mergeCell ref="E1374:F1374"/>
    <mergeCell ref="H1376:I1376"/>
    <mergeCell ref="E1394:F1394"/>
    <mergeCell ref="E1413:F1413"/>
    <mergeCell ref="E1414:F1414"/>
    <mergeCell ref="E1415:F1415"/>
    <mergeCell ref="E1405:F1405"/>
    <mergeCell ref="E1406:F1406"/>
    <mergeCell ref="E1404:F1404"/>
    <mergeCell ref="E1291:F1291"/>
    <mergeCell ref="E1292:F1292"/>
    <mergeCell ref="H1294:I1294"/>
    <mergeCell ref="E1299:F1299"/>
    <mergeCell ref="E1300:F1300"/>
    <mergeCell ref="E1301:F1301"/>
    <mergeCell ref="H1303:I1303"/>
    <mergeCell ref="E1307:F1307"/>
    <mergeCell ref="E1308:F1308"/>
    <mergeCell ref="E1309:F1309"/>
    <mergeCell ref="H1311:I1311"/>
    <mergeCell ref="E1389:F1389"/>
    <mergeCell ref="E1390:F1390"/>
    <mergeCell ref="E1378:F1378"/>
    <mergeCell ref="E1379:F1379"/>
    <mergeCell ref="E1380:F1380"/>
    <mergeCell ref="E1381:F1381"/>
    <mergeCell ref="E1382:F1382"/>
    <mergeCell ref="H1384:I1384"/>
    <mergeCell ref="E1386:F1386"/>
    <mergeCell ref="E1387:F1387"/>
    <mergeCell ref="E1388:F1388"/>
    <mergeCell ref="E1224:F1224"/>
    <mergeCell ref="E1225:F1225"/>
    <mergeCell ref="E1226:F1226"/>
    <mergeCell ref="E1262:F1262"/>
    <mergeCell ref="E1263:F1263"/>
    <mergeCell ref="E1264:F1264"/>
    <mergeCell ref="E1265:F1265"/>
    <mergeCell ref="H1267:I1267"/>
    <mergeCell ref="E1254:F1254"/>
    <mergeCell ref="E1255:F1255"/>
    <mergeCell ref="E1246:F1246"/>
    <mergeCell ref="E1247:F1247"/>
    <mergeCell ref="E1245:F1245"/>
    <mergeCell ref="E1253:F1253"/>
    <mergeCell ref="E1261:F1261"/>
    <mergeCell ref="E1256:F1256"/>
    <mergeCell ref="E1330:F1330"/>
    <mergeCell ref="E1321:F1321"/>
    <mergeCell ref="E1322:F1322"/>
    <mergeCell ref="E1306:F1306"/>
    <mergeCell ref="E1298:F1298"/>
    <mergeCell ref="E1289:F1289"/>
    <mergeCell ref="E1290:F1290"/>
    <mergeCell ref="E1280:F1280"/>
    <mergeCell ref="E1281:F1281"/>
    <mergeCell ref="E1282:F1282"/>
    <mergeCell ref="E1272:F1272"/>
    <mergeCell ref="E1273:F1273"/>
    <mergeCell ref="E1271:F1271"/>
    <mergeCell ref="E1269:F1269"/>
    <mergeCell ref="E1270:F1270"/>
    <mergeCell ref="E1278:F1278"/>
    <mergeCell ref="E1175:F1175"/>
    <mergeCell ref="E1184:F1184"/>
    <mergeCell ref="E1155:F1155"/>
    <mergeCell ref="E1156:F1156"/>
    <mergeCell ref="E1146:F1146"/>
    <mergeCell ref="E1147:F1147"/>
    <mergeCell ref="E1161:F1161"/>
    <mergeCell ref="E1162:F1162"/>
    <mergeCell ref="E1163:F1163"/>
    <mergeCell ref="H1168:I1168"/>
    <mergeCell ref="E1170:F1170"/>
    <mergeCell ref="E1171:F1171"/>
    <mergeCell ref="E1172:F1172"/>
    <mergeCell ref="H1177:I1177"/>
    <mergeCell ref="E1179:F1179"/>
    <mergeCell ref="E1180:F1180"/>
    <mergeCell ref="E1181:F1181"/>
    <mergeCell ref="E1182:F1182"/>
    <mergeCell ref="E1183:F1183"/>
    <mergeCell ref="E1173:F1173"/>
    <mergeCell ref="E1174:F1174"/>
    <mergeCell ref="E1164:F1164"/>
    <mergeCell ref="E1165:F1165"/>
    <mergeCell ref="E1139:F1139"/>
    <mergeCell ref="E1148:F1148"/>
    <mergeCell ref="E1157:F1157"/>
    <mergeCell ref="E1137:F1137"/>
    <mergeCell ref="E1128:F1128"/>
    <mergeCell ref="E1129:F1129"/>
    <mergeCell ref="E1136:F1136"/>
    <mergeCell ref="H1141:I1141"/>
    <mergeCell ref="E1143:F1143"/>
    <mergeCell ref="E1144:F1144"/>
    <mergeCell ref="E1145:F1145"/>
    <mergeCell ref="H1150:I1150"/>
    <mergeCell ref="E1152:F1152"/>
    <mergeCell ref="E1153:F1153"/>
    <mergeCell ref="E1154:F1154"/>
    <mergeCell ref="H1159:I1159"/>
    <mergeCell ref="E1166:F1166"/>
    <mergeCell ref="E1119:F1119"/>
    <mergeCell ref="E1120:F1120"/>
    <mergeCell ref="E1121:F1121"/>
    <mergeCell ref="E1130:F1130"/>
    <mergeCell ref="E1110:F1110"/>
    <mergeCell ref="E1111:F1111"/>
    <mergeCell ref="E1101:F1101"/>
    <mergeCell ref="E1102:F1102"/>
    <mergeCell ref="E1112:F1112"/>
    <mergeCell ref="H1123:I1123"/>
    <mergeCell ref="E1125:F1125"/>
    <mergeCell ref="E1126:F1126"/>
    <mergeCell ref="E1127:F1127"/>
    <mergeCell ref="H1132:I1132"/>
    <mergeCell ref="E1134:F1134"/>
    <mergeCell ref="E1135:F1135"/>
    <mergeCell ref="E1138:F1138"/>
    <mergeCell ref="E1103:F1103"/>
    <mergeCell ref="E989:F989"/>
    <mergeCell ref="E990:F990"/>
    <mergeCell ref="H995:I995"/>
    <mergeCell ref="E997:F997"/>
    <mergeCell ref="E1002:F1002"/>
    <mergeCell ref="H1004:I1004"/>
    <mergeCell ref="E1009:F1009"/>
    <mergeCell ref="E1088:F1088"/>
    <mergeCell ref="E1079:F1079"/>
    <mergeCell ref="E1047:F1047"/>
    <mergeCell ref="E1052:F1052"/>
    <mergeCell ref="E1065:F1065"/>
    <mergeCell ref="E1066:F1066"/>
    <mergeCell ref="E1039:F1039"/>
    <mergeCell ref="E1044:F1044"/>
    <mergeCell ref="E1045:F1045"/>
    <mergeCell ref="E1046:F1046"/>
    <mergeCell ref="E1053:F1053"/>
    <mergeCell ref="E1054:F1054"/>
    <mergeCell ref="E1072:F1072"/>
    <mergeCell ref="E1073:F1073"/>
    <mergeCell ref="E1086:F1086"/>
    <mergeCell ref="E1087:F1087"/>
    <mergeCell ref="E1061:F1061"/>
    <mergeCell ref="E1006:F1006"/>
    <mergeCell ref="E1007:F1007"/>
    <mergeCell ref="E1008:F1008"/>
    <mergeCell ref="E1015:F1015"/>
    <mergeCell ref="E1019:F1019"/>
    <mergeCell ref="E973:F973"/>
    <mergeCell ref="E955:F955"/>
    <mergeCell ref="E956:F956"/>
    <mergeCell ref="E957:F957"/>
    <mergeCell ref="E963:F963"/>
    <mergeCell ref="E964:F964"/>
    <mergeCell ref="E946:F946"/>
    <mergeCell ref="E931:F931"/>
    <mergeCell ref="E944:F944"/>
    <mergeCell ref="E945:F945"/>
    <mergeCell ref="H950:I950"/>
    <mergeCell ref="E952:F952"/>
    <mergeCell ref="E953:F953"/>
    <mergeCell ref="E954:F954"/>
    <mergeCell ref="H960:I960"/>
    <mergeCell ref="E962:F962"/>
    <mergeCell ref="E1026:F1026"/>
    <mergeCell ref="E979:F979"/>
    <mergeCell ref="E980:F980"/>
    <mergeCell ref="E972:F972"/>
    <mergeCell ref="E965:F965"/>
    <mergeCell ref="H968:I968"/>
    <mergeCell ref="E970:F970"/>
    <mergeCell ref="E971:F971"/>
    <mergeCell ref="E974:F974"/>
    <mergeCell ref="E975:F975"/>
    <mergeCell ref="H977:I977"/>
    <mergeCell ref="E981:F981"/>
    <mergeCell ref="E982:F982"/>
    <mergeCell ref="E983:F983"/>
    <mergeCell ref="H986:I986"/>
    <mergeCell ref="E988:F988"/>
    <mergeCell ref="H842:I842"/>
    <mergeCell ref="E844:F844"/>
    <mergeCell ref="E845:F845"/>
    <mergeCell ref="E846:F846"/>
    <mergeCell ref="H852:I852"/>
    <mergeCell ref="E854:F854"/>
    <mergeCell ref="E856:F856"/>
    <mergeCell ref="E857:F857"/>
    <mergeCell ref="E855:F855"/>
    <mergeCell ref="E835:F835"/>
    <mergeCell ref="E823:F823"/>
    <mergeCell ref="E827:F827"/>
    <mergeCell ref="E847:F847"/>
    <mergeCell ref="E849:F849"/>
    <mergeCell ref="E850:F850"/>
    <mergeCell ref="E858:F858"/>
    <mergeCell ref="E966:F966"/>
    <mergeCell ref="E824:F824"/>
    <mergeCell ref="E825:F825"/>
    <mergeCell ref="E826:F826"/>
    <mergeCell ref="E832:F832"/>
    <mergeCell ref="E833:F833"/>
    <mergeCell ref="E834:F834"/>
    <mergeCell ref="E839:F839"/>
    <mergeCell ref="E840:F840"/>
    <mergeCell ref="E848:F848"/>
    <mergeCell ref="E865:F865"/>
    <mergeCell ref="E866:F866"/>
    <mergeCell ref="E867:F867"/>
    <mergeCell ref="H905:I905"/>
    <mergeCell ref="E941:F941"/>
    <mergeCell ref="E942:F942"/>
    <mergeCell ref="E741:F741"/>
    <mergeCell ref="E742:F742"/>
    <mergeCell ref="E760:F760"/>
    <mergeCell ref="E768:F768"/>
    <mergeCell ref="E769:F769"/>
    <mergeCell ref="E779:F779"/>
    <mergeCell ref="E780:F780"/>
    <mergeCell ref="E859:F859"/>
    <mergeCell ref="E811:F811"/>
    <mergeCell ref="E795:F795"/>
    <mergeCell ref="E796:F796"/>
    <mergeCell ref="E797:F797"/>
    <mergeCell ref="E804:F804"/>
    <mergeCell ref="E805:F805"/>
    <mergeCell ref="E806:F806"/>
    <mergeCell ref="E794:F794"/>
    <mergeCell ref="E807:F807"/>
    <mergeCell ref="E837:F837"/>
    <mergeCell ref="E838:F838"/>
    <mergeCell ref="E776:F776"/>
    <mergeCell ref="E745:F745"/>
    <mergeCell ref="E746:F746"/>
    <mergeCell ref="E754:F754"/>
    <mergeCell ref="E755:F755"/>
    <mergeCell ref="E756:F756"/>
    <mergeCell ref="E786:F786"/>
    <mergeCell ref="E787:F787"/>
    <mergeCell ref="E785:F785"/>
    <mergeCell ref="E753:F753"/>
    <mergeCell ref="E747:F747"/>
    <mergeCell ref="E815:F815"/>
    <mergeCell ref="E816:F816"/>
    <mergeCell ref="E650:F650"/>
    <mergeCell ref="E661:F661"/>
    <mergeCell ref="E706:F706"/>
    <mergeCell ref="E703:F703"/>
    <mergeCell ref="E704:F704"/>
    <mergeCell ref="E705:F705"/>
    <mergeCell ref="E714:F714"/>
    <mergeCell ref="E723:F723"/>
    <mergeCell ref="E724:F724"/>
    <mergeCell ref="E712:F712"/>
    <mergeCell ref="E713:F713"/>
    <mergeCell ref="E696:F696"/>
    <mergeCell ref="E697:F697"/>
    <mergeCell ref="E789:F789"/>
    <mergeCell ref="E777:F777"/>
    <mergeCell ref="E778:F778"/>
    <mergeCell ref="E770:F770"/>
    <mergeCell ref="E771:F771"/>
    <mergeCell ref="E772:F772"/>
    <mergeCell ref="E773:F773"/>
    <mergeCell ref="E788:F788"/>
    <mergeCell ref="E761:F761"/>
    <mergeCell ref="E762:F762"/>
    <mergeCell ref="E763:F763"/>
    <mergeCell ref="E764:F764"/>
    <mergeCell ref="E728:F728"/>
    <mergeCell ref="E729:F729"/>
    <mergeCell ref="E730:F730"/>
    <mergeCell ref="E718:F718"/>
    <mergeCell ref="E719:F719"/>
    <mergeCell ref="E733:F733"/>
    <mergeCell ref="E740:F740"/>
    <mergeCell ref="E558:F558"/>
    <mergeCell ref="E550:F550"/>
    <mergeCell ref="E551:F551"/>
    <mergeCell ref="E548:F548"/>
    <mergeCell ref="E549:F549"/>
    <mergeCell ref="E559:F559"/>
    <mergeCell ref="E560:F560"/>
    <mergeCell ref="E561:F561"/>
    <mergeCell ref="E675:F675"/>
    <mergeCell ref="E652:F652"/>
    <mergeCell ref="E653:F653"/>
    <mergeCell ref="E654:F654"/>
    <mergeCell ref="E655:F655"/>
    <mergeCell ref="E656:F656"/>
    <mergeCell ref="E616:F616"/>
    <mergeCell ref="E617:F617"/>
    <mergeCell ref="E607:F607"/>
    <mergeCell ref="E599:F599"/>
    <mergeCell ref="E600:F600"/>
    <mergeCell ref="E604:F604"/>
    <mergeCell ref="E605:F605"/>
    <mergeCell ref="E606:F606"/>
    <mergeCell ref="E591:F591"/>
    <mergeCell ref="E592:F592"/>
    <mergeCell ref="E601:F601"/>
    <mergeCell ref="E602:F602"/>
    <mergeCell ref="E603:F603"/>
    <mergeCell ref="E615:F615"/>
    <mergeCell ref="E628:F628"/>
    <mergeCell ref="E629:F629"/>
    <mergeCell ref="E637:F637"/>
    <mergeCell ref="E649:F649"/>
    <mergeCell ref="H372:I372"/>
    <mergeCell ref="E374:F374"/>
    <mergeCell ref="E375:F375"/>
    <mergeCell ref="E376:F376"/>
    <mergeCell ref="H385:I385"/>
    <mergeCell ref="E390:F390"/>
    <mergeCell ref="E507:F507"/>
    <mergeCell ref="E508:F508"/>
    <mergeCell ref="E472:F472"/>
    <mergeCell ref="E473:F473"/>
    <mergeCell ref="E464:F464"/>
    <mergeCell ref="E455:F455"/>
    <mergeCell ref="E456:F456"/>
    <mergeCell ref="E447:F447"/>
    <mergeCell ref="E445:F445"/>
    <mergeCell ref="E446:F446"/>
    <mergeCell ref="E437:F437"/>
    <mergeCell ref="E425:F425"/>
    <mergeCell ref="E431:F431"/>
    <mergeCell ref="E426:F426"/>
    <mergeCell ref="E427:F427"/>
    <mergeCell ref="E428:F428"/>
    <mergeCell ref="E397:F397"/>
    <mergeCell ref="E398:F398"/>
    <mergeCell ref="E404:F404"/>
    <mergeCell ref="E405:F405"/>
    <mergeCell ref="E406:F406"/>
    <mergeCell ref="H411:I411"/>
    <mergeCell ref="E413:F413"/>
    <mergeCell ref="E414:F414"/>
    <mergeCell ref="E421:F421"/>
    <mergeCell ref="E422:F422"/>
    <mergeCell ref="E380:F380"/>
    <mergeCell ref="E367:F367"/>
    <mergeCell ref="E362:F362"/>
    <mergeCell ref="E356:F356"/>
    <mergeCell ref="E357:F357"/>
    <mergeCell ref="E358:F358"/>
    <mergeCell ref="E345:F345"/>
    <mergeCell ref="E346:F346"/>
    <mergeCell ref="E347:F347"/>
    <mergeCell ref="E348:F348"/>
    <mergeCell ref="E349:F349"/>
    <mergeCell ref="E350:F350"/>
    <mergeCell ref="E355:F355"/>
    <mergeCell ref="E366:F366"/>
    <mergeCell ref="E368:F368"/>
    <mergeCell ref="E369:F369"/>
    <mergeCell ref="E370:F370"/>
    <mergeCell ref="E250:F250"/>
    <mergeCell ref="E251:F251"/>
    <mergeCell ref="E302:F302"/>
    <mergeCell ref="E303:F303"/>
    <mergeCell ref="E293:F293"/>
    <mergeCell ref="E294:F294"/>
    <mergeCell ref="E295:F295"/>
    <mergeCell ref="E285:F285"/>
    <mergeCell ref="E286:F286"/>
    <mergeCell ref="E287:F287"/>
    <mergeCell ref="E291:F291"/>
    <mergeCell ref="E292:F292"/>
    <mergeCell ref="E337:F337"/>
    <mergeCell ref="E338:F338"/>
    <mergeCell ref="E339:F339"/>
    <mergeCell ref="E322:F322"/>
    <mergeCell ref="E323:F323"/>
    <mergeCell ref="E327:F327"/>
    <mergeCell ref="E328:F328"/>
    <mergeCell ref="E305:F305"/>
    <mergeCell ref="E314:F314"/>
    <mergeCell ref="E315:F315"/>
    <mergeCell ref="E277:F277"/>
    <mergeCell ref="E283:F283"/>
    <mergeCell ref="E284:F284"/>
    <mergeCell ref="E273:F273"/>
    <mergeCell ref="E274:F274"/>
    <mergeCell ref="E275:F275"/>
    <mergeCell ref="E276:F276"/>
    <mergeCell ref="E264:F264"/>
    <mergeCell ref="E265:F265"/>
    <mergeCell ref="E266:F266"/>
    <mergeCell ref="E171:F171"/>
    <mergeCell ref="E172:F172"/>
    <mergeCell ref="E173:F173"/>
    <mergeCell ref="E180:F180"/>
    <mergeCell ref="E181:F181"/>
    <mergeCell ref="E182:F182"/>
    <mergeCell ref="E158:F158"/>
    <mergeCell ref="E163:F163"/>
    <mergeCell ref="E164:F164"/>
    <mergeCell ref="E187:F187"/>
    <mergeCell ref="E188:F188"/>
    <mergeCell ref="E159:F159"/>
    <mergeCell ref="E160:F160"/>
    <mergeCell ref="E161:F161"/>
    <mergeCell ref="E162:F162"/>
    <mergeCell ref="H166:I166"/>
    <mergeCell ref="E168:F168"/>
    <mergeCell ref="E169:F169"/>
    <mergeCell ref="E170:F170"/>
    <mergeCell ref="E174:F174"/>
    <mergeCell ref="E175:F175"/>
    <mergeCell ref="E176:F176"/>
    <mergeCell ref="E128:F128"/>
    <mergeCell ref="E133:F133"/>
    <mergeCell ref="E134:F134"/>
    <mergeCell ref="E135:F135"/>
    <mergeCell ref="E122:F122"/>
    <mergeCell ref="E123:F123"/>
    <mergeCell ref="E127:F127"/>
    <mergeCell ref="E114:F114"/>
    <mergeCell ref="E115:F115"/>
    <mergeCell ref="E116:F116"/>
    <mergeCell ref="E117:F117"/>
    <mergeCell ref="H119:I119"/>
    <mergeCell ref="E121:F121"/>
    <mergeCell ref="E151:F151"/>
    <mergeCell ref="E155:F155"/>
    <mergeCell ref="E156:F156"/>
    <mergeCell ref="E157:F157"/>
    <mergeCell ref="E144:F144"/>
    <mergeCell ref="E145:F145"/>
    <mergeCell ref="E146:F146"/>
    <mergeCell ref="E147:F147"/>
    <mergeCell ref="E136:F136"/>
    <mergeCell ref="E137:F137"/>
    <mergeCell ref="E138:F138"/>
    <mergeCell ref="E139:F139"/>
    <mergeCell ref="E140:F140"/>
    <mergeCell ref="H142:I142"/>
    <mergeCell ref="E150:F150"/>
    <mergeCell ref="H153:I153"/>
    <mergeCell ref="E113:F113"/>
    <mergeCell ref="A98:E98"/>
    <mergeCell ref="F98:I98"/>
    <mergeCell ref="A99:E99"/>
    <mergeCell ref="F99:I99"/>
    <mergeCell ref="A102:E102"/>
    <mergeCell ref="F102:I102"/>
    <mergeCell ref="A104:E104"/>
    <mergeCell ref="F104:I104"/>
    <mergeCell ref="A106:E106"/>
    <mergeCell ref="F106:I106"/>
    <mergeCell ref="E73:F73"/>
    <mergeCell ref="E74:F74"/>
    <mergeCell ref="E75:F75"/>
    <mergeCell ref="E76:F76"/>
    <mergeCell ref="E77:F77"/>
    <mergeCell ref="E78:F78"/>
    <mergeCell ref="E79:F79"/>
    <mergeCell ref="E80:F80"/>
    <mergeCell ref="H82:I82"/>
    <mergeCell ref="E84:F84"/>
    <mergeCell ref="E85:F85"/>
    <mergeCell ref="E86:F86"/>
    <mergeCell ref="H88:I88"/>
    <mergeCell ref="E90:F90"/>
    <mergeCell ref="E91:F91"/>
    <mergeCell ref="A92:A93"/>
    <mergeCell ref="B92:B93"/>
    <mergeCell ref="C92:C93"/>
    <mergeCell ref="D92:D93"/>
    <mergeCell ref="E92:F92"/>
    <mergeCell ref="G92:H92"/>
    <mergeCell ref="H71:I71"/>
    <mergeCell ref="H50:I50"/>
    <mergeCell ref="E52:F52"/>
    <mergeCell ref="E53:F53"/>
    <mergeCell ref="E54:F54"/>
    <mergeCell ref="H56:I56"/>
    <mergeCell ref="E58:F58"/>
    <mergeCell ref="E41:F41"/>
    <mergeCell ref="E42:F42"/>
    <mergeCell ref="H44:I44"/>
    <mergeCell ref="E46:F46"/>
    <mergeCell ref="E47:F47"/>
    <mergeCell ref="E48:F48"/>
    <mergeCell ref="H108:I108"/>
    <mergeCell ref="E110:F110"/>
    <mergeCell ref="E111:F111"/>
    <mergeCell ref="E112:F112"/>
    <mergeCell ref="I92:I93"/>
    <mergeCell ref="C1:D1"/>
    <mergeCell ref="E1:F1"/>
    <mergeCell ref="G1:H1"/>
    <mergeCell ref="I1:J1"/>
    <mergeCell ref="C2:D2"/>
    <mergeCell ref="E2:F2"/>
    <mergeCell ref="G2:H2"/>
    <mergeCell ref="I2:J2"/>
    <mergeCell ref="E15:F15"/>
    <mergeCell ref="E16:F16"/>
    <mergeCell ref="E17:F17"/>
    <mergeCell ref="E18:F18"/>
    <mergeCell ref="E19:F19"/>
    <mergeCell ref="E20:F20"/>
    <mergeCell ref="E9:F9"/>
    <mergeCell ref="E10:F10"/>
    <mergeCell ref="E11:F11"/>
    <mergeCell ref="E12:F12"/>
    <mergeCell ref="E13:F13"/>
    <mergeCell ref="E14:F14"/>
    <mergeCell ref="A3:J3"/>
    <mergeCell ref="A4:J4"/>
    <mergeCell ref="E5:F5"/>
    <mergeCell ref="E6:F6"/>
    <mergeCell ref="E7:F7"/>
    <mergeCell ref="E8:F8"/>
    <mergeCell ref="E27:F27"/>
    <mergeCell ref="E28:F28"/>
    <mergeCell ref="E29:F29"/>
    <mergeCell ref="E30:F30"/>
    <mergeCell ref="H32:I32"/>
    <mergeCell ref="E34:F34"/>
    <mergeCell ref="E21:F21"/>
    <mergeCell ref="E22:F22"/>
    <mergeCell ref="E23:F23"/>
    <mergeCell ref="E24:F24"/>
    <mergeCell ref="E25:F25"/>
    <mergeCell ref="E26:F26"/>
    <mergeCell ref="H125:I125"/>
    <mergeCell ref="E129:F129"/>
    <mergeCell ref="H131:I131"/>
    <mergeCell ref="E148:F148"/>
    <mergeCell ref="E149:F149"/>
    <mergeCell ref="E35:F35"/>
    <mergeCell ref="E36:F36"/>
    <mergeCell ref="E37:F37"/>
    <mergeCell ref="E38:F38"/>
    <mergeCell ref="E39:F39"/>
    <mergeCell ref="E40:F40"/>
    <mergeCell ref="E67:F67"/>
    <mergeCell ref="E68:F68"/>
    <mergeCell ref="E69:F69"/>
    <mergeCell ref="E59:F59"/>
    <mergeCell ref="E60:F60"/>
    <mergeCell ref="E61:F61"/>
    <mergeCell ref="E62:F62"/>
    <mergeCell ref="E63:F63"/>
    <mergeCell ref="H65:I65"/>
    <mergeCell ref="H178:I178"/>
    <mergeCell ref="E183:F183"/>
    <mergeCell ref="H185:I185"/>
    <mergeCell ref="E192:F192"/>
    <mergeCell ref="E193:F193"/>
    <mergeCell ref="E194:F194"/>
    <mergeCell ref="H197:I197"/>
    <mergeCell ref="E202:F202"/>
    <mergeCell ref="E203:F203"/>
    <mergeCell ref="H205:I205"/>
    <mergeCell ref="E208:F208"/>
    <mergeCell ref="E209:F209"/>
    <mergeCell ref="H211:I211"/>
    <mergeCell ref="E216:F216"/>
    <mergeCell ref="E217:F217"/>
    <mergeCell ref="E218:F218"/>
    <mergeCell ref="H220:I220"/>
    <mergeCell ref="E195:F195"/>
    <mergeCell ref="E225:F225"/>
    <mergeCell ref="E226:F226"/>
    <mergeCell ref="E227:F227"/>
    <mergeCell ref="H229:I229"/>
    <mergeCell ref="E234:F234"/>
    <mergeCell ref="E235:F235"/>
    <mergeCell ref="E236:F236"/>
    <mergeCell ref="H239:I239"/>
    <mergeCell ref="H253:I253"/>
    <mergeCell ref="E260:F260"/>
    <mergeCell ref="H262:I262"/>
    <mergeCell ref="E288:F288"/>
    <mergeCell ref="E289:F289"/>
    <mergeCell ref="E290:F290"/>
    <mergeCell ref="H297:I297"/>
    <mergeCell ref="E299:F299"/>
    <mergeCell ref="E300:F300"/>
    <mergeCell ref="E257:F257"/>
    <mergeCell ref="E258:F258"/>
    <mergeCell ref="E259:F259"/>
    <mergeCell ref="E247:F247"/>
    <mergeCell ref="E248:F248"/>
    <mergeCell ref="E249:F249"/>
    <mergeCell ref="E241:F241"/>
    <mergeCell ref="E242:F242"/>
    <mergeCell ref="E232:F232"/>
    <mergeCell ref="E233:F233"/>
    <mergeCell ref="E231:F231"/>
    <mergeCell ref="E237:F237"/>
    <mergeCell ref="E243:F243"/>
    <mergeCell ref="E255:F255"/>
    <mergeCell ref="E256:F256"/>
    <mergeCell ref="H307:I307"/>
    <mergeCell ref="E309:F309"/>
    <mergeCell ref="E310:F310"/>
    <mergeCell ref="E311:F311"/>
    <mergeCell ref="H317:I317"/>
    <mergeCell ref="E319:F319"/>
    <mergeCell ref="H325:I325"/>
    <mergeCell ref="E329:F329"/>
    <mergeCell ref="E330:F330"/>
    <mergeCell ref="E331:F331"/>
    <mergeCell ref="H335:I335"/>
    <mergeCell ref="H341:I341"/>
    <mergeCell ref="E343:F343"/>
    <mergeCell ref="E344:F344"/>
    <mergeCell ref="H352:I352"/>
    <mergeCell ref="E354:F354"/>
    <mergeCell ref="H360:I360"/>
    <mergeCell ref="H433:I433"/>
    <mergeCell ref="E435:F435"/>
    <mergeCell ref="E436:F436"/>
    <mergeCell ref="H442:I442"/>
    <mergeCell ref="E444:F444"/>
    <mergeCell ref="H461:I461"/>
    <mergeCell ref="E463:F463"/>
    <mergeCell ref="H469:I469"/>
    <mergeCell ref="E471:F471"/>
    <mergeCell ref="H477:I477"/>
    <mergeCell ref="E480:F480"/>
    <mergeCell ref="E481:F481"/>
    <mergeCell ref="E482:F482"/>
    <mergeCell ref="H485:I485"/>
    <mergeCell ref="E491:F491"/>
    <mergeCell ref="E492:F492"/>
    <mergeCell ref="E493:F493"/>
    <mergeCell ref="H453:I453"/>
    <mergeCell ref="E457:F457"/>
    <mergeCell ref="E458:F458"/>
    <mergeCell ref="E459:F459"/>
    <mergeCell ref="E465:F465"/>
    <mergeCell ref="E466:F466"/>
    <mergeCell ref="E467:F467"/>
    <mergeCell ref="E474:F474"/>
    <mergeCell ref="E451:F451"/>
    <mergeCell ref="E483:F483"/>
    <mergeCell ref="H495:I495"/>
    <mergeCell ref="E502:F502"/>
    <mergeCell ref="H504:I504"/>
    <mergeCell ref="H512:I512"/>
    <mergeCell ref="E514:F514"/>
    <mergeCell ref="E515:F515"/>
    <mergeCell ref="E516:F516"/>
    <mergeCell ref="H520:I520"/>
    <mergeCell ref="E529:F529"/>
    <mergeCell ref="H531:I531"/>
    <mergeCell ref="H542:I542"/>
    <mergeCell ref="E545:F545"/>
    <mergeCell ref="E546:F546"/>
    <mergeCell ref="E547:F547"/>
    <mergeCell ref="H553:I553"/>
    <mergeCell ref="E562:F562"/>
    <mergeCell ref="E563:F563"/>
    <mergeCell ref="E544:F544"/>
    <mergeCell ref="E534:F534"/>
    <mergeCell ref="E535:F535"/>
    <mergeCell ref="E539:F539"/>
    <mergeCell ref="E525:F525"/>
    <mergeCell ref="E526:F526"/>
    <mergeCell ref="E527:F527"/>
    <mergeCell ref="E528:F528"/>
    <mergeCell ref="E536:F536"/>
    <mergeCell ref="E537:F537"/>
    <mergeCell ref="E538:F538"/>
    <mergeCell ref="E540:F540"/>
    <mergeCell ref="E555:F555"/>
    <mergeCell ref="E556:F556"/>
    <mergeCell ref="E557:F557"/>
    <mergeCell ref="H565:I565"/>
    <mergeCell ref="E570:F570"/>
    <mergeCell ref="E571:F571"/>
    <mergeCell ref="E572:F572"/>
    <mergeCell ref="H580:I580"/>
    <mergeCell ref="E582:F582"/>
    <mergeCell ref="E588:F588"/>
    <mergeCell ref="E589:F589"/>
    <mergeCell ref="E590:F590"/>
    <mergeCell ref="H596:I596"/>
    <mergeCell ref="E598:F598"/>
    <mergeCell ref="E608:F608"/>
    <mergeCell ref="E609:F609"/>
    <mergeCell ref="E610:F610"/>
    <mergeCell ref="H613:I613"/>
    <mergeCell ref="E618:F618"/>
    <mergeCell ref="E619:F619"/>
    <mergeCell ref="E567:F567"/>
    <mergeCell ref="E568:F568"/>
    <mergeCell ref="E569:F569"/>
    <mergeCell ref="E576:F576"/>
    <mergeCell ref="E577:F577"/>
    <mergeCell ref="E578:F578"/>
    <mergeCell ref="E593:F593"/>
    <mergeCell ref="E594:F594"/>
    <mergeCell ref="E611:F611"/>
    <mergeCell ref="H669:I669"/>
    <mergeCell ref="E671:F671"/>
    <mergeCell ref="E672:F672"/>
    <mergeCell ref="H679:I679"/>
    <mergeCell ref="E684:F684"/>
    <mergeCell ref="E685:F685"/>
    <mergeCell ref="E686:F686"/>
    <mergeCell ref="H688:I688"/>
    <mergeCell ref="E707:F707"/>
    <mergeCell ref="E708:F708"/>
    <mergeCell ref="H710:I710"/>
    <mergeCell ref="E715:F715"/>
    <mergeCell ref="E716:F716"/>
    <mergeCell ref="E717:F717"/>
    <mergeCell ref="H721:I721"/>
    <mergeCell ref="E731:F731"/>
    <mergeCell ref="E732:F732"/>
    <mergeCell ref="E692:F692"/>
    <mergeCell ref="H699:I699"/>
    <mergeCell ref="E701:F701"/>
    <mergeCell ref="E702:F702"/>
    <mergeCell ref="E693:F693"/>
    <mergeCell ref="E694:F694"/>
    <mergeCell ref="E695:F695"/>
    <mergeCell ref="H791:I791"/>
    <mergeCell ref="E793:F793"/>
    <mergeCell ref="H799:I799"/>
    <mergeCell ref="E801:F801"/>
    <mergeCell ref="E802:F802"/>
    <mergeCell ref="E803:F803"/>
    <mergeCell ref="H809:I809"/>
    <mergeCell ref="E812:F812"/>
    <mergeCell ref="E813:F813"/>
    <mergeCell ref="E814:F814"/>
    <mergeCell ref="H818:I818"/>
    <mergeCell ref="E820:F820"/>
    <mergeCell ref="E821:F821"/>
    <mergeCell ref="E822:F822"/>
    <mergeCell ref="E828:F828"/>
    <mergeCell ref="H830:I830"/>
    <mergeCell ref="E836:F836"/>
    <mergeCell ref="E860:F860"/>
    <mergeCell ref="E861:F861"/>
    <mergeCell ref="H863:I863"/>
    <mergeCell ref="E868:F868"/>
    <mergeCell ref="E869:F869"/>
    <mergeCell ref="E870:F870"/>
    <mergeCell ref="H873:I873"/>
    <mergeCell ref="E877:F877"/>
    <mergeCell ref="E878:F878"/>
    <mergeCell ref="E879:F879"/>
    <mergeCell ref="H881:I881"/>
    <mergeCell ref="H889:I889"/>
    <mergeCell ref="E891:F891"/>
    <mergeCell ref="H897:I897"/>
    <mergeCell ref="E899:F899"/>
    <mergeCell ref="E900:F900"/>
    <mergeCell ref="E901:F901"/>
    <mergeCell ref="E907:F907"/>
    <mergeCell ref="E908:F908"/>
    <mergeCell ref="E909:F909"/>
    <mergeCell ref="H913:I913"/>
    <mergeCell ref="E916:F916"/>
    <mergeCell ref="E917:F917"/>
    <mergeCell ref="E918:F918"/>
    <mergeCell ref="H921:I921"/>
    <mergeCell ref="E925:F925"/>
    <mergeCell ref="E926:F926"/>
    <mergeCell ref="E927:F927"/>
    <mergeCell ref="H929:I929"/>
    <mergeCell ref="E934:F934"/>
    <mergeCell ref="E935:F935"/>
    <mergeCell ref="E936:F936"/>
    <mergeCell ref="H938:I938"/>
    <mergeCell ref="E943:F943"/>
    <mergeCell ref="E1010:F1010"/>
    <mergeCell ref="E1011:F1011"/>
    <mergeCell ref="H1013:I1013"/>
    <mergeCell ref="E1016:F1016"/>
    <mergeCell ref="E1017:F1017"/>
    <mergeCell ref="E1018:F1018"/>
    <mergeCell ref="H1021:I1021"/>
    <mergeCell ref="E1023:F1023"/>
    <mergeCell ref="E1024:F1024"/>
    <mergeCell ref="E1025:F1025"/>
    <mergeCell ref="H1028:I1028"/>
    <mergeCell ref="E1030:F1030"/>
    <mergeCell ref="E1031:F1031"/>
    <mergeCell ref="E1032:F1032"/>
    <mergeCell ref="H1035:I1035"/>
    <mergeCell ref="E1037:F1037"/>
    <mergeCell ref="E1038:F1038"/>
    <mergeCell ref="E1033:F1033"/>
    <mergeCell ref="H1077:I1077"/>
    <mergeCell ref="E1080:F1080"/>
    <mergeCell ref="E1081:F1081"/>
    <mergeCell ref="E1082:F1082"/>
    <mergeCell ref="H1084:I1084"/>
    <mergeCell ref="E1089:F1089"/>
    <mergeCell ref="H1091:I1091"/>
    <mergeCell ref="H1098:I1098"/>
    <mergeCell ref="E1100:F1100"/>
    <mergeCell ref="H1105:I1105"/>
    <mergeCell ref="E1107:F1107"/>
    <mergeCell ref="E1108:F1108"/>
    <mergeCell ref="E1109:F1109"/>
    <mergeCell ref="H1114:I1114"/>
    <mergeCell ref="E1116:F1116"/>
    <mergeCell ref="E1117:F1117"/>
    <mergeCell ref="E1118:F1118"/>
    <mergeCell ref="E1094:F1094"/>
    <mergeCell ref="E1095:F1095"/>
    <mergeCell ref="E1096:F1096"/>
    <mergeCell ref="E1093:F1093"/>
    <mergeCell ref="H1186:I1186"/>
    <mergeCell ref="E1188:F1188"/>
    <mergeCell ref="E1189:F1189"/>
    <mergeCell ref="E1190:F1190"/>
    <mergeCell ref="H1195:I1195"/>
    <mergeCell ref="E1197:F1197"/>
    <mergeCell ref="E1198:F1198"/>
    <mergeCell ref="E1199:F1199"/>
    <mergeCell ref="H1204:I1204"/>
    <mergeCell ref="E1206:F1206"/>
    <mergeCell ref="E1207:F1207"/>
    <mergeCell ref="E1208:F1208"/>
    <mergeCell ref="H1213:I1213"/>
    <mergeCell ref="E1215:F1215"/>
    <mergeCell ref="E1216:F1216"/>
    <mergeCell ref="E1217:F1217"/>
    <mergeCell ref="H1222:I1222"/>
    <mergeCell ref="E1191:F1191"/>
    <mergeCell ref="E1202:F1202"/>
    <mergeCell ref="E1209:F1209"/>
    <mergeCell ref="E1210:F1210"/>
    <mergeCell ref="E1211:F1211"/>
    <mergeCell ref="E1218:F1218"/>
    <mergeCell ref="E1200:F1200"/>
    <mergeCell ref="E1201:F1201"/>
    <mergeCell ref="H1231:I1231"/>
    <mergeCell ref="E1233:F1233"/>
    <mergeCell ref="E1234:F1234"/>
    <mergeCell ref="E1235:F1235"/>
    <mergeCell ref="H1240:I1240"/>
    <mergeCell ref="E1242:F1242"/>
    <mergeCell ref="E1243:F1243"/>
    <mergeCell ref="E1244:F1244"/>
    <mergeCell ref="H1249:I1249"/>
    <mergeCell ref="E1251:F1251"/>
    <mergeCell ref="E1252:F1252"/>
    <mergeCell ref="H1258:I1258"/>
    <mergeCell ref="E1260:F1260"/>
    <mergeCell ref="E1274:F1274"/>
    <mergeCell ref="H1276:I1276"/>
    <mergeCell ref="E1283:F1283"/>
    <mergeCell ref="H1285:I1285"/>
    <mergeCell ref="E1236:F1236"/>
    <mergeCell ref="E1237:F1237"/>
    <mergeCell ref="E1238:F1238"/>
    <mergeCell ref="E1279:F1279"/>
    <mergeCell ref="E1323:F1323"/>
    <mergeCell ref="E1324:F1324"/>
    <mergeCell ref="E1325:F1325"/>
    <mergeCell ref="H1327:I1327"/>
    <mergeCell ref="E1331:F1331"/>
    <mergeCell ref="E1332:F1332"/>
    <mergeCell ref="E1333:F1333"/>
    <mergeCell ref="H1335:I1335"/>
    <mergeCell ref="E1339:F1339"/>
    <mergeCell ref="E1340:F1340"/>
    <mergeCell ref="E1341:F1341"/>
    <mergeCell ref="H1344:I1344"/>
    <mergeCell ref="E1347:F1347"/>
    <mergeCell ref="E1348:F1348"/>
    <mergeCell ref="E1349:F1349"/>
    <mergeCell ref="H1352:I1352"/>
    <mergeCell ref="H1392:I1392"/>
    <mergeCell ref="H1531:I1531"/>
    <mergeCell ref="E1533:F1533"/>
    <mergeCell ref="E1534:F1534"/>
    <mergeCell ref="E1535:F1535"/>
    <mergeCell ref="H1539:I1539"/>
    <mergeCell ref="E1541:F1541"/>
    <mergeCell ref="E1542:F1542"/>
    <mergeCell ref="E1543:F1543"/>
    <mergeCell ref="H1547:I1547"/>
    <mergeCell ref="E1549:F1549"/>
    <mergeCell ref="E1550:F1550"/>
    <mergeCell ref="E1551:F1551"/>
    <mergeCell ref="H1555:I1555"/>
    <mergeCell ref="E1557:F1557"/>
    <mergeCell ref="E1558:F1558"/>
    <mergeCell ref="E1559:F1559"/>
    <mergeCell ref="H1563:I1563"/>
    <mergeCell ref="H1579:I1579"/>
    <mergeCell ref="E1581:F1581"/>
    <mergeCell ref="E1582:F1582"/>
    <mergeCell ref="E1583:F1583"/>
    <mergeCell ref="H1587:I1587"/>
    <mergeCell ref="H1594:I1594"/>
    <mergeCell ref="E1597:F1597"/>
    <mergeCell ref="E1598:F1598"/>
    <mergeCell ref="E1599:F1599"/>
    <mergeCell ref="H1602:I1602"/>
    <mergeCell ref="E1605:F1605"/>
    <mergeCell ref="E1606:F1606"/>
    <mergeCell ref="E1607:F1607"/>
    <mergeCell ref="H1610:I1610"/>
    <mergeCell ref="E1613:F1613"/>
    <mergeCell ref="E1614:F1614"/>
    <mergeCell ref="E1615:F1615"/>
    <mergeCell ref="E1698:F1698"/>
    <mergeCell ref="H1700:I1700"/>
    <mergeCell ref="E1706:F1706"/>
    <mergeCell ref="E1707:F1707"/>
    <mergeCell ref="E1708:F1708"/>
    <mergeCell ref="H1710:I1710"/>
    <mergeCell ref="E1713:F1713"/>
    <mergeCell ref="E1714:F1714"/>
    <mergeCell ref="E1715:F1715"/>
    <mergeCell ref="H1718:I1718"/>
    <mergeCell ref="E1721:F1721"/>
    <mergeCell ref="E1722:F1722"/>
    <mergeCell ref="E1723:F1723"/>
    <mergeCell ref="H1726:I1726"/>
    <mergeCell ref="E1728:F1728"/>
    <mergeCell ref="E1729:F1729"/>
    <mergeCell ref="E1730:F1730"/>
    <mergeCell ref="H1803:I1803"/>
    <mergeCell ref="E1807:F1807"/>
    <mergeCell ref="E1808:F1808"/>
    <mergeCell ref="H1810:I1810"/>
    <mergeCell ref="H1828:I1828"/>
    <mergeCell ref="E1830:F1830"/>
    <mergeCell ref="E1831:F1831"/>
    <mergeCell ref="H1837:I1837"/>
    <mergeCell ref="E1840:F1840"/>
    <mergeCell ref="E1841:F1841"/>
    <mergeCell ref="E1842:F1842"/>
    <mergeCell ref="H1846:I1846"/>
    <mergeCell ref="E1851:F1851"/>
    <mergeCell ref="E1852:F1852"/>
    <mergeCell ref="E1853:F1853"/>
    <mergeCell ref="H1857:I1857"/>
    <mergeCell ref="E1862:F1862"/>
    <mergeCell ref="E1816:F1816"/>
    <mergeCell ref="E1835:F1835"/>
    <mergeCell ref="E1850:F1850"/>
    <mergeCell ref="E1859:F1859"/>
    <mergeCell ref="E1860:F1860"/>
    <mergeCell ref="E1861:F1861"/>
    <mergeCell ref="E1854:F1854"/>
    <mergeCell ref="E1855:F1855"/>
    <mergeCell ref="H1890:I1890"/>
    <mergeCell ref="E1895:F1895"/>
    <mergeCell ref="E1896:F1896"/>
    <mergeCell ref="E1897:F1897"/>
    <mergeCell ref="H1901:I1901"/>
    <mergeCell ref="E1904:F1904"/>
    <mergeCell ref="E1905:F1905"/>
    <mergeCell ref="E1906:F1906"/>
    <mergeCell ref="H1912:I1912"/>
    <mergeCell ref="E1915:F1915"/>
    <mergeCell ref="E1916:F1916"/>
    <mergeCell ref="E1917:F1917"/>
    <mergeCell ref="H1923:I1923"/>
    <mergeCell ref="E1926:F1926"/>
    <mergeCell ref="E1927:F1927"/>
    <mergeCell ref="E1928:F1928"/>
    <mergeCell ref="H1934:I1934"/>
    <mergeCell ref="E1918:F1918"/>
    <mergeCell ref="E1919:F1919"/>
    <mergeCell ref="E1907:F1907"/>
    <mergeCell ref="E1908:F1908"/>
    <mergeCell ref="E1909:F1909"/>
    <mergeCell ref="E1910:F1910"/>
    <mergeCell ref="E1898:F1898"/>
    <mergeCell ref="E1899:F1899"/>
    <mergeCell ref="E1892:F1892"/>
    <mergeCell ref="E1893:F1893"/>
    <mergeCell ref="E1894:F1894"/>
    <mergeCell ref="E1903:F1903"/>
    <mergeCell ref="E1914:F1914"/>
    <mergeCell ref="E1925:F1925"/>
    <mergeCell ref="E1936:F1936"/>
    <mergeCell ref="E1937:F1937"/>
    <mergeCell ref="E1938:F1938"/>
    <mergeCell ref="H1945:I1945"/>
    <mergeCell ref="E1947:F1947"/>
    <mergeCell ref="H1956:I1956"/>
    <mergeCell ref="E1958:F1958"/>
    <mergeCell ref="E1959:F1959"/>
    <mergeCell ref="H1965:I1965"/>
    <mergeCell ref="E1968:F1968"/>
    <mergeCell ref="E1969:F1969"/>
    <mergeCell ref="E1970:F1970"/>
    <mergeCell ref="H1976:I1976"/>
    <mergeCell ref="E1978:F1978"/>
    <mergeCell ref="E1985:F1985"/>
    <mergeCell ref="H1987:I1987"/>
    <mergeCell ref="E1994:F1994"/>
    <mergeCell ref="E1967:F1967"/>
    <mergeCell ref="E1961:F1961"/>
    <mergeCell ref="E1962:F1962"/>
    <mergeCell ref="E1963:F1963"/>
    <mergeCell ref="E1950:F1950"/>
    <mergeCell ref="E1951:F1951"/>
    <mergeCell ref="E1952:F1952"/>
    <mergeCell ref="E1953:F1953"/>
    <mergeCell ref="E1954:F1954"/>
    <mergeCell ref="E1942:F1942"/>
    <mergeCell ref="E1943:F1943"/>
    <mergeCell ref="E1948:F1948"/>
    <mergeCell ref="E1949:F1949"/>
    <mergeCell ref="E1960:F1960"/>
    <mergeCell ref="E1939:F1939"/>
    <mergeCell ref="H2037:I2037"/>
    <mergeCell ref="E2042:F2042"/>
    <mergeCell ref="E2043:F2043"/>
    <mergeCell ref="E2044:F2044"/>
    <mergeCell ref="H2046:I2046"/>
    <mergeCell ref="E2052:F2052"/>
    <mergeCell ref="E2053:F2053"/>
    <mergeCell ref="H2055:I2055"/>
    <mergeCell ref="E2062:F2062"/>
    <mergeCell ref="H2064:I2064"/>
    <mergeCell ref="H2073:I2073"/>
    <mergeCell ref="E2075:F2075"/>
    <mergeCell ref="H2082:I2082"/>
    <mergeCell ref="E2084:F2084"/>
    <mergeCell ref="E2085:F2085"/>
    <mergeCell ref="E2086:F2086"/>
    <mergeCell ref="H2093:I2093"/>
    <mergeCell ref="E2049:F2049"/>
    <mergeCell ref="E2050:F2050"/>
    <mergeCell ref="E2051:F2051"/>
    <mergeCell ref="E2039:F2039"/>
    <mergeCell ref="E2040:F2040"/>
    <mergeCell ref="E2041:F2041"/>
    <mergeCell ref="E2106:F2106"/>
    <mergeCell ref="E2107:F2107"/>
    <mergeCell ref="H2113:I2113"/>
    <mergeCell ref="E2115:F2115"/>
    <mergeCell ref="E2116:F2116"/>
    <mergeCell ref="E2117:F2117"/>
    <mergeCell ref="H2123:I2123"/>
    <mergeCell ref="E2125:F2125"/>
    <mergeCell ref="E2126:F2126"/>
    <mergeCell ref="E2127:F2127"/>
    <mergeCell ref="H2134:I2134"/>
    <mergeCell ref="E2136:F2136"/>
    <mergeCell ref="E2137:F2137"/>
    <mergeCell ref="E2138:F2138"/>
    <mergeCell ref="H2145:I2145"/>
    <mergeCell ref="E2147:F2147"/>
    <mergeCell ref="E2148:F2148"/>
    <mergeCell ref="E2118:F2118"/>
    <mergeCell ref="E2119:F2119"/>
    <mergeCell ref="E2128:F2128"/>
    <mergeCell ref="E2129:F2129"/>
    <mergeCell ref="E2130:F2130"/>
    <mergeCell ref="E2139:F2139"/>
    <mergeCell ref="E2140:F2140"/>
    <mergeCell ref="E2109:F2109"/>
    <mergeCell ref="H2197:I2197"/>
    <mergeCell ref="E2199:F2199"/>
    <mergeCell ref="E2200:F2200"/>
    <mergeCell ref="E2201:F2201"/>
    <mergeCell ref="H2207:I2207"/>
    <mergeCell ref="E2210:F2210"/>
    <mergeCell ref="E2211:F2211"/>
    <mergeCell ref="E2212:F2212"/>
    <mergeCell ref="H2217:I2217"/>
    <mergeCell ref="E2220:F2220"/>
    <mergeCell ref="E2221:F2221"/>
    <mergeCell ref="E2222:F2222"/>
    <mergeCell ref="H2227:I2227"/>
    <mergeCell ref="E2231:F2231"/>
    <mergeCell ref="E2232:F2232"/>
    <mergeCell ref="E2233:F2233"/>
    <mergeCell ref="H2238:I2238"/>
    <mergeCell ref="E2203:F2203"/>
    <mergeCell ref="E2204:F2204"/>
    <mergeCell ref="E2205:F2205"/>
    <mergeCell ref="E2214:F2214"/>
    <mergeCell ref="E2215:F2215"/>
    <mergeCell ref="E2225:F2225"/>
    <mergeCell ref="E2223:F2223"/>
    <mergeCell ref="E2224:F2224"/>
    <mergeCell ref="E2229:F2229"/>
    <mergeCell ref="E2230:F2230"/>
    <mergeCell ref="E2219:F2219"/>
    <mergeCell ref="E2209:F2209"/>
    <mergeCell ref="E2213:F2213"/>
    <mergeCell ref="E2202:F2202"/>
    <mergeCell ref="H2260:I2260"/>
    <mergeCell ref="E2262:F2262"/>
    <mergeCell ref="H2271:I2271"/>
    <mergeCell ref="E2273:F2273"/>
    <mergeCell ref="E2279:F2279"/>
    <mergeCell ref="H2281:I2281"/>
    <mergeCell ref="E2290:F2290"/>
    <mergeCell ref="H2292:I2292"/>
    <mergeCell ref="H2302:I2302"/>
    <mergeCell ref="E2304:F2304"/>
    <mergeCell ref="H2312:I2312"/>
    <mergeCell ref="E2314:F2314"/>
    <mergeCell ref="H2321:I2321"/>
    <mergeCell ref="E2323:F2323"/>
    <mergeCell ref="E2324:F2324"/>
    <mergeCell ref="H2332:I2332"/>
    <mergeCell ref="E2334:F2334"/>
    <mergeCell ref="E2284:F2284"/>
    <mergeCell ref="E2300:F2300"/>
    <mergeCell ref="E2310:F2310"/>
    <mergeCell ref="E2288:F2288"/>
    <mergeCell ref="E2306:F2306"/>
    <mergeCell ref="E2307:F2307"/>
    <mergeCell ref="E2298:F2298"/>
    <mergeCell ref="E2305:F2305"/>
    <mergeCell ref="E2294:F2294"/>
    <mergeCell ref="E2295:F2295"/>
    <mergeCell ref="E2296:F2296"/>
    <mergeCell ref="E2297:F2297"/>
    <mergeCell ref="E2299:F2299"/>
    <mergeCell ref="E2308:F2308"/>
    <mergeCell ref="E2309:F2309"/>
    <mergeCell ref="H2340:I2340"/>
    <mergeCell ref="E2342:F2342"/>
    <mergeCell ref="E2343:F2343"/>
    <mergeCell ref="E2344:F2344"/>
    <mergeCell ref="H2351:I2351"/>
    <mergeCell ref="E2353:F2353"/>
    <mergeCell ref="E2354:F2354"/>
    <mergeCell ref="H2363:I2363"/>
    <mergeCell ref="E2365:F2365"/>
    <mergeCell ref="H2373:I2373"/>
    <mergeCell ref="E2375:F2375"/>
    <mergeCell ref="H2383:I2383"/>
    <mergeCell ref="E2385:F2385"/>
    <mergeCell ref="H2393:I2393"/>
    <mergeCell ref="E2395:F2395"/>
    <mergeCell ref="H2403:I2403"/>
    <mergeCell ref="E2405:F2405"/>
    <mergeCell ref="E2347:F2347"/>
    <mergeCell ref="E2361:F2361"/>
    <mergeCell ref="E2371:F2371"/>
    <mergeCell ref="E2381:F2381"/>
    <mergeCell ref="E2348:F2348"/>
    <mergeCell ref="E2349:F2349"/>
    <mergeCell ref="E2406:F2406"/>
    <mergeCell ref="H2413:I2413"/>
    <mergeCell ref="E2415:F2415"/>
    <mergeCell ref="E2416:F2416"/>
    <mergeCell ref="E2417:F2417"/>
    <mergeCell ref="H2424:I2424"/>
    <mergeCell ref="E2426:F2426"/>
    <mergeCell ref="E2427:F2427"/>
    <mergeCell ref="E2428:F2428"/>
    <mergeCell ref="H2434:I2434"/>
    <mergeCell ref="E2436:F2436"/>
    <mergeCell ref="E2437:F2437"/>
    <mergeCell ref="E2438:F2438"/>
    <mergeCell ref="H2444:I2444"/>
    <mergeCell ref="E2450:F2450"/>
    <mergeCell ref="E2451:F2451"/>
    <mergeCell ref="E2452:F2452"/>
    <mergeCell ref="E2429:F2429"/>
    <mergeCell ref="E2430:F2430"/>
    <mergeCell ref="E2431:F2431"/>
    <mergeCell ref="E2432:F2432"/>
    <mergeCell ref="E2420:F2420"/>
    <mergeCell ref="E2421:F2421"/>
    <mergeCell ref="E2422:F2422"/>
    <mergeCell ref="H2454:I2454"/>
    <mergeCell ref="E2474:F2474"/>
    <mergeCell ref="H2476:I2476"/>
    <mergeCell ref="E2482:F2482"/>
    <mergeCell ref="E2483:F2483"/>
    <mergeCell ref="E2484:F2484"/>
    <mergeCell ref="H2487:I2487"/>
    <mergeCell ref="H2497:I2497"/>
    <mergeCell ref="E2499:F2499"/>
    <mergeCell ref="E2500:F2500"/>
    <mergeCell ref="E2506:F2506"/>
    <mergeCell ref="E2507:F2507"/>
    <mergeCell ref="E2508:F2508"/>
    <mergeCell ref="H2511:I2511"/>
    <mergeCell ref="E2514:F2514"/>
    <mergeCell ref="E2515:F2515"/>
    <mergeCell ref="E2516:F2516"/>
    <mergeCell ref="E2480:F2480"/>
    <mergeCell ref="E2481:F2481"/>
    <mergeCell ref="E2472:F2472"/>
    <mergeCell ref="E2478:F2478"/>
    <mergeCell ref="E2479:F2479"/>
    <mergeCell ref="E2489:F2489"/>
    <mergeCell ref="E2490:F2490"/>
    <mergeCell ref="E2470:F2470"/>
    <mergeCell ref="E2471:F2471"/>
    <mergeCell ref="H2465:I2465"/>
    <mergeCell ref="E2570:F2570"/>
    <mergeCell ref="H2575:I2575"/>
    <mergeCell ref="E2577:F2577"/>
    <mergeCell ref="H2583:I2583"/>
    <mergeCell ref="E2585:F2585"/>
    <mergeCell ref="E2586:F2586"/>
    <mergeCell ref="H2592:I2592"/>
    <mergeCell ref="E2594:F2594"/>
    <mergeCell ref="E2595:F2595"/>
    <mergeCell ref="E2596:F2596"/>
    <mergeCell ref="H2602:I2602"/>
    <mergeCell ref="E2604:F2604"/>
    <mergeCell ref="E2605:F2605"/>
    <mergeCell ref="E2606:F2606"/>
    <mergeCell ref="H2611:I2611"/>
    <mergeCell ref="E2613:F2613"/>
    <mergeCell ref="E2614:F2614"/>
    <mergeCell ref="E2571:F2571"/>
    <mergeCell ref="E2572:F2572"/>
    <mergeCell ref="E2581:F2581"/>
    <mergeCell ref="E2573:F2573"/>
    <mergeCell ref="H2674:I2674"/>
    <mergeCell ref="H2681:I2681"/>
    <mergeCell ref="E2683:F2683"/>
    <mergeCell ref="E2684:F2684"/>
    <mergeCell ref="H2690:I2690"/>
    <mergeCell ref="E2694:F2694"/>
    <mergeCell ref="E2695:F2695"/>
    <mergeCell ref="E2696:F2696"/>
    <mergeCell ref="H2699:I2699"/>
    <mergeCell ref="E2704:F2704"/>
    <mergeCell ref="E2705:F2705"/>
    <mergeCell ref="E2706:F2706"/>
    <mergeCell ref="H2708:I2708"/>
    <mergeCell ref="H2716:I2716"/>
    <mergeCell ref="E2721:F2721"/>
    <mergeCell ref="E2722:F2722"/>
    <mergeCell ref="E2723:F2723"/>
    <mergeCell ref="E2836:F2836"/>
    <mergeCell ref="E2837:F2837"/>
    <mergeCell ref="E2838:F2838"/>
    <mergeCell ref="H2840:I2840"/>
    <mergeCell ref="E2844:F2844"/>
    <mergeCell ref="E2845:F2845"/>
    <mergeCell ref="E2846:F2846"/>
    <mergeCell ref="H2848:I2848"/>
    <mergeCell ref="E2853:F2853"/>
    <mergeCell ref="E2854:F2854"/>
    <mergeCell ref="E2855:F2855"/>
    <mergeCell ref="H2858:I2858"/>
    <mergeCell ref="E2861:F2861"/>
    <mergeCell ref="E2862:F2862"/>
    <mergeCell ref="E2863:F2863"/>
    <mergeCell ref="H2866:I2866"/>
    <mergeCell ref="E2869:F2869"/>
    <mergeCell ref="E2959:F2959"/>
    <mergeCell ref="E2960:F2960"/>
    <mergeCell ref="H2962:I2962"/>
    <mergeCell ref="H2968:I2968"/>
    <mergeCell ref="E2970:F2970"/>
    <mergeCell ref="E2971:F2971"/>
    <mergeCell ref="H2974:I2974"/>
    <mergeCell ref="E2979:F2979"/>
    <mergeCell ref="E2980:F2980"/>
    <mergeCell ref="E2981:F2981"/>
    <mergeCell ref="H2983:I2983"/>
    <mergeCell ref="E2989:F2989"/>
    <mergeCell ref="E2990:F2990"/>
    <mergeCell ref="E2991:F2991"/>
    <mergeCell ref="H2993:I2993"/>
    <mergeCell ref="E2999:F2999"/>
    <mergeCell ref="E3000:F3000"/>
    <mergeCell ref="H3040:I3040"/>
    <mergeCell ref="E3042:F3042"/>
    <mergeCell ref="E3043:F3043"/>
    <mergeCell ref="E3044:F3044"/>
    <mergeCell ref="H3050:I3050"/>
    <mergeCell ref="E3052:F3052"/>
    <mergeCell ref="H3068:I3068"/>
    <mergeCell ref="E3070:F3070"/>
    <mergeCell ref="E3077:F3077"/>
    <mergeCell ref="E3078:F3078"/>
    <mergeCell ref="E3079:F3079"/>
    <mergeCell ref="H3082:I3082"/>
    <mergeCell ref="E3086:F3086"/>
    <mergeCell ref="E3087:F3087"/>
    <mergeCell ref="E3088:F3088"/>
    <mergeCell ref="H3090:I3090"/>
    <mergeCell ref="E3094:F3094"/>
    <mergeCell ref="E3045:F3045"/>
    <mergeCell ref="E3093:F3093"/>
    <mergeCell ref="E3084:F3084"/>
    <mergeCell ref="E3085:F3085"/>
    <mergeCell ref="E3074:F3074"/>
    <mergeCell ref="E3075:F3075"/>
    <mergeCell ref="E3076:F3076"/>
    <mergeCell ref="E3065:F3065"/>
    <mergeCell ref="E3066:F3066"/>
    <mergeCell ref="E3072:F3072"/>
    <mergeCell ref="E3073:F3073"/>
    <mergeCell ref="E3080:F3080"/>
    <mergeCell ref="E3092:F3092"/>
    <mergeCell ref="H3060:I3060"/>
    <mergeCell ref="H3138:I3138"/>
    <mergeCell ref="E3142:F3142"/>
    <mergeCell ref="E3143:F3143"/>
    <mergeCell ref="E3144:F3144"/>
    <mergeCell ref="H3147:I3147"/>
    <mergeCell ref="H3155:I3155"/>
    <mergeCell ref="H3163:I3163"/>
    <mergeCell ref="H3170:I3170"/>
    <mergeCell ref="H3177:I3177"/>
    <mergeCell ref="E3179:F3179"/>
    <mergeCell ref="E3180:F3180"/>
    <mergeCell ref="H3186:I3186"/>
    <mergeCell ref="H3195:I3195"/>
    <mergeCell ref="H3203:I3203"/>
    <mergeCell ref="E3205:F3205"/>
    <mergeCell ref="E3206:F3206"/>
    <mergeCell ref="E3207:F3207"/>
    <mergeCell ref="E3199:F3199"/>
    <mergeCell ref="E3193:F3193"/>
    <mergeCell ref="E3181:F3181"/>
    <mergeCell ref="E3168:F3168"/>
    <mergeCell ref="E3175:F3175"/>
    <mergeCell ref="E3160:F3160"/>
    <mergeCell ref="E3161:F3161"/>
    <mergeCell ref="E3165:F3165"/>
    <mergeCell ref="E3166:F3166"/>
    <mergeCell ref="E3167:F3167"/>
    <mergeCell ref="E3198:F3198"/>
    <mergeCell ref="E3152:F3152"/>
    <mergeCell ref="E3153:F3153"/>
    <mergeCell ref="H3353:I3353"/>
    <mergeCell ref="E3356:F3356"/>
    <mergeCell ref="E3357:F3357"/>
    <mergeCell ref="E3358:F3358"/>
    <mergeCell ref="H3361:I3361"/>
    <mergeCell ref="E3366:F3366"/>
    <mergeCell ref="E3367:F3367"/>
    <mergeCell ref="H3369:I3369"/>
    <mergeCell ref="H3377:I3377"/>
    <mergeCell ref="E3381:F3381"/>
    <mergeCell ref="E3382:F3382"/>
    <mergeCell ref="E3383:F3383"/>
    <mergeCell ref="H3387:I3387"/>
    <mergeCell ref="E3390:F3390"/>
    <mergeCell ref="E3391:F3391"/>
    <mergeCell ref="E3392:F3392"/>
    <mergeCell ref="H3397:I3397"/>
    <mergeCell ref="E3371:F3371"/>
    <mergeCell ref="E3363:F3363"/>
    <mergeCell ref="E3394:F3394"/>
    <mergeCell ref="E3359:F3359"/>
    <mergeCell ref="E3365:F3365"/>
    <mergeCell ref="E3380:F3380"/>
    <mergeCell ref="E3393:F3393"/>
    <mergeCell ref="E3389:F3389"/>
    <mergeCell ref="E3384:F3384"/>
    <mergeCell ref="E3385:F3385"/>
    <mergeCell ref="E3372:F3372"/>
    <mergeCell ref="E3373:F3373"/>
    <mergeCell ref="E3374:F3374"/>
    <mergeCell ref="E3375:F3375"/>
    <mergeCell ref="E3379:F3379"/>
    <mergeCell ref="H3407:I3407"/>
    <mergeCell ref="E3410:F3410"/>
    <mergeCell ref="E3411:F3411"/>
    <mergeCell ref="E3412:F3412"/>
    <mergeCell ref="H3417:I3417"/>
    <mergeCell ref="E3420:F3420"/>
    <mergeCell ref="E3421:F3421"/>
    <mergeCell ref="E3422:F3422"/>
    <mergeCell ref="H3427:I3427"/>
    <mergeCell ref="E3435:F3435"/>
    <mergeCell ref="E3436:F3436"/>
    <mergeCell ref="E3437:F3437"/>
    <mergeCell ref="H3442:I3442"/>
    <mergeCell ref="E3444:F3444"/>
    <mergeCell ref="E3445:F3445"/>
    <mergeCell ref="E3446:F3446"/>
    <mergeCell ref="H3451:I3451"/>
    <mergeCell ref="E3430:F3430"/>
    <mergeCell ref="E3431:F3431"/>
    <mergeCell ref="E3419:F3419"/>
    <mergeCell ref="E3429:F3429"/>
    <mergeCell ref="E3423:F3423"/>
    <mergeCell ref="E3424:F3424"/>
    <mergeCell ref="E3425:F3425"/>
    <mergeCell ref="E3409:F3409"/>
    <mergeCell ref="H3545:I3545"/>
    <mergeCell ref="E3552:F3552"/>
    <mergeCell ref="E3553:F3553"/>
    <mergeCell ref="H3555:I3555"/>
    <mergeCell ref="H3565:I3565"/>
    <mergeCell ref="E3567:F3567"/>
    <mergeCell ref="H3575:I3575"/>
    <mergeCell ref="E3577:F3577"/>
    <mergeCell ref="H3585:I3585"/>
    <mergeCell ref="E3587:F3587"/>
    <mergeCell ref="E3595:F3595"/>
    <mergeCell ref="H3597:I3597"/>
    <mergeCell ref="H3603:I3603"/>
    <mergeCell ref="E3605:F3605"/>
    <mergeCell ref="E3606:F3606"/>
    <mergeCell ref="E3607:F3607"/>
    <mergeCell ref="H3613:I3613"/>
    <mergeCell ref="E3599:F3599"/>
    <mergeCell ref="E3568:F3568"/>
    <mergeCell ref="E3569:F3569"/>
    <mergeCell ref="E3570:F3570"/>
    <mergeCell ref="E3571:F3571"/>
    <mergeCell ref="E3558:F3558"/>
    <mergeCell ref="E3559:F3559"/>
    <mergeCell ref="E3560:F3560"/>
    <mergeCell ref="E3561:F3561"/>
    <mergeCell ref="E3616:F3616"/>
    <mergeCell ref="E3617:F3617"/>
    <mergeCell ref="H3626:I3626"/>
    <mergeCell ref="E3628:F3628"/>
    <mergeCell ref="H3636:I3636"/>
    <mergeCell ref="E3638:F3638"/>
    <mergeCell ref="H3646:I3646"/>
    <mergeCell ref="E3648:F3648"/>
    <mergeCell ref="H3656:I3656"/>
    <mergeCell ref="E3658:F3658"/>
    <mergeCell ref="H3666:I3666"/>
    <mergeCell ref="E3668:F3668"/>
    <mergeCell ref="H3676:I3676"/>
    <mergeCell ref="E3678:F3678"/>
    <mergeCell ref="H3687:I3687"/>
    <mergeCell ref="E3690:F3690"/>
    <mergeCell ref="E3691:F3691"/>
    <mergeCell ref="E3660:F3660"/>
    <mergeCell ref="E3671:F3671"/>
    <mergeCell ref="E3680:F3680"/>
    <mergeCell ref="E3681:F3681"/>
    <mergeCell ref="E3682:F3682"/>
    <mergeCell ref="E3621:F3621"/>
    <mergeCell ref="E3629:F3629"/>
    <mergeCell ref="E3739:F3739"/>
    <mergeCell ref="E3740:F3740"/>
    <mergeCell ref="E3741:F3741"/>
    <mergeCell ref="E3747:F3747"/>
    <mergeCell ref="E3748:F3748"/>
    <mergeCell ref="E3749:F3749"/>
    <mergeCell ref="H3751:I3751"/>
    <mergeCell ref="E3755:F3755"/>
    <mergeCell ref="E3756:F3756"/>
    <mergeCell ref="E3757:F3757"/>
    <mergeCell ref="H3760:I3760"/>
    <mergeCell ref="E3763:F3763"/>
    <mergeCell ref="E3764:F3764"/>
    <mergeCell ref="E3765:F3765"/>
    <mergeCell ref="H3768:I3768"/>
    <mergeCell ref="E3772:F3772"/>
    <mergeCell ref="E3773:F3773"/>
    <mergeCell ref="E3766:F3766"/>
    <mergeCell ref="E3770:F3770"/>
    <mergeCell ref="E3771:F3771"/>
    <mergeCell ref="E3758:F3758"/>
    <mergeCell ref="E3745:F3745"/>
    <mergeCell ref="E3746:F3746"/>
    <mergeCell ref="E3762:F3762"/>
    <mergeCell ref="E3774:F3774"/>
    <mergeCell ref="H3776:I3776"/>
    <mergeCell ref="E3781:F3781"/>
    <mergeCell ref="E3782:F3782"/>
    <mergeCell ref="H3784:I3784"/>
    <mergeCell ref="E3790:F3790"/>
    <mergeCell ref="H3792:I3792"/>
    <mergeCell ref="H3800:I3800"/>
    <mergeCell ref="E3802:F3802"/>
    <mergeCell ref="H3808:I3808"/>
    <mergeCell ref="E3810:F3810"/>
    <mergeCell ref="H3816:I3816"/>
    <mergeCell ref="E3818:F3818"/>
    <mergeCell ref="H3824:I3824"/>
    <mergeCell ref="E3826:F3826"/>
    <mergeCell ref="E3840:F3840"/>
    <mergeCell ref="H3842:I3842"/>
    <mergeCell ref="E3803:F3803"/>
    <mergeCell ref="E3804:F3804"/>
    <mergeCell ref="E3794:F3794"/>
    <mergeCell ref="E3795:F3795"/>
    <mergeCell ref="E3786:F3786"/>
    <mergeCell ref="E3788:F3788"/>
    <mergeCell ref="E3789:F3789"/>
    <mergeCell ref="E3796:F3796"/>
    <mergeCell ref="E3797:F3797"/>
    <mergeCell ref="E3798:F3798"/>
    <mergeCell ref="E3805:F3805"/>
    <mergeCell ref="E3806:F3806"/>
    <mergeCell ref="E3780:F3780"/>
    <mergeCell ref="E3778:F3778"/>
    <mergeCell ref="E3787:F3787"/>
    <mergeCell ref="H3869:I3869"/>
    <mergeCell ref="E3875:F3875"/>
    <mergeCell ref="H3877:I3877"/>
    <mergeCell ref="H3893:I3893"/>
    <mergeCell ref="E3895:F3895"/>
    <mergeCell ref="H3901:I3901"/>
    <mergeCell ref="E3903:F3903"/>
    <mergeCell ref="E3904:F3904"/>
    <mergeCell ref="H3909:I3909"/>
    <mergeCell ref="E3911:F3911"/>
    <mergeCell ref="E3912:F3912"/>
    <mergeCell ref="E3913:F3913"/>
    <mergeCell ref="H3918:I3918"/>
    <mergeCell ref="E3920:F3920"/>
    <mergeCell ref="E3921:F3921"/>
    <mergeCell ref="E3922:F3922"/>
    <mergeCell ref="H3927:I3927"/>
    <mergeCell ref="E3983:F3983"/>
    <mergeCell ref="E3984:F3984"/>
    <mergeCell ref="E3985:F3985"/>
    <mergeCell ref="H3990:I3990"/>
    <mergeCell ref="E3992:F3992"/>
    <mergeCell ref="E3993:F3993"/>
    <mergeCell ref="E3994:F3994"/>
    <mergeCell ref="H3999:I3999"/>
    <mergeCell ref="E4001:F4001"/>
    <mergeCell ref="E4002:F4002"/>
    <mergeCell ref="E4003:F4003"/>
    <mergeCell ref="H4008:I4008"/>
    <mergeCell ref="E4012:F4012"/>
    <mergeCell ref="E4013:F4013"/>
    <mergeCell ref="E4014:F4014"/>
    <mergeCell ref="H4017:I4017"/>
    <mergeCell ref="E4019:F4019"/>
    <mergeCell ref="E4125:F4125"/>
    <mergeCell ref="E4126:F4126"/>
    <mergeCell ref="E4127:F4127"/>
    <mergeCell ref="E4132:F4132"/>
    <mergeCell ref="E4133:F4133"/>
    <mergeCell ref="E4134:F4134"/>
    <mergeCell ref="E4139:F4139"/>
    <mergeCell ref="E4140:F4140"/>
    <mergeCell ref="E4141:F4141"/>
    <mergeCell ref="H4145:I4145"/>
    <mergeCell ref="E4148:F4148"/>
    <mergeCell ref="E4149:F4149"/>
    <mergeCell ref="E4150:F4150"/>
    <mergeCell ref="H4153:I4153"/>
    <mergeCell ref="H4161:I4161"/>
    <mergeCell ref="E4163:F4163"/>
    <mergeCell ref="E4164:F4164"/>
    <mergeCell ref="H4175:I4175"/>
    <mergeCell ref="H4182:I4182"/>
    <mergeCell ref="E4185:F4185"/>
    <mergeCell ref="E4186:F4186"/>
    <mergeCell ref="E4187:F4187"/>
    <mergeCell ref="H4191:I4191"/>
    <mergeCell ref="E4197:F4197"/>
    <mergeCell ref="E4198:F4198"/>
    <mergeCell ref="E4199:F4199"/>
    <mergeCell ref="H4205:I4205"/>
    <mergeCell ref="E4209:F4209"/>
    <mergeCell ref="E4210:F4210"/>
    <mergeCell ref="E4211:F4211"/>
    <mergeCell ref="H4216:I4216"/>
    <mergeCell ref="E4218:F4218"/>
    <mergeCell ref="E4219:F4219"/>
    <mergeCell ref="E4220:F4220"/>
    <mergeCell ref="E4270:F4270"/>
    <mergeCell ref="E4271:F4271"/>
    <mergeCell ref="H4273:I4273"/>
    <mergeCell ref="H4283:I4283"/>
    <mergeCell ref="E4288:F4288"/>
    <mergeCell ref="E4289:F4289"/>
    <mergeCell ref="E4290:F4290"/>
    <mergeCell ref="H4305:I4305"/>
    <mergeCell ref="H4313:I4313"/>
    <mergeCell ref="E4317:F4317"/>
    <mergeCell ref="E4318:F4318"/>
    <mergeCell ref="E4319:F4319"/>
    <mergeCell ref="E4325:F4325"/>
    <mergeCell ref="E4326:F4326"/>
    <mergeCell ref="E4327:F4327"/>
    <mergeCell ref="H4331:I4331"/>
    <mergeCell ref="E4334:F4334"/>
    <mergeCell ref="E4291:F4291"/>
    <mergeCell ref="E4292:F4292"/>
    <mergeCell ref="E4323:F4323"/>
    <mergeCell ref="E4324:F4324"/>
    <mergeCell ref="E4396:F4396"/>
    <mergeCell ref="H4402:I4402"/>
    <mergeCell ref="E4404:F4404"/>
    <mergeCell ref="E4410:F4410"/>
    <mergeCell ref="E4411:F4411"/>
    <mergeCell ref="E4412:F4412"/>
    <mergeCell ref="E4413:F4413"/>
    <mergeCell ref="H4417:I4417"/>
    <mergeCell ref="E4420:F4420"/>
    <mergeCell ref="E4421:F4421"/>
    <mergeCell ref="E4422:F4422"/>
    <mergeCell ref="H4428:I4428"/>
    <mergeCell ref="E4430:F4430"/>
    <mergeCell ref="E4431:F4431"/>
    <mergeCell ref="H4437:I4437"/>
    <mergeCell ref="E4439:F4439"/>
    <mergeCell ref="E4440:F4440"/>
    <mergeCell ref="E4433:F4433"/>
    <mergeCell ref="E4434:F4434"/>
    <mergeCell ref="E4435:F4435"/>
    <mergeCell ref="E4399:F4399"/>
    <mergeCell ref="E4400:F4400"/>
    <mergeCell ref="E4406:F4406"/>
    <mergeCell ref="E4407:F4407"/>
    <mergeCell ref="E4408:F4408"/>
    <mergeCell ref="E4414:F4414"/>
    <mergeCell ref="E4419:F4419"/>
    <mergeCell ref="E4424:F4424"/>
    <mergeCell ref="E4425:F4425"/>
    <mergeCell ref="E4409:F4409"/>
    <mergeCell ref="H4464:I4464"/>
    <mergeCell ref="E4466:F4466"/>
    <mergeCell ref="E4467:F4467"/>
    <mergeCell ref="H4471:I4471"/>
    <mergeCell ref="A4473:J4473"/>
    <mergeCell ref="E4476:F4476"/>
    <mergeCell ref="E4477:F4477"/>
    <mergeCell ref="E4478:F4478"/>
    <mergeCell ref="H4481:I4481"/>
    <mergeCell ref="E4483:F4483"/>
    <mergeCell ref="E4484:F4484"/>
    <mergeCell ref="E4488:F4488"/>
    <mergeCell ref="H4490:I4490"/>
    <mergeCell ref="E4497:F4497"/>
    <mergeCell ref="H4499:I4499"/>
    <mergeCell ref="E4503:F4503"/>
    <mergeCell ref="E4504:F4504"/>
    <mergeCell ref="E4501:F4501"/>
    <mergeCell ref="E4502:F4502"/>
    <mergeCell ref="E4486:F4486"/>
    <mergeCell ref="E4487:F4487"/>
    <mergeCell ref="E4492:F4492"/>
    <mergeCell ref="E4493:F4493"/>
    <mergeCell ref="E4494:F4494"/>
    <mergeCell ref="E4485:F4485"/>
    <mergeCell ref="E4687:F4687"/>
    <mergeCell ref="E4688:F4688"/>
    <mergeCell ref="H4693:I4693"/>
    <mergeCell ref="E4695:F4695"/>
    <mergeCell ref="E4706:F4706"/>
    <mergeCell ref="E4707:F4707"/>
    <mergeCell ref="E4708:F4708"/>
    <mergeCell ref="H4711:I4711"/>
    <mergeCell ref="E4719:F4719"/>
    <mergeCell ref="H4721:I4721"/>
    <mergeCell ref="H4731:I4731"/>
    <mergeCell ref="E4733:F4733"/>
    <mergeCell ref="E4734:F4734"/>
    <mergeCell ref="H4737:I4737"/>
    <mergeCell ref="E4745:F4745"/>
    <mergeCell ref="H4747:I4747"/>
    <mergeCell ref="H4754:I4754"/>
    <mergeCell ref="E4740:F4740"/>
    <mergeCell ref="E4741:F4741"/>
    <mergeCell ref="E4742:F4742"/>
    <mergeCell ref="E4735:F4735"/>
    <mergeCell ref="E4758:F4758"/>
    <mergeCell ref="E4759:F4759"/>
    <mergeCell ref="E4760:F4760"/>
    <mergeCell ref="H4767:I4767"/>
    <mergeCell ref="E4771:F4771"/>
    <mergeCell ref="E4772:F4772"/>
    <mergeCell ref="E4773:F4773"/>
    <mergeCell ref="H4780:I4780"/>
    <mergeCell ref="E4782:F4782"/>
    <mergeCell ref="E4791:F4791"/>
    <mergeCell ref="H4793:I4793"/>
    <mergeCell ref="E4799:F4799"/>
    <mergeCell ref="E4800:F4800"/>
    <mergeCell ref="E4801:F4801"/>
    <mergeCell ref="H4806:I4806"/>
    <mergeCell ref="E4808:F4808"/>
    <mergeCell ref="E4809:F4809"/>
    <mergeCell ref="E4761:F4761"/>
    <mergeCell ref="E4762:F4762"/>
    <mergeCell ref="H4852:I4852"/>
    <mergeCell ref="E4855:F4855"/>
    <mergeCell ref="E4856:F4856"/>
    <mergeCell ref="E4857:F4857"/>
    <mergeCell ref="H4860:I4860"/>
    <mergeCell ref="E4865:F4865"/>
    <mergeCell ref="E4866:F4866"/>
    <mergeCell ref="E4867:F4867"/>
    <mergeCell ref="H4869:I4869"/>
    <mergeCell ref="E4875:F4875"/>
    <mergeCell ref="E4876:F4876"/>
    <mergeCell ref="H4878:I4878"/>
    <mergeCell ref="E4886:F4886"/>
    <mergeCell ref="E4887:F4887"/>
    <mergeCell ref="H4889:I4889"/>
    <mergeCell ref="H4897:I4897"/>
    <mergeCell ref="E4899:F4899"/>
    <mergeCell ref="E4885:F4885"/>
    <mergeCell ref="E4895:F4895"/>
    <mergeCell ref="E4880:F4880"/>
    <mergeCell ref="E4881:F4881"/>
    <mergeCell ref="E4882:F4882"/>
    <mergeCell ref="E4883:F4883"/>
    <mergeCell ref="E4884:F4884"/>
    <mergeCell ref="E4871:F4871"/>
    <mergeCell ref="E4999:F4999"/>
    <mergeCell ref="E5000:F5000"/>
    <mergeCell ref="E5001:F5001"/>
    <mergeCell ref="E5005:F5005"/>
    <mergeCell ref="E5006:F5006"/>
    <mergeCell ref="E5007:F5007"/>
    <mergeCell ref="H5009:I5009"/>
    <mergeCell ref="E5011:F5011"/>
    <mergeCell ref="E5012:F5012"/>
    <mergeCell ref="E5013:F5013"/>
    <mergeCell ref="E5017:F5017"/>
    <mergeCell ref="E5018:F5018"/>
    <mergeCell ref="E5019:F5019"/>
    <mergeCell ref="H5022:I5022"/>
    <mergeCell ref="E5024:F5024"/>
    <mergeCell ref="E5025:F5025"/>
    <mergeCell ref="E5030:F5030"/>
    <mergeCell ref="E5029:F5029"/>
    <mergeCell ref="E5026:F5026"/>
    <mergeCell ref="E5027:F5027"/>
    <mergeCell ref="E5002:F5002"/>
    <mergeCell ref="E5003:F5003"/>
    <mergeCell ref="E5004:F5004"/>
    <mergeCell ref="E5047:F5047"/>
    <mergeCell ref="H5051:I5051"/>
    <mergeCell ref="E5053:F5053"/>
    <mergeCell ref="E5057:F5057"/>
    <mergeCell ref="E5058:F5058"/>
    <mergeCell ref="H5060:I5060"/>
    <mergeCell ref="E5063:F5063"/>
    <mergeCell ref="E5064:F5064"/>
    <mergeCell ref="H5066:I5066"/>
    <mergeCell ref="H5072:I5072"/>
    <mergeCell ref="E5074:F5074"/>
    <mergeCell ref="H5078:I5078"/>
    <mergeCell ref="E5081:F5081"/>
    <mergeCell ref="E5082:F5082"/>
    <mergeCell ref="H5084:I5084"/>
    <mergeCell ref="H5091:I5091"/>
    <mergeCell ref="E5093:F5093"/>
    <mergeCell ref="E5137:F5137"/>
    <mergeCell ref="H5142:I5142"/>
    <mergeCell ref="E5146:F5146"/>
    <mergeCell ref="E5147:F5147"/>
    <mergeCell ref="E5148:F5148"/>
    <mergeCell ref="H5153:I5153"/>
    <mergeCell ref="E5155:F5155"/>
    <mergeCell ref="H5160:I5160"/>
    <mergeCell ref="E5162:F5162"/>
    <mergeCell ref="H5167:I5167"/>
    <mergeCell ref="E5169:F5169"/>
    <mergeCell ref="H5174:I5174"/>
    <mergeCell ref="E5176:F5176"/>
    <mergeCell ref="H5187:I5187"/>
    <mergeCell ref="E5193:F5193"/>
    <mergeCell ref="E5194:F5194"/>
    <mergeCell ref="H5196:I5196"/>
    <mergeCell ref="E5177:F5177"/>
    <mergeCell ref="E5178:F5178"/>
    <mergeCell ref="H5181:I5181"/>
    <mergeCell ref="E5185:F5185"/>
    <mergeCell ref="H5214:I5214"/>
    <mergeCell ref="E5216:F5216"/>
    <mergeCell ref="H5221:I5221"/>
    <mergeCell ref="E5224:F5224"/>
    <mergeCell ref="E5225:F5225"/>
    <mergeCell ref="E5226:F5226"/>
    <mergeCell ref="H5228:I5228"/>
    <mergeCell ref="E5230:F5230"/>
    <mergeCell ref="E5231:F5231"/>
    <mergeCell ref="E5232:F5232"/>
    <mergeCell ref="H5235:I5235"/>
    <mergeCell ref="E5237:F5237"/>
    <mergeCell ref="E5238:F5238"/>
    <mergeCell ref="H5241:I5241"/>
    <mergeCell ref="E5243:F5243"/>
    <mergeCell ref="E5244:F5244"/>
    <mergeCell ref="E5248:F5248"/>
    <mergeCell ref="E5239:F5239"/>
    <mergeCell ref="E5223:F5223"/>
    <mergeCell ref="E5217:F5217"/>
    <mergeCell ref="E5218:F5218"/>
    <mergeCell ref="E5219:F5219"/>
    <mergeCell ref="E5233:F5233"/>
    <mergeCell ref="E5295:F5295"/>
    <mergeCell ref="H5297:I5297"/>
    <mergeCell ref="H5303:I5303"/>
    <mergeCell ref="E5305:F5305"/>
    <mergeCell ref="E5306:F5306"/>
    <mergeCell ref="E5307:F5307"/>
    <mergeCell ref="H5309:I5309"/>
    <mergeCell ref="E5314:F5314"/>
    <mergeCell ref="E5315:F5315"/>
    <mergeCell ref="E5316:F5316"/>
    <mergeCell ref="H5321:I5321"/>
    <mergeCell ref="E5323:F5323"/>
    <mergeCell ref="E5324:F5324"/>
    <mergeCell ref="E5330:F5330"/>
    <mergeCell ref="E5331:F5331"/>
    <mergeCell ref="H5333:I5333"/>
    <mergeCell ref="E5337:F5337"/>
    <mergeCell ref="E5299:F5299"/>
    <mergeCell ref="E5300:F5300"/>
    <mergeCell ref="E5425:F5425"/>
    <mergeCell ref="E5426:F5426"/>
    <mergeCell ref="H5428:I5428"/>
    <mergeCell ref="E5431:F5431"/>
    <mergeCell ref="E5432:F5432"/>
    <mergeCell ref="E5433:F5433"/>
    <mergeCell ref="H5436:I5436"/>
    <mergeCell ref="E5438:F5438"/>
    <mergeCell ref="E5439:F5439"/>
    <mergeCell ref="H5642:I5642"/>
    <mergeCell ref="E5644:F5644"/>
    <mergeCell ref="E5645:F5645"/>
    <mergeCell ref="E5646:F5646"/>
    <mergeCell ref="H5648:I5648"/>
    <mergeCell ref="E5650:F5650"/>
    <mergeCell ref="E5651:F5651"/>
    <mergeCell ref="E5652:F5652"/>
    <mergeCell ref="E5622:F5622"/>
    <mergeCell ref="E5620:F5620"/>
    <mergeCell ref="E5621:F5621"/>
    <mergeCell ref="E5633:F5633"/>
    <mergeCell ref="E5634:F5634"/>
    <mergeCell ref="E5614:F5614"/>
    <mergeCell ref="E5615:F5615"/>
    <mergeCell ref="E5616:F5616"/>
    <mergeCell ref="E5604:F5604"/>
    <mergeCell ref="E5609:F5609"/>
    <mergeCell ref="E5610:F5610"/>
    <mergeCell ref="E5608:F5608"/>
    <mergeCell ref="H5612:I5612"/>
    <mergeCell ref="H5618:I5618"/>
    <mergeCell ref="H5624:I5624"/>
    <mergeCell ref="E5662:F5662"/>
    <mergeCell ref="E5663:F5663"/>
    <mergeCell ref="E5664:F5664"/>
    <mergeCell ref="H5666:I5666"/>
    <mergeCell ref="H5672:I5672"/>
    <mergeCell ref="E5675:F5675"/>
    <mergeCell ref="E5676:F5676"/>
    <mergeCell ref="H5678:I5678"/>
    <mergeCell ref="H5690:I5690"/>
    <mergeCell ref="E5692:F5692"/>
    <mergeCell ref="E5693:F5693"/>
    <mergeCell ref="H5696:I5696"/>
    <mergeCell ref="E5699:F5699"/>
    <mergeCell ref="E5700:F5700"/>
    <mergeCell ref="H5702:I5702"/>
    <mergeCell ref="H5708:I5708"/>
    <mergeCell ref="E5712:F5712"/>
    <mergeCell ref="E5698:F5698"/>
    <mergeCell ref="E5694:F5694"/>
    <mergeCell ref="E5686:F5686"/>
    <mergeCell ref="H5754:I5754"/>
    <mergeCell ref="E5757:F5757"/>
    <mergeCell ref="E5758:F5758"/>
    <mergeCell ref="E5759:F5759"/>
    <mergeCell ref="H5762:I5762"/>
    <mergeCell ref="E5764:F5764"/>
    <mergeCell ref="E5765:F5765"/>
    <mergeCell ref="H5770:I5770"/>
    <mergeCell ref="H5778:I5778"/>
    <mergeCell ref="E5786:F5786"/>
    <mergeCell ref="E5787:F5787"/>
    <mergeCell ref="E5788:F5788"/>
    <mergeCell ref="H5791:I5791"/>
    <mergeCell ref="H5800:I5800"/>
    <mergeCell ref="H5811:I5811"/>
    <mergeCell ref="E5813:F5813"/>
    <mergeCell ref="H5819:I5819"/>
    <mergeCell ref="E5776:F5776"/>
    <mergeCell ref="E5782:F5782"/>
    <mergeCell ref="E5783:F5783"/>
    <mergeCell ref="H5876:I5876"/>
    <mergeCell ref="E5890:F5890"/>
    <mergeCell ref="E5891:F5891"/>
    <mergeCell ref="E5892:F5892"/>
    <mergeCell ref="H5901:I5901"/>
    <mergeCell ref="E5913:F5913"/>
    <mergeCell ref="E5914:F5914"/>
    <mergeCell ref="E5915:F5915"/>
    <mergeCell ref="H5924:I5924"/>
    <mergeCell ref="E5926:F5926"/>
    <mergeCell ref="E5927:F5927"/>
    <mergeCell ref="E5935:F5935"/>
    <mergeCell ref="E5936:F5936"/>
    <mergeCell ref="E5937:F5937"/>
    <mergeCell ref="E5948:F5948"/>
    <mergeCell ref="H5950:I5950"/>
    <mergeCell ref="E5961:F5961"/>
    <mergeCell ref="E5954:F5954"/>
    <mergeCell ref="E5958:F5958"/>
    <mergeCell ref="E5946:F5946"/>
    <mergeCell ref="E5947:F5947"/>
    <mergeCell ref="E5952:F5952"/>
    <mergeCell ref="E5953:F5953"/>
    <mergeCell ref="E5942:F5942"/>
    <mergeCell ref="E5934:F5934"/>
    <mergeCell ref="E5940:F5940"/>
    <mergeCell ref="E5941:F5941"/>
    <mergeCell ref="E5938:F5938"/>
    <mergeCell ref="E5939:F5939"/>
    <mergeCell ref="E5878:F5878"/>
    <mergeCell ref="E5884:F5884"/>
    <mergeCell ref="E5885:F5885"/>
    <mergeCell ref="E5985:F5985"/>
    <mergeCell ref="E5986:F5986"/>
    <mergeCell ref="E5994:F5994"/>
    <mergeCell ref="E5995:F5995"/>
    <mergeCell ref="E5996:F5996"/>
    <mergeCell ref="E6000:F6000"/>
    <mergeCell ref="E6001:F6001"/>
    <mergeCell ref="H6003:I6003"/>
    <mergeCell ref="E6006:F6006"/>
    <mergeCell ref="E6007:F6007"/>
    <mergeCell ref="E6008:F6008"/>
    <mergeCell ref="E6012:F6012"/>
    <mergeCell ref="E6013:F6013"/>
    <mergeCell ref="H6015:I6015"/>
    <mergeCell ref="E6018:F6018"/>
    <mergeCell ref="E6019:F6019"/>
    <mergeCell ref="E6020:F6020"/>
    <mergeCell ref="E5997:F5997"/>
    <mergeCell ref="E5987:F5987"/>
    <mergeCell ref="E5988:F5988"/>
    <mergeCell ref="E5989:F5989"/>
    <mergeCell ref="E5990:F5990"/>
    <mergeCell ref="E5991:F5991"/>
    <mergeCell ref="E5998:F5998"/>
    <mergeCell ref="E5999:F5999"/>
    <mergeCell ref="E6041:F6041"/>
    <mergeCell ref="E6042:F6042"/>
    <mergeCell ref="E6043:F6043"/>
    <mergeCell ref="E6047:F6047"/>
    <mergeCell ref="E6048:F6048"/>
    <mergeCell ref="E6049:F6049"/>
    <mergeCell ref="H6051:I6051"/>
    <mergeCell ref="E6053:F6053"/>
    <mergeCell ref="E6054:F6054"/>
    <mergeCell ref="E6055:F6055"/>
    <mergeCell ref="H6058:I6058"/>
    <mergeCell ref="E6060:F6060"/>
    <mergeCell ref="E6061:F6061"/>
    <mergeCell ref="H6074:I6074"/>
    <mergeCell ref="E6076:F6076"/>
    <mergeCell ref="H6084:I6084"/>
    <mergeCell ref="E6086:F6086"/>
    <mergeCell ref="H6125:I6125"/>
    <mergeCell ref="E6128:F6128"/>
    <mergeCell ref="E6129:F6129"/>
    <mergeCell ref="H6131:I6131"/>
    <mergeCell ref="H6143:I6143"/>
    <mergeCell ref="H6155:I6155"/>
    <mergeCell ref="E6157:F6157"/>
    <mergeCell ref="E6158:F6158"/>
    <mergeCell ref="H6164:I6164"/>
    <mergeCell ref="E6166:F6166"/>
    <mergeCell ref="E6172:F6172"/>
    <mergeCell ref="E6173:F6173"/>
    <mergeCell ref="H6175:I6175"/>
    <mergeCell ref="H6181:I6181"/>
    <mergeCell ref="E6183:F6183"/>
    <mergeCell ref="H6187:I6187"/>
    <mergeCell ref="E6189:F6189"/>
    <mergeCell ref="E6169:F6169"/>
    <mergeCell ref="E6170:F6170"/>
    <mergeCell ref="E6171:F6171"/>
    <mergeCell ref="E6179:F6179"/>
    <mergeCell ref="E6185:F6185"/>
    <mergeCell ref="E6177:F6177"/>
    <mergeCell ref="E6178:F6178"/>
    <mergeCell ref="E6184:F6184"/>
    <mergeCell ref="E6290:F6290"/>
    <mergeCell ref="H6295:I6295"/>
    <mergeCell ref="E6297:F6297"/>
    <mergeCell ref="E6298:F6298"/>
    <mergeCell ref="H6304:I6304"/>
    <mergeCell ref="E6306:F6306"/>
    <mergeCell ref="E6307:F6307"/>
    <mergeCell ref="E6308:F6308"/>
    <mergeCell ref="E6312:F6312"/>
    <mergeCell ref="E6313:F6313"/>
    <mergeCell ref="E6314:F6314"/>
    <mergeCell ref="H6317:I6317"/>
    <mergeCell ref="E6319:F6319"/>
    <mergeCell ref="E6320:F6320"/>
    <mergeCell ref="E6324:F6324"/>
    <mergeCell ref="E6325:F6325"/>
    <mergeCell ref="H6327:I6327"/>
    <mergeCell ref="E6291:F6291"/>
    <mergeCell ref="E6292:F6292"/>
    <mergeCell ref="E6293:F6293"/>
    <mergeCell ref="E6299:F6299"/>
    <mergeCell ref="E6300:F6300"/>
    <mergeCell ref="E6301:F6301"/>
    <mergeCell ref="E6302:F6302"/>
    <mergeCell ref="E6309:F6309"/>
    <mergeCell ref="E6310:F6310"/>
    <mergeCell ref="E6311:F6311"/>
    <mergeCell ref="E6315:F6315"/>
    <mergeCell ref="E6321:F6321"/>
    <mergeCell ref="E6322:F6322"/>
    <mergeCell ref="E6323:F6323"/>
    <mergeCell ref="E6356:F6356"/>
    <mergeCell ref="E6357:F6357"/>
    <mergeCell ref="E6358:F6358"/>
    <mergeCell ref="E6374:F6374"/>
    <mergeCell ref="E6375:F6375"/>
    <mergeCell ref="E6376:F6376"/>
    <mergeCell ref="H6378:I6378"/>
    <mergeCell ref="E6380:F6380"/>
    <mergeCell ref="E6381:F6381"/>
    <mergeCell ref="E6382:F6382"/>
    <mergeCell ref="H6386:I6386"/>
    <mergeCell ref="E6388:F6388"/>
    <mergeCell ref="E6392:F6392"/>
    <mergeCell ref="E6393:F6393"/>
    <mergeCell ref="E6394:F6394"/>
    <mergeCell ref="H6396:I6396"/>
    <mergeCell ref="E6398:F6398"/>
    <mergeCell ref="E6383:F6383"/>
    <mergeCell ref="E6384:F6384"/>
    <mergeCell ref="E6389:F6389"/>
    <mergeCell ref="E6390:F6390"/>
    <mergeCell ref="E6391:F6391"/>
    <mergeCell ref="E6510:F6510"/>
    <mergeCell ref="H6514:I6514"/>
    <mergeCell ref="H6532:I6532"/>
    <mergeCell ref="E6534:F6534"/>
    <mergeCell ref="E6535:F6535"/>
    <mergeCell ref="E6536:F6536"/>
    <mergeCell ref="H6539:I6539"/>
    <mergeCell ref="H6546:I6546"/>
    <mergeCell ref="E6548:F6548"/>
    <mergeCell ref="E6549:F6549"/>
    <mergeCell ref="H6553:I6553"/>
    <mergeCell ref="H6559:I6559"/>
    <mergeCell ref="E6561:F6561"/>
    <mergeCell ref="E6562:F6562"/>
    <mergeCell ref="H6572:I6572"/>
    <mergeCell ref="E6574:F6574"/>
    <mergeCell ref="E6575:F6575"/>
    <mergeCell ref="E6517:F6517"/>
    <mergeCell ref="E6518:F6518"/>
    <mergeCell ref="E6519:F6519"/>
    <mergeCell ref="E6520:F6520"/>
    <mergeCell ref="H6522:I6522"/>
    <mergeCell ref="E6524:F6524"/>
    <mergeCell ref="E6525:F6525"/>
    <mergeCell ref="E6526:F6526"/>
    <mergeCell ref="E6527:F6527"/>
    <mergeCell ref="E6528:F6528"/>
    <mergeCell ref="E6529:F6529"/>
    <mergeCell ref="E6530:F6530"/>
    <mergeCell ref="E6537:F6537"/>
    <mergeCell ref="E6541:F6541"/>
    <mergeCell ref="E6542:F6542"/>
    <mergeCell ref="E6629:F6629"/>
    <mergeCell ref="E6630:F6630"/>
    <mergeCell ref="E6631:F6631"/>
    <mergeCell ref="H6637:I6637"/>
    <mergeCell ref="E6642:F6642"/>
    <mergeCell ref="E6643:F6643"/>
    <mergeCell ref="E6644:F6644"/>
    <mergeCell ref="H6650:I6650"/>
    <mergeCell ref="H6663:I6663"/>
    <mergeCell ref="E6665:F6665"/>
    <mergeCell ref="E6666:F6666"/>
    <mergeCell ref="E6667:F6667"/>
    <mergeCell ref="H6677:I6677"/>
    <mergeCell ref="E6684:F6684"/>
    <mergeCell ref="E6685:F6685"/>
    <mergeCell ref="E6686:F6686"/>
    <mergeCell ref="H6691:I6691"/>
    <mergeCell ref="E6646:F6646"/>
    <mergeCell ref="E6647:F6647"/>
    <mergeCell ref="E6648:F6648"/>
    <mergeCell ref="E6652:F6652"/>
    <mergeCell ref="E6653:F6653"/>
    <mergeCell ref="E6654:F6654"/>
    <mergeCell ref="E6655:F6655"/>
    <mergeCell ref="E6656:F6656"/>
    <mergeCell ref="E6657:F6657"/>
    <mergeCell ref="E6658:F6658"/>
    <mergeCell ref="E6659:F6659"/>
    <mergeCell ref="E6660:F6660"/>
    <mergeCell ref="E6661:F6661"/>
    <mergeCell ref="E6668:F6668"/>
    <mergeCell ref="E6669:F6669"/>
    <mergeCell ref="E6750:F6750"/>
    <mergeCell ref="H6755:I6755"/>
    <mergeCell ref="E6757:F6757"/>
    <mergeCell ref="E6758:F6758"/>
    <mergeCell ref="E6759:F6759"/>
    <mergeCell ref="E6763:F6763"/>
    <mergeCell ref="E6764:F6764"/>
    <mergeCell ref="E6765:F6765"/>
    <mergeCell ref="E6769:F6769"/>
    <mergeCell ref="E6770:F6770"/>
    <mergeCell ref="E6771:F6771"/>
    <mergeCell ref="H6774:I6774"/>
    <mergeCell ref="E6776:F6776"/>
    <mergeCell ref="E6777:F6777"/>
    <mergeCell ref="E6781:F6781"/>
    <mergeCell ref="E6782:F6782"/>
    <mergeCell ref="E6783:F6783"/>
    <mergeCell ref="E6760:F6760"/>
    <mergeCell ref="E6761:F6761"/>
    <mergeCell ref="E6762:F6762"/>
    <mergeCell ref="E6766:F6766"/>
    <mergeCell ref="E6767:F6767"/>
    <mergeCell ref="E6768:F6768"/>
    <mergeCell ref="E6772:F6772"/>
    <mergeCell ref="E6778:F6778"/>
    <mergeCell ref="E6779:F6779"/>
    <mergeCell ref="E6780:F6780"/>
    <mergeCell ref="E6797:F6797"/>
    <mergeCell ref="E6798:F6798"/>
    <mergeCell ref="E6799:F6799"/>
    <mergeCell ref="E6803:F6803"/>
    <mergeCell ref="E6804:F6804"/>
    <mergeCell ref="H6806:I6806"/>
    <mergeCell ref="E6809:F6809"/>
    <mergeCell ref="E6810:F6810"/>
    <mergeCell ref="E6811:F6811"/>
    <mergeCell ref="H6814:I6814"/>
    <mergeCell ref="E6816:F6816"/>
    <mergeCell ref="E6817:F6817"/>
    <mergeCell ref="H6821:I6821"/>
    <mergeCell ref="E6823:F6823"/>
    <mergeCell ref="H6829:I6829"/>
    <mergeCell ref="E6833:F6833"/>
    <mergeCell ref="E6834:F6834"/>
    <mergeCell ref="E6819:F6819"/>
    <mergeCell ref="E6824:F6824"/>
    <mergeCell ref="E6825:F6825"/>
    <mergeCell ref="E6826:F6826"/>
    <mergeCell ref="E6827:F6827"/>
    <mergeCell ref="E6831:F6831"/>
    <mergeCell ref="E6832:F6832"/>
    <mergeCell ref="E6844:F6844"/>
    <mergeCell ref="H6847:I6847"/>
    <mergeCell ref="H6859:I6859"/>
    <mergeCell ref="E6862:F6862"/>
    <mergeCell ref="E6863:F6863"/>
    <mergeCell ref="H6865:I6865"/>
    <mergeCell ref="H6871:I6871"/>
    <mergeCell ref="E6873:F6873"/>
    <mergeCell ref="E6885:F6885"/>
    <mergeCell ref="H6887:I6887"/>
    <mergeCell ref="H6893:I6893"/>
    <mergeCell ref="E6895:F6895"/>
    <mergeCell ref="E6896:F6896"/>
    <mergeCell ref="E6897:F6897"/>
    <mergeCell ref="H6899:I6899"/>
    <mergeCell ref="E6901:F6901"/>
    <mergeCell ref="E6902:F6902"/>
    <mergeCell ref="E6868:F6868"/>
    <mergeCell ref="E6869:F6869"/>
    <mergeCell ref="E6874:F6874"/>
    <mergeCell ref="E6875:F6875"/>
    <mergeCell ref="E6876:F6876"/>
    <mergeCell ref="H6878:I6878"/>
    <mergeCell ref="E6880:F6880"/>
    <mergeCell ref="E6881:F6881"/>
    <mergeCell ref="E6882:F6882"/>
    <mergeCell ref="E6883:F6883"/>
    <mergeCell ref="E6884:F6884"/>
    <mergeCell ref="E6889:F6889"/>
    <mergeCell ref="E6890:F6890"/>
    <mergeCell ref="E6891:F6891"/>
    <mergeCell ref="H7178:I7178"/>
    <mergeCell ref="E7180:F7180"/>
    <mergeCell ref="E7181:F7181"/>
    <mergeCell ref="E7182:F7182"/>
    <mergeCell ref="E7183:F7183"/>
    <mergeCell ref="E7184:F7184"/>
    <mergeCell ref="H7186:I7186"/>
    <mergeCell ref="E7188:F7188"/>
    <mergeCell ref="E7189:F7189"/>
    <mergeCell ref="E7190:F7190"/>
    <mergeCell ref="E7191:F7191"/>
    <mergeCell ref="E7192:F7192"/>
    <mergeCell ref="H7194:I7194"/>
    <mergeCell ref="E7196:F7196"/>
    <mergeCell ref="E7197:F7197"/>
    <mergeCell ref="E7198:F7198"/>
    <mergeCell ref="E7199:F7199"/>
    <mergeCell ref="E7200:F7200"/>
    <mergeCell ref="E7201:F7201"/>
    <mergeCell ref="E7202:F7202"/>
    <mergeCell ref="E7203:F7203"/>
    <mergeCell ref="H7205:I7205"/>
    <mergeCell ref="E7207:F7207"/>
    <mergeCell ref="E7208:F7208"/>
    <mergeCell ref="E7209:F7209"/>
    <mergeCell ref="E7210:F7210"/>
    <mergeCell ref="H7212:I7212"/>
    <mergeCell ref="E7214:F7214"/>
    <mergeCell ref="E7215:F7215"/>
    <mergeCell ref="E7216:F7216"/>
    <mergeCell ref="E7217:F7217"/>
    <mergeCell ref="E7218:F7218"/>
    <mergeCell ref="E7219:F7219"/>
    <mergeCell ref="H7221:I7221"/>
    <mergeCell ref="E7223:F7223"/>
    <mergeCell ref="E7224:F7224"/>
    <mergeCell ref="E7225:F7225"/>
    <mergeCell ref="H7227:I7227"/>
    <mergeCell ref="E7229:F7229"/>
    <mergeCell ref="E7230:F7230"/>
    <mergeCell ref="E7231:F7231"/>
    <mergeCell ref="H7233:I7233"/>
    <mergeCell ref="E7235:F7235"/>
    <mergeCell ref="E7236:F7236"/>
    <mergeCell ref="E7237:F7237"/>
    <mergeCell ref="H7239:I7239"/>
    <mergeCell ref="E7241:F7241"/>
    <mergeCell ref="E7242:F7242"/>
    <mergeCell ref="E7243:F7243"/>
    <mergeCell ref="H7245:I7245"/>
    <mergeCell ref="E7247:F7247"/>
    <mergeCell ref="A7265:J7265"/>
    <mergeCell ref="E7248:F7248"/>
    <mergeCell ref="E7249:F7249"/>
    <mergeCell ref="E7250:F7250"/>
    <mergeCell ref="E7251:F7251"/>
    <mergeCell ref="E7252:F7252"/>
    <mergeCell ref="E7253:F7253"/>
    <mergeCell ref="E7254:F7254"/>
    <mergeCell ref="E7255:F7255"/>
    <mergeCell ref="E7256:F7256"/>
    <mergeCell ref="H7258:I7258"/>
    <mergeCell ref="A7261:C7261"/>
    <mergeCell ref="F7261:G7261"/>
    <mergeCell ref="H7261:J7261"/>
    <mergeCell ref="A7262:C7262"/>
    <mergeCell ref="F7262:G7262"/>
    <mergeCell ref="H7262:J7262"/>
    <mergeCell ref="A7263:C7263"/>
    <mergeCell ref="F7263:G7263"/>
    <mergeCell ref="H7263:J7263"/>
  </mergeCells>
  <pageMargins left="0.51181102362204722" right="0.51181102362204722" top="0.98425196850393704" bottom="0.98425196850393704" header="0.51181102362204722" footer="0.51181102362204722"/>
  <pageSetup paperSize="9" scale="72" fitToHeight="0" orientation="landscape" r:id="rId1"/>
  <headerFooter>
    <oddHeader xml:space="preserve">&amp;L </oddHeader>
    <oddFooter>&amp;L &amp;C&amp;8ARQUITETO E URBANISTA
SILAS PIRES DE OLIVEIRA FILHO
CAU:A1346253</oddFooter>
  </headerFooter>
  <rowBreaks count="88" manualBreakCount="88">
    <brk id="104" max="9" man="1"/>
    <brk id="236" max="9" man="1"/>
    <brk id="356" max="9" man="1"/>
    <brk id="412" max="9" man="1"/>
    <brk id="443" max="9" man="1"/>
    <brk id="528" max="9" man="1"/>
    <brk id="550" max="9" man="1"/>
    <brk id="717" max="9" man="1"/>
    <brk id="805" max="9" man="1"/>
    <brk id="906" max="9" man="1"/>
    <brk id="934" max="9" man="1"/>
    <brk id="956" max="9" man="1"/>
    <brk id="1014" max="9" man="1"/>
    <brk id="1039" max="9" man="1"/>
    <brk id="1173" max="9" man="1"/>
    <brk id="1227" max="9" man="1"/>
    <brk id="1254" max="9" man="1"/>
    <brk id="1281" max="9" man="1"/>
    <brk id="1312" max="9" man="1"/>
    <brk id="1365" max="9" man="1"/>
    <brk id="1393" max="9" man="1"/>
    <brk id="1421" max="9" man="1"/>
    <brk id="1507" max="9" man="1"/>
    <brk id="1532" max="9" man="1"/>
    <brk id="1595" max="9" man="1"/>
    <brk id="1627" max="9" man="1"/>
    <brk id="1754" max="9" man="1"/>
    <brk id="1820" max="9" man="1"/>
    <brk id="1946" max="9" man="1"/>
    <brk id="2038" max="9" man="1"/>
    <brk id="2065" max="9" man="1"/>
    <brk id="2094" max="9" man="1"/>
    <brk id="2120" max="9" man="1"/>
    <brk id="2146" max="9" man="1"/>
    <brk id="2228" max="9" man="1"/>
    <brk id="2466" max="9" man="1"/>
    <brk id="2686" max="9" man="1"/>
    <brk id="2833" max="9" man="1"/>
    <brk id="2855" max="9" man="1"/>
    <brk id="2915" max="9" man="1"/>
    <brk id="2945" max="9" man="1"/>
    <brk id="2975" max="9" man="1"/>
    <brk id="3003" max="9" man="1"/>
    <brk id="3031" max="9" man="1"/>
    <brk id="3061" max="9" man="1"/>
    <brk id="3083" max="9" man="1"/>
    <brk id="3112" max="9" man="1"/>
    <brk id="3178" max="9" man="1"/>
    <brk id="3289" max="9" man="1"/>
    <brk id="3378" max="9" man="1"/>
    <brk id="3516" max="9" man="1"/>
    <brk id="3541" max="9" man="1"/>
    <brk id="3566" max="9" man="1"/>
    <brk id="3677" max="9" man="1"/>
    <brk id="3728" max="9" man="1"/>
    <brk id="3852" max="9" man="1"/>
    <brk id="3915" max="9" man="1"/>
    <brk id="4179" max="9" man="1"/>
    <brk id="4465" max="9" man="1"/>
    <brk id="4523" max="9" man="1"/>
    <brk id="4610" max="9" man="1"/>
    <brk id="4781" max="9" man="1"/>
    <brk id="4864" max="9" man="1"/>
    <brk id="4943" max="9" man="1"/>
    <brk id="5057" max="9" man="1"/>
    <brk id="5154" max="9" man="1"/>
    <brk id="5218" max="9" man="1"/>
    <brk id="5300" max="9" man="1"/>
    <brk id="5417" max="9" man="1"/>
    <brk id="5451" max="9" man="1"/>
    <brk id="5517" max="9" man="1"/>
    <brk id="5583" max="9" man="1"/>
    <brk id="5649" max="9" man="1"/>
    <brk id="5779" max="9" man="1"/>
    <brk id="5807" max="9" man="1"/>
    <brk id="6052" max="9" man="1"/>
    <brk id="6109" max="9" man="1"/>
    <brk id="6132" max="9" man="1"/>
    <brk id="6182" max="9" man="1"/>
    <brk id="6328" max="9" man="1"/>
    <brk id="6387" max="9" man="1"/>
    <brk id="6415" max="9" man="1"/>
    <brk id="6442" max="9" man="1"/>
    <brk id="6523" max="9" man="1"/>
    <brk id="6706" max="9" man="1"/>
    <brk id="6733" max="9" man="1"/>
    <brk id="6810" max="9" man="1"/>
    <brk id="6866"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4A252-1A80-4457-B30A-052E947A03DD}">
  <sheetPr>
    <pageSetUpPr fitToPage="1"/>
  </sheetPr>
  <dimension ref="A1:M958"/>
  <sheetViews>
    <sheetView showOutlineSymbols="0" showWhiteSpace="0" view="pageBreakPreview" topLeftCell="A7" zoomScale="70" zoomScaleNormal="100" zoomScaleSheetLayoutView="70" workbookViewId="0">
      <selection activeCell="D2" sqref="D2"/>
    </sheetView>
  </sheetViews>
  <sheetFormatPr defaultRowHeight="14.25"/>
  <cols>
    <col min="1" max="2" width="10" style="106" bestFit="1" customWidth="1"/>
    <col min="3" max="3" width="60" style="105" bestFit="1" customWidth="1"/>
    <col min="4" max="4" width="30.875" style="105" customWidth="1"/>
    <col min="5" max="5" width="10" style="105" bestFit="1" customWidth="1"/>
    <col min="6" max="10" width="13" style="106" bestFit="1" customWidth="1"/>
    <col min="11" max="11" width="14.375" style="106" customWidth="1"/>
    <col min="12" max="12" width="13" style="105" bestFit="1" customWidth="1"/>
    <col min="13" max="13" width="15" style="105" bestFit="1" customWidth="1"/>
    <col min="14" max="16384" width="9" style="105"/>
  </cols>
  <sheetData>
    <row r="1" spans="1:13" ht="15" customHeight="1">
      <c r="A1" s="120"/>
      <c r="B1" s="121"/>
      <c r="C1" s="154" t="s">
        <v>1153</v>
      </c>
      <c r="D1" s="154" t="s">
        <v>5</v>
      </c>
      <c r="E1" s="382" t="str">
        <f>'Orçamento Sintético'!$G$1</f>
        <v>B.D.I.: 22,47%</v>
      </c>
      <c r="F1" s="382"/>
      <c r="G1" s="122"/>
      <c r="H1" s="154" t="s">
        <v>6</v>
      </c>
      <c r="I1" s="122"/>
      <c r="J1" s="122"/>
      <c r="K1" s="123"/>
    </row>
    <row r="2" spans="1:13" ht="106.5" customHeight="1">
      <c r="A2" s="124"/>
      <c r="B2" s="125"/>
      <c r="C2" s="159" t="str">
        <f>'Orçamento Sintético'!$D$2</f>
        <v>OBRA: CONSTRUÇÃO DA SEDE ADMINISTRATIVA E 
PEDAGÓGICA DO CAMPUS CANARANA
END.: AV. RIO GRANDE DO SUL, 2131 - ST. INDUSTRIAL, CANARANA - MT, 78640-000
ÁREA: 5.351,89 m²</v>
      </c>
      <c r="D2" s="159" t="str">
        <f>'Orçamento Sintético'!$E$2</f>
        <v>SINAPI - 09/2024 - Mato Grosso
SBC - 10/2024 - Mato Grosso
SICRO3 - 04/2024 - Mato Grosso
ORSE - 07/2024 - Sergipe
SETOP - 07/2024 - Minas Gerais
SIURB - 07/2024 - São Paulo
SIURB INFRA - 07/2024 - São Paulo
AGETOP CIVIL - 06/2024 - Goiás</v>
      </c>
      <c r="E2" s="383" t="str">
        <f>'Orçamento Sintético'!$G$2</f>
        <v>B.D.I. EQUIP.: 15,28%</v>
      </c>
      <c r="F2" s="383"/>
      <c r="G2" s="126"/>
      <c r="H2" s="127" t="str">
        <f>'Orçamento Sintético'!$I$2</f>
        <v>Não Desonerado</v>
      </c>
      <c r="I2" s="126"/>
      <c r="J2" s="126"/>
      <c r="K2" s="128"/>
    </row>
    <row r="3" spans="1:13" ht="15">
      <c r="A3" s="325" t="s">
        <v>2267</v>
      </c>
      <c r="B3" s="326"/>
      <c r="C3" s="326"/>
      <c r="D3" s="326"/>
      <c r="E3" s="326"/>
      <c r="F3" s="326"/>
      <c r="G3" s="326"/>
      <c r="H3" s="326"/>
      <c r="I3" s="326"/>
      <c r="J3" s="326"/>
      <c r="K3" s="327"/>
    </row>
    <row r="4" spans="1:13" s="110" customFormat="1">
      <c r="A4" s="384" t="s">
        <v>8</v>
      </c>
      <c r="B4" s="385" t="s">
        <v>9</v>
      </c>
      <c r="C4" s="386" t="s">
        <v>10</v>
      </c>
      <c r="D4" s="385" t="s">
        <v>136</v>
      </c>
      <c r="E4" s="385" t="s">
        <v>11</v>
      </c>
      <c r="F4" s="385" t="s">
        <v>705</v>
      </c>
      <c r="G4" s="385" t="s">
        <v>1152</v>
      </c>
      <c r="H4" s="385" t="s">
        <v>2271</v>
      </c>
      <c r="I4" s="385" t="s">
        <v>2268</v>
      </c>
      <c r="J4" s="385" t="s">
        <v>2269</v>
      </c>
      <c r="K4" s="387" t="s">
        <v>2270</v>
      </c>
      <c r="L4" s="388"/>
      <c r="M4" s="388"/>
    </row>
    <row r="5" spans="1:13" s="110" customFormat="1">
      <c r="A5" s="384"/>
      <c r="B5" s="385"/>
      <c r="C5" s="386"/>
      <c r="D5" s="386"/>
      <c r="E5" s="385"/>
      <c r="F5" s="385"/>
      <c r="G5" s="385"/>
      <c r="H5" s="385" t="s">
        <v>2271</v>
      </c>
      <c r="I5" s="385"/>
      <c r="J5" s="385"/>
      <c r="K5" s="387"/>
      <c r="L5" s="389"/>
      <c r="M5" s="390"/>
    </row>
    <row r="6" spans="1:13" s="110" customFormat="1" ht="25.5">
      <c r="A6" s="305" t="s">
        <v>3134</v>
      </c>
      <c r="B6" s="305" t="s">
        <v>487</v>
      </c>
      <c r="C6" s="304" t="s">
        <v>3135</v>
      </c>
      <c r="D6" s="304" t="s">
        <v>711</v>
      </c>
      <c r="E6" s="305" t="s">
        <v>3</v>
      </c>
      <c r="F6" s="312">
        <v>1009.59</v>
      </c>
      <c r="G6" s="312">
        <v>1749.08</v>
      </c>
      <c r="H6" s="312">
        <v>1765853.6772</v>
      </c>
      <c r="I6" s="313">
        <v>0.10290000000000001</v>
      </c>
      <c r="J6" s="312">
        <v>1765853.6772</v>
      </c>
      <c r="K6" s="313">
        <v>0.10290000000000001</v>
      </c>
    </row>
    <row r="7" spans="1:13" s="110" customFormat="1">
      <c r="A7" s="305" t="s">
        <v>4180</v>
      </c>
      <c r="B7" s="305" t="s">
        <v>268</v>
      </c>
      <c r="C7" s="304" t="s">
        <v>4181</v>
      </c>
      <c r="D7" s="304" t="s">
        <v>142</v>
      </c>
      <c r="E7" s="305" t="s">
        <v>2</v>
      </c>
      <c r="F7" s="312">
        <v>1040.9694999999999</v>
      </c>
      <c r="G7" s="305">
        <v>717.16</v>
      </c>
      <c r="H7" s="312">
        <v>746541.68662000005</v>
      </c>
      <c r="I7" s="313">
        <v>4.3499999999999997E-2</v>
      </c>
      <c r="J7" s="312">
        <v>2512395.3638200001</v>
      </c>
      <c r="K7" s="313">
        <v>0.1464</v>
      </c>
    </row>
    <row r="8" spans="1:13" s="110" customFormat="1" ht="25.5">
      <c r="A8" s="305" t="s">
        <v>3280</v>
      </c>
      <c r="B8" s="305" t="s">
        <v>515</v>
      </c>
      <c r="C8" s="304" t="s">
        <v>3281</v>
      </c>
      <c r="D8" s="304" t="s">
        <v>142</v>
      </c>
      <c r="E8" s="305" t="s">
        <v>36</v>
      </c>
      <c r="F8" s="312">
        <v>22753.104200000002</v>
      </c>
      <c r="G8" s="305">
        <v>25.82</v>
      </c>
      <c r="H8" s="312">
        <v>587485.15044400003</v>
      </c>
      <c r="I8" s="313">
        <v>3.4200000000000001E-2</v>
      </c>
      <c r="J8" s="312">
        <v>3099880.5142640001</v>
      </c>
      <c r="K8" s="313">
        <v>0.1807</v>
      </c>
    </row>
    <row r="9" spans="1:13" s="110" customFormat="1" ht="38.25">
      <c r="A9" s="305" t="s">
        <v>4275</v>
      </c>
      <c r="B9" s="305" t="s">
        <v>681</v>
      </c>
      <c r="C9" s="304" t="s">
        <v>4276</v>
      </c>
      <c r="D9" s="304" t="s">
        <v>142</v>
      </c>
      <c r="E9" s="305" t="s">
        <v>45</v>
      </c>
      <c r="F9" s="305">
        <v>7</v>
      </c>
      <c r="G9" s="312">
        <v>66561.3</v>
      </c>
      <c r="H9" s="312">
        <v>465929.1</v>
      </c>
      <c r="I9" s="313">
        <v>2.7199999999999998E-2</v>
      </c>
      <c r="J9" s="312">
        <v>3565809.6142640002</v>
      </c>
      <c r="K9" s="313">
        <v>0.20780000000000001</v>
      </c>
    </row>
    <row r="10" spans="1:13" s="110" customFormat="1" ht="38.25">
      <c r="A10" s="305" t="s">
        <v>4295</v>
      </c>
      <c r="B10" s="305" t="s">
        <v>21</v>
      </c>
      <c r="C10" s="304" t="s">
        <v>4296</v>
      </c>
      <c r="D10" s="304" t="s">
        <v>915</v>
      </c>
      <c r="E10" s="305" t="s">
        <v>45</v>
      </c>
      <c r="F10" s="305">
        <v>25</v>
      </c>
      <c r="G10" s="312">
        <v>15285.4</v>
      </c>
      <c r="H10" s="312">
        <v>382135</v>
      </c>
      <c r="I10" s="313">
        <v>2.23E-2</v>
      </c>
      <c r="J10" s="312">
        <v>3947944.6142640002</v>
      </c>
      <c r="K10" s="313">
        <v>0.2301</v>
      </c>
    </row>
    <row r="11" spans="1:13" s="110" customFormat="1" ht="38.25">
      <c r="A11" s="305" t="s">
        <v>4467</v>
      </c>
      <c r="B11" s="305" t="s">
        <v>44</v>
      </c>
      <c r="C11" s="304" t="s">
        <v>3059</v>
      </c>
      <c r="D11" s="304" t="s">
        <v>915</v>
      </c>
      <c r="E11" s="305" t="s">
        <v>1</v>
      </c>
      <c r="F11" s="305">
        <v>1</v>
      </c>
      <c r="G11" s="312">
        <v>350000</v>
      </c>
      <c r="H11" s="312">
        <v>350000</v>
      </c>
      <c r="I11" s="313">
        <v>2.0400000000000001E-2</v>
      </c>
      <c r="J11" s="312">
        <v>4297944.6142640002</v>
      </c>
      <c r="K11" s="313">
        <v>0.2505</v>
      </c>
    </row>
    <row r="12" spans="1:13" s="110" customFormat="1" ht="38.25">
      <c r="A12" s="305" t="s">
        <v>3393</v>
      </c>
      <c r="B12" s="305" t="s">
        <v>21</v>
      </c>
      <c r="C12" s="304" t="s">
        <v>3394</v>
      </c>
      <c r="D12" s="304" t="s">
        <v>142</v>
      </c>
      <c r="E12" s="305" t="s">
        <v>34</v>
      </c>
      <c r="F12" s="312">
        <v>1219.55295</v>
      </c>
      <c r="G12" s="305">
        <v>253.94</v>
      </c>
      <c r="H12" s="312">
        <v>309693.27612300002</v>
      </c>
      <c r="I12" s="313">
        <v>1.8100000000000002E-2</v>
      </c>
      <c r="J12" s="312">
        <v>4607637.8903869996</v>
      </c>
      <c r="K12" s="313">
        <v>0.26860000000000001</v>
      </c>
    </row>
    <row r="13" spans="1:13" s="110" customFormat="1">
      <c r="A13" s="305" t="s">
        <v>1914</v>
      </c>
      <c r="B13" s="305" t="s">
        <v>21</v>
      </c>
      <c r="C13" s="304" t="s">
        <v>1915</v>
      </c>
      <c r="D13" s="304" t="s">
        <v>142</v>
      </c>
      <c r="E13" s="305" t="s">
        <v>38</v>
      </c>
      <c r="F13" s="312">
        <v>38165.407500000001</v>
      </c>
      <c r="G13" s="305">
        <v>7.89</v>
      </c>
      <c r="H13" s="312">
        <v>301125.065175</v>
      </c>
      <c r="I13" s="313">
        <v>1.7600000000000001E-2</v>
      </c>
      <c r="J13" s="312">
        <v>4908762.9555620002</v>
      </c>
      <c r="K13" s="313">
        <v>0.28610000000000002</v>
      </c>
    </row>
    <row r="14" spans="1:13" s="110" customFormat="1" ht="38.25">
      <c r="A14" s="305" t="s">
        <v>4285</v>
      </c>
      <c r="B14" s="305" t="s">
        <v>681</v>
      </c>
      <c r="C14" s="304" t="s">
        <v>4286</v>
      </c>
      <c r="D14" s="304" t="s">
        <v>142</v>
      </c>
      <c r="E14" s="305" t="s">
        <v>45</v>
      </c>
      <c r="F14" s="305">
        <v>5</v>
      </c>
      <c r="G14" s="312">
        <v>59729.08</v>
      </c>
      <c r="H14" s="312">
        <v>298645.40000000002</v>
      </c>
      <c r="I14" s="313">
        <v>1.7399999999999999E-2</v>
      </c>
      <c r="J14" s="312">
        <v>5207408.3555619996</v>
      </c>
      <c r="K14" s="313">
        <v>0.30349999999999999</v>
      </c>
    </row>
    <row r="15" spans="1:13" s="110" customFormat="1" ht="25.5">
      <c r="A15" s="305" t="s">
        <v>3093</v>
      </c>
      <c r="B15" s="305" t="s">
        <v>21</v>
      </c>
      <c r="C15" s="304" t="s">
        <v>3094</v>
      </c>
      <c r="D15" s="304" t="s">
        <v>142</v>
      </c>
      <c r="E15" s="305" t="s">
        <v>3</v>
      </c>
      <c r="F15" s="312">
        <v>2495.2704899999999</v>
      </c>
      <c r="G15" s="305">
        <v>108.78</v>
      </c>
      <c r="H15" s="312">
        <v>271435.52390219999</v>
      </c>
      <c r="I15" s="313">
        <v>1.5800000000000002E-2</v>
      </c>
      <c r="J15" s="312">
        <v>5478843.8794641998</v>
      </c>
      <c r="K15" s="313">
        <v>0.31929999999999997</v>
      </c>
    </row>
    <row r="16" spans="1:13" s="110" customFormat="1">
      <c r="A16" s="305" t="s">
        <v>1912</v>
      </c>
      <c r="B16" s="305" t="s">
        <v>21</v>
      </c>
      <c r="C16" s="304" t="s">
        <v>1913</v>
      </c>
      <c r="D16" s="304" t="s">
        <v>142</v>
      </c>
      <c r="E16" s="305" t="s">
        <v>38</v>
      </c>
      <c r="F16" s="312">
        <v>29692.455600000001</v>
      </c>
      <c r="G16" s="305">
        <v>9.11</v>
      </c>
      <c r="H16" s="312">
        <v>270498.27051599999</v>
      </c>
      <c r="I16" s="313">
        <v>1.5800000000000002E-2</v>
      </c>
      <c r="J16" s="312">
        <v>5749342.1499802005</v>
      </c>
      <c r="K16" s="313">
        <v>0.33510000000000001</v>
      </c>
    </row>
    <row r="17" spans="1:11" s="110" customFormat="1" ht="63.75">
      <c r="A17" s="305" t="s">
        <v>1428</v>
      </c>
      <c r="B17" s="305" t="s">
        <v>21</v>
      </c>
      <c r="C17" s="304" t="s">
        <v>798</v>
      </c>
      <c r="D17" s="304" t="s">
        <v>142</v>
      </c>
      <c r="E17" s="305" t="s">
        <v>3</v>
      </c>
      <c r="F17" s="312">
        <v>2244.0972000000002</v>
      </c>
      <c r="G17" s="305">
        <v>117.66</v>
      </c>
      <c r="H17" s="312">
        <v>264040.47655199998</v>
      </c>
      <c r="I17" s="313">
        <v>1.54E-2</v>
      </c>
      <c r="J17" s="312">
        <v>6013382.6265321998</v>
      </c>
      <c r="K17" s="313">
        <v>0.35049999999999998</v>
      </c>
    </row>
    <row r="18" spans="1:11" s="110" customFormat="1" ht="38.25">
      <c r="A18" s="305" t="s">
        <v>1556</v>
      </c>
      <c r="B18" s="305" t="s">
        <v>21</v>
      </c>
      <c r="C18" s="304" t="s">
        <v>919</v>
      </c>
      <c r="D18" s="304" t="s">
        <v>915</v>
      </c>
      <c r="E18" s="305" t="s">
        <v>45</v>
      </c>
      <c r="F18" s="305">
        <v>20</v>
      </c>
      <c r="G18" s="312">
        <v>12778.99</v>
      </c>
      <c r="H18" s="312">
        <v>255579.8</v>
      </c>
      <c r="I18" s="313">
        <v>1.49E-2</v>
      </c>
      <c r="J18" s="312">
        <v>6268962.4265321996</v>
      </c>
      <c r="K18" s="313">
        <v>0.3654</v>
      </c>
    </row>
    <row r="19" spans="1:11" s="110" customFormat="1" ht="38.25">
      <c r="A19" s="305" t="s">
        <v>1697</v>
      </c>
      <c r="B19" s="305" t="s">
        <v>21</v>
      </c>
      <c r="C19" s="304" t="s">
        <v>1110</v>
      </c>
      <c r="D19" s="304" t="s">
        <v>142</v>
      </c>
      <c r="E19" s="305" t="s">
        <v>3</v>
      </c>
      <c r="F19" s="312">
        <v>2027.6204346</v>
      </c>
      <c r="G19" s="305">
        <v>122.17</v>
      </c>
      <c r="H19" s="312">
        <v>247714.38849508201</v>
      </c>
      <c r="I19" s="313">
        <v>1.44E-2</v>
      </c>
      <c r="J19" s="312">
        <v>6516676.8150273003</v>
      </c>
      <c r="K19" s="313">
        <v>0.37980000000000003</v>
      </c>
    </row>
    <row r="20" spans="1:11" s="110" customFormat="1">
      <c r="A20" s="305" t="s">
        <v>1887</v>
      </c>
      <c r="B20" s="305" t="s">
        <v>21</v>
      </c>
      <c r="C20" s="304" t="s">
        <v>4548</v>
      </c>
      <c r="D20" s="304" t="s">
        <v>141</v>
      </c>
      <c r="E20" s="305" t="s">
        <v>26</v>
      </c>
      <c r="F20" s="312">
        <v>11258.603224300001</v>
      </c>
      <c r="G20" s="305">
        <v>19.79</v>
      </c>
      <c r="H20" s="312">
        <v>222807.757808897</v>
      </c>
      <c r="I20" s="313">
        <v>1.2999999999999999E-2</v>
      </c>
      <c r="J20" s="312">
        <v>6739484.5728361998</v>
      </c>
      <c r="K20" s="313">
        <v>0.39279999999999998</v>
      </c>
    </row>
    <row r="21" spans="1:11" s="110" customFormat="1">
      <c r="A21" s="305" t="s">
        <v>1994</v>
      </c>
      <c r="B21" s="305" t="s">
        <v>21</v>
      </c>
      <c r="C21" s="304" t="s">
        <v>1995</v>
      </c>
      <c r="D21" s="304" t="s">
        <v>141</v>
      </c>
      <c r="E21" s="305" t="s">
        <v>26</v>
      </c>
      <c r="F21" s="312">
        <v>14949.020457099999</v>
      </c>
      <c r="G21" s="305">
        <v>14.74</v>
      </c>
      <c r="H21" s="312">
        <v>220348.56153765399</v>
      </c>
      <c r="I21" s="313">
        <v>1.2800000000000001E-2</v>
      </c>
      <c r="J21" s="312">
        <v>6959833.1343738995</v>
      </c>
      <c r="K21" s="313">
        <v>0.40570000000000001</v>
      </c>
    </row>
    <row r="22" spans="1:11" s="110" customFormat="1">
      <c r="A22" s="305" t="s">
        <v>1982</v>
      </c>
      <c r="B22" s="305" t="s">
        <v>21</v>
      </c>
      <c r="C22" s="304" t="s">
        <v>1983</v>
      </c>
      <c r="D22" s="304" t="s">
        <v>141</v>
      </c>
      <c r="E22" s="305" t="s">
        <v>26</v>
      </c>
      <c r="F22" s="312">
        <v>11095.004443</v>
      </c>
      <c r="G22" s="305">
        <v>19.79</v>
      </c>
      <c r="H22" s="312">
        <v>219570.13792697</v>
      </c>
      <c r="I22" s="313">
        <v>1.2800000000000001E-2</v>
      </c>
      <c r="J22" s="312">
        <v>7179403.2723009</v>
      </c>
      <c r="K22" s="313">
        <v>0.41849999999999998</v>
      </c>
    </row>
    <row r="23" spans="1:11" s="110" customFormat="1">
      <c r="A23" s="305" t="s">
        <v>1918</v>
      </c>
      <c r="B23" s="305" t="s">
        <v>21</v>
      </c>
      <c r="C23" s="304" t="s">
        <v>1919</v>
      </c>
      <c r="D23" s="304" t="s">
        <v>142</v>
      </c>
      <c r="E23" s="305" t="s">
        <v>38</v>
      </c>
      <c r="F23" s="312">
        <v>22332.012299999999</v>
      </c>
      <c r="G23" s="305">
        <v>9.66</v>
      </c>
      <c r="H23" s="312">
        <v>215727.23881800001</v>
      </c>
      <c r="I23" s="313">
        <v>1.26E-2</v>
      </c>
      <c r="J23" s="312">
        <v>7395130.5111189</v>
      </c>
      <c r="K23" s="313">
        <v>0.43099999999999999</v>
      </c>
    </row>
    <row r="24" spans="1:11" s="110" customFormat="1">
      <c r="A24" s="305" t="s">
        <v>1493</v>
      </c>
      <c r="B24" s="305" t="s">
        <v>268</v>
      </c>
      <c r="C24" s="304" t="s">
        <v>140</v>
      </c>
      <c r="D24" s="304" t="s">
        <v>141</v>
      </c>
      <c r="E24" s="305" t="s">
        <v>26</v>
      </c>
      <c r="F24" s="312">
        <v>15421.303</v>
      </c>
      <c r="G24" s="305">
        <v>13.95</v>
      </c>
      <c r="H24" s="312">
        <v>215127.17685000002</v>
      </c>
      <c r="I24" s="313">
        <v>1.2500000000000001E-2</v>
      </c>
      <c r="J24" s="312">
        <v>7610257.6879689004</v>
      </c>
      <c r="K24" s="313">
        <v>0.44359999999999999</v>
      </c>
    </row>
    <row r="25" spans="1:11" s="110" customFormat="1" ht="38.25">
      <c r="A25" s="305" t="s">
        <v>1708</v>
      </c>
      <c r="B25" s="305" t="s">
        <v>21</v>
      </c>
      <c r="C25" s="304" t="s">
        <v>1123</v>
      </c>
      <c r="D25" s="304" t="s">
        <v>142</v>
      </c>
      <c r="E25" s="305" t="s">
        <v>2</v>
      </c>
      <c r="F25" s="305">
        <v>263.81220000000002</v>
      </c>
      <c r="G25" s="305">
        <v>774.99</v>
      </c>
      <c r="H25" s="312">
        <v>204451.81687800001</v>
      </c>
      <c r="I25" s="313">
        <v>1.1900000000000001E-2</v>
      </c>
      <c r="J25" s="312">
        <v>7814709.5048468998</v>
      </c>
      <c r="K25" s="313">
        <v>0.45550000000000002</v>
      </c>
    </row>
    <row r="26" spans="1:11" s="110" customFormat="1" ht="38.25">
      <c r="A26" s="305" t="s">
        <v>1714</v>
      </c>
      <c r="B26" s="305" t="s">
        <v>21</v>
      </c>
      <c r="C26" s="304" t="s">
        <v>1129</v>
      </c>
      <c r="D26" s="304" t="s">
        <v>495</v>
      </c>
      <c r="E26" s="305" t="s">
        <v>1107</v>
      </c>
      <c r="F26" s="305">
        <v>226.91550000000001</v>
      </c>
      <c r="G26" s="305">
        <v>900</v>
      </c>
      <c r="H26" s="312">
        <v>204223.95</v>
      </c>
      <c r="I26" s="313">
        <v>1.1900000000000001E-2</v>
      </c>
      <c r="J26" s="312">
        <v>8018933.4548469</v>
      </c>
      <c r="K26" s="313">
        <v>0.46739999999999998</v>
      </c>
    </row>
    <row r="27" spans="1:11" s="110" customFormat="1">
      <c r="A27" s="305" t="s">
        <v>1513</v>
      </c>
      <c r="B27" s="305" t="s">
        <v>268</v>
      </c>
      <c r="C27" s="304" t="s">
        <v>854</v>
      </c>
      <c r="D27" s="304" t="s">
        <v>142</v>
      </c>
      <c r="E27" s="305" t="s">
        <v>34</v>
      </c>
      <c r="F27" s="312">
        <v>5873.2172</v>
      </c>
      <c r="G27" s="305">
        <v>34</v>
      </c>
      <c r="H27" s="312">
        <v>199689.3848</v>
      </c>
      <c r="I27" s="313">
        <v>1.1599999999999999E-2</v>
      </c>
      <c r="J27" s="312">
        <v>8218622.8396469001</v>
      </c>
      <c r="K27" s="313">
        <v>0.47899999999999998</v>
      </c>
    </row>
    <row r="28" spans="1:11" s="110" customFormat="1" ht="38.25">
      <c r="A28" s="305" t="s">
        <v>3231</v>
      </c>
      <c r="B28" s="305" t="s">
        <v>681</v>
      </c>
      <c r="C28" s="304" t="s">
        <v>3232</v>
      </c>
      <c r="D28" s="304" t="s">
        <v>142</v>
      </c>
      <c r="E28" s="305" t="s">
        <v>3</v>
      </c>
      <c r="F28" s="305">
        <v>128.52000000000001</v>
      </c>
      <c r="G28" s="312">
        <v>1545.66</v>
      </c>
      <c r="H28" s="312">
        <v>198648.22320000001</v>
      </c>
      <c r="I28" s="313">
        <v>1.1599999999999999E-2</v>
      </c>
      <c r="J28" s="312">
        <v>8417271.0628469009</v>
      </c>
      <c r="K28" s="313">
        <v>0.49059999999999998</v>
      </c>
    </row>
    <row r="29" spans="1:11" s="110" customFormat="1">
      <c r="A29" s="305" t="s">
        <v>1365</v>
      </c>
      <c r="B29" s="305" t="s">
        <v>21</v>
      </c>
      <c r="C29" s="304" t="s">
        <v>732</v>
      </c>
      <c r="D29" s="304" t="s">
        <v>141</v>
      </c>
      <c r="E29" s="305" t="s">
        <v>26</v>
      </c>
      <c r="F29" s="312">
        <v>7211.9168</v>
      </c>
      <c r="G29" s="305">
        <v>26.47</v>
      </c>
      <c r="H29" s="312">
        <v>190899.43769600001</v>
      </c>
      <c r="I29" s="313">
        <v>1.11E-2</v>
      </c>
      <c r="J29" s="312">
        <v>8608170.5005428996</v>
      </c>
      <c r="K29" s="313">
        <v>0.50170000000000003</v>
      </c>
    </row>
    <row r="30" spans="1:11" s="110" customFormat="1" ht="25.5">
      <c r="A30" s="305" t="s">
        <v>3455</v>
      </c>
      <c r="B30" s="305" t="s">
        <v>16</v>
      </c>
      <c r="C30" s="304" t="s">
        <v>2523</v>
      </c>
      <c r="D30" s="304" t="s">
        <v>142</v>
      </c>
      <c r="E30" s="305" t="s">
        <v>19</v>
      </c>
      <c r="F30" s="312">
        <v>5545.07</v>
      </c>
      <c r="G30" s="305">
        <v>34.39</v>
      </c>
      <c r="H30" s="312">
        <v>190694.95730000001</v>
      </c>
      <c r="I30" s="313">
        <v>1.11E-2</v>
      </c>
      <c r="J30" s="312">
        <v>8798865.4578428995</v>
      </c>
      <c r="K30" s="313">
        <v>0.51280000000000003</v>
      </c>
    </row>
    <row r="31" spans="1:11" s="110" customFormat="1">
      <c r="A31" s="305" t="s">
        <v>1986</v>
      </c>
      <c r="B31" s="305" t="s">
        <v>21</v>
      </c>
      <c r="C31" s="304" t="s">
        <v>1987</v>
      </c>
      <c r="D31" s="304" t="s">
        <v>141</v>
      </c>
      <c r="E31" s="305" t="s">
        <v>26</v>
      </c>
      <c r="F31" s="312">
        <v>7967.6096901999999</v>
      </c>
      <c r="G31" s="305">
        <v>19.79</v>
      </c>
      <c r="H31" s="312">
        <v>157678.995769058</v>
      </c>
      <c r="I31" s="313">
        <v>9.1999999999999998E-3</v>
      </c>
      <c r="J31" s="312">
        <v>8956544.4536119998</v>
      </c>
      <c r="K31" s="313">
        <v>0.52200000000000002</v>
      </c>
    </row>
    <row r="32" spans="1:11" s="110" customFormat="1">
      <c r="A32" s="305" t="s">
        <v>1742</v>
      </c>
      <c r="B32" s="305" t="s">
        <v>21</v>
      </c>
      <c r="C32" s="304" t="s">
        <v>1743</v>
      </c>
      <c r="D32" s="304" t="s">
        <v>141</v>
      </c>
      <c r="E32" s="305" t="s">
        <v>26</v>
      </c>
      <c r="F32" s="312">
        <v>9655.5111197000006</v>
      </c>
      <c r="G32" s="305">
        <v>15.94</v>
      </c>
      <c r="H32" s="312">
        <v>153908.84724801799</v>
      </c>
      <c r="I32" s="313">
        <v>8.9999999999999993E-3</v>
      </c>
      <c r="J32" s="312">
        <v>9110453.3008600008</v>
      </c>
      <c r="K32" s="313">
        <v>0.53100000000000003</v>
      </c>
    </row>
    <row r="33" spans="1:11" s="110" customFormat="1" ht="25.5">
      <c r="A33" s="305" t="s">
        <v>1366</v>
      </c>
      <c r="B33" s="305" t="s">
        <v>21</v>
      </c>
      <c r="C33" s="304" t="s">
        <v>733</v>
      </c>
      <c r="D33" s="304" t="s">
        <v>142</v>
      </c>
      <c r="E33" s="305" t="s">
        <v>26</v>
      </c>
      <c r="F33" s="312">
        <v>110438.37110030001</v>
      </c>
      <c r="G33" s="305">
        <v>1.34</v>
      </c>
      <c r="H33" s="312">
        <v>147987.41727440199</v>
      </c>
      <c r="I33" s="313">
        <v>8.6E-3</v>
      </c>
      <c r="J33" s="312">
        <v>9258440.7181343995</v>
      </c>
      <c r="K33" s="313">
        <v>0.53959999999999997</v>
      </c>
    </row>
    <row r="34" spans="1:11" s="110" customFormat="1" ht="25.5">
      <c r="A34" s="305" t="s">
        <v>4934</v>
      </c>
      <c r="B34" s="305" t="s">
        <v>21</v>
      </c>
      <c r="C34" s="304" t="s">
        <v>4935</v>
      </c>
      <c r="D34" s="304" t="s">
        <v>142</v>
      </c>
      <c r="E34" s="305" t="s">
        <v>45</v>
      </c>
      <c r="F34" s="305">
        <v>75</v>
      </c>
      <c r="G34" s="312">
        <v>1938.63</v>
      </c>
      <c r="H34" s="312">
        <v>145397.25</v>
      </c>
      <c r="I34" s="313">
        <v>8.5000000000000006E-3</v>
      </c>
      <c r="J34" s="312">
        <v>9403837.9681343995</v>
      </c>
      <c r="K34" s="313">
        <v>0.54810000000000003</v>
      </c>
    </row>
    <row r="35" spans="1:11" s="110" customFormat="1" ht="25.5">
      <c r="A35" s="305" t="s">
        <v>1379</v>
      </c>
      <c r="B35" s="305" t="s">
        <v>21</v>
      </c>
      <c r="C35" s="304" t="s">
        <v>750</v>
      </c>
      <c r="D35" s="304" t="s">
        <v>142</v>
      </c>
      <c r="E35" s="305" t="s">
        <v>2</v>
      </c>
      <c r="F35" s="312">
        <v>3950.9066069999999</v>
      </c>
      <c r="G35" s="305">
        <v>35.39</v>
      </c>
      <c r="H35" s="312">
        <v>139822.58482173001</v>
      </c>
      <c r="I35" s="313">
        <v>8.0999999999999996E-3</v>
      </c>
      <c r="J35" s="312">
        <v>9543660.5529561006</v>
      </c>
      <c r="K35" s="313">
        <v>0.55630000000000002</v>
      </c>
    </row>
    <row r="36" spans="1:11" s="110" customFormat="1">
      <c r="A36" s="305" t="s">
        <v>1883</v>
      </c>
      <c r="B36" s="305" t="s">
        <v>21</v>
      </c>
      <c r="C36" s="304" t="s">
        <v>1884</v>
      </c>
      <c r="D36" s="304" t="s">
        <v>141</v>
      </c>
      <c r="E36" s="305" t="s">
        <v>26</v>
      </c>
      <c r="F36" s="312">
        <v>7299.3835655000003</v>
      </c>
      <c r="G36" s="305">
        <v>18.63</v>
      </c>
      <c r="H36" s="312">
        <v>135987.515825265</v>
      </c>
      <c r="I36" s="313">
        <v>7.9000000000000008E-3</v>
      </c>
      <c r="J36" s="312">
        <v>9679648.0687814001</v>
      </c>
      <c r="K36" s="313">
        <v>0.56420000000000003</v>
      </c>
    </row>
    <row r="37" spans="1:11" s="110" customFormat="1" ht="25.5">
      <c r="A37" s="305" t="s">
        <v>1648</v>
      </c>
      <c r="B37" s="305" t="s">
        <v>21</v>
      </c>
      <c r="C37" s="304" t="s">
        <v>562</v>
      </c>
      <c r="D37" s="304" t="s">
        <v>142</v>
      </c>
      <c r="E37" s="305" t="s">
        <v>34</v>
      </c>
      <c r="F37" s="312">
        <v>11458.0626964</v>
      </c>
      <c r="G37" s="305">
        <v>11.58</v>
      </c>
      <c r="H37" s="312">
        <v>132684.36602431201</v>
      </c>
      <c r="I37" s="313">
        <v>7.7000000000000002E-3</v>
      </c>
      <c r="J37" s="312">
        <v>9812332.4348057006</v>
      </c>
      <c r="K37" s="313">
        <v>0.57189999999999996</v>
      </c>
    </row>
    <row r="38" spans="1:11" s="110" customFormat="1">
      <c r="A38" s="305" t="s">
        <v>1922</v>
      </c>
      <c r="B38" s="305" t="s">
        <v>21</v>
      </c>
      <c r="C38" s="304" t="s">
        <v>1923</v>
      </c>
      <c r="D38" s="304" t="s">
        <v>141</v>
      </c>
      <c r="E38" s="305" t="s">
        <v>26</v>
      </c>
      <c r="F38" s="312">
        <v>6402.7632964000004</v>
      </c>
      <c r="G38" s="305">
        <v>20.47</v>
      </c>
      <c r="H38" s="312">
        <v>131064.56467730799</v>
      </c>
      <c r="I38" s="313">
        <v>7.6E-3</v>
      </c>
      <c r="J38" s="312">
        <v>9943396.9994830005</v>
      </c>
      <c r="K38" s="313">
        <v>0.5796</v>
      </c>
    </row>
    <row r="39" spans="1:11" s="110" customFormat="1">
      <c r="A39" s="305" t="s">
        <v>1473</v>
      </c>
      <c r="B39" s="305" t="s">
        <v>21</v>
      </c>
      <c r="C39" s="304" t="s">
        <v>503</v>
      </c>
      <c r="D39" s="304" t="s">
        <v>142</v>
      </c>
      <c r="E39" s="305" t="s">
        <v>38</v>
      </c>
      <c r="F39" s="312">
        <v>137209.31878150001</v>
      </c>
      <c r="G39" s="305">
        <v>0.92</v>
      </c>
      <c r="H39" s="312">
        <v>126232.57327897999</v>
      </c>
      <c r="I39" s="313">
        <v>7.4000000000000003E-3</v>
      </c>
      <c r="J39" s="312">
        <v>10069629.572761999</v>
      </c>
      <c r="K39" s="313">
        <v>0.58689999999999998</v>
      </c>
    </row>
    <row r="40" spans="1:11" s="110" customFormat="1">
      <c r="A40" s="305" t="s">
        <v>1782</v>
      </c>
      <c r="B40" s="305" t="s">
        <v>21</v>
      </c>
      <c r="C40" s="304" t="s">
        <v>1783</v>
      </c>
      <c r="D40" s="304" t="s">
        <v>141</v>
      </c>
      <c r="E40" s="305" t="s">
        <v>26</v>
      </c>
      <c r="F40" s="312">
        <v>6145.5608647999998</v>
      </c>
      <c r="G40" s="305">
        <v>19.79</v>
      </c>
      <c r="H40" s="312">
        <v>121620.649514392</v>
      </c>
      <c r="I40" s="313">
        <v>7.1000000000000004E-3</v>
      </c>
      <c r="J40" s="312">
        <v>10191250.222276401</v>
      </c>
      <c r="K40" s="313">
        <v>0.59399999999999997</v>
      </c>
    </row>
    <row r="41" spans="1:11" s="110" customFormat="1">
      <c r="A41" s="305" t="s">
        <v>3286</v>
      </c>
      <c r="B41" s="305" t="s">
        <v>268</v>
      </c>
      <c r="C41" s="304" t="s">
        <v>3287</v>
      </c>
      <c r="D41" s="304" t="s">
        <v>142</v>
      </c>
      <c r="E41" s="305" t="s">
        <v>3</v>
      </c>
      <c r="F41" s="305">
        <v>942.58500000000004</v>
      </c>
      <c r="G41" s="305">
        <v>125</v>
      </c>
      <c r="H41" s="312">
        <v>117823.125</v>
      </c>
      <c r="I41" s="313">
        <v>6.8999999999999999E-3</v>
      </c>
      <c r="J41" s="312">
        <v>10309073.347276401</v>
      </c>
      <c r="K41" s="313">
        <v>0.60089999999999999</v>
      </c>
    </row>
    <row r="42" spans="1:11" s="110" customFormat="1">
      <c r="A42" s="305" t="s">
        <v>4549</v>
      </c>
      <c r="B42" s="305" t="s">
        <v>21</v>
      </c>
      <c r="C42" s="304" t="s">
        <v>4550</v>
      </c>
      <c r="D42" s="304" t="s">
        <v>142</v>
      </c>
      <c r="E42" s="305" t="s">
        <v>38</v>
      </c>
      <c r="F42" s="312">
        <v>12636.067800000001</v>
      </c>
      <c r="G42" s="305">
        <v>9.1</v>
      </c>
      <c r="H42" s="312">
        <v>114988.21698</v>
      </c>
      <c r="I42" s="313">
        <v>6.7000000000000002E-3</v>
      </c>
      <c r="J42" s="312">
        <v>10424061.5642564</v>
      </c>
      <c r="K42" s="313">
        <v>0.60760000000000003</v>
      </c>
    </row>
    <row r="43" spans="1:11" s="110" customFormat="1" ht="38.25">
      <c r="A43" s="305" t="s">
        <v>4309</v>
      </c>
      <c r="B43" s="305" t="s">
        <v>21</v>
      </c>
      <c r="C43" s="304" t="s">
        <v>4310</v>
      </c>
      <c r="D43" s="304" t="s">
        <v>915</v>
      </c>
      <c r="E43" s="305" t="s">
        <v>45</v>
      </c>
      <c r="F43" s="305">
        <v>13</v>
      </c>
      <c r="G43" s="312">
        <v>8599.73</v>
      </c>
      <c r="H43" s="312">
        <v>111796.49</v>
      </c>
      <c r="I43" s="313">
        <v>6.4999999999999997E-3</v>
      </c>
      <c r="J43" s="312">
        <v>10535858.0542564</v>
      </c>
      <c r="K43" s="313">
        <v>0.61409999999999998</v>
      </c>
    </row>
    <row r="44" spans="1:11" s="110" customFormat="1" ht="25.5">
      <c r="A44" s="305" t="s">
        <v>1732</v>
      </c>
      <c r="B44" s="305" t="s">
        <v>21</v>
      </c>
      <c r="C44" s="304" t="s">
        <v>1733</v>
      </c>
      <c r="D44" s="304" t="s">
        <v>142</v>
      </c>
      <c r="E44" s="305" t="s">
        <v>26</v>
      </c>
      <c r="F44" s="312">
        <v>102492.3136603</v>
      </c>
      <c r="G44" s="305">
        <v>1.0900000000000001</v>
      </c>
      <c r="H44" s="312">
        <v>111716.621889727</v>
      </c>
      <c r="I44" s="313">
        <v>6.4999999999999997E-3</v>
      </c>
      <c r="J44" s="312">
        <v>10647574.676146099</v>
      </c>
      <c r="K44" s="313">
        <v>0.62060000000000004</v>
      </c>
    </row>
    <row r="45" spans="1:11" s="110" customFormat="1">
      <c r="A45" s="305" t="s">
        <v>1405</v>
      </c>
      <c r="B45" s="305" t="s">
        <v>21</v>
      </c>
      <c r="C45" s="304" t="s">
        <v>778</v>
      </c>
      <c r="D45" s="304" t="s">
        <v>142</v>
      </c>
      <c r="E45" s="305" t="s">
        <v>38</v>
      </c>
      <c r="F45" s="312">
        <v>22201.5</v>
      </c>
      <c r="G45" s="305">
        <v>4.9000000000000004</v>
      </c>
      <c r="H45" s="312">
        <v>108787.35</v>
      </c>
      <c r="I45" s="313">
        <v>6.3E-3</v>
      </c>
      <c r="J45" s="312">
        <v>10756362.026146101</v>
      </c>
      <c r="K45" s="313">
        <v>0.62690000000000001</v>
      </c>
    </row>
    <row r="46" spans="1:11" s="110" customFormat="1">
      <c r="A46" s="305" t="s">
        <v>1363</v>
      </c>
      <c r="B46" s="305" t="s">
        <v>268</v>
      </c>
      <c r="C46" s="304" t="s">
        <v>605</v>
      </c>
      <c r="D46" s="304" t="s">
        <v>142</v>
      </c>
      <c r="E46" s="305" t="s">
        <v>3</v>
      </c>
      <c r="F46" s="312">
        <v>5180.96</v>
      </c>
      <c r="G46" s="305">
        <v>20</v>
      </c>
      <c r="H46" s="312">
        <v>103619.2</v>
      </c>
      <c r="I46" s="313">
        <v>6.0000000000000001E-3</v>
      </c>
      <c r="J46" s="312">
        <v>10859981.2261461</v>
      </c>
      <c r="K46" s="313">
        <v>0.63300000000000001</v>
      </c>
    </row>
    <row r="47" spans="1:11" s="110" customFormat="1" ht="25.5">
      <c r="A47" s="305" t="s">
        <v>4922</v>
      </c>
      <c r="B47" s="305" t="s">
        <v>16</v>
      </c>
      <c r="C47" s="304" t="s">
        <v>4923</v>
      </c>
      <c r="D47" s="304" t="s">
        <v>142</v>
      </c>
      <c r="E47" s="305" t="s">
        <v>3</v>
      </c>
      <c r="F47" s="312">
        <v>2220.15</v>
      </c>
      <c r="G47" s="305">
        <v>45.92</v>
      </c>
      <c r="H47" s="312">
        <v>101949.288</v>
      </c>
      <c r="I47" s="313">
        <v>5.8999999999999999E-3</v>
      </c>
      <c r="J47" s="312">
        <v>10961930.514146101</v>
      </c>
      <c r="K47" s="313">
        <v>0.63890000000000002</v>
      </c>
    </row>
    <row r="48" spans="1:11" s="110" customFormat="1">
      <c r="A48" s="305" t="s">
        <v>1512</v>
      </c>
      <c r="B48" s="305" t="s">
        <v>268</v>
      </c>
      <c r="C48" s="304" t="s">
        <v>853</v>
      </c>
      <c r="D48" s="304" t="s">
        <v>142</v>
      </c>
      <c r="E48" s="305" t="s">
        <v>34</v>
      </c>
      <c r="F48" s="312">
        <v>1957.921</v>
      </c>
      <c r="G48" s="305">
        <v>52</v>
      </c>
      <c r="H48" s="312">
        <v>101811.89200000001</v>
      </c>
      <c r="I48" s="313">
        <v>5.8999999999999999E-3</v>
      </c>
      <c r="J48" s="312">
        <v>11063742.4061461</v>
      </c>
      <c r="K48" s="313">
        <v>0.64490000000000003</v>
      </c>
    </row>
    <row r="49" spans="1:11" s="110" customFormat="1">
      <c r="A49" s="305" t="s">
        <v>3107</v>
      </c>
      <c r="B49" s="305" t="s">
        <v>268</v>
      </c>
      <c r="C49" s="304" t="s">
        <v>3108</v>
      </c>
      <c r="D49" s="304" t="s">
        <v>142</v>
      </c>
      <c r="E49" s="305" t="s">
        <v>3</v>
      </c>
      <c r="F49" s="312">
        <v>5143.6769999999997</v>
      </c>
      <c r="G49" s="305">
        <v>18.32</v>
      </c>
      <c r="H49" s="312">
        <v>94232.162639999995</v>
      </c>
      <c r="I49" s="313">
        <v>5.4999999999999997E-3</v>
      </c>
      <c r="J49" s="312">
        <v>11157974.5687861</v>
      </c>
      <c r="K49" s="313">
        <v>0.65029999999999999</v>
      </c>
    </row>
    <row r="50" spans="1:11" s="110" customFormat="1" ht="25.5">
      <c r="A50" s="305" t="s">
        <v>1720</v>
      </c>
      <c r="B50" s="305" t="s">
        <v>21</v>
      </c>
      <c r="C50" s="304" t="s">
        <v>1137</v>
      </c>
      <c r="D50" s="304" t="s">
        <v>142</v>
      </c>
      <c r="E50" s="305" t="s">
        <v>38</v>
      </c>
      <c r="F50" s="312">
        <v>11619.996278099999</v>
      </c>
      <c r="G50" s="305">
        <v>7.96</v>
      </c>
      <c r="H50" s="312">
        <v>92495.170373675996</v>
      </c>
      <c r="I50" s="313">
        <v>5.4000000000000003E-3</v>
      </c>
      <c r="J50" s="312">
        <v>11250469.7391598</v>
      </c>
      <c r="K50" s="313">
        <v>0.65569999999999995</v>
      </c>
    </row>
    <row r="51" spans="1:11" s="110" customFormat="1">
      <c r="A51" s="305" t="s">
        <v>3146</v>
      </c>
      <c r="B51" s="305" t="s">
        <v>21</v>
      </c>
      <c r="C51" s="304" t="s">
        <v>3147</v>
      </c>
      <c r="D51" s="304" t="s">
        <v>142</v>
      </c>
      <c r="E51" s="305" t="s">
        <v>38</v>
      </c>
      <c r="F51" s="312">
        <v>9750.1614000000009</v>
      </c>
      <c r="G51" s="305">
        <v>9.0299999999999994</v>
      </c>
      <c r="H51" s="312">
        <v>88043.957442000014</v>
      </c>
      <c r="I51" s="313">
        <v>5.1000000000000004E-3</v>
      </c>
      <c r="J51" s="312">
        <v>11338513.696601801</v>
      </c>
      <c r="K51" s="313">
        <v>0.66090000000000004</v>
      </c>
    </row>
    <row r="52" spans="1:11" s="110" customFormat="1" ht="51">
      <c r="A52" s="305" t="s">
        <v>4231</v>
      </c>
      <c r="B52" s="305" t="s">
        <v>487</v>
      </c>
      <c r="C52" s="304" t="s">
        <v>2936</v>
      </c>
      <c r="D52" s="304" t="s">
        <v>711</v>
      </c>
      <c r="E52" s="305" t="s">
        <v>19</v>
      </c>
      <c r="F52" s="305">
        <v>335</v>
      </c>
      <c r="G52" s="305">
        <v>261.05</v>
      </c>
      <c r="H52" s="312">
        <v>87451.75</v>
      </c>
      <c r="I52" s="313">
        <v>5.1000000000000004E-3</v>
      </c>
      <c r="J52" s="312">
        <v>11425965.446601801</v>
      </c>
      <c r="K52" s="313">
        <v>0.66600000000000004</v>
      </c>
    </row>
    <row r="53" spans="1:11" s="110" customFormat="1">
      <c r="A53" s="305" t="s">
        <v>1916</v>
      </c>
      <c r="B53" s="305" t="s">
        <v>21</v>
      </c>
      <c r="C53" s="304" t="s">
        <v>1917</v>
      </c>
      <c r="D53" s="304" t="s">
        <v>142</v>
      </c>
      <c r="E53" s="305" t="s">
        <v>38</v>
      </c>
      <c r="F53" s="312">
        <v>8996.1641</v>
      </c>
      <c r="G53" s="305">
        <v>9.61</v>
      </c>
      <c r="H53" s="312">
        <v>86453.137000999996</v>
      </c>
      <c r="I53" s="313">
        <v>5.0000000000000001E-3</v>
      </c>
      <c r="J53" s="312">
        <v>11512418.583602799</v>
      </c>
      <c r="K53" s="313">
        <v>0.67100000000000004</v>
      </c>
    </row>
    <row r="54" spans="1:11" s="110" customFormat="1">
      <c r="A54" s="305" t="s">
        <v>1371</v>
      </c>
      <c r="B54" s="305" t="s">
        <v>21</v>
      </c>
      <c r="C54" s="304" t="s">
        <v>739</v>
      </c>
      <c r="D54" s="304" t="s">
        <v>141</v>
      </c>
      <c r="E54" s="305" t="s">
        <v>26</v>
      </c>
      <c r="F54" s="305">
        <v>715.96096</v>
      </c>
      <c r="G54" s="305">
        <v>119.11</v>
      </c>
      <c r="H54" s="312">
        <v>85278.109945599994</v>
      </c>
      <c r="I54" s="313">
        <v>5.0000000000000001E-3</v>
      </c>
      <c r="J54" s="312">
        <v>11597696.6935484</v>
      </c>
      <c r="K54" s="313">
        <v>0.67600000000000005</v>
      </c>
    </row>
    <row r="55" spans="1:11" s="110" customFormat="1" ht="25.5">
      <c r="A55" s="305" t="s">
        <v>1389</v>
      </c>
      <c r="B55" s="305" t="s">
        <v>21</v>
      </c>
      <c r="C55" s="304" t="s">
        <v>762</v>
      </c>
      <c r="D55" s="304" t="s">
        <v>142</v>
      </c>
      <c r="E55" s="305" t="s">
        <v>45</v>
      </c>
      <c r="F55" s="312">
        <v>27987.602999999999</v>
      </c>
      <c r="G55" s="305">
        <v>3.03</v>
      </c>
      <c r="H55" s="312">
        <v>84802.437090000007</v>
      </c>
      <c r="I55" s="313">
        <v>4.8999999999999998E-3</v>
      </c>
      <c r="J55" s="312">
        <v>11682499.1306384</v>
      </c>
      <c r="K55" s="313">
        <v>0.68089999999999995</v>
      </c>
    </row>
    <row r="56" spans="1:11" s="110" customFormat="1" ht="25.5">
      <c r="A56" s="305" t="s">
        <v>1734</v>
      </c>
      <c r="B56" s="305" t="s">
        <v>21</v>
      </c>
      <c r="C56" s="304" t="s">
        <v>1735</v>
      </c>
      <c r="D56" s="304" t="s">
        <v>142</v>
      </c>
      <c r="E56" s="305" t="s">
        <v>26</v>
      </c>
      <c r="F56" s="312">
        <v>102492.3136603</v>
      </c>
      <c r="G56" s="305">
        <v>0.82</v>
      </c>
      <c r="H56" s="312">
        <v>84043.697201446004</v>
      </c>
      <c r="I56" s="313">
        <v>4.8999999999999998E-3</v>
      </c>
      <c r="J56" s="312">
        <v>11766542.827839799</v>
      </c>
      <c r="K56" s="313">
        <v>0.68579999999999997</v>
      </c>
    </row>
    <row r="57" spans="1:11" s="110" customFormat="1" ht="25.5">
      <c r="A57" s="305" t="s">
        <v>1530</v>
      </c>
      <c r="B57" s="305" t="s">
        <v>21</v>
      </c>
      <c r="C57" s="304" t="s">
        <v>877</v>
      </c>
      <c r="D57" s="304" t="s">
        <v>142</v>
      </c>
      <c r="E57" s="305" t="s">
        <v>34</v>
      </c>
      <c r="F57" s="312">
        <v>34425.058382000003</v>
      </c>
      <c r="G57" s="305">
        <v>2.41</v>
      </c>
      <c r="H57" s="312">
        <v>82964.390700620002</v>
      </c>
      <c r="I57" s="313">
        <v>4.7999999999999996E-3</v>
      </c>
      <c r="J57" s="312">
        <v>11849507.2185404</v>
      </c>
      <c r="K57" s="313">
        <v>0.69069999999999998</v>
      </c>
    </row>
    <row r="58" spans="1:11" s="110" customFormat="1">
      <c r="A58" s="305" t="s">
        <v>1794</v>
      </c>
      <c r="B58" s="305" t="s">
        <v>21</v>
      </c>
      <c r="C58" s="304" t="s">
        <v>1795</v>
      </c>
      <c r="D58" s="304" t="s">
        <v>141</v>
      </c>
      <c r="E58" s="305" t="s">
        <v>26</v>
      </c>
      <c r="F58" s="312">
        <v>5154.8856351000004</v>
      </c>
      <c r="G58" s="305">
        <v>15.94</v>
      </c>
      <c r="H58" s="312">
        <v>82168.877023494002</v>
      </c>
      <c r="I58" s="313">
        <v>4.7999999999999996E-3</v>
      </c>
      <c r="J58" s="312">
        <v>11931676.0955639</v>
      </c>
      <c r="K58" s="313">
        <v>0.69540000000000002</v>
      </c>
    </row>
    <row r="59" spans="1:11" s="110" customFormat="1" ht="38.25">
      <c r="A59" s="305" t="s">
        <v>4925</v>
      </c>
      <c r="B59" s="305" t="s">
        <v>21</v>
      </c>
      <c r="C59" s="304" t="s">
        <v>4926</v>
      </c>
      <c r="D59" s="304" t="s">
        <v>142</v>
      </c>
      <c r="E59" s="305" t="s">
        <v>3</v>
      </c>
      <c r="F59" s="305">
        <v>116.7915</v>
      </c>
      <c r="G59" s="305">
        <v>699.29</v>
      </c>
      <c r="H59" s="312">
        <v>81671.128035000002</v>
      </c>
      <c r="I59" s="313">
        <v>4.7999999999999996E-3</v>
      </c>
      <c r="J59" s="312">
        <v>12013347.223598899</v>
      </c>
      <c r="K59" s="313">
        <v>0.70020000000000004</v>
      </c>
    </row>
    <row r="60" spans="1:11" s="110" customFormat="1" ht="38.25">
      <c r="A60" s="305" t="s">
        <v>4291</v>
      </c>
      <c r="B60" s="305" t="s">
        <v>21</v>
      </c>
      <c r="C60" s="304" t="s">
        <v>4292</v>
      </c>
      <c r="D60" s="304" t="s">
        <v>915</v>
      </c>
      <c r="E60" s="305" t="s">
        <v>45</v>
      </c>
      <c r="F60" s="305">
        <v>5</v>
      </c>
      <c r="G60" s="312">
        <v>15990.48</v>
      </c>
      <c r="H60" s="312">
        <v>79952.399999999994</v>
      </c>
      <c r="I60" s="313">
        <v>4.7000000000000002E-3</v>
      </c>
      <c r="J60" s="312">
        <v>12093299.6235989</v>
      </c>
      <c r="K60" s="313">
        <v>0.70489999999999997</v>
      </c>
    </row>
    <row r="61" spans="1:11" s="110" customFormat="1" ht="25.5">
      <c r="A61" s="305" t="s">
        <v>1721</v>
      </c>
      <c r="B61" s="305" t="s">
        <v>21</v>
      </c>
      <c r="C61" s="304" t="s">
        <v>1138</v>
      </c>
      <c r="D61" s="304" t="s">
        <v>142</v>
      </c>
      <c r="E61" s="305" t="s">
        <v>38</v>
      </c>
      <c r="F61" s="312">
        <v>8795.1352907</v>
      </c>
      <c r="G61" s="305">
        <v>9.0500000000000007</v>
      </c>
      <c r="H61" s="312">
        <v>79595.974380835003</v>
      </c>
      <c r="I61" s="313">
        <v>4.5999999999999999E-3</v>
      </c>
      <c r="J61" s="312">
        <v>12172895.5979797</v>
      </c>
      <c r="K61" s="313">
        <v>0.70950000000000002</v>
      </c>
    </row>
    <row r="62" spans="1:11" s="110" customFormat="1" ht="51">
      <c r="A62" s="305" t="s">
        <v>1441</v>
      </c>
      <c r="B62" s="305" t="s">
        <v>21</v>
      </c>
      <c r="C62" s="304" t="s">
        <v>3255</v>
      </c>
      <c r="D62" s="304" t="s">
        <v>142</v>
      </c>
      <c r="E62" s="305" t="s">
        <v>38</v>
      </c>
      <c r="F62" s="312">
        <v>4218.51</v>
      </c>
      <c r="G62" s="305">
        <v>18.86</v>
      </c>
      <c r="H62" s="312">
        <v>79561.098599999998</v>
      </c>
      <c r="I62" s="313">
        <v>4.5999999999999999E-3</v>
      </c>
      <c r="J62" s="312">
        <v>12252456.6965797</v>
      </c>
      <c r="K62" s="313">
        <v>0.71409999999999996</v>
      </c>
    </row>
    <row r="63" spans="1:11" s="110" customFormat="1">
      <c r="A63" s="305" t="s">
        <v>1412</v>
      </c>
      <c r="B63" s="305" t="s">
        <v>21</v>
      </c>
      <c r="C63" s="304" t="s">
        <v>785</v>
      </c>
      <c r="D63" s="304" t="s">
        <v>142</v>
      </c>
      <c r="E63" s="305" t="s">
        <v>38</v>
      </c>
      <c r="F63" s="312">
        <v>21390.401399999999</v>
      </c>
      <c r="G63" s="305">
        <v>3.59</v>
      </c>
      <c r="H63" s="312">
        <v>76791.541026000006</v>
      </c>
      <c r="I63" s="313">
        <v>4.4999999999999997E-3</v>
      </c>
      <c r="J63" s="312">
        <v>12329248.2376057</v>
      </c>
      <c r="K63" s="313">
        <v>0.71860000000000002</v>
      </c>
    </row>
    <row r="64" spans="1:11" s="110" customFormat="1">
      <c r="A64" s="305" t="s">
        <v>4918</v>
      </c>
      <c r="B64" s="305" t="s">
        <v>268</v>
      </c>
      <c r="C64" s="304" t="s">
        <v>4919</v>
      </c>
      <c r="D64" s="304" t="s">
        <v>142</v>
      </c>
      <c r="E64" s="305" t="s">
        <v>34</v>
      </c>
      <c r="F64" s="312">
        <v>1798.83</v>
      </c>
      <c r="G64" s="305">
        <v>41.73</v>
      </c>
      <c r="H64" s="312">
        <v>75065.175900000002</v>
      </c>
      <c r="I64" s="313">
        <v>4.4000000000000003E-3</v>
      </c>
      <c r="J64" s="312">
        <v>12404313.413505699</v>
      </c>
      <c r="K64" s="313">
        <v>0.72299999999999998</v>
      </c>
    </row>
    <row r="65" spans="1:11" s="110" customFormat="1" ht="25.5">
      <c r="A65" s="305" t="s">
        <v>3439</v>
      </c>
      <c r="B65" s="305" t="s">
        <v>16</v>
      </c>
      <c r="C65" s="304" t="s">
        <v>874</v>
      </c>
      <c r="D65" s="304" t="s">
        <v>141</v>
      </c>
      <c r="E65" s="305" t="s">
        <v>26</v>
      </c>
      <c r="F65" s="312">
        <v>3125.9672999999998</v>
      </c>
      <c r="G65" s="305">
        <v>23.41</v>
      </c>
      <c r="H65" s="312">
        <v>73178.894493</v>
      </c>
      <c r="I65" s="313">
        <v>4.3E-3</v>
      </c>
      <c r="J65" s="312">
        <v>12477492.3079987</v>
      </c>
      <c r="K65" s="313">
        <v>0.72729999999999995</v>
      </c>
    </row>
    <row r="66" spans="1:11" s="110" customFormat="1">
      <c r="A66" s="305" t="s">
        <v>1638</v>
      </c>
      <c r="B66" s="305" t="s">
        <v>21</v>
      </c>
      <c r="C66" s="304" t="s">
        <v>543</v>
      </c>
      <c r="D66" s="304" t="s">
        <v>142</v>
      </c>
      <c r="E66" s="305" t="s">
        <v>38</v>
      </c>
      <c r="F66" s="312">
        <v>8375.4074505999997</v>
      </c>
      <c r="G66" s="305">
        <v>8.6199999999999992</v>
      </c>
      <c r="H66" s="312">
        <v>72196.012224171995</v>
      </c>
      <c r="I66" s="313">
        <v>4.1999999999999997E-3</v>
      </c>
      <c r="J66" s="312">
        <v>12549688.320222899</v>
      </c>
      <c r="K66" s="313">
        <v>0.73150000000000004</v>
      </c>
    </row>
    <row r="67" spans="1:11" s="110" customFormat="1" ht="25.5">
      <c r="A67" s="305" t="s">
        <v>1639</v>
      </c>
      <c r="B67" s="305" t="s">
        <v>21</v>
      </c>
      <c r="C67" s="304" t="s">
        <v>544</v>
      </c>
      <c r="D67" s="304" t="s">
        <v>142</v>
      </c>
      <c r="E67" s="305" t="s">
        <v>38</v>
      </c>
      <c r="F67" s="312">
        <v>2716.5559300999998</v>
      </c>
      <c r="G67" s="305">
        <v>26.45</v>
      </c>
      <c r="H67" s="312">
        <v>71852.904351145</v>
      </c>
      <c r="I67" s="313">
        <v>4.1999999999999997E-3</v>
      </c>
      <c r="J67" s="312">
        <v>12621541.224574</v>
      </c>
      <c r="K67" s="313">
        <v>0.73560000000000003</v>
      </c>
    </row>
    <row r="68" spans="1:11" s="110" customFormat="1">
      <c r="A68" s="305" t="s">
        <v>1506</v>
      </c>
      <c r="B68" s="305" t="s">
        <v>268</v>
      </c>
      <c r="C68" s="304" t="s">
        <v>849</v>
      </c>
      <c r="D68" s="304" t="s">
        <v>141</v>
      </c>
      <c r="E68" s="305" t="s">
        <v>26</v>
      </c>
      <c r="F68" s="312">
        <v>3680.4559199999999</v>
      </c>
      <c r="G68" s="305">
        <v>18.739999999999998</v>
      </c>
      <c r="H68" s="312">
        <v>68971.743940800006</v>
      </c>
      <c r="I68" s="313">
        <v>4.0000000000000001E-3</v>
      </c>
      <c r="J68" s="312">
        <v>12690512.9685148</v>
      </c>
      <c r="K68" s="313">
        <v>0.73970000000000002</v>
      </c>
    </row>
    <row r="69" spans="1:11" s="110" customFormat="1">
      <c r="A69" s="305" t="s">
        <v>1436</v>
      </c>
      <c r="B69" s="305" t="s">
        <v>268</v>
      </c>
      <c r="C69" s="304" t="s">
        <v>803</v>
      </c>
      <c r="D69" s="304" t="s">
        <v>141</v>
      </c>
      <c r="E69" s="305" t="s">
        <v>26</v>
      </c>
      <c r="F69" s="312">
        <v>3623.5782399999998</v>
      </c>
      <c r="G69" s="305">
        <v>18.739999999999998</v>
      </c>
      <c r="H69" s="312">
        <v>67905.856217599998</v>
      </c>
      <c r="I69" s="313">
        <v>4.0000000000000001E-3</v>
      </c>
      <c r="J69" s="312">
        <v>12758418.8247324</v>
      </c>
      <c r="K69" s="313">
        <v>0.74360000000000004</v>
      </c>
    </row>
    <row r="70" spans="1:11" s="110" customFormat="1">
      <c r="A70" s="305" t="s">
        <v>3545</v>
      </c>
      <c r="B70" s="305" t="s">
        <v>487</v>
      </c>
      <c r="C70" s="304" t="s">
        <v>3546</v>
      </c>
      <c r="D70" s="304" t="s">
        <v>142</v>
      </c>
      <c r="E70" s="305" t="s">
        <v>17</v>
      </c>
      <c r="F70" s="305">
        <v>18</v>
      </c>
      <c r="G70" s="312">
        <v>3596.82</v>
      </c>
      <c r="H70" s="312">
        <v>64742.76</v>
      </c>
      <c r="I70" s="313">
        <v>3.8E-3</v>
      </c>
      <c r="J70" s="312">
        <v>12823161.5847324</v>
      </c>
      <c r="K70" s="313">
        <v>0.74739999999999995</v>
      </c>
    </row>
    <row r="71" spans="1:11" s="110" customFormat="1">
      <c r="A71" s="305" t="s">
        <v>1926</v>
      </c>
      <c r="B71" s="305" t="s">
        <v>21</v>
      </c>
      <c r="C71" s="304" t="s">
        <v>1927</v>
      </c>
      <c r="D71" s="304" t="s">
        <v>141</v>
      </c>
      <c r="E71" s="305" t="s">
        <v>26</v>
      </c>
      <c r="F71" s="312">
        <v>3117.3753151000001</v>
      </c>
      <c r="G71" s="305">
        <v>20.47</v>
      </c>
      <c r="H71" s="312">
        <v>63812.672700096999</v>
      </c>
      <c r="I71" s="313">
        <v>3.7000000000000002E-3</v>
      </c>
      <c r="J71" s="312">
        <v>12886974.2574325</v>
      </c>
      <c r="K71" s="313">
        <v>0.75109999999999999</v>
      </c>
    </row>
    <row r="72" spans="1:11" s="110" customFormat="1" ht="25.5">
      <c r="A72" s="305" t="s">
        <v>1417</v>
      </c>
      <c r="B72" s="305" t="s">
        <v>21</v>
      </c>
      <c r="C72" s="304" t="s">
        <v>791</v>
      </c>
      <c r="D72" s="304" t="s">
        <v>142</v>
      </c>
      <c r="E72" s="305" t="s">
        <v>45</v>
      </c>
      <c r="F72" s="312">
        <v>17840.887999999999</v>
      </c>
      <c r="G72" s="305">
        <v>3.55</v>
      </c>
      <c r="H72" s="312">
        <v>63335.152399999999</v>
      </c>
      <c r="I72" s="313">
        <v>3.7000000000000002E-3</v>
      </c>
      <c r="J72" s="312">
        <v>12950309.4098325</v>
      </c>
      <c r="K72" s="313">
        <v>0.75480000000000003</v>
      </c>
    </row>
    <row r="73" spans="1:11" s="110" customFormat="1" ht="38.25">
      <c r="A73" s="305" t="s">
        <v>4431</v>
      </c>
      <c r="B73" s="305" t="s">
        <v>268</v>
      </c>
      <c r="C73" s="304" t="s">
        <v>4432</v>
      </c>
      <c r="D73" s="304" t="s">
        <v>142</v>
      </c>
      <c r="E73" s="305" t="s">
        <v>45</v>
      </c>
      <c r="F73" s="305">
        <v>1</v>
      </c>
      <c r="G73" s="312">
        <v>63102.6</v>
      </c>
      <c r="H73" s="312">
        <v>63102.6</v>
      </c>
      <c r="I73" s="313">
        <v>3.7000000000000002E-3</v>
      </c>
      <c r="J73" s="312">
        <v>13013412.0098325</v>
      </c>
      <c r="K73" s="313">
        <v>0.75849999999999995</v>
      </c>
    </row>
    <row r="74" spans="1:11" s="110" customFormat="1" ht="51">
      <c r="A74" s="305" t="s">
        <v>4228</v>
      </c>
      <c r="B74" s="305" t="s">
        <v>487</v>
      </c>
      <c r="C74" s="304" t="s">
        <v>2933</v>
      </c>
      <c r="D74" s="304" t="s">
        <v>711</v>
      </c>
      <c r="E74" s="305" t="s">
        <v>19</v>
      </c>
      <c r="F74" s="305">
        <v>293</v>
      </c>
      <c r="G74" s="305">
        <v>211.58</v>
      </c>
      <c r="H74" s="312">
        <v>61992.94</v>
      </c>
      <c r="I74" s="313">
        <v>3.5999999999999999E-3</v>
      </c>
      <c r="J74" s="312">
        <v>13075404.949832501</v>
      </c>
      <c r="K74" s="313">
        <v>0.7621</v>
      </c>
    </row>
    <row r="75" spans="1:11" s="110" customFormat="1">
      <c r="A75" s="305" t="s">
        <v>3113</v>
      </c>
      <c r="B75" s="305" t="s">
        <v>268</v>
      </c>
      <c r="C75" s="304" t="s">
        <v>3114</v>
      </c>
      <c r="D75" s="304" t="s">
        <v>142</v>
      </c>
      <c r="E75" s="305" t="s">
        <v>3</v>
      </c>
      <c r="F75" s="312">
        <v>2694.3069999999998</v>
      </c>
      <c r="G75" s="305">
        <v>22.66</v>
      </c>
      <c r="H75" s="312">
        <v>61052.996619999998</v>
      </c>
      <c r="I75" s="313">
        <v>3.5999999999999999E-3</v>
      </c>
      <c r="J75" s="312">
        <v>13136457.9464525</v>
      </c>
      <c r="K75" s="313">
        <v>0.76570000000000005</v>
      </c>
    </row>
    <row r="76" spans="1:11" s="110" customFormat="1" ht="51">
      <c r="A76" s="305" t="s">
        <v>4207</v>
      </c>
      <c r="B76" s="305" t="s">
        <v>487</v>
      </c>
      <c r="C76" s="304" t="s">
        <v>4208</v>
      </c>
      <c r="D76" s="304" t="s">
        <v>711</v>
      </c>
      <c r="E76" s="305" t="s">
        <v>19</v>
      </c>
      <c r="F76" s="305">
        <v>149</v>
      </c>
      <c r="G76" s="305">
        <v>398.43</v>
      </c>
      <c r="H76" s="312">
        <v>59366.07</v>
      </c>
      <c r="I76" s="313">
        <v>3.5000000000000001E-3</v>
      </c>
      <c r="J76" s="312">
        <v>13195824.016452501</v>
      </c>
      <c r="K76" s="313">
        <v>0.76910000000000001</v>
      </c>
    </row>
    <row r="77" spans="1:11" s="110" customFormat="1" ht="38.25">
      <c r="A77" s="305" t="s">
        <v>4303</v>
      </c>
      <c r="B77" s="305" t="s">
        <v>681</v>
      </c>
      <c r="C77" s="304" t="s">
        <v>4304</v>
      </c>
      <c r="D77" s="304" t="s">
        <v>142</v>
      </c>
      <c r="E77" s="305" t="s">
        <v>45</v>
      </c>
      <c r="F77" s="305">
        <v>9</v>
      </c>
      <c r="G77" s="312">
        <v>6543.8</v>
      </c>
      <c r="H77" s="312">
        <v>58894.2</v>
      </c>
      <c r="I77" s="313">
        <v>3.3999999999999998E-3</v>
      </c>
      <c r="J77" s="312">
        <v>13254718.2164525</v>
      </c>
      <c r="K77" s="313">
        <v>0.77259999999999995</v>
      </c>
    </row>
    <row r="78" spans="1:11" s="110" customFormat="1">
      <c r="A78" s="305" t="s">
        <v>3263</v>
      </c>
      <c r="B78" s="305" t="s">
        <v>268</v>
      </c>
      <c r="C78" s="304" t="s">
        <v>3264</v>
      </c>
      <c r="D78" s="304" t="s">
        <v>142</v>
      </c>
      <c r="E78" s="305" t="s">
        <v>3</v>
      </c>
      <c r="F78" s="305">
        <v>455.16</v>
      </c>
      <c r="G78" s="305">
        <v>121.51</v>
      </c>
      <c r="H78" s="312">
        <v>55306.491600000001</v>
      </c>
      <c r="I78" s="313">
        <v>3.2000000000000002E-3</v>
      </c>
      <c r="J78" s="312">
        <v>13310024.708052499</v>
      </c>
      <c r="K78" s="313">
        <v>0.77580000000000005</v>
      </c>
    </row>
    <row r="79" spans="1:11" s="110" customFormat="1">
      <c r="A79" s="305" t="s">
        <v>1934</v>
      </c>
      <c r="B79" s="305" t="s">
        <v>21</v>
      </c>
      <c r="C79" s="304" t="s">
        <v>1935</v>
      </c>
      <c r="D79" s="304" t="s">
        <v>141</v>
      </c>
      <c r="E79" s="305" t="s">
        <v>26</v>
      </c>
      <c r="F79" s="312">
        <v>2769.0161533</v>
      </c>
      <c r="G79" s="305">
        <v>19.79</v>
      </c>
      <c r="H79" s="312">
        <v>54798.829673806998</v>
      </c>
      <c r="I79" s="313">
        <v>3.2000000000000002E-3</v>
      </c>
      <c r="J79" s="312">
        <v>13364823.5377263</v>
      </c>
      <c r="K79" s="313">
        <v>0.77900000000000003</v>
      </c>
    </row>
    <row r="80" spans="1:11" s="110" customFormat="1" ht="38.25">
      <c r="A80" s="305" t="s">
        <v>1392</v>
      </c>
      <c r="B80" s="305" t="s">
        <v>21</v>
      </c>
      <c r="C80" s="304" t="s">
        <v>766</v>
      </c>
      <c r="D80" s="304" t="s">
        <v>142</v>
      </c>
      <c r="E80" s="305" t="s">
        <v>2</v>
      </c>
      <c r="F80" s="305">
        <v>72.360510000000005</v>
      </c>
      <c r="G80" s="305">
        <v>736.52</v>
      </c>
      <c r="H80" s="312">
        <v>53294.962825199997</v>
      </c>
      <c r="I80" s="313">
        <v>3.0999999999999999E-3</v>
      </c>
      <c r="J80" s="312">
        <v>13418118.500551499</v>
      </c>
      <c r="K80" s="313">
        <v>0.78210000000000002</v>
      </c>
    </row>
    <row r="81" spans="1:11" s="110" customFormat="1" ht="38.25">
      <c r="A81" s="305" t="s">
        <v>3327</v>
      </c>
      <c r="B81" s="305" t="s">
        <v>21</v>
      </c>
      <c r="C81" s="304" t="s">
        <v>3328</v>
      </c>
      <c r="D81" s="304" t="s">
        <v>142</v>
      </c>
      <c r="E81" s="305" t="s">
        <v>45</v>
      </c>
      <c r="F81" s="305">
        <v>466</v>
      </c>
      <c r="G81" s="305">
        <v>113.4</v>
      </c>
      <c r="H81" s="312">
        <v>52844.4</v>
      </c>
      <c r="I81" s="313">
        <v>3.0999999999999999E-3</v>
      </c>
      <c r="J81" s="312">
        <v>13470962.9005515</v>
      </c>
      <c r="K81" s="313">
        <v>0.78520000000000001</v>
      </c>
    </row>
    <row r="82" spans="1:11" s="110" customFormat="1">
      <c r="A82" s="305" t="s">
        <v>3103</v>
      </c>
      <c r="B82" s="305" t="s">
        <v>268</v>
      </c>
      <c r="C82" s="304" t="s">
        <v>3104</v>
      </c>
      <c r="D82" s="304" t="s">
        <v>142</v>
      </c>
      <c r="E82" s="305" t="s">
        <v>34</v>
      </c>
      <c r="F82" s="312">
        <v>7348.11</v>
      </c>
      <c r="G82" s="305">
        <v>6.96</v>
      </c>
      <c r="H82" s="312">
        <v>51142.845600000001</v>
      </c>
      <c r="I82" s="313">
        <v>3.0000000000000001E-3</v>
      </c>
      <c r="J82" s="312">
        <v>13522105.746151499</v>
      </c>
      <c r="K82" s="313">
        <v>0.78810000000000002</v>
      </c>
    </row>
    <row r="83" spans="1:11" s="110" customFormat="1" ht="25.5">
      <c r="A83" s="305" t="s">
        <v>3437</v>
      </c>
      <c r="B83" s="305" t="s">
        <v>16</v>
      </c>
      <c r="C83" s="304" t="s">
        <v>3438</v>
      </c>
      <c r="D83" s="304" t="s">
        <v>141</v>
      </c>
      <c r="E83" s="305" t="s">
        <v>26</v>
      </c>
      <c r="F83" s="312">
        <v>3172.3911629999998</v>
      </c>
      <c r="G83" s="305">
        <v>16.04</v>
      </c>
      <c r="H83" s="312">
        <v>50885.154254519999</v>
      </c>
      <c r="I83" s="313">
        <v>3.0000000000000001E-3</v>
      </c>
      <c r="J83" s="312">
        <v>13572990.900405999</v>
      </c>
      <c r="K83" s="313">
        <v>0.79110000000000003</v>
      </c>
    </row>
    <row r="84" spans="1:11" s="110" customFormat="1" ht="51">
      <c r="A84" s="305" t="s">
        <v>4225</v>
      </c>
      <c r="B84" s="305" t="s">
        <v>487</v>
      </c>
      <c r="C84" s="304" t="s">
        <v>2930</v>
      </c>
      <c r="D84" s="304" t="s">
        <v>711</v>
      </c>
      <c r="E84" s="305" t="s">
        <v>19</v>
      </c>
      <c r="F84" s="305">
        <v>261</v>
      </c>
      <c r="G84" s="305">
        <v>190.98</v>
      </c>
      <c r="H84" s="312">
        <v>49845.78</v>
      </c>
      <c r="I84" s="313">
        <v>2.8999999999999998E-3</v>
      </c>
      <c r="J84" s="312">
        <v>13622836.680406</v>
      </c>
      <c r="K84" s="313">
        <v>0.79400000000000004</v>
      </c>
    </row>
    <row r="85" spans="1:11" s="110" customFormat="1" ht="25.5">
      <c r="A85" s="305" t="s">
        <v>1474</v>
      </c>
      <c r="B85" s="305" t="s">
        <v>21</v>
      </c>
      <c r="C85" s="304" t="s">
        <v>504</v>
      </c>
      <c r="D85" s="304" t="s">
        <v>142</v>
      </c>
      <c r="E85" s="305" t="s">
        <v>2</v>
      </c>
      <c r="F85" s="305">
        <v>364.51400210000003</v>
      </c>
      <c r="G85" s="305">
        <v>132.5</v>
      </c>
      <c r="H85" s="312">
        <v>48298.105278249997</v>
      </c>
      <c r="I85" s="313">
        <v>2.8E-3</v>
      </c>
      <c r="J85" s="312">
        <v>13671134.785684301</v>
      </c>
      <c r="K85" s="313">
        <v>0.79679999999999995</v>
      </c>
    </row>
    <row r="86" spans="1:11" s="110" customFormat="1">
      <c r="A86" s="305" t="s">
        <v>4542</v>
      </c>
      <c r="B86" s="305" t="s">
        <v>21</v>
      </c>
      <c r="C86" s="304" t="s">
        <v>4543</v>
      </c>
      <c r="D86" s="304" t="s">
        <v>141</v>
      </c>
      <c r="E86" s="305" t="s">
        <v>26</v>
      </c>
      <c r="F86" s="312">
        <v>2964.2701787000001</v>
      </c>
      <c r="G86" s="305">
        <v>15.94</v>
      </c>
      <c r="H86" s="312">
        <v>47250.466648478003</v>
      </c>
      <c r="I86" s="313">
        <v>2.8E-3</v>
      </c>
      <c r="J86" s="312">
        <v>13718385.252332799</v>
      </c>
      <c r="K86" s="313">
        <v>0.79959999999999998</v>
      </c>
    </row>
    <row r="87" spans="1:11" s="110" customFormat="1" ht="25.5">
      <c r="A87" s="307" t="s">
        <v>1443</v>
      </c>
      <c r="B87" s="307" t="s">
        <v>21</v>
      </c>
      <c r="C87" s="306" t="s">
        <v>3176</v>
      </c>
      <c r="D87" s="306" t="s">
        <v>142</v>
      </c>
      <c r="E87" s="307" t="s">
        <v>3</v>
      </c>
      <c r="F87" s="314">
        <v>1435.3696500000001</v>
      </c>
      <c r="G87" s="307">
        <v>32.9</v>
      </c>
      <c r="H87" s="314">
        <v>47223.661484999997</v>
      </c>
      <c r="I87" s="315">
        <v>2.8E-3</v>
      </c>
      <c r="J87" s="314">
        <v>13765608.913817801</v>
      </c>
      <c r="K87" s="315">
        <v>0.80230000000000001</v>
      </c>
    </row>
    <row r="88" spans="1:11" s="110" customFormat="1" ht="25.5">
      <c r="A88" s="307" t="s">
        <v>1519</v>
      </c>
      <c r="B88" s="307" t="s">
        <v>21</v>
      </c>
      <c r="C88" s="306" t="s">
        <v>863</v>
      </c>
      <c r="D88" s="306" t="s">
        <v>142</v>
      </c>
      <c r="E88" s="307" t="s">
        <v>45</v>
      </c>
      <c r="F88" s="314">
        <v>2817</v>
      </c>
      <c r="G88" s="307">
        <v>16.63</v>
      </c>
      <c r="H88" s="314">
        <v>46846.71</v>
      </c>
      <c r="I88" s="315">
        <v>2.7000000000000001E-3</v>
      </c>
      <c r="J88" s="314">
        <v>13812455.6238178</v>
      </c>
      <c r="K88" s="315">
        <v>0.80510000000000004</v>
      </c>
    </row>
    <row r="89" spans="1:11" s="110" customFormat="1">
      <c r="A89" s="307" t="s">
        <v>1437</v>
      </c>
      <c r="B89" s="307" t="s">
        <v>268</v>
      </c>
      <c r="C89" s="306" t="s">
        <v>804</v>
      </c>
      <c r="D89" s="306" t="s">
        <v>141</v>
      </c>
      <c r="E89" s="307" t="s">
        <v>26</v>
      </c>
      <c r="F89" s="314">
        <v>2983.67778</v>
      </c>
      <c r="G89" s="307">
        <v>15.09</v>
      </c>
      <c r="H89" s="314">
        <v>45023.697700199999</v>
      </c>
      <c r="I89" s="315">
        <v>2.5999999999999999E-3</v>
      </c>
      <c r="J89" s="314">
        <v>13857479.321518</v>
      </c>
      <c r="K89" s="315">
        <v>0.80769999999999997</v>
      </c>
    </row>
    <row r="90" spans="1:11" s="110" customFormat="1" ht="51">
      <c r="A90" s="307" t="s">
        <v>4215</v>
      </c>
      <c r="B90" s="307" t="s">
        <v>487</v>
      </c>
      <c r="C90" s="306" t="s">
        <v>4216</v>
      </c>
      <c r="D90" s="306" t="s">
        <v>711</v>
      </c>
      <c r="E90" s="307" t="s">
        <v>19</v>
      </c>
      <c r="F90" s="307">
        <v>151</v>
      </c>
      <c r="G90" s="307">
        <v>298.14999999999998</v>
      </c>
      <c r="H90" s="314">
        <v>45020.65</v>
      </c>
      <c r="I90" s="315">
        <v>2.5999999999999999E-3</v>
      </c>
      <c r="J90" s="314">
        <v>13902499.971518001</v>
      </c>
      <c r="K90" s="315">
        <v>0.81030000000000002</v>
      </c>
    </row>
    <row r="91" spans="1:11" s="110" customFormat="1">
      <c r="A91" s="307" t="s">
        <v>4910</v>
      </c>
      <c r="B91" s="307" t="s">
        <v>21</v>
      </c>
      <c r="C91" s="306" t="s">
        <v>4911</v>
      </c>
      <c r="D91" s="306" t="s">
        <v>141</v>
      </c>
      <c r="E91" s="307" t="s">
        <v>585</v>
      </c>
      <c r="F91" s="307">
        <v>16.070080000000001</v>
      </c>
      <c r="G91" s="314">
        <v>2692.19</v>
      </c>
      <c r="H91" s="314">
        <v>43263.708675200003</v>
      </c>
      <c r="I91" s="315">
        <v>2.5000000000000001E-3</v>
      </c>
      <c r="J91" s="314">
        <v>13945763.680193201</v>
      </c>
      <c r="K91" s="315">
        <v>0.81279999999999997</v>
      </c>
    </row>
    <row r="92" spans="1:11" s="110" customFormat="1">
      <c r="A92" s="307" t="s">
        <v>1831</v>
      </c>
      <c r="B92" s="307" t="s">
        <v>21</v>
      </c>
      <c r="C92" s="306" t="s">
        <v>1832</v>
      </c>
      <c r="D92" s="306" t="s">
        <v>1833</v>
      </c>
      <c r="E92" s="307" t="s">
        <v>1834</v>
      </c>
      <c r="F92" s="314">
        <v>39434.570442800003</v>
      </c>
      <c r="G92" s="307">
        <v>1.07</v>
      </c>
      <c r="H92" s="314">
        <v>42194.990373795998</v>
      </c>
      <c r="I92" s="315">
        <v>2.5000000000000001E-3</v>
      </c>
      <c r="J92" s="314">
        <v>13987958.670567</v>
      </c>
      <c r="K92" s="315">
        <v>0.81530000000000002</v>
      </c>
    </row>
    <row r="93" spans="1:11" s="110" customFormat="1">
      <c r="A93" s="307" t="s">
        <v>1487</v>
      </c>
      <c r="B93" s="307" t="s">
        <v>268</v>
      </c>
      <c r="C93" s="306" t="s">
        <v>835</v>
      </c>
      <c r="D93" s="306" t="s">
        <v>142</v>
      </c>
      <c r="E93" s="307" t="s">
        <v>2</v>
      </c>
      <c r="F93" s="307">
        <v>296.35541000000001</v>
      </c>
      <c r="G93" s="307">
        <v>141.83000000000001</v>
      </c>
      <c r="H93" s="314">
        <v>42032.087800300003</v>
      </c>
      <c r="I93" s="315">
        <v>2.3999999999999998E-3</v>
      </c>
      <c r="J93" s="314">
        <v>14029990.7583673</v>
      </c>
      <c r="K93" s="315">
        <v>0.81769999999999998</v>
      </c>
    </row>
    <row r="94" spans="1:11" s="110" customFormat="1">
      <c r="A94" s="307" t="s">
        <v>1814</v>
      </c>
      <c r="B94" s="307" t="s">
        <v>21</v>
      </c>
      <c r="C94" s="306" t="s">
        <v>1815</v>
      </c>
      <c r="D94" s="306" t="s">
        <v>141</v>
      </c>
      <c r="E94" s="307" t="s">
        <v>26</v>
      </c>
      <c r="F94" s="314">
        <v>2118.1913027000001</v>
      </c>
      <c r="G94" s="307">
        <v>19.79</v>
      </c>
      <c r="H94" s="314">
        <v>41919.005880432996</v>
      </c>
      <c r="I94" s="315">
        <v>2.3999999999999998E-3</v>
      </c>
      <c r="J94" s="314">
        <v>14071909.764247701</v>
      </c>
      <c r="K94" s="315">
        <v>0.82020000000000004</v>
      </c>
    </row>
    <row r="95" spans="1:11" s="110" customFormat="1">
      <c r="A95" s="307" t="s">
        <v>3170</v>
      </c>
      <c r="B95" s="307" t="s">
        <v>268</v>
      </c>
      <c r="C95" s="306" t="s">
        <v>3171</v>
      </c>
      <c r="D95" s="306" t="s">
        <v>142</v>
      </c>
      <c r="E95" s="307" t="s">
        <v>3</v>
      </c>
      <c r="F95" s="307">
        <v>28.53</v>
      </c>
      <c r="G95" s="314">
        <v>1450</v>
      </c>
      <c r="H95" s="314">
        <v>41368.5</v>
      </c>
      <c r="I95" s="315">
        <v>2.3999999999999998E-3</v>
      </c>
      <c r="J95" s="314">
        <v>14113278.264247701</v>
      </c>
      <c r="K95" s="315">
        <v>0.8226</v>
      </c>
    </row>
    <row r="96" spans="1:11" s="110" customFormat="1">
      <c r="A96" s="307" t="s">
        <v>1486</v>
      </c>
      <c r="B96" s="307" t="s">
        <v>268</v>
      </c>
      <c r="C96" s="306" t="s">
        <v>834</v>
      </c>
      <c r="D96" s="306" t="s">
        <v>142</v>
      </c>
      <c r="E96" s="307" t="s">
        <v>38</v>
      </c>
      <c r="F96" s="314">
        <v>50145.674149999999</v>
      </c>
      <c r="G96" s="307">
        <v>0.82</v>
      </c>
      <c r="H96" s="314">
        <v>41119.452803</v>
      </c>
      <c r="I96" s="315">
        <v>2.3999999999999998E-3</v>
      </c>
      <c r="J96" s="314">
        <v>14154397.7170507</v>
      </c>
      <c r="K96" s="315">
        <v>0.82499999999999996</v>
      </c>
    </row>
    <row r="97" spans="1:11" s="110" customFormat="1">
      <c r="A97" s="307" t="s">
        <v>1446</v>
      </c>
      <c r="B97" s="307" t="s">
        <v>21</v>
      </c>
      <c r="C97" s="306" t="s">
        <v>811</v>
      </c>
      <c r="D97" s="306" t="s">
        <v>142</v>
      </c>
      <c r="E97" s="307" t="s">
        <v>547</v>
      </c>
      <c r="F97" s="314">
        <v>2317.7166929999999</v>
      </c>
      <c r="G97" s="307">
        <v>17.62</v>
      </c>
      <c r="H97" s="314">
        <v>40838.16813066</v>
      </c>
      <c r="I97" s="315">
        <v>2.3999999999999998E-3</v>
      </c>
      <c r="J97" s="314">
        <v>14195235.885181401</v>
      </c>
      <c r="K97" s="315">
        <v>0.82740000000000002</v>
      </c>
    </row>
    <row r="98" spans="1:11" s="110" customFormat="1" ht="25.5">
      <c r="A98" s="307" t="s">
        <v>1746</v>
      </c>
      <c r="B98" s="307" t="s">
        <v>21</v>
      </c>
      <c r="C98" s="306" t="s">
        <v>1747</v>
      </c>
      <c r="D98" s="306" t="s">
        <v>142</v>
      </c>
      <c r="E98" s="307" t="s">
        <v>26</v>
      </c>
      <c r="F98" s="314">
        <v>27971.046482599999</v>
      </c>
      <c r="G98" s="307">
        <v>1.43</v>
      </c>
      <c r="H98" s="314">
        <v>39998.596470117998</v>
      </c>
      <c r="I98" s="315">
        <v>2.3E-3</v>
      </c>
      <c r="J98" s="314">
        <v>14235234.4816515</v>
      </c>
      <c r="K98" s="315">
        <v>0.82969999999999999</v>
      </c>
    </row>
    <row r="99" spans="1:11" s="110" customFormat="1" ht="25.5">
      <c r="A99" s="307" t="s">
        <v>1738</v>
      </c>
      <c r="B99" s="307" t="s">
        <v>21</v>
      </c>
      <c r="C99" s="306" t="s">
        <v>1739</v>
      </c>
      <c r="D99" s="306" t="s">
        <v>142</v>
      </c>
      <c r="E99" s="307" t="s">
        <v>26</v>
      </c>
      <c r="F99" s="314">
        <v>30229.629175499998</v>
      </c>
      <c r="G99" s="307">
        <v>1.24</v>
      </c>
      <c r="H99" s="314">
        <v>37484.740177619999</v>
      </c>
      <c r="I99" s="315">
        <v>2.2000000000000001E-3</v>
      </c>
      <c r="J99" s="314">
        <v>14272719.2218291</v>
      </c>
      <c r="K99" s="315">
        <v>0.83189999999999997</v>
      </c>
    </row>
    <row r="100" spans="1:11" s="110" customFormat="1" ht="38.25">
      <c r="A100" s="307" t="s">
        <v>2173</v>
      </c>
      <c r="B100" s="307" t="s">
        <v>21</v>
      </c>
      <c r="C100" s="306" t="s">
        <v>2174</v>
      </c>
      <c r="D100" s="306" t="s">
        <v>142</v>
      </c>
      <c r="E100" s="307" t="s">
        <v>3</v>
      </c>
      <c r="F100" s="307">
        <v>779.68744070000002</v>
      </c>
      <c r="G100" s="307">
        <v>45.45</v>
      </c>
      <c r="H100" s="314">
        <v>35436.794179814999</v>
      </c>
      <c r="I100" s="315">
        <v>2.0999999999999999E-3</v>
      </c>
      <c r="J100" s="314">
        <v>14308156.0160089</v>
      </c>
      <c r="K100" s="315">
        <v>0.83399999999999996</v>
      </c>
    </row>
    <row r="101" spans="1:11" s="110" customFormat="1" ht="25.5">
      <c r="A101" s="307" t="s">
        <v>1657</v>
      </c>
      <c r="B101" s="307" t="s">
        <v>487</v>
      </c>
      <c r="C101" s="306" t="s">
        <v>1051</v>
      </c>
      <c r="D101" s="306" t="s">
        <v>142</v>
      </c>
      <c r="E101" s="307" t="s">
        <v>17</v>
      </c>
      <c r="F101" s="307">
        <v>36</v>
      </c>
      <c r="G101" s="307">
        <v>942.36</v>
      </c>
      <c r="H101" s="314">
        <v>33924.959999999999</v>
      </c>
      <c r="I101" s="315">
        <v>2E-3</v>
      </c>
      <c r="J101" s="314">
        <v>14342080.9760089</v>
      </c>
      <c r="K101" s="315">
        <v>0.83589999999999998</v>
      </c>
    </row>
    <row r="102" spans="1:11" s="110" customFormat="1" ht="51">
      <c r="A102" s="307" t="s">
        <v>4211</v>
      </c>
      <c r="B102" s="307" t="s">
        <v>487</v>
      </c>
      <c r="C102" s="306" t="s">
        <v>4212</v>
      </c>
      <c r="D102" s="306" t="s">
        <v>711</v>
      </c>
      <c r="E102" s="307" t="s">
        <v>19</v>
      </c>
      <c r="F102" s="307">
        <v>92</v>
      </c>
      <c r="G102" s="307">
        <v>359.98</v>
      </c>
      <c r="H102" s="314">
        <v>33118.160000000003</v>
      </c>
      <c r="I102" s="315">
        <v>1.9E-3</v>
      </c>
      <c r="J102" s="314">
        <v>14375199.1360089</v>
      </c>
      <c r="K102" s="315">
        <v>0.83789999999999998</v>
      </c>
    </row>
    <row r="103" spans="1:11" s="110" customFormat="1">
      <c r="A103" s="307" t="s">
        <v>3859</v>
      </c>
      <c r="B103" s="307" t="s">
        <v>21</v>
      </c>
      <c r="C103" s="306" t="s">
        <v>3860</v>
      </c>
      <c r="D103" s="306" t="s">
        <v>142</v>
      </c>
      <c r="E103" s="307" t="s">
        <v>34</v>
      </c>
      <c r="F103" s="307">
        <v>823.89480000000003</v>
      </c>
      <c r="G103" s="307">
        <v>39.9</v>
      </c>
      <c r="H103" s="314">
        <v>32873.402520000003</v>
      </c>
      <c r="I103" s="315">
        <v>1.9E-3</v>
      </c>
      <c r="J103" s="314">
        <v>14408072.538528901</v>
      </c>
      <c r="K103" s="315">
        <v>0.83979999999999999</v>
      </c>
    </row>
    <row r="104" spans="1:11" s="110" customFormat="1">
      <c r="A104" s="307" t="s">
        <v>1990</v>
      </c>
      <c r="B104" s="307" t="s">
        <v>21</v>
      </c>
      <c r="C104" s="306" t="s">
        <v>1991</v>
      </c>
      <c r="D104" s="306" t="s">
        <v>141</v>
      </c>
      <c r="E104" s="307" t="s">
        <v>26</v>
      </c>
      <c r="F104" s="314">
        <v>1645.7498197</v>
      </c>
      <c r="G104" s="307">
        <v>19.79</v>
      </c>
      <c r="H104" s="314">
        <v>32569.388931862999</v>
      </c>
      <c r="I104" s="315">
        <v>1.9E-3</v>
      </c>
      <c r="J104" s="314">
        <v>14440641.927460801</v>
      </c>
      <c r="K104" s="315">
        <v>0.8417</v>
      </c>
    </row>
    <row r="105" spans="1:11" s="110" customFormat="1">
      <c r="A105" s="307" t="s">
        <v>4260</v>
      </c>
      <c r="B105" s="307" t="s">
        <v>268</v>
      </c>
      <c r="C105" s="306" t="s">
        <v>2954</v>
      </c>
      <c r="D105" s="306" t="s">
        <v>142</v>
      </c>
      <c r="E105" s="307" t="s">
        <v>45</v>
      </c>
      <c r="F105" s="307">
        <v>166</v>
      </c>
      <c r="G105" s="307">
        <v>190.5</v>
      </c>
      <c r="H105" s="314">
        <v>31623</v>
      </c>
      <c r="I105" s="315">
        <v>1.8E-3</v>
      </c>
      <c r="J105" s="314">
        <v>14472264.927460801</v>
      </c>
      <c r="K105" s="315">
        <v>0.84350000000000003</v>
      </c>
    </row>
    <row r="106" spans="1:11" s="110" customFormat="1" ht="25.5">
      <c r="A106" s="307" t="s">
        <v>4087</v>
      </c>
      <c r="B106" s="307" t="s">
        <v>16</v>
      </c>
      <c r="C106" s="306" t="s">
        <v>4088</v>
      </c>
      <c r="D106" s="306" t="s">
        <v>142</v>
      </c>
      <c r="E106" s="307" t="s">
        <v>17</v>
      </c>
      <c r="F106" s="307">
        <v>1</v>
      </c>
      <c r="G106" s="314">
        <v>31149.83</v>
      </c>
      <c r="H106" s="314">
        <v>31149.83</v>
      </c>
      <c r="I106" s="315">
        <v>1.8E-3</v>
      </c>
      <c r="J106" s="314">
        <v>14503414.757460801</v>
      </c>
      <c r="K106" s="315">
        <v>0.84530000000000005</v>
      </c>
    </row>
    <row r="107" spans="1:11" s="110" customFormat="1" ht="25.5">
      <c r="A107" s="307" t="s">
        <v>1458</v>
      </c>
      <c r="B107" s="307" t="s">
        <v>21</v>
      </c>
      <c r="C107" s="306" t="s">
        <v>823</v>
      </c>
      <c r="D107" s="306" t="s">
        <v>142</v>
      </c>
      <c r="E107" s="307" t="s">
        <v>3</v>
      </c>
      <c r="F107" s="307">
        <v>51.03</v>
      </c>
      <c r="G107" s="307">
        <v>607.72</v>
      </c>
      <c r="H107" s="314">
        <v>31011.9516</v>
      </c>
      <c r="I107" s="315">
        <v>1.8E-3</v>
      </c>
      <c r="J107" s="314">
        <v>14534426.709060799</v>
      </c>
      <c r="K107" s="315">
        <v>0.84709999999999996</v>
      </c>
    </row>
    <row r="108" spans="1:11" s="110" customFormat="1" ht="38.25">
      <c r="A108" s="307" t="s">
        <v>2290</v>
      </c>
      <c r="B108" s="307" t="s">
        <v>21</v>
      </c>
      <c r="C108" s="306" t="s">
        <v>2291</v>
      </c>
      <c r="D108" s="306" t="s">
        <v>142</v>
      </c>
      <c r="E108" s="307" t="s">
        <v>34</v>
      </c>
      <c r="F108" s="307">
        <v>239.83435</v>
      </c>
      <c r="G108" s="307">
        <v>128.41</v>
      </c>
      <c r="H108" s="314">
        <v>30797.128883500001</v>
      </c>
      <c r="I108" s="315">
        <v>1.8E-3</v>
      </c>
      <c r="J108" s="314">
        <v>14565223.837944301</v>
      </c>
      <c r="K108" s="315">
        <v>0.84889999999999999</v>
      </c>
    </row>
    <row r="109" spans="1:11" s="110" customFormat="1">
      <c r="A109" s="307" t="s">
        <v>1770</v>
      </c>
      <c r="B109" s="307" t="s">
        <v>21</v>
      </c>
      <c r="C109" s="306" t="s">
        <v>1771</v>
      </c>
      <c r="D109" s="306" t="s">
        <v>142</v>
      </c>
      <c r="E109" s="307" t="s">
        <v>38</v>
      </c>
      <c r="F109" s="314">
        <v>29947.395743900001</v>
      </c>
      <c r="G109" s="307">
        <v>1</v>
      </c>
      <c r="H109" s="314">
        <v>29947.395743900001</v>
      </c>
      <c r="I109" s="315">
        <v>1.6999999999999999E-3</v>
      </c>
      <c r="J109" s="314">
        <v>14595171.2336882</v>
      </c>
      <c r="K109" s="315">
        <v>0.85070000000000001</v>
      </c>
    </row>
    <row r="110" spans="1:11" s="110" customFormat="1">
      <c r="A110" s="307" t="s">
        <v>1445</v>
      </c>
      <c r="B110" s="307" t="s">
        <v>21</v>
      </c>
      <c r="C110" s="306" t="s">
        <v>810</v>
      </c>
      <c r="D110" s="306" t="s">
        <v>142</v>
      </c>
      <c r="E110" s="307" t="s">
        <v>38</v>
      </c>
      <c r="F110" s="314">
        <v>8732.9393209999998</v>
      </c>
      <c r="G110" s="307">
        <v>3.4</v>
      </c>
      <c r="H110" s="314">
        <v>29691.993691399999</v>
      </c>
      <c r="I110" s="315">
        <v>1.6999999999999999E-3</v>
      </c>
      <c r="J110" s="314">
        <v>14624863.2273796</v>
      </c>
      <c r="K110" s="315">
        <v>0.85240000000000005</v>
      </c>
    </row>
    <row r="111" spans="1:11" s="110" customFormat="1">
      <c r="A111" s="307" t="s">
        <v>1802</v>
      </c>
      <c r="B111" s="307" t="s">
        <v>21</v>
      </c>
      <c r="C111" s="306" t="s">
        <v>1803</v>
      </c>
      <c r="D111" s="306" t="s">
        <v>141</v>
      </c>
      <c r="E111" s="307" t="s">
        <v>26</v>
      </c>
      <c r="F111" s="314">
        <v>1853.8203538</v>
      </c>
      <c r="G111" s="307">
        <v>15.94</v>
      </c>
      <c r="H111" s="314">
        <v>29549.896439572</v>
      </c>
      <c r="I111" s="315">
        <v>1.6999999999999999E-3</v>
      </c>
      <c r="J111" s="314">
        <v>14654413.1238192</v>
      </c>
      <c r="K111" s="315">
        <v>0.85409999999999997</v>
      </c>
    </row>
    <row r="112" spans="1:11" s="110" customFormat="1" ht="25.5">
      <c r="A112" s="307" t="s">
        <v>3462</v>
      </c>
      <c r="B112" s="307" t="s">
        <v>16</v>
      </c>
      <c r="C112" s="306" t="s">
        <v>2528</v>
      </c>
      <c r="D112" s="306" t="s">
        <v>142</v>
      </c>
      <c r="E112" s="307" t="s">
        <v>19</v>
      </c>
      <c r="F112" s="314">
        <v>1229.5999999999999</v>
      </c>
      <c r="G112" s="307">
        <v>24</v>
      </c>
      <c r="H112" s="314">
        <v>29510.400000000001</v>
      </c>
      <c r="I112" s="315">
        <v>1.6999999999999999E-3</v>
      </c>
      <c r="J112" s="314">
        <v>14683923.523819201</v>
      </c>
      <c r="K112" s="315">
        <v>0.85589999999999999</v>
      </c>
    </row>
    <row r="113" spans="1:11" s="110" customFormat="1" ht="25.5">
      <c r="A113" s="307" t="s">
        <v>1402</v>
      </c>
      <c r="B113" s="307" t="s">
        <v>21</v>
      </c>
      <c r="C113" s="306" t="s">
        <v>775</v>
      </c>
      <c r="D113" s="306" t="s">
        <v>142</v>
      </c>
      <c r="E113" s="307" t="s">
        <v>38</v>
      </c>
      <c r="F113" s="314">
        <v>44403</v>
      </c>
      <c r="G113" s="307">
        <v>0.65</v>
      </c>
      <c r="H113" s="314">
        <v>28861.95</v>
      </c>
      <c r="I113" s="315">
        <v>1.6999999999999999E-3</v>
      </c>
      <c r="J113" s="314">
        <v>14712785.4738192</v>
      </c>
      <c r="K113" s="315">
        <v>0.85750000000000004</v>
      </c>
    </row>
    <row r="114" spans="1:11" s="110" customFormat="1">
      <c r="A114" s="307" t="s">
        <v>3115</v>
      </c>
      <c r="B114" s="307" t="s">
        <v>268</v>
      </c>
      <c r="C114" s="306" t="s">
        <v>3116</v>
      </c>
      <c r="D114" s="306" t="s">
        <v>141</v>
      </c>
      <c r="E114" s="307" t="s">
        <v>26</v>
      </c>
      <c r="F114" s="314">
        <v>1518.6094000000001</v>
      </c>
      <c r="G114" s="307">
        <v>18.739999999999998</v>
      </c>
      <c r="H114" s="314">
        <v>28458.740156</v>
      </c>
      <c r="I114" s="315">
        <v>1.6999999999999999E-3</v>
      </c>
      <c r="J114" s="314">
        <v>14741244.2139752</v>
      </c>
      <c r="K114" s="315">
        <v>0.85919999999999996</v>
      </c>
    </row>
    <row r="115" spans="1:11" s="110" customFormat="1" ht="25.5">
      <c r="A115" s="307" t="s">
        <v>2138</v>
      </c>
      <c r="B115" s="307" t="s">
        <v>21</v>
      </c>
      <c r="C115" s="306" t="s">
        <v>2139</v>
      </c>
      <c r="D115" s="306" t="s">
        <v>142</v>
      </c>
      <c r="E115" s="307" t="s">
        <v>2140</v>
      </c>
      <c r="F115" s="307">
        <v>196.12568479999999</v>
      </c>
      <c r="G115" s="307">
        <v>134.38</v>
      </c>
      <c r="H115" s="314">
        <v>26355.369523424</v>
      </c>
      <c r="I115" s="315">
        <v>1.5E-3</v>
      </c>
      <c r="J115" s="314">
        <v>14767599.583498601</v>
      </c>
      <c r="K115" s="315">
        <v>0.86070000000000002</v>
      </c>
    </row>
    <row r="116" spans="1:11" s="110" customFormat="1" ht="38.25">
      <c r="A116" s="307" t="s">
        <v>4323</v>
      </c>
      <c r="B116" s="307" t="s">
        <v>21</v>
      </c>
      <c r="C116" s="306" t="s">
        <v>4324</v>
      </c>
      <c r="D116" s="306" t="s">
        <v>915</v>
      </c>
      <c r="E116" s="307" t="s">
        <v>45</v>
      </c>
      <c r="F116" s="307">
        <v>13</v>
      </c>
      <c r="G116" s="314">
        <v>2021.54</v>
      </c>
      <c r="H116" s="314">
        <v>26280.02</v>
      </c>
      <c r="I116" s="315">
        <v>1.5E-3</v>
      </c>
      <c r="J116" s="314">
        <v>14793879.6034986</v>
      </c>
      <c r="K116" s="315">
        <v>0.86229999999999996</v>
      </c>
    </row>
    <row r="117" spans="1:11" s="110" customFormat="1">
      <c r="A117" s="307" t="s">
        <v>1810</v>
      </c>
      <c r="B117" s="307" t="s">
        <v>21</v>
      </c>
      <c r="C117" s="306" t="s">
        <v>1811</v>
      </c>
      <c r="D117" s="306" t="s">
        <v>141</v>
      </c>
      <c r="E117" s="307" t="s">
        <v>26</v>
      </c>
      <c r="F117" s="314">
        <v>1628.0014099</v>
      </c>
      <c r="G117" s="307">
        <v>15.94</v>
      </c>
      <c r="H117" s="314">
        <v>25950.342473805998</v>
      </c>
      <c r="I117" s="315">
        <v>1.5E-3</v>
      </c>
      <c r="J117" s="314">
        <v>14819829.9459724</v>
      </c>
      <c r="K117" s="315">
        <v>0.86380000000000001</v>
      </c>
    </row>
    <row r="118" spans="1:11" s="110" customFormat="1" ht="25.5">
      <c r="A118" s="307" t="s">
        <v>1974</v>
      </c>
      <c r="B118" s="307" t="s">
        <v>21</v>
      </c>
      <c r="C118" s="306" t="s">
        <v>1975</v>
      </c>
      <c r="D118" s="306" t="s">
        <v>141</v>
      </c>
      <c r="E118" s="307" t="s">
        <v>26</v>
      </c>
      <c r="F118" s="314">
        <v>1472.1917860000001</v>
      </c>
      <c r="G118" s="307">
        <v>17.329999999999998</v>
      </c>
      <c r="H118" s="314">
        <v>25513.083651379999</v>
      </c>
      <c r="I118" s="315">
        <v>1.5E-3</v>
      </c>
      <c r="J118" s="314">
        <v>14845343.029623801</v>
      </c>
      <c r="K118" s="315">
        <v>0.86529999999999996</v>
      </c>
    </row>
    <row r="119" spans="1:11" s="110" customFormat="1" ht="38.25">
      <c r="A119" s="307" t="s">
        <v>1650</v>
      </c>
      <c r="B119" s="307" t="s">
        <v>21</v>
      </c>
      <c r="C119" s="306" t="s">
        <v>1038</v>
      </c>
      <c r="D119" s="306" t="s">
        <v>142</v>
      </c>
      <c r="E119" s="307" t="s">
        <v>34</v>
      </c>
      <c r="F119" s="314">
        <v>1528.15905</v>
      </c>
      <c r="G119" s="307">
        <v>16.670000000000002</v>
      </c>
      <c r="H119" s="314">
        <v>25474.411363499999</v>
      </c>
      <c r="I119" s="315">
        <v>1.5E-3</v>
      </c>
      <c r="J119" s="314">
        <v>14870817.4409873</v>
      </c>
      <c r="K119" s="315">
        <v>0.86670000000000003</v>
      </c>
    </row>
    <row r="120" spans="1:11" s="110" customFormat="1" ht="38.25">
      <c r="A120" s="307" t="s">
        <v>3388</v>
      </c>
      <c r="B120" s="307" t="s">
        <v>21</v>
      </c>
      <c r="C120" s="306" t="s">
        <v>3389</v>
      </c>
      <c r="D120" s="306" t="s">
        <v>142</v>
      </c>
      <c r="E120" s="307" t="s">
        <v>34</v>
      </c>
      <c r="F120" s="314">
        <v>1519.3313419999999</v>
      </c>
      <c r="G120" s="307">
        <v>16.68</v>
      </c>
      <c r="H120" s="314">
        <v>25342.446784560001</v>
      </c>
      <c r="I120" s="315">
        <v>1.5E-3</v>
      </c>
      <c r="J120" s="314">
        <v>14896159.887771901</v>
      </c>
      <c r="K120" s="315">
        <v>0.86819999999999997</v>
      </c>
    </row>
    <row r="121" spans="1:11" s="110" customFormat="1">
      <c r="A121" s="307" t="s">
        <v>3863</v>
      </c>
      <c r="B121" s="307" t="s">
        <v>21</v>
      </c>
      <c r="C121" s="306" t="s">
        <v>3864</v>
      </c>
      <c r="D121" s="306" t="s">
        <v>142</v>
      </c>
      <c r="E121" s="307" t="s">
        <v>34</v>
      </c>
      <c r="F121" s="307">
        <v>440.84399999999999</v>
      </c>
      <c r="G121" s="307">
        <v>56.84</v>
      </c>
      <c r="H121" s="314">
        <v>25057.572960000001</v>
      </c>
      <c r="I121" s="315">
        <v>1.5E-3</v>
      </c>
      <c r="J121" s="314">
        <v>14921217.460731899</v>
      </c>
      <c r="K121" s="315">
        <v>0.86970000000000003</v>
      </c>
    </row>
    <row r="122" spans="1:11" s="110" customFormat="1">
      <c r="A122" s="307" t="s">
        <v>1651</v>
      </c>
      <c r="B122" s="307" t="s">
        <v>21</v>
      </c>
      <c r="C122" s="306" t="s">
        <v>1039</v>
      </c>
      <c r="D122" s="306" t="s">
        <v>142</v>
      </c>
      <c r="E122" s="307" t="s">
        <v>45</v>
      </c>
      <c r="F122" s="314">
        <v>27043.991999999998</v>
      </c>
      <c r="G122" s="307">
        <v>0.92</v>
      </c>
      <c r="H122" s="314">
        <v>24880.47264</v>
      </c>
      <c r="I122" s="315">
        <v>1.5E-3</v>
      </c>
      <c r="J122" s="314">
        <v>14946097.9333719</v>
      </c>
      <c r="K122" s="315">
        <v>0.87109999999999999</v>
      </c>
    </row>
    <row r="123" spans="1:11" s="110" customFormat="1" ht="25.5">
      <c r="A123" s="307" t="s">
        <v>1736</v>
      </c>
      <c r="B123" s="307" t="s">
        <v>21</v>
      </c>
      <c r="C123" s="306" t="s">
        <v>1737</v>
      </c>
      <c r="D123" s="306" t="s">
        <v>142</v>
      </c>
      <c r="E123" s="307" t="s">
        <v>26</v>
      </c>
      <c r="F123" s="314">
        <v>30229.629175499998</v>
      </c>
      <c r="G123" s="307">
        <v>0.82</v>
      </c>
      <c r="H123" s="314">
        <v>24788.295923909998</v>
      </c>
      <c r="I123" s="315">
        <v>1.4E-3</v>
      </c>
      <c r="J123" s="314">
        <v>14970886.2292958</v>
      </c>
      <c r="K123" s="315">
        <v>0.87260000000000004</v>
      </c>
    </row>
    <row r="124" spans="1:11" s="110" customFormat="1" ht="25.5">
      <c r="A124" s="307" t="s">
        <v>1691</v>
      </c>
      <c r="B124" s="307" t="s">
        <v>21</v>
      </c>
      <c r="C124" s="306" t="s">
        <v>1103</v>
      </c>
      <c r="D124" s="306" t="s">
        <v>142</v>
      </c>
      <c r="E124" s="307" t="s">
        <v>34</v>
      </c>
      <c r="F124" s="314">
        <v>1272.1004</v>
      </c>
      <c r="G124" s="307">
        <v>19.2</v>
      </c>
      <c r="H124" s="314">
        <v>24424.327679999999</v>
      </c>
      <c r="I124" s="315">
        <v>1.4E-3</v>
      </c>
      <c r="J124" s="314">
        <v>14995310.556975801</v>
      </c>
      <c r="K124" s="315">
        <v>0.874</v>
      </c>
    </row>
    <row r="125" spans="1:11" s="110" customFormat="1" ht="25.5">
      <c r="A125" s="307" t="s">
        <v>1449</v>
      </c>
      <c r="B125" s="307" t="s">
        <v>21</v>
      </c>
      <c r="C125" s="306" t="s">
        <v>814</v>
      </c>
      <c r="D125" s="306" t="s">
        <v>142</v>
      </c>
      <c r="E125" s="307" t="s">
        <v>3</v>
      </c>
      <c r="F125" s="307">
        <v>968.03932199999997</v>
      </c>
      <c r="G125" s="307">
        <v>25.21</v>
      </c>
      <c r="H125" s="314">
        <v>24404.271307620002</v>
      </c>
      <c r="I125" s="315">
        <v>1.4E-3</v>
      </c>
      <c r="J125" s="314">
        <v>15019714.828283399</v>
      </c>
      <c r="K125" s="315">
        <v>0.87539999999999996</v>
      </c>
    </row>
    <row r="126" spans="1:11" s="110" customFormat="1" ht="25.5">
      <c r="A126" s="307" t="s">
        <v>3573</v>
      </c>
      <c r="B126" s="307" t="s">
        <v>16</v>
      </c>
      <c r="C126" s="306" t="s">
        <v>3574</v>
      </c>
      <c r="D126" s="306" t="s">
        <v>142</v>
      </c>
      <c r="E126" s="307" t="s">
        <v>19</v>
      </c>
      <c r="F126" s="314">
        <v>8083.6019999999999</v>
      </c>
      <c r="G126" s="307">
        <v>2.97</v>
      </c>
      <c r="H126" s="314">
        <v>24008.29794</v>
      </c>
      <c r="I126" s="315">
        <v>1.4E-3</v>
      </c>
      <c r="J126" s="314">
        <v>15043723.1262234</v>
      </c>
      <c r="K126" s="315">
        <v>0.87680000000000002</v>
      </c>
    </row>
    <row r="127" spans="1:11" s="110" customFormat="1">
      <c r="A127" s="307" t="s">
        <v>5061</v>
      </c>
      <c r="B127" s="307" t="s">
        <v>21</v>
      </c>
      <c r="C127" s="306" t="s">
        <v>5062</v>
      </c>
      <c r="D127" s="306" t="s">
        <v>141</v>
      </c>
      <c r="E127" s="307" t="s">
        <v>26</v>
      </c>
      <c r="F127" s="307">
        <v>205.49039590000001</v>
      </c>
      <c r="G127" s="307">
        <v>112.83</v>
      </c>
      <c r="H127" s="314">
        <v>23185.481369396999</v>
      </c>
      <c r="I127" s="315">
        <v>1.4E-3</v>
      </c>
      <c r="J127" s="314">
        <v>15066908.607592801</v>
      </c>
      <c r="K127" s="315">
        <v>0.87819999999999998</v>
      </c>
    </row>
    <row r="128" spans="1:11" s="110" customFormat="1" ht="38.25">
      <c r="A128" s="307" t="s">
        <v>3144</v>
      </c>
      <c r="B128" s="307" t="s">
        <v>21</v>
      </c>
      <c r="C128" s="306" t="s">
        <v>3145</v>
      </c>
      <c r="D128" s="306" t="s">
        <v>142</v>
      </c>
      <c r="E128" s="307" t="s">
        <v>3</v>
      </c>
      <c r="F128" s="307">
        <v>214.0754</v>
      </c>
      <c r="G128" s="307">
        <v>107.78</v>
      </c>
      <c r="H128" s="314">
        <v>23073.046611999998</v>
      </c>
      <c r="I128" s="315">
        <v>1.2999999999999999E-3</v>
      </c>
      <c r="J128" s="314">
        <v>15089981.654204801</v>
      </c>
      <c r="K128" s="315">
        <v>0.87949999999999995</v>
      </c>
    </row>
    <row r="129" spans="1:11" s="110" customFormat="1" ht="25.5">
      <c r="A129" s="307" t="s">
        <v>3910</v>
      </c>
      <c r="B129" s="307" t="s">
        <v>21</v>
      </c>
      <c r="C129" s="306" t="s">
        <v>3911</v>
      </c>
      <c r="D129" s="306" t="s">
        <v>142</v>
      </c>
      <c r="E129" s="307" t="s">
        <v>34</v>
      </c>
      <c r="F129" s="307">
        <v>222.67848000000001</v>
      </c>
      <c r="G129" s="307">
        <v>98.12</v>
      </c>
      <c r="H129" s="314">
        <v>21849.212457599999</v>
      </c>
      <c r="I129" s="315">
        <v>1.2999999999999999E-3</v>
      </c>
      <c r="J129" s="314">
        <v>15111830.8666624</v>
      </c>
      <c r="K129" s="315">
        <v>0.88080000000000003</v>
      </c>
    </row>
    <row r="130" spans="1:11" s="110" customFormat="1">
      <c r="A130" s="307" t="s">
        <v>1863</v>
      </c>
      <c r="B130" s="307" t="s">
        <v>21</v>
      </c>
      <c r="C130" s="306" t="s">
        <v>1864</v>
      </c>
      <c r="D130" s="306" t="s">
        <v>142</v>
      </c>
      <c r="E130" s="307" t="s">
        <v>547</v>
      </c>
      <c r="F130" s="314">
        <v>3595.3527232000001</v>
      </c>
      <c r="G130" s="307">
        <v>6.03</v>
      </c>
      <c r="H130" s="314">
        <v>21679.976920895999</v>
      </c>
      <c r="I130" s="315">
        <v>1.2999999999999999E-3</v>
      </c>
      <c r="J130" s="314">
        <v>15133510.843583301</v>
      </c>
      <c r="K130" s="315">
        <v>0.8821</v>
      </c>
    </row>
    <row r="131" spans="1:11" s="110" customFormat="1">
      <c r="A131" s="307" t="s">
        <v>1930</v>
      </c>
      <c r="B131" s="307" t="s">
        <v>21</v>
      </c>
      <c r="C131" s="306" t="s">
        <v>1931</v>
      </c>
      <c r="D131" s="306" t="s">
        <v>141</v>
      </c>
      <c r="E131" s="307" t="s">
        <v>26</v>
      </c>
      <c r="F131" s="314">
        <v>1241.0363176000001</v>
      </c>
      <c r="G131" s="307">
        <v>17.37</v>
      </c>
      <c r="H131" s="314">
        <v>21556.800836712002</v>
      </c>
      <c r="I131" s="315">
        <v>1.2999999999999999E-3</v>
      </c>
      <c r="J131" s="314">
        <v>15155067.64442</v>
      </c>
      <c r="K131" s="315">
        <v>0.88329999999999997</v>
      </c>
    </row>
    <row r="132" spans="1:11" s="110" customFormat="1" ht="25.5">
      <c r="A132" s="307" t="s">
        <v>1495</v>
      </c>
      <c r="B132" s="307" t="s">
        <v>268</v>
      </c>
      <c r="C132" s="306" t="s">
        <v>3289</v>
      </c>
      <c r="D132" s="306" t="s">
        <v>142</v>
      </c>
      <c r="E132" s="307" t="s">
        <v>45</v>
      </c>
      <c r="F132" s="307">
        <v>155.38</v>
      </c>
      <c r="G132" s="307">
        <v>138</v>
      </c>
      <c r="H132" s="314">
        <v>21442.44</v>
      </c>
      <c r="I132" s="315">
        <v>1.1999999999999999E-3</v>
      </c>
      <c r="J132" s="314">
        <v>15176510.084419999</v>
      </c>
      <c r="K132" s="315">
        <v>0.88460000000000005</v>
      </c>
    </row>
    <row r="133" spans="1:11" s="110" customFormat="1" ht="25.5">
      <c r="A133" s="307" t="s">
        <v>1713</v>
      </c>
      <c r="B133" s="307" t="s">
        <v>21</v>
      </c>
      <c r="C133" s="306" t="s">
        <v>1128</v>
      </c>
      <c r="D133" s="306" t="s">
        <v>142</v>
      </c>
      <c r="E133" s="307" t="s">
        <v>34</v>
      </c>
      <c r="F133" s="307">
        <v>176.35267999999999</v>
      </c>
      <c r="G133" s="307">
        <v>121.53</v>
      </c>
      <c r="H133" s="314">
        <v>21432.141200400001</v>
      </c>
      <c r="I133" s="315">
        <v>1.1999999999999999E-3</v>
      </c>
      <c r="J133" s="314">
        <v>15197942.2256204</v>
      </c>
      <c r="K133" s="315">
        <v>0.88580000000000003</v>
      </c>
    </row>
    <row r="134" spans="1:11" s="110" customFormat="1" ht="25.5">
      <c r="A134" s="307" t="s">
        <v>1574</v>
      </c>
      <c r="B134" s="307" t="s">
        <v>21</v>
      </c>
      <c r="C134" s="306" t="s">
        <v>125</v>
      </c>
      <c r="D134" s="306" t="s">
        <v>142</v>
      </c>
      <c r="E134" s="307" t="s">
        <v>45</v>
      </c>
      <c r="F134" s="314">
        <v>10508.204425</v>
      </c>
      <c r="G134" s="307">
        <v>2.0099999999999998</v>
      </c>
      <c r="H134" s="314">
        <v>21121.490894249997</v>
      </c>
      <c r="I134" s="315">
        <v>1.1999999999999999E-3</v>
      </c>
      <c r="J134" s="314">
        <v>15219063.716514699</v>
      </c>
      <c r="K134" s="315">
        <v>0.88700000000000001</v>
      </c>
    </row>
    <row r="135" spans="1:11" s="110" customFormat="1">
      <c r="A135" s="307" t="s">
        <v>1489</v>
      </c>
      <c r="B135" s="307" t="s">
        <v>268</v>
      </c>
      <c r="C135" s="306" t="s">
        <v>837</v>
      </c>
      <c r="D135" s="306" t="s">
        <v>141</v>
      </c>
      <c r="E135" s="307" t="s">
        <v>26</v>
      </c>
      <c r="F135" s="307">
        <v>781.68399999999997</v>
      </c>
      <c r="G135" s="307">
        <v>26.9</v>
      </c>
      <c r="H135" s="314">
        <v>21027.299599999998</v>
      </c>
      <c r="I135" s="315">
        <v>1.1999999999999999E-3</v>
      </c>
      <c r="J135" s="314">
        <v>15240091.016114701</v>
      </c>
      <c r="K135" s="315">
        <v>0.88829999999999998</v>
      </c>
    </row>
    <row r="136" spans="1:11" s="110" customFormat="1" ht="25.5">
      <c r="A136" s="307" t="s">
        <v>1762</v>
      </c>
      <c r="B136" s="307" t="s">
        <v>21</v>
      </c>
      <c r="C136" s="306" t="s">
        <v>1763</v>
      </c>
      <c r="D136" s="306" t="s">
        <v>142</v>
      </c>
      <c r="E136" s="307" t="s">
        <v>26</v>
      </c>
      <c r="F136" s="314">
        <v>15695.9476964</v>
      </c>
      <c r="G136" s="307">
        <v>1.33</v>
      </c>
      <c r="H136" s="314">
        <v>20875.610436211999</v>
      </c>
      <c r="I136" s="315">
        <v>1.1999999999999999E-3</v>
      </c>
      <c r="J136" s="314">
        <v>15260966.6265509</v>
      </c>
      <c r="K136" s="315">
        <v>0.88949999999999996</v>
      </c>
    </row>
    <row r="137" spans="1:11" s="110" customFormat="1" ht="38.25">
      <c r="A137" s="307" t="s">
        <v>1695</v>
      </c>
      <c r="B137" s="307" t="s">
        <v>21</v>
      </c>
      <c r="C137" s="306" t="s">
        <v>1108</v>
      </c>
      <c r="D137" s="306" t="s">
        <v>495</v>
      </c>
      <c r="E137" s="307" t="s">
        <v>1107</v>
      </c>
      <c r="F137" s="307">
        <v>715.98749999999995</v>
      </c>
      <c r="G137" s="307">
        <v>28.8</v>
      </c>
      <c r="H137" s="314">
        <v>20620.439999999999</v>
      </c>
      <c r="I137" s="315">
        <v>1.1999999999999999E-3</v>
      </c>
      <c r="J137" s="314">
        <v>15281587.066550899</v>
      </c>
      <c r="K137" s="315">
        <v>0.89070000000000005</v>
      </c>
    </row>
    <row r="138" spans="1:11" s="110" customFormat="1" ht="38.25">
      <c r="A138" s="307" t="s">
        <v>1394</v>
      </c>
      <c r="B138" s="307" t="s">
        <v>21</v>
      </c>
      <c r="C138" s="306" t="s">
        <v>768</v>
      </c>
      <c r="D138" s="306" t="s">
        <v>142</v>
      </c>
      <c r="E138" s="307" t="s">
        <v>2</v>
      </c>
      <c r="F138" s="307">
        <v>30.263705999999999</v>
      </c>
      <c r="G138" s="307">
        <v>675</v>
      </c>
      <c r="H138" s="314">
        <v>20428.001550000001</v>
      </c>
      <c r="I138" s="315">
        <v>1.1999999999999999E-3</v>
      </c>
      <c r="J138" s="314">
        <v>15302015.068100899</v>
      </c>
      <c r="K138" s="315">
        <v>0.89190000000000003</v>
      </c>
    </row>
    <row r="139" spans="1:11" s="110" customFormat="1" ht="38.25">
      <c r="A139" s="307" t="s">
        <v>4319</v>
      </c>
      <c r="B139" s="307" t="s">
        <v>21</v>
      </c>
      <c r="C139" s="306" t="s">
        <v>4320</v>
      </c>
      <c r="D139" s="306" t="s">
        <v>915</v>
      </c>
      <c r="E139" s="307" t="s">
        <v>45</v>
      </c>
      <c r="F139" s="307">
        <v>8</v>
      </c>
      <c r="G139" s="314">
        <v>2552.66</v>
      </c>
      <c r="H139" s="314">
        <v>20421.28</v>
      </c>
      <c r="I139" s="315">
        <v>1.1999999999999999E-3</v>
      </c>
      <c r="J139" s="314">
        <v>15322436.348100901</v>
      </c>
      <c r="K139" s="315">
        <v>0.8931</v>
      </c>
    </row>
    <row r="140" spans="1:11" s="110" customFormat="1" ht="51">
      <c r="A140" s="307" t="s">
        <v>1479</v>
      </c>
      <c r="B140" s="307" t="s">
        <v>21</v>
      </c>
      <c r="C140" s="306" t="s">
        <v>831</v>
      </c>
      <c r="D140" s="306" t="s">
        <v>142</v>
      </c>
      <c r="E140" s="307" t="s">
        <v>45</v>
      </c>
      <c r="F140" s="307">
        <v>37.919199999999996</v>
      </c>
      <c r="G140" s="307">
        <v>533.48</v>
      </c>
      <c r="H140" s="314">
        <v>20229.134816000002</v>
      </c>
      <c r="I140" s="315">
        <v>1.1999999999999999E-3</v>
      </c>
      <c r="J140" s="314">
        <v>15342665.482916901</v>
      </c>
      <c r="K140" s="315">
        <v>0.89419999999999999</v>
      </c>
    </row>
    <row r="141" spans="1:11" s="110" customFormat="1">
      <c r="A141" s="307" t="s">
        <v>4380</v>
      </c>
      <c r="B141" s="307" t="s">
        <v>268</v>
      </c>
      <c r="C141" s="306" t="s">
        <v>4381</v>
      </c>
      <c r="D141" s="306" t="s">
        <v>142</v>
      </c>
      <c r="E141" s="307" t="s">
        <v>38</v>
      </c>
      <c r="F141" s="307">
        <v>785.07</v>
      </c>
      <c r="G141" s="307">
        <v>25.55</v>
      </c>
      <c r="H141" s="314">
        <v>20058.538500000002</v>
      </c>
      <c r="I141" s="315">
        <v>1.1999999999999999E-3</v>
      </c>
      <c r="J141" s="314">
        <v>15362724.021416901</v>
      </c>
      <c r="K141" s="315">
        <v>0.89539999999999997</v>
      </c>
    </row>
    <row r="142" spans="1:11" s="110" customFormat="1" ht="25.5">
      <c r="A142" s="307" t="s">
        <v>2122</v>
      </c>
      <c r="B142" s="307" t="s">
        <v>21</v>
      </c>
      <c r="C142" s="306" t="s">
        <v>2123</v>
      </c>
      <c r="D142" s="306" t="s">
        <v>915</v>
      </c>
      <c r="E142" s="307" t="s">
        <v>45</v>
      </c>
      <c r="F142" s="307">
        <v>7.7692000000000004E-3</v>
      </c>
      <c r="G142" s="314">
        <v>2510525.2999999998</v>
      </c>
      <c r="H142" s="314">
        <v>19504.77316076</v>
      </c>
      <c r="I142" s="315">
        <v>1.1000000000000001E-3</v>
      </c>
      <c r="J142" s="314">
        <v>15382228.794577699</v>
      </c>
      <c r="K142" s="315">
        <v>0.89659999999999995</v>
      </c>
    </row>
    <row r="143" spans="1:11" s="110" customFormat="1" ht="38.25">
      <c r="A143" s="307" t="s">
        <v>1461</v>
      </c>
      <c r="B143" s="307" t="s">
        <v>21</v>
      </c>
      <c r="C143" s="306" t="s">
        <v>3184</v>
      </c>
      <c r="D143" s="306" t="s">
        <v>142</v>
      </c>
      <c r="E143" s="307" t="s">
        <v>45</v>
      </c>
      <c r="F143" s="307">
        <v>25.0829232</v>
      </c>
      <c r="G143" s="307">
        <v>768.55</v>
      </c>
      <c r="H143" s="314">
        <v>19277.48062536</v>
      </c>
      <c r="I143" s="315">
        <v>1.1000000000000001E-3</v>
      </c>
      <c r="J143" s="314">
        <v>15401506.275203099</v>
      </c>
      <c r="K143" s="315">
        <v>0.89770000000000005</v>
      </c>
    </row>
    <row r="144" spans="1:11" s="110" customFormat="1" ht="25.5">
      <c r="A144" s="307" t="s">
        <v>1674</v>
      </c>
      <c r="B144" s="307" t="s">
        <v>487</v>
      </c>
      <c r="C144" s="306" t="s">
        <v>1077</v>
      </c>
      <c r="D144" s="306" t="s">
        <v>142</v>
      </c>
      <c r="E144" s="307" t="s">
        <v>17</v>
      </c>
      <c r="F144" s="307">
        <v>41</v>
      </c>
      <c r="G144" s="307">
        <v>468.38</v>
      </c>
      <c r="H144" s="314">
        <v>19203.580000000002</v>
      </c>
      <c r="I144" s="315">
        <v>1.1000000000000001E-3</v>
      </c>
      <c r="J144" s="314">
        <v>15420709.8552031</v>
      </c>
      <c r="K144" s="315">
        <v>0.89880000000000004</v>
      </c>
    </row>
    <row r="145" spans="1:11" s="110" customFormat="1" ht="25.5">
      <c r="A145" s="307" t="s">
        <v>1611</v>
      </c>
      <c r="B145" s="307" t="s">
        <v>21</v>
      </c>
      <c r="C145" s="306" t="s">
        <v>994</v>
      </c>
      <c r="D145" s="306" t="s">
        <v>142</v>
      </c>
      <c r="E145" s="307" t="s">
        <v>34</v>
      </c>
      <c r="F145" s="307">
        <v>478.63977699999998</v>
      </c>
      <c r="G145" s="307">
        <v>39.18</v>
      </c>
      <c r="H145" s="314">
        <v>18753.10646286</v>
      </c>
      <c r="I145" s="315">
        <v>1.1000000000000001E-3</v>
      </c>
      <c r="J145" s="314">
        <v>15439462.961665999</v>
      </c>
      <c r="K145" s="315">
        <v>0.89990000000000003</v>
      </c>
    </row>
    <row r="146" spans="1:11" s="110" customFormat="1">
      <c r="A146" s="307" t="s">
        <v>1730</v>
      </c>
      <c r="B146" s="307" t="s">
        <v>21</v>
      </c>
      <c r="C146" s="306" t="s">
        <v>1731</v>
      </c>
      <c r="D146" s="306" t="s">
        <v>141</v>
      </c>
      <c r="E146" s="307" t="s">
        <v>26</v>
      </c>
      <c r="F146" s="314">
        <v>1159.1674877</v>
      </c>
      <c r="G146" s="307">
        <v>15.94</v>
      </c>
      <c r="H146" s="314">
        <v>18477.129753937999</v>
      </c>
      <c r="I146" s="315">
        <v>1.1000000000000001E-3</v>
      </c>
      <c r="J146" s="314">
        <v>15457940.0914199</v>
      </c>
      <c r="K146" s="315">
        <v>0.90100000000000002</v>
      </c>
    </row>
    <row r="147" spans="1:11" s="110" customFormat="1" ht="25.5">
      <c r="A147" s="307" t="s">
        <v>3296</v>
      </c>
      <c r="B147" s="307" t="s">
        <v>487</v>
      </c>
      <c r="C147" s="306" t="s">
        <v>2422</v>
      </c>
      <c r="D147" s="306" t="s">
        <v>142</v>
      </c>
      <c r="E147" s="307" t="s">
        <v>17</v>
      </c>
      <c r="F147" s="307">
        <v>10</v>
      </c>
      <c r="G147" s="314">
        <v>1771.51</v>
      </c>
      <c r="H147" s="314">
        <v>17715.099999999999</v>
      </c>
      <c r="I147" s="315">
        <v>1E-3</v>
      </c>
      <c r="J147" s="314">
        <v>15475655.191419899</v>
      </c>
      <c r="K147" s="315">
        <v>0.90200000000000002</v>
      </c>
    </row>
    <row r="148" spans="1:11" s="110" customFormat="1">
      <c r="A148" s="307" t="s">
        <v>1758</v>
      </c>
      <c r="B148" s="307" t="s">
        <v>21</v>
      </c>
      <c r="C148" s="306" t="s">
        <v>1759</v>
      </c>
      <c r="D148" s="306" t="s">
        <v>141</v>
      </c>
      <c r="E148" s="307" t="s">
        <v>26</v>
      </c>
      <c r="F148" s="314">
        <v>1117.9317407999999</v>
      </c>
      <c r="G148" s="307">
        <v>15.78</v>
      </c>
      <c r="H148" s="314">
        <v>17640.962869824001</v>
      </c>
      <c r="I148" s="315">
        <v>1E-3</v>
      </c>
      <c r="J148" s="314">
        <v>15493296.1542897</v>
      </c>
      <c r="K148" s="315">
        <v>0.90300000000000002</v>
      </c>
    </row>
    <row r="149" spans="1:11" s="110" customFormat="1" ht="25.5">
      <c r="A149" s="307" t="s">
        <v>1649</v>
      </c>
      <c r="B149" s="307" t="s">
        <v>21</v>
      </c>
      <c r="C149" s="306" t="s">
        <v>563</v>
      </c>
      <c r="D149" s="306" t="s">
        <v>142</v>
      </c>
      <c r="E149" s="307" t="s">
        <v>34</v>
      </c>
      <c r="F149" s="314">
        <v>4188.3685962999998</v>
      </c>
      <c r="G149" s="307">
        <v>4.05</v>
      </c>
      <c r="H149" s="314">
        <v>16962.892815014999</v>
      </c>
      <c r="I149" s="315">
        <v>1E-3</v>
      </c>
      <c r="J149" s="314">
        <v>15510259.0471047</v>
      </c>
      <c r="K149" s="315">
        <v>0.90400000000000003</v>
      </c>
    </row>
    <row r="150" spans="1:11" s="110" customFormat="1" ht="25.5">
      <c r="A150" s="307" t="s">
        <v>1636</v>
      </c>
      <c r="B150" s="307" t="s">
        <v>21</v>
      </c>
      <c r="C150" s="306" t="s">
        <v>541</v>
      </c>
      <c r="D150" s="306" t="s">
        <v>142</v>
      </c>
      <c r="E150" s="307" t="s">
        <v>2</v>
      </c>
      <c r="F150" s="307">
        <v>105.99954459999999</v>
      </c>
      <c r="G150" s="307">
        <v>159.16</v>
      </c>
      <c r="H150" s="314">
        <v>16870.887518536001</v>
      </c>
      <c r="I150" s="315">
        <v>1E-3</v>
      </c>
      <c r="J150" s="314">
        <v>15527129.9346232</v>
      </c>
      <c r="K150" s="315">
        <v>0.90500000000000003</v>
      </c>
    </row>
    <row r="151" spans="1:11" s="110" customFormat="1" ht="38.25">
      <c r="A151" s="307" t="s">
        <v>1460</v>
      </c>
      <c r="B151" s="307" t="s">
        <v>21</v>
      </c>
      <c r="C151" s="306" t="s">
        <v>825</v>
      </c>
      <c r="D151" s="306" t="s">
        <v>142</v>
      </c>
      <c r="E151" s="307" t="s">
        <v>34</v>
      </c>
      <c r="F151" s="307">
        <v>722.69953910000004</v>
      </c>
      <c r="G151" s="307">
        <v>23.09</v>
      </c>
      <c r="H151" s="314">
        <v>16687.132357818999</v>
      </c>
      <c r="I151" s="315">
        <v>1E-3</v>
      </c>
      <c r="J151" s="314">
        <v>15543817.066981001</v>
      </c>
      <c r="K151" s="315">
        <v>0.90600000000000003</v>
      </c>
    </row>
    <row r="152" spans="1:11" s="110" customFormat="1">
      <c r="A152" s="307" t="s">
        <v>1488</v>
      </c>
      <c r="B152" s="307" t="s">
        <v>268</v>
      </c>
      <c r="C152" s="306" t="s">
        <v>836</v>
      </c>
      <c r="D152" s="306" t="s">
        <v>142</v>
      </c>
      <c r="E152" s="307" t="s">
        <v>3</v>
      </c>
      <c r="F152" s="307">
        <v>81.5745</v>
      </c>
      <c r="G152" s="307">
        <v>200</v>
      </c>
      <c r="H152" s="314">
        <v>16314.9</v>
      </c>
      <c r="I152" s="315">
        <v>1E-3</v>
      </c>
      <c r="J152" s="314">
        <v>15560131.966980999</v>
      </c>
      <c r="K152" s="315">
        <v>0.90690000000000004</v>
      </c>
    </row>
    <row r="153" spans="1:11" s="110" customFormat="1">
      <c r="A153" s="307" t="s">
        <v>3470</v>
      </c>
      <c r="B153" s="307" t="s">
        <v>21</v>
      </c>
      <c r="C153" s="306" t="s">
        <v>3471</v>
      </c>
      <c r="D153" s="306" t="s">
        <v>142</v>
      </c>
      <c r="E153" s="307" t="s">
        <v>34</v>
      </c>
      <c r="F153" s="314">
        <v>1161.23424</v>
      </c>
      <c r="G153" s="307">
        <v>13.89</v>
      </c>
      <c r="H153" s="314">
        <v>16129.543593599999</v>
      </c>
      <c r="I153" s="315">
        <v>8.9999999999999998E-4</v>
      </c>
      <c r="J153" s="314">
        <v>15576261.5105746</v>
      </c>
      <c r="K153" s="315">
        <v>0.90790000000000004</v>
      </c>
    </row>
    <row r="154" spans="1:11" s="110" customFormat="1">
      <c r="A154" s="307" t="s">
        <v>1954</v>
      </c>
      <c r="B154" s="307" t="s">
        <v>21</v>
      </c>
      <c r="C154" s="306" t="s">
        <v>1955</v>
      </c>
      <c r="D154" s="306" t="s">
        <v>141</v>
      </c>
      <c r="E154" s="307" t="s">
        <v>26</v>
      </c>
      <c r="F154" s="314">
        <v>1030.4238941000001</v>
      </c>
      <c r="G154" s="307">
        <v>15.3</v>
      </c>
      <c r="H154" s="314">
        <v>15765.485579730001</v>
      </c>
      <c r="I154" s="315">
        <v>8.9999999999999998E-4</v>
      </c>
      <c r="J154" s="314">
        <v>15592026.996154301</v>
      </c>
      <c r="K154" s="315">
        <v>0.90880000000000005</v>
      </c>
    </row>
    <row r="155" spans="1:11" s="110" customFormat="1" ht="25.5">
      <c r="A155" s="307" t="s">
        <v>2255</v>
      </c>
      <c r="B155" s="307" t="s">
        <v>21</v>
      </c>
      <c r="C155" s="306" t="s">
        <v>2256</v>
      </c>
      <c r="D155" s="306" t="s">
        <v>142</v>
      </c>
      <c r="E155" s="307" t="s">
        <v>45</v>
      </c>
      <c r="F155" s="307">
        <v>42</v>
      </c>
      <c r="G155" s="307">
        <v>373.84</v>
      </c>
      <c r="H155" s="314">
        <v>15701.28</v>
      </c>
      <c r="I155" s="315">
        <v>8.9999999999999998E-4</v>
      </c>
      <c r="J155" s="314">
        <v>15607728.2761543</v>
      </c>
      <c r="K155" s="315">
        <v>0.90969999999999995</v>
      </c>
    </row>
    <row r="156" spans="1:11" s="110" customFormat="1" ht="25.5">
      <c r="A156" s="307" t="s">
        <v>2183</v>
      </c>
      <c r="B156" s="307" t="s">
        <v>21</v>
      </c>
      <c r="C156" s="306" t="s">
        <v>2184</v>
      </c>
      <c r="D156" s="306" t="s">
        <v>142</v>
      </c>
      <c r="E156" s="307" t="s">
        <v>26</v>
      </c>
      <c r="F156" s="314">
        <v>7902.5367095000001</v>
      </c>
      <c r="G156" s="307">
        <v>1.97</v>
      </c>
      <c r="H156" s="314">
        <v>15567.997317715</v>
      </c>
      <c r="I156" s="315">
        <v>8.9999999999999998E-4</v>
      </c>
      <c r="J156" s="314">
        <v>15623296.273472</v>
      </c>
      <c r="K156" s="315">
        <v>0.91059999999999997</v>
      </c>
    </row>
    <row r="157" spans="1:11" s="110" customFormat="1">
      <c r="A157" s="307" t="s">
        <v>3109</v>
      </c>
      <c r="B157" s="307" t="s">
        <v>268</v>
      </c>
      <c r="C157" s="306" t="s">
        <v>3110</v>
      </c>
      <c r="D157" s="306" t="s">
        <v>142</v>
      </c>
      <c r="E157" s="307" t="s">
        <v>34</v>
      </c>
      <c r="F157" s="314">
        <v>2204.433</v>
      </c>
      <c r="G157" s="307">
        <v>7.03</v>
      </c>
      <c r="H157" s="314">
        <v>15497.163989999999</v>
      </c>
      <c r="I157" s="315">
        <v>8.9999999999999998E-4</v>
      </c>
      <c r="J157" s="314">
        <v>15638793.437462</v>
      </c>
      <c r="K157" s="315">
        <v>0.91149999999999998</v>
      </c>
    </row>
    <row r="158" spans="1:11" s="110" customFormat="1" ht="25.5">
      <c r="A158" s="307" t="s">
        <v>1450</v>
      </c>
      <c r="B158" s="307" t="s">
        <v>21</v>
      </c>
      <c r="C158" s="306" t="s">
        <v>815</v>
      </c>
      <c r="D158" s="306" t="s">
        <v>142</v>
      </c>
      <c r="E158" s="307" t="s">
        <v>34</v>
      </c>
      <c r="F158" s="314">
        <v>3168.1449299999999</v>
      </c>
      <c r="G158" s="307">
        <v>4.8899999999999997</v>
      </c>
      <c r="H158" s="314">
        <v>15492.2287077</v>
      </c>
      <c r="I158" s="315">
        <v>8.9999999999999998E-4</v>
      </c>
      <c r="J158" s="314">
        <v>15654285.666169699</v>
      </c>
      <c r="K158" s="315">
        <v>0.91239999999999999</v>
      </c>
    </row>
    <row r="159" spans="1:11" s="110" customFormat="1" ht="38.25">
      <c r="A159" s="307" t="s">
        <v>1427</v>
      </c>
      <c r="B159" s="307" t="s">
        <v>21</v>
      </c>
      <c r="C159" s="306" t="s">
        <v>493</v>
      </c>
      <c r="D159" s="306" t="s">
        <v>142</v>
      </c>
      <c r="E159" s="307" t="s">
        <v>105</v>
      </c>
      <c r="F159" s="314">
        <v>8460.1119999999992</v>
      </c>
      <c r="G159" s="307">
        <v>1.8</v>
      </c>
      <c r="H159" s="314">
        <v>15228.2016</v>
      </c>
      <c r="I159" s="315">
        <v>8.9999999999999998E-4</v>
      </c>
      <c r="J159" s="314">
        <v>15669513.8677697</v>
      </c>
      <c r="K159" s="315">
        <v>0.9133</v>
      </c>
    </row>
    <row r="160" spans="1:11" s="110" customFormat="1" ht="25.5">
      <c r="A160" s="307" t="s">
        <v>1696</v>
      </c>
      <c r="B160" s="307" t="s">
        <v>21</v>
      </c>
      <c r="C160" s="306" t="s">
        <v>1109</v>
      </c>
      <c r="D160" s="306" t="s">
        <v>495</v>
      </c>
      <c r="E160" s="307" t="s">
        <v>585</v>
      </c>
      <c r="F160" s="314">
        <v>1425.2453</v>
      </c>
      <c r="G160" s="307">
        <v>10.61</v>
      </c>
      <c r="H160" s="314">
        <v>15121.852633</v>
      </c>
      <c r="I160" s="315">
        <v>8.9999999999999998E-4</v>
      </c>
      <c r="J160" s="314">
        <v>15684635.720402701</v>
      </c>
      <c r="K160" s="315">
        <v>0.91420000000000001</v>
      </c>
    </row>
    <row r="161" spans="1:11" s="110" customFormat="1">
      <c r="A161" s="307" t="s">
        <v>1938</v>
      </c>
      <c r="B161" s="307" t="s">
        <v>21</v>
      </c>
      <c r="C161" s="306" t="s">
        <v>1939</v>
      </c>
      <c r="D161" s="306" t="s">
        <v>141</v>
      </c>
      <c r="E161" s="307" t="s">
        <v>26</v>
      </c>
      <c r="F161" s="307">
        <v>691.02056530000004</v>
      </c>
      <c r="G161" s="307">
        <v>21.8</v>
      </c>
      <c r="H161" s="314">
        <v>15064.24832354</v>
      </c>
      <c r="I161" s="315">
        <v>8.9999999999999998E-4</v>
      </c>
      <c r="J161" s="314">
        <v>15699699.968726199</v>
      </c>
      <c r="K161" s="315">
        <v>0.91510000000000002</v>
      </c>
    </row>
    <row r="162" spans="1:11" s="110" customFormat="1" ht="25.5">
      <c r="A162" s="307" t="s">
        <v>2034</v>
      </c>
      <c r="B162" s="307" t="s">
        <v>21</v>
      </c>
      <c r="C162" s="306" t="s">
        <v>2035</v>
      </c>
      <c r="D162" s="306" t="s">
        <v>915</v>
      </c>
      <c r="E162" s="307" t="s">
        <v>45</v>
      </c>
      <c r="F162" s="307">
        <v>1.8534599999999998E-2</v>
      </c>
      <c r="G162" s="314">
        <v>810000</v>
      </c>
      <c r="H162" s="314">
        <v>15013.026</v>
      </c>
      <c r="I162" s="315">
        <v>8.9999999999999998E-4</v>
      </c>
      <c r="J162" s="314">
        <v>15714712.9947262</v>
      </c>
      <c r="K162" s="315">
        <v>0.91590000000000005</v>
      </c>
    </row>
    <row r="163" spans="1:11" s="110" customFormat="1" ht="25.5">
      <c r="A163" s="307" t="s">
        <v>4402</v>
      </c>
      <c r="B163" s="307" t="s">
        <v>4403</v>
      </c>
      <c r="C163" s="306" t="s">
        <v>4404</v>
      </c>
      <c r="D163" s="306" t="s">
        <v>142</v>
      </c>
      <c r="E163" s="307" t="s">
        <v>4405</v>
      </c>
      <c r="F163" s="307">
        <v>160</v>
      </c>
      <c r="G163" s="307">
        <v>88.71</v>
      </c>
      <c r="H163" s="314">
        <v>14193.6</v>
      </c>
      <c r="I163" s="315">
        <v>8.0000000000000004E-4</v>
      </c>
      <c r="J163" s="314">
        <v>15728906.594726199</v>
      </c>
      <c r="K163" s="315">
        <v>0.91679999999999995</v>
      </c>
    </row>
    <row r="164" spans="1:11" s="110" customFormat="1" ht="25.5">
      <c r="A164" s="307" t="s">
        <v>1798</v>
      </c>
      <c r="B164" s="307" t="s">
        <v>21</v>
      </c>
      <c r="C164" s="306" t="s">
        <v>1799</v>
      </c>
      <c r="D164" s="306" t="s">
        <v>142</v>
      </c>
      <c r="E164" s="307" t="s">
        <v>26</v>
      </c>
      <c r="F164" s="314">
        <v>11758.875228499999</v>
      </c>
      <c r="G164" s="307">
        <v>1.2</v>
      </c>
      <c r="H164" s="314">
        <v>14110.650274199999</v>
      </c>
      <c r="I164" s="315">
        <v>8.0000000000000004E-4</v>
      </c>
      <c r="J164" s="314">
        <v>15743017.2450004</v>
      </c>
      <c r="K164" s="315">
        <v>0.91759999999999997</v>
      </c>
    </row>
    <row r="165" spans="1:11" s="110" customFormat="1" ht="25.5">
      <c r="A165" s="307" t="s">
        <v>1395</v>
      </c>
      <c r="B165" s="307" t="s">
        <v>21</v>
      </c>
      <c r="C165" s="306" t="s">
        <v>769</v>
      </c>
      <c r="D165" s="306" t="s">
        <v>142</v>
      </c>
      <c r="E165" s="307" t="s">
        <v>38</v>
      </c>
      <c r="F165" s="314">
        <v>1487.16</v>
      </c>
      <c r="G165" s="307">
        <v>9.34</v>
      </c>
      <c r="H165" s="314">
        <v>13890.0744</v>
      </c>
      <c r="I165" s="315">
        <v>8.0000000000000004E-4</v>
      </c>
      <c r="J165" s="314">
        <v>15756907.3194004</v>
      </c>
      <c r="K165" s="315">
        <v>0.91839999999999999</v>
      </c>
    </row>
    <row r="166" spans="1:11" s="110" customFormat="1" ht="38.25">
      <c r="A166" s="307" t="s">
        <v>1532</v>
      </c>
      <c r="B166" s="307" t="s">
        <v>21</v>
      </c>
      <c r="C166" s="306" t="s">
        <v>880</v>
      </c>
      <c r="D166" s="306" t="s">
        <v>142</v>
      </c>
      <c r="E166" s="307" t="s">
        <v>34</v>
      </c>
      <c r="F166" s="307">
        <v>532.76334999999995</v>
      </c>
      <c r="G166" s="307">
        <v>25.87</v>
      </c>
      <c r="H166" s="314">
        <v>13782.587864499998</v>
      </c>
      <c r="I166" s="315">
        <v>8.0000000000000004E-4</v>
      </c>
      <c r="J166" s="314">
        <v>15770689.907264899</v>
      </c>
      <c r="K166" s="315">
        <v>0.91920000000000002</v>
      </c>
    </row>
    <row r="167" spans="1:11" s="110" customFormat="1" ht="25.5">
      <c r="A167" s="307" t="s">
        <v>1744</v>
      </c>
      <c r="B167" s="307" t="s">
        <v>21</v>
      </c>
      <c r="C167" s="306" t="s">
        <v>1745</v>
      </c>
      <c r="D167" s="306" t="s">
        <v>142</v>
      </c>
      <c r="E167" s="307" t="s">
        <v>26</v>
      </c>
      <c r="F167" s="314">
        <v>27971.046482599999</v>
      </c>
      <c r="G167" s="307">
        <v>0.49</v>
      </c>
      <c r="H167" s="314">
        <v>13705.812776474</v>
      </c>
      <c r="I167" s="315">
        <v>8.0000000000000004E-4</v>
      </c>
      <c r="J167" s="314">
        <v>15784395.7200414</v>
      </c>
      <c r="K167" s="315">
        <v>0.92</v>
      </c>
    </row>
    <row r="168" spans="1:11" s="110" customFormat="1" ht="25.5">
      <c r="A168" s="307" t="s">
        <v>2185</v>
      </c>
      <c r="B168" s="307" t="s">
        <v>21</v>
      </c>
      <c r="C168" s="306" t="s">
        <v>2186</v>
      </c>
      <c r="D168" s="306" t="s">
        <v>142</v>
      </c>
      <c r="E168" s="307" t="s">
        <v>26</v>
      </c>
      <c r="F168" s="314">
        <v>7902.5367095000001</v>
      </c>
      <c r="G168" s="307">
        <v>1.73</v>
      </c>
      <c r="H168" s="314">
        <v>13671.388507435</v>
      </c>
      <c r="I168" s="315">
        <v>8.0000000000000004E-4</v>
      </c>
      <c r="J168" s="314">
        <v>15798067.1085488</v>
      </c>
      <c r="K168" s="315">
        <v>0.92079999999999995</v>
      </c>
    </row>
    <row r="169" spans="1:11" s="110" customFormat="1">
      <c r="A169" s="307" t="s">
        <v>1505</v>
      </c>
      <c r="B169" s="307" t="s">
        <v>268</v>
      </c>
      <c r="C169" s="306" t="s">
        <v>615</v>
      </c>
      <c r="D169" s="306" t="s">
        <v>142</v>
      </c>
      <c r="E169" s="307" t="s">
        <v>34</v>
      </c>
      <c r="F169" s="307">
        <v>142.25</v>
      </c>
      <c r="G169" s="307">
        <v>95</v>
      </c>
      <c r="H169" s="314">
        <v>13513.75</v>
      </c>
      <c r="I169" s="315">
        <v>8.0000000000000004E-4</v>
      </c>
      <c r="J169" s="314">
        <v>15811580.8585488</v>
      </c>
      <c r="K169" s="315">
        <v>0.92159999999999997</v>
      </c>
    </row>
    <row r="170" spans="1:11" s="110" customFormat="1">
      <c r="A170" s="307" t="s">
        <v>1350</v>
      </c>
      <c r="B170" s="307" t="s">
        <v>268</v>
      </c>
      <c r="C170" s="306" t="s">
        <v>676</v>
      </c>
      <c r="D170" s="306" t="s">
        <v>142</v>
      </c>
      <c r="E170" s="307" t="s">
        <v>585</v>
      </c>
      <c r="F170" s="307">
        <v>16</v>
      </c>
      <c r="G170" s="307">
        <v>832.5</v>
      </c>
      <c r="H170" s="314">
        <v>13320</v>
      </c>
      <c r="I170" s="315">
        <v>8.0000000000000004E-4</v>
      </c>
      <c r="J170" s="314">
        <v>15824900.8585488</v>
      </c>
      <c r="K170" s="315">
        <v>0.9224</v>
      </c>
    </row>
    <row r="171" spans="1:11" s="110" customFormat="1" ht="51">
      <c r="A171" s="307" t="s">
        <v>4222</v>
      </c>
      <c r="B171" s="307" t="s">
        <v>487</v>
      </c>
      <c r="C171" s="306" t="s">
        <v>2927</v>
      </c>
      <c r="D171" s="306" t="s">
        <v>711</v>
      </c>
      <c r="E171" s="307" t="s">
        <v>19</v>
      </c>
      <c r="F171" s="307">
        <v>219.5</v>
      </c>
      <c r="G171" s="307">
        <v>60.33</v>
      </c>
      <c r="H171" s="314">
        <v>13242.434999999999</v>
      </c>
      <c r="I171" s="315">
        <v>8.0000000000000004E-4</v>
      </c>
      <c r="J171" s="314">
        <v>15838143.2935488</v>
      </c>
      <c r="K171" s="315">
        <v>0.92310000000000003</v>
      </c>
    </row>
    <row r="172" spans="1:11" s="110" customFormat="1" ht="25.5">
      <c r="A172" s="307" t="s">
        <v>3548</v>
      </c>
      <c r="B172" s="307" t="s">
        <v>21</v>
      </c>
      <c r="C172" s="306" t="s">
        <v>3549</v>
      </c>
      <c r="D172" s="306" t="s">
        <v>142</v>
      </c>
      <c r="E172" s="307" t="s">
        <v>45</v>
      </c>
      <c r="F172" s="307">
        <v>18</v>
      </c>
      <c r="G172" s="307">
        <v>722.65</v>
      </c>
      <c r="H172" s="314">
        <v>13007.7</v>
      </c>
      <c r="I172" s="315">
        <v>8.0000000000000004E-4</v>
      </c>
      <c r="J172" s="314">
        <v>15851150.993548799</v>
      </c>
      <c r="K172" s="315">
        <v>0.92390000000000005</v>
      </c>
    </row>
    <row r="173" spans="1:11" s="110" customFormat="1" ht="25.5">
      <c r="A173" s="307" t="s">
        <v>1676</v>
      </c>
      <c r="B173" s="307" t="s">
        <v>21</v>
      </c>
      <c r="C173" s="306" t="s">
        <v>1080</v>
      </c>
      <c r="D173" s="306" t="s">
        <v>142</v>
      </c>
      <c r="E173" s="307" t="s">
        <v>45</v>
      </c>
      <c r="F173" s="307">
        <v>15</v>
      </c>
      <c r="G173" s="307">
        <v>859.09</v>
      </c>
      <c r="H173" s="314">
        <v>12886.35</v>
      </c>
      <c r="I173" s="315">
        <v>8.0000000000000004E-4</v>
      </c>
      <c r="J173" s="314">
        <v>15864037.343548801</v>
      </c>
      <c r="K173" s="315">
        <v>0.92459999999999998</v>
      </c>
    </row>
    <row r="174" spans="1:11" s="110" customFormat="1" ht="51">
      <c r="A174" s="307" t="s">
        <v>4219</v>
      </c>
      <c r="B174" s="307" t="s">
        <v>487</v>
      </c>
      <c r="C174" s="306" t="s">
        <v>2922</v>
      </c>
      <c r="D174" s="306" t="s">
        <v>711</v>
      </c>
      <c r="E174" s="307" t="s">
        <v>19</v>
      </c>
      <c r="F174" s="307">
        <v>320</v>
      </c>
      <c r="G174" s="307">
        <v>40.1</v>
      </c>
      <c r="H174" s="314">
        <v>12832</v>
      </c>
      <c r="I174" s="315">
        <v>6.9999999999999999E-4</v>
      </c>
      <c r="J174" s="314">
        <v>15876869.343548801</v>
      </c>
      <c r="K174" s="315">
        <v>0.9254</v>
      </c>
    </row>
    <row r="175" spans="1:11" s="110" customFormat="1">
      <c r="A175" s="307" t="s">
        <v>2126</v>
      </c>
      <c r="B175" s="307" t="s">
        <v>21</v>
      </c>
      <c r="C175" s="306" t="s">
        <v>2127</v>
      </c>
      <c r="D175" s="306" t="s">
        <v>142</v>
      </c>
      <c r="E175" s="307" t="s">
        <v>45</v>
      </c>
      <c r="F175" s="314">
        <v>1808.99962</v>
      </c>
      <c r="G175" s="307">
        <v>7.07</v>
      </c>
      <c r="H175" s="314">
        <v>12789.6273134</v>
      </c>
      <c r="I175" s="315">
        <v>6.9999999999999999E-4</v>
      </c>
      <c r="J175" s="314">
        <v>15889658.9708622</v>
      </c>
      <c r="K175" s="315">
        <v>0.92610000000000003</v>
      </c>
    </row>
    <row r="176" spans="1:11" s="110" customFormat="1" ht="25.5">
      <c r="A176" s="307" t="s">
        <v>1686</v>
      </c>
      <c r="B176" s="307" t="s">
        <v>21</v>
      </c>
      <c r="C176" s="306" t="s">
        <v>180</v>
      </c>
      <c r="D176" s="306" t="s">
        <v>142</v>
      </c>
      <c r="E176" s="307" t="s">
        <v>2</v>
      </c>
      <c r="F176" s="307">
        <v>77.845600000000005</v>
      </c>
      <c r="G176" s="307">
        <v>160</v>
      </c>
      <c r="H176" s="314">
        <v>12455.296</v>
      </c>
      <c r="I176" s="315">
        <v>6.9999999999999999E-4</v>
      </c>
      <c r="J176" s="314">
        <v>15902114.266862201</v>
      </c>
      <c r="K176" s="315">
        <v>0.92689999999999995</v>
      </c>
    </row>
    <row r="177" spans="1:11" s="110" customFormat="1" ht="25.5">
      <c r="A177" s="307" t="s">
        <v>3555</v>
      </c>
      <c r="B177" s="307" t="s">
        <v>21</v>
      </c>
      <c r="C177" s="306" t="s">
        <v>3556</v>
      </c>
      <c r="D177" s="306" t="s">
        <v>142</v>
      </c>
      <c r="E177" s="307" t="s">
        <v>45</v>
      </c>
      <c r="F177" s="307">
        <v>278</v>
      </c>
      <c r="G177" s="307">
        <v>44.71</v>
      </c>
      <c r="H177" s="314">
        <v>12429.38</v>
      </c>
      <c r="I177" s="315">
        <v>6.9999999999999999E-4</v>
      </c>
      <c r="J177" s="314">
        <v>15914543.6468622</v>
      </c>
      <c r="K177" s="315">
        <v>0.92759999999999998</v>
      </c>
    </row>
    <row r="178" spans="1:11" s="110" customFormat="1" ht="38.25">
      <c r="A178" s="307" t="s">
        <v>3468</v>
      </c>
      <c r="B178" s="307" t="s">
        <v>21</v>
      </c>
      <c r="C178" s="306" t="s">
        <v>3469</v>
      </c>
      <c r="D178" s="306" t="s">
        <v>142</v>
      </c>
      <c r="E178" s="307" t="s">
        <v>45</v>
      </c>
      <c r="F178" s="314">
        <v>8617.2000000000007</v>
      </c>
      <c r="G178" s="307">
        <v>1.43</v>
      </c>
      <c r="H178" s="314">
        <v>12322.596</v>
      </c>
      <c r="I178" s="315">
        <v>6.9999999999999999E-4</v>
      </c>
      <c r="J178" s="314">
        <v>15926866.2428622</v>
      </c>
      <c r="K178" s="315">
        <v>0.92830000000000001</v>
      </c>
    </row>
    <row r="179" spans="1:11" s="110" customFormat="1">
      <c r="A179" s="307" t="s">
        <v>1942</v>
      </c>
      <c r="B179" s="307" t="s">
        <v>21</v>
      </c>
      <c r="C179" s="306" t="s">
        <v>1943</v>
      </c>
      <c r="D179" s="306" t="s">
        <v>141</v>
      </c>
      <c r="E179" s="307" t="s">
        <v>26</v>
      </c>
      <c r="F179" s="307">
        <v>681.37614710000003</v>
      </c>
      <c r="G179" s="307">
        <v>18.05</v>
      </c>
      <c r="H179" s="314">
        <v>12298.839455155001</v>
      </c>
      <c r="I179" s="315">
        <v>6.9999999999999999E-4</v>
      </c>
      <c r="J179" s="314">
        <v>15939165.082317401</v>
      </c>
      <c r="K179" s="315">
        <v>0.92900000000000005</v>
      </c>
    </row>
    <row r="180" spans="1:11" s="110" customFormat="1">
      <c r="A180" s="307" t="s">
        <v>1498</v>
      </c>
      <c r="B180" s="307" t="s">
        <v>268</v>
      </c>
      <c r="C180" s="306" t="s">
        <v>845</v>
      </c>
      <c r="D180" s="306" t="s">
        <v>142</v>
      </c>
      <c r="E180" s="307" t="s">
        <v>3</v>
      </c>
      <c r="F180" s="307">
        <v>28.8</v>
      </c>
      <c r="G180" s="307">
        <v>422.83</v>
      </c>
      <c r="H180" s="314">
        <v>12177.504000000001</v>
      </c>
      <c r="I180" s="315">
        <v>6.9999999999999999E-4</v>
      </c>
      <c r="J180" s="314">
        <v>15951342.5863174</v>
      </c>
      <c r="K180" s="315">
        <v>0.92969999999999997</v>
      </c>
    </row>
    <row r="181" spans="1:11" s="110" customFormat="1">
      <c r="A181" s="307" t="s">
        <v>1447</v>
      </c>
      <c r="B181" s="307" t="s">
        <v>21</v>
      </c>
      <c r="C181" s="306" t="s">
        <v>812</v>
      </c>
      <c r="D181" s="306" t="s">
        <v>142</v>
      </c>
      <c r="E181" s="307" t="s">
        <v>547</v>
      </c>
      <c r="F181" s="314">
        <v>1070.549246</v>
      </c>
      <c r="G181" s="307">
        <v>11.23</v>
      </c>
      <c r="H181" s="314">
        <v>12022.268032579999</v>
      </c>
      <c r="I181" s="315">
        <v>6.9999999999999999E-4</v>
      </c>
      <c r="J181" s="314">
        <v>15963364.854350001</v>
      </c>
      <c r="K181" s="315">
        <v>0.9304</v>
      </c>
    </row>
    <row r="182" spans="1:11" s="110" customFormat="1" ht="25.5">
      <c r="A182" s="307" t="s">
        <v>1700</v>
      </c>
      <c r="B182" s="307" t="s">
        <v>21</v>
      </c>
      <c r="C182" s="306" t="s">
        <v>1113</v>
      </c>
      <c r="D182" s="306" t="s">
        <v>142</v>
      </c>
      <c r="E182" s="307" t="s">
        <v>45</v>
      </c>
      <c r="F182" s="314">
        <v>54609.275614400001</v>
      </c>
      <c r="G182" s="307">
        <v>0.22</v>
      </c>
      <c r="H182" s="314">
        <v>12014.040635167999</v>
      </c>
      <c r="I182" s="315">
        <v>6.9999999999999999E-4</v>
      </c>
      <c r="J182" s="314">
        <v>15975378.894985201</v>
      </c>
      <c r="K182" s="315">
        <v>0.93110000000000004</v>
      </c>
    </row>
    <row r="183" spans="1:11" s="110" customFormat="1">
      <c r="A183" s="307" t="s">
        <v>1351</v>
      </c>
      <c r="B183" s="307" t="s">
        <v>268</v>
      </c>
      <c r="C183" s="306" t="s">
        <v>679</v>
      </c>
      <c r="D183" s="306" t="s">
        <v>142</v>
      </c>
      <c r="E183" s="307" t="s">
        <v>45</v>
      </c>
      <c r="F183" s="307">
        <v>1</v>
      </c>
      <c r="G183" s="314">
        <v>12000</v>
      </c>
      <c r="H183" s="314">
        <v>12000</v>
      </c>
      <c r="I183" s="315">
        <v>6.9999999999999999E-4</v>
      </c>
      <c r="J183" s="314">
        <v>15987378.894985201</v>
      </c>
      <c r="K183" s="315">
        <v>0.93179999999999996</v>
      </c>
    </row>
    <row r="184" spans="1:11" s="110" customFormat="1">
      <c r="A184" s="307" t="s">
        <v>4358</v>
      </c>
      <c r="B184" s="307" t="s">
        <v>4359</v>
      </c>
      <c r="C184" s="306" t="s">
        <v>4360</v>
      </c>
      <c r="D184" s="306" t="s">
        <v>142</v>
      </c>
      <c r="E184" s="307" t="s">
        <v>17</v>
      </c>
      <c r="F184" s="307">
        <v>298</v>
      </c>
      <c r="G184" s="307">
        <v>39.9</v>
      </c>
      <c r="H184" s="314">
        <v>11890.2</v>
      </c>
      <c r="I184" s="315">
        <v>6.9999999999999999E-4</v>
      </c>
      <c r="J184" s="314">
        <v>15999269.0949852</v>
      </c>
      <c r="K184" s="315">
        <v>0.9325</v>
      </c>
    </row>
    <row r="185" spans="1:11" s="110" customFormat="1" ht="38.25">
      <c r="A185" s="307" t="s">
        <v>3797</v>
      </c>
      <c r="B185" s="307" t="s">
        <v>21</v>
      </c>
      <c r="C185" s="306" t="s">
        <v>3798</v>
      </c>
      <c r="D185" s="306" t="s">
        <v>142</v>
      </c>
      <c r="E185" s="307" t="s">
        <v>45</v>
      </c>
      <c r="F185" s="307">
        <v>8</v>
      </c>
      <c r="G185" s="314">
        <v>1435.29</v>
      </c>
      <c r="H185" s="314">
        <v>11482.32</v>
      </c>
      <c r="I185" s="315">
        <v>6.9999999999999999E-4</v>
      </c>
      <c r="J185" s="314">
        <v>16010751.4149852</v>
      </c>
      <c r="K185" s="315">
        <v>0.93320000000000003</v>
      </c>
    </row>
    <row r="186" spans="1:11" s="110" customFormat="1" ht="25.5">
      <c r="A186" s="307" t="s">
        <v>1492</v>
      </c>
      <c r="B186" s="307" t="s">
        <v>21</v>
      </c>
      <c r="C186" s="306" t="s">
        <v>840</v>
      </c>
      <c r="D186" s="306" t="s">
        <v>142</v>
      </c>
      <c r="E186" s="307" t="s">
        <v>34</v>
      </c>
      <c r="F186" s="307">
        <v>104</v>
      </c>
      <c r="G186" s="307">
        <v>108.03</v>
      </c>
      <c r="H186" s="314">
        <v>11235.12</v>
      </c>
      <c r="I186" s="315">
        <v>6.9999999999999999E-4</v>
      </c>
      <c r="J186" s="314">
        <v>16021986.5349852</v>
      </c>
      <c r="K186" s="315">
        <v>0.93379999999999996</v>
      </c>
    </row>
    <row r="187" spans="1:11" s="110" customFormat="1" ht="38.25">
      <c r="A187" s="307" t="s">
        <v>1476</v>
      </c>
      <c r="B187" s="307" t="s">
        <v>21</v>
      </c>
      <c r="C187" s="306" t="s">
        <v>3238</v>
      </c>
      <c r="D187" s="306" t="s">
        <v>142</v>
      </c>
      <c r="E187" s="307" t="s">
        <v>45</v>
      </c>
      <c r="F187" s="307">
        <v>47.49924</v>
      </c>
      <c r="G187" s="307">
        <v>231.89</v>
      </c>
      <c r="H187" s="314">
        <v>11014.598763600001</v>
      </c>
      <c r="I187" s="315">
        <v>5.9999999999999995E-4</v>
      </c>
      <c r="J187" s="314">
        <v>16033001.1337488</v>
      </c>
      <c r="K187" s="315">
        <v>0.9345</v>
      </c>
    </row>
    <row r="188" spans="1:11" s="110" customFormat="1" ht="25.5">
      <c r="A188" s="307" t="s">
        <v>1722</v>
      </c>
      <c r="B188" s="307" t="s">
        <v>21</v>
      </c>
      <c r="C188" s="306" t="s">
        <v>1140</v>
      </c>
      <c r="D188" s="306" t="s">
        <v>142</v>
      </c>
      <c r="E188" s="307" t="s">
        <v>547</v>
      </c>
      <c r="F188" s="307">
        <v>291.64134200000001</v>
      </c>
      <c r="G188" s="307">
        <v>37.18</v>
      </c>
      <c r="H188" s="314">
        <v>10843.225095559999</v>
      </c>
      <c r="I188" s="315">
        <v>5.9999999999999995E-4</v>
      </c>
      <c r="J188" s="314">
        <v>16043844.358844399</v>
      </c>
      <c r="K188" s="315">
        <v>0.93510000000000004</v>
      </c>
    </row>
    <row r="189" spans="1:11" s="110" customFormat="1" ht="38.25">
      <c r="A189" s="307" t="s">
        <v>1660</v>
      </c>
      <c r="B189" s="307" t="s">
        <v>21</v>
      </c>
      <c r="C189" s="306" t="s">
        <v>1057</v>
      </c>
      <c r="D189" s="306" t="s">
        <v>142</v>
      </c>
      <c r="E189" s="307" t="s">
        <v>45</v>
      </c>
      <c r="F189" s="307">
        <v>608</v>
      </c>
      <c r="G189" s="307">
        <v>17.64</v>
      </c>
      <c r="H189" s="314">
        <v>10725.12</v>
      </c>
      <c r="I189" s="315">
        <v>5.9999999999999995E-4</v>
      </c>
      <c r="J189" s="314">
        <v>16054569.4788444</v>
      </c>
      <c r="K189" s="315">
        <v>0.93569999999999998</v>
      </c>
    </row>
    <row r="190" spans="1:11" s="110" customFormat="1" ht="25.5">
      <c r="A190" s="307" t="s">
        <v>1357</v>
      </c>
      <c r="B190" s="307" t="s">
        <v>268</v>
      </c>
      <c r="C190" s="306" t="s">
        <v>721</v>
      </c>
      <c r="D190" s="306" t="s">
        <v>142</v>
      </c>
      <c r="E190" s="307" t="s">
        <v>3</v>
      </c>
      <c r="F190" s="307">
        <v>518.096</v>
      </c>
      <c r="G190" s="307">
        <v>20.5</v>
      </c>
      <c r="H190" s="314">
        <v>10620.968000000001</v>
      </c>
      <c r="I190" s="315">
        <v>5.9999999999999995E-4</v>
      </c>
      <c r="J190" s="314">
        <v>16065190.446844401</v>
      </c>
      <c r="K190" s="315">
        <v>0.93640000000000001</v>
      </c>
    </row>
    <row r="191" spans="1:11" s="110" customFormat="1">
      <c r="A191" s="307" t="s">
        <v>4256</v>
      </c>
      <c r="B191" s="307" t="s">
        <v>268</v>
      </c>
      <c r="C191" s="306" t="s">
        <v>4257</v>
      </c>
      <c r="D191" s="306" t="s">
        <v>142</v>
      </c>
      <c r="E191" s="307" t="s">
        <v>45</v>
      </c>
      <c r="F191" s="307">
        <v>5</v>
      </c>
      <c r="G191" s="314">
        <v>2108.16</v>
      </c>
      <c r="H191" s="314">
        <v>10540.8</v>
      </c>
      <c r="I191" s="315">
        <v>5.9999999999999995E-4</v>
      </c>
      <c r="J191" s="314">
        <v>16075731.2468444</v>
      </c>
      <c r="K191" s="315">
        <v>0.93700000000000006</v>
      </c>
    </row>
    <row r="192" spans="1:11" s="110" customFormat="1">
      <c r="A192" s="307" t="s">
        <v>4884</v>
      </c>
      <c r="B192" s="307" t="s">
        <v>21</v>
      </c>
      <c r="C192" s="306" t="s">
        <v>4885</v>
      </c>
      <c r="D192" s="306" t="s">
        <v>141</v>
      </c>
      <c r="E192" s="307" t="s">
        <v>585</v>
      </c>
      <c r="F192" s="307">
        <v>3.0214799999999999</v>
      </c>
      <c r="G192" s="314">
        <v>3482.33</v>
      </c>
      <c r="H192" s="314">
        <v>10521.790448399999</v>
      </c>
      <c r="I192" s="315">
        <v>5.9999999999999995E-4</v>
      </c>
      <c r="J192" s="314">
        <v>16086253.037292801</v>
      </c>
      <c r="K192" s="315">
        <v>0.93759999999999999</v>
      </c>
    </row>
    <row r="193" spans="1:11" s="110" customFormat="1">
      <c r="A193" s="307" t="s">
        <v>3235</v>
      </c>
      <c r="B193" s="307" t="s">
        <v>268</v>
      </c>
      <c r="C193" s="306" t="s">
        <v>3236</v>
      </c>
      <c r="D193" s="306" t="s">
        <v>142</v>
      </c>
      <c r="E193" s="307" t="s">
        <v>45</v>
      </c>
      <c r="F193" s="307">
        <v>10</v>
      </c>
      <c r="G193" s="314">
        <v>1051</v>
      </c>
      <c r="H193" s="314">
        <v>10510</v>
      </c>
      <c r="I193" s="315">
        <v>5.9999999999999995E-4</v>
      </c>
      <c r="J193" s="314">
        <v>16096763.037292801</v>
      </c>
      <c r="K193" s="315">
        <v>0.93820000000000003</v>
      </c>
    </row>
    <row r="194" spans="1:11" s="110" customFormat="1" ht="38.25">
      <c r="A194" s="307" t="s">
        <v>3181</v>
      </c>
      <c r="B194" s="307" t="s">
        <v>21</v>
      </c>
      <c r="C194" s="306" t="s">
        <v>3182</v>
      </c>
      <c r="D194" s="306" t="s">
        <v>142</v>
      </c>
      <c r="E194" s="307" t="s">
        <v>3</v>
      </c>
      <c r="F194" s="307">
        <v>26.87</v>
      </c>
      <c r="G194" s="307">
        <v>389.31</v>
      </c>
      <c r="H194" s="314">
        <v>10460.759700000001</v>
      </c>
      <c r="I194" s="315">
        <v>5.9999999999999995E-4</v>
      </c>
      <c r="J194" s="314">
        <v>16107223.796992799</v>
      </c>
      <c r="K194" s="315">
        <v>0.93879999999999997</v>
      </c>
    </row>
    <row r="195" spans="1:11" s="110" customFormat="1" ht="38.25">
      <c r="A195" s="307" t="s">
        <v>1478</v>
      </c>
      <c r="B195" s="307" t="s">
        <v>21</v>
      </c>
      <c r="C195" s="306" t="s">
        <v>830</v>
      </c>
      <c r="D195" s="306" t="s">
        <v>142</v>
      </c>
      <c r="E195" s="307" t="s">
        <v>3</v>
      </c>
      <c r="F195" s="307">
        <v>17.84</v>
      </c>
      <c r="G195" s="307">
        <v>574.30999999999995</v>
      </c>
      <c r="H195" s="314">
        <v>10245.690399999999</v>
      </c>
      <c r="I195" s="315">
        <v>5.9999999999999995E-4</v>
      </c>
      <c r="J195" s="314">
        <v>16117469.4873928</v>
      </c>
      <c r="K195" s="315">
        <v>0.93940000000000001</v>
      </c>
    </row>
    <row r="196" spans="1:11" s="110" customFormat="1" ht="38.25">
      <c r="A196" s="307" t="s">
        <v>4315</v>
      </c>
      <c r="B196" s="307" t="s">
        <v>21</v>
      </c>
      <c r="C196" s="306" t="s">
        <v>4316</v>
      </c>
      <c r="D196" s="306" t="s">
        <v>915</v>
      </c>
      <c r="E196" s="307" t="s">
        <v>45</v>
      </c>
      <c r="F196" s="307">
        <v>3</v>
      </c>
      <c r="G196" s="314">
        <v>3395.39</v>
      </c>
      <c r="H196" s="314">
        <v>10186.17</v>
      </c>
      <c r="I196" s="315">
        <v>5.9999999999999995E-4</v>
      </c>
      <c r="J196" s="314">
        <v>16127655.6573928</v>
      </c>
      <c r="K196" s="315">
        <v>0.94</v>
      </c>
    </row>
    <row r="197" spans="1:11" s="110" customFormat="1">
      <c r="A197" s="307" t="s">
        <v>1403</v>
      </c>
      <c r="B197" s="307" t="s">
        <v>21</v>
      </c>
      <c r="C197" s="306" t="s">
        <v>776</v>
      </c>
      <c r="D197" s="306" t="s">
        <v>142</v>
      </c>
      <c r="E197" s="307" t="s">
        <v>547</v>
      </c>
      <c r="F197" s="314">
        <v>1849.2949799999999</v>
      </c>
      <c r="G197" s="307">
        <v>5.42</v>
      </c>
      <c r="H197" s="314">
        <v>10023.178791599999</v>
      </c>
      <c r="I197" s="315">
        <v>5.9999999999999995E-4</v>
      </c>
      <c r="J197" s="314">
        <v>16137678.836184399</v>
      </c>
      <c r="K197" s="315">
        <v>0.94059999999999999</v>
      </c>
    </row>
    <row r="198" spans="1:11" s="110" customFormat="1">
      <c r="A198" s="307" t="s">
        <v>1958</v>
      </c>
      <c r="B198" s="307" t="s">
        <v>21</v>
      </c>
      <c r="C198" s="306" t="s">
        <v>1959</v>
      </c>
      <c r="D198" s="306" t="s">
        <v>141</v>
      </c>
      <c r="E198" s="307" t="s">
        <v>26</v>
      </c>
      <c r="F198" s="307">
        <v>506.27613839999998</v>
      </c>
      <c r="G198" s="307">
        <v>19.79</v>
      </c>
      <c r="H198" s="314">
        <v>10019.204778936</v>
      </c>
      <c r="I198" s="315">
        <v>5.9999999999999995E-4</v>
      </c>
      <c r="J198" s="314">
        <v>16147698.0409633</v>
      </c>
      <c r="K198" s="315">
        <v>0.94120000000000004</v>
      </c>
    </row>
    <row r="199" spans="1:11" s="110" customFormat="1" ht="25.5">
      <c r="A199" s="307" t="s">
        <v>1796</v>
      </c>
      <c r="B199" s="307" t="s">
        <v>21</v>
      </c>
      <c r="C199" s="306" t="s">
        <v>1797</v>
      </c>
      <c r="D199" s="306" t="s">
        <v>142</v>
      </c>
      <c r="E199" s="307" t="s">
        <v>26</v>
      </c>
      <c r="F199" s="314">
        <v>11758.875228499999</v>
      </c>
      <c r="G199" s="307">
        <v>0.85</v>
      </c>
      <c r="H199" s="314">
        <v>9995.0439442250008</v>
      </c>
      <c r="I199" s="315">
        <v>5.9999999999999995E-4</v>
      </c>
      <c r="J199" s="314">
        <v>16157693.0849075</v>
      </c>
      <c r="K199" s="315">
        <v>0.94179999999999997</v>
      </c>
    </row>
    <row r="200" spans="1:11" s="110" customFormat="1" ht="25.5">
      <c r="A200" s="307" t="s">
        <v>1632</v>
      </c>
      <c r="B200" s="307" t="s">
        <v>21</v>
      </c>
      <c r="C200" s="306" t="s">
        <v>163</v>
      </c>
      <c r="D200" s="306" t="s">
        <v>142</v>
      </c>
      <c r="E200" s="307" t="s">
        <v>34</v>
      </c>
      <c r="F200" s="307">
        <v>211.92150000000001</v>
      </c>
      <c r="G200" s="307">
        <v>47</v>
      </c>
      <c r="H200" s="314">
        <v>9960.3104999999996</v>
      </c>
      <c r="I200" s="315">
        <v>5.9999999999999995E-4</v>
      </c>
      <c r="J200" s="314">
        <v>16167653.3954075</v>
      </c>
      <c r="K200" s="315">
        <v>0.94230000000000003</v>
      </c>
    </row>
    <row r="201" spans="1:11" s="110" customFormat="1" ht="25.5">
      <c r="A201" s="307" t="s">
        <v>1362</v>
      </c>
      <c r="B201" s="307" t="s">
        <v>268</v>
      </c>
      <c r="C201" s="306" t="s">
        <v>726</v>
      </c>
      <c r="D201" s="306" t="s">
        <v>142</v>
      </c>
      <c r="E201" s="307" t="s">
        <v>3</v>
      </c>
      <c r="F201" s="307">
        <v>518.096</v>
      </c>
      <c r="G201" s="307">
        <v>19</v>
      </c>
      <c r="H201" s="314">
        <v>9843.8240000000005</v>
      </c>
      <c r="I201" s="315">
        <v>5.9999999999999995E-4</v>
      </c>
      <c r="J201" s="314">
        <v>16177497.219407501</v>
      </c>
      <c r="K201" s="315">
        <v>0.94289999999999996</v>
      </c>
    </row>
    <row r="202" spans="1:11" s="110" customFormat="1" ht="25.5">
      <c r="A202" s="307" t="s">
        <v>1694</v>
      </c>
      <c r="B202" s="307" t="s">
        <v>21</v>
      </c>
      <c r="C202" s="306" t="s">
        <v>1106</v>
      </c>
      <c r="D202" s="306" t="s">
        <v>495</v>
      </c>
      <c r="E202" s="307" t="s">
        <v>1107</v>
      </c>
      <c r="F202" s="307">
        <v>353.4076</v>
      </c>
      <c r="G202" s="307">
        <v>27.55</v>
      </c>
      <c r="H202" s="314">
        <v>9736.3793800000003</v>
      </c>
      <c r="I202" s="315">
        <v>5.9999999999999995E-4</v>
      </c>
      <c r="J202" s="314">
        <v>16187233.5987875</v>
      </c>
      <c r="K202" s="315">
        <v>0.94350000000000001</v>
      </c>
    </row>
    <row r="203" spans="1:11" s="110" customFormat="1" ht="25.5">
      <c r="A203" s="307" t="s">
        <v>1760</v>
      </c>
      <c r="B203" s="307" t="s">
        <v>21</v>
      </c>
      <c r="C203" s="306" t="s">
        <v>1761</v>
      </c>
      <c r="D203" s="306" t="s">
        <v>142</v>
      </c>
      <c r="E203" s="307" t="s">
        <v>26</v>
      </c>
      <c r="F203" s="314">
        <v>15695.9476964</v>
      </c>
      <c r="G203" s="307">
        <v>0.61</v>
      </c>
      <c r="H203" s="314">
        <v>9574.5280948039999</v>
      </c>
      <c r="I203" s="315">
        <v>5.9999999999999995E-4</v>
      </c>
      <c r="J203" s="314">
        <v>16196808.1268823</v>
      </c>
      <c r="K203" s="315">
        <v>0.94399999999999995</v>
      </c>
    </row>
    <row r="204" spans="1:11" s="110" customFormat="1" ht="63.75">
      <c r="A204" s="307" t="s">
        <v>2225</v>
      </c>
      <c r="B204" s="307" t="s">
        <v>21</v>
      </c>
      <c r="C204" s="306" t="s">
        <v>2226</v>
      </c>
      <c r="D204" s="306" t="s">
        <v>915</v>
      </c>
      <c r="E204" s="307" t="s">
        <v>45</v>
      </c>
      <c r="F204" s="307">
        <v>2.1785700000000002E-2</v>
      </c>
      <c r="G204" s="314">
        <v>436402.41</v>
      </c>
      <c r="H204" s="314">
        <v>9507.3319835370003</v>
      </c>
      <c r="I204" s="315">
        <v>5.9999999999999995E-4</v>
      </c>
      <c r="J204" s="314">
        <v>16206315.458865801</v>
      </c>
      <c r="K204" s="315">
        <v>0.9446</v>
      </c>
    </row>
    <row r="205" spans="1:11" s="110" customFormat="1" ht="25.5">
      <c r="A205" s="307" t="s">
        <v>3576</v>
      </c>
      <c r="B205" s="307" t="s">
        <v>268</v>
      </c>
      <c r="C205" s="306" t="s">
        <v>3577</v>
      </c>
      <c r="D205" s="306" t="s">
        <v>142</v>
      </c>
      <c r="E205" s="307" t="s">
        <v>34</v>
      </c>
      <c r="F205" s="307">
        <v>534.88800000000003</v>
      </c>
      <c r="G205" s="307">
        <v>17.77</v>
      </c>
      <c r="H205" s="314">
        <v>9504.9597599999997</v>
      </c>
      <c r="I205" s="315">
        <v>5.9999999999999995E-4</v>
      </c>
      <c r="J205" s="314">
        <v>16215820.4186258</v>
      </c>
      <c r="K205" s="315">
        <v>0.94510000000000005</v>
      </c>
    </row>
    <row r="206" spans="1:11" s="110" customFormat="1" ht="38.25">
      <c r="A206" s="307" t="s">
        <v>3398</v>
      </c>
      <c r="B206" s="307" t="s">
        <v>21</v>
      </c>
      <c r="C206" s="306" t="s">
        <v>3399</v>
      </c>
      <c r="D206" s="306" t="s">
        <v>142</v>
      </c>
      <c r="E206" s="307" t="s">
        <v>34</v>
      </c>
      <c r="F206" s="307">
        <v>94.973550000000003</v>
      </c>
      <c r="G206" s="307">
        <v>98.2</v>
      </c>
      <c r="H206" s="314">
        <v>9326.4026099999992</v>
      </c>
      <c r="I206" s="315">
        <v>5.0000000000000001E-4</v>
      </c>
      <c r="J206" s="314">
        <v>16225146.8212358</v>
      </c>
      <c r="K206" s="315">
        <v>0.94569999999999999</v>
      </c>
    </row>
    <row r="207" spans="1:11" s="110" customFormat="1" ht="25.5">
      <c r="A207" s="307" t="s">
        <v>1358</v>
      </c>
      <c r="B207" s="307" t="s">
        <v>268</v>
      </c>
      <c r="C207" s="306" t="s">
        <v>722</v>
      </c>
      <c r="D207" s="306" t="s">
        <v>142</v>
      </c>
      <c r="E207" s="307" t="s">
        <v>3</v>
      </c>
      <c r="F207" s="307">
        <v>518.096</v>
      </c>
      <c r="G207" s="307">
        <v>18</v>
      </c>
      <c r="H207" s="314">
        <v>9325.7279999999992</v>
      </c>
      <c r="I207" s="315">
        <v>5.0000000000000001E-4</v>
      </c>
      <c r="J207" s="314">
        <v>16234472.5492358</v>
      </c>
      <c r="K207" s="315">
        <v>0.94620000000000004</v>
      </c>
    </row>
    <row r="208" spans="1:11" s="110" customFormat="1">
      <c r="A208" s="307" t="s">
        <v>3637</v>
      </c>
      <c r="B208" s="307" t="s">
        <v>487</v>
      </c>
      <c r="C208" s="306" t="s">
        <v>2601</v>
      </c>
      <c r="D208" s="306" t="s">
        <v>142</v>
      </c>
      <c r="E208" s="307" t="s">
        <v>17</v>
      </c>
      <c r="F208" s="307">
        <v>3</v>
      </c>
      <c r="G208" s="314">
        <v>3076.08</v>
      </c>
      <c r="H208" s="314">
        <v>9228.24</v>
      </c>
      <c r="I208" s="315">
        <v>5.0000000000000001E-4</v>
      </c>
      <c r="J208" s="314">
        <v>16243700.789235801</v>
      </c>
      <c r="K208" s="315">
        <v>0.94679999999999997</v>
      </c>
    </row>
    <row r="209" spans="1:11" s="110" customFormat="1" ht="25.5">
      <c r="A209" s="307" t="s">
        <v>1507</v>
      </c>
      <c r="B209" s="307" t="s">
        <v>487</v>
      </c>
      <c r="C209" s="306" t="s">
        <v>520</v>
      </c>
      <c r="D209" s="306" t="s">
        <v>142</v>
      </c>
      <c r="E209" s="307" t="s">
        <v>17</v>
      </c>
      <c r="F209" s="307">
        <v>92</v>
      </c>
      <c r="G209" s="307">
        <v>100.03</v>
      </c>
      <c r="H209" s="314">
        <v>9202.76</v>
      </c>
      <c r="I209" s="315">
        <v>5.0000000000000001E-4</v>
      </c>
      <c r="J209" s="314">
        <v>16252903.5492358</v>
      </c>
      <c r="K209" s="315">
        <v>0.94730000000000003</v>
      </c>
    </row>
    <row r="210" spans="1:11" s="110" customFormat="1" ht="25.5">
      <c r="A210" s="307" t="s">
        <v>1531</v>
      </c>
      <c r="B210" s="307" t="s">
        <v>21</v>
      </c>
      <c r="C210" s="306" t="s">
        <v>879</v>
      </c>
      <c r="D210" s="306" t="s">
        <v>142</v>
      </c>
      <c r="E210" s="307" t="s">
        <v>34</v>
      </c>
      <c r="F210" s="314">
        <v>1568.337722</v>
      </c>
      <c r="G210" s="307">
        <v>5.75</v>
      </c>
      <c r="H210" s="314">
        <v>9017.9419015000003</v>
      </c>
      <c r="I210" s="315">
        <v>5.0000000000000001E-4</v>
      </c>
      <c r="J210" s="314">
        <v>16261921.4911373</v>
      </c>
      <c r="K210" s="315">
        <v>0.94779999999999998</v>
      </c>
    </row>
    <row r="211" spans="1:11" s="110" customFormat="1">
      <c r="A211" s="307" t="s">
        <v>3426</v>
      </c>
      <c r="B211" s="307" t="s">
        <v>21</v>
      </c>
      <c r="C211" s="306" t="s">
        <v>3427</v>
      </c>
      <c r="D211" s="306" t="s">
        <v>142</v>
      </c>
      <c r="E211" s="307" t="s">
        <v>45</v>
      </c>
      <c r="F211" s="307">
        <v>2</v>
      </c>
      <c r="G211" s="314">
        <v>4462.47</v>
      </c>
      <c r="H211" s="314">
        <v>8924.94</v>
      </c>
      <c r="I211" s="315">
        <v>5.0000000000000001E-4</v>
      </c>
      <c r="J211" s="314">
        <v>16270846.431137299</v>
      </c>
      <c r="K211" s="315">
        <v>0.94830000000000003</v>
      </c>
    </row>
    <row r="212" spans="1:11" s="110" customFormat="1" ht="25.5">
      <c r="A212" s="307" t="s">
        <v>1369</v>
      </c>
      <c r="B212" s="307" t="s">
        <v>21</v>
      </c>
      <c r="C212" s="306" t="s">
        <v>736</v>
      </c>
      <c r="D212" s="306" t="s">
        <v>142</v>
      </c>
      <c r="E212" s="307" t="s">
        <v>26</v>
      </c>
      <c r="F212" s="314">
        <v>7040</v>
      </c>
      <c r="G212" s="307">
        <v>1.25</v>
      </c>
      <c r="H212" s="314">
        <v>8800</v>
      </c>
      <c r="I212" s="315">
        <v>5.0000000000000001E-4</v>
      </c>
      <c r="J212" s="314">
        <v>16279646.431137299</v>
      </c>
      <c r="K212" s="315">
        <v>0.94889999999999997</v>
      </c>
    </row>
    <row r="213" spans="1:11" s="110" customFormat="1" ht="25.5">
      <c r="A213" s="307" t="s">
        <v>3465</v>
      </c>
      <c r="B213" s="307" t="s">
        <v>16</v>
      </c>
      <c r="C213" s="306" t="s">
        <v>2530</v>
      </c>
      <c r="D213" s="306" t="s">
        <v>142</v>
      </c>
      <c r="E213" s="307" t="s">
        <v>19</v>
      </c>
      <c r="F213" s="314">
        <v>1229.5999999999999</v>
      </c>
      <c r="G213" s="307">
        <v>7.04</v>
      </c>
      <c r="H213" s="314">
        <v>8656.384</v>
      </c>
      <c r="I213" s="315">
        <v>5.0000000000000001E-4</v>
      </c>
      <c r="J213" s="314">
        <v>16288302.815137301</v>
      </c>
      <c r="K213" s="315">
        <v>0.94940000000000002</v>
      </c>
    </row>
    <row r="214" spans="1:11" s="110" customFormat="1">
      <c r="A214" s="307" t="s">
        <v>1573</v>
      </c>
      <c r="B214" s="307" t="s">
        <v>21</v>
      </c>
      <c r="C214" s="306" t="s">
        <v>935</v>
      </c>
      <c r="D214" s="306" t="s">
        <v>142</v>
      </c>
      <c r="E214" s="307" t="s">
        <v>547</v>
      </c>
      <c r="F214" s="307">
        <v>234.28747920000001</v>
      </c>
      <c r="G214" s="307">
        <v>36.25</v>
      </c>
      <c r="H214" s="314">
        <v>8492.9211209999994</v>
      </c>
      <c r="I214" s="315">
        <v>5.0000000000000001E-4</v>
      </c>
      <c r="J214" s="314">
        <v>16296795.7362583</v>
      </c>
      <c r="K214" s="315">
        <v>0.94989999999999997</v>
      </c>
    </row>
    <row r="215" spans="1:11" s="110" customFormat="1" ht="25.5">
      <c r="A215" s="311" t="s">
        <v>4930</v>
      </c>
      <c r="B215" s="311" t="s">
        <v>268</v>
      </c>
      <c r="C215" s="310" t="s">
        <v>4931</v>
      </c>
      <c r="D215" s="310" t="s">
        <v>142</v>
      </c>
      <c r="E215" s="311" t="s">
        <v>34</v>
      </c>
      <c r="F215" s="311">
        <v>10.5</v>
      </c>
      <c r="G215" s="311">
        <v>790</v>
      </c>
      <c r="H215" s="316">
        <v>8295</v>
      </c>
      <c r="I215" s="317">
        <v>5.0000000000000001E-4</v>
      </c>
      <c r="J215" s="316">
        <v>16305090.7362583</v>
      </c>
      <c r="K215" s="317">
        <v>0.95030000000000003</v>
      </c>
    </row>
    <row r="216" spans="1:11" s="110" customFormat="1" ht="38.25">
      <c r="A216" s="311" t="s">
        <v>1355</v>
      </c>
      <c r="B216" s="311" t="s">
        <v>681</v>
      </c>
      <c r="C216" s="310" t="s">
        <v>685</v>
      </c>
      <c r="D216" s="310" t="s">
        <v>141</v>
      </c>
      <c r="E216" s="311" t="s">
        <v>26</v>
      </c>
      <c r="F216" s="311">
        <v>39</v>
      </c>
      <c r="G216" s="311">
        <v>210.45</v>
      </c>
      <c r="H216" s="316">
        <v>8207.5499999999993</v>
      </c>
      <c r="I216" s="317">
        <v>5.0000000000000001E-4</v>
      </c>
      <c r="J216" s="316">
        <v>16313298.286258301</v>
      </c>
      <c r="K216" s="317">
        <v>0.95079999999999998</v>
      </c>
    </row>
    <row r="217" spans="1:11" s="110" customFormat="1" ht="25.5">
      <c r="A217" s="311" t="s">
        <v>3664</v>
      </c>
      <c r="B217" s="311" t="s">
        <v>487</v>
      </c>
      <c r="C217" s="310" t="s">
        <v>3665</v>
      </c>
      <c r="D217" s="310" t="s">
        <v>142</v>
      </c>
      <c r="E217" s="311" t="s">
        <v>17</v>
      </c>
      <c r="F217" s="311">
        <v>6</v>
      </c>
      <c r="G217" s="316">
        <v>1361.16</v>
      </c>
      <c r="H217" s="316">
        <v>8166.96</v>
      </c>
      <c r="I217" s="317">
        <v>5.0000000000000001E-4</v>
      </c>
      <c r="J217" s="316">
        <v>16321465.2462583</v>
      </c>
      <c r="K217" s="317">
        <v>0.95130000000000003</v>
      </c>
    </row>
    <row r="218" spans="1:11" s="110" customFormat="1">
      <c r="A218" s="311" t="s">
        <v>1528</v>
      </c>
      <c r="B218" s="311" t="s">
        <v>268</v>
      </c>
      <c r="C218" s="310" t="s">
        <v>874</v>
      </c>
      <c r="D218" s="310" t="s">
        <v>141</v>
      </c>
      <c r="E218" s="311" t="s">
        <v>26</v>
      </c>
      <c r="F218" s="311">
        <v>418.42200000000003</v>
      </c>
      <c r="G218" s="311">
        <v>19.37</v>
      </c>
      <c r="H218" s="316">
        <v>8104.8341399999999</v>
      </c>
      <c r="I218" s="317">
        <v>5.0000000000000001E-4</v>
      </c>
      <c r="J218" s="316">
        <v>16329570.080398301</v>
      </c>
      <c r="K218" s="317">
        <v>0.95179999999999998</v>
      </c>
    </row>
    <row r="219" spans="1:11" s="110" customFormat="1">
      <c r="A219" s="311" t="s">
        <v>3111</v>
      </c>
      <c r="B219" s="311" t="s">
        <v>268</v>
      </c>
      <c r="C219" s="310" t="s">
        <v>3112</v>
      </c>
      <c r="D219" s="310" t="s">
        <v>142</v>
      </c>
      <c r="E219" s="311" t="s">
        <v>45</v>
      </c>
      <c r="F219" s="316">
        <v>73481.100000000006</v>
      </c>
      <c r="G219" s="311">
        <v>0.11</v>
      </c>
      <c r="H219" s="316">
        <v>8082.9210000000012</v>
      </c>
      <c r="I219" s="317">
        <v>5.0000000000000001E-4</v>
      </c>
      <c r="J219" s="316">
        <v>16337653.001398301</v>
      </c>
      <c r="K219" s="317">
        <v>0.95220000000000005</v>
      </c>
    </row>
    <row r="220" spans="1:11" s="110" customFormat="1" ht="38.25">
      <c r="A220" s="311" t="s">
        <v>4337</v>
      </c>
      <c r="B220" s="311" t="s">
        <v>21</v>
      </c>
      <c r="C220" s="310" t="s">
        <v>4338</v>
      </c>
      <c r="D220" s="310" t="s">
        <v>142</v>
      </c>
      <c r="E220" s="311" t="s">
        <v>3</v>
      </c>
      <c r="F220" s="311">
        <v>113.392</v>
      </c>
      <c r="G220" s="311">
        <v>71.06</v>
      </c>
      <c r="H220" s="316">
        <v>8057.6355199999998</v>
      </c>
      <c r="I220" s="317">
        <v>5.0000000000000001E-4</v>
      </c>
      <c r="J220" s="316">
        <v>16345710.636918301</v>
      </c>
      <c r="K220" s="317">
        <v>0.95269999999999999</v>
      </c>
    </row>
    <row r="221" spans="1:11" s="110" customFormat="1" ht="25.5">
      <c r="A221" s="311" t="s">
        <v>1678</v>
      </c>
      <c r="B221" s="311" t="s">
        <v>21</v>
      </c>
      <c r="C221" s="310" t="s">
        <v>1082</v>
      </c>
      <c r="D221" s="310" t="s">
        <v>142</v>
      </c>
      <c r="E221" s="311" t="s">
        <v>45</v>
      </c>
      <c r="F221" s="311">
        <v>35</v>
      </c>
      <c r="G221" s="311">
        <v>220</v>
      </c>
      <c r="H221" s="316">
        <v>7700</v>
      </c>
      <c r="I221" s="317">
        <v>4.0000000000000002E-4</v>
      </c>
      <c r="J221" s="316">
        <v>16353410.636918301</v>
      </c>
      <c r="K221" s="317">
        <v>0.95320000000000005</v>
      </c>
    </row>
    <row r="222" spans="1:11" s="110" customFormat="1">
      <c r="A222" s="311" t="s">
        <v>1407</v>
      </c>
      <c r="B222" s="311" t="s">
        <v>21</v>
      </c>
      <c r="C222" s="310" t="s">
        <v>780</v>
      </c>
      <c r="D222" s="310" t="s">
        <v>142</v>
      </c>
      <c r="E222" s="311" t="s">
        <v>38</v>
      </c>
      <c r="F222" s="316">
        <v>6571.2493999999997</v>
      </c>
      <c r="G222" s="311">
        <v>1.17</v>
      </c>
      <c r="H222" s="316">
        <v>7688.3617979999999</v>
      </c>
      <c r="I222" s="317">
        <v>4.0000000000000002E-4</v>
      </c>
      <c r="J222" s="316">
        <v>16361098.9987163</v>
      </c>
      <c r="K222" s="317">
        <v>0.9536</v>
      </c>
    </row>
    <row r="223" spans="1:11" s="110" customFormat="1">
      <c r="A223" s="311" t="s">
        <v>3117</v>
      </c>
      <c r="B223" s="311" t="s">
        <v>268</v>
      </c>
      <c r="C223" s="310" t="s">
        <v>3118</v>
      </c>
      <c r="D223" s="310" t="s">
        <v>141</v>
      </c>
      <c r="E223" s="311" t="s">
        <v>26</v>
      </c>
      <c r="F223" s="311">
        <v>502.12085000000002</v>
      </c>
      <c r="G223" s="311">
        <v>15.09</v>
      </c>
      <c r="H223" s="316">
        <v>7577.0036264999999</v>
      </c>
      <c r="I223" s="317">
        <v>4.0000000000000002E-4</v>
      </c>
      <c r="J223" s="316">
        <v>16368676.0023428</v>
      </c>
      <c r="K223" s="317">
        <v>0.95409999999999995</v>
      </c>
    </row>
    <row r="224" spans="1:11" s="110" customFormat="1" ht="25.5">
      <c r="A224" s="311" t="s">
        <v>4097</v>
      </c>
      <c r="B224" s="311" t="s">
        <v>487</v>
      </c>
      <c r="C224" s="310" t="s">
        <v>4098</v>
      </c>
      <c r="D224" s="310" t="s">
        <v>142</v>
      </c>
      <c r="E224" s="311" t="s">
        <v>2070</v>
      </c>
      <c r="F224" s="311">
        <v>1</v>
      </c>
      <c r="G224" s="316">
        <v>7496.37</v>
      </c>
      <c r="H224" s="316">
        <v>7496.37</v>
      </c>
      <c r="I224" s="317">
        <v>4.0000000000000002E-4</v>
      </c>
      <c r="J224" s="316">
        <v>16376172.372342801</v>
      </c>
      <c r="K224" s="317">
        <v>0.95450000000000002</v>
      </c>
    </row>
    <row r="225" spans="1:11" s="110" customFormat="1" ht="25.5">
      <c r="A225" s="311" t="s">
        <v>1391</v>
      </c>
      <c r="B225" s="311" t="s">
        <v>21</v>
      </c>
      <c r="C225" s="310" t="s">
        <v>765</v>
      </c>
      <c r="D225" s="310" t="s">
        <v>142</v>
      </c>
      <c r="E225" s="311" t="s">
        <v>547</v>
      </c>
      <c r="F225" s="311">
        <v>490.1841</v>
      </c>
      <c r="G225" s="311">
        <v>15.27</v>
      </c>
      <c r="H225" s="316">
        <v>7485.1112069999999</v>
      </c>
      <c r="I225" s="317">
        <v>4.0000000000000002E-4</v>
      </c>
      <c r="J225" s="316">
        <v>16383657.4835498</v>
      </c>
      <c r="K225" s="317">
        <v>0.95489999999999997</v>
      </c>
    </row>
    <row r="226" spans="1:11" s="110" customFormat="1" ht="25.5">
      <c r="A226" s="311" t="s">
        <v>3563</v>
      </c>
      <c r="B226" s="311" t="s">
        <v>16</v>
      </c>
      <c r="C226" s="310" t="s">
        <v>3564</v>
      </c>
      <c r="D226" s="310" t="s">
        <v>142</v>
      </c>
      <c r="E226" s="311" t="s">
        <v>17</v>
      </c>
      <c r="F226" s="311">
        <v>278</v>
      </c>
      <c r="G226" s="311">
        <v>26.66</v>
      </c>
      <c r="H226" s="316">
        <v>7411.48</v>
      </c>
      <c r="I226" s="317">
        <v>4.0000000000000002E-4</v>
      </c>
      <c r="J226" s="316">
        <v>16391068.9635498</v>
      </c>
      <c r="K226" s="317">
        <v>0.95540000000000003</v>
      </c>
    </row>
    <row r="227" spans="1:11" s="110" customFormat="1" ht="25.5">
      <c r="A227" s="311" t="s">
        <v>3221</v>
      </c>
      <c r="B227" s="311" t="s">
        <v>21</v>
      </c>
      <c r="C227" s="310" t="s">
        <v>3222</v>
      </c>
      <c r="D227" s="310" t="s">
        <v>142</v>
      </c>
      <c r="E227" s="311" t="s">
        <v>3</v>
      </c>
      <c r="F227" s="311">
        <v>15.12</v>
      </c>
      <c r="G227" s="311">
        <v>487.8</v>
      </c>
      <c r="H227" s="316">
        <v>7375.5360000000001</v>
      </c>
      <c r="I227" s="317">
        <v>4.0000000000000002E-4</v>
      </c>
      <c r="J227" s="316">
        <v>16398444.499549801</v>
      </c>
      <c r="K227" s="317">
        <v>0.95579999999999998</v>
      </c>
    </row>
    <row r="228" spans="1:11" s="110" customFormat="1" ht="25.5">
      <c r="A228" s="311" t="s">
        <v>1562</v>
      </c>
      <c r="B228" s="311" t="s">
        <v>21</v>
      </c>
      <c r="C228" s="310" t="s">
        <v>926</v>
      </c>
      <c r="D228" s="310" t="s">
        <v>142</v>
      </c>
      <c r="E228" s="311" t="s">
        <v>34</v>
      </c>
      <c r="F228" s="311">
        <v>147</v>
      </c>
      <c r="G228" s="311">
        <v>49.88</v>
      </c>
      <c r="H228" s="316">
        <v>7332.36</v>
      </c>
      <c r="I228" s="317">
        <v>4.0000000000000002E-4</v>
      </c>
      <c r="J228" s="316">
        <v>16405776.8595498</v>
      </c>
      <c r="K228" s="317">
        <v>0.95620000000000005</v>
      </c>
    </row>
    <row r="229" spans="1:11" s="110" customFormat="1" ht="25.5">
      <c r="A229" s="311" t="s">
        <v>1359</v>
      </c>
      <c r="B229" s="311" t="s">
        <v>268</v>
      </c>
      <c r="C229" s="310" t="s">
        <v>723</v>
      </c>
      <c r="D229" s="310" t="s">
        <v>142</v>
      </c>
      <c r="E229" s="311" t="s">
        <v>3</v>
      </c>
      <c r="F229" s="311">
        <v>518.096</v>
      </c>
      <c r="G229" s="311">
        <v>14</v>
      </c>
      <c r="H229" s="316">
        <v>7253.3440000000001</v>
      </c>
      <c r="I229" s="317">
        <v>4.0000000000000002E-4</v>
      </c>
      <c r="J229" s="316">
        <v>16413030.2035498</v>
      </c>
      <c r="K229" s="317">
        <v>0.95660000000000001</v>
      </c>
    </row>
    <row r="230" spans="1:11" s="110" customFormat="1" ht="25.5">
      <c r="A230" s="311" t="s">
        <v>1360</v>
      </c>
      <c r="B230" s="311" t="s">
        <v>268</v>
      </c>
      <c r="C230" s="310" t="s">
        <v>724</v>
      </c>
      <c r="D230" s="310" t="s">
        <v>142</v>
      </c>
      <c r="E230" s="311" t="s">
        <v>3</v>
      </c>
      <c r="F230" s="311">
        <v>518.096</v>
      </c>
      <c r="G230" s="311">
        <v>14</v>
      </c>
      <c r="H230" s="316">
        <v>7253.3440000000001</v>
      </c>
      <c r="I230" s="317">
        <v>4.0000000000000002E-4</v>
      </c>
      <c r="J230" s="316">
        <v>16420283.547549799</v>
      </c>
      <c r="K230" s="317">
        <v>0.95709999999999995</v>
      </c>
    </row>
    <row r="231" spans="1:11" s="110" customFormat="1" ht="25.5">
      <c r="A231" s="311" t="s">
        <v>1434</v>
      </c>
      <c r="B231" s="311" t="s">
        <v>21</v>
      </c>
      <c r="C231" s="310" t="s">
        <v>800</v>
      </c>
      <c r="D231" s="310" t="s">
        <v>142</v>
      </c>
      <c r="E231" s="311" t="s">
        <v>34</v>
      </c>
      <c r="F231" s="311">
        <v>206.4195</v>
      </c>
      <c r="G231" s="311">
        <v>33.979999999999997</v>
      </c>
      <c r="H231" s="316">
        <v>7014.1346100000001</v>
      </c>
      <c r="I231" s="317">
        <v>4.0000000000000002E-4</v>
      </c>
      <c r="J231" s="316">
        <v>16427297.6821598</v>
      </c>
      <c r="K231" s="317">
        <v>0.95750000000000002</v>
      </c>
    </row>
    <row r="232" spans="1:11" s="110" customFormat="1" ht="25.5">
      <c r="A232" s="311" t="s">
        <v>4478</v>
      </c>
      <c r="B232" s="311" t="s">
        <v>487</v>
      </c>
      <c r="C232" s="310" t="s">
        <v>4479</v>
      </c>
      <c r="D232" s="310" t="s">
        <v>142</v>
      </c>
      <c r="E232" s="311" t="s">
        <v>2053</v>
      </c>
      <c r="F232" s="311">
        <v>84</v>
      </c>
      <c r="G232" s="311">
        <v>82.74</v>
      </c>
      <c r="H232" s="316">
        <v>6950.16</v>
      </c>
      <c r="I232" s="317">
        <v>4.0000000000000002E-4</v>
      </c>
      <c r="J232" s="316">
        <v>16434247.8421598</v>
      </c>
      <c r="K232" s="317">
        <v>0.95789999999999997</v>
      </c>
    </row>
    <row r="233" spans="1:11" s="110" customFormat="1">
      <c r="A233" s="311" t="s">
        <v>1529</v>
      </c>
      <c r="B233" s="311" t="s">
        <v>268</v>
      </c>
      <c r="C233" s="310" t="s">
        <v>875</v>
      </c>
      <c r="D233" s="310" t="s">
        <v>141</v>
      </c>
      <c r="E233" s="311" t="s">
        <v>26</v>
      </c>
      <c r="F233" s="311">
        <v>459.76799999999997</v>
      </c>
      <c r="G233" s="311">
        <v>15.09</v>
      </c>
      <c r="H233" s="316">
        <v>6937.89912</v>
      </c>
      <c r="I233" s="317">
        <v>4.0000000000000002E-4</v>
      </c>
      <c r="J233" s="316">
        <v>16441185.741279799</v>
      </c>
      <c r="K233" s="317">
        <v>0.95830000000000004</v>
      </c>
    </row>
    <row r="234" spans="1:11" s="110" customFormat="1" ht="38.25">
      <c r="A234" s="311" t="s">
        <v>3227</v>
      </c>
      <c r="B234" s="311" t="s">
        <v>681</v>
      </c>
      <c r="C234" s="310" t="s">
        <v>3228</v>
      </c>
      <c r="D234" s="310" t="s">
        <v>142</v>
      </c>
      <c r="E234" s="311" t="s">
        <v>3</v>
      </c>
      <c r="F234" s="311">
        <v>11.22</v>
      </c>
      <c r="G234" s="311">
        <v>615.1</v>
      </c>
      <c r="H234" s="316">
        <v>6901.4219999999996</v>
      </c>
      <c r="I234" s="317">
        <v>4.0000000000000002E-4</v>
      </c>
      <c r="J234" s="316">
        <v>16448087.1632798</v>
      </c>
      <c r="K234" s="317">
        <v>0.9587</v>
      </c>
    </row>
    <row r="235" spans="1:11" s="110" customFormat="1">
      <c r="A235" s="311" t="s">
        <v>2145</v>
      </c>
      <c r="B235" s="311" t="s">
        <v>21</v>
      </c>
      <c r="C235" s="310" t="s">
        <v>2146</v>
      </c>
      <c r="D235" s="310" t="s">
        <v>142</v>
      </c>
      <c r="E235" s="311" t="s">
        <v>45</v>
      </c>
      <c r="F235" s="311">
        <v>932</v>
      </c>
      <c r="G235" s="311">
        <v>7.4</v>
      </c>
      <c r="H235" s="316">
        <v>6896.8</v>
      </c>
      <c r="I235" s="317">
        <v>4.0000000000000002E-4</v>
      </c>
      <c r="J235" s="316">
        <v>16454983.9632798</v>
      </c>
      <c r="K235" s="317">
        <v>0.95909999999999995</v>
      </c>
    </row>
    <row r="236" spans="1:11" s="110" customFormat="1" ht="25.5">
      <c r="A236" s="311" t="s">
        <v>3814</v>
      </c>
      <c r="B236" s="311" t="s">
        <v>21</v>
      </c>
      <c r="C236" s="310" t="s">
        <v>3815</v>
      </c>
      <c r="D236" s="310" t="s">
        <v>142</v>
      </c>
      <c r="E236" s="311" t="s">
        <v>45</v>
      </c>
      <c r="F236" s="311">
        <v>13</v>
      </c>
      <c r="G236" s="311">
        <v>523.98</v>
      </c>
      <c r="H236" s="316">
        <v>6811.74</v>
      </c>
      <c r="I236" s="317">
        <v>4.0000000000000002E-4</v>
      </c>
      <c r="J236" s="316">
        <v>16461795.703279801</v>
      </c>
      <c r="K236" s="317">
        <v>0.95950000000000002</v>
      </c>
    </row>
    <row r="237" spans="1:11" s="110" customFormat="1" ht="25.5">
      <c r="A237" s="311" t="s">
        <v>4608</v>
      </c>
      <c r="B237" s="311" t="s">
        <v>21</v>
      </c>
      <c r="C237" s="310" t="s">
        <v>4609</v>
      </c>
      <c r="D237" s="310" t="s">
        <v>915</v>
      </c>
      <c r="E237" s="311" t="s">
        <v>45</v>
      </c>
      <c r="F237" s="311">
        <v>1.47084E-2</v>
      </c>
      <c r="G237" s="316">
        <v>462988.01</v>
      </c>
      <c r="H237" s="316">
        <v>6809.8128462840004</v>
      </c>
      <c r="I237" s="317">
        <v>4.0000000000000002E-4</v>
      </c>
      <c r="J237" s="316">
        <v>16468605.5161261</v>
      </c>
      <c r="K237" s="317">
        <v>0.95989999999999998</v>
      </c>
    </row>
    <row r="238" spans="1:11" s="110" customFormat="1">
      <c r="A238" s="311" t="s">
        <v>1675</v>
      </c>
      <c r="B238" s="311" t="s">
        <v>487</v>
      </c>
      <c r="C238" s="310" t="s">
        <v>1078</v>
      </c>
      <c r="D238" s="310" t="s">
        <v>142</v>
      </c>
      <c r="E238" s="311" t="s">
        <v>17</v>
      </c>
      <c r="F238" s="311">
        <v>17</v>
      </c>
      <c r="G238" s="311">
        <v>398.75</v>
      </c>
      <c r="H238" s="316">
        <v>6778.75</v>
      </c>
      <c r="I238" s="317">
        <v>4.0000000000000002E-4</v>
      </c>
      <c r="J238" s="316">
        <v>16475384.2661261</v>
      </c>
      <c r="K238" s="317">
        <v>0.96030000000000004</v>
      </c>
    </row>
    <row r="239" spans="1:11" s="110" customFormat="1" ht="25.5">
      <c r="A239" s="311" t="s">
        <v>1511</v>
      </c>
      <c r="B239" s="311" t="s">
        <v>268</v>
      </c>
      <c r="C239" s="310" t="s">
        <v>523</v>
      </c>
      <c r="D239" s="310" t="s">
        <v>142</v>
      </c>
      <c r="E239" s="311" t="s">
        <v>45</v>
      </c>
      <c r="F239" s="311">
        <v>17</v>
      </c>
      <c r="G239" s="311">
        <v>390.13</v>
      </c>
      <c r="H239" s="316">
        <v>6632.21</v>
      </c>
      <c r="I239" s="317">
        <v>4.0000000000000002E-4</v>
      </c>
      <c r="J239" s="316">
        <v>16482016.476126101</v>
      </c>
      <c r="K239" s="317">
        <v>0.9607</v>
      </c>
    </row>
    <row r="240" spans="1:11" s="110" customFormat="1">
      <c r="A240" s="311" t="s">
        <v>4248</v>
      </c>
      <c r="B240" s="311" t="s">
        <v>268</v>
      </c>
      <c r="C240" s="310" t="s">
        <v>4249</v>
      </c>
      <c r="D240" s="310" t="s">
        <v>142</v>
      </c>
      <c r="E240" s="311" t="s">
        <v>34</v>
      </c>
      <c r="F240" s="311">
        <v>440</v>
      </c>
      <c r="G240" s="311">
        <v>14.98</v>
      </c>
      <c r="H240" s="316">
        <v>6591.2</v>
      </c>
      <c r="I240" s="317">
        <v>4.0000000000000002E-4</v>
      </c>
      <c r="J240" s="316">
        <v>16488607.6761261</v>
      </c>
      <c r="K240" s="317">
        <v>0.96099999999999997</v>
      </c>
    </row>
    <row r="241" spans="1:11" s="110" customFormat="1" ht="25.5">
      <c r="A241" s="311" t="s">
        <v>3646</v>
      </c>
      <c r="B241" s="311" t="s">
        <v>268</v>
      </c>
      <c r="C241" s="310" t="s">
        <v>3647</v>
      </c>
      <c r="D241" s="310" t="s">
        <v>142</v>
      </c>
      <c r="E241" s="311" t="s">
        <v>45</v>
      </c>
      <c r="F241" s="311">
        <v>6</v>
      </c>
      <c r="G241" s="316">
        <v>1098</v>
      </c>
      <c r="H241" s="316">
        <v>6588</v>
      </c>
      <c r="I241" s="317">
        <v>4.0000000000000002E-4</v>
      </c>
      <c r="J241" s="316">
        <v>16495195.6761261</v>
      </c>
      <c r="K241" s="317">
        <v>0.96140000000000003</v>
      </c>
    </row>
    <row r="242" spans="1:11" s="110" customFormat="1" ht="25.5">
      <c r="A242" s="311" t="s">
        <v>3223</v>
      </c>
      <c r="B242" s="311" t="s">
        <v>21</v>
      </c>
      <c r="C242" s="310" t="s">
        <v>3224</v>
      </c>
      <c r="D242" s="310" t="s">
        <v>142</v>
      </c>
      <c r="E242" s="311" t="s">
        <v>45</v>
      </c>
      <c r="F242" s="311">
        <v>8</v>
      </c>
      <c r="G242" s="311">
        <v>819.79</v>
      </c>
      <c r="H242" s="316">
        <v>6558.32</v>
      </c>
      <c r="I242" s="317">
        <v>4.0000000000000002E-4</v>
      </c>
      <c r="J242" s="316">
        <v>16501753.9961261</v>
      </c>
      <c r="K242" s="317">
        <v>0.96179999999999999</v>
      </c>
    </row>
    <row r="243" spans="1:11" s="110" customFormat="1" ht="25.5">
      <c r="A243" s="311" t="s">
        <v>1679</v>
      </c>
      <c r="B243" s="311" t="s">
        <v>21</v>
      </c>
      <c r="C243" s="310" t="s">
        <v>1083</v>
      </c>
      <c r="D243" s="310" t="s">
        <v>142</v>
      </c>
      <c r="E243" s="311" t="s">
        <v>45</v>
      </c>
      <c r="F243" s="311">
        <v>34</v>
      </c>
      <c r="G243" s="311">
        <v>185.78</v>
      </c>
      <c r="H243" s="316">
        <v>6316.52</v>
      </c>
      <c r="I243" s="317">
        <v>4.0000000000000002E-4</v>
      </c>
      <c r="J243" s="316">
        <v>16508070.5161261</v>
      </c>
      <c r="K243" s="317">
        <v>0.96220000000000006</v>
      </c>
    </row>
    <row r="244" spans="1:11" s="110" customFormat="1">
      <c r="A244" s="311" t="s">
        <v>1413</v>
      </c>
      <c r="B244" s="311" t="s">
        <v>21</v>
      </c>
      <c r="C244" s="310" t="s">
        <v>786</v>
      </c>
      <c r="D244" s="310" t="s">
        <v>142</v>
      </c>
      <c r="E244" s="311" t="s">
        <v>3</v>
      </c>
      <c r="F244" s="316">
        <v>2264.9450400000001</v>
      </c>
      <c r="G244" s="311">
        <v>2.77</v>
      </c>
      <c r="H244" s="316">
        <v>6273.8977607999996</v>
      </c>
      <c r="I244" s="317">
        <v>4.0000000000000002E-4</v>
      </c>
      <c r="J244" s="316">
        <v>16514344.413886899</v>
      </c>
      <c r="K244" s="317">
        <v>0.96250000000000002</v>
      </c>
    </row>
    <row r="245" spans="1:11" s="110" customFormat="1" ht="25.5">
      <c r="A245" s="311" t="s">
        <v>3656</v>
      </c>
      <c r="B245" s="311" t="s">
        <v>3629</v>
      </c>
      <c r="C245" s="310" t="s">
        <v>3657</v>
      </c>
      <c r="D245" s="310" t="s">
        <v>142</v>
      </c>
      <c r="E245" s="311" t="s">
        <v>45</v>
      </c>
      <c r="F245" s="311">
        <v>2</v>
      </c>
      <c r="G245" s="316">
        <v>3095.59</v>
      </c>
      <c r="H245" s="316">
        <v>6191.18</v>
      </c>
      <c r="I245" s="317">
        <v>4.0000000000000002E-4</v>
      </c>
      <c r="J245" s="316">
        <v>16520535.593886901</v>
      </c>
      <c r="K245" s="317">
        <v>0.96289999999999998</v>
      </c>
    </row>
    <row r="246" spans="1:11" s="110" customFormat="1" ht="25.5">
      <c r="A246" s="311" t="s">
        <v>3672</v>
      </c>
      <c r="B246" s="311" t="s">
        <v>21</v>
      </c>
      <c r="C246" s="310" t="s">
        <v>3673</v>
      </c>
      <c r="D246" s="310" t="s">
        <v>142</v>
      </c>
      <c r="E246" s="311" t="s">
        <v>45</v>
      </c>
      <c r="F246" s="311">
        <v>2</v>
      </c>
      <c r="G246" s="316">
        <v>3018.13</v>
      </c>
      <c r="H246" s="316">
        <v>6036.26</v>
      </c>
      <c r="I246" s="317">
        <v>4.0000000000000002E-4</v>
      </c>
      <c r="J246" s="316">
        <v>16526571.8538869</v>
      </c>
      <c r="K246" s="317">
        <v>0.96330000000000005</v>
      </c>
    </row>
    <row r="247" spans="1:11" s="110" customFormat="1" ht="38.25">
      <c r="A247" s="311" t="s">
        <v>3791</v>
      </c>
      <c r="B247" s="311" t="s">
        <v>21</v>
      </c>
      <c r="C247" s="310" t="s">
        <v>3792</v>
      </c>
      <c r="D247" s="310" t="s">
        <v>142</v>
      </c>
      <c r="E247" s="311" t="s">
        <v>45</v>
      </c>
      <c r="F247" s="311">
        <v>6</v>
      </c>
      <c r="G247" s="316">
        <v>1004.7</v>
      </c>
      <c r="H247" s="316">
        <v>6028.2</v>
      </c>
      <c r="I247" s="317">
        <v>4.0000000000000002E-4</v>
      </c>
      <c r="J247" s="316">
        <v>16532600.0538869</v>
      </c>
      <c r="K247" s="317">
        <v>0.96360000000000001</v>
      </c>
    </row>
    <row r="248" spans="1:11" s="110" customFormat="1" ht="25.5">
      <c r="A248" s="311" t="s">
        <v>1430</v>
      </c>
      <c r="B248" s="311" t="s">
        <v>21</v>
      </c>
      <c r="C248" s="310" t="s">
        <v>159</v>
      </c>
      <c r="D248" s="310" t="s">
        <v>142</v>
      </c>
      <c r="E248" s="311" t="s">
        <v>160</v>
      </c>
      <c r="F248" s="311">
        <v>165.21928790000001</v>
      </c>
      <c r="G248" s="311">
        <v>36.4</v>
      </c>
      <c r="H248" s="316">
        <v>6013.9820795599999</v>
      </c>
      <c r="I248" s="317">
        <v>4.0000000000000002E-4</v>
      </c>
      <c r="J248" s="316">
        <v>16538614.035966501</v>
      </c>
      <c r="K248" s="317">
        <v>0.96399999999999997</v>
      </c>
    </row>
    <row r="249" spans="1:11" s="110" customFormat="1">
      <c r="A249" s="311" t="s">
        <v>1692</v>
      </c>
      <c r="B249" s="311" t="s">
        <v>21</v>
      </c>
      <c r="C249" s="310" t="s">
        <v>1104</v>
      </c>
      <c r="D249" s="310" t="s">
        <v>142</v>
      </c>
      <c r="E249" s="311" t="s">
        <v>38</v>
      </c>
      <c r="F249" s="311">
        <v>253.44737000000001</v>
      </c>
      <c r="G249" s="311">
        <v>22.85</v>
      </c>
      <c r="H249" s="316">
        <v>5791.2724045000004</v>
      </c>
      <c r="I249" s="317">
        <v>2.9999999999999997E-4</v>
      </c>
      <c r="J249" s="316">
        <v>16544405.308371</v>
      </c>
      <c r="K249" s="317">
        <v>0.96430000000000005</v>
      </c>
    </row>
    <row r="250" spans="1:11" s="110" customFormat="1" ht="38.25">
      <c r="A250" s="311" t="s">
        <v>3946</v>
      </c>
      <c r="B250" s="311" t="s">
        <v>21</v>
      </c>
      <c r="C250" s="310" t="s">
        <v>3947</v>
      </c>
      <c r="D250" s="310" t="s">
        <v>142</v>
      </c>
      <c r="E250" s="311" t="s">
        <v>45</v>
      </c>
      <c r="F250" s="311">
        <v>11</v>
      </c>
      <c r="G250" s="311">
        <v>520.79999999999995</v>
      </c>
      <c r="H250" s="316">
        <v>5728.8</v>
      </c>
      <c r="I250" s="317">
        <v>2.9999999999999997E-4</v>
      </c>
      <c r="J250" s="316">
        <v>16550134.108371001</v>
      </c>
      <c r="K250" s="317">
        <v>0.96460000000000001</v>
      </c>
    </row>
    <row r="251" spans="1:11" s="110" customFormat="1" ht="38.25">
      <c r="A251" s="311" t="s">
        <v>1356</v>
      </c>
      <c r="B251" s="311" t="s">
        <v>2316</v>
      </c>
      <c r="C251" s="310" t="s">
        <v>718</v>
      </c>
      <c r="D251" s="310" t="s">
        <v>142</v>
      </c>
      <c r="E251" s="311" t="s">
        <v>719</v>
      </c>
      <c r="F251" s="311">
        <v>3</v>
      </c>
      <c r="G251" s="316">
        <v>1868.52</v>
      </c>
      <c r="H251" s="316">
        <v>5605.56</v>
      </c>
      <c r="I251" s="317">
        <v>2.9999999999999997E-4</v>
      </c>
      <c r="J251" s="316">
        <v>16555739.668370999</v>
      </c>
      <c r="K251" s="317">
        <v>0.96499999999999997</v>
      </c>
    </row>
    <row r="252" spans="1:11" s="110" customFormat="1" ht="38.25">
      <c r="A252" s="311" t="s">
        <v>2247</v>
      </c>
      <c r="B252" s="311" t="s">
        <v>21</v>
      </c>
      <c r="C252" s="310" t="s">
        <v>2248</v>
      </c>
      <c r="D252" s="310" t="s">
        <v>142</v>
      </c>
      <c r="E252" s="311" t="s">
        <v>34</v>
      </c>
      <c r="F252" s="311">
        <v>219.8413893</v>
      </c>
      <c r="G252" s="311">
        <v>24.96</v>
      </c>
      <c r="H252" s="316">
        <v>5487.2410769280004</v>
      </c>
      <c r="I252" s="317">
        <v>2.9999999999999997E-4</v>
      </c>
      <c r="J252" s="316">
        <v>16561226.909447899</v>
      </c>
      <c r="K252" s="317">
        <v>0.96530000000000005</v>
      </c>
    </row>
    <row r="253" spans="1:11" s="110" customFormat="1" ht="25.5">
      <c r="A253" s="311" t="s">
        <v>1659</v>
      </c>
      <c r="B253" s="311" t="s">
        <v>21</v>
      </c>
      <c r="C253" s="310" t="s">
        <v>1054</v>
      </c>
      <c r="D253" s="310" t="s">
        <v>142</v>
      </c>
      <c r="E253" s="311" t="s">
        <v>45</v>
      </c>
      <c r="F253" s="311">
        <v>58</v>
      </c>
      <c r="G253" s="311">
        <v>94.09</v>
      </c>
      <c r="H253" s="316">
        <v>5457.22</v>
      </c>
      <c r="I253" s="317">
        <v>2.9999999999999997E-4</v>
      </c>
      <c r="J253" s="316">
        <v>16566684.1294479</v>
      </c>
      <c r="K253" s="317">
        <v>0.96560000000000001</v>
      </c>
    </row>
    <row r="254" spans="1:11" s="110" customFormat="1">
      <c r="A254" s="311" t="s">
        <v>3632</v>
      </c>
      <c r="B254" s="311" t="s">
        <v>268</v>
      </c>
      <c r="C254" s="310" t="s">
        <v>3633</v>
      </c>
      <c r="D254" s="310" t="s">
        <v>142</v>
      </c>
      <c r="E254" s="311" t="s">
        <v>34</v>
      </c>
      <c r="F254" s="311">
        <v>721</v>
      </c>
      <c r="G254" s="311">
        <v>7.53</v>
      </c>
      <c r="H254" s="316">
        <v>5429.13</v>
      </c>
      <c r="I254" s="317">
        <v>2.9999999999999997E-4</v>
      </c>
      <c r="J254" s="316">
        <v>16572113.259447901</v>
      </c>
      <c r="K254" s="317">
        <v>0.96589999999999998</v>
      </c>
    </row>
    <row r="255" spans="1:11" s="110" customFormat="1" ht="38.25">
      <c r="A255" s="311" t="s">
        <v>3242</v>
      </c>
      <c r="B255" s="311" t="s">
        <v>21</v>
      </c>
      <c r="C255" s="310" t="s">
        <v>3243</v>
      </c>
      <c r="D255" s="310" t="s">
        <v>142</v>
      </c>
      <c r="E255" s="311" t="s">
        <v>34</v>
      </c>
      <c r="F255" s="311">
        <v>61.29</v>
      </c>
      <c r="G255" s="311">
        <v>88.06</v>
      </c>
      <c r="H255" s="316">
        <v>5397.1974</v>
      </c>
      <c r="I255" s="317">
        <v>2.9999999999999997E-4</v>
      </c>
      <c r="J255" s="316">
        <v>16577510.456847901</v>
      </c>
      <c r="K255" s="317">
        <v>0.96619999999999995</v>
      </c>
    </row>
    <row r="256" spans="1:11" s="110" customFormat="1">
      <c r="A256" s="311" t="s">
        <v>1571</v>
      </c>
      <c r="B256" s="311" t="s">
        <v>268</v>
      </c>
      <c r="C256" s="310" t="s">
        <v>934</v>
      </c>
      <c r="D256" s="310" t="s">
        <v>141</v>
      </c>
      <c r="E256" s="311" t="s">
        <v>26</v>
      </c>
      <c r="F256" s="311">
        <v>277.40699999999998</v>
      </c>
      <c r="G256" s="311">
        <v>19.37</v>
      </c>
      <c r="H256" s="316">
        <v>5373.3735900000001</v>
      </c>
      <c r="I256" s="317">
        <v>2.9999999999999997E-4</v>
      </c>
      <c r="J256" s="316">
        <v>16582883.8304379</v>
      </c>
      <c r="K256" s="317">
        <v>0.96650000000000003</v>
      </c>
    </row>
    <row r="257" spans="1:11" s="110" customFormat="1" ht="25.5">
      <c r="A257" s="311" t="s">
        <v>4244</v>
      </c>
      <c r="B257" s="311" t="s">
        <v>21</v>
      </c>
      <c r="C257" s="310" t="s">
        <v>4245</v>
      </c>
      <c r="D257" s="310" t="s">
        <v>142</v>
      </c>
      <c r="E257" s="311" t="s">
        <v>34</v>
      </c>
      <c r="F257" s="311">
        <v>89</v>
      </c>
      <c r="G257" s="311">
        <v>60.33</v>
      </c>
      <c r="H257" s="316">
        <v>5369.37</v>
      </c>
      <c r="I257" s="317">
        <v>2.9999999999999997E-4</v>
      </c>
      <c r="J257" s="316">
        <v>16588253.2004379</v>
      </c>
      <c r="K257" s="317">
        <v>0.96679999999999999</v>
      </c>
    </row>
    <row r="258" spans="1:11" s="110" customFormat="1">
      <c r="A258" s="311" t="s">
        <v>1563</v>
      </c>
      <c r="B258" s="311" t="s">
        <v>21</v>
      </c>
      <c r="C258" s="310" t="s">
        <v>927</v>
      </c>
      <c r="D258" s="310" t="s">
        <v>142</v>
      </c>
      <c r="E258" s="311" t="s">
        <v>34</v>
      </c>
      <c r="F258" s="316">
        <v>1368.600919</v>
      </c>
      <c r="G258" s="311">
        <v>3.9</v>
      </c>
      <c r="H258" s="316">
        <v>5337.5435840999999</v>
      </c>
      <c r="I258" s="317">
        <v>2.9999999999999997E-4</v>
      </c>
      <c r="J258" s="316">
        <v>16593590.744022001</v>
      </c>
      <c r="K258" s="317">
        <v>0.96719999999999995</v>
      </c>
    </row>
    <row r="259" spans="1:11" s="110" customFormat="1" ht="25.5">
      <c r="A259" s="311" t="s">
        <v>1503</v>
      </c>
      <c r="B259" s="311" t="s">
        <v>515</v>
      </c>
      <c r="C259" s="310" t="s">
        <v>518</v>
      </c>
      <c r="D259" s="310" t="s">
        <v>142</v>
      </c>
      <c r="E259" s="311" t="s">
        <v>3</v>
      </c>
      <c r="F259" s="311">
        <v>16.670000000000002</v>
      </c>
      <c r="G259" s="311">
        <v>314.69</v>
      </c>
      <c r="H259" s="316">
        <v>5245.8823000000002</v>
      </c>
      <c r="I259" s="317">
        <v>2.9999999999999997E-4</v>
      </c>
      <c r="J259" s="316">
        <v>16598836.626321999</v>
      </c>
      <c r="K259" s="317">
        <v>0.96750000000000003</v>
      </c>
    </row>
    <row r="260" spans="1:11" s="110" customFormat="1" ht="25.5">
      <c r="A260" s="311" t="s">
        <v>1806</v>
      </c>
      <c r="B260" s="311" t="s">
        <v>21</v>
      </c>
      <c r="C260" s="310" t="s">
        <v>1807</v>
      </c>
      <c r="D260" s="310" t="s">
        <v>142</v>
      </c>
      <c r="E260" s="311" t="s">
        <v>26</v>
      </c>
      <c r="F260" s="316">
        <v>4870.3788259000003</v>
      </c>
      <c r="G260" s="311">
        <v>1.06</v>
      </c>
      <c r="H260" s="316">
        <v>5162.6015554539999</v>
      </c>
      <c r="I260" s="317">
        <v>2.9999999999999997E-4</v>
      </c>
      <c r="J260" s="316">
        <v>16603999.2278775</v>
      </c>
      <c r="K260" s="317">
        <v>0.96779999999999999</v>
      </c>
    </row>
    <row r="261" spans="1:11" s="110" customFormat="1">
      <c r="A261" s="311" t="s">
        <v>2143</v>
      </c>
      <c r="B261" s="311" t="s">
        <v>21</v>
      </c>
      <c r="C261" s="310" t="s">
        <v>2144</v>
      </c>
      <c r="D261" s="310" t="s">
        <v>142</v>
      </c>
      <c r="E261" s="311" t="s">
        <v>45</v>
      </c>
      <c r="F261" s="316">
        <v>1864</v>
      </c>
      <c r="G261" s="311">
        <v>2.76</v>
      </c>
      <c r="H261" s="316">
        <v>5144.6400000000003</v>
      </c>
      <c r="I261" s="317">
        <v>2.9999999999999997E-4</v>
      </c>
      <c r="J261" s="316">
        <v>16609143.8678775</v>
      </c>
      <c r="K261" s="317">
        <v>0.96809999999999996</v>
      </c>
    </row>
    <row r="262" spans="1:11" s="110" customFormat="1" ht="25.5">
      <c r="A262" s="311" t="s">
        <v>1664</v>
      </c>
      <c r="B262" s="311" t="s">
        <v>21</v>
      </c>
      <c r="C262" s="310" t="s">
        <v>1063</v>
      </c>
      <c r="D262" s="310" t="s">
        <v>142</v>
      </c>
      <c r="E262" s="311" t="s">
        <v>45</v>
      </c>
      <c r="F262" s="311">
        <v>75</v>
      </c>
      <c r="G262" s="311">
        <v>67.95</v>
      </c>
      <c r="H262" s="316">
        <v>5096.25</v>
      </c>
      <c r="I262" s="317">
        <v>2.9999999999999997E-4</v>
      </c>
      <c r="J262" s="316">
        <v>16614240.1178775</v>
      </c>
      <c r="K262" s="317">
        <v>0.96840000000000004</v>
      </c>
    </row>
    <row r="263" spans="1:11" s="110" customFormat="1" ht="25.5">
      <c r="A263" s="311" t="s">
        <v>1361</v>
      </c>
      <c r="B263" s="311" t="s">
        <v>268</v>
      </c>
      <c r="C263" s="310" t="s">
        <v>725</v>
      </c>
      <c r="D263" s="310" t="s">
        <v>142</v>
      </c>
      <c r="E263" s="311" t="s">
        <v>3</v>
      </c>
      <c r="F263" s="311">
        <v>518.096</v>
      </c>
      <c r="G263" s="311">
        <v>9.8000000000000007</v>
      </c>
      <c r="H263" s="316">
        <v>5077.3407999999999</v>
      </c>
      <c r="I263" s="317">
        <v>2.9999999999999997E-4</v>
      </c>
      <c r="J263" s="316">
        <v>16619317.4586775</v>
      </c>
      <c r="K263" s="317">
        <v>0.96870000000000001</v>
      </c>
    </row>
    <row r="264" spans="1:11" s="110" customFormat="1" ht="25.5">
      <c r="A264" s="311" t="s">
        <v>3551</v>
      </c>
      <c r="B264" s="311" t="s">
        <v>21</v>
      </c>
      <c r="C264" s="310" t="s">
        <v>3552</v>
      </c>
      <c r="D264" s="310" t="s">
        <v>142</v>
      </c>
      <c r="E264" s="311" t="s">
        <v>45</v>
      </c>
      <c r="F264" s="311">
        <v>157</v>
      </c>
      <c r="G264" s="311">
        <v>32.32</v>
      </c>
      <c r="H264" s="316">
        <v>5074.24</v>
      </c>
      <c r="I264" s="317">
        <v>2.9999999999999997E-4</v>
      </c>
      <c r="J264" s="316">
        <v>16624391.698677501</v>
      </c>
      <c r="K264" s="317">
        <v>0.96899999999999997</v>
      </c>
    </row>
    <row r="265" spans="1:11" s="110" customFormat="1" ht="25.5">
      <c r="A265" s="311" t="s">
        <v>1610</v>
      </c>
      <c r="B265" s="311" t="s">
        <v>21</v>
      </c>
      <c r="C265" s="310" t="s">
        <v>992</v>
      </c>
      <c r="D265" s="310" t="s">
        <v>142</v>
      </c>
      <c r="E265" s="311" t="s">
        <v>34</v>
      </c>
      <c r="F265" s="311">
        <v>335.004593</v>
      </c>
      <c r="G265" s="311">
        <v>14.99</v>
      </c>
      <c r="H265" s="316">
        <v>5021.71884907</v>
      </c>
      <c r="I265" s="317">
        <v>2.9999999999999997E-4</v>
      </c>
      <c r="J265" s="316">
        <v>16629413.417526601</v>
      </c>
      <c r="K265" s="317">
        <v>0.96919999999999995</v>
      </c>
    </row>
    <row r="266" spans="1:11" s="110" customFormat="1">
      <c r="A266" s="311" t="s">
        <v>3579</v>
      </c>
      <c r="B266" s="311" t="s">
        <v>268</v>
      </c>
      <c r="C266" s="310" t="s">
        <v>3580</v>
      </c>
      <c r="D266" s="310" t="s">
        <v>142</v>
      </c>
      <c r="E266" s="311" t="s">
        <v>45</v>
      </c>
      <c r="F266" s="311">
        <v>18</v>
      </c>
      <c r="G266" s="311">
        <v>278.89999999999998</v>
      </c>
      <c r="H266" s="316">
        <v>5020.2</v>
      </c>
      <c r="I266" s="317">
        <v>2.9999999999999997E-4</v>
      </c>
      <c r="J266" s="316">
        <v>16634433.6175266</v>
      </c>
      <c r="K266" s="317">
        <v>0.96950000000000003</v>
      </c>
    </row>
    <row r="267" spans="1:11" s="110" customFormat="1">
      <c r="A267" s="311" t="s">
        <v>1410</v>
      </c>
      <c r="B267" s="311" t="s">
        <v>21</v>
      </c>
      <c r="C267" s="310" t="s">
        <v>783</v>
      </c>
      <c r="D267" s="310" t="s">
        <v>142</v>
      </c>
      <c r="E267" s="311" t="s">
        <v>547</v>
      </c>
      <c r="F267" s="311">
        <v>274.90687000000003</v>
      </c>
      <c r="G267" s="311">
        <v>18.059999999999999</v>
      </c>
      <c r="H267" s="316">
        <v>4964.8180721999997</v>
      </c>
      <c r="I267" s="317">
        <v>2.9999999999999997E-4</v>
      </c>
      <c r="J267" s="316">
        <v>16639398.4355988</v>
      </c>
      <c r="K267" s="317">
        <v>0.9698</v>
      </c>
    </row>
    <row r="268" spans="1:11" s="110" customFormat="1" ht="38.25">
      <c r="A268" s="311" t="s">
        <v>1861</v>
      </c>
      <c r="B268" s="311" t="s">
        <v>21</v>
      </c>
      <c r="C268" s="310" t="s">
        <v>1862</v>
      </c>
      <c r="D268" s="310" t="s">
        <v>915</v>
      </c>
      <c r="E268" s="311" t="s">
        <v>45</v>
      </c>
      <c r="F268" s="311">
        <v>6.9595000000000004E-3</v>
      </c>
      <c r="G268" s="316">
        <v>710806.66</v>
      </c>
      <c r="H268" s="316">
        <v>4946.8589502699997</v>
      </c>
      <c r="I268" s="317">
        <v>2.9999999999999997E-4</v>
      </c>
      <c r="J268" s="316">
        <v>16644345.2945491</v>
      </c>
      <c r="K268" s="317">
        <v>0.97009999999999996</v>
      </c>
    </row>
    <row r="269" spans="1:11" s="110" customFormat="1">
      <c r="A269" s="311" t="s">
        <v>1408</v>
      </c>
      <c r="B269" s="311" t="s">
        <v>21</v>
      </c>
      <c r="C269" s="310" t="s">
        <v>781</v>
      </c>
      <c r="D269" s="310" t="s">
        <v>142</v>
      </c>
      <c r="E269" s="311" t="s">
        <v>38</v>
      </c>
      <c r="F269" s="311">
        <v>717.24221</v>
      </c>
      <c r="G269" s="311">
        <v>6.87</v>
      </c>
      <c r="H269" s="316">
        <v>4927.4539826999999</v>
      </c>
      <c r="I269" s="317">
        <v>2.9999999999999997E-4</v>
      </c>
      <c r="J269" s="316">
        <v>16649272.7485318</v>
      </c>
      <c r="K269" s="317">
        <v>0.97040000000000004</v>
      </c>
    </row>
    <row r="270" spans="1:11" s="110" customFormat="1">
      <c r="A270" s="311" t="s">
        <v>4339</v>
      </c>
      <c r="B270" s="311" t="s">
        <v>21</v>
      </c>
      <c r="C270" s="310" t="s">
        <v>4340</v>
      </c>
      <c r="D270" s="310" t="s">
        <v>142</v>
      </c>
      <c r="E270" s="311" t="s">
        <v>45</v>
      </c>
      <c r="F270" s="316">
        <v>2126.1</v>
      </c>
      <c r="G270" s="311">
        <v>2.2799999999999998</v>
      </c>
      <c r="H270" s="316">
        <v>4847.5079999999998</v>
      </c>
      <c r="I270" s="317">
        <v>2.9999999999999997E-4</v>
      </c>
      <c r="J270" s="316">
        <v>16654120.256531799</v>
      </c>
      <c r="K270" s="317">
        <v>0.97070000000000001</v>
      </c>
    </row>
    <row r="271" spans="1:11" s="110" customFormat="1" ht="25.5">
      <c r="A271" s="311" t="s">
        <v>4886</v>
      </c>
      <c r="B271" s="311" t="s">
        <v>21</v>
      </c>
      <c r="C271" s="310" t="s">
        <v>4887</v>
      </c>
      <c r="D271" s="310" t="s">
        <v>142</v>
      </c>
      <c r="E271" s="311" t="s">
        <v>585</v>
      </c>
      <c r="F271" s="311">
        <v>19</v>
      </c>
      <c r="G271" s="311">
        <v>252.08</v>
      </c>
      <c r="H271" s="316">
        <v>4789.5200000000004</v>
      </c>
      <c r="I271" s="317">
        <v>2.9999999999999997E-4</v>
      </c>
      <c r="J271" s="316">
        <v>16658909.776531801</v>
      </c>
      <c r="K271" s="317">
        <v>0.97099999999999997</v>
      </c>
    </row>
    <row r="272" spans="1:11" s="110" customFormat="1" ht="25.5">
      <c r="A272" s="311" t="s">
        <v>1401</v>
      </c>
      <c r="B272" s="311" t="s">
        <v>21</v>
      </c>
      <c r="C272" s="310" t="s">
        <v>774</v>
      </c>
      <c r="D272" s="310" t="s">
        <v>142</v>
      </c>
      <c r="E272" s="311" t="s">
        <v>34</v>
      </c>
      <c r="F272" s="316">
        <v>3707.6505000000002</v>
      </c>
      <c r="G272" s="311">
        <v>1.29</v>
      </c>
      <c r="H272" s="316">
        <v>4782.8691449999997</v>
      </c>
      <c r="I272" s="317">
        <v>2.9999999999999997E-4</v>
      </c>
      <c r="J272" s="316">
        <v>16663692.645676799</v>
      </c>
      <c r="K272" s="317">
        <v>0.97119999999999995</v>
      </c>
    </row>
    <row r="273" spans="1:11" s="110" customFormat="1" ht="25.5">
      <c r="A273" s="311" t="s">
        <v>1452</v>
      </c>
      <c r="B273" s="311" t="s">
        <v>21</v>
      </c>
      <c r="C273" s="310" t="s">
        <v>817</v>
      </c>
      <c r="D273" s="310" t="s">
        <v>142</v>
      </c>
      <c r="E273" s="311" t="s">
        <v>34</v>
      </c>
      <c r="F273" s="316">
        <v>1344.0734689999999</v>
      </c>
      <c r="G273" s="311">
        <v>3.49</v>
      </c>
      <c r="H273" s="316">
        <v>4690.8164068100004</v>
      </c>
      <c r="I273" s="317">
        <v>2.9999999999999997E-4</v>
      </c>
      <c r="J273" s="316">
        <v>16668383.4620836</v>
      </c>
      <c r="K273" s="317">
        <v>0.97150000000000003</v>
      </c>
    </row>
    <row r="274" spans="1:11" s="110" customFormat="1" ht="38.25">
      <c r="A274" s="311" t="s">
        <v>1438</v>
      </c>
      <c r="B274" s="311" t="s">
        <v>44</v>
      </c>
      <c r="C274" s="310" t="s">
        <v>494</v>
      </c>
      <c r="D274" s="310" t="s">
        <v>495</v>
      </c>
      <c r="E274" s="311" t="s">
        <v>34</v>
      </c>
      <c r="F274" s="311">
        <v>56.646000000000001</v>
      </c>
      <c r="G274" s="311">
        <v>82.59</v>
      </c>
      <c r="H274" s="316">
        <v>4678.3931400000001</v>
      </c>
      <c r="I274" s="317">
        <v>2.9999999999999997E-4</v>
      </c>
      <c r="J274" s="316">
        <v>16673061.8552236</v>
      </c>
      <c r="K274" s="317">
        <v>0.9718</v>
      </c>
    </row>
    <row r="275" spans="1:11" s="110" customFormat="1" ht="38.25">
      <c r="A275" s="311" t="s">
        <v>1551</v>
      </c>
      <c r="B275" s="311" t="s">
        <v>21</v>
      </c>
      <c r="C275" s="310" t="s">
        <v>910</v>
      </c>
      <c r="D275" s="310" t="s">
        <v>142</v>
      </c>
      <c r="E275" s="311" t="s">
        <v>45</v>
      </c>
      <c r="F275" s="311">
        <v>4</v>
      </c>
      <c r="G275" s="316">
        <v>1122.46</v>
      </c>
      <c r="H275" s="316">
        <v>4489.84</v>
      </c>
      <c r="I275" s="317">
        <v>2.9999999999999997E-4</v>
      </c>
      <c r="J275" s="316">
        <v>16677551.6952236</v>
      </c>
      <c r="K275" s="317">
        <v>0.97209999999999996</v>
      </c>
    </row>
    <row r="276" spans="1:11" s="110" customFormat="1" ht="25.5">
      <c r="A276" s="311" t="s">
        <v>2245</v>
      </c>
      <c r="B276" s="311" t="s">
        <v>21</v>
      </c>
      <c r="C276" s="310" t="s">
        <v>2246</v>
      </c>
      <c r="D276" s="310" t="s">
        <v>142</v>
      </c>
      <c r="E276" s="311" t="s">
        <v>3</v>
      </c>
      <c r="F276" s="311">
        <v>149.50058139999999</v>
      </c>
      <c r="G276" s="311">
        <v>29.69</v>
      </c>
      <c r="H276" s="316">
        <v>4438.6722617659998</v>
      </c>
      <c r="I276" s="317">
        <v>2.9999999999999997E-4</v>
      </c>
      <c r="J276" s="316">
        <v>16681990.3674854</v>
      </c>
      <c r="K276" s="317">
        <v>0.97230000000000005</v>
      </c>
    </row>
    <row r="277" spans="1:11" s="110" customFormat="1">
      <c r="A277" s="311" t="s">
        <v>1578</v>
      </c>
      <c r="B277" s="311" t="s">
        <v>268</v>
      </c>
      <c r="C277" s="310" t="s">
        <v>940</v>
      </c>
      <c r="D277" s="310" t="s">
        <v>142</v>
      </c>
      <c r="E277" s="311" t="s">
        <v>45</v>
      </c>
      <c r="F277" s="311">
        <v>17</v>
      </c>
      <c r="G277" s="311">
        <v>260.83999999999997</v>
      </c>
      <c r="H277" s="316">
        <v>4434.28</v>
      </c>
      <c r="I277" s="317">
        <v>2.9999999999999997E-4</v>
      </c>
      <c r="J277" s="316">
        <v>16686424.6474854</v>
      </c>
      <c r="K277" s="317">
        <v>0.97260000000000002</v>
      </c>
    </row>
    <row r="278" spans="1:11" s="110" customFormat="1" ht="25.5">
      <c r="A278" s="311" t="s">
        <v>1367</v>
      </c>
      <c r="B278" s="311" t="s">
        <v>21</v>
      </c>
      <c r="C278" s="310" t="s">
        <v>734</v>
      </c>
      <c r="D278" s="310" t="s">
        <v>142</v>
      </c>
      <c r="E278" s="311" t="s">
        <v>26</v>
      </c>
      <c r="F278" s="316">
        <v>110438.37110030001</v>
      </c>
      <c r="G278" s="311">
        <v>0.04</v>
      </c>
      <c r="H278" s="316">
        <v>4417.5348440119997</v>
      </c>
      <c r="I278" s="317">
        <v>2.9999999999999997E-4</v>
      </c>
      <c r="J278" s="316">
        <v>16690842.1823294</v>
      </c>
      <c r="K278" s="317">
        <v>0.9728</v>
      </c>
    </row>
    <row r="279" spans="1:11" s="110" customFormat="1" ht="38.25">
      <c r="A279" s="311" t="s">
        <v>4238</v>
      </c>
      <c r="B279" s="311" t="s">
        <v>681</v>
      </c>
      <c r="C279" s="310" t="s">
        <v>4239</v>
      </c>
      <c r="D279" s="310" t="s">
        <v>142</v>
      </c>
      <c r="E279" s="311" t="s">
        <v>34</v>
      </c>
      <c r="F279" s="311">
        <v>147</v>
      </c>
      <c r="G279" s="311">
        <v>29.75</v>
      </c>
      <c r="H279" s="316">
        <v>4373.25</v>
      </c>
      <c r="I279" s="317">
        <v>2.9999999999999997E-4</v>
      </c>
      <c r="J279" s="316">
        <v>16695215.4323294</v>
      </c>
      <c r="K279" s="317">
        <v>0.97309999999999997</v>
      </c>
    </row>
    <row r="280" spans="1:11" s="110" customFormat="1" ht="25.5">
      <c r="A280" s="311" t="s">
        <v>3458</v>
      </c>
      <c r="B280" s="311" t="s">
        <v>16</v>
      </c>
      <c r="C280" s="310" t="s">
        <v>2525</v>
      </c>
      <c r="D280" s="310" t="s">
        <v>142</v>
      </c>
      <c r="E280" s="311" t="s">
        <v>19</v>
      </c>
      <c r="F280" s="311">
        <v>71.7</v>
      </c>
      <c r="G280" s="311">
        <v>60.07</v>
      </c>
      <c r="H280" s="316">
        <v>4307.0190000000002</v>
      </c>
      <c r="I280" s="317">
        <v>2.9999999999999997E-4</v>
      </c>
      <c r="J280" s="316">
        <v>16699522.451329401</v>
      </c>
      <c r="K280" s="317">
        <v>0.97330000000000005</v>
      </c>
    </row>
    <row r="281" spans="1:11" s="110" customFormat="1" ht="25.5">
      <c r="A281" s="311" t="s">
        <v>1673</v>
      </c>
      <c r="B281" s="311" t="s">
        <v>21</v>
      </c>
      <c r="C281" s="310" t="s">
        <v>170</v>
      </c>
      <c r="D281" s="310" t="s">
        <v>142</v>
      </c>
      <c r="E281" s="311" t="s">
        <v>45</v>
      </c>
      <c r="F281" s="311">
        <v>20</v>
      </c>
      <c r="G281" s="311">
        <v>215.29</v>
      </c>
      <c r="H281" s="316">
        <v>4305.8</v>
      </c>
      <c r="I281" s="317">
        <v>2.9999999999999997E-4</v>
      </c>
      <c r="J281" s="316">
        <v>16703828.2513294</v>
      </c>
      <c r="K281" s="317">
        <v>0.97360000000000002</v>
      </c>
    </row>
    <row r="282" spans="1:11" s="110" customFormat="1" ht="25.5">
      <c r="A282" s="311" t="s">
        <v>1643</v>
      </c>
      <c r="B282" s="311" t="s">
        <v>21</v>
      </c>
      <c r="C282" s="310" t="s">
        <v>179</v>
      </c>
      <c r="D282" s="310" t="s">
        <v>142</v>
      </c>
      <c r="E282" s="311" t="s">
        <v>2</v>
      </c>
      <c r="F282" s="311">
        <v>31.740980499999999</v>
      </c>
      <c r="G282" s="311">
        <v>134.22999999999999</v>
      </c>
      <c r="H282" s="316">
        <v>4260.5918125150001</v>
      </c>
      <c r="I282" s="317">
        <v>2.0000000000000001E-4</v>
      </c>
      <c r="J282" s="316">
        <v>16708088.8431419</v>
      </c>
      <c r="K282" s="317">
        <v>0.9738</v>
      </c>
    </row>
    <row r="283" spans="1:11" s="110" customFormat="1">
      <c r="A283" s="311" t="s">
        <v>1554</v>
      </c>
      <c r="B283" s="311" t="s">
        <v>21</v>
      </c>
      <c r="C283" s="310" t="s">
        <v>917</v>
      </c>
      <c r="D283" s="310" t="s">
        <v>142</v>
      </c>
      <c r="E283" s="311" t="s">
        <v>34</v>
      </c>
      <c r="F283" s="316">
        <v>1366.20856</v>
      </c>
      <c r="G283" s="311">
        <v>3.11</v>
      </c>
      <c r="H283" s="316">
        <v>4248.9086215999996</v>
      </c>
      <c r="I283" s="317">
        <v>2.0000000000000001E-4</v>
      </c>
      <c r="J283" s="316">
        <v>16712337.7517635</v>
      </c>
      <c r="K283" s="317">
        <v>0.97409999999999997</v>
      </c>
    </row>
    <row r="284" spans="1:11" s="110" customFormat="1">
      <c r="A284" s="311" t="s">
        <v>3652</v>
      </c>
      <c r="B284" s="311" t="s">
        <v>268</v>
      </c>
      <c r="C284" s="310" t="s">
        <v>3653</v>
      </c>
      <c r="D284" s="310" t="s">
        <v>142</v>
      </c>
      <c r="E284" s="311" t="s">
        <v>45</v>
      </c>
      <c r="F284" s="311">
        <v>1</v>
      </c>
      <c r="G284" s="316">
        <v>4200</v>
      </c>
      <c r="H284" s="316">
        <v>4200</v>
      </c>
      <c r="I284" s="317">
        <v>2.0000000000000001E-4</v>
      </c>
      <c r="J284" s="316">
        <v>16716537.7517635</v>
      </c>
      <c r="K284" s="317">
        <v>0.97430000000000005</v>
      </c>
    </row>
    <row r="285" spans="1:11" s="110" customFormat="1">
      <c r="A285" s="311" t="s">
        <v>3892</v>
      </c>
      <c r="B285" s="311" t="s">
        <v>487</v>
      </c>
      <c r="C285" s="310" t="s">
        <v>3893</v>
      </c>
      <c r="D285" s="310" t="s">
        <v>142</v>
      </c>
      <c r="E285" s="311" t="s">
        <v>17</v>
      </c>
      <c r="F285" s="311">
        <v>19</v>
      </c>
      <c r="G285" s="311">
        <v>214.09</v>
      </c>
      <c r="H285" s="316">
        <v>4067.71</v>
      </c>
      <c r="I285" s="317">
        <v>2.0000000000000001E-4</v>
      </c>
      <c r="J285" s="316">
        <v>16720605.461763499</v>
      </c>
      <c r="K285" s="317">
        <v>0.97460000000000002</v>
      </c>
    </row>
    <row r="286" spans="1:11" s="110" customFormat="1" ht="25.5">
      <c r="A286" s="311" t="s">
        <v>4914</v>
      </c>
      <c r="B286" s="311" t="s">
        <v>21</v>
      </c>
      <c r="C286" s="310" t="s">
        <v>4915</v>
      </c>
      <c r="D286" s="310" t="s">
        <v>142</v>
      </c>
      <c r="E286" s="311" t="s">
        <v>585</v>
      </c>
      <c r="F286" s="311">
        <v>16</v>
      </c>
      <c r="G286" s="311">
        <v>250.24</v>
      </c>
      <c r="H286" s="316">
        <v>4003.84</v>
      </c>
      <c r="I286" s="317">
        <v>2.0000000000000001E-4</v>
      </c>
      <c r="J286" s="316">
        <v>16724609.301763499</v>
      </c>
      <c r="K286" s="317">
        <v>0.9748</v>
      </c>
    </row>
    <row r="287" spans="1:11" s="110" customFormat="1" ht="25.5">
      <c r="A287" s="311" t="s">
        <v>1653</v>
      </c>
      <c r="B287" s="311" t="s">
        <v>21</v>
      </c>
      <c r="C287" s="310" t="s">
        <v>1043</v>
      </c>
      <c r="D287" s="310" t="s">
        <v>142</v>
      </c>
      <c r="E287" s="311" t="s">
        <v>45</v>
      </c>
      <c r="F287" s="311">
        <v>9</v>
      </c>
      <c r="G287" s="311">
        <v>442.89</v>
      </c>
      <c r="H287" s="316">
        <v>3986.01</v>
      </c>
      <c r="I287" s="317">
        <v>2.0000000000000001E-4</v>
      </c>
      <c r="J287" s="316">
        <v>16728595.311763501</v>
      </c>
      <c r="K287" s="317">
        <v>0.97499999999999998</v>
      </c>
    </row>
    <row r="288" spans="1:11" s="110" customFormat="1" ht="25.5">
      <c r="A288" s="311" t="s">
        <v>1608</v>
      </c>
      <c r="B288" s="311" t="s">
        <v>21</v>
      </c>
      <c r="C288" s="310" t="s">
        <v>988</v>
      </c>
      <c r="D288" s="310" t="s">
        <v>142</v>
      </c>
      <c r="E288" s="311" t="s">
        <v>34</v>
      </c>
      <c r="F288" s="311">
        <v>366.746534</v>
      </c>
      <c r="G288" s="311">
        <v>10.81</v>
      </c>
      <c r="H288" s="316">
        <v>3964.5300325399999</v>
      </c>
      <c r="I288" s="317">
        <v>2.0000000000000001E-4</v>
      </c>
      <c r="J288" s="316">
        <v>16732559.841796</v>
      </c>
      <c r="K288" s="317">
        <v>0.97529999999999994</v>
      </c>
    </row>
    <row r="289" spans="1:11" s="110" customFormat="1" ht="38.25">
      <c r="A289" s="311" t="s">
        <v>3384</v>
      </c>
      <c r="B289" s="311" t="s">
        <v>21</v>
      </c>
      <c r="C289" s="310" t="s">
        <v>3385</v>
      </c>
      <c r="D289" s="310" t="s">
        <v>142</v>
      </c>
      <c r="E289" s="311" t="s">
        <v>34</v>
      </c>
      <c r="F289" s="311">
        <v>377.20683000000002</v>
      </c>
      <c r="G289" s="311">
        <v>10.48</v>
      </c>
      <c r="H289" s="316">
        <v>3953.1275783999999</v>
      </c>
      <c r="I289" s="317">
        <v>2.0000000000000001E-4</v>
      </c>
      <c r="J289" s="316">
        <v>16736512.9693744</v>
      </c>
      <c r="K289" s="317">
        <v>0.97550000000000003</v>
      </c>
    </row>
    <row r="290" spans="1:11" s="110" customFormat="1" ht="38.25">
      <c r="A290" s="311" t="s">
        <v>1547</v>
      </c>
      <c r="B290" s="311" t="s">
        <v>21</v>
      </c>
      <c r="C290" s="310" t="s">
        <v>905</v>
      </c>
      <c r="D290" s="310" t="s">
        <v>142</v>
      </c>
      <c r="E290" s="311" t="s">
        <v>34</v>
      </c>
      <c r="F290" s="311">
        <v>337.53500000000003</v>
      </c>
      <c r="G290" s="311">
        <v>11.71</v>
      </c>
      <c r="H290" s="316">
        <v>3952.53485</v>
      </c>
      <c r="I290" s="317">
        <v>2.0000000000000001E-4</v>
      </c>
      <c r="J290" s="316">
        <v>16740465.504224399</v>
      </c>
      <c r="K290" s="317">
        <v>0.97570000000000001</v>
      </c>
    </row>
    <row r="291" spans="1:11" s="110" customFormat="1" ht="25.5">
      <c r="A291" s="311" t="s">
        <v>3431</v>
      </c>
      <c r="B291" s="311" t="s">
        <v>268</v>
      </c>
      <c r="C291" s="310" t="s">
        <v>3432</v>
      </c>
      <c r="D291" s="310" t="s">
        <v>142</v>
      </c>
      <c r="E291" s="311" t="s">
        <v>45</v>
      </c>
      <c r="F291" s="311">
        <v>44</v>
      </c>
      <c r="G291" s="311">
        <v>88.07</v>
      </c>
      <c r="H291" s="316">
        <v>3875.08</v>
      </c>
      <c r="I291" s="317">
        <v>2.0000000000000001E-4</v>
      </c>
      <c r="J291" s="316">
        <v>16744340.584224399</v>
      </c>
      <c r="K291" s="317">
        <v>0.97589999999999999</v>
      </c>
    </row>
    <row r="292" spans="1:11" s="110" customFormat="1" ht="63.75">
      <c r="A292" s="311" t="s">
        <v>3942</v>
      </c>
      <c r="B292" s="311" t="s">
        <v>21</v>
      </c>
      <c r="C292" s="310" t="s">
        <v>3943</v>
      </c>
      <c r="D292" s="310" t="s">
        <v>142</v>
      </c>
      <c r="E292" s="311" t="s">
        <v>45</v>
      </c>
      <c r="F292" s="311">
        <v>11</v>
      </c>
      <c r="G292" s="311">
        <v>351.8</v>
      </c>
      <c r="H292" s="316">
        <v>3869.8</v>
      </c>
      <c r="I292" s="317">
        <v>2.0000000000000001E-4</v>
      </c>
      <c r="J292" s="316">
        <v>16748210.3842244</v>
      </c>
      <c r="K292" s="317">
        <v>0.97619999999999996</v>
      </c>
    </row>
    <row r="293" spans="1:11" s="110" customFormat="1">
      <c r="A293" s="311" t="s">
        <v>1570</v>
      </c>
      <c r="B293" s="311" t="s">
        <v>268</v>
      </c>
      <c r="C293" s="310" t="s">
        <v>933</v>
      </c>
      <c r="D293" s="310" t="s">
        <v>141</v>
      </c>
      <c r="E293" s="311" t="s">
        <v>26</v>
      </c>
      <c r="F293" s="311">
        <v>253.15</v>
      </c>
      <c r="G293" s="311">
        <v>15.09</v>
      </c>
      <c r="H293" s="316">
        <v>3820.0335</v>
      </c>
      <c r="I293" s="317">
        <v>2.0000000000000001E-4</v>
      </c>
      <c r="J293" s="316">
        <v>16752030.417724401</v>
      </c>
      <c r="K293" s="317">
        <v>0.97640000000000005</v>
      </c>
    </row>
    <row r="294" spans="1:11" s="110" customFormat="1" ht="25.5">
      <c r="A294" s="311" t="s">
        <v>1688</v>
      </c>
      <c r="B294" s="311" t="s">
        <v>16</v>
      </c>
      <c r="C294" s="310" t="s">
        <v>140</v>
      </c>
      <c r="D294" s="310" t="s">
        <v>141</v>
      </c>
      <c r="E294" s="311" t="s">
        <v>26</v>
      </c>
      <c r="F294" s="311">
        <v>260.00054799999998</v>
      </c>
      <c r="G294" s="311">
        <v>14.62</v>
      </c>
      <c r="H294" s="316">
        <v>3801.2080117599999</v>
      </c>
      <c r="I294" s="317">
        <v>2.0000000000000001E-4</v>
      </c>
      <c r="J294" s="316">
        <v>16755831.625736199</v>
      </c>
      <c r="K294" s="317">
        <v>0.97660000000000002</v>
      </c>
    </row>
    <row r="295" spans="1:11" s="110" customFormat="1">
      <c r="A295" s="311" t="s">
        <v>2002</v>
      </c>
      <c r="B295" s="311" t="s">
        <v>21</v>
      </c>
      <c r="C295" s="310" t="s">
        <v>2003</v>
      </c>
      <c r="D295" s="310" t="s">
        <v>141</v>
      </c>
      <c r="E295" s="311" t="s">
        <v>26</v>
      </c>
      <c r="F295" s="311">
        <v>190.8558678</v>
      </c>
      <c r="G295" s="311">
        <v>19.54</v>
      </c>
      <c r="H295" s="316">
        <v>3729.3236568120001</v>
      </c>
      <c r="I295" s="317">
        <v>2.0000000000000001E-4</v>
      </c>
      <c r="J295" s="316">
        <v>16759560.949393</v>
      </c>
      <c r="K295" s="317">
        <v>0.9768</v>
      </c>
    </row>
    <row r="296" spans="1:11" s="110" customFormat="1" ht="25.5">
      <c r="A296" s="311" t="s">
        <v>3582</v>
      </c>
      <c r="B296" s="311" t="s">
        <v>16</v>
      </c>
      <c r="C296" s="310" t="s">
        <v>2575</v>
      </c>
      <c r="D296" s="310" t="s">
        <v>142</v>
      </c>
      <c r="E296" s="311" t="s">
        <v>19</v>
      </c>
      <c r="F296" s="311">
        <v>120.8</v>
      </c>
      <c r="G296" s="311">
        <v>30.74</v>
      </c>
      <c r="H296" s="316">
        <v>3713.3919999999998</v>
      </c>
      <c r="I296" s="317">
        <v>2.0000000000000001E-4</v>
      </c>
      <c r="J296" s="316">
        <v>16763274.341393</v>
      </c>
      <c r="K296" s="317">
        <v>0.97699999999999998</v>
      </c>
    </row>
    <row r="297" spans="1:11" s="110" customFormat="1" ht="25.5">
      <c r="A297" s="311" t="s">
        <v>3584</v>
      </c>
      <c r="B297" s="311" t="s">
        <v>16</v>
      </c>
      <c r="C297" s="310" t="s">
        <v>3585</v>
      </c>
      <c r="D297" s="310" t="s">
        <v>142</v>
      </c>
      <c r="E297" s="311" t="s">
        <v>17</v>
      </c>
      <c r="F297" s="311">
        <v>5</v>
      </c>
      <c r="G297" s="311">
        <v>735</v>
      </c>
      <c r="H297" s="316">
        <v>3675</v>
      </c>
      <c r="I297" s="317">
        <v>2.0000000000000001E-4</v>
      </c>
      <c r="J297" s="316">
        <v>16766949.341393</v>
      </c>
      <c r="K297" s="317">
        <v>0.97729999999999995</v>
      </c>
    </row>
    <row r="298" spans="1:11" s="110" customFormat="1" ht="25.5">
      <c r="A298" s="311" t="s">
        <v>3765</v>
      </c>
      <c r="B298" s="311" t="s">
        <v>21</v>
      </c>
      <c r="C298" s="310" t="s">
        <v>3766</v>
      </c>
      <c r="D298" s="310" t="s">
        <v>142</v>
      </c>
      <c r="E298" s="311" t="s">
        <v>45</v>
      </c>
      <c r="F298" s="311">
        <v>60</v>
      </c>
      <c r="G298" s="311">
        <v>60.67</v>
      </c>
      <c r="H298" s="316">
        <v>3640.2</v>
      </c>
      <c r="I298" s="317">
        <v>2.0000000000000001E-4</v>
      </c>
      <c r="J298" s="316">
        <v>16770589.541393001</v>
      </c>
      <c r="K298" s="317">
        <v>0.97750000000000004</v>
      </c>
    </row>
    <row r="299" spans="1:11" s="110" customFormat="1" ht="25.5">
      <c r="A299" s="311" t="s">
        <v>1637</v>
      </c>
      <c r="B299" s="311" t="s">
        <v>21</v>
      </c>
      <c r="C299" s="310" t="s">
        <v>542</v>
      </c>
      <c r="D299" s="310" t="s">
        <v>142</v>
      </c>
      <c r="E299" s="311" t="s">
        <v>2</v>
      </c>
      <c r="F299" s="311">
        <v>19.761835999999999</v>
      </c>
      <c r="G299" s="311">
        <v>183.75</v>
      </c>
      <c r="H299" s="316">
        <v>3631.237365</v>
      </c>
      <c r="I299" s="317">
        <v>2.0000000000000001E-4</v>
      </c>
      <c r="J299" s="316">
        <v>16774220.778758001</v>
      </c>
      <c r="K299" s="317">
        <v>0.97770000000000001</v>
      </c>
    </row>
    <row r="300" spans="1:11" s="110" customFormat="1">
      <c r="A300" s="311" t="s">
        <v>3267</v>
      </c>
      <c r="B300" s="311" t="s">
        <v>268</v>
      </c>
      <c r="C300" s="310" t="s">
        <v>3268</v>
      </c>
      <c r="D300" s="310" t="s">
        <v>141</v>
      </c>
      <c r="E300" s="311" t="s">
        <v>26</v>
      </c>
      <c r="F300" s="311">
        <v>193.44300000000001</v>
      </c>
      <c r="G300" s="311">
        <v>18.739999999999998</v>
      </c>
      <c r="H300" s="316">
        <v>3625.1218199999998</v>
      </c>
      <c r="I300" s="317">
        <v>2.0000000000000001E-4</v>
      </c>
      <c r="J300" s="316">
        <v>16777845.900578</v>
      </c>
      <c r="K300" s="317">
        <v>0.97789999999999999</v>
      </c>
    </row>
    <row r="301" spans="1:11" s="110" customFormat="1">
      <c r="A301" s="311" t="s">
        <v>1433</v>
      </c>
      <c r="B301" s="311" t="s">
        <v>21</v>
      </c>
      <c r="C301" s="310" t="s">
        <v>162</v>
      </c>
      <c r="D301" s="310" t="s">
        <v>142</v>
      </c>
      <c r="E301" s="311" t="s">
        <v>38</v>
      </c>
      <c r="F301" s="311">
        <v>20.754519999999999</v>
      </c>
      <c r="G301" s="311">
        <v>174.17</v>
      </c>
      <c r="H301" s="316">
        <v>3614.8147484000001</v>
      </c>
      <c r="I301" s="317">
        <v>2.0000000000000001E-4</v>
      </c>
      <c r="J301" s="316">
        <v>16781460.715326399</v>
      </c>
      <c r="K301" s="317">
        <v>0.97809999999999997</v>
      </c>
    </row>
    <row r="302" spans="1:11" s="110" customFormat="1">
      <c r="A302" s="311" t="s">
        <v>3496</v>
      </c>
      <c r="B302" s="311" t="s">
        <v>21</v>
      </c>
      <c r="C302" s="310" t="s">
        <v>3497</v>
      </c>
      <c r="D302" s="310" t="s">
        <v>142</v>
      </c>
      <c r="E302" s="311" t="s">
        <v>38</v>
      </c>
      <c r="F302" s="311">
        <v>26</v>
      </c>
      <c r="G302" s="311">
        <v>137.41</v>
      </c>
      <c r="H302" s="316">
        <v>3572.66</v>
      </c>
      <c r="I302" s="317">
        <v>2.0000000000000001E-4</v>
      </c>
      <c r="J302" s="316">
        <v>16785033.375326399</v>
      </c>
      <c r="K302" s="317">
        <v>0.97829999999999995</v>
      </c>
    </row>
    <row r="303" spans="1:11" s="110" customFormat="1">
      <c r="A303" s="311" t="s">
        <v>4347</v>
      </c>
      <c r="B303" s="311" t="s">
        <v>21</v>
      </c>
      <c r="C303" s="310" t="s">
        <v>4348</v>
      </c>
      <c r="D303" s="310" t="s">
        <v>142</v>
      </c>
      <c r="E303" s="311" t="s">
        <v>38</v>
      </c>
      <c r="F303" s="316">
        <v>2133.5838720000002</v>
      </c>
      <c r="G303" s="311">
        <v>1.67</v>
      </c>
      <c r="H303" s="316">
        <v>3563.0850662399998</v>
      </c>
      <c r="I303" s="317">
        <v>2.0000000000000001E-4</v>
      </c>
      <c r="J303" s="316">
        <v>16788596.460392602</v>
      </c>
      <c r="K303" s="317">
        <v>0.97850000000000004</v>
      </c>
    </row>
    <row r="304" spans="1:11" s="110" customFormat="1" ht="25.5">
      <c r="A304" s="311" t="s">
        <v>3435</v>
      </c>
      <c r="B304" s="311" t="s">
        <v>16</v>
      </c>
      <c r="C304" s="310" t="s">
        <v>3436</v>
      </c>
      <c r="D304" s="310" t="s">
        <v>142</v>
      </c>
      <c r="E304" s="311" t="s">
        <v>17</v>
      </c>
      <c r="F304" s="311">
        <v>31</v>
      </c>
      <c r="G304" s="311">
        <v>113.26</v>
      </c>
      <c r="H304" s="316">
        <v>3511.06</v>
      </c>
      <c r="I304" s="317">
        <v>2.0000000000000001E-4</v>
      </c>
      <c r="J304" s="316">
        <v>16792107.5203926</v>
      </c>
      <c r="K304" s="317">
        <v>0.97870000000000001</v>
      </c>
    </row>
    <row r="305" spans="1:11" s="110" customFormat="1" ht="25.5">
      <c r="A305" s="311" t="s">
        <v>1553</v>
      </c>
      <c r="B305" s="311" t="s">
        <v>21</v>
      </c>
      <c r="C305" s="310" t="s">
        <v>914</v>
      </c>
      <c r="D305" s="310" t="s">
        <v>142</v>
      </c>
      <c r="E305" s="311" t="s">
        <v>45</v>
      </c>
      <c r="F305" s="316">
        <v>2732.4171200000001</v>
      </c>
      <c r="G305" s="311">
        <v>1.27</v>
      </c>
      <c r="H305" s="316">
        <v>3470.1697423999999</v>
      </c>
      <c r="I305" s="317">
        <v>2.0000000000000001E-4</v>
      </c>
      <c r="J305" s="316">
        <v>16795577.690134998</v>
      </c>
      <c r="K305" s="317">
        <v>0.97889999999999999</v>
      </c>
    </row>
    <row r="306" spans="1:11" s="110" customFormat="1">
      <c r="A306" s="311" t="s">
        <v>1902</v>
      </c>
      <c r="B306" s="311" t="s">
        <v>21</v>
      </c>
      <c r="C306" s="310" t="s">
        <v>1903</v>
      </c>
      <c r="D306" s="310" t="s">
        <v>142</v>
      </c>
      <c r="E306" s="311" t="s">
        <v>547</v>
      </c>
      <c r="F306" s="311">
        <v>566.93181530000004</v>
      </c>
      <c r="G306" s="311">
        <v>6.09</v>
      </c>
      <c r="H306" s="316">
        <v>3452.614755177</v>
      </c>
      <c r="I306" s="317">
        <v>2.0000000000000001E-4</v>
      </c>
      <c r="J306" s="316">
        <v>16799030.3048902</v>
      </c>
      <c r="K306" s="317">
        <v>0.97909999999999997</v>
      </c>
    </row>
    <row r="307" spans="1:11" s="110" customFormat="1">
      <c r="A307" s="311" t="s">
        <v>3781</v>
      </c>
      <c r="B307" s="311" t="s">
        <v>268</v>
      </c>
      <c r="C307" s="310" t="s">
        <v>3782</v>
      </c>
      <c r="D307" s="310" t="s">
        <v>142</v>
      </c>
      <c r="E307" s="311" t="s">
        <v>45</v>
      </c>
      <c r="F307" s="311">
        <v>23</v>
      </c>
      <c r="G307" s="311">
        <v>149.47999999999999</v>
      </c>
      <c r="H307" s="316">
        <v>3438.04</v>
      </c>
      <c r="I307" s="317">
        <v>2.0000000000000001E-4</v>
      </c>
      <c r="J307" s="316">
        <v>16802468.3448902</v>
      </c>
      <c r="K307" s="317">
        <v>0.97929999999999995</v>
      </c>
    </row>
    <row r="308" spans="1:11" s="110" customFormat="1" ht="25.5">
      <c r="A308" s="311" t="s">
        <v>1600</v>
      </c>
      <c r="B308" s="311" t="s">
        <v>21</v>
      </c>
      <c r="C308" s="310" t="s">
        <v>978</v>
      </c>
      <c r="D308" s="310" t="s">
        <v>142</v>
      </c>
      <c r="E308" s="311" t="s">
        <v>45</v>
      </c>
      <c r="F308" s="311">
        <v>47</v>
      </c>
      <c r="G308" s="311">
        <v>72.989999999999995</v>
      </c>
      <c r="H308" s="316">
        <v>3430.53</v>
      </c>
      <c r="I308" s="317">
        <v>2.0000000000000001E-4</v>
      </c>
      <c r="J308" s="316">
        <v>16805898.874890201</v>
      </c>
      <c r="K308" s="317">
        <v>0.97950000000000004</v>
      </c>
    </row>
    <row r="309" spans="1:11" s="110" customFormat="1" ht="25.5">
      <c r="A309" s="311" t="s">
        <v>1752</v>
      </c>
      <c r="B309" s="311" t="s">
        <v>21</v>
      </c>
      <c r="C309" s="310" t="s">
        <v>1753</v>
      </c>
      <c r="D309" s="310" t="s">
        <v>142</v>
      </c>
      <c r="E309" s="311" t="s">
        <v>26</v>
      </c>
      <c r="F309" s="316">
        <v>3985.7297410000001</v>
      </c>
      <c r="G309" s="311">
        <v>0.86</v>
      </c>
      <c r="H309" s="316">
        <v>3427.7275772600001</v>
      </c>
      <c r="I309" s="317">
        <v>2.0000000000000001E-4</v>
      </c>
      <c r="J309" s="316">
        <v>16809326.6024675</v>
      </c>
      <c r="K309" s="317">
        <v>0.97970000000000002</v>
      </c>
    </row>
    <row r="310" spans="1:11" s="110" customFormat="1">
      <c r="A310" s="311" t="s">
        <v>4252</v>
      </c>
      <c r="B310" s="311" t="s">
        <v>268</v>
      </c>
      <c r="C310" s="310" t="s">
        <v>4253</v>
      </c>
      <c r="D310" s="310" t="s">
        <v>142</v>
      </c>
      <c r="E310" s="311" t="s">
        <v>45</v>
      </c>
      <c r="F310" s="311">
        <v>4</v>
      </c>
      <c r="G310" s="311">
        <v>845.5</v>
      </c>
      <c r="H310" s="316">
        <v>3382</v>
      </c>
      <c r="I310" s="317">
        <v>2.0000000000000001E-4</v>
      </c>
      <c r="J310" s="316">
        <v>16812708.6024675</v>
      </c>
      <c r="K310" s="317">
        <v>0.97989999999999999</v>
      </c>
    </row>
    <row r="311" spans="1:11" s="110" customFormat="1" ht="25.5">
      <c r="A311" s="311" t="s">
        <v>4908</v>
      </c>
      <c r="B311" s="311" t="s">
        <v>21</v>
      </c>
      <c r="C311" s="310" t="s">
        <v>4909</v>
      </c>
      <c r="D311" s="310" t="s">
        <v>142</v>
      </c>
      <c r="E311" s="311" t="s">
        <v>585</v>
      </c>
      <c r="F311" s="311">
        <v>16</v>
      </c>
      <c r="G311" s="311">
        <v>205.81</v>
      </c>
      <c r="H311" s="316">
        <v>3292.96</v>
      </c>
      <c r="I311" s="317">
        <v>2.0000000000000001E-4</v>
      </c>
      <c r="J311" s="316">
        <v>16816001.562467501</v>
      </c>
      <c r="K311" s="317">
        <v>0.98009999999999997</v>
      </c>
    </row>
    <row r="312" spans="1:11" s="110" customFormat="1">
      <c r="A312" s="311" t="s">
        <v>3888</v>
      </c>
      <c r="B312" s="311" t="s">
        <v>487</v>
      </c>
      <c r="C312" s="310" t="s">
        <v>3889</v>
      </c>
      <c r="D312" s="310" t="s">
        <v>142</v>
      </c>
      <c r="E312" s="311" t="s">
        <v>17</v>
      </c>
      <c r="F312" s="311">
        <v>19</v>
      </c>
      <c r="G312" s="311">
        <v>172.6</v>
      </c>
      <c r="H312" s="316">
        <v>3279.4</v>
      </c>
      <c r="I312" s="317">
        <v>2.0000000000000001E-4</v>
      </c>
      <c r="J312" s="316">
        <v>16819280.962467499</v>
      </c>
      <c r="K312" s="317">
        <v>0.98029999999999995</v>
      </c>
    </row>
    <row r="313" spans="1:11" s="110" customFormat="1" ht="38.25">
      <c r="A313" s="311" t="s">
        <v>3485</v>
      </c>
      <c r="B313" s="311" t="s">
        <v>21</v>
      </c>
      <c r="C313" s="310" t="s">
        <v>3486</v>
      </c>
      <c r="D313" s="310" t="s">
        <v>142</v>
      </c>
      <c r="E313" s="311" t="s">
        <v>45</v>
      </c>
      <c r="F313" s="311">
        <v>5</v>
      </c>
      <c r="G313" s="311">
        <v>634.73</v>
      </c>
      <c r="H313" s="316">
        <v>3173.65</v>
      </c>
      <c r="I313" s="317">
        <v>2.0000000000000001E-4</v>
      </c>
      <c r="J313" s="316">
        <v>16822454.612467501</v>
      </c>
      <c r="K313" s="317">
        <v>0.98050000000000004</v>
      </c>
    </row>
    <row r="314" spans="1:11" s="110" customFormat="1" ht="25.5">
      <c r="A314" s="311" t="s">
        <v>4393</v>
      </c>
      <c r="B314" s="311" t="s">
        <v>16</v>
      </c>
      <c r="C314" s="310" t="s">
        <v>4394</v>
      </c>
      <c r="D314" s="310" t="s">
        <v>142</v>
      </c>
      <c r="E314" s="311" t="s">
        <v>17</v>
      </c>
      <c r="F314" s="311">
        <v>2</v>
      </c>
      <c r="G314" s="316">
        <v>1577.67</v>
      </c>
      <c r="H314" s="316">
        <v>3155.34</v>
      </c>
      <c r="I314" s="317">
        <v>2.0000000000000001E-4</v>
      </c>
      <c r="J314" s="316">
        <v>16825609.952467501</v>
      </c>
      <c r="K314" s="317">
        <v>0.98070000000000002</v>
      </c>
    </row>
    <row r="315" spans="1:11" s="110" customFormat="1" ht="38.25">
      <c r="A315" s="311" t="s">
        <v>1453</v>
      </c>
      <c r="B315" s="311" t="s">
        <v>21</v>
      </c>
      <c r="C315" s="310" t="s">
        <v>818</v>
      </c>
      <c r="D315" s="310" t="s">
        <v>142</v>
      </c>
      <c r="E315" s="311" t="s">
        <v>38</v>
      </c>
      <c r="F315" s="311">
        <v>714.14297199999999</v>
      </c>
      <c r="G315" s="311">
        <v>4.37</v>
      </c>
      <c r="H315" s="316">
        <v>3120.8047876400001</v>
      </c>
      <c r="I315" s="317">
        <v>2.0000000000000001E-4</v>
      </c>
      <c r="J315" s="316">
        <v>16828730.7572551</v>
      </c>
      <c r="K315" s="317">
        <v>0.98089999999999999</v>
      </c>
    </row>
    <row r="316" spans="1:11" s="110" customFormat="1">
      <c r="A316" s="311" t="s">
        <v>3312</v>
      </c>
      <c r="B316" s="311" t="s">
        <v>487</v>
      </c>
      <c r="C316" s="310" t="s">
        <v>3313</v>
      </c>
      <c r="D316" s="310" t="s">
        <v>142</v>
      </c>
      <c r="E316" s="311" t="s">
        <v>17</v>
      </c>
      <c r="F316" s="311">
        <v>16</v>
      </c>
      <c r="G316" s="311">
        <v>195.03</v>
      </c>
      <c r="H316" s="316">
        <v>3120.48</v>
      </c>
      <c r="I316" s="317">
        <v>2.0000000000000001E-4</v>
      </c>
      <c r="J316" s="316">
        <v>16831851.2372551</v>
      </c>
      <c r="K316" s="317">
        <v>0.98099999999999998</v>
      </c>
    </row>
    <row r="317" spans="1:11" s="110" customFormat="1">
      <c r="A317" s="311" t="s">
        <v>1558</v>
      </c>
      <c r="B317" s="311" t="s">
        <v>268</v>
      </c>
      <c r="C317" s="310" t="s">
        <v>923</v>
      </c>
      <c r="D317" s="310" t="s">
        <v>141</v>
      </c>
      <c r="E317" s="311" t="s">
        <v>26</v>
      </c>
      <c r="F317" s="311">
        <v>166</v>
      </c>
      <c r="G317" s="311">
        <v>18.739999999999998</v>
      </c>
      <c r="H317" s="316">
        <v>3110.84</v>
      </c>
      <c r="I317" s="317">
        <v>2.0000000000000001E-4</v>
      </c>
      <c r="J317" s="316">
        <v>16834962.0772551</v>
      </c>
      <c r="K317" s="317">
        <v>0.98119999999999996</v>
      </c>
    </row>
    <row r="318" spans="1:11" s="110" customFormat="1" ht="25.5">
      <c r="A318" s="311" t="s">
        <v>3273</v>
      </c>
      <c r="B318" s="311" t="s">
        <v>21</v>
      </c>
      <c r="C318" s="310" t="s">
        <v>3274</v>
      </c>
      <c r="D318" s="310" t="s">
        <v>142</v>
      </c>
      <c r="E318" s="311" t="s">
        <v>34</v>
      </c>
      <c r="F318" s="311">
        <v>851.80741599999999</v>
      </c>
      <c r="G318" s="311">
        <v>3.64</v>
      </c>
      <c r="H318" s="316">
        <v>3100.5789942400002</v>
      </c>
      <c r="I318" s="317">
        <v>2.0000000000000001E-4</v>
      </c>
      <c r="J318" s="316">
        <v>16838062.6562493</v>
      </c>
      <c r="K318" s="317">
        <v>0.98140000000000005</v>
      </c>
    </row>
    <row r="319" spans="1:11" s="110" customFormat="1" ht="38.25">
      <c r="A319" s="311" t="s">
        <v>1550</v>
      </c>
      <c r="B319" s="311" t="s">
        <v>21</v>
      </c>
      <c r="C319" s="310" t="s">
        <v>909</v>
      </c>
      <c r="D319" s="310" t="s">
        <v>142</v>
      </c>
      <c r="E319" s="311" t="s">
        <v>45</v>
      </c>
      <c r="F319" s="311">
        <v>4</v>
      </c>
      <c r="G319" s="311">
        <v>764.96</v>
      </c>
      <c r="H319" s="316">
        <v>3059.84</v>
      </c>
      <c r="I319" s="317">
        <v>2.0000000000000001E-4</v>
      </c>
      <c r="J319" s="316">
        <v>16841122.496249299</v>
      </c>
      <c r="K319" s="317">
        <v>0.98160000000000003</v>
      </c>
    </row>
    <row r="320" spans="1:11" s="110" customFormat="1" ht="25.5">
      <c r="A320" s="311" t="s">
        <v>1522</v>
      </c>
      <c r="B320" s="311" t="s">
        <v>21</v>
      </c>
      <c r="C320" s="310" t="s">
        <v>866</v>
      </c>
      <c r="D320" s="310" t="s">
        <v>142</v>
      </c>
      <c r="E320" s="311" t="s">
        <v>45</v>
      </c>
      <c r="F320" s="316">
        <v>1158.99962</v>
      </c>
      <c r="G320" s="311">
        <v>2.63</v>
      </c>
      <c r="H320" s="316">
        <v>3048.1690005999999</v>
      </c>
      <c r="I320" s="317">
        <v>2.0000000000000001E-4</v>
      </c>
      <c r="J320" s="316">
        <v>16844170.665249899</v>
      </c>
      <c r="K320" s="317">
        <v>0.98180000000000001</v>
      </c>
    </row>
    <row r="321" spans="1:11" s="110" customFormat="1" ht="25.5">
      <c r="A321" s="311" t="s">
        <v>1347</v>
      </c>
      <c r="B321" s="311" t="s">
        <v>21</v>
      </c>
      <c r="C321" s="310" t="s">
        <v>672</v>
      </c>
      <c r="D321" s="310" t="s">
        <v>142</v>
      </c>
      <c r="E321" s="311" t="s">
        <v>3</v>
      </c>
      <c r="F321" s="311">
        <v>7.5</v>
      </c>
      <c r="G321" s="311">
        <v>400</v>
      </c>
      <c r="H321" s="316">
        <v>3000</v>
      </c>
      <c r="I321" s="317">
        <v>2.0000000000000001E-4</v>
      </c>
      <c r="J321" s="316">
        <v>16847170.665249899</v>
      </c>
      <c r="K321" s="317">
        <v>0.9819</v>
      </c>
    </row>
    <row r="322" spans="1:11" s="110" customFormat="1">
      <c r="A322" s="311" t="s">
        <v>1501</v>
      </c>
      <c r="B322" s="311" t="s">
        <v>487</v>
      </c>
      <c r="C322" s="310" t="s">
        <v>513</v>
      </c>
      <c r="D322" s="310" t="s">
        <v>142</v>
      </c>
      <c r="E322" s="311" t="s">
        <v>17</v>
      </c>
      <c r="F322" s="311">
        <v>24</v>
      </c>
      <c r="G322" s="311">
        <v>123.46</v>
      </c>
      <c r="H322" s="316">
        <v>2963.04</v>
      </c>
      <c r="I322" s="317">
        <v>2.0000000000000001E-4</v>
      </c>
      <c r="J322" s="316">
        <v>16850133.705249902</v>
      </c>
      <c r="K322" s="317">
        <v>0.98209999999999997</v>
      </c>
    </row>
    <row r="323" spans="1:11" s="110" customFormat="1">
      <c r="A323" s="311" t="s">
        <v>3200</v>
      </c>
      <c r="B323" s="311" t="s">
        <v>268</v>
      </c>
      <c r="C323" s="310" t="s">
        <v>3201</v>
      </c>
      <c r="D323" s="310" t="s">
        <v>142</v>
      </c>
      <c r="E323" s="311" t="s">
        <v>45</v>
      </c>
      <c r="F323" s="311">
        <v>10</v>
      </c>
      <c r="G323" s="311">
        <v>295</v>
      </c>
      <c r="H323" s="316">
        <v>2950</v>
      </c>
      <c r="I323" s="317">
        <v>2.0000000000000001E-4</v>
      </c>
      <c r="J323" s="316">
        <v>16853083.705249902</v>
      </c>
      <c r="K323" s="317">
        <v>0.98229999999999995</v>
      </c>
    </row>
    <row r="324" spans="1:11" s="110" customFormat="1">
      <c r="A324" s="311" t="s">
        <v>1499</v>
      </c>
      <c r="B324" s="311" t="s">
        <v>487</v>
      </c>
      <c r="C324" s="310" t="s">
        <v>511</v>
      </c>
      <c r="D324" s="310" t="s">
        <v>142</v>
      </c>
      <c r="E324" s="311" t="s">
        <v>17</v>
      </c>
      <c r="F324" s="311">
        <v>12</v>
      </c>
      <c r="G324" s="311">
        <v>243.74</v>
      </c>
      <c r="H324" s="316">
        <v>2924.88</v>
      </c>
      <c r="I324" s="317">
        <v>2.0000000000000001E-4</v>
      </c>
      <c r="J324" s="316">
        <v>16856008.585249901</v>
      </c>
      <c r="K324" s="317">
        <v>0.98250000000000004</v>
      </c>
    </row>
    <row r="325" spans="1:11" s="110" customFormat="1">
      <c r="A325" s="311" t="s">
        <v>3269</v>
      </c>
      <c r="B325" s="311" t="s">
        <v>268</v>
      </c>
      <c r="C325" s="310" t="s">
        <v>3270</v>
      </c>
      <c r="D325" s="310" t="s">
        <v>141</v>
      </c>
      <c r="E325" s="311" t="s">
        <v>26</v>
      </c>
      <c r="F325" s="311">
        <v>193.44300000000001</v>
      </c>
      <c r="G325" s="311">
        <v>15.09</v>
      </c>
      <c r="H325" s="316">
        <v>2919.0548699999999</v>
      </c>
      <c r="I325" s="317">
        <v>2.0000000000000001E-4</v>
      </c>
      <c r="J325" s="316">
        <v>16858927.640119899</v>
      </c>
      <c r="K325" s="317">
        <v>0.98260000000000003</v>
      </c>
    </row>
    <row r="326" spans="1:11" s="110" customFormat="1" ht="25.5">
      <c r="A326" s="311" t="s">
        <v>3825</v>
      </c>
      <c r="B326" s="311" t="s">
        <v>21</v>
      </c>
      <c r="C326" s="310" t="s">
        <v>3826</v>
      </c>
      <c r="D326" s="310" t="s">
        <v>142</v>
      </c>
      <c r="E326" s="311" t="s">
        <v>45</v>
      </c>
      <c r="F326" s="311">
        <v>23</v>
      </c>
      <c r="G326" s="311">
        <v>126.57</v>
      </c>
      <c r="H326" s="316">
        <v>2911.11</v>
      </c>
      <c r="I326" s="317">
        <v>2.0000000000000001E-4</v>
      </c>
      <c r="J326" s="316">
        <v>16861838.750119898</v>
      </c>
      <c r="K326" s="317">
        <v>0.98280000000000001</v>
      </c>
    </row>
    <row r="327" spans="1:11" s="110" customFormat="1" ht="38.25">
      <c r="A327" s="311" t="s">
        <v>3649</v>
      </c>
      <c r="B327" s="311" t="s">
        <v>568</v>
      </c>
      <c r="C327" s="310" t="s">
        <v>3650</v>
      </c>
      <c r="D327" s="310" t="s">
        <v>142</v>
      </c>
      <c r="E327" s="311" t="s">
        <v>45</v>
      </c>
      <c r="F327" s="311">
        <v>20</v>
      </c>
      <c r="G327" s="311">
        <v>144.19</v>
      </c>
      <c r="H327" s="316">
        <v>2883.8</v>
      </c>
      <c r="I327" s="317">
        <v>2.0000000000000001E-4</v>
      </c>
      <c r="J327" s="316">
        <v>16864722.550119899</v>
      </c>
      <c r="K327" s="317">
        <v>0.98299999999999998</v>
      </c>
    </row>
    <row r="328" spans="1:11" s="110" customFormat="1" ht="25.5">
      <c r="A328" s="311" t="s">
        <v>4399</v>
      </c>
      <c r="B328" s="311" t="s">
        <v>2316</v>
      </c>
      <c r="C328" s="310" t="s">
        <v>4400</v>
      </c>
      <c r="D328" s="310" t="s">
        <v>142</v>
      </c>
      <c r="E328" s="311" t="s">
        <v>34</v>
      </c>
      <c r="F328" s="311">
        <v>40</v>
      </c>
      <c r="G328" s="311">
        <v>72.010000000000005</v>
      </c>
      <c r="H328" s="316">
        <v>2880.4</v>
      </c>
      <c r="I328" s="317">
        <v>2.0000000000000001E-4</v>
      </c>
      <c r="J328" s="316">
        <v>16867602.950119901</v>
      </c>
      <c r="K328" s="317">
        <v>0.98309999999999997</v>
      </c>
    </row>
    <row r="329" spans="1:11" s="110" customFormat="1">
      <c r="A329" s="311" t="s">
        <v>3196</v>
      </c>
      <c r="B329" s="311" t="s">
        <v>268</v>
      </c>
      <c r="C329" s="310" t="s">
        <v>3197</v>
      </c>
      <c r="D329" s="310" t="s">
        <v>142</v>
      </c>
      <c r="E329" s="311" t="s">
        <v>34</v>
      </c>
      <c r="F329" s="311">
        <v>34.65</v>
      </c>
      <c r="G329" s="311">
        <v>82.91</v>
      </c>
      <c r="H329" s="316">
        <v>2872.8314999999998</v>
      </c>
      <c r="I329" s="317">
        <v>2.0000000000000001E-4</v>
      </c>
      <c r="J329" s="316">
        <v>16870475.781619899</v>
      </c>
      <c r="K329" s="317">
        <v>0.98329999999999995</v>
      </c>
    </row>
    <row r="330" spans="1:11" s="110" customFormat="1" ht="25.5">
      <c r="A330" s="311" t="s">
        <v>1420</v>
      </c>
      <c r="B330" s="311" t="s">
        <v>21</v>
      </c>
      <c r="C330" s="310" t="s">
        <v>794</v>
      </c>
      <c r="D330" s="310" t="s">
        <v>142</v>
      </c>
      <c r="E330" s="311" t="s">
        <v>38</v>
      </c>
      <c r="F330" s="311">
        <v>58.951900000000002</v>
      </c>
      <c r="G330" s="311">
        <v>48.11</v>
      </c>
      <c r="H330" s="316">
        <v>2836.175909</v>
      </c>
      <c r="I330" s="317">
        <v>2.0000000000000001E-4</v>
      </c>
      <c r="J330" s="316">
        <v>16873311.9575289</v>
      </c>
      <c r="K330" s="317">
        <v>0.98350000000000004</v>
      </c>
    </row>
    <row r="331" spans="1:11" s="110" customFormat="1">
      <c r="A331" s="311" t="s">
        <v>4378</v>
      </c>
      <c r="B331" s="311" t="s">
        <v>268</v>
      </c>
      <c r="C331" s="310" t="s">
        <v>4379</v>
      </c>
      <c r="D331" s="310" t="s">
        <v>142</v>
      </c>
      <c r="E331" s="311" t="s">
        <v>547</v>
      </c>
      <c r="F331" s="311">
        <v>34.0197</v>
      </c>
      <c r="G331" s="311">
        <v>83.3</v>
      </c>
      <c r="H331" s="316">
        <v>2833.8410100000001</v>
      </c>
      <c r="I331" s="317">
        <v>2.0000000000000001E-4</v>
      </c>
      <c r="J331" s="316">
        <v>16876145.798538901</v>
      </c>
      <c r="K331" s="317">
        <v>0.98360000000000003</v>
      </c>
    </row>
    <row r="332" spans="1:11" s="110" customFormat="1">
      <c r="A332" s="311" t="s">
        <v>1555</v>
      </c>
      <c r="B332" s="311" t="s">
        <v>21</v>
      </c>
      <c r="C332" s="310" t="s">
        <v>918</v>
      </c>
      <c r="D332" s="310" t="s">
        <v>142</v>
      </c>
      <c r="E332" s="311" t="s">
        <v>45</v>
      </c>
      <c r="F332" s="316">
        <v>8607.2000000000007</v>
      </c>
      <c r="G332" s="311">
        <v>0.32</v>
      </c>
      <c r="H332" s="316">
        <v>2754.3040000000001</v>
      </c>
      <c r="I332" s="317">
        <v>2.0000000000000001E-4</v>
      </c>
      <c r="J332" s="316">
        <v>16878900.102538899</v>
      </c>
      <c r="K332" s="317">
        <v>0.98380000000000001</v>
      </c>
    </row>
    <row r="333" spans="1:11" s="110" customFormat="1">
      <c r="A333" s="311" t="s">
        <v>1591</v>
      </c>
      <c r="B333" s="311" t="s">
        <v>21</v>
      </c>
      <c r="C333" s="310" t="s">
        <v>950</v>
      </c>
      <c r="D333" s="310" t="s">
        <v>142</v>
      </c>
      <c r="E333" s="311" t="s">
        <v>34</v>
      </c>
      <c r="F333" s="311">
        <v>188.475266</v>
      </c>
      <c r="G333" s="311">
        <v>14.49</v>
      </c>
      <c r="H333" s="316">
        <v>2731.0066043400002</v>
      </c>
      <c r="I333" s="317">
        <v>2.0000000000000001E-4</v>
      </c>
      <c r="J333" s="316">
        <v>16881631.109143201</v>
      </c>
      <c r="K333" s="317">
        <v>0.9839</v>
      </c>
    </row>
    <row r="334" spans="1:11" s="110" customFormat="1">
      <c r="A334" s="311" t="s">
        <v>4343</v>
      </c>
      <c r="B334" s="311" t="s">
        <v>21</v>
      </c>
      <c r="C334" s="310" t="s">
        <v>4344</v>
      </c>
      <c r="D334" s="310" t="s">
        <v>142</v>
      </c>
      <c r="E334" s="311" t="s">
        <v>38</v>
      </c>
      <c r="F334" s="311">
        <v>255.13200000000001</v>
      </c>
      <c r="G334" s="311">
        <v>10.69</v>
      </c>
      <c r="H334" s="316">
        <v>2727.3610800000001</v>
      </c>
      <c r="I334" s="317">
        <v>2.0000000000000001E-4</v>
      </c>
      <c r="J334" s="316">
        <v>16884358.4702232</v>
      </c>
      <c r="K334" s="317">
        <v>0.98409999999999997</v>
      </c>
    </row>
    <row r="335" spans="1:11" s="110" customFormat="1" ht="25.5">
      <c r="A335" s="311" t="s">
        <v>1665</v>
      </c>
      <c r="B335" s="311" t="s">
        <v>21</v>
      </c>
      <c r="C335" s="310" t="s">
        <v>1066</v>
      </c>
      <c r="D335" s="310" t="s">
        <v>142</v>
      </c>
      <c r="E335" s="311" t="s">
        <v>45</v>
      </c>
      <c r="F335" s="311">
        <v>20</v>
      </c>
      <c r="G335" s="311">
        <v>136.27000000000001</v>
      </c>
      <c r="H335" s="316">
        <v>2725.4</v>
      </c>
      <c r="I335" s="317">
        <v>2.0000000000000001E-4</v>
      </c>
      <c r="J335" s="316">
        <v>16887083.870223202</v>
      </c>
      <c r="K335" s="317">
        <v>0.98429999999999995</v>
      </c>
    </row>
    <row r="336" spans="1:11" s="110" customFormat="1" ht="25.5">
      <c r="A336" s="311" t="s">
        <v>2191</v>
      </c>
      <c r="B336" s="311" t="s">
        <v>268</v>
      </c>
      <c r="C336" s="310" t="s">
        <v>2192</v>
      </c>
      <c r="D336" s="310" t="s">
        <v>142</v>
      </c>
      <c r="E336" s="311" t="s">
        <v>45</v>
      </c>
      <c r="F336" s="311">
        <v>17</v>
      </c>
      <c r="G336" s="311">
        <v>159.9</v>
      </c>
      <c r="H336" s="316">
        <v>2718.3</v>
      </c>
      <c r="I336" s="317">
        <v>2.0000000000000001E-4</v>
      </c>
      <c r="J336" s="316">
        <v>16889802.170223199</v>
      </c>
      <c r="K336" s="317">
        <v>0.98440000000000005</v>
      </c>
    </row>
    <row r="337" spans="1:11" s="110" customFormat="1" ht="25.5">
      <c r="A337" s="311" t="s">
        <v>1677</v>
      </c>
      <c r="B337" s="311" t="s">
        <v>21</v>
      </c>
      <c r="C337" s="310" t="s">
        <v>1081</v>
      </c>
      <c r="D337" s="310" t="s">
        <v>142</v>
      </c>
      <c r="E337" s="311" t="s">
        <v>45</v>
      </c>
      <c r="F337" s="311">
        <v>13</v>
      </c>
      <c r="G337" s="311">
        <v>206.33</v>
      </c>
      <c r="H337" s="316">
        <v>2682.29</v>
      </c>
      <c r="I337" s="317">
        <v>2.0000000000000001E-4</v>
      </c>
      <c r="J337" s="316">
        <v>16892484.460223202</v>
      </c>
      <c r="K337" s="317">
        <v>0.98460000000000003</v>
      </c>
    </row>
    <row r="338" spans="1:11" s="110" customFormat="1">
      <c r="A338" s="311" t="s">
        <v>4093</v>
      </c>
      <c r="B338" s="311" t="s">
        <v>268</v>
      </c>
      <c r="C338" s="310" t="s">
        <v>4094</v>
      </c>
      <c r="D338" s="310" t="s">
        <v>142</v>
      </c>
      <c r="E338" s="311" t="s">
        <v>45</v>
      </c>
      <c r="F338" s="311">
        <v>1</v>
      </c>
      <c r="G338" s="316">
        <v>2641.97</v>
      </c>
      <c r="H338" s="316">
        <v>2641.97</v>
      </c>
      <c r="I338" s="317">
        <v>2.0000000000000001E-4</v>
      </c>
      <c r="J338" s="316">
        <v>16895126.4302232</v>
      </c>
      <c r="K338" s="317">
        <v>0.98470000000000002</v>
      </c>
    </row>
    <row r="339" spans="1:11" s="110" customFormat="1" ht="25.5">
      <c r="A339" s="311" t="s">
        <v>3587</v>
      </c>
      <c r="B339" s="311" t="s">
        <v>16</v>
      </c>
      <c r="C339" s="310" t="s">
        <v>3588</v>
      </c>
      <c r="D339" s="310" t="s">
        <v>142</v>
      </c>
      <c r="E339" s="311" t="s">
        <v>17</v>
      </c>
      <c r="F339" s="311">
        <v>1</v>
      </c>
      <c r="G339" s="316">
        <v>2604.98</v>
      </c>
      <c r="H339" s="316">
        <v>2604.98</v>
      </c>
      <c r="I339" s="317">
        <v>2.0000000000000001E-4</v>
      </c>
      <c r="J339" s="316">
        <v>16897731.410223201</v>
      </c>
      <c r="K339" s="317">
        <v>0.9849</v>
      </c>
    </row>
    <row r="340" spans="1:11" s="110" customFormat="1" ht="25.5">
      <c r="A340" s="311" t="s">
        <v>1510</v>
      </c>
      <c r="B340" s="311" t="s">
        <v>16</v>
      </c>
      <c r="C340" s="310" t="s">
        <v>248</v>
      </c>
      <c r="D340" s="310" t="s">
        <v>142</v>
      </c>
      <c r="E340" s="311" t="s">
        <v>17</v>
      </c>
      <c r="F340" s="311">
        <v>17</v>
      </c>
      <c r="G340" s="311">
        <v>150</v>
      </c>
      <c r="H340" s="316">
        <v>2550</v>
      </c>
      <c r="I340" s="317">
        <v>1E-4</v>
      </c>
      <c r="J340" s="316">
        <v>16900281.410223201</v>
      </c>
      <c r="K340" s="317">
        <v>0.98499999999999999</v>
      </c>
    </row>
    <row r="341" spans="1:11" s="110" customFormat="1" ht="25.5">
      <c r="A341" s="311" t="s">
        <v>3715</v>
      </c>
      <c r="B341" s="311" t="s">
        <v>21</v>
      </c>
      <c r="C341" s="310" t="s">
        <v>3716</v>
      </c>
      <c r="D341" s="310" t="s">
        <v>142</v>
      </c>
      <c r="E341" s="311" t="s">
        <v>45</v>
      </c>
      <c r="F341" s="311">
        <v>76</v>
      </c>
      <c r="G341" s="311">
        <v>32.99</v>
      </c>
      <c r="H341" s="316">
        <v>2507.2399999999998</v>
      </c>
      <c r="I341" s="317">
        <v>1E-4</v>
      </c>
      <c r="J341" s="316">
        <v>16902788.650223199</v>
      </c>
      <c r="K341" s="317">
        <v>0.98519999999999996</v>
      </c>
    </row>
    <row r="342" spans="1:11" s="110" customFormat="1">
      <c r="A342" s="311" t="s">
        <v>1557</v>
      </c>
      <c r="B342" s="311" t="s">
        <v>268</v>
      </c>
      <c r="C342" s="310" t="s">
        <v>922</v>
      </c>
      <c r="D342" s="310" t="s">
        <v>141</v>
      </c>
      <c r="E342" s="311" t="s">
        <v>26</v>
      </c>
      <c r="F342" s="311">
        <v>166</v>
      </c>
      <c r="G342" s="311">
        <v>15.09</v>
      </c>
      <c r="H342" s="316">
        <v>2504.94</v>
      </c>
      <c r="I342" s="317">
        <v>1E-4</v>
      </c>
      <c r="J342" s="316">
        <v>16905293.590223201</v>
      </c>
      <c r="K342" s="317">
        <v>0.98529999999999995</v>
      </c>
    </row>
    <row r="343" spans="1:11" s="110" customFormat="1" ht="38.25">
      <c r="A343" s="311" t="s">
        <v>1543</v>
      </c>
      <c r="B343" s="311" t="s">
        <v>21</v>
      </c>
      <c r="C343" s="310" t="s">
        <v>899</v>
      </c>
      <c r="D343" s="310" t="s">
        <v>142</v>
      </c>
      <c r="E343" s="311" t="s">
        <v>45</v>
      </c>
      <c r="F343" s="311">
        <v>43</v>
      </c>
      <c r="G343" s="311">
        <v>58.05</v>
      </c>
      <c r="H343" s="316">
        <v>2496.15</v>
      </c>
      <c r="I343" s="317">
        <v>1E-4</v>
      </c>
      <c r="J343" s="316">
        <v>16907789.740223199</v>
      </c>
      <c r="K343" s="317">
        <v>0.98550000000000004</v>
      </c>
    </row>
    <row r="344" spans="1:11" s="110" customFormat="1" ht="25.5">
      <c r="A344" s="311" t="s">
        <v>4906</v>
      </c>
      <c r="B344" s="311" t="s">
        <v>21</v>
      </c>
      <c r="C344" s="310" t="s">
        <v>4907</v>
      </c>
      <c r="D344" s="310" t="s">
        <v>142</v>
      </c>
      <c r="E344" s="311" t="s">
        <v>585</v>
      </c>
      <c r="F344" s="311">
        <v>16</v>
      </c>
      <c r="G344" s="311">
        <v>154.18</v>
      </c>
      <c r="H344" s="316">
        <v>2466.88</v>
      </c>
      <c r="I344" s="317">
        <v>1E-4</v>
      </c>
      <c r="J344" s="316">
        <v>16910256.620223202</v>
      </c>
      <c r="K344" s="317">
        <v>0.98560000000000003</v>
      </c>
    </row>
    <row r="345" spans="1:11" s="110" customFormat="1" ht="25.5">
      <c r="A345" s="311" t="s">
        <v>4355</v>
      </c>
      <c r="B345" s="311" t="s">
        <v>268</v>
      </c>
      <c r="C345" s="310" t="s">
        <v>4356</v>
      </c>
      <c r="D345" s="310" t="s">
        <v>142</v>
      </c>
      <c r="E345" s="311" t="s">
        <v>45</v>
      </c>
      <c r="F345" s="311">
        <v>262</v>
      </c>
      <c r="G345" s="311">
        <v>9.4</v>
      </c>
      <c r="H345" s="316">
        <v>2462.8000000000002</v>
      </c>
      <c r="I345" s="317">
        <v>1E-4</v>
      </c>
      <c r="J345" s="316">
        <v>16912719.420223199</v>
      </c>
      <c r="K345" s="317">
        <v>0.98580000000000001</v>
      </c>
    </row>
    <row r="346" spans="1:11" s="110" customFormat="1" ht="25.5">
      <c r="A346" s="311" t="s">
        <v>3748</v>
      </c>
      <c r="B346" s="311" t="s">
        <v>21</v>
      </c>
      <c r="C346" s="310" t="s">
        <v>3749</v>
      </c>
      <c r="D346" s="310" t="s">
        <v>142</v>
      </c>
      <c r="E346" s="311" t="s">
        <v>45</v>
      </c>
      <c r="F346" s="311">
        <v>217</v>
      </c>
      <c r="G346" s="311">
        <v>11.32</v>
      </c>
      <c r="H346" s="316">
        <v>2456.44</v>
      </c>
      <c r="I346" s="317">
        <v>1E-4</v>
      </c>
      <c r="J346" s="316">
        <v>16915175.8602232</v>
      </c>
      <c r="K346" s="317">
        <v>0.9859</v>
      </c>
    </row>
    <row r="347" spans="1:11" s="110" customFormat="1">
      <c r="A347" s="311" t="s">
        <v>1435</v>
      </c>
      <c r="B347" s="311" t="s">
        <v>268</v>
      </c>
      <c r="C347" s="310" t="s">
        <v>802</v>
      </c>
      <c r="D347" s="310" t="s">
        <v>142</v>
      </c>
      <c r="E347" s="311" t="s">
        <v>3</v>
      </c>
      <c r="F347" s="311">
        <v>20.646999999999998</v>
      </c>
      <c r="G347" s="311">
        <v>117.41</v>
      </c>
      <c r="H347" s="316">
        <v>2424.1642700000002</v>
      </c>
      <c r="I347" s="317">
        <v>1E-4</v>
      </c>
      <c r="J347" s="316">
        <v>16917600.024493199</v>
      </c>
      <c r="K347" s="317">
        <v>0.98599999999999999</v>
      </c>
    </row>
    <row r="348" spans="1:11" s="110" customFormat="1" ht="25.5">
      <c r="A348" s="311" t="s">
        <v>1567</v>
      </c>
      <c r="B348" s="311" t="s">
        <v>21</v>
      </c>
      <c r="C348" s="310" t="s">
        <v>166</v>
      </c>
      <c r="D348" s="310" t="s">
        <v>142</v>
      </c>
      <c r="E348" s="311" t="s">
        <v>45</v>
      </c>
      <c r="F348" s="311">
        <v>27.6435</v>
      </c>
      <c r="G348" s="311">
        <v>87.17</v>
      </c>
      <c r="H348" s="316">
        <v>2409.6838950000001</v>
      </c>
      <c r="I348" s="317">
        <v>1E-4</v>
      </c>
      <c r="J348" s="316">
        <v>16920009.708388198</v>
      </c>
      <c r="K348" s="317">
        <v>0.98619999999999997</v>
      </c>
    </row>
    <row r="349" spans="1:11" s="110" customFormat="1">
      <c r="A349" s="311" t="s">
        <v>4121</v>
      </c>
      <c r="B349" s="311" t="s">
        <v>268</v>
      </c>
      <c r="C349" s="310" t="s">
        <v>4122</v>
      </c>
      <c r="D349" s="310" t="s">
        <v>142</v>
      </c>
      <c r="E349" s="311" t="s">
        <v>45</v>
      </c>
      <c r="F349" s="311">
        <v>26</v>
      </c>
      <c r="G349" s="311">
        <v>91</v>
      </c>
      <c r="H349" s="316">
        <v>2366</v>
      </c>
      <c r="I349" s="317">
        <v>1E-4</v>
      </c>
      <c r="J349" s="316">
        <v>16922375.708388198</v>
      </c>
      <c r="K349" s="317">
        <v>0.98629999999999995</v>
      </c>
    </row>
    <row r="350" spans="1:11" s="110" customFormat="1" ht="25.5">
      <c r="A350" s="311" t="s">
        <v>3502</v>
      </c>
      <c r="B350" s="311" t="s">
        <v>16</v>
      </c>
      <c r="C350" s="310" t="s">
        <v>3503</v>
      </c>
      <c r="D350" s="310" t="s">
        <v>142</v>
      </c>
      <c r="E350" s="311" t="s">
        <v>17</v>
      </c>
      <c r="F350" s="311">
        <v>3</v>
      </c>
      <c r="G350" s="311">
        <v>787.22</v>
      </c>
      <c r="H350" s="316">
        <v>2361.66</v>
      </c>
      <c r="I350" s="317">
        <v>1E-4</v>
      </c>
      <c r="J350" s="316">
        <v>16924737.368388198</v>
      </c>
      <c r="K350" s="317">
        <v>0.98650000000000004</v>
      </c>
    </row>
    <row r="351" spans="1:11" s="110" customFormat="1">
      <c r="A351" s="311" t="s">
        <v>1698</v>
      </c>
      <c r="B351" s="311" t="s">
        <v>21</v>
      </c>
      <c r="C351" s="310" t="s">
        <v>1111</v>
      </c>
      <c r="D351" s="310" t="s">
        <v>142</v>
      </c>
      <c r="E351" s="311" t="s">
        <v>38</v>
      </c>
      <c r="F351" s="311">
        <v>126.7040642</v>
      </c>
      <c r="G351" s="311">
        <v>18.510000000000002</v>
      </c>
      <c r="H351" s="316">
        <v>2345.2922283419998</v>
      </c>
      <c r="I351" s="317">
        <v>1E-4</v>
      </c>
      <c r="J351" s="316">
        <v>16927082.660616498</v>
      </c>
      <c r="K351" s="317">
        <v>0.98660000000000003</v>
      </c>
    </row>
    <row r="352" spans="1:11" s="110" customFormat="1" ht="25.5">
      <c r="A352" s="311" t="s">
        <v>1416</v>
      </c>
      <c r="B352" s="311" t="s">
        <v>21</v>
      </c>
      <c r="C352" s="310" t="s">
        <v>790</v>
      </c>
      <c r="D352" s="310" t="s">
        <v>142</v>
      </c>
      <c r="E352" s="311" t="s">
        <v>34</v>
      </c>
      <c r="F352" s="311">
        <v>550.96860000000004</v>
      </c>
      <c r="G352" s="311">
        <v>4.25</v>
      </c>
      <c r="H352" s="316">
        <v>2341.6165500000002</v>
      </c>
      <c r="I352" s="317">
        <v>1E-4</v>
      </c>
      <c r="J352" s="316">
        <v>16929424.277166501</v>
      </c>
      <c r="K352" s="317">
        <v>0.98670000000000002</v>
      </c>
    </row>
    <row r="353" spans="1:11" s="110" customFormat="1">
      <c r="A353" s="311" t="s">
        <v>1727</v>
      </c>
      <c r="B353" s="311" t="s">
        <v>268</v>
      </c>
      <c r="C353" s="310" t="s">
        <v>1151</v>
      </c>
      <c r="D353" s="310" t="s">
        <v>142</v>
      </c>
      <c r="E353" s="311" t="s">
        <v>45</v>
      </c>
      <c r="F353" s="311">
        <v>466.28640000000001</v>
      </c>
      <c r="G353" s="311">
        <v>4.9000000000000004</v>
      </c>
      <c r="H353" s="316">
        <v>2284.8033599999999</v>
      </c>
      <c r="I353" s="317">
        <v>1E-4</v>
      </c>
      <c r="J353" s="316">
        <v>16931709.080526501</v>
      </c>
      <c r="K353" s="317">
        <v>0.9869</v>
      </c>
    </row>
    <row r="354" spans="1:11" s="110" customFormat="1">
      <c r="A354" s="311" t="s">
        <v>2022</v>
      </c>
      <c r="B354" s="311" t="s">
        <v>21</v>
      </c>
      <c r="C354" s="310" t="s">
        <v>2023</v>
      </c>
      <c r="D354" s="310" t="s">
        <v>142</v>
      </c>
      <c r="E354" s="311" t="s">
        <v>45</v>
      </c>
      <c r="F354" s="311">
        <v>42</v>
      </c>
      <c r="G354" s="311">
        <v>54.22</v>
      </c>
      <c r="H354" s="316">
        <v>2277.2399999999998</v>
      </c>
      <c r="I354" s="317">
        <v>1E-4</v>
      </c>
      <c r="J354" s="316">
        <v>16933986.320526499</v>
      </c>
      <c r="K354" s="317">
        <v>0.98699999999999999</v>
      </c>
    </row>
    <row r="355" spans="1:11" s="110" customFormat="1" ht="25.5">
      <c r="A355" s="311" t="s">
        <v>3130</v>
      </c>
      <c r="B355" s="311" t="s">
        <v>268</v>
      </c>
      <c r="C355" s="310" t="s">
        <v>3131</v>
      </c>
      <c r="D355" s="310" t="s">
        <v>142</v>
      </c>
      <c r="E355" s="311" t="s">
        <v>3</v>
      </c>
      <c r="F355" s="311">
        <v>91.360500000000002</v>
      </c>
      <c r="G355" s="311">
        <v>24.84</v>
      </c>
      <c r="H355" s="316">
        <v>2269.39482</v>
      </c>
      <c r="I355" s="317">
        <v>1E-4</v>
      </c>
      <c r="J355" s="316">
        <v>16936255.7153465</v>
      </c>
      <c r="K355" s="317">
        <v>0.98709999999999998</v>
      </c>
    </row>
    <row r="356" spans="1:11" s="110" customFormat="1" ht="25.5">
      <c r="A356" s="311" t="s">
        <v>4424</v>
      </c>
      <c r="B356" s="311" t="s">
        <v>268</v>
      </c>
      <c r="C356" s="310" t="s">
        <v>4425</v>
      </c>
      <c r="D356" s="310" t="s">
        <v>142</v>
      </c>
      <c r="E356" s="311" t="s">
        <v>45</v>
      </c>
      <c r="F356" s="311">
        <v>1</v>
      </c>
      <c r="G356" s="316">
        <v>2222.9899999999998</v>
      </c>
      <c r="H356" s="316">
        <v>2222.9899999999998</v>
      </c>
      <c r="I356" s="317">
        <v>1E-4</v>
      </c>
      <c r="J356" s="316">
        <v>16938478.705346499</v>
      </c>
      <c r="K356" s="317">
        <v>0.98729999999999996</v>
      </c>
    </row>
    <row r="357" spans="1:11" s="110" customFormat="1" ht="25.5">
      <c r="A357" s="311" t="s">
        <v>3948</v>
      </c>
      <c r="B357" s="311" t="s">
        <v>21</v>
      </c>
      <c r="C357" s="310" t="s">
        <v>3949</v>
      </c>
      <c r="D357" s="310" t="s">
        <v>142</v>
      </c>
      <c r="E357" s="311" t="s">
        <v>45</v>
      </c>
      <c r="F357" s="311">
        <v>11</v>
      </c>
      <c r="G357" s="311">
        <v>199.64</v>
      </c>
      <c r="H357" s="316">
        <v>2196.04</v>
      </c>
      <c r="I357" s="317">
        <v>1E-4</v>
      </c>
      <c r="J357" s="316">
        <v>16940674.745346501</v>
      </c>
      <c r="K357" s="317">
        <v>0.98740000000000006</v>
      </c>
    </row>
    <row r="358" spans="1:11" s="110" customFormat="1" ht="25.5">
      <c r="A358" s="311" t="s">
        <v>3761</v>
      </c>
      <c r="B358" s="311" t="s">
        <v>21</v>
      </c>
      <c r="C358" s="310" t="s">
        <v>3762</v>
      </c>
      <c r="D358" s="310" t="s">
        <v>142</v>
      </c>
      <c r="E358" s="311" t="s">
        <v>45</v>
      </c>
      <c r="F358" s="311">
        <v>32</v>
      </c>
      <c r="G358" s="311">
        <v>65.900000000000006</v>
      </c>
      <c r="H358" s="316">
        <v>2108.8000000000002</v>
      </c>
      <c r="I358" s="317">
        <v>1E-4</v>
      </c>
      <c r="J358" s="316">
        <v>16942783.545346498</v>
      </c>
      <c r="K358" s="317">
        <v>0.98750000000000004</v>
      </c>
    </row>
    <row r="359" spans="1:11" s="110" customFormat="1" ht="25.5">
      <c r="A359" s="311" t="s">
        <v>4137</v>
      </c>
      <c r="B359" s="311" t="s">
        <v>16</v>
      </c>
      <c r="C359" s="310" t="s">
        <v>4138</v>
      </c>
      <c r="D359" s="310" t="s">
        <v>142</v>
      </c>
      <c r="E359" s="311" t="s">
        <v>19</v>
      </c>
      <c r="F359" s="311">
        <v>311.42</v>
      </c>
      <c r="G359" s="311">
        <v>6.71</v>
      </c>
      <c r="H359" s="316">
        <v>2089.6282000000001</v>
      </c>
      <c r="I359" s="317">
        <v>1E-4</v>
      </c>
      <c r="J359" s="316">
        <v>16944873.173546501</v>
      </c>
      <c r="K359" s="317">
        <v>0.98760000000000003</v>
      </c>
    </row>
    <row r="360" spans="1:11" s="110" customFormat="1" ht="38.25">
      <c r="A360" s="311" t="s">
        <v>4471</v>
      </c>
      <c r="B360" s="311" t="s">
        <v>21</v>
      </c>
      <c r="C360" s="310" t="s">
        <v>4472</v>
      </c>
      <c r="D360" s="310" t="s">
        <v>495</v>
      </c>
      <c r="E360" s="311" t="s">
        <v>1107</v>
      </c>
      <c r="F360" s="311">
        <v>65.262550000000005</v>
      </c>
      <c r="G360" s="311">
        <v>31.95</v>
      </c>
      <c r="H360" s="316">
        <v>2085.1384724999998</v>
      </c>
      <c r="I360" s="317">
        <v>1E-4</v>
      </c>
      <c r="J360" s="316">
        <v>16946958.312019002</v>
      </c>
      <c r="K360" s="317">
        <v>0.98780000000000001</v>
      </c>
    </row>
    <row r="361" spans="1:11" s="110" customFormat="1" ht="25.5">
      <c r="A361" s="311" t="s">
        <v>4900</v>
      </c>
      <c r="B361" s="311" t="s">
        <v>44</v>
      </c>
      <c r="C361" s="310" t="s">
        <v>4901</v>
      </c>
      <c r="D361" s="310" t="s">
        <v>4711</v>
      </c>
      <c r="E361" s="311" t="s">
        <v>3</v>
      </c>
      <c r="F361" s="316">
        <v>5180.96</v>
      </c>
      <c r="G361" s="311">
        <v>0.4</v>
      </c>
      <c r="H361" s="316">
        <v>2072.384</v>
      </c>
      <c r="I361" s="317">
        <v>1E-4</v>
      </c>
      <c r="J361" s="316">
        <v>16949030.696019001</v>
      </c>
      <c r="K361" s="317">
        <v>0.9879</v>
      </c>
    </row>
    <row r="362" spans="1:11" s="110" customFormat="1">
      <c r="A362" s="311" t="s">
        <v>1481</v>
      </c>
      <c r="B362" s="311" t="s">
        <v>21</v>
      </c>
      <c r="C362" s="310" t="s">
        <v>507</v>
      </c>
      <c r="D362" s="310" t="s">
        <v>142</v>
      </c>
      <c r="E362" s="311" t="s">
        <v>38</v>
      </c>
      <c r="F362" s="311">
        <v>48.029699999999998</v>
      </c>
      <c r="G362" s="311">
        <v>42.8</v>
      </c>
      <c r="H362" s="316">
        <v>2055.6711599999999</v>
      </c>
      <c r="I362" s="317">
        <v>1E-4</v>
      </c>
      <c r="J362" s="316">
        <v>16951086.367178999</v>
      </c>
      <c r="K362" s="317">
        <v>0.98799999999999999</v>
      </c>
    </row>
    <row r="363" spans="1:11" s="110" customFormat="1" ht="25.5">
      <c r="A363" s="311" t="s">
        <v>1535</v>
      </c>
      <c r="B363" s="311" t="s">
        <v>21</v>
      </c>
      <c r="C363" s="310" t="s">
        <v>884</v>
      </c>
      <c r="D363" s="310" t="s">
        <v>142</v>
      </c>
      <c r="E363" s="311" t="s">
        <v>45</v>
      </c>
      <c r="F363" s="311">
        <v>225</v>
      </c>
      <c r="G363" s="311">
        <v>9.0299999999999994</v>
      </c>
      <c r="H363" s="316">
        <v>2031.75</v>
      </c>
      <c r="I363" s="317">
        <v>1E-4</v>
      </c>
      <c r="J363" s="316">
        <v>16953118.117178999</v>
      </c>
      <c r="K363" s="317">
        <v>0.98809999999999998</v>
      </c>
    </row>
    <row r="364" spans="1:11" s="110" customFormat="1" ht="38.25">
      <c r="A364" s="311" t="s">
        <v>1451</v>
      </c>
      <c r="B364" s="311" t="s">
        <v>21</v>
      </c>
      <c r="C364" s="310" t="s">
        <v>816</v>
      </c>
      <c r="D364" s="310" t="s">
        <v>142</v>
      </c>
      <c r="E364" s="311" t="s">
        <v>45</v>
      </c>
      <c r="F364" s="316">
        <v>1095.6761730000001</v>
      </c>
      <c r="G364" s="311">
        <v>1.84</v>
      </c>
      <c r="H364" s="316">
        <v>2016.04415832</v>
      </c>
      <c r="I364" s="317">
        <v>1E-4</v>
      </c>
      <c r="J364" s="316">
        <v>16955134.161337301</v>
      </c>
      <c r="K364" s="317">
        <v>0.98819999999999997</v>
      </c>
    </row>
    <row r="365" spans="1:11" s="110" customFormat="1" ht="25.5">
      <c r="A365" s="311" t="s">
        <v>5063</v>
      </c>
      <c r="B365" s="311" t="s">
        <v>558</v>
      </c>
      <c r="C365" s="310" t="s">
        <v>707</v>
      </c>
      <c r="D365" s="310" t="s">
        <v>142</v>
      </c>
      <c r="E365" s="311" t="s">
        <v>17</v>
      </c>
      <c r="F365" s="311">
        <v>20</v>
      </c>
      <c r="G365" s="311">
        <v>100.21</v>
      </c>
      <c r="H365" s="316">
        <v>2004.2</v>
      </c>
      <c r="I365" s="317">
        <v>1E-4</v>
      </c>
      <c r="J365" s="316">
        <v>16957138.3613373</v>
      </c>
      <c r="K365" s="317">
        <v>0.98829999999999996</v>
      </c>
    </row>
    <row r="366" spans="1:11" s="110" customFormat="1" ht="38.25">
      <c r="A366" s="311" t="s">
        <v>2251</v>
      </c>
      <c r="B366" s="311" t="s">
        <v>21</v>
      </c>
      <c r="C366" s="310" t="s">
        <v>2252</v>
      </c>
      <c r="D366" s="310" t="s">
        <v>142</v>
      </c>
      <c r="E366" s="311" t="s">
        <v>45</v>
      </c>
      <c r="F366" s="311">
        <v>84</v>
      </c>
      <c r="G366" s="311">
        <v>23.79</v>
      </c>
      <c r="H366" s="316">
        <v>1998.36</v>
      </c>
      <c r="I366" s="317">
        <v>1E-4</v>
      </c>
      <c r="J366" s="316">
        <v>16959136.7213373</v>
      </c>
      <c r="K366" s="317">
        <v>0.98850000000000005</v>
      </c>
    </row>
    <row r="367" spans="1:11" s="110" customFormat="1" ht="38.25">
      <c r="A367" s="311" t="s">
        <v>1616</v>
      </c>
      <c r="B367" s="311" t="s">
        <v>21</v>
      </c>
      <c r="C367" s="310" t="s">
        <v>158</v>
      </c>
      <c r="D367" s="310" t="s">
        <v>142</v>
      </c>
      <c r="E367" s="311" t="s">
        <v>45</v>
      </c>
      <c r="F367" s="311">
        <v>62.818800000000003</v>
      </c>
      <c r="G367" s="311">
        <v>31.75</v>
      </c>
      <c r="H367" s="316">
        <v>1994.4969000000001</v>
      </c>
      <c r="I367" s="317">
        <v>1E-4</v>
      </c>
      <c r="J367" s="316">
        <v>16961131.218237299</v>
      </c>
      <c r="K367" s="317">
        <v>0.98860000000000003</v>
      </c>
    </row>
    <row r="368" spans="1:11" s="110" customFormat="1" ht="25.5">
      <c r="A368" s="311" t="s">
        <v>1517</v>
      </c>
      <c r="B368" s="311" t="s">
        <v>21</v>
      </c>
      <c r="C368" s="310" t="s">
        <v>183</v>
      </c>
      <c r="D368" s="310" t="s">
        <v>142</v>
      </c>
      <c r="E368" s="311" t="s">
        <v>45</v>
      </c>
      <c r="F368" s="311">
        <v>427.67129649999998</v>
      </c>
      <c r="G368" s="311">
        <v>4.62</v>
      </c>
      <c r="H368" s="316">
        <v>1975.84138983</v>
      </c>
      <c r="I368" s="317">
        <v>1E-4</v>
      </c>
      <c r="J368" s="316">
        <v>16963107.059627101</v>
      </c>
      <c r="K368" s="317">
        <v>0.98870000000000002</v>
      </c>
    </row>
    <row r="369" spans="1:11" s="110" customFormat="1">
      <c r="A369" s="311" t="s">
        <v>3212</v>
      </c>
      <c r="B369" s="311" t="s">
        <v>487</v>
      </c>
      <c r="C369" s="310" t="s">
        <v>3213</v>
      </c>
      <c r="D369" s="310" t="s">
        <v>142</v>
      </c>
      <c r="E369" s="311" t="s">
        <v>3</v>
      </c>
      <c r="F369" s="311">
        <v>4.75</v>
      </c>
      <c r="G369" s="311">
        <v>414.97</v>
      </c>
      <c r="H369" s="316">
        <v>1971.1075000000001</v>
      </c>
      <c r="I369" s="317">
        <v>1E-4</v>
      </c>
      <c r="J369" s="316">
        <v>16965078.167127099</v>
      </c>
      <c r="K369" s="317">
        <v>0.98880000000000001</v>
      </c>
    </row>
    <row r="370" spans="1:11" s="110" customFormat="1">
      <c r="A370" s="311" t="s">
        <v>1726</v>
      </c>
      <c r="B370" s="311" t="s">
        <v>487</v>
      </c>
      <c r="C370" s="310" t="s">
        <v>1149</v>
      </c>
      <c r="D370" s="310" t="s">
        <v>142</v>
      </c>
      <c r="E370" s="311" t="s">
        <v>17</v>
      </c>
      <c r="F370" s="311">
        <v>1</v>
      </c>
      <c r="G370" s="316">
        <v>1971.06</v>
      </c>
      <c r="H370" s="316">
        <v>1971.06</v>
      </c>
      <c r="I370" s="317">
        <v>1E-4</v>
      </c>
      <c r="J370" s="316">
        <v>16967049.227127101</v>
      </c>
      <c r="K370" s="317">
        <v>0.9889</v>
      </c>
    </row>
    <row r="371" spans="1:11" s="110" customFormat="1" ht="25.5">
      <c r="A371" s="311" t="s">
        <v>3442</v>
      </c>
      <c r="B371" s="311" t="s">
        <v>16</v>
      </c>
      <c r="C371" s="310" t="s">
        <v>3443</v>
      </c>
      <c r="D371" s="310" t="s">
        <v>142</v>
      </c>
      <c r="E371" s="311" t="s">
        <v>17</v>
      </c>
      <c r="F371" s="311">
        <v>12</v>
      </c>
      <c r="G371" s="311">
        <v>163.94</v>
      </c>
      <c r="H371" s="316">
        <v>1967.28</v>
      </c>
      <c r="I371" s="317">
        <v>1E-4</v>
      </c>
      <c r="J371" s="316">
        <v>16969016.507127099</v>
      </c>
      <c r="K371" s="317">
        <v>0.98899999999999999</v>
      </c>
    </row>
    <row r="372" spans="1:11" s="110" customFormat="1">
      <c r="A372" s="311" t="s">
        <v>1514</v>
      </c>
      <c r="B372" s="311" t="s">
        <v>21</v>
      </c>
      <c r="C372" s="310" t="s">
        <v>856</v>
      </c>
      <c r="D372" s="310" t="s">
        <v>142</v>
      </c>
      <c r="E372" s="311" t="s">
        <v>547</v>
      </c>
      <c r="F372" s="311">
        <v>99.805451899999994</v>
      </c>
      <c r="G372" s="311">
        <v>19.5</v>
      </c>
      <c r="H372" s="316">
        <v>1946.2063120499997</v>
      </c>
      <c r="I372" s="317">
        <v>1E-4</v>
      </c>
      <c r="J372" s="316">
        <v>16970962.7134392</v>
      </c>
      <c r="K372" s="317">
        <v>0.98919999999999997</v>
      </c>
    </row>
    <row r="373" spans="1:11" s="110" customFormat="1">
      <c r="A373" s="311" t="s">
        <v>1497</v>
      </c>
      <c r="B373" s="311" t="s">
        <v>268</v>
      </c>
      <c r="C373" s="310" t="s">
        <v>844</v>
      </c>
      <c r="D373" s="310" t="s">
        <v>142</v>
      </c>
      <c r="E373" s="311" t="s">
        <v>34</v>
      </c>
      <c r="F373" s="311">
        <v>115.2</v>
      </c>
      <c r="G373" s="311">
        <v>16.86</v>
      </c>
      <c r="H373" s="316">
        <v>1942.2719999999999</v>
      </c>
      <c r="I373" s="317">
        <v>1E-4</v>
      </c>
      <c r="J373" s="316">
        <v>16972904.9854392</v>
      </c>
      <c r="K373" s="317">
        <v>0.98929999999999996</v>
      </c>
    </row>
    <row r="374" spans="1:11" s="110" customFormat="1">
      <c r="A374" s="311" t="s">
        <v>3261</v>
      </c>
      <c r="B374" s="311" t="s">
        <v>268</v>
      </c>
      <c r="C374" s="310" t="s">
        <v>3262</v>
      </c>
      <c r="D374" s="310" t="s">
        <v>142</v>
      </c>
      <c r="E374" s="311" t="s">
        <v>38</v>
      </c>
      <c r="F374" s="311">
        <v>91.031999999999996</v>
      </c>
      <c r="G374" s="311">
        <v>21.24</v>
      </c>
      <c r="H374" s="316">
        <v>1933.5196800000001</v>
      </c>
      <c r="I374" s="317">
        <v>1E-4</v>
      </c>
      <c r="J374" s="316">
        <v>16974838.505119201</v>
      </c>
      <c r="K374" s="317">
        <v>0.98939999999999995</v>
      </c>
    </row>
    <row r="375" spans="1:11" s="110" customFormat="1">
      <c r="A375" s="311" t="s">
        <v>1978</v>
      </c>
      <c r="B375" s="311" t="s">
        <v>21</v>
      </c>
      <c r="C375" s="310" t="s">
        <v>1979</v>
      </c>
      <c r="D375" s="310" t="s">
        <v>141</v>
      </c>
      <c r="E375" s="311" t="s">
        <v>26</v>
      </c>
      <c r="F375" s="311">
        <v>133.89449490000001</v>
      </c>
      <c r="G375" s="311">
        <v>14.43</v>
      </c>
      <c r="H375" s="316">
        <v>1932.0975614070001</v>
      </c>
      <c r="I375" s="317">
        <v>1E-4</v>
      </c>
      <c r="J375" s="316">
        <v>16976770.602680601</v>
      </c>
      <c r="K375" s="317">
        <v>0.98950000000000005</v>
      </c>
    </row>
    <row r="376" spans="1:11" s="110" customFormat="1" ht="25.5">
      <c r="A376" s="311" t="s">
        <v>3126</v>
      </c>
      <c r="B376" s="311" t="s">
        <v>21</v>
      </c>
      <c r="C376" s="310" t="s">
        <v>3127</v>
      </c>
      <c r="D376" s="310" t="s">
        <v>142</v>
      </c>
      <c r="E376" s="311" t="s">
        <v>34</v>
      </c>
      <c r="F376" s="311">
        <v>253.53843900000001</v>
      </c>
      <c r="G376" s="311">
        <v>7.54</v>
      </c>
      <c r="H376" s="316">
        <v>1911.6798300600001</v>
      </c>
      <c r="I376" s="317">
        <v>1E-4</v>
      </c>
      <c r="J376" s="316">
        <v>16978682.282510702</v>
      </c>
      <c r="K376" s="317">
        <v>0.98960000000000004</v>
      </c>
    </row>
    <row r="377" spans="1:11" s="110" customFormat="1" ht="38.25">
      <c r="A377" s="311" t="s">
        <v>4242</v>
      </c>
      <c r="B377" s="311" t="s">
        <v>681</v>
      </c>
      <c r="C377" s="310" t="s">
        <v>4243</v>
      </c>
      <c r="D377" s="310" t="s">
        <v>142</v>
      </c>
      <c r="E377" s="311" t="s">
        <v>34</v>
      </c>
      <c r="F377" s="311">
        <v>89</v>
      </c>
      <c r="G377" s="311">
        <v>21.25</v>
      </c>
      <c r="H377" s="316">
        <v>1891.25</v>
      </c>
      <c r="I377" s="317">
        <v>1E-4</v>
      </c>
      <c r="J377" s="316">
        <v>16980573.532510702</v>
      </c>
      <c r="K377" s="317">
        <v>0.98970000000000002</v>
      </c>
    </row>
    <row r="378" spans="1:11" s="110" customFormat="1" ht="51">
      <c r="A378" s="311" t="s">
        <v>3940</v>
      </c>
      <c r="B378" s="311" t="s">
        <v>21</v>
      </c>
      <c r="C378" s="310" t="s">
        <v>3941</v>
      </c>
      <c r="D378" s="310" t="s">
        <v>142</v>
      </c>
      <c r="E378" s="311" t="s">
        <v>45</v>
      </c>
      <c r="F378" s="311">
        <v>11</v>
      </c>
      <c r="G378" s="311">
        <v>170</v>
      </c>
      <c r="H378" s="316">
        <v>1870</v>
      </c>
      <c r="I378" s="317">
        <v>1E-4</v>
      </c>
      <c r="J378" s="316">
        <v>16982443.532510702</v>
      </c>
      <c r="K378" s="317">
        <v>0.98980000000000001</v>
      </c>
    </row>
    <row r="379" spans="1:11" s="110" customFormat="1">
      <c r="A379" s="311" t="s">
        <v>3164</v>
      </c>
      <c r="B379" s="311" t="s">
        <v>487</v>
      </c>
      <c r="C379" s="310" t="s">
        <v>3165</v>
      </c>
      <c r="D379" s="310" t="s">
        <v>142</v>
      </c>
      <c r="E379" s="311" t="s">
        <v>17</v>
      </c>
      <c r="F379" s="311">
        <v>190</v>
      </c>
      <c r="G379" s="311">
        <v>9.75</v>
      </c>
      <c r="H379" s="316">
        <v>1852.5</v>
      </c>
      <c r="I379" s="317">
        <v>1E-4</v>
      </c>
      <c r="J379" s="316">
        <v>16984296.032510702</v>
      </c>
      <c r="K379" s="317">
        <v>0.9899</v>
      </c>
    </row>
    <row r="380" spans="1:11" s="110" customFormat="1" ht="25.5">
      <c r="A380" s="311" t="s">
        <v>4912</v>
      </c>
      <c r="B380" s="311" t="s">
        <v>21</v>
      </c>
      <c r="C380" s="310" t="s">
        <v>4913</v>
      </c>
      <c r="D380" s="310" t="s">
        <v>142</v>
      </c>
      <c r="E380" s="311" t="s">
        <v>585</v>
      </c>
      <c r="F380" s="311">
        <v>16</v>
      </c>
      <c r="G380" s="311">
        <v>114.72</v>
      </c>
      <c r="H380" s="316">
        <v>1835.52</v>
      </c>
      <c r="I380" s="317">
        <v>1E-4</v>
      </c>
      <c r="J380" s="316">
        <v>16986131.552510701</v>
      </c>
      <c r="K380" s="317">
        <v>0.99</v>
      </c>
    </row>
    <row r="381" spans="1:11" s="110" customFormat="1">
      <c r="A381" s="311" t="s">
        <v>1477</v>
      </c>
      <c r="B381" s="311" t="s">
        <v>21</v>
      </c>
      <c r="C381" s="310" t="s">
        <v>506</v>
      </c>
      <c r="D381" s="310" t="s">
        <v>142</v>
      </c>
      <c r="E381" s="311" t="s">
        <v>45</v>
      </c>
      <c r="F381" s="311">
        <v>74.18092</v>
      </c>
      <c r="G381" s="311">
        <v>24.05</v>
      </c>
      <c r="H381" s="316">
        <v>1784.0511260000001</v>
      </c>
      <c r="I381" s="317">
        <v>1E-4</v>
      </c>
      <c r="J381" s="316">
        <v>16987915.603636701</v>
      </c>
      <c r="K381" s="317">
        <v>0.99009999999999998</v>
      </c>
    </row>
    <row r="382" spans="1:11" s="110" customFormat="1" ht="25.5">
      <c r="A382" s="311" t="s">
        <v>1656</v>
      </c>
      <c r="B382" s="311" t="s">
        <v>21</v>
      </c>
      <c r="C382" s="310" t="s">
        <v>1050</v>
      </c>
      <c r="D382" s="310" t="s">
        <v>142</v>
      </c>
      <c r="E382" s="311" t="s">
        <v>45</v>
      </c>
      <c r="F382" s="311">
        <v>36</v>
      </c>
      <c r="G382" s="311">
        <v>47.99</v>
      </c>
      <c r="H382" s="316">
        <v>1727.64</v>
      </c>
      <c r="I382" s="317">
        <v>1E-4</v>
      </c>
      <c r="J382" s="316">
        <v>16989643.243636701</v>
      </c>
      <c r="K382" s="317">
        <v>0.99019999999999997</v>
      </c>
    </row>
    <row r="383" spans="1:11" s="110" customFormat="1">
      <c r="A383" s="311" t="s">
        <v>4328</v>
      </c>
      <c r="B383" s="311" t="s">
        <v>487</v>
      </c>
      <c r="C383" s="310" t="s">
        <v>4329</v>
      </c>
      <c r="D383" s="310" t="s">
        <v>142</v>
      </c>
      <c r="E383" s="311" t="s">
        <v>17</v>
      </c>
      <c r="F383" s="311">
        <v>1</v>
      </c>
      <c r="G383" s="316">
        <v>1718.31</v>
      </c>
      <c r="H383" s="316">
        <v>1718.31</v>
      </c>
      <c r="I383" s="317">
        <v>1E-4</v>
      </c>
      <c r="J383" s="316">
        <v>16991361.5536367</v>
      </c>
      <c r="K383" s="317">
        <v>0.99029999999999996</v>
      </c>
    </row>
    <row r="384" spans="1:11" s="110" customFormat="1" ht="25.5">
      <c r="A384" s="311" t="s">
        <v>3543</v>
      </c>
      <c r="B384" s="311" t="s">
        <v>16</v>
      </c>
      <c r="C384" s="310" t="s">
        <v>849</v>
      </c>
      <c r="D384" s="310" t="s">
        <v>141</v>
      </c>
      <c r="E384" s="311" t="s">
        <v>26</v>
      </c>
      <c r="F384" s="311">
        <v>71.355097999999998</v>
      </c>
      <c r="G384" s="311">
        <v>23.41</v>
      </c>
      <c r="H384" s="316">
        <v>1670.4228441800001</v>
      </c>
      <c r="I384" s="317">
        <v>1E-4</v>
      </c>
      <c r="J384" s="316">
        <v>16993031.976480901</v>
      </c>
      <c r="K384" s="317">
        <v>0.99039999999999995</v>
      </c>
    </row>
    <row r="385" spans="1:11" s="110" customFormat="1" ht="25.5">
      <c r="A385" s="311" t="s">
        <v>4458</v>
      </c>
      <c r="B385" s="311" t="s">
        <v>21</v>
      </c>
      <c r="C385" s="310" t="s">
        <v>4459</v>
      </c>
      <c r="D385" s="310" t="s">
        <v>142</v>
      </c>
      <c r="E385" s="311" t="s">
        <v>45</v>
      </c>
      <c r="F385" s="311">
        <v>1</v>
      </c>
      <c r="G385" s="316">
        <v>1659.25</v>
      </c>
      <c r="H385" s="316">
        <v>1659.25</v>
      </c>
      <c r="I385" s="317">
        <v>1E-4</v>
      </c>
      <c r="J385" s="316">
        <v>16994691.226480901</v>
      </c>
      <c r="K385" s="317">
        <v>0.99050000000000005</v>
      </c>
    </row>
    <row r="386" spans="1:11" s="110" customFormat="1">
      <c r="A386" s="311" t="s">
        <v>1469</v>
      </c>
      <c r="B386" s="311" t="s">
        <v>21</v>
      </c>
      <c r="C386" s="310" t="s">
        <v>171</v>
      </c>
      <c r="D386" s="310" t="s">
        <v>142</v>
      </c>
      <c r="E386" s="311" t="s">
        <v>38</v>
      </c>
      <c r="F386" s="311">
        <v>37.219814</v>
      </c>
      <c r="G386" s="311">
        <v>44.57</v>
      </c>
      <c r="H386" s="316">
        <v>1658.8871099800001</v>
      </c>
      <c r="I386" s="317">
        <v>1E-4</v>
      </c>
      <c r="J386" s="316">
        <v>16996350.1135909</v>
      </c>
      <c r="K386" s="317">
        <v>0.99060000000000004</v>
      </c>
    </row>
    <row r="387" spans="1:11" s="110" customFormat="1">
      <c r="A387" s="311" t="s">
        <v>3570</v>
      </c>
      <c r="B387" s="311" t="s">
        <v>268</v>
      </c>
      <c r="C387" s="310" t="s">
        <v>3571</v>
      </c>
      <c r="D387" s="310" t="s">
        <v>142</v>
      </c>
      <c r="E387" s="311" t="s">
        <v>45</v>
      </c>
      <c r="F387" s="311">
        <v>18</v>
      </c>
      <c r="G387" s="311">
        <v>89.9</v>
      </c>
      <c r="H387" s="316">
        <v>1618.2</v>
      </c>
      <c r="I387" s="317">
        <v>1E-4</v>
      </c>
      <c r="J387" s="316">
        <v>16997968.313590899</v>
      </c>
      <c r="K387" s="317">
        <v>0.99070000000000003</v>
      </c>
    </row>
    <row r="388" spans="1:11" s="110" customFormat="1">
      <c r="A388" s="311" t="s">
        <v>4109</v>
      </c>
      <c r="B388" s="311" t="s">
        <v>21</v>
      </c>
      <c r="C388" s="310" t="s">
        <v>4110</v>
      </c>
      <c r="D388" s="310" t="s">
        <v>142</v>
      </c>
      <c r="E388" s="311" t="s">
        <v>34</v>
      </c>
      <c r="F388" s="311">
        <v>131.648</v>
      </c>
      <c r="G388" s="311">
        <v>12.24</v>
      </c>
      <c r="H388" s="316">
        <v>1611.3715199999999</v>
      </c>
      <c r="I388" s="317">
        <v>1E-4</v>
      </c>
      <c r="J388" s="316">
        <v>16999579.685110901</v>
      </c>
      <c r="K388" s="317">
        <v>0.99080000000000001</v>
      </c>
    </row>
    <row r="389" spans="1:11" s="110" customFormat="1" ht="25.5">
      <c r="A389" s="311" t="s">
        <v>1609</v>
      </c>
      <c r="B389" s="311" t="s">
        <v>21</v>
      </c>
      <c r="C389" s="310" t="s">
        <v>990</v>
      </c>
      <c r="D389" s="310" t="s">
        <v>142</v>
      </c>
      <c r="E389" s="311" t="s">
        <v>34</v>
      </c>
      <c r="F389" s="311">
        <v>111.228656</v>
      </c>
      <c r="G389" s="311">
        <v>14.19</v>
      </c>
      <c r="H389" s="316">
        <v>1578.3346286399999</v>
      </c>
      <c r="I389" s="317">
        <v>1E-4</v>
      </c>
      <c r="J389" s="316">
        <v>17001158.019739501</v>
      </c>
      <c r="K389" s="317">
        <v>0.9909</v>
      </c>
    </row>
    <row r="390" spans="1:11" s="110" customFormat="1" ht="38.25">
      <c r="A390" s="311" t="s">
        <v>1523</v>
      </c>
      <c r="B390" s="311" t="s">
        <v>21</v>
      </c>
      <c r="C390" s="310" t="s">
        <v>867</v>
      </c>
      <c r="D390" s="310" t="s">
        <v>142</v>
      </c>
      <c r="E390" s="311" t="s">
        <v>45</v>
      </c>
      <c r="F390" s="316">
        <v>1158.99962</v>
      </c>
      <c r="G390" s="311">
        <v>1.36</v>
      </c>
      <c r="H390" s="316">
        <v>1576.2394832</v>
      </c>
      <c r="I390" s="317">
        <v>1E-4</v>
      </c>
      <c r="J390" s="316">
        <v>17002734.259222701</v>
      </c>
      <c r="K390" s="317">
        <v>0.99099999999999999</v>
      </c>
    </row>
    <row r="391" spans="1:11" s="110" customFormat="1">
      <c r="A391" s="311" t="s">
        <v>1998</v>
      </c>
      <c r="B391" s="311" t="s">
        <v>21</v>
      </c>
      <c r="C391" s="310" t="s">
        <v>1999</v>
      </c>
      <c r="D391" s="310" t="s">
        <v>141</v>
      </c>
      <c r="E391" s="311" t="s">
        <v>26</v>
      </c>
      <c r="F391" s="311">
        <v>79.207895899999997</v>
      </c>
      <c r="G391" s="311">
        <v>19.79</v>
      </c>
      <c r="H391" s="316">
        <v>1567.524259861</v>
      </c>
      <c r="I391" s="317">
        <v>1E-4</v>
      </c>
      <c r="J391" s="316">
        <v>17004301.7834826</v>
      </c>
      <c r="K391" s="317">
        <v>0.99109999999999998</v>
      </c>
    </row>
    <row r="392" spans="1:11" s="110" customFormat="1">
      <c r="A392" s="311" t="s">
        <v>1966</v>
      </c>
      <c r="B392" s="311" t="s">
        <v>21</v>
      </c>
      <c r="C392" s="310" t="s">
        <v>1967</v>
      </c>
      <c r="D392" s="310" t="s">
        <v>141</v>
      </c>
      <c r="E392" s="311" t="s">
        <v>26</v>
      </c>
      <c r="F392" s="311">
        <v>75.123216299999996</v>
      </c>
      <c r="G392" s="311">
        <v>20.53</v>
      </c>
      <c r="H392" s="316">
        <v>1542.2796306390001</v>
      </c>
      <c r="I392" s="317">
        <v>1E-4</v>
      </c>
      <c r="J392" s="316">
        <v>17005844.063113201</v>
      </c>
      <c r="K392" s="317">
        <v>0.99119999999999997</v>
      </c>
    </row>
    <row r="393" spans="1:11" s="110" customFormat="1" ht="25.5">
      <c r="A393" s="311" t="s">
        <v>1661</v>
      </c>
      <c r="B393" s="311" t="s">
        <v>21</v>
      </c>
      <c r="C393" s="310" t="s">
        <v>1058</v>
      </c>
      <c r="D393" s="310" t="s">
        <v>142</v>
      </c>
      <c r="E393" s="311" t="s">
        <v>45</v>
      </c>
      <c r="F393" s="311">
        <v>17</v>
      </c>
      <c r="G393" s="311">
        <v>90.55</v>
      </c>
      <c r="H393" s="316">
        <v>1539.35</v>
      </c>
      <c r="I393" s="317">
        <v>1E-4</v>
      </c>
      <c r="J393" s="316">
        <v>17007383.413113199</v>
      </c>
      <c r="K393" s="317">
        <v>0.99129999999999996</v>
      </c>
    </row>
    <row r="394" spans="1:11" s="110" customFormat="1" ht="25.5">
      <c r="A394" s="311" t="s">
        <v>1804</v>
      </c>
      <c r="B394" s="311" t="s">
        <v>21</v>
      </c>
      <c r="C394" s="310" t="s">
        <v>1805</v>
      </c>
      <c r="D394" s="310" t="s">
        <v>142</v>
      </c>
      <c r="E394" s="311" t="s">
        <v>26</v>
      </c>
      <c r="F394" s="316">
        <v>4870.3788259000003</v>
      </c>
      <c r="G394" s="311">
        <v>0.31</v>
      </c>
      <c r="H394" s="316">
        <v>1509.817436029</v>
      </c>
      <c r="I394" s="317">
        <v>1E-4</v>
      </c>
      <c r="J394" s="316">
        <v>17008893.230549201</v>
      </c>
      <c r="K394" s="317">
        <v>0.99139999999999995</v>
      </c>
    </row>
    <row r="395" spans="1:11" s="110" customFormat="1" ht="25.5">
      <c r="A395" s="311" t="s">
        <v>1630</v>
      </c>
      <c r="B395" s="311" t="s">
        <v>21</v>
      </c>
      <c r="C395" s="310" t="s">
        <v>1030</v>
      </c>
      <c r="D395" s="310" t="s">
        <v>142</v>
      </c>
      <c r="E395" s="311" t="s">
        <v>45</v>
      </c>
      <c r="F395" s="311">
        <v>226</v>
      </c>
      <c r="G395" s="311">
        <v>6.59</v>
      </c>
      <c r="H395" s="316">
        <v>1489.34</v>
      </c>
      <c r="I395" s="317">
        <v>1E-4</v>
      </c>
      <c r="J395" s="316">
        <v>17010382.570549201</v>
      </c>
      <c r="K395" s="317">
        <v>0.99150000000000005</v>
      </c>
    </row>
    <row r="396" spans="1:11" s="110" customFormat="1" ht="25.5">
      <c r="A396" s="311" t="s">
        <v>3525</v>
      </c>
      <c r="B396" s="311" t="s">
        <v>16</v>
      </c>
      <c r="C396" s="310" t="s">
        <v>3526</v>
      </c>
      <c r="D396" s="310" t="s">
        <v>142</v>
      </c>
      <c r="E396" s="311" t="s">
        <v>36</v>
      </c>
      <c r="F396" s="316">
        <v>2261.091484</v>
      </c>
      <c r="G396" s="311">
        <v>0.65</v>
      </c>
      <c r="H396" s="316">
        <v>1469.7094646</v>
      </c>
      <c r="I396" s="317">
        <v>1E-4</v>
      </c>
      <c r="J396" s="316">
        <v>17011852.2800138</v>
      </c>
      <c r="K396" s="317">
        <v>0.99150000000000005</v>
      </c>
    </row>
    <row r="397" spans="1:11" s="110" customFormat="1">
      <c r="A397" s="311" t="s">
        <v>3973</v>
      </c>
      <c r="B397" s="311" t="s">
        <v>268</v>
      </c>
      <c r="C397" s="310" t="s">
        <v>3974</v>
      </c>
      <c r="D397" s="310" t="s">
        <v>142</v>
      </c>
      <c r="E397" s="311" t="s">
        <v>45</v>
      </c>
      <c r="F397" s="311">
        <v>12</v>
      </c>
      <c r="G397" s="311">
        <v>121.23</v>
      </c>
      <c r="H397" s="316">
        <v>1454.76</v>
      </c>
      <c r="I397" s="317">
        <v>1E-4</v>
      </c>
      <c r="J397" s="316">
        <v>17013307.040013801</v>
      </c>
      <c r="K397" s="317">
        <v>0.99160000000000004</v>
      </c>
    </row>
    <row r="398" spans="1:11" s="110" customFormat="1">
      <c r="A398" s="311" t="s">
        <v>1585</v>
      </c>
      <c r="B398" s="311" t="s">
        <v>21</v>
      </c>
      <c r="C398" s="310" t="s">
        <v>943</v>
      </c>
      <c r="D398" s="310" t="s">
        <v>142</v>
      </c>
      <c r="E398" s="311" t="s">
        <v>34</v>
      </c>
      <c r="F398" s="311">
        <v>270.005</v>
      </c>
      <c r="G398" s="311">
        <v>5.35</v>
      </c>
      <c r="H398" s="316">
        <v>1444.52675</v>
      </c>
      <c r="I398" s="317">
        <v>1E-4</v>
      </c>
      <c r="J398" s="316">
        <v>17014751.5667638</v>
      </c>
      <c r="K398" s="317">
        <v>0.99170000000000003</v>
      </c>
    </row>
    <row r="399" spans="1:11" s="110" customFormat="1" ht="25.5">
      <c r="A399" s="311" t="s">
        <v>1540</v>
      </c>
      <c r="B399" s="311" t="s">
        <v>21</v>
      </c>
      <c r="C399" s="310" t="s">
        <v>895</v>
      </c>
      <c r="D399" s="310" t="s">
        <v>142</v>
      </c>
      <c r="E399" s="311" t="s">
        <v>45</v>
      </c>
      <c r="F399" s="311">
        <v>13</v>
      </c>
      <c r="G399" s="311">
        <v>110.65</v>
      </c>
      <c r="H399" s="316">
        <v>1438.45</v>
      </c>
      <c r="I399" s="317">
        <v>1E-4</v>
      </c>
      <c r="J399" s="316">
        <v>17016190.016763799</v>
      </c>
      <c r="K399" s="317">
        <v>0.99180000000000001</v>
      </c>
    </row>
    <row r="400" spans="1:11" s="110" customFormat="1">
      <c r="A400" s="311" t="s">
        <v>3968</v>
      </c>
      <c r="B400" s="311" t="s">
        <v>487</v>
      </c>
      <c r="C400" s="310" t="s">
        <v>3969</v>
      </c>
      <c r="D400" s="310" t="s">
        <v>142</v>
      </c>
      <c r="E400" s="311" t="s">
        <v>17</v>
      </c>
      <c r="F400" s="311">
        <v>11</v>
      </c>
      <c r="G400" s="311">
        <v>130.22</v>
      </c>
      <c r="H400" s="316">
        <v>1432.42</v>
      </c>
      <c r="I400" s="317">
        <v>1E-4</v>
      </c>
      <c r="J400" s="316">
        <v>17017622.436763801</v>
      </c>
      <c r="K400" s="317">
        <v>0.9919</v>
      </c>
    </row>
    <row r="401" spans="1:11" s="110" customFormat="1" ht="38.25">
      <c r="A401" s="311" t="s">
        <v>1354</v>
      </c>
      <c r="B401" s="311" t="s">
        <v>681</v>
      </c>
      <c r="C401" s="310" t="s">
        <v>684</v>
      </c>
      <c r="D401" s="310" t="s">
        <v>141</v>
      </c>
      <c r="E401" s="311" t="s">
        <v>26</v>
      </c>
      <c r="F401" s="311">
        <v>4</v>
      </c>
      <c r="G401" s="311">
        <v>357</v>
      </c>
      <c r="H401" s="316">
        <v>1428</v>
      </c>
      <c r="I401" s="317">
        <v>1E-4</v>
      </c>
      <c r="J401" s="316">
        <v>17019050.436763801</v>
      </c>
      <c r="K401" s="317">
        <v>0.99199999999999999</v>
      </c>
    </row>
    <row r="402" spans="1:11" s="110" customFormat="1">
      <c r="A402" s="311" t="s">
        <v>1565</v>
      </c>
      <c r="B402" s="311" t="s">
        <v>21</v>
      </c>
      <c r="C402" s="310" t="s">
        <v>164</v>
      </c>
      <c r="D402" s="310" t="s">
        <v>142</v>
      </c>
      <c r="E402" s="311" t="s">
        <v>45</v>
      </c>
      <c r="F402" s="311">
        <v>18.5181</v>
      </c>
      <c r="G402" s="311">
        <v>76.94</v>
      </c>
      <c r="H402" s="316">
        <v>1424.782614</v>
      </c>
      <c r="I402" s="317">
        <v>1E-4</v>
      </c>
      <c r="J402" s="316">
        <v>17020475.219377801</v>
      </c>
      <c r="K402" s="317">
        <v>0.99199999999999999</v>
      </c>
    </row>
    <row r="403" spans="1:11" s="110" customFormat="1">
      <c r="A403" s="311" t="s">
        <v>3619</v>
      </c>
      <c r="B403" s="311" t="s">
        <v>268</v>
      </c>
      <c r="C403" s="310" t="s">
        <v>3620</v>
      </c>
      <c r="D403" s="310" t="s">
        <v>142</v>
      </c>
      <c r="E403" s="311" t="s">
        <v>45</v>
      </c>
      <c r="F403" s="311">
        <v>1</v>
      </c>
      <c r="G403" s="316">
        <v>1389.79</v>
      </c>
      <c r="H403" s="316">
        <v>1389.79</v>
      </c>
      <c r="I403" s="317">
        <v>1E-4</v>
      </c>
      <c r="J403" s="316">
        <v>17021865.0093778</v>
      </c>
      <c r="K403" s="317">
        <v>0.99209999999999998</v>
      </c>
    </row>
    <row r="404" spans="1:11" s="110" customFormat="1">
      <c r="A404" s="311" t="s">
        <v>4129</v>
      </c>
      <c r="B404" s="311" t="s">
        <v>21</v>
      </c>
      <c r="C404" s="310" t="s">
        <v>4130</v>
      </c>
      <c r="D404" s="310" t="s">
        <v>142</v>
      </c>
      <c r="E404" s="311" t="s">
        <v>34</v>
      </c>
      <c r="F404" s="311">
        <v>311.42</v>
      </c>
      <c r="G404" s="311">
        <v>4.45</v>
      </c>
      <c r="H404" s="316">
        <v>1385.819</v>
      </c>
      <c r="I404" s="317">
        <v>1E-4</v>
      </c>
      <c r="J404" s="316">
        <v>17023250.828377798</v>
      </c>
      <c r="K404" s="317">
        <v>0.99219999999999997</v>
      </c>
    </row>
    <row r="405" spans="1:11" s="110" customFormat="1" ht="25.5">
      <c r="A405" s="311" t="s">
        <v>4117</v>
      </c>
      <c r="B405" s="311" t="s">
        <v>487</v>
      </c>
      <c r="C405" s="310" t="s">
        <v>4118</v>
      </c>
      <c r="D405" s="310" t="s">
        <v>142</v>
      </c>
      <c r="E405" s="311" t="s">
        <v>17</v>
      </c>
      <c r="F405" s="311">
        <v>1</v>
      </c>
      <c r="G405" s="316">
        <v>1380.15</v>
      </c>
      <c r="H405" s="316">
        <v>1380.15</v>
      </c>
      <c r="I405" s="317">
        <v>1E-4</v>
      </c>
      <c r="J405" s="316">
        <v>17024630.9783778</v>
      </c>
      <c r="K405" s="317">
        <v>0.99229999999999996</v>
      </c>
    </row>
    <row r="406" spans="1:11" s="110" customFormat="1" ht="38.25">
      <c r="A406" s="311" t="s">
        <v>1520</v>
      </c>
      <c r="B406" s="311" t="s">
        <v>21</v>
      </c>
      <c r="C406" s="310" t="s">
        <v>129</v>
      </c>
      <c r="D406" s="310" t="s">
        <v>142</v>
      </c>
      <c r="E406" s="311" t="s">
        <v>45</v>
      </c>
      <c r="F406" s="316">
        <v>6880.2015000000001</v>
      </c>
      <c r="G406" s="311">
        <v>0.2</v>
      </c>
      <c r="H406" s="316">
        <v>1376.0402999999999</v>
      </c>
      <c r="I406" s="317">
        <v>1E-4</v>
      </c>
      <c r="J406" s="316">
        <v>17026007.018677801</v>
      </c>
      <c r="K406" s="317">
        <v>0.99239999999999995</v>
      </c>
    </row>
    <row r="407" spans="1:11" s="110" customFormat="1">
      <c r="A407" s="311" t="s">
        <v>4546</v>
      </c>
      <c r="B407" s="311" t="s">
        <v>21</v>
      </c>
      <c r="C407" s="310" t="s">
        <v>4547</v>
      </c>
      <c r="D407" s="310" t="s">
        <v>141</v>
      </c>
      <c r="E407" s="311" t="s">
        <v>26</v>
      </c>
      <c r="F407" s="311">
        <v>69.191118000000003</v>
      </c>
      <c r="G407" s="311">
        <v>19.79</v>
      </c>
      <c r="H407" s="316">
        <v>1369.2922252200001</v>
      </c>
      <c r="I407" s="317">
        <v>1E-4</v>
      </c>
      <c r="J407" s="316">
        <v>17027376.310903002</v>
      </c>
      <c r="K407" s="317">
        <v>0.99239999999999995</v>
      </c>
    </row>
    <row r="408" spans="1:11" s="110" customFormat="1" ht="25.5">
      <c r="A408" s="311" t="s">
        <v>1538</v>
      </c>
      <c r="B408" s="311" t="s">
        <v>21</v>
      </c>
      <c r="C408" s="310" t="s">
        <v>891</v>
      </c>
      <c r="D408" s="310" t="s">
        <v>142</v>
      </c>
      <c r="E408" s="311" t="s">
        <v>45</v>
      </c>
      <c r="F408" s="311">
        <v>21</v>
      </c>
      <c r="G408" s="311">
        <v>63.44</v>
      </c>
      <c r="H408" s="316">
        <v>1332.24</v>
      </c>
      <c r="I408" s="317">
        <v>1E-4</v>
      </c>
      <c r="J408" s="316">
        <v>17028708.550903</v>
      </c>
      <c r="K408" s="317">
        <v>0.99250000000000005</v>
      </c>
    </row>
    <row r="409" spans="1:11" s="110" customFormat="1">
      <c r="A409" s="311" t="s">
        <v>1617</v>
      </c>
      <c r="B409" s="311" t="s">
        <v>21</v>
      </c>
      <c r="C409" s="310" t="s">
        <v>1003</v>
      </c>
      <c r="D409" s="310" t="s">
        <v>142</v>
      </c>
      <c r="E409" s="311" t="s">
        <v>45</v>
      </c>
      <c r="F409" s="311">
        <v>409</v>
      </c>
      <c r="G409" s="311">
        <v>3.25</v>
      </c>
      <c r="H409" s="316">
        <v>1329.25</v>
      </c>
      <c r="I409" s="317">
        <v>1E-4</v>
      </c>
      <c r="J409" s="316">
        <v>17030037.800903</v>
      </c>
      <c r="K409" s="317">
        <v>0.99260000000000004</v>
      </c>
    </row>
    <row r="410" spans="1:11" s="110" customFormat="1">
      <c r="A410" s="311" t="s">
        <v>1687</v>
      </c>
      <c r="B410" s="311" t="s">
        <v>21</v>
      </c>
      <c r="C410" s="310" t="s">
        <v>565</v>
      </c>
      <c r="D410" s="310" t="s">
        <v>142</v>
      </c>
      <c r="E410" s="311" t="s">
        <v>45</v>
      </c>
      <c r="F410" s="311">
        <v>6</v>
      </c>
      <c r="G410" s="311">
        <v>220.94</v>
      </c>
      <c r="H410" s="316">
        <v>1325.64</v>
      </c>
      <c r="I410" s="317">
        <v>1E-4</v>
      </c>
      <c r="J410" s="316">
        <v>17031363.440903001</v>
      </c>
      <c r="K410" s="317">
        <v>0.99270000000000003</v>
      </c>
    </row>
    <row r="411" spans="1:11" s="110" customFormat="1">
      <c r="A411" s="311" t="s">
        <v>3559</v>
      </c>
      <c r="B411" s="311" t="s">
        <v>21</v>
      </c>
      <c r="C411" s="310" t="s">
        <v>3560</v>
      </c>
      <c r="D411" s="310" t="s">
        <v>142</v>
      </c>
      <c r="E411" s="311" t="s">
        <v>45</v>
      </c>
      <c r="F411" s="311">
        <v>278</v>
      </c>
      <c r="G411" s="311">
        <v>4.76</v>
      </c>
      <c r="H411" s="316">
        <v>1323.28</v>
      </c>
      <c r="I411" s="317">
        <v>1E-4</v>
      </c>
      <c r="J411" s="316">
        <v>17032686.720903002</v>
      </c>
      <c r="K411" s="317">
        <v>0.99280000000000002</v>
      </c>
    </row>
    <row r="412" spans="1:11" s="110" customFormat="1" ht="38.25">
      <c r="A412" s="311" t="s">
        <v>1533</v>
      </c>
      <c r="B412" s="311" t="s">
        <v>21</v>
      </c>
      <c r="C412" s="310" t="s">
        <v>881</v>
      </c>
      <c r="D412" s="310" t="s">
        <v>142</v>
      </c>
      <c r="E412" s="311" t="s">
        <v>34</v>
      </c>
      <c r="F412" s="311">
        <v>23.751000000000001</v>
      </c>
      <c r="G412" s="311">
        <v>54.06</v>
      </c>
      <c r="H412" s="316">
        <v>1283.9790599999999</v>
      </c>
      <c r="I412" s="317">
        <v>1E-4</v>
      </c>
      <c r="J412" s="316">
        <v>17033970.699963</v>
      </c>
      <c r="K412" s="317">
        <v>0.99280000000000002</v>
      </c>
    </row>
    <row r="413" spans="1:11" s="110" customFormat="1" ht="25.5">
      <c r="A413" s="311" t="s">
        <v>3506</v>
      </c>
      <c r="B413" s="311" t="s">
        <v>16</v>
      </c>
      <c r="C413" s="310" t="s">
        <v>3507</v>
      </c>
      <c r="D413" s="310" t="s">
        <v>142</v>
      </c>
      <c r="E413" s="311" t="s">
        <v>17</v>
      </c>
      <c r="F413" s="311">
        <v>1</v>
      </c>
      <c r="G413" s="316">
        <v>1274.93</v>
      </c>
      <c r="H413" s="316">
        <v>1274.93</v>
      </c>
      <c r="I413" s="317">
        <v>1E-4</v>
      </c>
      <c r="J413" s="316">
        <v>17035245.629962999</v>
      </c>
      <c r="K413" s="317">
        <v>0.9929</v>
      </c>
    </row>
    <row r="414" spans="1:11" s="110" customFormat="1" ht="25.5">
      <c r="A414" s="311" t="s">
        <v>2295</v>
      </c>
      <c r="B414" s="311" t="s">
        <v>21</v>
      </c>
      <c r="C414" s="310" t="s">
        <v>2296</v>
      </c>
      <c r="D414" s="310" t="s">
        <v>142</v>
      </c>
      <c r="E414" s="311" t="s">
        <v>45</v>
      </c>
      <c r="F414" s="311">
        <v>1</v>
      </c>
      <c r="G414" s="316">
        <v>1267.4000000000001</v>
      </c>
      <c r="H414" s="316">
        <v>1267.4000000000001</v>
      </c>
      <c r="I414" s="317">
        <v>1E-4</v>
      </c>
      <c r="J414" s="316">
        <v>17036513.029963002</v>
      </c>
      <c r="K414" s="317">
        <v>0.99299999999999999</v>
      </c>
    </row>
    <row r="415" spans="1:11" s="110" customFormat="1">
      <c r="A415" s="311" t="s">
        <v>1658</v>
      </c>
      <c r="B415" s="311" t="s">
        <v>21</v>
      </c>
      <c r="C415" s="310" t="s">
        <v>1052</v>
      </c>
      <c r="D415" s="310" t="s">
        <v>142</v>
      </c>
      <c r="E415" s="311" t="s">
        <v>45</v>
      </c>
      <c r="F415" s="311">
        <v>41</v>
      </c>
      <c r="G415" s="311">
        <v>30.76</v>
      </c>
      <c r="H415" s="316">
        <v>1261.1600000000001</v>
      </c>
      <c r="I415" s="317">
        <v>1E-4</v>
      </c>
      <c r="J415" s="316">
        <v>17037774.189963002</v>
      </c>
      <c r="K415" s="317">
        <v>0.99299999999999999</v>
      </c>
    </row>
    <row r="416" spans="1:11" s="110" customFormat="1">
      <c r="A416" s="311" t="s">
        <v>3481</v>
      </c>
      <c r="B416" s="311" t="s">
        <v>268</v>
      </c>
      <c r="C416" s="310" t="s">
        <v>3482</v>
      </c>
      <c r="D416" s="310" t="s">
        <v>142</v>
      </c>
      <c r="E416" s="311" t="s">
        <v>45</v>
      </c>
      <c r="F416" s="311">
        <v>410</v>
      </c>
      <c r="G416" s="311">
        <v>3.07</v>
      </c>
      <c r="H416" s="316">
        <v>1258.7</v>
      </c>
      <c r="I416" s="317">
        <v>1E-4</v>
      </c>
      <c r="J416" s="316">
        <v>17039032.889963001</v>
      </c>
      <c r="K416" s="317">
        <v>0.99309999999999998</v>
      </c>
    </row>
    <row r="417" spans="1:11" s="110" customFormat="1">
      <c r="A417" s="311" t="s">
        <v>3914</v>
      </c>
      <c r="B417" s="311" t="s">
        <v>21</v>
      </c>
      <c r="C417" s="310" t="s">
        <v>3915</v>
      </c>
      <c r="D417" s="310" t="s">
        <v>142</v>
      </c>
      <c r="E417" s="311" t="s">
        <v>45</v>
      </c>
      <c r="F417" s="311">
        <v>24</v>
      </c>
      <c r="G417" s="311">
        <v>52</v>
      </c>
      <c r="H417" s="316">
        <v>1248</v>
      </c>
      <c r="I417" s="317">
        <v>1E-4</v>
      </c>
      <c r="J417" s="316">
        <v>17040280.889963001</v>
      </c>
      <c r="K417" s="317">
        <v>0.99319999999999997</v>
      </c>
    </row>
    <row r="418" spans="1:11" s="110" customFormat="1">
      <c r="A418" s="311" t="s">
        <v>4408</v>
      </c>
      <c r="B418" s="311" t="s">
        <v>268</v>
      </c>
      <c r="C418" s="310" t="s">
        <v>4409</v>
      </c>
      <c r="D418" s="310" t="s">
        <v>142</v>
      </c>
      <c r="E418" s="311" t="s">
        <v>45</v>
      </c>
      <c r="F418" s="311">
        <v>1</v>
      </c>
      <c r="G418" s="316">
        <v>1224.1500000000001</v>
      </c>
      <c r="H418" s="316">
        <v>1224.1500000000001</v>
      </c>
      <c r="I418" s="317">
        <v>1E-4</v>
      </c>
      <c r="J418" s="316">
        <v>17041505.039963</v>
      </c>
      <c r="K418" s="317">
        <v>0.99329999999999996</v>
      </c>
    </row>
    <row r="419" spans="1:11" s="110" customFormat="1" ht="63.75">
      <c r="A419" s="311" t="s">
        <v>3219</v>
      </c>
      <c r="B419" s="311" t="s">
        <v>21</v>
      </c>
      <c r="C419" s="310" t="s">
        <v>3220</v>
      </c>
      <c r="D419" s="310" t="s">
        <v>142</v>
      </c>
      <c r="E419" s="311" t="s">
        <v>105</v>
      </c>
      <c r="F419" s="311">
        <v>8</v>
      </c>
      <c r="G419" s="311">
        <v>152.12</v>
      </c>
      <c r="H419" s="316">
        <v>1216.96</v>
      </c>
      <c r="I419" s="317">
        <v>1E-4</v>
      </c>
      <c r="J419" s="316">
        <v>17042721.999963</v>
      </c>
      <c r="K419" s="317">
        <v>0.99329999999999996</v>
      </c>
    </row>
    <row r="420" spans="1:11" s="110" customFormat="1" ht="25.5">
      <c r="A420" s="311" t="s">
        <v>1669</v>
      </c>
      <c r="B420" s="311" t="s">
        <v>21</v>
      </c>
      <c r="C420" s="310" t="s">
        <v>1073</v>
      </c>
      <c r="D420" s="310" t="s">
        <v>142</v>
      </c>
      <c r="E420" s="311" t="s">
        <v>45</v>
      </c>
      <c r="F420" s="311">
        <v>12</v>
      </c>
      <c r="G420" s="311">
        <v>99.3</v>
      </c>
      <c r="H420" s="316">
        <v>1191.5999999999999</v>
      </c>
      <c r="I420" s="317">
        <v>1E-4</v>
      </c>
      <c r="J420" s="316">
        <v>17043913.599962998</v>
      </c>
      <c r="K420" s="317">
        <v>0.99339999999999995</v>
      </c>
    </row>
    <row r="421" spans="1:11" s="110" customFormat="1">
      <c r="A421" s="311" t="s">
        <v>1719</v>
      </c>
      <c r="B421" s="311" t="s">
        <v>21</v>
      </c>
      <c r="C421" s="310" t="s">
        <v>1136</v>
      </c>
      <c r="D421" s="310" t="s">
        <v>142</v>
      </c>
      <c r="E421" s="311" t="s">
        <v>38</v>
      </c>
      <c r="F421" s="311">
        <v>99.818681600000005</v>
      </c>
      <c r="G421" s="311">
        <v>11.89</v>
      </c>
      <c r="H421" s="316">
        <v>1186.8441242240001</v>
      </c>
      <c r="I421" s="317">
        <v>1E-4</v>
      </c>
      <c r="J421" s="316">
        <v>17045100.4440872</v>
      </c>
      <c r="K421" s="317">
        <v>0.99350000000000005</v>
      </c>
    </row>
    <row r="422" spans="1:11" s="110" customFormat="1" ht="25.5">
      <c r="A422" s="311" t="s">
        <v>1579</v>
      </c>
      <c r="B422" s="311" t="s">
        <v>21</v>
      </c>
      <c r="C422" s="310" t="s">
        <v>942</v>
      </c>
      <c r="D422" s="310" t="s">
        <v>142</v>
      </c>
      <c r="E422" s="311" t="s">
        <v>45</v>
      </c>
      <c r="F422" s="311">
        <v>122</v>
      </c>
      <c r="G422" s="311">
        <v>9.69</v>
      </c>
      <c r="H422" s="316">
        <v>1182.18</v>
      </c>
      <c r="I422" s="317">
        <v>1E-4</v>
      </c>
      <c r="J422" s="316">
        <v>17046282.6240872</v>
      </c>
      <c r="K422" s="317">
        <v>0.99350000000000005</v>
      </c>
    </row>
    <row r="423" spans="1:11" s="110" customFormat="1" ht="25.5">
      <c r="A423" s="311" t="s">
        <v>3275</v>
      </c>
      <c r="B423" s="311" t="s">
        <v>21</v>
      </c>
      <c r="C423" s="310" t="s">
        <v>3276</v>
      </c>
      <c r="D423" s="310" t="s">
        <v>142</v>
      </c>
      <c r="E423" s="311" t="s">
        <v>789</v>
      </c>
      <c r="F423" s="311">
        <v>23.769774000000002</v>
      </c>
      <c r="G423" s="311">
        <v>49.56</v>
      </c>
      <c r="H423" s="316">
        <v>1178.02999944</v>
      </c>
      <c r="I423" s="317">
        <v>1E-4</v>
      </c>
      <c r="J423" s="316">
        <v>17047460.654086601</v>
      </c>
      <c r="K423" s="317">
        <v>0.99360000000000004</v>
      </c>
    </row>
    <row r="424" spans="1:11" s="110" customFormat="1">
      <c r="A424" s="311" t="s">
        <v>4003</v>
      </c>
      <c r="B424" s="311" t="s">
        <v>268</v>
      </c>
      <c r="C424" s="310" t="s">
        <v>4004</v>
      </c>
      <c r="D424" s="310" t="s">
        <v>142</v>
      </c>
      <c r="E424" s="311" t="s">
        <v>45</v>
      </c>
      <c r="F424" s="311">
        <v>3</v>
      </c>
      <c r="G424" s="311">
        <v>390.9</v>
      </c>
      <c r="H424" s="316">
        <v>1172.7</v>
      </c>
      <c r="I424" s="317">
        <v>1E-4</v>
      </c>
      <c r="J424" s="316">
        <v>17048633.3540866</v>
      </c>
      <c r="K424" s="317">
        <v>0.99370000000000003</v>
      </c>
    </row>
    <row r="425" spans="1:11" s="110" customFormat="1">
      <c r="A425" s="311" t="s">
        <v>1546</v>
      </c>
      <c r="B425" s="311" t="s">
        <v>21</v>
      </c>
      <c r="C425" s="310" t="s">
        <v>903</v>
      </c>
      <c r="D425" s="310" t="s">
        <v>142</v>
      </c>
      <c r="E425" s="311" t="s">
        <v>34</v>
      </c>
      <c r="F425" s="311">
        <v>412.76</v>
      </c>
      <c r="G425" s="311">
        <v>2.81</v>
      </c>
      <c r="H425" s="316">
        <v>1159.8556000000001</v>
      </c>
      <c r="I425" s="317">
        <v>1E-4</v>
      </c>
      <c r="J425" s="316">
        <v>17049793.2096866</v>
      </c>
      <c r="K425" s="317">
        <v>0.99370000000000003</v>
      </c>
    </row>
    <row r="426" spans="1:11" s="110" customFormat="1">
      <c r="A426" s="311" t="s">
        <v>1950</v>
      </c>
      <c r="B426" s="311" t="s">
        <v>21</v>
      </c>
      <c r="C426" s="310" t="s">
        <v>1951</v>
      </c>
      <c r="D426" s="310" t="s">
        <v>141</v>
      </c>
      <c r="E426" s="311" t="s">
        <v>26</v>
      </c>
      <c r="F426" s="311">
        <v>42.652698899999997</v>
      </c>
      <c r="G426" s="311">
        <v>27.19</v>
      </c>
      <c r="H426" s="316">
        <v>1159.726883091</v>
      </c>
      <c r="I426" s="317">
        <v>1E-4</v>
      </c>
      <c r="J426" s="316">
        <v>17050952.936569698</v>
      </c>
      <c r="K426" s="317">
        <v>0.99380000000000002</v>
      </c>
    </row>
    <row r="427" spans="1:11" s="110" customFormat="1" ht="25.5">
      <c r="A427" s="311" t="s">
        <v>1584</v>
      </c>
      <c r="B427" s="311" t="s">
        <v>21</v>
      </c>
      <c r="C427" s="310" t="s">
        <v>185</v>
      </c>
      <c r="D427" s="310" t="s">
        <v>142</v>
      </c>
      <c r="E427" s="311" t="s">
        <v>45</v>
      </c>
      <c r="F427" s="311">
        <v>419</v>
      </c>
      <c r="G427" s="311">
        <v>2.74</v>
      </c>
      <c r="H427" s="316">
        <v>1148.06</v>
      </c>
      <c r="I427" s="317">
        <v>1E-4</v>
      </c>
      <c r="J427" s="316">
        <v>17052100.996569701</v>
      </c>
      <c r="K427" s="317">
        <v>0.99390000000000001</v>
      </c>
    </row>
    <row r="428" spans="1:11" s="110" customFormat="1" ht="25.5">
      <c r="A428" s="311" t="s">
        <v>1561</v>
      </c>
      <c r="B428" s="311" t="s">
        <v>21</v>
      </c>
      <c r="C428" s="310" t="s">
        <v>925</v>
      </c>
      <c r="D428" s="310" t="s">
        <v>142</v>
      </c>
      <c r="E428" s="311" t="s">
        <v>34</v>
      </c>
      <c r="F428" s="311">
        <v>59.5</v>
      </c>
      <c r="G428" s="311">
        <v>19.22</v>
      </c>
      <c r="H428" s="316">
        <v>1143.5899999999999</v>
      </c>
      <c r="I428" s="317">
        <v>1E-4</v>
      </c>
      <c r="J428" s="316">
        <v>17053244.5865697</v>
      </c>
      <c r="K428" s="317">
        <v>0.99399999999999999</v>
      </c>
    </row>
    <row r="429" spans="1:11" s="110" customFormat="1" ht="25.5">
      <c r="A429" s="311" t="s">
        <v>1454</v>
      </c>
      <c r="B429" s="311" t="s">
        <v>21</v>
      </c>
      <c r="C429" s="310" t="s">
        <v>819</v>
      </c>
      <c r="D429" s="310" t="s">
        <v>142</v>
      </c>
      <c r="E429" s="311" t="s">
        <v>45</v>
      </c>
      <c r="F429" s="316">
        <v>10372.968079</v>
      </c>
      <c r="G429" s="311">
        <v>0.11</v>
      </c>
      <c r="H429" s="316">
        <v>1141.0264886900002</v>
      </c>
      <c r="I429" s="317">
        <v>1E-4</v>
      </c>
      <c r="J429" s="316">
        <v>17054385.613058399</v>
      </c>
      <c r="K429" s="317">
        <v>0.99399999999999999</v>
      </c>
    </row>
    <row r="430" spans="1:11" s="110" customFormat="1" ht="25.5">
      <c r="A430" s="311" t="s">
        <v>1663</v>
      </c>
      <c r="B430" s="311" t="s">
        <v>21</v>
      </c>
      <c r="C430" s="310" t="s">
        <v>1061</v>
      </c>
      <c r="D430" s="310" t="s">
        <v>142</v>
      </c>
      <c r="E430" s="311" t="s">
        <v>45</v>
      </c>
      <c r="F430" s="311">
        <v>99</v>
      </c>
      <c r="G430" s="311">
        <v>11.5</v>
      </c>
      <c r="H430" s="316">
        <v>1138.5</v>
      </c>
      <c r="I430" s="317">
        <v>1E-4</v>
      </c>
      <c r="J430" s="316">
        <v>17055524.113058399</v>
      </c>
      <c r="K430" s="317">
        <v>0.99409999999999998</v>
      </c>
    </row>
    <row r="431" spans="1:11" s="110" customFormat="1" ht="38.25">
      <c r="A431" s="311" t="s">
        <v>4628</v>
      </c>
      <c r="B431" s="311" t="s">
        <v>21</v>
      </c>
      <c r="C431" s="310" t="s">
        <v>4629</v>
      </c>
      <c r="D431" s="310" t="s">
        <v>915</v>
      </c>
      <c r="E431" s="311" t="s">
        <v>45</v>
      </c>
      <c r="F431" s="311">
        <v>1.7671E-3</v>
      </c>
      <c r="G431" s="316">
        <v>625341.67000000004</v>
      </c>
      <c r="H431" s="316">
        <v>1105.0412650569999</v>
      </c>
      <c r="I431" s="317">
        <v>1E-4</v>
      </c>
      <c r="J431" s="316">
        <v>17056629.1543235</v>
      </c>
      <c r="K431" s="317">
        <v>0.99409999999999998</v>
      </c>
    </row>
    <row r="432" spans="1:11" s="110" customFormat="1" ht="25.5">
      <c r="A432" s="311" t="s">
        <v>3494</v>
      </c>
      <c r="B432" s="311" t="s">
        <v>21</v>
      </c>
      <c r="C432" s="310" t="s">
        <v>3495</v>
      </c>
      <c r="D432" s="310" t="s">
        <v>142</v>
      </c>
      <c r="E432" s="311" t="s">
        <v>45</v>
      </c>
      <c r="F432" s="311">
        <v>24</v>
      </c>
      <c r="G432" s="311">
        <v>45.96</v>
      </c>
      <c r="H432" s="316">
        <v>1103.04</v>
      </c>
      <c r="I432" s="317">
        <v>1E-4</v>
      </c>
      <c r="J432" s="316">
        <v>17057732.194323499</v>
      </c>
      <c r="K432" s="317">
        <v>0.99419999999999997</v>
      </c>
    </row>
    <row r="433" spans="1:11" s="110" customFormat="1" ht="25.5">
      <c r="A433" s="311" t="s">
        <v>1542</v>
      </c>
      <c r="B433" s="311" t="s">
        <v>21</v>
      </c>
      <c r="C433" s="310" t="s">
        <v>898</v>
      </c>
      <c r="D433" s="310" t="s">
        <v>142</v>
      </c>
      <c r="E433" s="311" t="s">
        <v>45</v>
      </c>
      <c r="F433" s="311">
        <v>2</v>
      </c>
      <c r="G433" s="311">
        <v>550.96</v>
      </c>
      <c r="H433" s="316">
        <v>1101.92</v>
      </c>
      <c r="I433" s="317">
        <v>1E-4</v>
      </c>
      <c r="J433" s="316">
        <v>17058834.114323501</v>
      </c>
      <c r="K433" s="317">
        <v>0.99429999999999996</v>
      </c>
    </row>
    <row r="434" spans="1:11" s="110" customFormat="1" ht="25.5">
      <c r="A434" s="311" t="s">
        <v>1900</v>
      </c>
      <c r="B434" s="311" t="s">
        <v>21</v>
      </c>
      <c r="C434" s="310" t="s">
        <v>1901</v>
      </c>
      <c r="D434" s="310" t="s">
        <v>915</v>
      </c>
      <c r="E434" s="311" t="s">
        <v>45</v>
      </c>
      <c r="F434" s="311">
        <v>7.0955099999999993E-2</v>
      </c>
      <c r="G434" s="316">
        <v>15517.56</v>
      </c>
      <c r="H434" s="316">
        <v>1101.050021556</v>
      </c>
      <c r="I434" s="317">
        <v>1E-4</v>
      </c>
      <c r="J434" s="316">
        <v>17059935.164345101</v>
      </c>
      <c r="K434" s="317">
        <v>0.99429999999999996</v>
      </c>
    </row>
    <row r="435" spans="1:11" s="110" customFormat="1">
      <c r="A435" s="311" t="s">
        <v>2128</v>
      </c>
      <c r="B435" s="311" t="s">
        <v>21</v>
      </c>
      <c r="C435" s="310" t="s">
        <v>2129</v>
      </c>
      <c r="D435" s="310" t="s">
        <v>142</v>
      </c>
      <c r="E435" s="311" t="s">
        <v>45</v>
      </c>
      <c r="F435" s="311">
        <v>173.99961999999999</v>
      </c>
      <c r="G435" s="311">
        <v>6.21</v>
      </c>
      <c r="H435" s="316">
        <v>1080.5376401999999</v>
      </c>
      <c r="I435" s="317">
        <v>1E-4</v>
      </c>
      <c r="J435" s="316">
        <v>17061015.7019853</v>
      </c>
      <c r="K435" s="317">
        <v>0.99439999999999995</v>
      </c>
    </row>
    <row r="436" spans="1:11" s="110" customFormat="1" ht="38.25">
      <c r="A436" s="311" t="s">
        <v>3728</v>
      </c>
      <c r="B436" s="311" t="s">
        <v>21</v>
      </c>
      <c r="C436" s="310" t="s">
        <v>3729</v>
      </c>
      <c r="D436" s="310" t="s">
        <v>142</v>
      </c>
      <c r="E436" s="311" t="s">
        <v>45</v>
      </c>
      <c r="F436" s="311">
        <v>3</v>
      </c>
      <c r="G436" s="311">
        <v>354.57</v>
      </c>
      <c r="H436" s="316">
        <v>1063.71</v>
      </c>
      <c r="I436" s="317">
        <v>1E-4</v>
      </c>
      <c r="J436" s="316">
        <v>17062079.4119853</v>
      </c>
      <c r="K436" s="317">
        <v>0.99450000000000005</v>
      </c>
    </row>
    <row r="437" spans="1:11" s="110" customFormat="1" ht="25.5">
      <c r="A437" s="311" t="s">
        <v>3731</v>
      </c>
      <c r="B437" s="311" t="s">
        <v>16</v>
      </c>
      <c r="C437" s="310" t="s">
        <v>3732</v>
      </c>
      <c r="D437" s="310" t="s">
        <v>142</v>
      </c>
      <c r="E437" s="311" t="s">
        <v>17</v>
      </c>
      <c r="F437" s="311">
        <v>48</v>
      </c>
      <c r="G437" s="311">
        <v>21.79</v>
      </c>
      <c r="H437" s="316">
        <v>1045.92</v>
      </c>
      <c r="I437" s="317">
        <v>1E-4</v>
      </c>
      <c r="J437" s="316">
        <v>17063125.331985299</v>
      </c>
      <c r="K437" s="317">
        <v>0.99450000000000005</v>
      </c>
    </row>
    <row r="438" spans="1:11" s="110" customFormat="1" ht="25.5">
      <c r="A438" s="311" t="s">
        <v>1457</v>
      </c>
      <c r="B438" s="311" t="s">
        <v>21</v>
      </c>
      <c r="C438" s="310" t="s">
        <v>822</v>
      </c>
      <c r="D438" s="310" t="s">
        <v>142</v>
      </c>
      <c r="E438" s="311" t="s">
        <v>38</v>
      </c>
      <c r="F438" s="311">
        <v>33.048029999999997</v>
      </c>
      <c r="G438" s="311">
        <v>30.72</v>
      </c>
      <c r="H438" s="316">
        <v>1015.2354816</v>
      </c>
      <c r="I438" s="317">
        <v>1E-4</v>
      </c>
      <c r="J438" s="316">
        <v>17064140.5674669</v>
      </c>
      <c r="K438" s="317">
        <v>0.99460000000000004</v>
      </c>
    </row>
    <row r="439" spans="1:11" s="110" customFormat="1" ht="25.5">
      <c r="A439" s="311" t="s">
        <v>4073</v>
      </c>
      <c r="B439" s="311" t="s">
        <v>16</v>
      </c>
      <c r="C439" s="310" t="s">
        <v>4074</v>
      </c>
      <c r="D439" s="310" t="s">
        <v>142</v>
      </c>
      <c r="E439" s="311" t="s">
        <v>36</v>
      </c>
      <c r="F439" s="311">
        <v>151.86000000000001</v>
      </c>
      <c r="G439" s="311">
        <v>6.67</v>
      </c>
      <c r="H439" s="316">
        <v>1012.9062</v>
      </c>
      <c r="I439" s="317">
        <v>1E-4</v>
      </c>
      <c r="J439" s="316">
        <v>17065153.473666899</v>
      </c>
      <c r="K439" s="317">
        <v>0.99460000000000004</v>
      </c>
    </row>
    <row r="440" spans="1:11" s="110" customFormat="1">
      <c r="A440" s="311" t="s">
        <v>1518</v>
      </c>
      <c r="B440" s="311" t="s">
        <v>21</v>
      </c>
      <c r="C440" s="310" t="s">
        <v>300</v>
      </c>
      <c r="D440" s="310" t="s">
        <v>142</v>
      </c>
      <c r="E440" s="311" t="s">
        <v>45</v>
      </c>
      <c r="F440" s="311">
        <v>50</v>
      </c>
      <c r="G440" s="311">
        <v>20.170000000000002</v>
      </c>
      <c r="H440" s="316">
        <v>1008.5</v>
      </c>
      <c r="I440" s="317">
        <v>1E-4</v>
      </c>
      <c r="J440" s="316">
        <v>17066161.973666899</v>
      </c>
      <c r="K440" s="317">
        <v>0.99470000000000003</v>
      </c>
    </row>
    <row r="441" spans="1:11" s="110" customFormat="1" ht="25.5">
      <c r="A441" s="311" t="s">
        <v>1607</v>
      </c>
      <c r="B441" s="311" t="s">
        <v>21</v>
      </c>
      <c r="C441" s="310" t="s">
        <v>986</v>
      </c>
      <c r="D441" s="310" t="s">
        <v>142</v>
      </c>
      <c r="E441" s="311" t="s">
        <v>34</v>
      </c>
      <c r="F441" s="311">
        <v>153.80441999999999</v>
      </c>
      <c r="G441" s="311">
        <v>6.55</v>
      </c>
      <c r="H441" s="316">
        <v>1007.418951</v>
      </c>
      <c r="I441" s="317">
        <v>1E-4</v>
      </c>
      <c r="J441" s="316">
        <v>17067169.3926179</v>
      </c>
      <c r="K441" s="317">
        <v>0.99480000000000002</v>
      </c>
    </row>
    <row r="442" spans="1:11" s="110" customFormat="1">
      <c r="A442" s="311" t="s">
        <v>3868</v>
      </c>
      <c r="B442" s="311" t="s">
        <v>268</v>
      </c>
      <c r="C442" s="310" t="s">
        <v>3869</v>
      </c>
      <c r="D442" s="310" t="s">
        <v>142</v>
      </c>
      <c r="E442" s="311" t="s">
        <v>45</v>
      </c>
      <c r="F442" s="311">
        <v>19</v>
      </c>
      <c r="G442" s="311">
        <v>51.91</v>
      </c>
      <c r="H442" s="316">
        <v>986.29</v>
      </c>
      <c r="I442" s="317">
        <v>1E-4</v>
      </c>
      <c r="J442" s="316">
        <v>17068155.682617899</v>
      </c>
      <c r="K442" s="317">
        <v>0.99480000000000002</v>
      </c>
    </row>
    <row r="443" spans="1:11" s="110" customFormat="1" ht="38.25">
      <c r="A443" s="311" t="s">
        <v>2179</v>
      </c>
      <c r="B443" s="311" t="s">
        <v>21</v>
      </c>
      <c r="C443" s="310" t="s">
        <v>2180</v>
      </c>
      <c r="D443" s="310" t="s">
        <v>142</v>
      </c>
      <c r="E443" s="311" t="s">
        <v>3</v>
      </c>
      <c r="F443" s="311">
        <v>13.6400279</v>
      </c>
      <c r="G443" s="311">
        <v>72.14</v>
      </c>
      <c r="H443" s="316">
        <v>983.99161270599996</v>
      </c>
      <c r="I443" s="317">
        <v>1E-4</v>
      </c>
      <c r="J443" s="316">
        <v>17069139.674230602</v>
      </c>
      <c r="K443" s="317">
        <v>0.99490000000000001</v>
      </c>
    </row>
    <row r="444" spans="1:11" s="110" customFormat="1" ht="38.25">
      <c r="A444" s="311" t="s">
        <v>1843</v>
      </c>
      <c r="B444" s="311" t="s">
        <v>21</v>
      </c>
      <c r="C444" s="310" t="s">
        <v>1844</v>
      </c>
      <c r="D444" s="310" t="s">
        <v>915</v>
      </c>
      <c r="E444" s="311" t="s">
        <v>45</v>
      </c>
      <c r="F444" s="311">
        <v>4.7549800000000003E-2</v>
      </c>
      <c r="G444" s="316">
        <v>20334.91</v>
      </c>
      <c r="H444" s="316">
        <v>966.92090351800005</v>
      </c>
      <c r="I444" s="317">
        <v>1E-4</v>
      </c>
      <c r="J444" s="316">
        <v>17070106.595134102</v>
      </c>
      <c r="K444" s="317">
        <v>0.99490000000000001</v>
      </c>
    </row>
    <row r="445" spans="1:11" s="110" customFormat="1">
      <c r="A445" s="311" t="s">
        <v>3166</v>
      </c>
      <c r="B445" s="311" t="s">
        <v>487</v>
      </c>
      <c r="C445" s="310" t="s">
        <v>3167</v>
      </c>
      <c r="D445" s="310" t="s">
        <v>142</v>
      </c>
      <c r="E445" s="311" t="s">
        <v>3</v>
      </c>
      <c r="F445" s="311">
        <v>47.5</v>
      </c>
      <c r="G445" s="311">
        <v>20.260000000000002</v>
      </c>
      <c r="H445" s="316">
        <v>962.35</v>
      </c>
      <c r="I445" s="317">
        <v>1E-4</v>
      </c>
      <c r="J445" s="316">
        <v>17071068.9451341</v>
      </c>
      <c r="K445" s="317">
        <v>0.995</v>
      </c>
    </row>
    <row r="446" spans="1:11" s="110" customFormat="1">
      <c r="A446" s="311" t="s">
        <v>3153</v>
      </c>
      <c r="B446" s="311" t="s">
        <v>268</v>
      </c>
      <c r="C446" s="310" t="s">
        <v>3154</v>
      </c>
      <c r="D446" s="310" t="s">
        <v>142</v>
      </c>
      <c r="E446" s="311" t="s">
        <v>3</v>
      </c>
      <c r="F446" s="311">
        <v>6.35</v>
      </c>
      <c r="G446" s="311">
        <v>150.52000000000001</v>
      </c>
      <c r="H446" s="316">
        <v>955.80200000000002</v>
      </c>
      <c r="I446" s="317">
        <v>1E-4</v>
      </c>
      <c r="J446" s="316">
        <v>17072024.747134101</v>
      </c>
      <c r="K446" s="317">
        <v>0.995</v>
      </c>
    </row>
    <row r="447" spans="1:11" s="110" customFormat="1" ht="25.5">
      <c r="A447" s="311" t="s">
        <v>3322</v>
      </c>
      <c r="B447" s="311" t="s">
        <v>21</v>
      </c>
      <c r="C447" s="310" t="s">
        <v>3323</v>
      </c>
      <c r="D447" s="310" t="s">
        <v>142</v>
      </c>
      <c r="E447" s="311" t="s">
        <v>45</v>
      </c>
      <c r="F447" s="311">
        <v>3</v>
      </c>
      <c r="G447" s="311">
        <v>315.76</v>
      </c>
      <c r="H447" s="316">
        <v>947.28</v>
      </c>
      <c r="I447" s="317">
        <v>1E-4</v>
      </c>
      <c r="J447" s="316">
        <v>17072972.027134102</v>
      </c>
      <c r="K447" s="317">
        <v>0.99509999999999998</v>
      </c>
    </row>
    <row r="448" spans="1:11" s="110" customFormat="1" ht="25.5">
      <c r="A448" s="311" t="s">
        <v>1466</v>
      </c>
      <c r="B448" s="311" t="s">
        <v>16</v>
      </c>
      <c r="C448" s="310" t="s">
        <v>497</v>
      </c>
      <c r="D448" s="310" t="s">
        <v>142</v>
      </c>
      <c r="E448" s="311" t="s">
        <v>36</v>
      </c>
      <c r="F448" s="311">
        <v>103.12175999999999</v>
      </c>
      <c r="G448" s="311">
        <v>9.18</v>
      </c>
      <c r="H448" s="316">
        <v>946.65775680000002</v>
      </c>
      <c r="I448" s="317">
        <v>1E-4</v>
      </c>
      <c r="J448" s="316">
        <v>17073918.6848909</v>
      </c>
      <c r="K448" s="317">
        <v>0.99519999999999997</v>
      </c>
    </row>
    <row r="449" spans="1:11" s="110" customFormat="1">
      <c r="A449" s="311" t="s">
        <v>1490</v>
      </c>
      <c r="B449" s="311" t="s">
        <v>268</v>
      </c>
      <c r="C449" s="310" t="s">
        <v>838</v>
      </c>
      <c r="D449" s="310" t="s">
        <v>141</v>
      </c>
      <c r="E449" s="311" t="s">
        <v>26</v>
      </c>
      <c r="F449" s="311">
        <v>62.152000000000001</v>
      </c>
      <c r="G449" s="311">
        <v>15.09</v>
      </c>
      <c r="H449" s="316">
        <v>937.87368000000004</v>
      </c>
      <c r="I449" s="317">
        <v>1E-4</v>
      </c>
      <c r="J449" s="316">
        <v>17074856.558570899</v>
      </c>
      <c r="K449" s="317">
        <v>0.99519999999999997</v>
      </c>
    </row>
    <row r="450" spans="1:11" s="110" customFormat="1" ht="38.25">
      <c r="A450" s="311" t="s">
        <v>1582</v>
      </c>
      <c r="B450" s="311" t="s">
        <v>21</v>
      </c>
      <c r="C450" s="310" t="s">
        <v>124</v>
      </c>
      <c r="D450" s="310" t="s">
        <v>142</v>
      </c>
      <c r="E450" s="311" t="s">
        <v>45</v>
      </c>
      <c r="F450" s="311">
        <v>82</v>
      </c>
      <c r="G450" s="311">
        <v>11.33</v>
      </c>
      <c r="H450" s="316">
        <v>929.06</v>
      </c>
      <c r="I450" s="317">
        <v>1E-4</v>
      </c>
      <c r="J450" s="316">
        <v>17075785.618570901</v>
      </c>
      <c r="K450" s="317">
        <v>0.99529999999999996</v>
      </c>
    </row>
    <row r="451" spans="1:11" s="110" customFormat="1">
      <c r="A451" s="311" t="s">
        <v>1946</v>
      </c>
      <c r="B451" s="311" t="s">
        <v>21</v>
      </c>
      <c r="C451" s="310" t="s">
        <v>1947</v>
      </c>
      <c r="D451" s="310" t="s">
        <v>141</v>
      </c>
      <c r="E451" s="311" t="s">
        <v>26</v>
      </c>
      <c r="F451" s="311">
        <v>32.816581800000002</v>
      </c>
      <c r="G451" s="311">
        <v>28.25</v>
      </c>
      <c r="H451" s="316">
        <v>927.06843585000001</v>
      </c>
      <c r="I451" s="317">
        <v>1E-4</v>
      </c>
      <c r="J451" s="316">
        <v>17076712.687006701</v>
      </c>
      <c r="K451" s="317">
        <v>0.99529999999999996</v>
      </c>
    </row>
    <row r="452" spans="1:11" s="110" customFormat="1">
      <c r="A452" s="311" t="s">
        <v>1545</v>
      </c>
      <c r="B452" s="311" t="s">
        <v>21</v>
      </c>
      <c r="C452" s="310" t="s">
        <v>901</v>
      </c>
      <c r="D452" s="310" t="s">
        <v>142</v>
      </c>
      <c r="E452" s="311" t="s">
        <v>45</v>
      </c>
      <c r="F452" s="311">
        <v>1</v>
      </c>
      <c r="G452" s="311">
        <v>922.66</v>
      </c>
      <c r="H452" s="316">
        <v>922.66</v>
      </c>
      <c r="I452" s="317">
        <v>1E-4</v>
      </c>
      <c r="J452" s="316">
        <v>17077635.347006701</v>
      </c>
      <c r="K452" s="317">
        <v>0.99539999999999995</v>
      </c>
    </row>
    <row r="453" spans="1:11" s="110" customFormat="1">
      <c r="A453" s="311" t="s">
        <v>3922</v>
      </c>
      <c r="B453" s="311" t="s">
        <v>21</v>
      </c>
      <c r="C453" s="310" t="s">
        <v>3923</v>
      </c>
      <c r="D453" s="310" t="s">
        <v>142</v>
      </c>
      <c r="E453" s="311" t="s">
        <v>45</v>
      </c>
      <c r="F453" s="311">
        <v>9</v>
      </c>
      <c r="G453" s="311">
        <v>102.22</v>
      </c>
      <c r="H453" s="316">
        <v>919.98</v>
      </c>
      <c r="I453" s="317">
        <v>1E-4</v>
      </c>
      <c r="J453" s="316">
        <v>17078555.327006701</v>
      </c>
      <c r="K453" s="317">
        <v>0.99539999999999995</v>
      </c>
    </row>
    <row r="454" spans="1:11" s="110" customFormat="1">
      <c r="A454" s="311" t="s">
        <v>1614</v>
      </c>
      <c r="B454" s="311" t="s">
        <v>21</v>
      </c>
      <c r="C454" s="310" t="s">
        <v>157</v>
      </c>
      <c r="D454" s="310" t="s">
        <v>142</v>
      </c>
      <c r="E454" s="311" t="s">
        <v>45</v>
      </c>
      <c r="F454" s="311">
        <v>501</v>
      </c>
      <c r="G454" s="311">
        <v>1.83</v>
      </c>
      <c r="H454" s="316">
        <v>916.83</v>
      </c>
      <c r="I454" s="317">
        <v>1E-4</v>
      </c>
      <c r="J454" s="316">
        <v>17079472.1570067</v>
      </c>
      <c r="K454" s="317">
        <v>0.99550000000000005</v>
      </c>
    </row>
    <row r="455" spans="1:11" s="110" customFormat="1">
      <c r="A455" s="311" t="s">
        <v>1464</v>
      </c>
      <c r="B455" s="311" t="s">
        <v>268</v>
      </c>
      <c r="C455" s="310" t="s">
        <v>3216</v>
      </c>
      <c r="D455" s="310" t="s">
        <v>142</v>
      </c>
      <c r="E455" s="311" t="s">
        <v>3</v>
      </c>
      <c r="F455" s="311">
        <v>1.88</v>
      </c>
      <c r="G455" s="311">
        <v>485</v>
      </c>
      <c r="H455" s="316">
        <v>911.8</v>
      </c>
      <c r="I455" s="317">
        <v>1E-4</v>
      </c>
      <c r="J455" s="316">
        <v>17080383.9570067</v>
      </c>
      <c r="K455" s="317">
        <v>0.99550000000000005</v>
      </c>
    </row>
    <row r="456" spans="1:11" s="110" customFormat="1" ht="38.25">
      <c r="A456" s="311" t="s">
        <v>3162</v>
      </c>
      <c r="B456" s="311" t="s">
        <v>487</v>
      </c>
      <c r="C456" s="310" t="s">
        <v>3163</v>
      </c>
      <c r="D456" s="310" t="s">
        <v>141</v>
      </c>
      <c r="E456" s="311" t="s">
        <v>1121</v>
      </c>
      <c r="F456" s="311">
        <v>47.5</v>
      </c>
      <c r="G456" s="311">
        <v>19.13</v>
      </c>
      <c r="H456" s="316">
        <v>908.67499999999995</v>
      </c>
      <c r="I456" s="317">
        <v>1E-4</v>
      </c>
      <c r="J456" s="316">
        <v>17081292.632006701</v>
      </c>
      <c r="K456" s="317">
        <v>0.99560000000000004</v>
      </c>
    </row>
    <row r="457" spans="1:11" s="110" customFormat="1">
      <c r="A457" s="311" t="s">
        <v>4428</v>
      </c>
      <c r="B457" s="311" t="s">
        <v>268</v>
      </c>
      <c r="C457" s="310" t="s">
        <v>4429</v>
      </c>
      <c r="D457" s="310" t="s">
        <v>142</v>
      </c>
      <c r="E457" s="311" t="s">
        <v>45</v>
      </c>
      <c r="F457" s="311">
        <v>2.76</v>
      </c>
      <c r="G457" s="311">
        <v>324.16000000000003</v>
      </c>
      <c r="H457" s="316">
        <v>894.6816</v>
      </c>
      <c r="I457" s="317">
        <v>1E-4</v>
      </c>
      <c r="J457" s="316">
        <v>17082187.313606702</v>
      </c>
      <c r="K457" s="317">
        <v>0.99560000000000004</v>
      </c>
    </row>
    <row r="458" spans="1:11" s="110" customFormat="1" ht="25.5">
      <c r="A458" s="311" t="s">
        <v>3918</v>
      </c>
      <c r="B458" s="311" t="s">
        <v>21</v>
      </c>
      <c r="C458" s="310" t="s">
        <v>3919</v>
      </c>
      <c r="D458" s="310" t="s">
        <v>142</v>
      </c>
      <c r="E458" s="311" t="s">
        <v>45</v>
      </c>
      <c r="F458" s="311">
        <v>12</v>
      </c>
      <c r="G458" s="311">
        <v>73.69</v>
      </c>
      <c r="H458" s="316">
        <v>884.28</v>
      </c>
      <c r="I458" s="317">
        <v>1E-4</v>
      </c>
      <c r="J458" s="316">
        <v>17083071.593606699</v>
      </c>
      <c r="K458" s="317">
        <v>0.99570000000000003</v>
      </c>
    </row>
    <row r="459" spans="1:11" s="110" customFormat="1" ht="25.5">
      <c r="A459" s="311" t="s">
        <v>4387</v>
      </c>
      <c r="B459" s="311" t="s">
        <v>21</v>
      </c>
      <c r="C459" s="310" t="s">
        <v>4388</v>
      </c>
      <c r="D459" s="310" t="s">
        <v>142</v>
      </c>
      <c r="E459" s="311" t="s">
        <v>45</v>
      </c>
      <c r="F459" s="311">
        <v>12.245100000000001</v>
      </c>
      <c r="G459" s="311">
        <v>70.8</v>
      </c>
      <c r="H459" s="316">
        <v>866.95308</v>
      </c>
      <c r="I459" s="317">
        <v>1E-4</v>
      </c>
      <c r="J459" s="316">
        <v>17083938.546686701</v>
      </c>
      <c r="K459" s="317">
        <v>0.99570000000000003</v>
      </c>
    </row>
    <row r="460" spans="1:11" s="110" customFormat="1" ht="25.5">
      <c r="A460" s="311" t="s">
        <v>3142</v>
      </c>
      <c r="B460" s="311" t="s">
        <v>21</v>
      </c>
      <c r="C460" s="310" t="s">
        <v>3143</v>
      </c>
      <c r="D460" s="310" t="s">
        <v>142</v>
      </c>
      <c r="E460" s="311" t="s">
        <v>2</v>
      </c>
      <c r="F460" s="311">
        <v>6.4222619999999999</v>
      </c>
      <c r="G460" s="311">
        <v>132.5</v>
      </c>
      <c r="H460" s="316">
        <v>850.94971499999997</v>
      </c>
      <c r="I460" s="317">
        <v>0</v>
      </c>
      <c r="J460" s="316">
        <v>17084789.496401701</v>
      </c>
      <c r="K460" s="317">
        <v>0.99580000000000002</v>
      </c>
    </row>
    <row r="461" spans="1:11" s="110" customFormat="1" ht="25.5">
      <c r="A461" s="311" t="s">
        <v>1628</v>
      </c>
      <c r="B461" s="311" t="s">
        <v>21</v>
      </c>
      <c r="C461" s="310" t="s">
        <v>1026</v>
      </c>
      <c r="D461" s="310" t="s">
        <v>142</v>
      </c>
      <c r="E461" s="311" t="s">
        <v>45</v>
      </c>
      <c r="F461" s="311">
        <v>246</v>
      </c>
      <c r="G461" s="311">
        <v>3.32</v>
      </c>
      <c r="H461" s="316">
        <v>816.72</v>
      </c>
      <c r="I461" s="317">
        <v>0</v>
      </c>
      <c r="J461" s="316">
        <v>17085606.2164017</v>
      </c>
      <c r="K461" s="317">
        <v>0.99580000000000002</v>
      </c>
    </row>
    <row r="462" spans="1:11" s="110" customFormat="1">
      <c r="A462" s="311" t="s">
        <v>2195</v>
      </c>
      <c r="B462" s="311" t="s">
        <v>268</v>
      </c>
      <c r="C462" s="310" t="s">
        <v>2196</v>
      </c>
      <c r="D462" s="310" t="s">
        <v>141</v>
      </c>
      <c r="E462" s="311" t="s">
        <v>26</v>
      </c>
      <c r="F462" s="311">
        <v>43.514099999999999</v>
      </c>
      <c r="G462" s="311">
        <v>18.739999999999998</v>
      </c>
      <c r="H462" s="316">
        <v>815.45423400000004</v>
      </c>
      <c r="I462" s="317">
        <v>0</v>
      </c>
      <c r="J462" s="316">
        <v>17086421.6706357</v>
      </c>
      <c r="K462" s="317">
        <v>0.99590000000000001</v>
      </c>
    </row>
    <row r="463" spans="1:11" s="110" customFormat="1" ht="25.5">
      <c r="A463" s="311" t="s">
        <v>3282</v>
      </c>
      <c r="B463" s="311" t="s">
        <v>515</v>
      </c>
      <c r="C463" s="310" t="s">
        <v>3283</v>
      </c>
      <c r="D463" s="310" t="s">
        <v>142</v>
      </c>
      <c r="E463" s="311" t="s">
        <v>17</v>
      </c>
      <c r="F463" s="316">
        <v>5386.2</v>
      </c>
      <c r="G463" s="311">
        <v>0.15</v>
      </c>
      <c r="H463" s="316">
        <v>807.93</v>
      </c>
      <c r="I463" s="317">
        <v>0</v>
      </c>
      <c r="J463" s="316">
        <v>17087229.6006357</v>
      </c>
      <c r="K463" s="317">
        <v>0.99590000000000001</v>
      </c>
    </row>
    <row r="464" spans="1:11" s="110" customFormat="1">
      <c r="A464" s="311" t="s">
        <v>4462</v>
      </c>
      <c r="B464" s="311" t="s">
        <v>3629</v>
      </c>
      <c r="C464" s="310" t="s">
        <v>4463</v>
      </c>
      <c r="D464" s="310" t="s">
        <v>142</v>
      </c>
      <c r="E464" s="311" t="s">
        <v>45</v>
      </c>
      <c r="F464" s="311">
        <v>1</v>
      </c>
      <c r="G464" s="311">
        <v>805.03</v>
      </c>
      <c r="H464" s="316">
        <v>805.03</v>
      </c>
      <c r="I464" s="317">
        <v>0</v>
      </c>
      <c r="J464" s="316">
        <v>17088034.630635701</v>
      </c>
      <c r="K464" s="317">
        <v>0.996</v>
      </c>
    </row>
    <row r="465" spans="1:11" s="110" customFormat="1" ht="51">
      <c r="A465" s="311" t="s">
        <v>1580</v>
      </c>
      <c r="B465" s="311" t="s">
        <v>21</v>
      </c>
      <c r="C465" s="310" t="s">
        <v>122</v>
      </c>
      <c r="D465" s="310" t="s">
        <v>142</v>
      </c>
      <c r="E465" s="311" t="s">
        <v>45</v>
      </c>
      <c r="F465" s="311">
        <v>81</v>
      </c>
      <c r="G465" s="311">
        <v>9.8000000000000007</v>
      </c>
      <c r="H465" s="316">
        <v>793.8</v>
      </c>
      <c r="I465" s="317">
        <v>0</v>
      </c>
      <c r="J465" s="316">
        <v>17088828.430635698</v>
      </c>
      <c r="K465" s="317">
        <v>0.996</v>
      </c>
    </row>
    <row r="466" spans="1:11" s="110" customFormat="1">
      <c r="A466" s="311" t="s">
        <v>1589</v>
      </c>
      <c r="B466" s="311" t="s">
        <v>487</v>
      </c>
      <c r="C466" s="310" t="s">
        <v>532</v>
      </c>
      <c r="D466" s="310" t="s">
        <v>142</v>
      </c>
      <c r="E466" s="311" t="s">
        <v>17</v>
      </c>
      <c r="F466" s="311">
        <v>1</v>
      </c>
      <c r="G466" s="311">
        <v>775.9</v>
      </c>
      <c r="H466" s="316">
        <v>775.9</v>
      </c>
      <c r="I466" s="317">
        <v>0</v>
      </c>
      <c r="J466" s="316">
        <v>17089604.3306357</v>
      </c>
      <c r="K466" s="317">
        <v>0.99609999999999999</v>
      </c>
    </row>
    <row r="467" spans="1:11" s="110" customFormat="1">
      <c r="A467" s="311" t="s">
        <v>1494</v>
      </c>
      <c r="B467" s="311" t="s">
        <v>268</v>
      </c>
      <c r="C467" s="310" t="s">
        <v>842</v>
      </c>
      <c r="D467" s="310" t="s">
        <v>142</v>
      </c>
      <c r="E467" s="311" t="s">
        <v>38</v>
      </c>
      <c r="F467" s="311">
        <v>141.39580000000001</v>
      </c>
      <c r="G467" s="311">
        <v>5.48</v>
      </c>
      <c r="H467" s="316">
        <v>774.84898399999997</v>
      </c>
      <c r="I467" s="317">
        <v>0</v>
      </c>
      <c r="J467" s="316">
        <v>17090379.1796197</v>
      </c>
      <c r="K467" s="317">
        <v>0.99609999999999999</v>
      </c>
    </row>
    <row r="468" spans="1:11" s="110" customFormat="1" ht="25.5">
      <c r="A468" s="311" t="s">
        <v>3478</v>
      </c>
      <c r="B468" s="311" t="s">
        <v>16</v>
      </c>
      <c r="C468" s="310" t="s">
        <v>2536</v>
      </c>
      <c r="D468" s="310" t="s">
        <v>142</v>
      </c>
      <c r="E468" s="311" t="s">
        <v>17</v>
      </c>
      <c r="F468" s="311">
        <v>33</v>
      </c>
      <c r="G468" s="311">
        <v>22.99</v>
      </c>
      <c r="H468" s="316">
        <v>758.67</v>
      </c>
      <c r="I468" s="317">
        <v>0</v>
      </c>
      <c r="J468" s="316">
        <v>17091137.849619702</v>
      </c>
      <c r="K468" s="317">
        <v>0.99619999999999997</v>
      </c>
    </row>
    <row r="469" spans="1:11" s="110" customFormat="1" ht="25.5">
      <c r="A469" s="311" t="s">
        <v>3519</v>
      </c>
      <c r="B469" s="311" t="s">
        <v>16</v>
      </c>
      <c r="C469" s="310" t="s">
        <v>3520</v>
      </c>
      <c r="D469" s="310" t="s">
        <v>142</v>
      </c>
      <c r="E469" s="311" t="s">
        <v>2</v>
      </c>
      <c r="F469" s="311">
        <v>4.9626999999999999</v>
      </c>
      <c r="G469" s="311">
        <v>152.69</v>
      </c>
      <c r="H469" s="316">
        <v>757.75466300000005</v>
      </c>
      <c r="I469" s="317">
        <v>0</v>
      </c>
      <c r="J469" s="316">
        <v>17091895.6042827</v>
      </c>
      <c r="K469" s="317">
        <v>0.99619999999999997</v>
      </c>
    </row>
    <row r="470" spans="1:11" s="110" customFormat="1">
      <c r="A470" s="311" t="s">
        <v>3252</v>
      </c>
      <c r="B470" s="311" t="s">
        <v>268</v>
      </c>
      <c r="C470" s="310" t="s">
        <v>3253</v>
      </c>
      <c r="D470" s="310" t="s">
        <v>142</v>
      </c>
      <c r="E470" s="311" t="s">
        <v>2</v>
      </c>
      <c r="F470" s="311">
        <v>5.6518199999999998</v>
      </c>
      <c r="G470" s="311">
        <v>132.5</v>
      </c>
      <c r="H470" s="316">
        <v>748.86614999999995</v>
      </c>
      <c r="I470" s="317">
        <v>0</v>
      </c>
      <c r="J470" s="316">
        <v>17092644.470432699</v>
      </c>
      <c r="K470" s="317">
        <v>0.99619999999999997</v>
      </c>
    </row>
    <row r="471" spans="1:11" s="110" customFormat="1">
      <c r="A471" s="311" t="s">
        <v>3474</v>
      </c>
      <c r="B471" s="311" t="s">
        <v>268</v>
      </c>
      <c r="C471" s="310" t="s">
        <v>3475</v>
      </c>
      <c r="D471" s="310" t="s">
        <v>142</v>
      </c>
      <c r="E471" s="311" t="s">
        <v>45</v>
      </c>
      <c r="F471" s="311">
        <v>38</v>
      </c>
      <c r="G471" s="311">
        <v>19.309999999999999</v>
      </c>
      <c r="H471" s="316">
        <v>733.78</v>
      </c>
      <c r="I471" s="317">
        <v>0</v>
      </c>
      <c r="J471" s="316">
        <v>17093378.2504327</v>
      </c>
      <c r="K471" s="317">
        <v>0.99629999999999996</v>
      </c>
    </row>
    <row r="472" spans="1:11" s="110" customFormat="1" ht="25.5">
      <c r="A472" s="311" t="s">
        <v>3995</v>
      </c>
      <c r="B472" s="311" t="s">
        <v>21</v>
      </c>
      <c r="C472" s="310" t="s">
        <v>3996</v>
      </c>
      <c r="D472" s="310" t="s">
        <v>142</v>
      </c>
      <c r="E472" s="311" t="s">
        <v>45</v>
      </c>
      <c r="F472" s="311">
        <v>11</v>
      </c>
      <c r="G472" s="311">
        <v>66.38</v>
      </c>
      <c r="H472" s="316">
        <v>730.18</v>
      </c>
      <c r="I472" s="317">
        <v>0</v>
      </c>
      <c r="J472" s="316">
        <v>17094108.4304327</v>
      </c>
      <c r="K472" s="317">
        <v>0.99629999999999996</v>
      </c>
    </row>
    <row r="473" spans="1:11" s="110" customFormat="1" ht="25.5">
      <c r="A473" s="311" t="s">
        <v>1618</v>
      </c>
      <c r="B473" s="311" t="s">
        <v>21</v>
      </c>
      <c r="C473" s="310" t="s">
        <v>1004</v>
      </c>
      <c r="D473" s="310" t="s">
        <v>142</v>
      </c>
      <c r="E473" s="311" t="s">
        <v>45</v>
      </c>
      <c r="F473" s="311">
        <v>30</v>
      </c>
      <c r="G473" s="311">
        <v>24.16</v>
      </c>
      <c r="H473" s="316">
        <v>724.8</v>
      </c>
      <c r="I473" s="317">
        <v>0</v>
      </c>
      <c r="J473" s="316">
        <v>17094833.2304327</v>
      </c>
      <c r="K473" s="317">
        <v>0.99639999999999995</v>
      </c>
    </row>
    <row r="474" spans="1:11" s="110" customFormat="1" ht="25.5">
      <c r="A474" s="311" t="s">
        <v>3703</v>
      </c>
      <c r="B474" s="311" t="s">
        <v>21</v>
      </c>
      <c r="C474" s="310" t="s">
        <v>3704</v>
      </c>
      <c r="D474" s="310" t="s">
        <v>142</v>
      </c>
      <c r="E474" s="311" t="s">
        <v>45</v>
      </c>
      <c r="F474" s="311">
        <v>37</v>
      </c>
      <c r="G474" s="311">
        <v>19.190000000000001</v>
      </c>
      <c r="H474" s="316">
        <v>710.03</v>
      </c>
      <c r="I474" s="317">
        <v>0</v>
      </c>
      <c r="J474" s="316">
        <v>17095543.260432702</v>
      </c>
      <c r="K474" s="317">
        <v>0.99639999999999995</v>
      </c>
    </row>
    <row r="475" spans="1:11" s="110" customFormat="1" ht="25.5">
      <c r="A475" s="311" t="s">
        <v>3896</v>
      </c>
      <c r="B475" s="311" t="s">
        <v>21</v>
      </c>
      <c r="C475" s="310" t="s">
        <v>3897</v>
      </c>
      <c r="D475" s="310" t="s">
        <v>142</v>
      </c>
      <c r="E475" s="311" t="s">
        <v>45</v>
      </c>
      <c r="F475" s="311">
        <v>3</v>
      </c>
      <c r="G475" s="311">
        <v>234.72</v>
      </c>
      <c r="H475" s="316">
        <v>704.16</v>
      </c>
      <c r="I475" s="317">
        <v>0</v>
      </c>
      <c r="J475" s="316">
        <v>17096247.420432702</v>
      </c>
      <c r="K475" s="317">
        <v>0.99650000000000005</v>
      </c>
    </row>
    <row r="476" spans="1:11" s="110" customFormat="1" ht="25.5">
      <c r="A476" s="311" t="s">
        <v>1368</v>
      </c>
      <c r="B476" s="311" t="s">
        <v>21</v>
      </c>
      <c r="C476" s="310" t="s">
        <v>735</v>
      </c>
      <c r="D476" s="310" t="s">
        <v>142</v>
      </c>
      <c r="E476" s="311" t="s">
        <v>26</v>
      </c>
      <c r="F476" s="316">
        <v>7040</v>
      </c>
      <c r="G476" s="311">
        <v>0.1</v>
      </c>
      <c r="H476" s="316">
        <v>704</v>
      </c>
      <c r="I476" s="317">
        <v>0</v>
      </c>
      <c r="J476" s="316">
        <v>17096951.420432702</v>
      </c>
      <c r="K476" s="317">
        <v>0.99650000000000005</v>
      </c>
    </row>
    <row r="477" spans="1:11" s="110" customFormat="1" ht="25.5">
      <c r="A477" s="311" t="s">
        <v>4345</v>
      </c>
      <c r="B477" s="311" t="s">
        <v>21</v>
      </c>
      <c r="C477" s="310" t="s">
        <v>4346</v>
      </c>
      <c r="D477" s="310" t="s">
        <v>142</v>
      </c>
      <c r="E477" s="311" t="s">
        <v>38</v>
      </c>
      <c r="F477" s="311">
        <v>105.45456</v>
      </c>
      <c r="G477" s="311">
        <v>6.61</v>
      </c>
      <c r="H477" s="316">
        <v>697.05464159999997</v>
      </c>
      <c r="I477" s="317">
        <v>0</v>
      </c>
      <c r="J477" s="316">
        <v>17097648.475074299</v>
      </c>
      <c r="K477" s="317">
        <v>0.99650000000000005</v>
      </c>
    </row>
    <row r="478" spans="1:11" s="110" customFormat="1" ht="25.5">
      <c r="A478" s="311" t="s">
        <v>4113</v>
      </c>
      <c r="B478" s="311" t="s">
        <v>16</v>
      </c>
      <c r="C478" s="310" t="s">
        <v>4114</v>
      </c>
      <c r="D478" s="310" t="s">
        <v>142</v>
      </c>
      <c r="E478" s="311" t="s">
        <v>17</v>
      </c>
      <c r="F478" s="311">
        <v>5</v>
      </c>
      <c r="G478" s="311">
        <v>139.16</v>
      </c>
      <c r="H478" s="316">
        <v>695.8</v>
      </c>
      <c r="I478" s="317">
        <v>0</v>
      </c>
      <c r="J478" s="316">
        <v>17098344.275074299</v>
      </c>
      <c r="K478" s="317">
        <v>0.99660000000000004</v>
      </c>
    </row>
    <row r="479" spans="1:11" s="110" customFormat="1">
      <c r="A479" s="311" t="s">
        <v>3419</v>
      </c>
      <c r="B479" s="311" t="s">
        <v>21</v>
      </c>
      <c r="C479" s="310" t="s">
        <v>3420</v>
      </c>
      <c r="D479" s="310" t="s">
        <v>142</v>
      </c>
      <c r="E479" s="311" t="s">
        <v>45</v>
      </c>
      <c r="F479" s="311">
        <v>2</v>
      </c>
      <c r="G479" s="311">
        <v>346.06</v>
      </c>
      <c r="H479" s="316">
        <v>692.12</v>
      </c>
      <c r="I479" s="317">
        <v>0</v>
      </c>
      <c r="J479" s="316">
        <v>17099036.3950743</v>
      </c>
      <c r="K479" s="317">
        <v>0.99660000000000004</v>
      </c>
    </row>
    <row r="480" spans="1:11" s="110" customFormat="1" ht="25.5">
      <c r="A480" s="311" t="s">
        <v>3836</v>
      </c>
      <c r="B480" s="311" t="s">
        <v>21</v>
      </c>
      <c r="C480" s="310" t="s">
        <v>3837</v>
      </c>
      <c r="D480" s="310" t="s">
        <v>142</v>
      </c>
      <c r="E480" s="311" t="s">
        <v>45</v>
      </c>
      <c r="F480" s="311">
        <v>1</v>
      </c>
      <c r="G480" s="311">
        <v>690</v>
      </c>
      <c r="H480" s="316">
        <v>690</v>
      </c>
      <c r="I480" s="317">
        <v>0</v>
      </c>
      <c r="J480" s="316">
        <v>17099726.3950743</v>
      </c>
      <c r="K480" s="317">
        <v>0.99670000000000003</v>
      </c>
    </row>
    <row r="481" spans="1:11" s="110" customFormat="1" ht="25.5">
      <c r="A481" s="311" t="s">
        <v>2243</v>
      </c>
      <c r="B481" s="311" t="s">
        <v>21</v>
      </c>
      <c r="C481" s="310" t="s">
        <v>2244</v>
      </c>
      <c r="D481" s="310" t="s">
        <v>142</v>
      </c>
      <c r="E481" s="311" t="s">
        <v>45</v>
      </c>
      <c r="F481" s="311">
        <v>188.79409920000001</v>
      </c>
      <c r="G481" s="311">
        <v>3.65</v>
      </c>
      <c r="H481" s="316">
        <v>689.09846207999999</v>
      </c>
      <c r="I481" s="317">
        <v>0</v>
      </c>
      <c r="J481" s="316">
        <v>17100415.493536402</v>
      </c>
      <c r="K481" s="317">
        <v>0.99670000000000003</v>
      </c>
    </row>
    <row r="482" spans="1:11" s="110" customFormat="1">
      <c r="A482" s="311" t="s">
        <v>1690</v>
      </c>
      <c r="B482" s="311" t="s">
        <v>21</v>
      </c>
      <c r="C482" s="310" t="s">
        <v>1102</v>
      </c>
      <c r="D482" s="310" t="s">
        <v>142</v>
      </c>
      <c r="E482" s="311" t="s">
        <v>38</v>
      </c>
      <c r="F482" s="311">
        <v>36.295852600000003</v>
      </c>
      <c r="G482" s="311">
        <v>18.87</v>
      </c>
      <c r="H482" s="316">
        <v>684.90273856199997</v>
      </c>
      <c r="I482" s="317">
        <v>0</v>
      </c>
      <c r="J482" s="316">
        <v>17101100.396274999</v>
      </c>
      <c r="K482" s="317">
        <v>0.99670000000000003</v>
      </c>
    </row>
    <row r="483" spans="1:11" s="110" customFormat="1" ht="25.5">
      <c r="A483" s="311" t="s">
        <v>1373</v>
      </c>
      <c r="B483" s="311" t="s">
        <v>21</v>
      </c>
      <c r="C483" s="310" t="s">
        <v>741</v>
      </c>
      <c r="D483" s="310" t="s">
        <v>142</v>
      </c>
      <c r="E483" s="311" t="s">
        <v>26</v>
      </c>
      <c r="F483" s="311">
        <v>906.05744000000004</v>
      </c>
      <c r="G483" s="311">
        <v>0.74</v>
      </c>
      <c r="H483" s="316">
        <v>670.48250559999997</v>
      </c>
      <c r="I483" s="317">
        <v>0</v>
      </c>
      <c r="J483" s="316">
        <v>17101770.8787806</v>
      </c>
      <c r="K483" s="317">
        <v>0.99680000000000002</v>
      </c>
    </row>
    <row r="484" spans="1:11" s="110" customFormat="1" ht="25.5">
      <c r="A484" s="311" t="s">
        <v>3595</v>
      </c>
      <c r="B484" s="311" t="s">
        <v>21</v>
      </c>
      <c r="C484" s="310" t="s">
        <v>3596</v>
      </c>
      <c r="D484" s="310" t="s">
        <v>142</v>
      </c>
      <c r="E484" s="311" t="s">
        <v>45</v>
      </c>
      <c r="F484" s="311">
        <v>210</v>
      </c>
      <c r="G484" s="311">
        <v>3.19</v>
      </c>
      <c r="H484" s="316">
        <v>669.9</v>
      </c>
      <c r="I484" s="317">
        <v>0</v>
      </c>
      <c r="J484" s="316">
        <v>17102440.778780598</v>
      </c>
      <c r="K484" s="317">
        <v>0.99680000000000002</v>
      </c>
    </row>
    <row r="485" spans="1:11" s="110" customFormat="1" ht="38.25">
      <c r="A485" s="311" t="s">
        <v>1549</v>
      </c>
      <c r="B485" s="311" t="s">
        <v>21</v>
      </c>
      <c r="C485" s="310" t="s">
        <v>908</v>
      </c>
      <c r="D485" s="310" t="s">
        <v>142</v>
      </c>
      <c r="E485" s="311" t="s">
        <v>45</v>
      </c>
      <c r="F485" s="311">
        <v>1</v>
      </c>
      <c r="G485" s="311">
        <v>667.04</v>
      </c>
      <c r="H485" s="316">
        <v>667.04</v>
      </c>
      <c r="I485" s="317">
        <v>0</v>
      </c>
      <c r="J485" s="316">
        <v>17103107.818780601</v>
      </c>
      <c r="K485" s="317">
        <v>0.99690000000000001</v>
      </c>
    </row>
    <row r="486" spans="1:11" s="110" customFormat="1" ht="25.5">
      <c r="A486" s="311" t="s">
        <v>3989</v>
      </c>
      <c r="B486" s="311" t="s">
        <v>16</v>
      </c>
      <c r="C486" s="310" t="s">
        <v>2768</v>
      </c>
      <c r="D486" s="310" t="s">
        <v>142</v>
      </c>
      <c r="E486" s="311" t="s">
        <v>17</v>
      </c>
      <c r="F486" s="311">
        <v>12</v>
      </c>
      <c r="G486" s="311">
        <v>55.5</v>
      </c>
      <c r="H486" s="316">
        <v>666</v>
      </c>
      <c r="I486" s="317">
        <v>0</v>
      </c>
      <c r="J486" s="316">
        <v>17103773.818780601</v>
      </c>
      <c r="K486" s="317">
        <v>0.99690000000000001</v>
      </c>
    </row>
    <row r="487" spans="1:11" s="110" customFormat="1" ht="25.5">
      <c r="A487" s="311" t="s">
        <v>4596</v>
      </c>
      <c r="B487" s="311" t="s">
        <v>21</v>
      </c>
      <c r="C487" s="310" t="s">
        <v>4597</v>
      </c>
      <c r="D487" s="310" t="s">
        <v>915</v>
      </c>
      <c r="E487" s="311" t="s">
        <v>45</v>
      </c>
      <c r="F487" s="311">
        <v>4.9640000000000003E-4</v>
      </c>
      <c r="G487" s="316">
        <v>1305473.1499999999</v>
      </c>
      <c r="H487" s="316">
        <v>648.03687165999997</v>
      </c>
      <c r="I487" s="317">
        <v>0</v>
      </c>
      <c r="J487" s="316">
        <v>17104421.855652299</v>
      </c>
      <c r="K487" s="317">
        <v>0.99690000000000001</v>
      </c>
    </row>
    <row r="488" spans="1:11" s="110" customFormat="1" ht="25.5">
      <c r="A488" s="311" t="s">
        <v>3938</v>
      </c>
      <c r="B488" s="311" t="s">
        <v>21</v>
      </c>
      <c r="C488" s="310" t="s">
        <v>3939</v>
      </c>
      <c r="D488" s="310" t="s">
        <v>142</v>
      </c>
      <c r="E488" s="311" t="s">
        <v>45</v>
      </c>
      <c r="F488" s="311">
        <v>11</v>
      </c>
      <c r="G488" s="311">
        <v>58.28</v>
      </c>
      <c r="H488" s="316">
        <v>641.08000000000004</v>
      </c>
      <c r="I488" s="317">
        <v>0</v>
      </c>
      <c r="J488" s="316">
        <v>17105062.935652301</v>
      </c>
      <c r="K488" s="317">
        <v>0.997</v>
      </c>
    </row>
    <row r="489" spans="1:11" s="110" customFormat="1">
      <c r="A489" s="311" t="s">
        <v>3105</v>
      </c>
      <c r="B489" s="311" t="s">
        <v>268</v>
      </c>
      <c r="C489" s="310" t="s">
        <v>3106</v>
      </c>
      <c r="D489" s="310" t="s">
        <v>142</v>
      </c>
      <c r="E489" s="311" t="s">
        <v>45</v>
      </c>
      <c r="F489" s="316">
        <v>4898.74</v>
      </c>
      <c r="G489" s="311">
        <v>0.13</v>
      </c>
      <c r="H489" s="316">
        <v>636.83619999999996</v>
      </c>
      <c r="I489" s="317">
        <v>0</v>
      </c>
      <c r="J489" s="316">
        <v>17105699.7718523</v>
      </c>
      <c r="K489" s="317">
        <v>0.997</v>
      </c>
    </row>
    <row r="490" spans="1:11" s="110" customFormat="1" ht="25.5">
      <c r="A490" s="311" t="s">
        <v>1629</v>
      </c>
      <c r="B490" s="311" t="s">
        <v>21</v>
      </c>
      <c r="C490" s="310" t="s">
        <v>1028</v>
      </c>
      <c r="D490" s="310" t="s">
        <v>142</v>
      </c>
      <c r="E490" s="311" t="s">
        <v>45</v>
      </c>
      <c r="F490" s="311">
        <v>91</v>
      </c>
      <c r="G490" s="311">
        <v>6.75</v>
      </c>
      <c r="H490" s="316">
        <v>614.25</v>
      </c>
      <c r="I490" s="317">
        <v>0</v>
      </c>
      <c r="J490" s="316">
        <v>17106314.0218523</v>
      </c>
      <c r="K490" s="317">
        <v>0.997</v>
      </c>
    </row>
    <row r="491" spans="1:11" s="110" customFormat="1">
      <c r="A491" s="311" t="s">
        <v>1662</v>
      </c>
      <c r="B491" s="311" t="s">
        <v>21</v>
      </c>
      <c r="C491" s="310" t="s">
        <v>1059</v>
      </c>
      <c r="D491" s="310" t="s">
        <v>142</v>
      </c>
      <c r="E491" s="311" t="s">
        <v>38</v>
      </c>
      <c r="F491" s="311">
        <v>4.2169999999999996</v>
      </c>
      <c r="G491" s="311">
        <v>144.69</v>
      </c>
      <c r="H491" s="316">
        <v>610.15773000000002</v>
      </c>
      <c r="I491" s="317">
        <v>0</v>
      </c>
      <c r="J491" s="316">
        <v>17106924.179582302</v>
      </c>
      <c r="K491" s="317">
        <v>0.99709999999999999</v>
      </c>
    </row>
    <row r="492" spans="1:11" s="110" customFormat="1" ht="25.5">
      <c r="A492" s="311" t="s">
        <v>4426</v>
      </c>
      <c r="B492" s="311" t="s">
        <v>268</v>
      </c>
      <c r="C492" s="310" t="s">
        <v>4427</v>
      </c>
      <c r="D492" s="310" t="s">
        <v>142</v>
      </c>
      <c r="E492" s="311" t="s">
        <v>45</v>
      </c>
      <c r="F492" s="311">
        <v>1</v>
      </c>
      <c r="G492" s="311">
        <v>603.99</v>
      </c>
      <c r="H492" s="316">
        <v>603.99</v>
      </c>
      <c r="I492" s="317">
        <v>0</v>
      </c>
      <c r="J492" s="316">
        <v>17107528.1695823</v>
      </c>
      <c r="K492" s="317">
        <v>0.99709999999999999</v>
      </c>
    </row>
    <row r="493" spans="1:11" s="110" customFormat="1" ht="25.5">
      <c r="A493" s="311" t="s">
        <v>1624</v>
      </c>
      <c r="B493" s="311" t="s">
        <v>21</v>
      </c>
      <c r="C493" s="310" t="s">
        <v>1018</v>
      </c>
      <c r="D493" s="310" t="s">
        <v>142</v>
      </c>
      <c r="E493" s="311" t="s">
        <v>45</v>
      </c>
      <c r="F493" s="311">
        <v>65</v>
      </c>
      <c r="G493" s="311">
        <v>9.1999999999999993</v>
      </c>
      <c r="H493" s="316">
        <v>598</v>
      </c>
      <c r="I493" s="317">
        <v>0</v>
      </c>
      <c r="J493" s="316">
        <v>17108126.1695823</v>
      </c>
      <c r="K493" s="317">
        <v>0.99709999999999999</v>
      </c>
    </row>
    <row r="494" spans="1:11" s="110" customFormat="1">
      <c r="A494" s="311" t="s">
        <v>1415</v>
      </c>
      <c r="B494" s="311" t="s">
        <v>21</v>
      </c>
      <c r="C494" s="310" t="s">
        <v>788</v>
      </c>
      <c r="D494" s="310" t="s">
        <v>142</v>
      </c>
      <c r="E494" s="311" t="s">
        <v>789</v>
      </c>
      <c r="F494" s="311">
        <v>13.1813</v>
      </c>
      <c r="G494" s="311">
        <v>43.77</v>
      </c>
      <c r="H494" s="316">
        <v>576.94550100000004</v>
      </c>
      <c r="I494" s="317">
        <v>0</v>
      </c>
      <c r="J494" s="316">
        <v>17108703.1150833</v>
      </c>
      <c r="K494" s="317">
        <v>0.99719999999999998</v>
      </c>
    </row>
    <row r="495" spans="1:11" s="110" customFormat="1">
      <c r="A495" s="311" t="s">
        <v>3190</v>
      </c>
      <c r="B495" s="311" t="s">
        <v>268</v>
      </c>
      <c r="C495" s="310" t="s">
        <v>3191</v>
      </c>
      <c r="D495" s="310" t="s">
        <v>142</v>
      </c>
      <c r="E495" s="311" t="s">
        <v>34</v>
      </c>
      <c r="F495" s="311">
        <v>69.3</v>
      </c>
      <c r="G495" s="311">
        <v>8.17</v>
      </c>
      <c r="H495" s="316">
        <v>566.18100000000004</v>
      </c>
      <c r="I495" s="317">
        <v>0</v>
      </c>
      <c r="J495" s="316">
        <v>17109269.296083301</v>
      </c>
      <c r="K495" s="317">
        <v>0.99719999999999998</v>
      </c>
    </row>
    <row r="496" spans="1:11" s="110" customFormat="1">
      <c r="A496" s="311" t="s">
        <v>1404</v>
      </c>
      <c r="B496" s="311" t="s">
        <v>21</v>
      </c>
      <c r="C496" s="310" t="s">
        <v>777</v>
      </c>
      <c r="D496" s="310" t="s">
        <v>142</v>
      </c>
      <c r="E496" s="311" t="s">
        <v>547</v>
      </c>
      <c r="F496" s="311">
        <v>27.751874999999998</v>
      </c>
      <c r="G496" s="311">
        <v>20.350000000000001</v>
      </c>
      <c r="H496" s="316">
        <v>564.75065625000002</v>
      </c>
      <c r="I496" s="317">
        <v>0</v>
      </c>
      <c r="J496" s="316">
        <v>17109834.0467395</v>
      </c>
      <c r="K496" s="317">
        <v>0.99719999999999998</v>
      </c>
    </row>
    <row r="497" spans="1:11" s="110" customFormat="1" ht="38.25">
      <c r="A497" s="311" t="s">
        <v>4367</v>
      </c>
      <c r="B497" s="311" t="s">
        <v>21</v>
      </c>
      <c r="C497" s="310" t="s">
        <v>4368</v>
      </c>
      <c r="D497" s="310" t="s">
        <v>142</v>
      </c>
      <c r="E497" s="311" t="s">
        <v>34</v>
      </c>
      <c r="F497" s="311">
        <v>30</v>
      </c>
      <c r="G497" s="311">
        <v>18.78</v>
      </c>
      <c r="H497" s="316">
        <v>563.4</v>
      </c>
      <c r="I497" s="317">
        <v>0</v>
      </c>
      <c r="J497" s="316">
        <v>17110397.446739499</v>
      </c>
      <c r="K497" s="317">
        <v>0.99729999999999996</v>
      </c>
    </row>
    <row r="498" spans="1:11" s="110" customFormat="1" ht="25.5">
      <c r="A498" s="311" t="s">
        <v>1444</v>
      </c>
      <c r="B498" s="311" t="s">
        <v>21</v>
      </c>
      <c r="C498" s="310" t="s">
        <v>809</v>
      </c>
      <c r="D498" s="310" t="s">
        <v>142</v>
      </c>
      <c r="E498" s="311" t="s">
        <v>45</v>
      </c>
      <c r="F498" s="311">
        <v>482.51006699999999</v>
      </c>
      <c r="G498" s="311">
        <v>1.1499999999999999</v>
      </c>
      <c r="H498" s="316">
        <v>554.88657705000003</v>
      </c>
      <c r="I498" s="317">
        <v>0</v>
      </c>
      <c r="J498" s="316">
        <v>17110952.333316501</v>
      </c>
      <c r="K498" s="317">
        <v>0.99729999999999996</v>
      </c>
    </row>
    <row r="499" spans="1:11" s="110" customFormat="1" ht="38.25">
      <c r="A499" s="311" t="s">
        <v>4103</v>
      </c>
      <c r="B499" s="311" t="s">
        <v>21</v>
      </c>
      <c r="C499" s="310" t="s">
        <v>4104</v>
      </c>
      <c r="D499" s="310" t="s">
        <v>142</v>
      </c>
      <c r="E499" s="311" t="s">
        <v>34</v>
      </c>
      <c r="F499" s="311">
        <v>270.56384000000003</v>
      </c>
      <c r="G499" s="311">
        <v>2.0499999999999998</v>
      </c>
      <c r="H499" s="316">
        <v>554.65587200000004</v>
      </c>
      <c r="I499" s="317">
        <v>0</v>
      </c>
      <c r="J499" s="316">
        <v>17111506.9891885</v>
      </c>
      <c r="K499" s="317">
        <v>0.99729999999999996</v>
      </c>
    </row>
    <row r="500" spans="1:11" s="110" customFormat="1" ht="38.25">
      <c r="A500" s="311" t="s">
        <v>1707</v>
      </c>
      <c r="B500" s="311" t="s">
        <v>487</v>
      </c>
      <c r="C500" s="310" t="s">
        <v>1122</v>
      </c>
      <c r="D500" s="310" t="s">
        <v>141</v>
      </c>
      <c r="E500" s="311" t="s">
        <v>1121</v>
      </c>
      <c r="F500" s="311">
        <v>40.51</v>
      </c>
      <c r="G500" s="311">
        <v>13.65</v>
      </c>
      <c r="H500" s="316">
        <v>552.9615</v>
      </c>
      <c r="I500" s="317">
        <v>0</v>
      </c>
      <c r="J500" s="316">
        <v>17112059.9506885</v>
      </c>
      <c r="K500" s="317">
        <v>0.99739999999999995</v>
      </c>
    </row>
    <row r="501" spans="1:11" s="110" customFormat="1" ht="25.5">
      <c r="A501" s="311" t="s">
        <v>3769</v>
      </c>
      <c r="B501" s="311" t="s">
        <v>21</v>
      </c>
      <c r="C501" s="310" t="s">
        <v>3770</v>
      </c>
      <c r="D501" s="310" t="s">
        <v>142</v>
      </c>
      <c r="E501" s="311" t="s">
        <v>45</v>
      </c>
      <c r="F501" s="311">
        <v>3</v>
      </c>
      <c r="G501" s="311">
        <v>183.83</v>
      </c>
      <c r="H501" s="316">
        <v>551.49</v>
      </c>
      <c r="I501" s="317">
        <v>0</v>
      </c>
      <c r="J501" s="316">
        <v>17112611.440688498</v>
      </c>
      <c r="K501" s="317">
        <v>0.99739999999999995</v>
      </c>
    </row>
    <row r="502" spans="1:11" s="110" customFormat="1" ht="25.5">
      <c r="A502" s="311" t="s">
        <v>2167</v>
      </c>
      <c r="B502" s="311" t="s">
        <v>21</v>
      </c>
      <c r="C502" s="310" t="s">
        <v>2168</v>
      </c>
      <c r="D502" s="310" t="s">
        <v>915</v>
      </c>
      <c r="E502" s="311" t="s">
        <v>45</v>
      </c>
      <c r="F502" s="311">
        <v>5.5954000000000004E-3</v>
      </c>
      <c r="G502" s="316">
        <v>97859.23</v>
      </c>
      <c r="H502" s="316">
        <v>547.561535542</v>
      </c>
      <c r="I502" s="317">
        <v>0</v>
      </c>
      <c r="J502" s="316">
        <v>17113159.002223998</v>
      </c>
      <c r="K502" s="317">
        <v>0.99739999999999995</v>
      </c>
    </row>
    <row r="503" spans="1:11" s="110" customFormat="1" ht="25.5">
      <c r="A503" s="311" t="s">
        <v>1576</v>
      </c>
      <c r="B503" s="311" t="s">
        <v>21</v>
      </c>
      <c r="C503" s="310" t="s">
        <v>130</v>
      </c>
      <c r="D503" s="310" t="s">
        <v>142</v>
      </c>
      <c r="E503" s="311" t="s">
        <v>45</v>
      </c>
      <c r="F503" s="311">
        <v>1</v>
      </c>
      <c r="G503" s="311">
        <v>532.94000000000005</v>
      </c>
      <c r="H503" s="316">
        <v>532.94000000000005</v>
      </c>
      <c r="I503" s="317">
        <v>0</v>
      </c>
      <c r="J503" s="316">
        <v>17113691.942224</v>
      </c>
      <c r="K503" s="317">
        <v>0.99750000000000005</v>
      </c>
    </row>
    <row r="504" spans="1:11" s="110" customFormat="1" ht="25.5">
      <c r="A504" s="311" t="s">
        <v>4335</v>
      </c>
      <c r="B504" s="311" t="s">
        <v>21</v>
      </c>
      <c r="C504" s="310" t="s">
        <v>4336</v>
      </c>
      <c r="D504" s="310" t="s">
        <v>142</v>
      </c>
      <c r="E504" s="311" t="s">
        <v>2</v>
      </c>
      <c r="F504" s="311">
        <v>3.5151520000000001</v>
      </c>
      <c r="G504" s="311">
        <v>150.34</v>
      </c>
      <c r="H504" s="316">
        <v>528.46795168000006</v>
      </c>
      <c r="I504" s="317">
        <v>0</v>
      </c>
      <c r="J504" s="316">
        <v>17114220.4101757</v>
      </c>
      <c r="K504" s="317">
        <v>0.99750000000000005</v>
      </c>
    </row>
    <row r="505" spans="1:11" s="110" customFormat="1" ht="25.5">
      <c r="A505" s="311" t="s">
        <v>3124</v>
      </c>
      <c r="B505" s="311" t="s">
        <v>21</v>
      </c>
      <c r="C505" s="310" t="s">
        <v>3125</v>
      </c>
      <c r="D505" s="310" t="s">
        <v>142</v>
      </c>
      <c r="E505" s="311" t="s">
        <v>34</v>
      </c>
      <c r="F505" s="311">
        <v>79.327016999999998</v>
      </c>
      <c r="G505" s="311">
        <v>6.64</v>
      </c>
      <c r="H505" s="316">
        <v>526.73139288000004</v>
      </c>
      <c r="I505" s="317">
        <v>0</v>
      </c>
      <c r="J505" s="316">
        <v>17114747.141568601</v>
      </c>
      <c r="K505" s="317">
        <v>0.99750000000000005</v>
      </c>
    </row>
    <row r="506" spans="1:11" s="110" customFormat="1">
      <c r="A506" s="311" t="s">
        <v>4414</v>
      </c>
      <c r="B506" s="311" t="s">
        <v>268</v>
      </c>
      <c r="C506" s="310" t="s">
        <v>4415</v>
      </c>
      <c r="D506" s="310" t="s">
        <v>142</v>
      </c>
      <c r="E506" s="311" t="s">
        <v>45</v>
      </c>
      <c r="F506" s="311">
        <v>1</v>
      </c>
      <c r="G506" s="311">
        <v>522.55999999999995</v>
      </c>
      <c r="H506" s="316">
        <v>522.55999999999995</v>
      </c>
      <c r="I506" s="317">
        <v>0</v>
      </c>
      <c r="J506" s="316">
        <v>17115269.7015686</v>
      </c>
      <c r="K506" s="317">
        <v>0.99760000000000004</v>
      </c>
    </row>
    <row r="507" spans="1:11" s="110" customFormat="1" ht="38.25">
      <c r="A507" s="311" t="s">
        <v>1459</v>
      </c>
      <c r="B507" s="311" t="s">
        <v>21</v>
      </c>
      <c r="C507" s="310" t="s">
        <v>824</v>
      </c>
      <c r="D507" s="310" t="s">
        <v>142</v>
      </c>
      <c r="E507" s="311" t="s">
        <v>45</v>
      </c>
      <c r="F507" s="311">
        <v>832.56002100000001</v>
      </c>
      <c r="G507" s="311">
        <v>0.61</v>
      </c>
      <c r="H507" s="316">
        <v>507.86161281</v>
      </c>
      <c r="I507" s="317">
        <v>0</v>
      </c>
      <c r="J507" s="316">
        <v>17115777.5631814</v>
      </c>
      <c r="K507" s="317">
        <v>0.99760000000000004</v>
      </c>
    </row>
    <row r="508" spans="1:11" s="110" customFormat="1" ht="25.5">
      <c r="A508" s="311" t="s">
        <v>1623</v>
      </c>
      <c r="B508" s="311" t="s">
        <v>21</v>
      </c>
      <c r="C508" s="310" t="s">
        <v>1016</v>
      </c>
      <c r="D508" s="310" t="s">
        <v>142</v>
      </c>
      <c r="E508" s="311" t="s">
        <v>45</v>
      </c>
      <c r="F508" s="311">
        <v>131</v>
      </c>
      <c r="G508" s="311">
        <v>3.81</v>
      </c>
      <c r="H508" s="316">
        <v>499.11</v>
      </c>
      <c r="I508" s="317">
        <v>0</v>
      </c>
      <c r="J508" s="316">
        <v>17116276.6731814</v>
      </c>
      <c r="K508" s="317">
        <v>0.99760000000000004</v>
      </c>
    </row>
    <row r="509" spans="1:11" s="110" customFormat="1" ht="25.5">
      <c r="A509" s="311" t="s">
        <v>3872</v>
      </c>
      <c r="B509" s="311" t="s">
        <v>16</v>
      </c>
      <c r="C509" s="310" t="s">
        <v>3873</v>
      </c>
      <c r="D509" s="310" t="s">
        <v>142</v>
      </c>
      <c r="E509" s="311" t="s">
        <v>17</v>
      </c>
      <c r="F509" s="311">
        <v>19</v>
      </c>
      <c r="G509" s="311">
        <v>25.99</v>
      </c>
      <c r="H509" s="316">
        <v>493.81</v>
      </c>
      <c r="I509" s="317">
        <v>0</v>
      </c>
      <c r="J509" s="316">
        <v>17116770.483181398</v>
      </c>
      <c r="K509" s="317">
        <v>0.99770000000000003</v>
      </c>
    </row>
    <row r="510" spans="1:11" s="110" customFormat="1" ht="25.5">
      <c r="A510" s="311" t="s">
        <v>3697</v>
      </c>
      <c r="B510" s="311" t="s">
        <v>21</v>
      </c>
      <c r="C510" s="310" t="s">
        <v>3698</v>
      </c>
      <c r="D510" s="310" t="s">
        <v>142</v>
      </c>
      <c r="E510" s="311" t="s">
        <v>45</v>
      </c>
      <c r="F510" s="311">
        <v>26</v>
      </c>
      <c r="G510" s="311">
        <v>18.78</v>
      </c>
      <c r="H510" s="316">
        <v>488.28</v>
      </c>
      <c r="I510" s="317">
        <v>0</v>
      </c>
      <c r="J510" s="316">
        <v>17117258.7631814</v>
      </c>
      <c r="K510" s="317">
        <v>0.99770000000000003</v>
      </c>
    </row>
    <row r="511" spans="1:11" s="110" customFormat="1" ht="25.5">
      <c r="A511" s="311" t="s">
        <v>2130</v>
      </c>
      <c r="B511" s="311" t="s">
        <v>21</v>
      </c>
      <c r="C511" s="310" t="s">
        <v>2131</v>
      </c>
      <c r="D511" s="310" t="s">
        <v>142</v>
      </c>
      <c r="E511" s="311" t="s">
        <v>45</v>
      </c>
      <c r="F511" s="311">
        <v>2.7769444000000001</v>
      </c>
      <c r="G511" s="311">
        <v>174.93</v>
      </c>
      <c r="H511" s="316">
        <v>485.77088389199997</v>
      </c>
      <c r="I511" s="317">
        <v>0</v>
      </c>
      <c r="J511" s="316">
        <v>17117744.534065299</v>
      </c>
      <c r="K511" s="317">
        <v>0.99770000000000003</v>
      </c>
    </row>
    <row r="512" spans="1:11" s="110" customFormat="1" ht="25.5">
      <c r="A512" s="311" t="s">
        <v>4352</v>
      </c>
      <c r="B512" s="311" t="s">
        <v>268</v>
      </c>
      <c r="C512" s="310" t="s">
        <v>4353</v>
      </c>
      <c r="D512" s="310" t="s">
        <v>142</v>
      </c>
      <c r="E512" s="311" t="s">
        <v>45</v>
      </c>
      <c r="F512" s="311">
        <v>40</v>
      </c>
      <c r="G512" s="311">
        <v>12</v>
      </c>
      <c r="H512" s="316">
        <v>480</v>
      </c>
      <c r="I512" s="317">
        <v>0</v>
      </c>
      <c r="J512" s="316">
        <v>17118224.534065299</v>
      </c>
      <c r="K512" s="317">
        <v>0.99770000000000003</v>
      </c>
    </row>
    <row r="513" spans="1:11" s="110" customFormat="1" ht="25.5">
      <c r="A513" s="311" t="s">
        <v>1768</v>
      </c>
      <c r="B513" s="311" t="s">
        <v>21</v>
      </c>
      <c r="C513" s="310" t="s">
        <v>1769</v>
      </c>
      <c r="D513" s="310" t="s">
        <v>142</v>
      </c>
      <c r="E513" s="311" t="s">
        <v>45</v>
      </c>
      <c r="F513" s="311">
        <v>171.36</v>
      </c>
      <c r="G513" s="311">
        <v>2.79</v>
      </c>
      <c r="H513" s="316">
        <v>478.09440000000001</v>
      </c>
      <c r="I513" s="317">
        <v>0</v>
      </c>
      <c r="J513" s="316">
        <v>17118702.628465299</v>
      </c>
      <c r="K513" s="317">
        <v>0.99780000000000002</v>
      </c>
    </row>
    <row r="514" spans="1:11" s="110" customFormat="1">
      <c r="A514" s="311" t="s">
        <v>3695</v>
      </c>
      <c r="B514" s="311" t="s">
        <v>21</v>
      </c>
      <c r="C514" s="310" t="s">
        <v>3696</v>
      </c>
      <c r="D514" s="310" t="s">
        <v>142</v>
      </c>
      <c r="E514" s="311" t="s">
        <v>45</v>
      </c>
      <c r="F514" s="311">
        <v>176</v>
      </c>
      <c r="G514" s="311">
        <v>2.7</v>
      </c>
      <c r="H514" s="316">
        <v>475.2</v>
      </c>
      <c r="I514" s="317">
        <v>0</v>
      </c>
      <c r="J514" s="316">
        <v>17119177.828465302</v>
      </c>
      <c r="K514" s="317">
        <v>0.99780000000000002</v>
      </c>
    </row>
    <row r="515" spans="1:11" s="110" customFormat="1">
      <c r="A515" s="311" t="s">
        <v>2189</v>
      </c>
      <c r="B515" s="311" t="s">
        <v>21</v>
      </c>
      <c r="C515" s="310" t="s">
        <v>2190</v>
      </c>
      <c r="D515" s="310" t="s">
        <v>142</v>
      </c>
      <c r="E515" s="311" t="s">
        <v>547</v>
      </c>
      <c r="F515" s="311">
        <v>17.475677699999999</v>
      </c>
      <c r="G515" s="311">
        <v>26.93</v>
      </c>
      <c r="H515" s="316">
        <v>470.62000046100002</v>
      </c>
      <c r="I515" s="317">
        <v>0</v>
      </c>
      <c r="J515" s="316">
        <v>17119648.448465802</v>
      </c>
      <c r="K515" s="317">
        <v>0.99780000000000002</v>
      </c>
    </row>
    <row r="516" spans="1:11" s="110" customFormat="1" ht="38.25">
      <c r="A516" s="311" t="s">
        <v>4271</v>
      </c>
      <c r="B516" s="311" t="s">
        <v>681</v>
      </c>
      <c r="C516" s="310" t="s">
        <v>4272</v>
      </c>
      <c r="D516" s="310" t="s">
        <v>142</v>
      </c>
      <c r="E516" s="311" t="s">
        <v>3</v>
      </c>
      <c r="F516" s="311">
        <v>1.0965</v>
      </c>
      <c r="G516" s="311">
        <v>429.06</v>
      </c>
      <c r="H516" s="316">
        <v>470.46429000000001</v>
      </c>
      <c r="I516" s="317">
        <v>0</v>
      </c>
      <c r="J516" s="316">
        <v>17120118.912755799</v>
      </c>
      <c r="K516" s="317">
        <v>0.99780000000000002</v>
      </c>
    </row>
    <row r="517" spans="1:11" s="110" customFormat="1">
      <c r="A517" s="311" t="s">
        <v>2006</v>
      </c>
      <c r="B517" s="311" t="s">
        <v>21</v>
      </c>
      <c r="C517" s="310" t="s">
        <v>2007</v>
      </c>
      <c r="D517" s="310" t="s">
        <v>141</v>
      </c>
      <c r="E517" s="311" t="s">
        <v>26</v>
      </c>
      <c r="F517" s="311">
        <v>27.4994096</v>
      </c>
      <c r="G517" s="311">
        <v>17.059999999999999</v>
      </c>
      <c r="H517" s="316">
        <v>469.13992777599998</v>
      </c>
      <c r="I517" s="317">
        <v>0</v>
      </c>
      <c r="J517" s="316">
        <v>17120588.052683599</v>
      </c>
      <c r="K517" s="317">
        <v>0.99790000000000001</v>
      </c>
    </row>
    <row r="518" spans="1:11" s="110" customFormat="1">
      <c r="A518" s="311" t="s">
        <v>4384</v>
      </c>
      <c r="B518" s="311" t="s">
        <v>268</v>
      </c>
      <c r="C518" s="310" t="s">
        <v>4385</v>
      </c>
      <c r="D518" s="310" t="s">
        <v>141</v>
      </c>
      <c r="E518" s="311" t="s">
        <v>26</v>
      </c>
      <c r="F518" s="311">
        <v>30.903210000000001</v>
      </c>
      <c r="G518" s="311">
        <v>15.09</v>
      </c>
      <c r="H518" s="316">
        <v>466.32943890000001</v>
      </c>
      <c r="I518" s="317">
        <v>0</v>
      </c>
      <c r="J518" s="316">
        <v>17121054.382122502</v>
      </c>
      <c r="K518" s="317">
        <v>0.99790000000000001</v>
      </c>
    </row>
    <row r="519" spans="1:11" s="110" customFormat="1" ht="25.5">
      <c r="A519" s="311" t="s">
        <v>3521</v>
      </c>
      <c r="B519" s="311" t="s">
        <v>16</v>
      </c>
      <c r="C519" s="310" t="s">
        <v>3522</v>
      </c>
      <c r="D519" s="310" t="s">
        <v>142</v>
      </c>
      <c r="E519" s="311" t="s">
        <v>2</v>
      </c>
      <c r="F519" s="311">
        <v>3.0923280000000002</v>
      </c>
      <c r="G519" s="311">
        <v>149.94999999999999</v>
      </c>
      <c r="H519" s="316">
        <v>463.69458359999999</v>
      </c>
      <c r="I519" s="317">
        <v>0</v>
      </c>
      <c r="J519" s="316">
        <v>17121518.0767061</v>
      </c>
      <c r="K519" s="317">
        <v>0.99790000000000001</v>
      </c>
    </row>
    <row r="520" spans="1:11" s="110" customFormat="1" ht="25.5">
      <c r="A520" s="311" t="s">
        <v>2253</v>
      </c>
      <c r="B520" s="311" t="s">
        <v>21</v>
      </c>
      <c r="C520" s="310" t="s">
        <v>2254</v>
      </c>
      <c r="D520" s="310" t="s">
        <v>142</v>
      </c>
      <c r="E520" s="311" t="s">
        <v>45</v>
      </c>
      <c r="F520" s="311">
        <v>42</v>
      </c>
      <c r="G520" s="311">
        <v>10.8</v>
      </c>
      <c r="H520" s="316">
        <v>453.6</v>
      </c>
      <c r="I520" s="317">
        <v>0</v>
      </c>
      <c r="J520" s="316">
        <v>17121971.676706102</v>
      </c>
      <c r="K520" s="317">
        <v>0.998</v>
      </c>
    </row>
    <row r="521" spans="1:11" s="110" customFormat="1">
      <c r="A521" s="311" t="s">
        <v>4009</v>
      </c>
      <c r="B521" s="311" t="s">
        <v>268</v>
      </c>
      <c r="C521" s="310" t="s">
        <v>4010</v>
      </c>
      <c r="D521" s="310" t="s">
        <v>142</v>
      </c>
      <c r="E521" s="311" t="s">
        <v>45</v>
      </c>
      <c r="F521" s="311">
        <v>11</v>
      </c>
      <c r="G521" s="311">
        <v>40.72</v>
      </c>
      <c r="H521" s="316">
        <v>447.92</v>
      </c>
      <c r="I521" s="317">
        <v>0</v>
      </c>
      <c r="J521" s="316">
        <v>17122419.5967061</v>
      </c>
      <c r="K521" s="317">
        <v>0.998</v>
      </c>
    </row>
    <row r="522" spans="1:11" s="110" customFormat="1">
      <c r="A522" s="311" t="s">
        <v>1421</v>
      </c>
      <c r="B522" s="311" t="s">
        <v>21</v>
      </c>
      <c r="C522" s="310" t="s">
        <v>795</v>
      </c>
      <c r="D522" s="310" t="s">
        <v>142</v>
      </c>
      <c r="E522" s="311" t="s">
        <v>38</v>
      </c>
      <c r="F522" s="311">
        <v>107.8931</v>
      </c>
      <c r="G522" s="311">
        <v>4.12</v>
      </c>
      <c r="H522" s="316">
        <v>444.51957199999998</v>
      </c>
      <c r="I522" s="317">
        <v>0</v>
      </c>
      <c r="J522" s="316">
        <v>17122864.116278101</v>
      </c>
      <c r="K522" s="317">
        <v>0.998</v>
      </c>
    </row>
    <row r="523" spans="1:11" s="110" customFormat="1" ht="25.5">
      <c r="A523" s="311" t="s">
        <v>2171</v>
      </c>
      <c r="B523" s="311" t="s">
        <v>21</v>
      </c>
      <c r="C523" s="310" t="s">
        <v>2172</v>
      </c>
      <c r="D523" s="310" t="s">
        <v>142</v>
      </c>
      <c r="E523" s="311" t="s">
        <v>34</v>
      </c>
      <c r="F523" s="311">
        <v>53.486964299999997</v>
      </c>
      <c r="G523" s="311">
        <v>8.26</v>
      </c>
      <c r="H523" s="316">
        <v>441.802325118</v>
      </c>
      <c r="I523" s="317">
        <v>0</v>
      </c>
      <c r="J523" s="316">
        <v>17123305.9186032</v>
      </c>
      <c r="K523" s="317">
        <v>0.998</v>
      </c>
    </row>
    <row r="524" spans="1:11" s="110" customFormat="1" ht="25.5">
      <c r="A524" s="311" t="s">
        <v>3541</v>
      </c>
      <c r="B524" s="311" t="s">
        <v>16</v>
      </c>
      <c r="C524" s="310" t="s">
        <v>3542</v>
      </c>
      <c r="D524" s="310" t="s">
        <v>141</v>
      </c>
      <c r="E524" s="311" t="s">
        <v>26</v>
      </c>
      <c r="F524" s="311">
        <v>18.847200000000001</v>
      </c>
      <c r="G524" s="311">
        <v>23.41</v>
      </c>
      <c r="H524" s="316">
        <v>441.21295200000003</v>
      </c>
      <c r="I524" s="317">
        <v>0</v>
      </c>
      <c r="J524" s="316">
        <v>17123747.1315552</v>
      </c>
      <c r="K524" s="317">
        <v>0.99809999999999999</v>
      </c>
    </row>
    <row r="525" spans="1:11" s="110" customFormat="1">
      <c r="A525" s="311" t="s">
        <v>3832</v>
      </c>
      <c r="B525" s="311" t="s">
        <v>268</v>
      </c>
      <c r="C525" s="310" t="s">
        <v>3833</v>
      </c>
      <c r="D525" s="310" t="s">
        <v>142</v>
      </c>
      <c r="E525" s="311" t="s">
        <v>45</v>
      </c>
      <c r="F525" s="311">
        <v>12</v>
      </c>
      <c r="G525" s="311">
        <v>36.75</v>
      </c>
      <c r="H525" s="316">
        <v>441</v>
      </c>
      <c r="I525" s="317">
        <v>0</v>
      </c>
      <c r="J525" s="316">
        <v>17124188.1315552</v>
      </c>
      <c r="K525" s="317">
        <v>0.99809999999999999</v>
      </c>
    </row>
    <row r="526" spans="1:11" s="110" customFormat="1">
      <c r="A526" s="311" t="s">
        <v>3643</v>
      </c>
      <c r="B526" s="311" t="s">
        <v>268</v>
      </c>
      <c r="C526" s="310" t="s">
        <v>3644</v>
      </c>
      <c r="D526" s="310" t="s">
        <v>142</v>
      </c>
      <c r="E526" s="311" t="s">
        <v>45</v>
      </c>
      <c r="F526" s="311">
        <v>4</v>
      </c>
      <c r="G526" s="311">
        <v>108.56</v>
      </c>
      <c r="H526" s="316">
        <v>434.24</v>
      </c>
      <c r="I526" s="317">
        <v>0</v>
      </c>
      <c r="J526" s="316">
        <v>17124622.371555202</v>
      </c>
      <c r="K526" s="317">
        <v>0.99809999999999999</v>
      </c>
    </row>
    <row r="527" spans="1:11" s="110" customFormat="1" ht="25.5">
      <c r="A527" s="311" t="s">
        <v>2215</v>
      </c>
      <c r="B527" s="311" t="s">
        <v>21</v>
      </c>
      <c r="C527" s="310" t="s">
        <v>2216</v>
      </c>
      <c r="D527" s="310" t="s">
        <v>915</v>
      </c>
      <c r="E527" s="311" t="s">
        <v>45</v>
      </c>
      <c r="F527" s="311">
        <v>6.0956799999999998E-2</v>
      </c>
      <c r="G527" s="316">
        <v>7090.69</v>
      </c>
      <c r="H527" s="316">
        <v>432.22577219200002</v>
      </c>
      <c r="I527" s="317">
        <v>0</v>
      </c>
      <c r="J527" s="316">
        <v>17125054.5973274</v>
      </c>
      <c r="K527" s="317">
        <v>0.99809999999999999</v>
      </c>
    </row>
    <row r="528" spans="1:11" s="110" customFormat="1">
      <c r="A528" s="311" t="s">
        <v>4420</v>
      </c>
      <c r="B528" s="311" t="s">
        <v>268</v>
      </c>
      <c r="C528" s="310" t="s">
        <v>4421</v>
      </c>
      <c r="D528" s="310" t="s">
        <v>142</v>
      </c>
      <c r="E528" s="311" t="s">
        <v>45</v>
      </c>
      <c r="F528" s="311">
        <v>2</v>
      </c>
      <c r="G528" s="311">
        <v>215.52</v>
      </c>
      <c r="H528" s="316">
        <v>431.04</v>
      </c>
      <c r="I528" s="317">
        <v>0</v>
      </c>
      <c r="J528" s="316">
        <v>17125485.637327399</v>
      </c>
      <c r="K528" s="317">
        <v>0.99819999999999998</v>
      </c>
    </row>
    <row r="529" spans="1:11" s="110" customFormat="1">
      <c r="A529" s="311" t="s">
        <v>3818</v>
      </c>
      <c r="B529" s="311" t="s">
        <v>21</v>
      </c>
      <c r="C529" s="310" t="s">
        <v>3819</v>
      </c>
      <c r="D529" s="310" t="s">
        <v>142</v>
      </c>
      <c r="E529" s="311" t="s">
        <v>45</v>
      </c>
      <c r="F529" s="311">
        <v>3</v>
      </c>
      <c r="G529" s="311">
        <v>142.87</v>
      </c>
      <c r="H529" s="316">
        <v>428.61</v>
      </c>
      <c r="I529" s="317">
        <v>0</v>
      </c>
      <c r="J529" s="316">
        <v>17125914.247327399</v>
      </c>
      <c r="K529" s="317">
        <v>0.99819999999999998</v>
      </c>
    </row>
    <row r="530" spans="1:11" s="110" customFormat="1" ht="25.5">
      <c r="A530" s="311" t="s">
        <v>3807</v>
      </c>
      <c r="B530" s="311" t="s">
        <v>21</v>
      </c>
      <c r="C530" s="310" t="s">
        <v>3808</v>
      </c>
      <c r="D530" s="310" t="s">
        <v>142</v>
      </c>
      <c r="E530" s="311" t="s">
        <v>45</v>
      </c>
      <c r="F530" s="311">
        <v>48</v>
      </c>
      <c r="G530" s="311">
        <v>8.83</v>
      </c>
      <c r="H530" s="316">
        <v>423.84</v>
      </c>
      <c r="I530" s="317">
        <v>0</v>
      </c>
      <c r="J530" s="316">
        <v>17126338.087327398</v>
      </c>
      <c r="K530" s="317">
        <v>0.99819999999999998</v>
      </c>
    </row>
    <row r="531" spans="1:11" s="110" customFormat="1" ht="25.5">
      <c r="A531" s="311" t="s">
        <v>3566</v>
      </c>
      <c r="B531" s="311" t="s">
        <v>16</v>
      </c>
      <c r="C531" s="310" t="s">
        <v>3567</v>
      </c>
      <c r="D531" s="310" t="s">
        <v>142</v>
      </c>
      <c r="E531" s="311" t="s">
        <v>17</v>
      </c>
      <c r="F531" s="311">
        <v>15</v>
      </c>
      <c r="G531" s="311">
        <v>28.2</v>
      </c>
      <c r="H531" s="316">
        <v>423</v>
      </c>
      <c r="I531" s="317">
        <v>0</v>
      </c>
      <c r="J531" s="316">
        <v>17126761.087327398</v>
      </c>
      <c r="K531" s="317">
        <v>0.99819999999999998</v>
      </c>
    </row>
    <row r="532" spans="1:11" s="110" customFormat="1">
      <c r="A532" s="311" t="s">
        <v>3985</v>
      </c>
      <c r="B532" s="311" t="s">
        <v>21</v>
      </c>
      <c r="C532" s="310" t="s">
        <v>3986</v>
      </c>
      <c r="D532" s="310" t="s">
        <v>142</v>
      </c>
      <c r="E532" s="311" t="s">
        <v>45</v>
      </c>
      <c r="F532" s="311">
        <v>2</v>
      </c>
      <c r="G532" s="311">
        <v>210.17</v>
      </c>
      <c r="H532" s="316">
        <v>420.34</v>
      </c>
      <c r="I532" s="317">
        <v>0</v>
      </c>
      <c r="J532" s="316">
        <v>17127181.427327398</v>
      </c>
      <c r="K532" s="317">
        <v>0.99829999999999997</v>
      </c>
    </row>
    <row r="533" spans="1:11" s="110" customFormat="1" ht="25.5">
      <c r="A533" s="311" t="s">
        <v>3537</v>
      </c>
      <c r="B533" s="311" t="s">
        <v>16</v>
      </c>
      <c r="C533" s="310" t="s">
        <v>3538</v>
      </c>
      <c r="D533" s="310" t="s">
        <v>141</v>
      </c>
      <c r="E533" s="311" t="s">
        <v>26</v>
      </c>
      <c r="F533" s="311">
        <v>17.907084000000001</v>
      </c>
      <c r="G533" s="311">
        <v>23.41</v>
      </c>
      <c r="H533" s="316">
        <v>419.20483644000001</v>
      </c>
      <c r="I533" s="317">
        <v>0</v>
      </c>
      <c r="J533" s="316">
        <v>17127600.6321638</v>
      </c>
      <c r="K533" s="317">
        <v>0.99829999999999997</v>
      </c>
    </row>
    <row r="534" spans="1:11" s="110" customFormat="1" ht="25.5">
      <c r="A534" s="311" t="s">
        <v>3692</v>
      </c>
      <c r="B534" s="311" t="s">
        <v>16</v>
      </c>
      <c r="C534" s="310" t="s">
        <v>3693</v>
      </c>
      <c r="D534" s="310" t="s">
        <v>141</v>
      </c>
      <c r="E534" s="311" t="s">
        <v>26</v>
      </c>
      <c r="F534" s="311">
        <v>17.739999999999998</v>
      </c>
      <c r="G534" s="311">
        <v>23.41</v>
      </c>
      <c r="H534" s="316">
        <v>415.29340000000002</v>
      </c>
      <c r="I534" s="317">
        <v>0</v>
      </c>
      <c r="J534" s="316">
        <v>17128015.925563801</v>
      </c>
      <c r="K534" s="317">
        <v>0.99829999999999997</v>
      </c>
    </row>
    <row r="535" spans="1:11" s="110" customFormat="1" ht="25.5">
      <c r="A535" s="311" t="s">
        <v>1641</v>
      </c>
      <c r="B535" s="311" t="s">
        <v>21</v>
      </c>
      <c r="C535" s="310" t="s">
        <v>546</v>
      </c>
      <c r="D535" s="310" t="s">
        <v>142</v>
      </c>
      <c r="E535" s="311" t="s">
        <v>547</v>
      </c>
      <c r="F535" s="311">
        <v>56.953424599999998</v>
      </c>
      <c r="G535" s="311">
        <v>7.29</v>
      </c>
      <c r="H535" s="316">
        <v>415.19046533400001</v>
      </c>
      <c r="I535" s="317">
        <v>0</v>
      </c>
      <c r="J535" s="316">
        <v>17128431.116029099</v>
      </c>
      <c r="K535" s="317">
        <v>0.99829999999999997</v>
      </c>
    </row>
    <row r="536" spans="1:11" s="110" customFormat="1" ht="25.5">
      <c r="A536" s="311" t="s">
        <v>1455</v>
      </c>
      <c r="B536" s="311" t="s">
        <v>21</v>
      </c>
      <c r="C536" s="310" t="s">
        <v>820</v>
      </c>
      <c r="D536" s="310" t="s">
        <v>142</v>
      </c>
      <c r="E536" s="311" t="s">
        <v>45</v>
      </c>
      <c r="F536" s="316">
        <v>1655.789804</v>
      </c>
      <c r="G536" s="311">
        <v>0.25</v>
      </c>
      <c r="H536" s="316">
        <v>413.947451</v>
      </c>
      <c r="I536" s="317">
        <v>0</v>
      </c>
      <c r="J536" s="316">
        <v>17128845.063480102</v>
      </c>
      <c r="K536" s="317">
        <v>0.99839999999999995</v>
      </c>
    </row>
    <row r="537" spans="1:11" s="110" customFormat="1" ht="38.25">
      <c r="A537" s="311" t="s">
        <v>2175</v>
      </c>
      <c r="B537" s="311" t="s">
        <v>21</v>
      </c>
      <c r="C537" s="310" t="s">
        <v>2176</v>
      </c>
      <c r="D537" s="310" t="s">
        <v>142</v>
      </c>
      <c r="E537" s="311" t="s">
        <v>34</v>
      </c>
      <c r="F537" s="311">
        <v>15.1048098</v>
      </c>
      <c r="G537" s="311">
        <v>27.38</v>
      </c>
      <c r="H537" s="316">
        <v>413.56969232400002</v>
      </c>
      <c r="I537" s="317">
        <v>0</v>
      </c>
      <c r="J537" s="316">
        <v>17129258.6331724</v>
      </c>
      <c r="K537" s="317">
        <v>0.99839999999999995</v>
      </c>
    </row>
    <row r="538" spans="1:11" s="110" customFormat="1" ht="51">
      <c r="A538" s="311" t="s">
        <v>1877</v>
      </c>
      <c r="B538" s="311" t="s">
        <v>21</v>
      </c>
      <c r="C538" s="310" t="s">
        <v>1878</v>
      </c>
      <c r="D538" s="310" t="s">
        <v>915</v>
      </c>
      <c r="E538" s="311" t="s">
        <v>45</v>
      </c>
      <c r="F538" s="311">
        <v>4.7394000000000004E-3</v>
      </c>
      <c r="G538" s="316">
        <v>85950</v>
      </c>
      <c r="H538" s="316">
        <v>407.35142999999999</v>
      </c>
      <c r="I538" s="317">
        <v>0</v>
      </c>
      <c r="J538" s="316">
        <v>17129665.984602399</v>
      </c>
      <c r="K538" s="317">
        <v>0.99839999999999995</v>
      </c>
    </row>
    <row r="539" spans="1:11" s="110" customFormat="1" ht="25.5">
      <c r="A539" s="311" t="s">
        <v>3517</v>
      </c>
      <c r="B539" s="311" t="s">
        <v>16</v>
      </c>
      <c r="C539" s="310" t="s">
        <v>3518</v>
      </c>
      <c r="D539" s="310" t="s">
        <v>142</v>
      </c>
      <c r="E539" s="311" t="s">
        <v>36</v>
      </c>
      <c r="F539" s="311">
        <v>45.6892</v>
      </c>
      <c r="G539" s="311">
        <v>8.81</v>
      </c>
      <c r="H539" s="316">
        <v>402.52185199999997</v>
      </c>
      <c r="I539" s="317">
        <v>0</v>
      </c>
      <c r="J539" s="316">
        <v>17130068.506454401</v>
      </c>
      <c r="K539" s="317">
        <v>0.99839999999999995</v>
      </c>
    </row>
    <row r="540" spans="1:11" s="110" customFormat="1">
      <c r="A540" s="311" t="s">
        <v>1422</v>
      </c>
      <c r="B540" s="311" t="s">
        <v>268</v>
      </c>
      <c r="C540" s="310" t="s">
        <v>796</v>
      </c>
      <c r="D540" s="310" t="s">
        <v>141</v>
      </c>
      <c r="E540" s="311" t="s">
        <v>26</v>
      </c>
      <c r="F540" s="311">
        <v>21.427199999999999</v>
      </c>
      <c r="G540" s="311">
        <v>18.739999999999998</v>
      </c>
      <c r="H540" s="316">
        <v>401.545728</v>
      </c>
      <c r="I540" s="317">
        <v>0</v>
      </c>
      <c r="J540" s="316">
        <v>17130470.052182399</v>
      </c>
      <c r="K540" s="317">
        <v>0.99850000000000005</v>
      </c>
    </row>
    <row r="541" spans="1:11" s="110" customFormat="1" ht="25.5">
      <c r="A541" s="311" t="s">
        <v>4892</v>
      </c>
      <c r="B541" s="311" t="s">
        <v>21</v>
      </c>
      <c r="C541" s="310" t="s">
        <v>4893</v>
      </c>
      <c r="D541" s="310" t="s">
        <v>142</v>
      </c>
      <c r="E541" s="311" t="s">
        <v>585</v>
      </c>
      <c r="F541" s="311">
        <v>3</v>
      </c>
      <c r="G541" s="311">
        <v>132.94</v>
      </c>
      <c r="H541" s="316">
        <v>398.82</v>
      </c>
      <c r="I541" s="317">
        <v>0</v>
      </c>
      <c r="J541" s="316">
        <v>17130868.872182399</v>
      </c>
      <c r="K541" s="317">
        <v>0.99850000000000005</v>
      </c>
    </row>
    <row r="542" spans="1:11" s="110" customFormat="1">
      <c r="A542" s="311" t="s">
        <v>1429</v>
      </c>
      <c r="B542" s="311" t="s">
        <v>268</v>
      </c>
      <c r="C542" s="310" t="s">
        <v>799</v>
      </c>
      <c r="D542" s="310" t="s">
        <v>141</v>
      </c>
      <c r="E542" s="311" t="s">
        <v>26</v>
      </c>
      <c r="F542" s="311">
        <v>25.36</v>
      </c>
      <c r="G542" s="311">
        <v>15.09</v>
      </c>
      <c r="H542" s="316">
        <v>382.68239999999997</v>
      </c>
      <c r="I542" s="317">
        <v>0</v>
      </c>
      <c r="J542" s="316">
        <v>17131251.554582398</v>
      </c>
      <c r="K542" s="317">
        <v>0.99850000000000005</v>
      </c>
    </row>
    <row r="543" spans="1:11" s="110" customFormat="1" ht="25.5">
      <c r="A543" s="311" t="s">
        <v>1627</v>
      </c>
      <c r="B543" s="311" t="s">
        <v>21</v>
      </c>
      <c r="C543" s="310" t="s">
        <v>1024</v>
      </c>
      <c r="D543" s="310" t="s">
        <v>142</v>
      </c>
      <c r="E543" s="311" t="s">
        <v>45</v>
      </c>
      <c r="F543" s="311">
        <v>45</v>
      </c>
      <c r="G543" s="311">
        <v>8.36</v>
      </c>
      <c r="H543" s="316">
        <v>376.2</v>
      </c>
      <c r="I543" s="317">
        <v>0</v>
      </c>
      <c r="J543" s="316">
        <v>17131627.754582401</v>
      </c>
      <c r="K543" s="317">
        <v>0.99850000000000005</v>
      </c>
    </row>
    <row r="544" spans="1:11" s="110" customFormat="1">
      <c r="A544" s="311" t="s">
        <v>3151</v>
      </c>
      <c r="B544" s="311" t="s">
        <v>268</v>
      </c>
      <c r="C544" s="310" t="s">
        <v>3152</v>
      </c>
      <c r="D544" s="310" t="s">
        <v>142</v>
      </c>
      <c r="E544" s="311" t="s">
        <v>3</v>
      </c>
      <c r="F544" s="311">
        <v>6.35</v>
      </c>
      <c r="G544" s="311">
        <v>59.24</v>
      </c>
      <c r="H544" s="316">
        <v>376.17399999999998</v>
      </c>
      <c r="I544" s="317">
        <v>0</v>
      </c>
      <c r="J544" s="316">
        <v>17132003.9285824</v>
      </c>
      <c r="K544" s="317">
        <v>0.99850000000000005</v>
      </c>
    </row>
    <row r="545" spans="1:11" s="110" customFormat="1">
      <c r="A545" s="311" t="s">
        <v>1620</v>
      </c>
      <c r="B545" s="311" t="s">
        <v>268</v>
      </c>
      <c r="C545" s="310" t="s">
        <v>3734</v>
      </c>
      <c r="D545" s="310" t="s">
        <v>142</v>
      </c>
      <c r="E545" s="311" t="s">
        <v>45</v>
      </c>
      <c r="F545" s="311">
        <v>37.92</v>
      </c>
      <c r="G545" s="311">
        <v>9.9</v>
      </c>
      <c r="H545" s="316">
        <v>375.40800000000002</v>
      </c>
      <c r="I545" s="317">
        <v>0</v>
      </c>
      <c r="J545" s="316">
        <v>17132379.3365824</v>
      </c>
      <c r="K545" s="317">
        <v>0.99860000000000004</v>
      </c>
    </row>
    <row r="546" spans="1:11" s="110" customFormat="1">
      <c r="A546" s="311" t="s">
        <v>1592</v>
      </c>
      <c r="B546" s="311" t="s">
        <v>21</v>
      </c>
      <c r="C546" s="310" t="s">
        <v>952</v>
      </c>
      <c r="D546" s="310" t="s">
        <v>142</v>
      </c>
      <c r="E546" s="311" t="s">
        <v>34</v>
      </c>
      <c r="F546" s="311">
        <v>15.519147</v>
      </c>
      <c r="G546" s="311">
        <v>23.85</v>
      </c>
      <c r="H546" s="316">
        <v>370.13165594999998</v>
      </c>
      <c r="I546" s="317">
        <v>0</v>
      </c>
      <c r="J546" s="316">
        <v>17132749.468238398</v>
      </c>
      <c r="K546" s="317">
        <v>0.99860000000000004</v>
      </c>
    </row>
    <row r="547" spans="1:11" s="110" customFormat="1" ht="25.5">
      <c r="A547" s="311" t="s">
        <v>1859</v>
      </c>
      <c r="B547" s="311" t="s">
        <v>21</v>
      </c>
      <c r="C547" s="310" t="s">
        <v>1860</v>
      </c>
      <c r="D547" s="310" t="s">
        <v>915</v>
      </c>
      <c r="E547" s="311" t="s">
        <v>45</v>
      </c>
      <c r="F547" s="311">
        <v>4.5681000000000003E-3</v>
      </c>
      <c r="G547" s="316">
        <v>80455.33</v>
      </c>
      <c r="H547" s="316">
        <v>367.52799297299998</v>
      </c>
      <c r="I547" s="317">
        <v>0</v>
      </c>
      <c r="J547" s="316">
        <v>17133116.996231399</v>
      </c>
      <c r="K547" s="317">
        <v>0.99860000000000004</v>
      </c>
    </row>
    <row r="548" spans="1:11" s="110" customFormat="1" ht="25.5">
      <c r="A548" s="311" t="s">
        <v>1625</v>
      </c>
      <c r="B548" s="311" t="s">
        <v>21</v>
      </c>
      <c r="C548" s="310" t="s">
        <v>1020</v>
      </c>
      <c r="D548" s="310" t="s">
        <v>142</v>
      </c>
      <c r="E548" s="311" t="s">
        <v>45</v>
      </c>
      <c r="F548" s="311">
        <v>171</v>
      </c>
      <c r="G548" s="311">
        <v>2.12</v>
      </c>
      <c r="H548" s="316">
        <v>362.52</v>
      </c>
      <c r="I548" s="317">
        <v>0</v>
      </c>
      <c r="J548" s="316">
        <v>17133479.516231399</v>
      </c>
      <c r="K548" s="317">
        <v>0.99860000000000004</v>
      </c>
    </row>
    <row r="549" spans="1:11" s="110" customFormat="1">
      <c r="A549" s="311" t="s">
        <v>1672</v>
      </c>
      <c r="B549" s="311" t="s">
        <v>21</v>
      </c>
      <c r="C549" s="310" t="s">
        <v>1075</v>
      </c>
      <c r="D549" s="310" t="s">
        <v>142</v>
      </c>
      <c r="E549" s="311" t="s">
        <v>45</v>
      </c>
      <c r="F549" s="311">
        <v>12</v>
      </c>
      <c r="G549" s="311">
        <v>29.99</v>
      </c>
      <c r="H549" s="316">
        <v>359.88</v>
      </c>
      <c r="I549" s="317">
        <v>0</v>
      </c>
      <c r="J549" s="316">
        <v>17133839.396231402</v>
      </c>
      <c r="K549" s="317">
        <v>0.99860000000000004</v>
      </c>
    </row>
    <row r="550" spans="1:11" s="110" customFormat="1" ht="25.5">
      <c r="A550" s="311" t="s">
        <v>1764</v>
      </c>
      <c r="B550" s="311" t="s">
        <v>21</v>
      </c>
      <c r="C550" s="310" t="s">
        <v>1765</v>
      </c>
      <c r="D550" s="310" t="s">
        <v>142</v>
      </c>
      <c r="E550" s="311" t="s">
        <v>45</v>
      </c>
      <c r="F550" s="311">
        <v>76.989750900000004</v>
      </c>
      <c r="G550" s="311">
        <v>4.6100000000000003</v>
      </c>
      <c r="H550" s="316">
        <v>354.92275164900002</v>
      </c>
      <c r="I550" s="317">
        <v>0</v>
      </c>
      <c r="J550" s="316">
        <v>17134194.318983</v>
      </c>
      <c r="K550" s="317">
        <v>0.99870000000000003</v>
      </c>
    </row>
    <row r="551" spans="1:11" s="110" customFormat="1" ht="38.25">
      <c r="A551" s="311" t="s">
        <v>1829</v>
      </c>
      <c r="B551" s="311" t="s">
        <v>21</v>
      </c>
      <c r="C551" s="310" t="s">
        <v>1830</v>
      </c>
      <c r="D551" s="310" t="s">
        <v>915</v>
      </c>
      <c r="E551" s="311" t="s">
        <v>45</v>
      </c>
      <c r="F551" s="311">
        <v>7.0888800000000002E-2</v>
      </c>
      <c r="G551" s="316">
        <v>4999</v>
      </c>
      <c r="H551" s="316">
        <v>354.37311119999998</v>
      </c>
      <c r="I551" s="317">
        <v>0</v>
      </c>
      <c r="J551" s="316">
        <v>17134548.692094199</v>
      </c>
      <c r="K551" s="317">
        <v>0.99870000000000003</v>
      </c>
    </row>
    <row r="552" spans="1:11" s="110" customFormat="1">
      <c r="A552" s="311" t="s">
        <v>4382</v>
      </c>
      <c r="B552" s="311" t="s">
        <v>268</v>
      </c>
      <c r="C552" s="310" t="s">
        <v>4383</v>
      </c>
      <c r="D552" s="310" t="s">
        <v>141</v>
      </c>
      <c r="E552" s="311" t="s">
        <v>26</v>
      </c>
      <c r="F552" s="311">
        <v>18.74652</v>
      </c>
      <c r="G552" s="311">
        <v>18.739999999999998</v>
      </c>
      <c r="H552" s="316">
        <v>351.30978479999999</v>
      </c>
      <c r="I552" s="317">
        <v>0</v>
      </c>
      <c r="J552" s="316">
        <v>17134900.001878999</v>
      </c>
      <c r="K552" s="317">
        <v>0.99870000000000003</v>
      </c>
    </row>
    <row r="553" spans="1:11" s="110" customFormat="1" ht="25.5">
      <c r="A553" s="311" t="s">
        <v>4485</v>
      </c>
      <c r="B553" s="311" t="s">
        <v>16</v>
      </c>
      <c r="C553" s="310" t="s">
        <v>4486</v>
      </c>
      <c r="D553" s="310" t="s">
        <v>141</v>
      </c>
      <c r="E553" s="311" t="s">
        <v>26</v>
      </c>
      <c r="F553" s="311">
        <v>14.851766</v>
      </c>
      <c r="G553" s="311">
        <v>23.41</v>
      </c>
      <c r="H553" s="316">
        <v>347.67984206</v>
      </c>
      <c r="I553" s="317">
        <v>0</v>
      </c>
      <c r="J553" s="316">
        <v>17135247.681721099</v>
      </c>
      <c r="K553" s="317">
        <v>0.99870000000000003</v>
      </c>
    </row>
    <row r="554" spans="1:11" s="110" customFormat="1">
      <c r="A554" s="311" t="s">
        <v>4561</v>
      </c>
      <c r="B554" s="311" t="s">
        <v>21</v>
      </c>
      <c r="C554" s="310" t="s">
        <v>4562</v>
      </c>
      <c r="D554" s="310" t="s">
        <v>141</v>
      </c>
      <c r="E554" s="311" t="s">
        <v>26</v>
      </c>
      <c r="F554" s="311">
        <v>20.4568668</v>
      </c>
      <c r="G554" s="311">
        <v>16.89</v>
      </c>
      <c r="H554" s="316">
        <v>345.51648025200001</v>
      </c>
      <c r="I554" s="317">
        <v>0</v>
      </c>
      <c r="J554" s="316">
        <v>17135593.198201399</v>
      </c>
      <c r="K554" s="317">
        <v>0.99880000000000002</v>
      </c>
    </row>
    <row r="555" spans="1:11" s="110" customFormat="1">
      <c r="A555" s="311" t="s">
        <v>1718</v>
      </c>
      <c r="B555" s="311" t="s">
        <v>21</v>
      </c>
      <c r="C555" s="310" t="s">
        <v>1135</v>
      </c>
      <c r="D555" s="310" t="s">
        <v>142</v>
      </c>
      <c r="E555" s="311" t="s">
        <v>38</v>
      </c>
      <c r="F555" s="311">
        <v>28.244149700000001</v>
      </c>
      <c r="G555" s="311">
        <v>12.08</v>
      </c>
      <c r="H555" s="316">
        <v>341.18932837599999</v>
      </c>
      <c r="I555" s="317">
        <v>0</v>
      </c>
      <c r="J555" s="316">
        <v>17135934.387529802</v>
      </c>
      <c r="K555" s="317">
        <v>0.99880000000000002</v>
      </c>
    </row>
    <row r="556" spans="1:11" s="110" customFormat="1" ht="25.5">
      <c r="A556" s="311" t="s">
        <v>1615</v>
      </c>
      <c r="B556" s="311" t="s">
        <v>21</v>
      </c>
      <c r="C556" s="310" t="s">
        <v>1001</v>
      </c>
      <c r="D556" s="310" t="s">
        <v>142</v>
      </c>
      <c r="E556" s="311" t="s">
        <v>45</v>
      </c>
      <c r="F556" s="311">
        <v>34</v>
      </c>
      <c r="G556" s="311">
        <v>9.91</v>
      </c>
      <c r="H556" s="316">
        <v>336.94</v>
      </c>
      <c r="I556" s="317">
        <v>0</v>
      </c>
      <c r="J556" s="316">
        <v>17136271.327529799</v>
      </c>
      <c r="K556" s="317">
        <v>0.99880000000000002</v>
      </c>
    </row>
    <row r="557" spans="1:11" s="110" customFormat="1" ht="25.5">
      <c r="A557" s="311" t="s">
        <v>4075</v>
      </c>
      <c r="B557" s="311" t="s">
        <v>16</v>
      </c>
      <c r="C557" s="310" t="s">
        <v>4076</v>
      </c>
      <c r="D557" s="310" t="s">
        <v>142</v>
      </c>
      <c r="E557" s="311" t="s">
        <v>36</v>
      </c>
      <c r="F557" s="311">
        <v>47.967799999999997</v>
      </c>
      <c r="G557" s="311">
        <v>6.92</v>
      </c>
      <c r="H557" s="316">
        <v>331.93717600000002</v>
      </c>
      <c r="I557" s="317">
        <v>0</v>
      </c>
      <c r="J557" s="316">
        <v>17136603.2647058</v>
      </c>
      <c r="K557" s="317">
        <v>0.99880000000000002</v>
      </c>
    </row>
    <row r="558" spans="1:11" s="110" customFormat="1" ht="25.5">
      <c r="A558" s="311" t="s">
        <v>3902</v>
      </c>
      <c r="B558" s="311" t="s">
        <v>21</v>
      </c>
      <c r="C558" s="310" t="s">
        <v>2730</v>
      </c>
      <c r="D558" s="310" t="s">
        <v>142</v>
      </c>
      <c r="E558" s="311" t="s">
        <v>45</v>
      </c>
      <c r="F558" s="311">
        <v>1</v>
      </c>
      <c r="G558" s="311">
        <v>330.64</v>
      </c>
      <c r="H558" s="316">
        <v>330.64</v>
      </c>
      <c r="I558" s="317">
        <v>0</v>
      </c>
      <c r="J558" s="316">
        <v>17136933.9047058</v>
      </c>
      <c r="K558" s="317">
        <v>0.99880000000000002</v>
      </c>
    </row>
    <row r="559" spans="1:11" s="110" customFormat="1">
      <c r="A559" s="311" t="s">
        <v>1962</v>
      </c>
      <c r="B559" s="311" t="s">
        <v>21</v>
      </c>
      <c r="C559" s="310" t="s">
        <v>1963</v>
      </c>
      <c r="D559" s="310" t="s">
        <v>141</v>
      </c>
      <c r="E559" s="311" t="s">
        <v>26</v>
      </c>
      <c r="F559" s="311">
        <v>19.929954200000001</v>
      </c>
      <c r="G559" s="311">
        <v>16.52</v>
      </c>
      <c r="H559" s="316">
        <v>329.24284338400003</v>
      </c>
      <c r="I559" s="317">
        <v>0</v>
      </c>
      <c r="J559" s="316">
        <v>17137263.147549201</v>
      </c>
      <c r="K559" s="317">
        <v>0.99880000000000002</v>
      </c>
    </row>
    <row r="560" spans="1:11" s="110" customFormat="1">
      <c r="A560" s="311" t="s">
        <v>4341</v>
      </c>
      <c r="B560" s="311" t="s">
        <v>487</v>
      </c>
      <c r="C560" s="310" t="s">
        <v>4342</v>
      </c>
      <c r="D560" s="310" t="s">
        <v>142</v>
      </c>
      <c r="E560" s="311" t="s">
        <v>17</v>
      </c>
      <c r="F560" s="311">
        <v>5.6696000000000003E-2</v>
      </c>
      <c r="G560" s="316">
        <v>5727.95</v>
      </c>
      <c r="H560" s="316">
        <v>324.75185320000003</v>
      </c>
      <c r="I560" s="317">
        <v>0</v>
      </c>
      <c r="J560" s="316">
        <v>17137587.899402399</v>
      </c>
      <c r="K560" s="317">
        <v>0.99890000000000001</v>
      </c>
    </row>
    <row r="561" spans="1:11" s="110" customFormat="1" ht="25.5">
      <c r="A561" s="311" t="s">
        <v>3531</v>
      </c>
      <c r="B561" s="311" t="s">
        <v>16</v>
      </c>
      <c r="C561" s="310" t="s">
        <v>3532</v>
      </c>
      <c r="D561" s="310" t="s">
        <v>142</v>
      </c>
      <c r="E561" s="311" t="s">
        <v>17</v>
      </c>
      <c r="F561" s="311">
        <v>635.04</v>
      </c>
      <c r="G561" s="311">
        <v>0.51</v>
      </c>
      <c r="H561" s="316">
        <v>323.87040000000002</v>
      </c>
      <c r="I561" s="317">
        <v>0</v>
      </c>
      <c r="J561" s="316">
        <v>17137911.769802399</v>
      </c>
      <c r="K561" s="317">
        <v>0.99890000000000001</v>
      </c>
    </row>
    <row r="562" spans="1:11" s="110" customFormat="1">
      <c r="A562" s="311" t="s">
        <v>1423</v>
      </c>
      <c r="B562" s="311" t="s">
        <v>268</v>
      </c>
      <c r="C562" s="310" t="s">
        <v>797</v>
      </c>
      <c r="D562" s="310" t="s">
        <v>141</v>
      </c>
      <c r="E562" s="311" t="s">
        <v>26</v>
      </c>
      <c r="F562" s="311">
        <v>21.427199999999999</v>
      </c>
      <c r="G562" s="311">
        <v>15.09</v>
      </c>
      <c r="H562" s="316">
        <v>323.33644800000002</v>
      </c>
      <c r="I562" s="317">
        <v>0</v>
      </c>
      <c r="J562" s="316">
        <v>17138235.106250402</v>
      </c>
      <c r="K562" s="317">
        <v>0.99890000000000001</v>
      </c>
    </row>
    <row r="563" spans="1:11" s="110" customFormat="1">
      <c r="A563" s="311" t="s">
        <v>3284</v>
      </c>
      <c r="B563" s="311" t="s">
        <v>21</v>
      </c>
      <c r="C563" s="310" t="s">
        <v>3285</v>
      </c>
      <c r="D563" s="310" t="s">
        <v>142</v>
      </c>
      <c r="E563" s="311" t="s">
        <v>45</v>
      </c>
      <c r="F563" s="316">
        <v>5386.2</v>
      </c>
      <c r="G563" s="311">
        <v>0.06</v>
      </c>
      <c r="H563" s="316">
        <v>323.17200000000003</v>
      </c>
      <c r="I563" s="317">
        <v>0</v>
      </c>
      <c r="J563" s="316">
        <v>17138558.2782504</v>
      </c>
      <c r="K563" s="317">
        <v>0.99890000000000001</v>
      </c>
    </row>
    <row r="564" spans="1:11" s="110" customFormat="1" ht="38.25">
      <c r="A564" s="311" t="s">
        <v>3450</v>
      </c>
      <c r="B564" s="311" t="s">
        <v>21</v>
      </c>
      <c r="C564" s="310" t="s">
        <v>3451</v>
      </c>
      <c r="D564" s="310" t="s">
        <v>142</v>
      </c>
      <c r="E564" s="311" t="s">
        <v>34</v>
      </c>
      <c r="F564" s="311">
        <v>77</v>
      </c>
      <c r="G564" s="311">
        <v>4.18</v>
      </c>
      <c r="H564" s="316">
        <v>321.86</v>
      </c>
      <c r="I564" s="317">
        <v>0</v>
      </c>
      <c r="J564" s="316">
        <v>17138880.138250399</v>
      </c>
      <c r="K564" s="317">
        <v>0.99890000000000001</v>
      </c>
    </row>
    <row r="565" spans="1:11" s="110" customFormat="1">
      <c r="A565" s="311" t="s">
        <v>1456</v>
      </c>
      <c r="B565" s="311" t="s">
        <v>21</v>
      </c>
      <c r="C565" s="310" t="s">
        <v>821</v>
      </c>
      <c r="D565" s="310" t="s">
        <v>142</v>
      </c>
      <c r="E565" s="311" t="s">
        <v>789</v>
      </c>
      <c r="F565" s="311">
        <v>10.986236999999999</v>
      </c>
      <c r="G565" s="311">
        <v>28.91</v>
      </c>
      <c r="H565" s="316">
        <v>317.61211166999999</v>
      </c>
      <c r="I565" s="317">
        <v>0</v>
      </c>
      <c r="J565" s="316">
        <v>17139197.750362098</v>
      </c>
      <c r="K565" s="317">
        <v>0.999</v>
      </c>
    </row>
    <row r="566" spans="1:11" s="110" customFormat="1" ht="25.5">
      <c r="A566" s="311" t="s">
        <v>3533</v>
      </c>
      <c r="B566" s="311" t="s">
        <v>16</v>
      </c>
      <c r="C566" s="310" t="s">
        <v>3534</v>
      </c>
      <c r="D566" s="310" t="s">
        <v>142</v>
      </c>
      <c r="E566" s="311" t="s">
        <v>19</v>
      </c>
      <c r="F566" s="311">
        <v>24.405352000000001</v>
      </c>
      <c r="G566" s="311">
        <v>12.8</v>
      </c>
      <c r="H566" s="316">
        <v>312.38850559999997</v>
      </c>
      <c r="I566" s="317">
        <v>0</v>
      </c>
      <c r="J566" s="316">
        <v>17139510.138867699</v>
      </c>
      <c r="K566" s="317">
        <v>0.999</v>
      </c>
    </row>
    <row r="567" spans="1:11" s="110" customFormat="1">
      <c r="A567" s="311" t="s">
        <v>1564</v>
      </c>
      <c r="B567" s="311" t="s">
        <v>21</v>
      </c>
      <c r="C567" s="310" t="s">
        <v>165</v>
      </c>
      <c r="D567" s="310" t="s">
        <v>142</v>
      </c>
      <c r="E567" s="311" t="s">
        <v>45</v>
      </c>
      <c r="F567" s="311">
        <v>117.21805500000001</v>
      </c>
      <c r="G567" s="311">
        <v>2.62</v>
      </c>
      <c r="H567" s="316">
        <v>307.11130409999998</v>
      </c>
      <c r="I567" s="317">
        <v>0</v>
      </c>
      <c r="J567" s="316">
        <v>17139817.250171799</v>
      </c>
      <c r="K567" s="317">
        <v>0.999</v>
      </c>
    </row>
    <row r="568" spans="1:11" s="110" customFormat="1">
      <c r="A568" s="311" t="s">
        <v>3854</v>
      </c>
      <c r="B568" s="311" t="s">
        <v>268</v>
      </c>
      <c r="C568" s="310" t="s">
        <v>3855</v>
      </c>
      <c r="D568" s="310" t="s">
        <v>142</v>
      </c>
      <c r="E568" s="311" t="s">
        <v>45</v>
      </c>
      <c r="F568" s="311">
        <v>29</v>
      </c>
      <c r="G568" s="311">
        <v>10.58</v>
      </c>
      <c r="H568" s="316">
        <v>306.82</v>
      </c>
      <c r="I568" s="317">
        <v>0</v>
      </c>
      <c r="J568" s="316">
        <v>17140124.0701718</v>
      </c>
      <c r="K568" s="317">
        <v>0.999</v>
      </c>
    </row>
    <row r="569" spans="1:11" s="110" customFormat="1" ht="25.5">
      <c r="A569" s="311" t="s">
        <v>3523</v>
      </c>
      <c r="B569" s="311" t="s">
        <v>16</v>
      </c>
      <c r="C569" s="310" t="s">
        <v>3524</v>
      </c>
      <c r="D569" s="310" t="s">
        <v>142</v>
      </c>
      <c r="E569" s="311" t="s">
        <v>2</v>
      </c>
      <c r="F569" s="311">
        <v>2.0197639999999999</v>
      </c>
      <c r="G569" s="311">
        <v>148.97999999999999</v>
      </c>
      <c r="H569" s="316">
        <v>300.90444072000003</v>
      </c>
      <c r="I569" s="317">
        <v>0</v>
      </c>
      <c r="J569" s="316">
        <v>17140424.974612501</v>
      </c>
      <c r="K569" s="317">
        <v>0.999</v>
      </c>
    </row>
    <row r="570" spans="1:11" s="110" customFormat="1">
      <c r="A570" s="311" t="s">
        <v>4125</v>
      </c>
      <c r="B570" s="311" t="s">
        <v>268</v>
      </c>
      <c r="C570" s="310" t="s">
        <v>4126</v>
      </c>
      <c r="D570" s="310" t="s">
        <v>142</v>
      </c>
      <c r="E570" s="311" t="s">
        <v>45</v>
      </c>
      <c r="F570" s="311">
        <v>4</v>
      </c>
      <c r="G570" s="311">
        <v>72.67</v>
      </c>
      <c r="H570" s="316">
        <v>290.68</v>
      </c>
      <c r="I570" s="317">
        <v>0</v>
      </c>
      <c r="J570" s="316">
        <v>17140715.6546125</v>
      </c>
      <c r="K570" s="317">
        <v>0.999</v>
      </c>
    </row>
    <row r="571" spans="1:11" s="110" customFormat="1" ht="25.5">
      <c r="A571" s="311" t="s">
        <v>4452</v>
      </c>
      <c r="B571" s="311" t="s">
        <v>21</v>
      </c>
      <c r="C571" s="310" t="s">
        <v>4453</v>
      </c>
      <c r="D571" s="310" t="s">
        <v>142</v>
      </c>
      <c r="E571" s="311" t="s">
        <v>45</v>
      </c>
      <c r="F571" s="311">
        <v>3</v>
      </c>
      <c r="G571" s="311">
        <v>96.54</v>
      </c>
      <c r="H571" s="316">
        <v>289.62</v>
      </c>
      <c r="I571" s="317">
        <v>0</v>
      </c>
      <c r="J571" s="316">
        <v>17141005.274612501</v>
      </c>
      <c r="K571" s="317">
        <v>0.99909999999999999</v>
      </c>
    </row>
    <row r="572" spans="1:11" s="110" customFormat="1" ht="38.25">
      <c r="A572" s="311" t="s">
        <v>1725</v>
      </c>
      <c r="B572" s="311" t="s">
        <v>487</v>
      </c>
      <c r="C572" s="310" t="s">
        <v>1148</v>
      </c>
      <c r="D572" s="310" t="s">
        <v>141</v>
      </c>
      <c r="E572" s="311" t="s">
        <v>1121</v>
      </c>
      <c r="F572" s="311">
        <v>15.1</v>
      </c>
      <c r="G572" s="311">
        <v>19.13</v>
      </c>
      <c r="H572" s="316">
        <v>288.863</v>
      </c>
      <c r="I572" s="317">
        <v>0</v>
      </c>
      <c r="J572" s="316">
        <v>17141294.137612499</v>
      </c>
      <c r="K572" s="317">
        <v>0.99909999999999999</v>
      </c>
    </row>
    <row r="573" spans="1:11" s="110" customFormat="1" ht="25.5">
      <c r="A573" s="311" t="s">
        <v>4481</v>
      </c>
      <c r="B573" s="311" t="s">
        <v>16</v>
      </c>
      <c r="C573" s="310" t="s">
        <v>4482</v>
      </c>
      <c r="D573" s="310" t="s">
        <v>142</v>
      </c>
      <c r="E573" s="311" t="s">
        <v>17</v>
      </c>
      <c r="F573" s="311">
        <v>339.48</v>
      </c>
      <c r="G573" s="311">
        <v>0.85</v>
      </c>
      <c r="H573" s="316">
        <v>288.55799999999999</v>
      </c>
      <c r="I573" s="317">
        <v>0</v>
      </c>
      <c r="J573" s="316">
        <v>17141582.695612501</v>
      </c>
      <c r="K573" s="317">
        <v>0.99909999999999999</v>
      </c>
    </row>
    <row r="574" spans="1:11" s="110" customFormat="1" ht="38.25">
      <c r="A574" s="311" t="s">
        <v>4456</v>
      </c>
      <c r="B574" s="311" t="s">
        <v>21</v>
      </c>
      <c r="C574" s="310" t="s">
        <v>4457</v>
      </c>
      <c r="D574" s="310" t="s">
        <v>142</v>
      </c>
      <c r="E574" s="311" t="s">
        <v>45</v>
      </c>
      <c r="F574" s="311">
        <v>8</v>
      </c>
      <c r="G574" s="311">
        <v>35</v>
      </c>
      <c r="H574" s="316">
        <v>280</v>
      </c>
      <c r="I574" s="317">
        <v>0</v>
      </c>
      <c r="J574" s="316">
        <v>17141862.695612501</v>
      </c>
      <c r="K574" s="317">
        <v>0.99909999999999999</v>
      </c>
    </row>
    <row r="575" spans="1:11" s="110" customFormat="1" ht="25.5">
      <c r="A575" s="311" t="s">
        <v>3930</v>
      </c>
      <c r="B575" s="311" t="s">
        <v>21</v>
      </c>
      <c r="C575" s="310" t="s">
        <v>3931</v>
      </c>
      <c r="D575" s="310" t="s">
        <v>142</v>
      </c>
      <c r="E575" s="311" t="s">
        <v>45</v>
      </c>
      <c r="F575" s="311">
        <v>2</v>
      </c>
      <c r="G575" s="311">
        <v>136.75</v>
      </c>
      <c r="H575" s="316">
        <v>273.5</v>
      </c>
      <c r="I575" s="317">
        <v>0</v>
      </c>
      <c r="J575" s="316">
        <v>17142136.195612501</v>
      </c>
      <c r="K575" s="317">
        <v>0.99909999999999999</v>
      </c>
    </row>
    <row r="576" spans="1:11" s="110" customFormat="1" ht="25.5">
      <c r="A576" s="311" t="s">
        <v>3302</v>
      </c>
      <c r="B576" s="311" t="s">
        <v>21</v>
      </c>
      <c r="C576" s="310" t="s">
        <v>3303</v>
      </c>
      <c r="D576" s="310" t="s">
        <v>142</v>
      </c>
      <c r="E576" s="311" t="s">
        <v>3</v>
      </c>
      <c r="F576" s="311">
        <v>16.8</v>
      </c>
      <c r="G576" s="311">
        <v>16</v>
      </c>
      <c r="H576" s="316">
        <v>268.8</v>
      </c>
      <c r="I576" s="317">
        <v>0</v>
      </c>
      <c r="J576" s="316">
        <v>17142404.995612498</v>
      </c>
      <c r="K576" s="317">
        <v>0.99909999999999999</v>
      </c>
    </row>
    <row r="577" spans="1:11" s="110" customFormat="1" ht="38.25">
      <c r="A577" s="311" t="s">
        <v>4234</v>
      </c>
      <c r="B577" s="311" t="s">
        <v>681</v>
      </c>
      <c r="C577" s="310" t="s">
        <v>4235</v>
      </c>
      <c r="D577" s="310" t="s">
        <v>142</v>
      </c>
      <c r="E577" s="311" t="s">
        <v>34</v>
      </c>
      <c r="F577" s="311">
        <v>59.5</v>
      </c>
      <c r="G577" s="311">
        <v>4.45</v>
      </c>
      <c r="H577" s="316">
        <v>264.77499999999998</v>
      </c>
      <c r="I577" s="317">
        <v>0</v>
      </c>
      <c r="J577" s="316">
        <v>17142669.770612501</v>
      </c>
      <c r="K577" s="317">
        <v>0.99919999999999998</v>
      </c>
    </row>
    <row r="578" spans="1:11" s="110" customFormat="1">
      <c r="A578" s="311" t="s">
        <v>3926</v>
      </c>
      <c r="B578" s="311" t="s">
        <v>21</v>
      </c>
      <c r="C578" s="310" t="s">
        <v>3927</v>
      </c>
      <c r="D578" s="310" t="s">
        <v>142</v>
      </c>
      <c r="E578" s="311" t="s">
        <v>45</v>
      </c>
      <c r="F578" s="311">
        <v>6</v>
      </c>
      <c r="G578" s="311">
        <v>43.66</v>
      </c>
      <c r="H578" s="316">
        <v>261.95999999999998</v>
      </c>
      <c r="I578" s="317">
        <v>0</v>
      </c>
      <c r="J578" s="316">
        <v>17142931.730612502</v>
      </c>
      <c r="K578" s="317">
        <v>0.99919999999999998</v>
      </c>
    </row>
    <row r="579" spans="1:11" s="110" customFormat="1" ht="25.5">
      <c r="A579" s="311" t="s">
        <v>3500</v>
      </c>
      <c r="B579" s="311" t="s">
        <v>21</v>
      </c>
      <c r="C579" s="310" t="s">
        <v>3501</v>
      </c>
      <c r="D579" s="310" t="s">
        <v>142</v>
      </c>
      <c r="E579" s="311" t="s">
        <v>45</v>
      </c>
      <c r="F579" s="311">
        <v>24</v>
      </c>
      <c r="G579" s="311">
        <v>10.86</v>
      </c>
      <c r="H579" s="316">
        <v>260.64</v>
      </c>
      <c r="I579" s="317">
        <v>0</v>
      </c>
      <c r="J579" s="316">
        <v>17143192.370612498</v>
      </c>
      <c r="K579" s="317">
        <v>0.99919999999999998</v>
      </c>
    </row>
    <row r="580" spans="1:11" s="110" customFormat="1" ht="25.5">
      <c r="A580" s="311" t="s">
        <v>1475</v>
      </c>
      <c r="B580" s="311" t="s">
        <v>21</v>
      </c>
      <c r="C580" s="310" t="s">
        <v>829</v>
      </c>
      <c r="D580" s="310" t="s">
        <v>142</v>
      </c>
      <c r="E580" s="311" t="s">
        <v>45</v>
      </c>
      <c r="F580" s="316">
        <v>1364.8279199999999</v>
      </c>
      <c r="G580" s="311">
        <v>0.19</v>
      </c>
      <c r="H580" s="316">
        <v>259.31730480000004</v>
      </c>
      <c r="I580" s="317">
        <v>0</v>
      </c>
      <c r="J580" s="316">
        <v>17143451.6879173</v>
      </c>
      <c r="K580" s="317">
        <v>0.99919999999999998</v>
      </c>
    </row>
    <row r="581" spans="1:11" s="110" customFormat="1" ht="38.25">
      <c r="A581" s="311" t="s">
        <v>2177</v>
      </c>
      <c r="B581" s="311" t="s">
        <v>21</v>
      </c>
      <c r="C581" s="310" t="s">
        <v>2178</v>
      </c>
      <c r="D581" s="310" t="s">
        <v>142</v>
      </c>
      <c r="E581" s="311" t="s">
        <v>34</v>
      </c>
      <c r="F581" s="311">
        <v>10.985640800000001</v>
      </c>
      <c r="G581" s="311">
        <v>23.07</v>
      </c>
      <c r="H581" s="316">
        <v>253.43873325600001</v>
      </c>
      <c r="I581" s="317">
        <v>0</v>
      </c>
      <c r="J581" s="316">
        <v>17143705.126650602</v>
      </c>
      <c r="K581" s="317">
        <v>0.99919999999999998</v>
      </c>
    </row>
    <row r="582" spans="1:11" s="110" customFormat="1" ht="25.5">
      <c r="A582" s="311" t="s">
        <v>1586</v>
      </c>
      <c r="B582" s="311" t="s">
        <v>21</v>
      </c>
      <c r="C582" s="310" t="s">
        <v>944</v>
      </c>
      <c r="D582" s="310" t="s">
        <v>142</v>
      </c>
      <c r="E582" s="311" t="s">
        <v>45</v>
      </c>
      <c r="F582" s="311">
        <v>19</v>
      </c>
      <c r="G582" s="311">
        <v>13.05</v>
      </c>
      <c r="H582" s="316">
        <v>247.95</v>
      </c>
      <c r="I582" s="317">
        <v>0</v>
      </c>
      <c r="J582" s="316">
        <v>17143953.076650601</v>
      </c>
      <c r="K582" s="317">
        <v>0.99919999999999998</v>
      </c>
    </row>
    <row r="583" spans="1:11" s="110" customFormat="1" ht="25.5">
      <c r="A583" s="311" t="s">
        <v>4267</v>
      </c>
      <c r="B583" s="311" t="s">
        <v>268</v>
      </c>
      <c r="C583" s="310" t="s">
        <v>4268</v>
      </c>
      <c r="D583" s="310" t="s">
        <v>142</v>
      </c>
      <c r="E583" s="311" t="s">
        <v>45</v>
      </c>
      <c r="F583" s="311">
        <v>0.54</v>
      </c>
      <c r="G583" s="311">
        <v>456.9</v>
      </c>
      <c r="H583" s="316">
        <v>246.726</v>
      </c>
      <c r="I583" s="317">
        <v>0</v>
      </c>
      <c r="J583" s="316">
        <v>17144199.802650601</v>
      </c>
      <c r="K583" s="317">
        <v>0.99929999999999997</v>
      </c>
    </row>
    <row r="584" spans="1:11" s="110" customFormat="1">
      <c r="A584" s="311" t="s">
        <v>1671</v>
      </c>
      <c r="B584" s="311" t="s">
        <v>21</v>
      </c>
      <c r="C584" s="310" t="s">
        <v>167</v>
      </c>
      <c r="D584" s="310" t="s">
        <v>142</v>
      </c>
      <c r="E584" s="311" t="s">
        <v>45</v>
      </c>
      <c r="F584" s="311">
        <v>12</v>
      </c>
      <c r="G584" s="311">
        <v>20.37</v>
      </c>
      <c r="H584" s="316">
        <v>244.44</v>
      </c>
      <c r="I584" s="317">
        <v>0</v>
      </c>
      <c r="J584" s="316">
        <v>17144444.242650598</v>
      </c>
      <c r="K584" s="317">
        <v>0.99929999999999997</v>
      </c>
    </row>
    <row r="585" spans="1:11" s="110" customFormat="1" ht="63.75">
      <c r="A585" s="311" t="s">
        <v>2169</v>
      </c>
      <c r="B585" s="311" t="s">
        <v>21</v>
      </c>
      <c r="C585" s="310" t="s">
        <v>2170</v>
      </c>
      <c r="D585" s="310" t="s">
        <v>915</v>
      </c>
      <c r="E585" s="311" t="s">
        <v>45</v>
      </c>
      <c r="F585" s="311">
        <v>6.2892E-3</v>
      </c>
      <c r="G585" s="316">
        <v>38652.22</v>
      </c>
      <c r="H585" s="316">
        <v>243.09154202400001</v>
      </c>
      <c r="I585" s="317">
        <v>0</v>
      </c>
      <c r="J585" s="316">
        <v>17144687.3341926</v>
      </c>
      <c r="K585" s="317">
        <v>0.99929999999999997</v>
      </c>
    </row>
    <row r="586" spans="1:11" s="110" customFormat="1">
      <c r="A586" s="311" t="s">
        <v>1612</v>
      </c>
      <c r="B586" s="311" t="s">
        <v>268</v>
      </c>
      <c r="C586" s="310" t="s">
        <v>997</v>
      </c>
      <c r="D586" s="310" t="s">
        <v>142</v>
      </c>
      <c r="E586" s="311" t="s">
        <v>45</v>
      </c>
      <c r="F586" s="311">
        <v>4.46</v>
      </c>
      <c r="G586" s="311">
        <v>53.77</v>
      </c>
      <c r="H586" s="316">
        <v>239.8142</v>
      </c>
      <c r="I586" s="317">
        <v>0</v>
      </c>
      <c r="J586" s="316">
        <v>17144927.148392599</v>
      </c>
      <c r="K586" s="317">
        <v>0.99929999999999997</v>
      </c>
    </row>
    <row r="587" spans="1:11" s="110" customFormat="1" ht="25.5">
      <c r="A587" s="311" t="s">
        <v>1603</v>
      </c>
      <c r="B587" s="311" t="s">
        <v>21</v>
      </c>
      <c r="C587" s="310" t="s">
        <v>981</v>
      </c>
      <c r="D587" s="310" t="s">
        <v>142</v>
      </c>
      <c r="E587" s="311" t="s">
        <v>45</v>
      </c>
      <c r="F587" s="311">
        <v>5</v>
      </c>
      <c r="G587" s="311">
        <v>47.85</v>
      </c>
      <c r="H587" s="316">
        <v>239.25</v>
      </c>
      <c r="I587" s="317">
        <v>0</v>
      </c>
      <c r="J587" s="316">
        <v>17145166.398392599</v>
      </c>
      <c r="K587" s="317">
        <v>0.99929999999999997</v>
      </c>
    </row>
    <row r="588" spans="1:11" s="110" customFormat="1" ht="25.5">
      <c r="A588" s="311" t="s">
        <v>3962</v>
      </c>
      <c r="B588" s="311" t="s">
        <v>16</v>
      </c>
      <c r="C588" s="310" t="s">
        <v>3963</v>
      </c>
      <c r="D588" s="310" t="s">
        <v>142</v>
      </c>
      <c r="E588" s="311" t="s">
        <v>17</v>
      </c>
      <c r="F588" s="311">
        <v>1</v>
      </c>
      <c r="G588" s="311">
        <v>238.03</v>
      </c>
      <c r="H588" s="316">
        <v>238.03</v>
      </c>
      <c r="I588" s="317">
        <v>0</v>
      </c>
      <c r="J588" s="316">
        <v>17145404.4283926</v>
      </c>
      <c r="K588" s="317">
        <v>0.99929999999999997</v>
      </c>
    </row>
    <row r="589" spans="1:11" s="110" customFormat="1" ht="38.25">
      <c r="A589" s="311" t="s">
        <v>4473</v>
      </c>
      <c r="B589" s="311" t="s">
        <v>21</v>
      </c>
      <c r="C589" s="310" t="s">
        <v>4474</v>
      </c>
      <c r="D589" s="310" t="s">
        <v>495</v>
      </c>
      <c r="E589" s="311" t="s">
        <v>1107</v>
      </c>
      <c r="F589" s="311">
        <v>24.5502</v>
      </c>
      <c r="G589" s="311">
        <v>9.66</v>
      </c>
      <c r="H589" s="316">
        <v>237.154932</v>
      </c>
      <c r="I589" s="317">
        <v>0</v>
      </c>
      <c r="J589" s="316">
        <v>17145641.5833246</v>
      </c>
      <c r="K589" s="317">
        <v>0.99929999999999997</v>
      </c>
    </row>
    <row r="590" spans="1:11" s="110" customFormat="1">
      <c r="A590" s="311" t="s">
        <v>4440</v>
      </c>
      <c r="B590" s="311" t="s">
        <v>21</v>
      </c>
      <c r="C590" s="310" t="s">
        <v>4441</v>
      </c>
      <c r="D590" s="310" t="s">
        <v>142</v>
      </c>
      <c r="E590" s="311" t="s">
        <v>34</v>
      </c>
      <c r="F590" s="311">
        <v>12</v>
      </c>
      <c r="G590" s="311">
        <v>19.010000000000002</v>
      </c>
      <c r="H590" s="316">
        <v>228.12</v>
      </c>
      <c r="I590" s="317">
        <v>0</v>
      </c>
      <c r="J590" s="316">
        <v>17145869.703324601</v>
      </c>
      <c r="K590" s="317">
        <v>0.99929999999999997</v>
      </c>
    </row>
    <row r="591" spans="1:11" s="110" customFormat="1" ht="38.25">
      <c r="A591" s="311" t="s">
        <v>3999</v>
      </c>
      <c r="B591" s="311" t="s">
        <v>21</v>
      </c>
      <c r="C591" s="310" t="s">
        <v>4000</v>
      </c>
      <c r="D591" s="310" t="s">
        <v>142</v>
      </c>
      <c r="E591" s="311" t="s">
        <v>45</v>
      </c>
      <c r="F591" s="311">
        <v>1</v>
      </c>
      <c r="G591" s="311">
        <v>227.95</v>
      </c>
      <c r="H591" s="316">
        <v>227.95</v>
      </c>
      <c r="I591" s="317">
        <v>0</v>
      </c>
      <c r="J591" s="316">
        <v>17146097.6533246</v>
      </c>
      <c r="K591" s="317">
        <v>0.99939999999999996</v>
      </c>
    </row>
    <row r="592" spans="1:11" s="110" customFormat="1" ht="25.5">
      <c r="A592" s="311" t="s">
        <v>1534</v>
      </c>
      <c r="B592" s="311" t="s">
        <v>21</v>
      </c>
      <c r="C592" s="310" t="s">
        <v>883</v>
      </c>
      <c r="D592" s="310" t="s">
        <v>142</v>
      </c>
      <c r="E592" s="311" t="s">
        <v>45</v>
      </c>
      <c r="F592" s="311">
        <v>185</v>
      </c>
      <c r="G592" s="311">
        <v>1.22</v>
      </c>
      <c r="H592" s="316">
        <v>225.7</v>
      </c>
      <c r="I592" s="317">
        <v>0</v>
      </c>
      <c r="J592" s="316">
        <v>17146323.3533246</v>
      </c>
      <c r="K592" s="317">
        <v>0.99939999999999996</v>
      </c>
    </row>
    <row r="593" spans="1:11" s="110" customFormat="1" ht="25.5">
      <c r="A593" s="311" t="s">
        <v>1465</v>
      </c>
      <c r="B593" s="311" t="s">
        <v>16</v>
      </c>
      <c r="C593" s="310" t="s">
        <v>496</v>
      </c>
      <c r="D593" s="310" t="s">
        <v>142</v>
      </c>
      <c r="E593" s="311" t="s">
        <v>17</v>
      </c>
      <c r="F593" s="311">
        <v>1.307118</v>
      </c>
      <c r="G593" s="311">
        <v>170.85</v>
      </c>
      <c r="H593" s="316">
        <v>223.32111029999999</v>
      </c>
      <c r="I593" s="317">
        <v>0</v>
      </c>
      <c r="J593" s="316">
        <v>17146546.6744349</v>
      </c>
      <c r="K593" s="317">
        <v>0.99939999999999996</v>
      </c>
    </row>
    <row r="594" spans="1:11" s="110" customFormat="1" ht="25.5">
      <c r="A594" s="311" t="s">
        <v>1521</v>
      </c>
      <c r="B594" s="311" t="s">
        <v>21</v>
      </c>
      <c r="C594" s="310" t="s">
        <v>865</v>
      </c>
      <c r="D594" s="310" t="s">
        <v>142</v>
      </c>
      <c r="E594" s="311" t="s">
        <v>45</v>
      </c>
      <c r="F594" s="311">
        <v>44</v>
      </c>
      <c r="G594" s="311">
        <v>4.93</v>
      </c>
      <c r="H594" s="316">
        <v>216.92</v>
      </c>
      <c r="I594" s="317">
        <v>0</v>
      </c>
      <c r="J594" s="316">
        <v>17146763.594434898</v>
      </c>
      <c r="K594" s="317">
        <v>0.99939999999999996</v>
      </c>
    </row>
    <row r="595" spans="1:11" s="110" customFormat="1" ht="25.5">
      <c r="A595" s="311" t="s">
        <v>4491</v>
      </c>
      <c r="B595" s="311" t="s">
        <v>16</v>
      </c>
      <c r="C595" s="310" t="s">
        <v>4492</v>
      </c>
      <c r="D595" s="310" t="s">
        <v>142</v>
      </c>
      <c r="E595" s="311" t="s">
        <v>3</v>
      </c>
      <c r="F595" s="311">
        <v>4.0199999999999996</v>
      </c>
      <c r="G595" s="311">
        <v>53.75</v>
      </c>
      <c r="H595" s="316">
        <v>216.07499999999999</v>
      </c>
      <c r="I595" s="317">
        <v>0</v>
      </c>
      <c r="J595" s="316">
        <v>17146979.669434901</v>
      </c>
      <c r="K595" s="317">
        <v>0.99939999999999996</v>
      </c>
    </row>
    <row r="596" spans="1:11" s="110" customFormat="1">
      <c r="A596" s="311" t="s">
        <v>4373</v>
      </c>
      <c r="B596" s="311" t="s">
        <v>21</v>
      </c>
      <c r="C596" s="310" t="s">
        <v>4374</v>
      </c>
      <c r="D596" s="310" t="s">
        <v>142</v>
      </c>
      <c r="E596" s="311" t="s">
        <v>38</v>
      </c>
      <c r="F596" s="311">
        <v>11.55</v>
      </c>
      <c r="G596" s="311">
        <v>18.489999999999998</v>
      </c>
      <c r="H596" s="316">
        <v>213.55950000000001</v>
      </c>
      <c r="I596" s="317">
        <v>0</v>
      </c>
      <c r="J596" s="316">
        <v>17147193.228934899</v>
      </c>
      <c r="K596" s="317">
        <v>0.99939999999999996</v>
      </c>
    </row>
    <row r="597" spans="1:11" s="110" customFormat="1">
      <c r="A597" s="311" t="s">
        <v>4422</v>
      </c>
      <c r="B597" s="311" t="s">
        <v>268</v>
      </c>
      <c r="C597" s="310" t="s">
        <v>4423</v>
      </c>
      <c r="D597" s="310" t="s">
        <v>142</v>
      </c>
      <c r="E597" s="311" t="s">
        <v>45</v>
      </c>
      <c r="F597" s="311">
        <v>1</v>
      </c>
      <c r="G597" s="311">
        <v>211.71</v>
      </c>
      <c r="H597" s="316">
        <v>211.71</v>
      </c>
      <c r="I597" s="317">
        <v>0</v>
      </c>
      <c r="J597" s="316">
        <v>17147404.9389349</v>
      </c>
      <c r="K597" s="317">
        <v>0.99939999999999996</v>
      </c>
    </row>
    <row r="598" spans="1:11" s="110" customFormat="1">
      <c r="A598" s="311" t="s">
        <v>1754</v>
      </c>
      <c r="B598" s="311" t="s">
        <v>21</v>
      </c>
      <c r="C598" s="310" t="s">
        <v>1755</v>
      </c>
      <c r="D598" s="310" t="s">
        <v>141</v>
      </c>
      <c r="E598" s="311" t="s">
        <v>26</v>
      </c>
      <c r="F598" s="311">
        <v>13.165759899999999</v>
      </c>
      <c r="G598" s="311">
        <v>15.94</v>
      </c>
      <c r="H598" s="316">
        <v>209.862212806</v>
      </c>
      <c r="I598" s="317">
        <v>0</v>
      </c>
      <c r="J598" s="316">
        <v>17147614.801147699</v>
      </c>
      <c r="K598" s="317">
        <v>0.99950000000000006</v>
      </c>
    </row>
    <row r="599" spans="1:11" s="110" customFormat="1">
      <c r="A599" s="311" t="s">
        <v>3591</v>
      </c>
      <c r="B599" s="311" t="s">
        <v>268</v>
      </c>
      <c r="C599" s="310" t="s">
        <v>3592</v>
      </c>
      <c r="D599" s="310" t="s">
        <v>142</v>
      </c>
      <c r="E599" s="311" t="s">
        <v>105</v>
      </c>
      <c r="F599" s="311">
        <v>82</v>
      </c>
      <c r="G599" s="311">
        <v>2.5499999999999998</v>
      </c>
      <c r="H599" s="316">
        <v>209.1</v>
      </c>
      <c r="I599" s="317">
        <v>0</v>
      </c>
      <c r="J599" s="316">
        <v>17147823.901147701</v>
      </c>
      <c r="K599" s="317">
        <v>0.99950000000000006</v>
      </c>
    </row>
    <row r="600" spans="1:11" s="110" customFormat="1">
      <c r="A600" s="311" t="s">
        <v>4612</v>
      </c>
      <c r="B600" s="311" t="s">
        <v>21</v>
      </c>
      <c r="C600" s="310" t="s">
        <v>4613</v>
      </c>
      <c r="D600" s="310" t="s">
        <v>142</v>
      </c>
      <c r="E600" s="311" t="s">
        <v>2</v>
      </c>
      <c r="F600" s="311">
        <v>0.47304679999999999</v>
      </c>
      <c r="G600" s="311">
        <v>434.59</v>
      </c>
      <c r="H600" s="316">
        <v>205.58140881200001</v>
      </c>
      <c r="I600" s="317">
        <v>0</v>
      </c>
      <c r="J600" s="316">
        <v>17148029.4825565</v>
      </c>
      <c r="K600" s="317">
        <v>0.99950000000000006</v>
      </c>
    </row>
    <row r="601" spans="1:11" s="110" customFormat="1" ht="25.5">
      <c r="A601" s="311" t="s">
        <v>2265</v>
      </c>
      <c r="B601" s="311" t="s">
        <v>21</v>
      </c>
      <c r="C601" s="310" t="s">
        <v>2266</v>
      </c>
      <c r="D601" s="310" t="s">
        <v>915</v>
      </c>
      <c r="E601" s="311" t="s">
        <v>45</v>
      </c>
      <c r="F601" s="311">
        <v>6.0219700000000001E-2</v>
      </c>
      <c r="G601" s="316">
        <v>3390.99</v>
      </c>
      <c r="H601" s="316">
        <v>204.20440050299999</v>
      </c>
      <c r="I601" s="317">
        <v>0</v>
      </c>
      <c r="J601" s="316">
        <v>17148233.686957002</v>
      </c>
      <c r="K601" s="317">
        <v>0.99950000000000006</v>
      </c>
    </row>
    <row r="602" spans="1:11" s="110" customFormat="1" ht="25.5">
      <c r="A602" s="311" t="s">
        <v>3954</v>
      </c>
      <c r="B602" s="311" t="s">
        <v>21</v>
      </c>
      <c r="C602" s="310" t="s">
        <v>3955</v>
      </c>
      <c r="D602" s="310" t="s">
        <v>142</v>
      </c>
      <c r="E602" s="311" t="s">
        <v>45</v>
      </c>
      <c r="F602" s="311">
        <v>1</v>
      </c>
      <c r="G602" s="311">
        <v>203.6</v>
      </c>
      <c r="H602" s="316">
        <v>203.6</v>
      </c>
      <c r="I602" s="317">
        <v>0</v>
      </c>
      <c r="J602" s="316">
        <v>17148437.286956999</v>
      </c>
      <c r="K602" s="317">
        <v>0.99950000000000006</v>
      </c>
    </row>
    <row r="603" spans="1:11" s="110" customFormat="1" ht="25.5">
      <c r="A603" s="311" t="s">
        <v>3336</v>
      </c>
      <c r="B603" s="311" t="s">
        <v>21</v>
      </c>
      <c r="C603" s="310" t="s">
        <v>3337</v>
      </c>
      <c r="D603" s="310" t="s">
        <v>142</v>
      </c>
      <c r="E603" s="311" t="s">
        <v>45</v>
      </c>
      <c r="F603" s="311">
        <v>74</v>
      </c>
      <c r="G603" s="311">
        <v>2.75</v>
      </c>
      <c r="H603" s="316">
        <v>203.5</v>
      </c>
      <c r="I603" s="317">
        <v>0</v>
      </c>
      <c r="J603" s="316">
        <v>17148640.786956999</v>
      </c>
      <c r="K603" s="317">
        <v>0.99950000000000006</v>
      </c>
    </row>
    <row r="604" spans="1:11" s="110" customFormat="1" ht="25.5">
      <c r="A604" s="311" t="s">
        <v>2157</v>
      </c>
      <c r="B604" s="311" t="s">
        <v>21</v>
      </c>
      <c r="C604" s="310" t="s">
        <v>2158</v>
      </c>
      <c r="D604" s="310" t="s">
        <v>915</v>
      </c>
      <c r="E604" s="311" t="s">
        <v>45</v>
      </c>
      <c r="F604" s="311">
        <v>1.773E-4</v>
      </c>
      <c r="G604" s="316">
        <v>1125000</v>
      </c>
      <c r="H604" s="316">
        <v>199.46250000000001</v>
      </c>
      <c r="I604" s="317">
        <v>0</v>
      </c>
      <c r="J604" s="316">
        <v>17148840.249457002</v>
      </c>
      <c r="K604" s="317">
        <v>0.99950000000000006</v>
      </c>
    </row>
    <row r="605" spans="1:11" s="110" customFormat="1">
      <c r="A605" s="311" t="s">
        <v>1910</v>
      </c>
      <c r="B605" s="311" t="s">
        <v>21</v>
      </c>
      <c r="C605" s="310" t="s">
        <v>1911</v>
      </c>
      <c r="D605" s="310" t="s">
        <v>142</v>
      </c>
      <c r="E605" s="311" t="s">
        <v>45</v>
      </c>
      <c r="F605" s="311">
        <v>17.100750000000001</v>
      </c>
      <c r="G605" s="311">
        <v>11.57</v>
      </c>
      <c r="H605" s="316">
        <v>197.85567750000001</v>
      </c>
      <c r="I605" s="317">
        <v>0</v>
      </c>
      <c r="J605" s="316">
        <v>17149038.105134498</v>
      </c>
      <c r="K605" s="317">
        <v>0.99950000000000006</v>
      </c>
    </row>
    <row r="606" spans="1:11" s="110" customFormat="1" ht="25.5">
      <c r="A606" s="311" t="s">
        <v>3332</v>
      </c>
      <c r="B606" s="311" t="s">
        <v>21</v>
      </c>
      <c r="C606" s="310" t="s">
        <v>3333</v>
      </c>
      <c r="D606" s="310" t="s">
        <v>142</v>
      </c>
      <c r="E606" s="311" t="s">
        <v>45</v>
      </c>
      <c r="F606" s="311">
        <v>5</v>
      </c>
      <c r="G606" s="311">
        <v>39.08</v>
      </c>
      <c r="H606" s="316">
        <v>195.4</v>
      </c>
      <c r="I606" s="317">
        <v>0</v>
      </c>
      <c r="J606" s="316">
        <v>17149233.505134501</v>
      </c>
      <c r="K606" s="317">
        <v>0.99950000000000006</v>
      </c>
    </row>
    <row r="607" spans="1:11" s="110" customFormat="1">
      <c r="A607" s="311" t="s">
        <v>3265</v>
      </c>
      <c r="B607" s="311" t="s">
        <v>268</v>
      </c>
      <c r="C607" s="310" t="s">
        <v>3266</v>
      </c>
      <c r="D607" s="310" t="s">
        <v>142</v>
      </c>
      <c r="E607" s="311" t="s">
        <v>38</v>
      </c>
      <c r="F607" s="311">
        <v>273.096</v>
      </c>
      <c r="G607" s="311">
        <v>0.71</v>
      </c>
      <c r="H607" s="316">
        <v>193.89815999999999</v>
      </c>
      <c r="I607" s="317">
        <v>0</v>
      </c>
      <c r="J607" s="316">
        <v>17149427.4032945</v>
      </c>
      <c r="K607" s="317">
        <v>0.99960000000000004</v>
      </c>
    </row>
    <row r="608" spans="1:11" s="110" customFormat="1" ht="25.5">
      <c r="A608" s="311" t="s">
        <v>3706</v>
      </c>
      <c r="B608" s="311" t="s">
        <v>21</v>
      </c>
      <c r="C608" s="310" t="s">
        <v>3707</v>
      </c>
      <c r="D608" s="310" t="s">
        <v>142</v>
      </c>
      <c r="E608" s="311" t="s">
        <v>45</v>
      </c>
      <c r="F608" s="311">
        <v>24</v>
      </c>
      <c r="G608" s="311">
        <v>7.97</v>
      </c>
      <c r="H608" s="316">
        <v>191.28</v>
      </c>
      <c r="I608" s="317">
        <v>0</v>
      </c>
      <c r="J608" s="316">
        <v>17149618.683294501</v>
      </c>
      <c r="K608" s="317">
        <v>0.99960000000000004</v>
      </c>
    </row>
    <row r="609" spans="1:11" s="110" customFormat="1">
      <c r="A609" s="311" t="s">
        <v>3628</v>
      </c>
      <c r="B609" s="311" t="s">
        <v>3629</v>
      </c>
      <c r="C609" s="310" t="s">
        <v>3630</v>
      </c>
      <c r="D609" s="310" t="s">
        <v>142</v>
      </c>
      <c r="E609" s="311" t="s">
        <v>34</v>
      </c>
      <c r="F609" s="311">
        <v>16</v>
      </c>
      <c r="G609" s="311">
        <v>11.74</v>
      </c>
      <c r="H609" s="316">
        <v>187.84</v>
      </c>
      <c r="I609" s="317">
        <v>0</v>
      </c>
      <c r="J609" s="316">
        <v>17149806.523294501</v>
      </c>
      <c r="K609" s="317">
        <v>0.99960000000000004</v>
      </c>
    </row>
    <row r="610" spans="1:11" s="110" customFormat="1" ht="25.5">
      <c r="A610" s="311" t="s">
        <v>1593</v>
      </c>
      <c r="B610" s="311" t="s">
        <v>21</v>
      </c>
      <c r="C610" s="310" t="s">
        <v>954</v>
      </c>
      <c r="D610" s="310" t="s">
        <v>142</v>
      </c>
      <c r="E610" s="311" t="s">
        <v>45</v>
      </c>
      <c r="F610" s="311">
        <v>166</v>
      </c>
      <c r="G610" s="311">
        <v>1.1299999999999999</v>
      </c>
      <c r="H610" s="316">
        <v>187.58</v>
      </c>
      <c r="I610" s="317">
        <v>0</v>
      </c>
      <c r="J610" s="316">
        <v>17149994.103294499</v>
      </c>
      <c r="K610" s="317">
        <v>0.99960000000000004</v>
      </c>
    </row>
    <row r="611" spans="1:11" s="110" customFormat="1" ht="25.5">
      <c r="A611" s="311" t="s">
        <v>3509</v>
      </c>
      <c r="B611" s="311" t="s">
        <v>16</v>
      </c>
      <c r="C611" s="310" t="s">
        <v>3510</v>
      </c>
      <c r="D611" s="310" t="s">
        <v>142</v>
      </c>
      <c r="E611" s="311" t="s">
        <v>36</v>
      </c>
      <c r="F611" s="311">
        <v>26.986799999999999</v>
      </c>
      <c r="G611" s="311">
        <v>6.86</v>
      </c>
      <c r="H611" s="316">
        <v>185.129448</v>
      </c>
      <c r="I611" s="317">
        <v>0</v>
      </c>
      <c r="J611" s="316">
        <v>17150179.2327425</v>
      </c>
      <c r="K611" s="317">
        <v>0.99960000000000004</v>
      </c>
    </row>
    <row r="612" spans="1:11" s="110" customFormat="1" ht="25.5">
      <c r="A612" s="311" t="s">
        <v>1681</v>
      </c>
      <c r="B612" s="311" t="s">
        <v>21</v>
      </c>
      <c r="C612" s="310" t="s">
        <v>1094</v>
      </c>
      <c r="D612" s="310" t="s">
        <v>142</v>
      </c>
      <c r="E612" s="311" t="s">
        <v>45</v>
      </c>
      <c r="F612" s="311">
        <v>14</v>
      </c>
      <c r="G612" s="311">
        <v>13.19</v>
      </c>
      <c r="H612" s="316">
        <v>184.66</v>
      </c>
      <c r="I612" s="317">
        <v>0</v>
      </c>
      <c r="J612" s="316">
        <v>17150363.8927425</v>
      </c>
      <c r="K612" s="317">
        <v>0.99960000000000004</v>
      </c>
    </row>
    <row r="613" spans="1:11" s="110" customFormat="1">
      <c r="A613" s="311" t="s">
        <v>3621</v>
      </c>
      <c r="B613" s="311" t="s">
        <v>268</v>
      </c>
      <c r="C613" s="310" t="s">
        <v>3622</v>
      </c>
      <c r="D613" s="310" t="s">
        <v>141</v>
      </c>
      <c r="E613" s="311" t="s">
        <v>26</v>
      </c>
      <c r="F613" s="311">
        <v>6.2690000000000001</v>
      </c>
      <c r="G613" s="311">
        <v>29.06</v>
      </c>
      <c r="H613" s="316">
        <v>182.17714000000001</v>
      </c>
      <c r="I613" s="317">
        <v>0</v>
      </c>
      <c r="J613" s="316">
        <v>17150546.069882501</v>
      </c>
      <c r="K613" s="317">
        <v>0.99960000000000004</v>
      </c>
    </row>
    <row r="614" spans="1:11" s="110" customFormat="1">
      <c r="A614" s="311" t="s">
        <v>3721</v>
      </c>
      <c r="B614" s="311" t="s">
        <v>21</v>
      </c>
      <c r="C614" s="310" t="s">
        <v>3722</v>
      </c>
      <c r="D614" s="310" t="s">
        <v>142</v>
      </c>
      <c r="E614" s="311" t="s">
        <v>45</v>
      </c>
      <c r="F614" s="311">
        <v>36</v>
      </c>
      <c r="G614" s="311">
        <v>5.05</v>
      </c>
      <c r="H614" s="316">
        <v>181.8</v>
      </c>
      <c r="I614" s="317">
        <v>0</v>
      </c>
      <c r="J614" s="316">
        <v>17150727.869882502</v>
      </c>
      <c r="K614" s="317">
        <v>0.99960000000000004</v>
      </c>
    </row>
    <row r="615" spans="1:11" s="110" customFormat="1" ht="25.5">
      <c r="A615" s="311" t="s">
        <v>4371</v>
      </c>
      <c r="B615" s="311" t="s">
        <v>21</v>
      </c>
      <c r="C615" s="310" t="s">
        <v>4372</v>
      </c>
      <c r="D615" s="310" t="s">
        <v>142</v>
      </c>
      <c r="E615" s="311" t="s">
        <v>45</v>
      </c>
      <c r="F615" s="311">
        <v>6</v>
      </c>
      <c r="G615" s="311">
        <v>30.17</v>
      </c>
      <c r="H615" s="316">
        <v>181.02</v>
      </c>
      <c r="I615" s="317">
        <v>0</v>
      </c>
      <c r="J615" s="316">
        <v>17150908.889882501</v>
      </c>
      <c r="K615" s="317">
        <v>0.99960000000000004</v>
      </c>
    </row>
    <row r="616" spans="1:11" s="110" customFormat="1" ht="25.5">
      <c r="A616" s="311" t="s">
        <v>3317</v>
      </c>
      <c r="B616" s="311" t="s">
        <v>268</v>
      </c>
      <c r="C616" s="310" t="s">
        <v>3318</v>
      </c>
      <c r="D616" s="310" t="s">
        <v>142</v>
      </c>
      <c r="E616" s="311" t="s">
        <v>45</v>
      </c>
      <c r="F616" s="311">
        <v>1</v>
      </c>
      <c r="G616" s="311">
        <v>178.16</v>
      </c>
      <c r="H616" s="316">
        <v>178.16</v>
      </c>
      <c r="I616" s="317">
        <v>0</v>
      </c>
      <c r="J616" s="316">
        <v>17151087.049882501</v>
      </c>
      <c r="K616" s="317">
        <v>0.99970000000000003</v>
      </c>
    </row>
    <row r="617" spans="1:11" s="110" customFormat="1" ht="25.5">
      <c r="A617" s="311" t="s">
        <v>3944</v>
      </c>
      <c r="B617" s="311" t="s">
        <v>21</v>
      </c>
      <c r="C617" s="310" t="s">
        <v>3945</v>
      </c>
      <c r="D617" s="310" t="s">
        <v>142</v>
      </c>
      <c r="E617" s="311" t="s">
        <v>45</v>
      </c>
      <c r="F617" s="311">
        <v>11</v>
      </c>
      <c r="G617" s="311">
        <v>16.190000000000001</v>
      </c>
      <c r="H617" s="316">
        <v>178.09</v>
      </c>
      <c r="I617" s="317">
        <v>0</v>
      </c>
      <c r="J617" s="316">
        <v>17151265.139882501</v>
      </c>
      <c r="K617" s="317">
        <v>0.99970000000000003</v>
      </c>
    </row>
    <row r="618" spans="1:11" s="110" customFormat="1">
      <c r="A618" s="311" t="s">
        <v>3660</v>
      </c>
      <c r="B618" s="311" t="s">
        <v>487</v>
      </c>
      <c r="C618" s="310" t="s">
        <v>3661</v>
      </c>
      <c r="D618" s="310" t="s">
        <v>142</v>
      </c>
      <c r="E618" s="311" t="s">
        <v>17</v>
      </c>
      <c r="F618" s="311">
        <v>1</v>
      </c>
      <c r="G618" s="311">
        <v>178</v>
      </c>
      <c r="H618" s="316">
        <v>178</v>
      </c>
      <c r="I618" s="317">
        <v>0</v>
      </c>
      <c r="J618" s="316">
        <v>17151443.139882501</v>
      </c>
      <c r="K618" s="317">
        <v>0.99970000000000003</v>
      </c>
    </row>
    <row r="619" spans="1:11" s="110" customFormat="1" ht="38.25">
      <c r="A619" s="311" t="s">
        <v>4450</v>
      </c>
      <c r="B619" s="311" t="s">
        <v>21</v>
      </c>
      <c r="C619" s="310" t="s">
        <v>4451</v>
      </c>
      <c r="D619" s="310" t="s">
        <v>142</v>
      </c>
      <c r="E619" s="311" t="s">
        <v>45</v>
      </c>
      <c r="F619" s="311">
        <v>3</v>
      </c>
      <c r="G619" s="311">
        <v>59.18</v>
      </c>
      <c r="H619" s="316">
        <v>177.54</v>
      </c>
      <c r="I619" s="317">
        <v>0</v>
      </c>
      <c r="J619" s="316">
        <v>17151620.6798825</v>
      </c>
      <c r="K619" s="317">
        <v>0.99970000000000003</v>
      </c>
    </row>
    <row r="620" spans="1:11" s="110" customFormat="1" ht="25.5">
      <c r="A620" s="311" t="s">
        <v>1566</v>
      </c>
      <c r="B620" s="311" t="s">
        <v>21</v>
      </c>
      <c r="C620" s="310" t="s">
        <v>928</v>
      </c>
      <c r="D620" s="310" t="s">
        <v>142</v>
      </c>
      <c r="E620" s="311" t="s">
        <v>45</v>
      </c>
      <c r="F620" s="311">
        <v>261</v>
      </c>
      <c r="G620" s="311">
        <v>0.68</v>
      </c>
      <c r="H620" s="316">
        <v>177.48</v>
      </c>
      <c r="I620" s="317">
        <v>0</v>
      </c>
      <c r="J620" s="316">
        <v>17151798.159882501</v>
      </c>
      <c r="K620" s="317">
        <v>0.99970000000000003</v>
      </c>
    </row>
    <row r="621" spans="1:11" s="110" customFormat="1" ht="25.5">
      <c r="A621" s="311" t="s">
        <v>1604</v>
      </c>
      <c r="B621" s="311" t="s">
        <v>21</v>
      </c>
      <c r="C621" s="310" t="s">
        <v>982</v>
      </c>
      <c r="D621" s="310" t="s">
        <v>142</v>
      </c>
      <c r="E621" s="311" t="s">
        <v>45</v>
      </c>
      <c r="F621" s="311">
        <v>2</v>
      </c>
      <c r="G621" s="311">
        <v>87.64</v>
      </c>
      <c r="H621" s="316">
        <v>175.28</v>
      </c>
      <c r="I621" s="317">
        <v>0</v>
      </c>
      <c r="J621" s="316">
        <v>17151973.439882498</v>
      </c>
      <c r="K621" s="317">
        <v>0.99970000000000003</v>
      </c>
    </row>
    <row r="622" spans="1:11" s="110" customFormat="1" ht="51">
      <c r="A622" s="311" t="s">
        <v>1467</v>
      </c>
      <c r="B622" s="311" t="s">
        <v>21</v>
      </c>
      <c r="C622" s="310" t="s">
        <v>498</v>
      </c>
      <c r="D622" s="310" t="s">
        <v>142</v>
      </c>
      <c r="E622" s="311" t="s">
        <v>45</v>
      </c>
      <c r="F622" s="311">
        <v>1.4000280000000001</v>
      </c>
      <c r="G622" s="311">
        <v>124.4</v>
      </c>
      <c r="H622" s="316">
        <v>174.1634832</v>
      </c>
      <c r="I622" s="317">
        <v>0</v>
      </c>
      <c r="J622" s="316">
        <v>17152147.603365701</v>
      </c>
      <c r="K622" s="317">
        <v>0.99970000000000003</v>
      </c>
    </row>
    <row r="623" spans="1:11" s="110" customFormat="1" ht="25.5">
      <c r="A623" s="311" t="s">
        <v>3905</v>
      </c>
      <c r="B623" s="311" t="s">
        <v>16</v>
      </c>
      <c r="C623" s="310" t="s">
        <v>2732</v>
      </c>
      <c r="D623" s="310" t="s">
        <v>142</v>
      </c>
      <c r="E623" s="311" t="s">
        <v>17</v>
      </c>
      <c r="F623" s="311">
        <v>1</v>
      </c>
      <c r="G623" s="311">
        <v>173.28</v>
      </c>
      <c r="H623" s="316">
        <v>173.28</v>
      </c>
      <c r="I623" s="317">
        <v>0</v>
      </c>
      <c r="J623" s="316">
        <v>17152320.883365698</v>
      </c>
      <c r="K623" s="317">
        <v>0.99970000000000003</v>
      </c>
    </row>
    <row r="624" spans="1:11" s="110" customFormat="1" ht="38.25">
      <c r="A624" s="311" t="s">
        <v>3205</v>
      </c>
      <c r="B624" s="311" t="s">
        <v>487</v>
      </c>
      <c r="C624" s="310" t="s">
        <v>3206</v>
      </c>
      <c r="D624" s="310" t="s">
        <v>141</v>
      </c>
      <c r="E624" s="311" t="s">
        <v>1121</v>
      </c>
      <c r="F624" s="311">
        <v>9.5</v>
      </c>
      <c r="G624" s="311">
        <v>18.21</v>
      </c>
      <c r="H624" s="316">
        <v>172.995</v>
      </c>
      <c r="I624" s="317">
        <v>0</v>
      </c>
      <c r="J624" s="316">
        <v>17152493.878365699</v>
      </c>
      <c r="K624" s="317">
        <v>0.99970000000000003</v>
      </c>
    </row>
    <row r="625" spans="1:11" s="110" customFormat="1">
      <c r="A625" s="311" t="s">
        <v>1619</v>
      </c>
      <c r="B625" s="311" t="s">
        <v>268</v>
      </c>
      <c r="C625" s="310" t="s">
        <v>1006</v>
      </c>
      <c r="D625" s="310" t="s">
        <v>142</v>
      </c>
      <c r="E625" s="311" t="s">
        <v>45</v>
      </c>
      <c r="F625" s="311">
        <v>9.9819999999999993</v>
      </c>
      <c r="G625" s="311">
        <v>17.22</v>
      </c>
      <c r="H625" s="316">
        <v>171.89004</v>
      </c>
      <c r="I625" s="317">
        <v>0</v>
      </c>
      <c r="J625" s="316">
        <v>17152665.768405698</v>
      </c>
      <c r="K625" s="317">
        <v>0.99970000000000003</v>
      </c>
    </row>
    <row r="626" spans="1:11" s="110" customFormat="1" ht="25.5">
      <c r="A626" s="311" t="s">
        <v>1622</v>
      </c>
      <c r="B626" s="311" t="s">
        <v>21</v>
      </c>
      <c r="C626" s="310" t="s">
        <v>1014</v>
      </c>
      <c r="D626" s="310" t="s">
        <v>142</v>
      </c>
      <c r="E626" s="311" t="s">
        <v>45</v>
      </c>
      <c r="F626" s="311">
        <v>73</v>
      </c>
      <c r="G626" s="311">
        <v>2.35</v>
      </c>
      <c r="H626" s="316">
        <v>171.55</v>
      </c>
      <c r="I626" s="317">
        <v>0</v>
      </c>
      <c r="J626" s="316">
        <v>17152837.318405699</v>
      </c>
      <c r="K626" s="317">
        <v>0.99980000000000002</v>
      </c>
    </row>
    <row r="627" spans="1:11" s="110" customFormat="1">
      <c r="A627" s="311" t="s">
        <v>2077</v>
      </c>
      <c r="B627" s="311" t="s">
        <v>487</v>
      </c>
      <c r="C627" s="310" t="s">
        <v>2078</v>
      </c>
      <c r="D627" s="310" t="s">
        <v>142</v>
      </c>
      <c r="E627" s="311" t="s">
        <v>17</v>
      </c>
      <c r="F627" s="311">
        <v>12.227198</v>
      </c>
      <c r="G627" s="311">
        <v>14</v>
      </c>
      <c r="H627" s="316">
        <v>171.18077199999999</v>
      </c>
      <c r="I627" s="317">
        <v>0</v>
      </c>
      <c r="J627" s="316">
        <v>17153008.499177702</v>
      </c>
      <c r="K627" s="317">
        <v>0.99980000000000002</v>
      </c>
    </row>
    <row r="628" spans="1:11" s="110" customFormat="1" ht="38.25">
      <c r="A628" s="311" t="s">
        <v>1352</v>
      </c>
      <c r="B628" s="311" t="s">
        <v>681</v>
      </c>
      <c r="C628" s="310" t="s">
        <v>682</v>
      </c>
      <c r="D628" s="310" t="s">
        <v>142</v>
      </c>
      <c r="E628" s="311" t="s">
        <v>45</v>
      </c>
      <c r="F628" s="311">
        <v>75</v>
      </c>
      <c r="G628" s="311">
        <v>2.27</v>
      </c>
      <c r="H628" s="316">
        <v>170.25</v>
      </c>
      <c r="I628" s="317">
        <v>0</v>
      </c>
      <c r="J628" s="316">
        <v>17153178.749177702</v>
      </c>
      <c r="K628" s="317">
        <v>0.99980000000000002</v>
      </c>
    </row>
    <row r="629" spans="1:11" s="110" customFormat="1" ht="25.5">
      <c r="A629" s="311" t="s">
        <v>1544</v>
      </c>
      <c r="B629" s="311" t="s">
        <v>21</v>
      </c>
      <c r="C629" s="310" t="s">
        <v>900</v>
      </c>
      <c r="D629" s="310" t="s">
        <v>142</v>
      </c>
      <c r="E629" s="311" t="s">
        <v>45</v>
      </c>
      <c r="F629" s="311">
        <v>12</v>
      </c>
      <c r="G629" s="311">
        <v>14.16</v>
      </c>
      <c r="H629" s="316">
        <v>169.92</v>
      </c>
      <c r="I629" s="317">
        <v>0</v>
      </c>
      <c r="J629" s="316">
        <v>17153348.6691777</v>
      </c>
      <c r="K629" s="317">
        <v>0.99980000000000002</v>
      </c>
    </row>
    <row r="630" spans="1:11" s="110" customFormat="1" ht="25.5">
      <c r="A630" s="311" t="s">
        <v>3960</v>
      </c>
      <c r="B630" s="311" t="s">
        <v>487</v>
      </c>
      <c r="C630" s="310" t="s">
        <v>3961</v>
      </c>
      <c r="D630" s="310" t="s">
        <v>142</v>
      </c>
      <c r="E630" s="311" t="s">
        <v>17</v>
      </c>
      <c r="F630" s="311">
        <v>2</v>
      </c>
      <c r="G630" s="311">
        <v>82.69</v>
      </c>
      <c r="H630" s="316">
        <v>165.38</v>
      </c>
      <c r="I630" s="317">
        <v>0</v>
      </c>
      <c r="J630" s="316">
        <v>17153514.049177699</v>
      </c>
      <c r="K630" s="317">
        <v>0.99980000000000002</v>
      </c>
    </row>
    <row r="631" spans="1:11" s="110" customFormat="1">
      <c r="A631" s="311" t="s">
        <v>3757</v>
      </c>
      <c r="B631" s="311" t="s">
        <v>268</v>
      </c>
      <c r="C631" s="310" t="s">
        <v>3758</v>
      </c>
      <c r="D631" s="310" t="s">
        <v>142</v>
      </c>
      <c r="E631" s="311" t="s">
        <v>45</v>
      </c>
      <c r="F631" s="311">
        <v>2</v>
      </c>
      <c r="G631" s="311">
        <v>82</v>
      </c>
      <c r="H631" s="316">
        <v>164</v>
      </c>
      <c r="I631" s="317">
        <v>0</v>
      </c>
      <c r="J631" s="316">
        <v>17153678.049177699</v>
      </c>
      <c r="K631" s="317">
        <v>0.99980000000000002</v>
      </c>
    </row>
    <row r="632" spans="1:11" s="110" customFormat="1">
      <c r="A632" s="311" t="s">
        <v>4444</v>
      </c>
      <c r="B632" s="311" t="s">
        <v>21</v>
      </c>
      <c r="C632" s="310" t="s">
        <v>4445</v>
      </c>
      <c r="D632" s="310" t="s">
        <v>142</v>
      </c>
      <c r="E632" s="311" t="s">
        <v>45</v>
      </c>
      <c r="F632" s="311">
        <v>2</v>
      </c>
      <c r="G632" s="311">
        <v>81.2</v>
      </c>
      <c r="H632" s="316">
        <v>162.4</v>
      </c>
      <c r="I632" s="317">
        <v>0</v>
      </c>
      <c r="J632" s="316">
        <v>17153840.449177701</v>
      </c>
      <c r="K632" s="317">
        <v>0.99980000000000002</v>
      </c>
    </row>
    <row r="633" spans="1:11" s="110" customFormat="1" ht="25.5">
      <c r="A633" s="311" t="s">
        <v>4532</v>
      </c>
      <c r="B633" s="311" t="s">
        <v>16</v>
      </c>
      <c r="C633" s="310" t="s">
        <v>4533</v>
      </c>
      <c r="D633" s="310" t="s">
        <v>142</v>
      </c>
      <c r="E633" s="311" t="s">
        <v>17</v>
      </c>
      <c r="F633" s="311">
        <v>1.02</v>
      </c>
      <c r="G633" s="311">
        <v>159.05000000000001</v>
      </c>
      <c r="H633" s="316">
        <v>162.23099999999999</v>
      </c>
      <c r="I633" s="317">
        <v>0</v>
      </c>
      <c r="J633" s="316">
        <v>17154002.6801777</v>
      </c>
      <c r="K633" s="317">
        <v>0.99980000000000002</v>
      </c>
    </row>
    <row r="634" spans="1:11" s="110" customFormat="1" ht="25.5">
      <c r="A634" s="311" t="s">
        <v>3535</v>
      </c>
      <c r="B634" s="311" t="s">
        <v>16</v>
      </c>
      <c r="C634" s="310" t="s">
        <v>3536</v>
      </c>
      <c r="D634" s="310" t="s">
        <v>141</v>
      </c>
      <c r="E634" s="311" t="s">
        <v>26</v>
      </c>
      <c r="F634" s="311">
        <v>9.1622459999999997</v>
      </c>
      <c r="G634" s="311">
        <v>17.559999999999999</v>
      </c>
      <c r="H634" s="316">
        <v>160.88903976</v>
      </c>
      <c r="I634" s="317">
        <v>0</v>
      </c>
      <c r="J634" s="316">
        <v>17154163.569217499</v>
      </c>
      <c r="K634" s="317">
        <v>0.99980000000000002</v>
      </c>
    </row>
    <row r="635" spans="1:11" s="110" customFormat="1" ht="25.5">
      <c r="A635" s="311" t="s">
        <v>3964</v>
      </c>
      <c r="B635" s="311" t="s">
        <v>21</v>
      </c>
      <c r="C635" s="310" t="s">
        <v>3965</v>
      </c>
      <c r="D635" s="310" t="s">
        <v>142</v>
      </c>
      <c r="E635" s="311" t="s">
        <v>45</v>
      </c>
      <c r="F635" s="311">
        <v>2</v>
      </c>
      <c r="G635" s="311">
        <v>78.540000000000006</v>
      </c>
      <c r="H635" s="316">
        <v>157.08000000000001</v>
      </c>
      <c r="I635" s="317">
        <v>0</v>
      </c>
      <c r="J635" s="316">
        <v>17154320.649217501</v>
      </c>
      <c r="K635" s="317">
        <v>0.99980000000000002</v>
      </c>
    </row>
    <row r="636" spans="1:11" s="110" customFormat="1" ht="25.5">
      <c r="A636" s="311" t="s">
        <v>3513</v>
      </c>
      <c r="B636" s="311" t="s">
        <v>16</v>
      </c>
      <c r="C636" s="310" t="s">
        <v>3514</v>
      </c>
      <c r="D636" s="310" t="s">
        <v>142</v>
      </c>
      <c r="E636" s="311" t="s">
        <v>2</v>
      </c>
      <c r="F636" s="311">
        <v>0.91210000000000002</v>
      </c>
      <c r="G636" s="311">
        <v>172.18</v>
      </c>
      <c r="H636" s="316">
        <v>157.045378</v>
      </c>
      <c r="I636" s="317">
        <v>0</v>
      </c>
      <c r="J636" s="316">
        <v>17154477.694595501</v>
      </c>
      <c r="K636" s="317">
        <v>0.99990000000000001</v>
      </c>
    </row>
    <row r="637" spans="1:11" s="110" customFormat="1">
      <c r="A637" s="311" t="s">
        <v>2181</v>
      </c>
      <c r="B637" s="311" t="s">
        <v>21</v>
      </c>
      <c r="C637" s="310" t="s">
        <v>2182</v>
      </c>
      <c r="D637" s="310" t="s">
        <v>142</v>
      </c>
      <c r="E637" s="311" t="s">
        <v>38</v>
      </c>
      <c r="F637" s="311">
        <v>7.5995999000000003</v>
      </c>
      <c r="G637" s="311">
        <v>20.5</v>
      </c>
      <c r="H637" s="316">
        <v>155.79179794999999</v>
      </c>
      <c r="I637" s="317">
        <v>0</v>
      </c>
      <c r="J637" s="316">
        <v>17154633.4863935</v>
      </c>
      <c r="K637" s="317">
        <v>0.99990000000000001</v>
      </c>
    </row>
    <row r="638" spans="1:11" s="110" customFormat="1">
      <c r="A638" s="311" t="s">
        <v>4350</v>
      </c>
      <c r="B638" s="311" t="s">
        <v>21</v>
      </c>
      <c r="C638" s="310" t="s">
        <v>4351</v>
      </c>
      <c r="D638" s="310" t="s">
        <v>142</v>
      </c>
      <c r="E638" s="311" t="s">
        <v>38</v>
      </c>
      <c r="F638" s="311">
        <v>6.6440000000000001</v>
      </c>
      <c r="G638" s="311">
        <v>23.35</v>
      </c>
      <c r="H638" s="316">
        <v>155.13740000000001</v>
      </c>
      <c r="I638" s="317">
        <v>0</v>
      </c>
      <c r="J638" s="316">
        <v>17154788.623793501</v>
      </c>
      <c r="K638" s="317">
        <v>0.99990000000000001</v>
      </c>
    </row>
    <row r="639" spans="1:11" s="110" customFormat="1" ht="38.25">
      <c r="A639" s="311" t="s">
        <v>3878</v>
      </c>
      <c r="B639" s="311" t="s">
        <v>21</v>
      </c>
      <c r="C639" s="310" t="s">
        <v>3879</v>
      </c>
      <c r="D639" s="310" t="s">
        <v>142</v>
      </c>
      <c r="E639" s="311" t="s">
        <v>45</v>
      </c>
      <c r="F639" s="311">
        <v>1</v>
      </c>
      <c r="G639" s="311">
        <v>154.69999999999999</v>
      </c>
      <c r="H639" s="316">
        <v>154.69999999999999</v>
      </c>
      <c r="I639" s="317">
        <v>0</v>
      </c>
      <c r="J639" s="316">
        <v>17154943.323793501</v>
      </c>
      <c r="K639" s="317">
        <v>0.99990000000000001</v>
      </c>
    </row>
    <row r="640" spans="1:11" s="110" customFormat="1" ht="38.25">
      <c r="A640" s="311" t="s">
        <v>2141</v>
      </c>
      <c r="B640" s="311" t="s">
        <v>21</v>
      </c>
      <c r="C640" s="310" t="s">
        <v>2142</v>
      </c>
      <c r="D640" s="310" t="s">
        <v>142</v>
      </c>
      <c r="E640" s="311" t="s">
        <v>45</v>
      </c>
      <c r="F640" s="311">
        <v>0.99961999999999995</v>
      </c>
      <c r="G640" s="311">
        <v>150.63999999999999</v>
      </c>
      <c r="H640" s="316">
        <v>150.5827568</v>
      </c>
      <c r="I640" s="317">
        <v>0</v>
      </c>
      <c r="J640" s="316">
        <v>17155093.906550299</v>
      </c>
      <c r="K640" s="317">
        <v>0.99990000000000001</v>
      </c>
    </row>
    <row r="641" spans="1:11" s="110" customFormat="1" ht="25.5">
      <c r="A641" s="311" t="s">
        <v>1500</v>
      </c>
      <c r="B641" s="311" t="s">
        <v>21</v>
      </c>
      <c r="C641" s="310" t="s">
        <v>512</v>
      </c>
      <c r="D641" s="310" t="s">
        <v>142</v>
      </c>
      <c r="E641" s="311" t="s">
        <v>38</v>
      </c>
      <c r="F641" s="311">
        <v>2.4</v>
      </c>
      <c r="G641" s="311">
        <v>62.56</v>
      </c>
      <c r="H641" s="316">
        <v>150.14400000000001</v>
      </c>
      <c r="I641" s="317">
        <v>0</v>
      </c>
      <c r="J641" s="316">
        <v>17155244.050550301</v>
      </c>
      <c r="K641" s="317">
        <v>0.99990000000000001</v>
      </c>
    </row>
    <row r="642" spans="1:11" s="110" customFormat="1" ht="25.5">
      <c r="A642" s="311" t="s">
        <v>3709</v>
      </c>
      <c r="B642" s="311" t="s">
        <v>21</v>
      </c>
      <c r="C642" s="310" t="s">
        <v>3710</v>
      </c>
      <c r="D642" s="310" t="s">
        <v>142</v>
      </c>
      <c r="E642" s="311" t="s">
        <v>45</v>
      </c>
      <c r="F642" s="311">
        <v>21</v>
      </c>
      <c r="G642" s="311">
        <v>6.99</v>
      </c>
      <c r="H642" s="316">
        <v>146.79</v>
      </c>
      <c r="I642" s="317">
        <v>0</v>
      </c>
      <c r="J642" s="316">
        <v>17155390.8405503</v>
      </c>
      <c r="K642" s="317">
        <v>0.99990000000000001</v>
      </c>
    </row>
    <row r="643" spans="1:11" s="110" customFormat="1" ht="25.5">
      <c r="A643" s="311" t="s">
        <v>4512</v>
      </c>
      <c r="B643" s="311" t="s">
        <v>16</v>
      </c>
      <c r="C643" s="310" t="s">
        <v>4513</v>
      </c>
      <c r="D643" s="310" t="s">
        <v>142</v>
      </c>
      <c r="E643" s="311" t="s">
        <v>3211</v>
      </c>
      <c r="F643" s="311">
        <v>6.2207999999999997</v>
      </c>
      <c r="G643" s="311">
        <v>23.5</v>
      </c>
      <c r="H643" s="316">
        <v>146.18879999999999</v>
      </c>
      <c r="I643" s="317">
        <v>0</v>
      </c>
      <c r="J643" s="316">
        <v>17155537.029350299</v>
      </c>
      <c r="K643" s="317">
        <v>0.99990000000000001</v>
      </c>
    </row>
    <row r="644" spans="1:11" s="110" customFormat="1">
      <c r="A644" s="311" t="s">
        <v>3981</v>
      </c>
      <c r="B644" s="311" t="s">
        <v>268</v>
      </c>
      <c r="C644" s="310" t="s">
        <v>3982</v>
      </c>
      <c r="D644" s="310" t="s">
        <v>142</v>
      </c>
      <c r="E644" s="311" t="s">
        <v>45</v>
      </c>
      <c r="F644" s="311">
        <v>1</v>
      </c>
      <c r="G644" s="311">
        <v>145.97999999999999</v>
      </c>
      <c r="H644" s="316">
        <v>145.97999999999999</v>
      </c>
      <c r="I644" s="317">
        <v>0</v>
      </c>
      <c r="J644" s="316">
        <v>17155683.0093503</v>
      </c>
      <c r="K644" s="317">
        <v>0.99990000000000001</v>
      </c>
    </row>
    <row r="645" spans="1:11" s="110" customFormat="1">
      <c r="A645" s="311" t="s">
        <v>3640</v>
      </c>
      <c r="B645" s="311" t="s">
        <v>487</v>
      </c>
      <c r="C645" s="310" t="s">
        <v>3641</v>
      </c>
      <c r="D645" s="310" t="s">
        <v>141</v>
      </c>
      <c r="E645" s="311" t="s">
        <v>1121</v>
      </c>
      <c r="F645" s="311">
        <v>6</v>
      </c>
      <c r="G645" s="311">
        <v>24.14</v>
      </c>
      <c r="H645" s="316">
        <v>144.84</v>
      </c>
      <c r="I645" s="317">
        <v>0</v>
      </c>
      <c r="J645" s="316">
        <v>17155827.8493503</v>
      </c>
      <c r="K645" s="317">
        <v>0.99990000000000001</v>
      </c>
    </row>
    <row r="646" spans="1:11" s="110" customFormat="1" ht="25.5">
      <c r="A646" s="311" t="s">
        <v>1626</v>
      </c>
      <c r="B646" s="311" t="s">
        <v>21</v>
      </c>
      <c r="C646" s="310" t="s">
        <v>1022</v>
      </c>
      <c r="D646" s="310" t="s">
        <v>142</v>
      </c>
      <c r="E646" s="311" t="s">
        <v>45</v>
      </c>
      <c r="F646" s="311">
        <v>47</v>
      </c>
      <c r="G646" s="311">
        <v>3.08</v>
      </c>
      <c r="H646" s="316">
        <v>144.76</v>
      </c>
      <c r="I646" s="317">
        <v>0</v>
      </c>
      <c r="J646" s="316">
        <v>17155972.609350301</v>
      </c>
      <c r="K646" s="317">
        <v>0.99990000000000001</v>
      </c>
    </row>
    <row r="647" spans="1:11" s="110" customFormat="1" ht="25.5">
      <c r="A647" s="311" t="s">
        <v>4396</v>
      </c>
      <c r="B647" s="311" t="s">
        <v>21</v>
      </c>
      <c r="C647" s="310" t="s">
        <v>4397</v>
      </c>
      <c r="D647" s="310" t="s">
        <v>142</v>
      </c>
      <c r="E647" s="311" t="s">
        <v>45</v>
      </c>
      <c r="F647" s="311">
        <v>42.450600000000001</v>
      </c>
      <c r="G647" s="311">
        <v>3.4</v>
      </c>
      <c r="H647" s="316">
        <v>144.33204000000001</v>
      </c>
      <c r="I647" s="317">
        <v>0</v>
      </c>
      <c r="J647" s="316">
        <v>17156116.941390298</v>
      </c>
      <c r="K647" s="317">
        <v>0.99990000000000001</v>
      </c>
    </row>
    <row r="648" spans="1:11" s="110" customFormat="1" ht="25.5">
      <c r="A648" s="311" t="s">
        <v>1346</v>
      </c>
      <c r="B648" s="311" t="s">
        <v>21</v>
      </c>
      <c r="C648" s="310" t="s">
        <v>671</v>
      </c>
      <c r="D648" s="310" t="s">
        <v>142</v>
      </c>
      <c r="E648" s="311" t="s">
        <v>34</v>
      </c>
      <c r="F648" s="311">
        <v>24.062249999999999</v>
      </c>
      <c r="G648" s="311">
        <v>5.87</v>
      </c>
      <c r="H648" s="316">
        <v>141.2454075</v>
      </c>
      <c r="I648" s="317">
        <v>0</v>
      </c>
      <c r="J648" s="316">
        <v>17156258.186797801</v>
      </c>
      <c r="K648" s="317">
        <v>1</v>
      </c>
    </row>
    <row r="649" spans="1:11" s="110" customFormat="1" ht="25.5">
      <c r="A649" s="311" t="s">
        <v>4487</v>
      </c>
      <c r="B649" s="311" t="s">
        <v>16</v>
      </c>
      <c r="C649" s="310" t="s">
        <v>4488</v>
      </c>
      <c r="D649" s="310" t="s">
        <v>142</v>
      </c>
      <c r="E649" s="311" t="s">
        <v>3</v>
      </c>
      <c r="F649" s="311">
        <v>1.9712000000000001</v>
      </c>
      <c r="G649" s="311">
        <v>71.11</v>
      </c>
      <c r="H649" s="316">
        <v>140.172032</v>
      </c>
      <c r="I649" s="317">
        <v>0</v>
      </c>
      <c r="J649" s="316">
        <v>17156398.3588298</v>
      </c>
      <c r="K649" s="317">
        <v>1</v>
      </c>
    </row>
    <row r="650" spans="1:11" s="110" customFormat="1" ht="25.5">
      <c r="A650" s="311" t="s">
        <v>2239</v>
      </c>
      <c r="B650" s="311" t="s">
        <v>21</v>
      </c>
      <c r="C650" s="310" t="s">
        <v>2240</v>
      </c>
      <c r="D650" s="310" t="s">
        <v>142</v>
      </c>
      <c r="E650" s="311" t="s">
        <v>26</v>
      </c>
      <c r="F650" s="311">
        <v>78.169800899999998</v>
      </c>
      <c r="G650" s="311">
        <v>1.79</v>
      </c>
      <c r="H650" s="316">
        <v>139.923943611</v>
      </c>
      <c r="I650" s="317">
        <v>0</v>
      </c>
      <c r="J650" s="316">
        <v>17156538.282773402</v>
      </c>
      <c r="K650" s="317">
        <v>1</v>
      </c>
    </row>
    <row r="651" spans="1:11" s="110" customFormat="1" ht="25.5">
      <c r="A651" s="311" t="s">
        <v>2235</v>
      </c>
      <c r="B651" s="311" t="s">
        <v>21</v>
      </c>
      <c r="C651" s="310" t="s">
        <v>2236</v>
      </c>
      <c r="D651" s="310" t="s">
        <v>915</v>
      </c>
      <c r="E651" s="311" t="s">
        <v>45</v>
      </c>
      <c r="F651" s="311">
        <v>8.8463299999999995E-2</v>
      </c>
      <c r="G651" s="316">
        <v>1579.96</v>
      </c>
      <c r="H651" s="316">
        <v>139.76847546799999</v>
      </c>
      <c r="I651" s="317">
        <v>0</v>
      </c>
      <c r="J651" s="316">
        <v>17156678.051248901</v>
      </c>
      <c r="K651" s="317">
        <v>1</v>
      </c>
    </row>
    <row r="652" spans="1:11" s="110" customFormat="1" ht="25.5">
      <c r="A652" s="311" t="s">
        <v>4888</v>
      </c>
      <c r="B652" s="311" t="s">
        <v>21</v>
      </c>
      <c r="C652" s="310" t="s">
        <v>4889</v>
      </c>
      <c r="D652" s="310" t="s">
        <v>142</v>
      </c>
      <c r="E652" s="311" t="s">
        <v>585</v>
      </c>
      <c r="F652" s="311">
        <v>19</v>
      </c>
      <c r="G652" s="311">
        <v>7.31</v>
      </c>
      <c r="H652" s="316">
        <v>138.88999999999999</v>
      </c>
      <c r="I652" s="317">
        <v>0</v>
      </c>
      <c r="J652" s="316">
        <v>17156816.941248901</v>
      </c>
      <c r="K652" s="317">
        <v>1</v>
      </c>
    </row>
    <row r="653" spans="1:11" s="110" customFormat="1" ht="25.5">
      <c r="A653" s="311" t="s">
        <v>1502</v>
      </c>
      <c r="B653" s="311" t="s">
        <v>515</v>
      </c>
      <c r="C653" s="310" t="s">
        <v>516</v>
      </c>
      <c r="D653" s="310" t="s">
        <v>142</v>
      </c>
      <c r="E653" s="311" t="s">
        <v>517</v>
      </c>
      <c r="F653" s="311">
        <v>0.35</v>
      </c>
      <c r="G653" s="311">
        <v>389.9</v>
      </c>
      <c r="H653" s="316">
        <v>136.465</v>
      </c>
      <c r="I653" s="317">
        <v>0</v>
      </c>
      <c r="J653" s="316">
        <v>17156953.406248901</v>
      </c>
      <c r="K653" s="317">
        <v>1</v>
      </c>
    </row>
    <row r="654" spans="1:11" s="110" customFormat="1" ht="25.5">
      <c r="A654" s="311" t="s">
        <v>1596</v>
      </c>
      <c r="B654" s="311" t="s">
        <v>21</v>
      </c>
      <c r="C654" s="310" t="s">
        <v>962</v>
      </c>
      <c r="D654" s="310" t="s">
        <v>142</v>
      </c>
      <c r="E654" s="311" t="s">
        <v>45</v>
      </c>
      <c r="F654" s="311">
        <v>14</v>
      </c>
      <c r="G654" s="311">
        <v>9.56</v>
      </c>
      <c r="H654" s="316">
        <v>133.84</v>
      </c>
      <c r="I654" s="317">
        <v>0</v>
      </c>
      <c r="J654" s="316">
        <v>17157087.246248901</v>
      </c>
      <c r="K654" s="317">
        <v>1</v>
      </c>
    </row>
    <row r="655" spans="1:11" s="110" customFormat="1" ht="25.5">
      <c r="A655" s="311" t="s">
        <v>3811</v>
      </c>
      <c r="B655" s="311" t="s">
        <v>21</v>
      </c>
      <c r="C655" s="310" t="s">
        <v>3812</v>
      </c>
      <c r="D655" s="310" t="s">
        <v>142</v>
      </c>
      <c r="E655" s="311" t="s">
        <v>45</v>
      </c>
      <c r="F655" s="311">
        <v>1</v>
      </c>
      <c r="G655" s="311">
        <v>132.81</v>
      </c>
      <c r="H655" s="316">
        <v>132.81</v>
      </c>
      <c r="I655" s="317">
        <v>0</v>
      </c>
      <c r="J655" s="316">
        <v>17157220.0562489</v>
      </c>
      <c r="K655" s="317">
        <v>1</v>
      </c>
    </row>
    <row r="656" spans="1:11" s="110" customFormat="1" ht="25.5">
      <c r="A656" s="311" t="s">
        <v>3122</v>
      </c>
      <c r="B656" s="311" t="s">
        <v>21</v>
      </c>
      <c r="C656" s="310" t="s">
        <v>3123</v>
      </c>
      <c r="D656" s="310" t="s">
        <v>142</v>
      </c>
      <c r="E656" s="311" t="s">
        <v>789</v>
      </c>
      <c r="F656" s="311">
        <v>2.5754959999999998</v>
      </c>
      <c r="G656" s="311">
        <v>50.9</v>
      </c>
      <c r="H656" s="316">
        <v>131.09274640000001</v>
      </c>
      <c r="I656" s="317">
        <v>0</v>
      </c>
      <c r="J656" s="316">
        <v>17157351.148995299</v>
      </c>
      <c r="K656" s="317">
        <v>1</v>
      </c>
    </row>
    <row r="657" spans="1:11" s="110" customFormat="1" ht="25.5">
      <c r="A657" s="311" t="s">
        <v>1539</v>
      </c>
      <c r="B657" s="311" t="s">
        <v>21</v>
      </c>
      <c r="C657" s="310" t="s">
        <v>894</v>
      </c>
      <c r="D657" s="310" t="s">
        <v>142</v>
      </c>
      <c r="E657" s="311" t="s">
        <v>45</v>
      </c>
      <c r="F657" s="311">
        <v>39</v>
      </c>
      <c r="G657" s="311">
        <v>3.35</v>
      </c>
      <c r="H657" s="316">
        <v>130.65</v>
      </c>
      <c r="I657" s="317">
        <v>0</v>
      </c>
      <c r="J657" s="316">
        <v>17157481.798995301</v>
      </c>
      <c r="K657" s="317">
        <v>1</v>
      </c>
    </row>
    <row r="658" spans="1:11" s="110" customFormat="1">
      <c r="A658" s="311" t="s">
        <v>1640</v>
      </c>
      <c r="B658" s="311" t="s">
        <v>21</v>
      </c>
      <c r="C658" s="310" t="s">
        <v>545</v>
      </c>
      <c r="D658" s="310" t="s">
        <v>142</v>
      </c>
      <c r="E658" s="311" t="s">
        <v>38</v>
      </c>
      <c r="F658" s="311">
        <v>6.75</v>
      </c>
      <c r="G658" s="311">
        <v>18.510000000000002</v>
      </c>
      <c r="H658" s="316">
        <v>124.9425</v>
      </c>
      <c r="I658" s="317">
        <v>0</v>
      </c>
      <c r="J658" s="316">
        <v>17157606.7414953</v>
      </c>
      <c r="K658" s="317">
        <v>1</v>
      </c>
    </row>
    <row r="659" spans="1:11" s="110" customFormat="1" ht="25.5">
      <c r="A659" s="311" t="s">
        <v>3515</v>
      </c>
      <c r="B659" s="311" t="s">
        <v>16</v>
      </c>
      <c r="C659" s="310" t="s">
        <v>3516</v>
      </c>
      <c r="D659" s="310" t="s">
        <v>142</v>
      </c>
      <c r="E659" s="311" t="s">
        <v>36</v>
      </c>
      <c r="F659" s="311">
        <v>122.50784</v>
      </c>
      <c r="G659" s="311">
        <v>0.99</v>
      </c>
      <c r="H659" s="316">
        <v>121.2827616</v>
      </c>
      <c r="I659" s="317">
        <v>0</v>
      </c>
      <c r="J659" s="316">
        <v>17157728.0242569</v>
      </c>
      <c r="K659" s="317">
        <v>1</v>
      </c>
    </row>
    <row r="660" spans="1:11" s="110" customFormat="1" ht="25.5">
      <c r="A660" s="311" t="s">
        <v>3992</v>
      </c>
      <c r="B660" s="311" t="s">
        <v>16</v>
      </c>
      <c r="C660" s="310" t="s">
        <v>2770</v>
      </c>
      <c r="D660" s="310" t="s">
        <v>142</v>
      </c>
      <c r="E660" s="311" t="s">
        <v>17</v>
      </c>
      <c r="F660" s="311">
        <v>1</v>
      </c>
      <c r="G660" s="311">
        <v>118.99</v>
      </c>
      <c r="H660" s="316">
        <v>118.99</v>
      </c>
      <c r="I660" s="317">
        <v>0</v>
      </c>
      <c r="J660" s="316">
        <v>17157847.014256898</v>
      </c>
      <c r="K660" s="317">
        <v>1</v>
      </c>
    </row>
    <row r="661" spans="1:11" s="110" customFormat="1" ht="25.5">
      <c r="A661" s="311" t="s">
        <v>3956</v>
      </c>
      <c r="B661" s="311" t="s">
        <v>16</v>
      </c>
      <c r="C661" s="310" t="s">
        <v>3957</v>
      </c>
      <c r="D661" s="310" t="s">
        <v>142</v>
      </c>
      <c r="E661" s="311" t="s">
        <v>17</v>
      </c>
      <c r="F661" s="311">
        <v>1</v>
      </c>
      <c r="G661" s="311">
        <v>117.65</v>
      </c>
      <c r="H661" s="316">
        <v>117.65</v>
      </c>
      <c r="I661" s="317">
        <v>0</v>
      </c>
      <c r="J661" s="316">
        <v>17157964.664256901</v>
      </c>
      <c r="K661" s="317">
        <v>1</v>
      </c>
    </row>
    <row r="662" spans="1:11" s="110" customFormat="1">
      <c r="A662" s="311" t="s">
        <v>3725</v>
      </c>
      <c r="B662" s="311" t="s">
        <v>21</v>
      </c>
      <c r="C662" s="310" t="s">
        <v>3726</v>
      </c>
      <c r="D662" s="310" t="s">
        <v>142</v>
      </c>
      <c r="E662" s="311" t="s">
        <v>45</v>
      </c>
      <c r="F662" s="311">
        <v>2</v>
      </c>
      <c r="G662" s="311">
        <v>58.63</v>
      </c>
      <c r="H662" s="316">
        <v>117.26</v>
      </c>
      <c r="I662" s="317">
        <v>0</v>
      </c>
      <c r="J662" s="316">
        <v>17158081.924256898</v>
      </c>
      <c r="K662" s="317">
        <v>1</v>
      </c>
    </row>
    <row r="663" spans="1:11" s="110" customFormat="1">
      <c r="A663" s="311" t="s">
        <v>3829</v>
      </c>
      <c r="B663" s="311" t="s">
        <v>21</v>
      </c>
      <c r="C663" s="310" t="s">
        <v>3830</v>
      </c>
      <c r="D663" s="310" t="s">
        <v>142</v>
      </c>
      <c r="E663" s="311" t="s">
        <v>45</v>
      </c>
      <c r="F663" s="311">
        <v>1</v>
      </c>
      <c r="G663" s="311">
        <v>116.61</v>
      </c>
      <c r="H663" s="316">
        <v>116.61</v>
      </c>
      <c r="I663" s="317">
        <v>0</v>
      </c>
      <c r="J663" s="316">
        <v>17158198.534256902</v>
      </c>
      <c r="K663" s="317">
        <v>1</v>
      </c>
    </row>
    <row r="664" spans="1:11" s="110" customFormat="1">
      <c r="A664" s="311" t="s">
        <v>3638</v>
      </c>
      <c r="B664" s="311" t="s">
        <v>487</v>
      </c>
      <c r="C664" s="310" t="s">
        <v>3639</v>
      </c>
      <c r="D664" s="310" t="s">
        <v>141</v>
      </c>
      <c r="E664" s="311" t="s">
        <v>1121</v>
      </c>
      <c r="F664" s="311">
        <v>6</v>
      </c>
      <c r="G664" s="311">
        <v>19.13</v>
      </c>
      <c r="H664" s="316">
        <v>114.78</v>
      </c>
      <c r="I664" s="317">
        <v>0</v>
      </c>
      <c r="J664" s="316">
        <v>17158313.314256899</v>
      </c>
      <c r="K664" s="317">
        <v>1</v>
      </c>
    </row>
    <row r="665" spans="1:11" s="110" customFormat="1">
      <c r="A665" s="311" t="s">
        <v>4598</v>
      </c>
      <c r="B665" s="311" t="s">
        <v>21</v>
      </c>
      <c r="C665" s="310" t="s">
        <v>4599</v>
      </c>
      <c r="D665" s="310" t="s">
        <v>142</v>
      </c>
      <c r="E665" s="311" t="s">
        <v>45</v>
      </c>
      <c r="F665" s="311">
        <v>14</v>
      </c>
      <c r="G665" s="311">
        <v>8.09</v>
      </c>
      <c r="H665" s="316">
        <v>113.26</v>
      </c>
      <c r="I665" s="317">
        <v>0</v>
      </c>
      <c r="J665" s="316">
        <v>17158426.574256901</v>
      </c>
      <c r="K665" s="317">
        <v>1</v>
      </c>
    </row>
    <row r="666" spans="1:11" s="110" customFormat="1" ht="25.5">
      <c r="A666" s="311" t="s">
        <v>1668</v>
      </c>
      <c r="B666" s="311" t="s">
        <v>21</v>
      </c>
      <c r="C666" s="310" t="s">
        <v>1071</v>
      </c>
      <c r="D666" s="310" t="s">
        <v>142</v>
      </c>
      <c r="E666" s="311" t="s">
        <v>45</v>
      </c>
      <c r="F666" s="311">
        <v>15</v>
      </c>
      <c r="G666" s="311">
        <v>7.55</v>
      </c>
      <c r="H666" s="316">
        <v>113.25</v>
      </c>
      <c r="I666" s="317">
        <v>0</v>
      </c>
      <c r="J666" s="316">
        <v>17158539.824256901</v>
      </c>
      <c r="K666" s="317">
        <v>1</v>
      </c>
    </row>
    <row r="667" spans="1:11" s="110" customFormat="1" ht="25.5">
      <c r="A667" s="311" t="s">
        <v>4448</v>
      </c>
      <c r="B667" s="311" t="s">
        <v>21</v>
      </c>
      <c r="C667" s="310" t="s">
        <v>4449</v>
      </c>
      <c r="D667" s="310" t="s">
        <v>142</v>
      </c>
      <c r="E667" s="311" t="s">
        <v>45</v>
      </c>
      <c r="F667" s="311">
        <v>6</v>
      </c>
      <c r="G667" s="311">
        <v>18.809999999999999</v>
      </c>
      <c r="H667" s="316">
        <v>112.86</v>
      </c>
      <c r="I667" s="317">
        <v>0</v>
      </c>
      <c r="J667" s="316">
        <v>17158652.6842569</v>
      </c>
      <c r="K667" s="317">
        <v>1</v>
      </c>
    </row>
    <row r="668" spans="1:11" s="110" customFormat="1" ht="25.5">
      <c r="A668" s="311" t="s">
        <v>3958</v>
      </c>
      <c r="B668" s="311" t="s">
        <v>16</v>
      </c>
      <c r="C668" s="310" t="s">
        <v>3959</v>
      </c>
      <c r="D668" s="310" t="s">
        <v>142</v>
      </c>
      <c r="E668" s="311" t="s">
        <v>17</v>
      </c>
      <c r="F668" s="311">
        <v>1</v>
      </c>
      <c r="G668" s="311">
        <v>111.31</v>
      </c>
      <c r="H668" s="316">
        <v>111.31</v>
      </c>
      <c r="I668" s="317">
        <v>0</v>
      </c>
      <c r="J668" s="316">
        <v>17158763.994256899</v>
      </c>
      <c r="K668" s="317">
        <v>1</v>
      </c>
    </row>
    <row r="669" spans="1:11" s="110" customFormat="1">
      <c r="A669" s="311" t="s">
        <v>3849</v>
      </c>
      <c r="B669" s="311" t="s">
        <v>268</v>
      </c>
      <c r="C669" s="310" t="s">
        <v>3850</v>
      </c>
      <c r="D669" s="310" t="s">
        <v>142</v>
      </c>
      <c r="E669" s="311" t="s">
        <v>45</v>
      </c>
      <c r="F669" s="311">
        <v>78</v>
      </c>
      <c r="G669" s="311">
        <v>1.41</v>
      </c>
      <c r="H669" s="316">
        <v>109.98</v>
      </c>
      <c r="I669" s="317">
        <v>0</v>
      </c>
      <c r="J669" s="316">
        <v>17158873.974256899</v>
      </c>
      <c r="K669" s="317">
        <v>1</v>
      </c>
    </row>
    <row r="670" spans="1:11" s="110" customFormat="1" ht="25.5">
      <c r="A670" s="311" t="s">
        <v>1599</v>
      </c>
      <c r="B670" s="311" t="s">
        <v>21</v>
      </c>
      <c r="C670" s="310" t="s">
        <v>975</v>
      </c>
      <c r="D670" s="310" t="s">
        <v>142</v>
      </c>
      <c r="E670" s="311" t="s">
        <v>45</v>
      </c>
      <c r="F670" s="311">
        <v>4</v>
      </c>
      <c r="G670" s="311">
        <v>27.18</v>
      </c>
      <c r="H670" s="316">
        <v>108.72</v>
      </c>
      <c r="I670" s="317">
        <v>0</v>
      </c>
      <c r="J670" s="316">
        <v>17158982.694256902</v>
      </c>
      <c r="K670" s="317">
        <v>1</v>
      </c>
    </row>
    <row r="671" spans="1:11" s="110" customFormat="1">
      <c r="A671" s="311" t="s">
        <v>3742</v>
      </c>
      <c r="B671" s="311" t="s">
        <v>487</v>
      </c>
      <c r="C671" s="310" t="s">
        <v>3743</v>
      </c>
      <c r="D671" s="310" t="s">
        <v>142</v>
      </c>
      <c r="E671" s="311" t="s">
        <v>17</v>
      </c>
      <c r="F671" s="311">
        <v>2</v>
      </c>
      <c r="G671" s="311">
        <v>54.09</v>
      </c>
      <c r="H671" s="316">
        <v>108.18</v>
      </c>
      <c r="I671" s="317">
        <v>0</v>
      </c>
      <c r="J671" s="316">
        <v>17159090.874256901</v>
      </c>
      <c r="K671" s="317">
        <v>1</v>
      </c>
    </row>
    <row r="672" spans="1:11" s="110" customFormat="1">
      <c r="A672" s="311" t="s">
        <v>4557</v>
      </c>
      <c r="B672" s="311" t="s">
        <v>21</v>
      </c>
      <c r="C672" s="310" t="s">
        <v>4558</v>
      </c>
      <c r="D672" s="310" t="s">
        <v>141</v>
      </c>
      <c r="E672" s="311" t="s">
        <v>26</v>
      </c>
      <c r="F672" s="311">
        <v>7.9737349999999996</v>
      </c>
      <c r="G672" s="311">
        <v>13.52</v>
      </c>
      <c r="H672" s="316">
        <v>107.8048972</v>
      </c>
      <c r="I672" s="317">
        <v>0</v>
      </c>
      <c r="J672" s="316">
        <v>17159198.679154102</v>
      </c>
      <c r="K672" s="317">
        <v>1</v>
      </c>
    </row>
    <row r="673" spans="1:11" s="110" customFormat="1" ht="25.5">
      <c r="A673" s="311" t="s">
        <v>4436</v>
      </c>
      <c r="B673" s="311" t="s">
        <v>21</v>
      </c>
      <c r="C673" s="310" t="s">
        <v>4437</v>
      </c>
      <c r="D673" s="310" t="s">
        <v>142</v>
      </c>
      <c r="E673" s="311" t="s">
        <v>45</v>
      </c>
      <c r="F673" s="311">
        <v>12</v>
      </c>
      <c r="G673" s="311">
        <v>8.9700000000000006</v>
      </c>
      <c r="H673" s="316">
        <v>107.64</v>
      </c>
      <c r="I673" s="317">
        <v>0</v>
      </c>
      <c r="J673" s="316">
        <v>17159306.319154099</v>
      </c>
      <c r="K673" s="317">
        <v>1</v>
      </c>
    </row>
    <row r="674" spans="1:11" s="110" customFormat="1">
      <c r="A674" s="311" t="s">
        <v>3623</v>
      </c>
      <c r="B674" s="311" t="s">
        <v>268</v>
      </c>
      <c r="C674" s="310" t="s">
        <v>3624</v>
      </c>
      <c r="D674" s="310" t="s">
        <v>141</v>
      </c>
      <c r="E674" s="311" t="s">
        <v>26</v>
      </c>
      <c r="F674" s="311">
        <v>7.1210000000000004</v>
      </c>
      <c r="G674" s="311">
        <v>15.09</v>
      </c>
      <c r="H674" s="316">
        <v>107.45589</v>
      </c>
      <c r="I674" s="317">
        <v>0</v>
      </c>
      <c r="J674" s="316">
        <v>17159413.775044098</v>
      </c>
      <c r="K674" s="317">
        <v>1</v>
      </c>
    </row>
    <row r="675" spans="1:11" s="110" customFormat="1">
      <c r="A675" s="311" t="s">
        <v>3498</v>
      </c>
      <c r="B675" s="311" t="s">
        <v>21</v>
      </c>
      <c r="C675" s="310" t="s">
        <v>3499</v>
      </c>
      <c r="D675" s="310" t="s">
        <v>142</v>
      </c>
      <c r="E675" s="311" t="s">
        <v>38</v>
      </c>
      <c r="F675" s="311">
        <v>8</v>
      </c>
      <c r="G675" s="311">
        <v>13.19</v>
      </c>
      <c r="H675" s="316">
        <v>105.52</v>
      </c>
      <c r="I675" s="317">
        <v>0</v>
      </c>
      <c r="J675" s="316">
        <v>17159519.295044102</v>
      </c>
      <c r="K675" s="317">
        <v>1</v>
      </c>
    </row>
    <row r="676" spans="1:11" s="110" customFormat="1">
      <c r="A676" s="311" t="s">
        <v>3155</v>
      </c>
      <c r="B676" s="311" t="s">
        <v>268</v>
      </c>
      <c r="C676" s="310" t="s">
        <v>3156</v>
      </c>
      <c r="D676" s="310" t="s">
        <v>142</v>
      </c>
      <c r="E676" s="311" t="s">
        <v>38</v>
      </c>
      <c r="F676" s="311">
        <v>3.556</v>
      </c>
      <c r="G676" s="311">
        <v>28.9</v>
      </c>
      <c r="H676" s="316">
        <v>102.7684</v>
      </c>
      <c r="I676" s="317">
        <v>0</v>
      </c>
      <c r="J676" s="316">
        <v>17159622.0634441</v>
      </c>
      <c r="K676" s="317">
        <v>1</v>
      </c>
    </row>
    <row r="677" spans="1:11" s="110" customFormat="1">
      <c r="A677" s="311" t="s">
        <v>2049</v>
      </c>
      <c r="B677" s="311" t="s">
        <v>487</v>
      </c>
      <c r="C677" s="310" t="s">
        <v>2050</v>
      </c>
      <c r="D677" s="310" t="s">
        <v>142</v>
      </c>
      <c r="E677" s="311" t="s">
        <v>17</v>
      </c>
      <c r="F677" s="311">
        <v>0.54049499999999995</v>
      </c>
      <c r="G677" s="311">
        <v>190</v>
      </c>
      <c r="H677" s="316">
        <v>102.69405</v>
      </c>
      <c r="I677" s="317">
        <v>0</v>
      </c>
      <c r="J677" s="316">
        <v>17159724.757494099</v>
      </c>
      <c r="K677" s="317">
        <v>1</v>
      </c>
    </row>
    <row r="678" spans="1:11" s="110" customFormat="1">
      <c r="A678" s="311" t="s">
        <v>1431</v>
      </c>
      <c r="B678" s="311" t="s">
        <v>21</v>
      </c>
      <c r="C678" s="310" t="s">
        <v>161</v>
      </c>
      <c r="D678" s="310" t="s">
        <v>142</v>
      </c>
      <c r="E678" s="311" t="s">
        <v>38</v>
      </c>
      <c r="F678" s="311">
        <v>5.3458801999999999</v>
      </c>
      <c r="G678" s="311">
        <v>18.2</v>
      </c>
      <c r="H678" s="316">
        <v>97.295019640000007</v>
      </c>
      <c r="I678" s="317">
        <v>0</v>
      </c>
      <c r="J678" s="316">
        <v>17159822.0525137</v>
      </c>
      <c r="K678" s="317">
        <v>1</v>
      </c>
    </row>
    <row r="679" spans="1:11" s="110" customFormat="1">
      <c r="A679" s="311" t="s">
        <v>3610</v>
      </c>
      <c r="B679" s="311" t="s">
        <v>21</v>
      </c>
      <c r="C679" s="310" t="s">
        <v>3611</v>
      </c>
      <c r="D679" s="310" t="s">
        <v>142</v>
      </c>
      <c r="E679" s="311" t="s">
        <v>45</v>
      </c>
      <c r="F679" s="311">
        <v>70</v>
      </c>
      <c r="G679" s="311">
        <v>1.38</v>
      </c>
      <c r="H679" s="316">
        <v>96.6</v>
      </c>
      <c r="I679" s="317">
        <v>0</v>
      </c>
      <c r="J679" s="316">
        <v>17159918.652513701</v>
      </c>
      <c r="K679" s="317">
        <v>1</v>
      </c>
    </row>
    <row r="680" spans="1:11" s="110" customFormat="1" ht="25.5">
      <c r="A680" s="311" t="s">
        <v>2237</v>
      </c>
      <c r="B680" s="311" t="s">
        <v>21</v>
      </c>
      <c r="C680" s="310" t="s">
        <v>2238</v>
      </c>
      <c r="D680" s="310" t="s">
        <v>142</v>
      </c>
      <c r="E680" s="311" t="s">
        <v>26</v>
      </c>
      <c r="F680" s="311">
        <v>78.169800899999998</v>
      </c>
      <c r="G680" s="311">
        <v>1.23</v>
      </c>
      <c r="H680" s="316">
        <v>96.148855107000003</v>
      </c>
      <c r="I680" s="317">
        <v>0</v>
      </c>
      <c r="J680" s="316">
        <v>17160014.801368799</v>
      </c>
      <c r="K680" s="317">
        <v>1</v>
      </c>
    </row>
    <row r="681" spans="1:11" s="110" customFormat="1">
      <c r="A681" s="311" t="s">
        <v>3718</v>
      </c>
      <c r="B681" s="311" t="s">
        <v>21</v>
      </c>
      <c r="C681" s="310" t="s">
        <v>3719</v>
      </c>
      <c r="D681" s="310" t="s">
        <v>142</v>
      </c>
      <c r="E681" s="311" t="s">
        <v>45</v>
      </c>
      <c r="F681" s="311">
        <v>2</v>
      </c>
      <c r="G681" s="311">
        <v>47.75</v>
      </c>
      <c r="H681" s="316">
        <v>95.5</v>
      </c>
      <c r="I681" s="317">
        <v>0</v>
      </c>
      <c r="J681" s="316">
        <v>17160110.301368799</v>
      </c>
      <c r="K681" s="317">
        <v>1</v>
      </c>
    </row>
    <row r="682" spans="1:11" s="110" customFormat="1" ht="25.5">
      <c r="A682" s="311" t="s">
        <v>4083</v>
      </c>
      <c r="B682" s="311" t="s">
        <v>16</v>
      </c>
      <c r="C682" s="310" t="s">
        <v>4084</v>
      </c>
      <c r="D682" s="310" t="s">
        <v>142</v>
      </c>
      <c r="E682" s="311" t="s">
        <v>19</v>
      </c>
      <c r="F682" s="311">
        <v>11.400172</v>
      </c>
      <c r="G682" s="311">
        <v>8.2100000000000009</v>
      </c>
      <c r="H682" s="316">
        <v>93.595412120000006</v>
      </c>
      <c r="I682" s="317">
        <v>0</v>
      </c>
      <c r="J682" s="316">
        <v>17160203.896780901</v>
      </c>
      <c r="K682" s="317">
        <v>1</v>
      </c>
    </row>
    <row r="683" spans="1:11" s="110" customFormat="1" ht="25.5">
      <c r="A683" s="311" t="s">
        <v>3845</v>
      </c>
      <c r="B683" s="311" t="s">
        <v>21</v>
      </c>
      <c r="C683" s="310" t="s">
        <v>3846</v>
      </c>
      <c r="D683" s="310" t="s">
        <v>142</v>
      </c>
      <c r="E683" s="311" t="s">
        <v>45</v>
      </c>
      <c r="F683" s="311">
        <v>10</v>
      </c>
      <c r="G683" s="311">
        <v>9.02</v>
      </c>
      <c r="H683" s="316">
        <v>90.2</v>
      </c>
      <c r="I683" s="317">
        <v>0</v>
      </c>
      <c r="J683" s="316">
        <v>17160294.0967809</v>
      </c>
      <c r="K683" s="317">
        <v>1</v>
      </c>
    </row>
    <row r="684" spans="1:11" s="110" customFormat="1">
      <c r="A684" s="311" t="s">
        <v>1496</v>
      </c>
      <c r="B684" s="311" t="s">
        <v>268</v>
      </c>
      <c r="C684" s="310" t="s">
        <v>843</v>
      </c>
      <c r="D684" s="310" t="s">
        <v>142</v>
      </c>
      <c r="E684" s="311" t="s">
        <v>3</v>
      </c>
      <c r="F684" s="311">
        <v>30.24</v>
      </c>
      <c r="G684" s="311">
        <v>2.95</v>
      </c>
      <c r="H684" s="316">
        <v>89.207999999999998</v>
      </c>
      <c r="I684" s="317">
        <v>0</v>
      </c>
      <c r="J684" s="316">
        <v>17160383.3047809</v>
      </c>
      <c r="K684" s="317">
        <v>1</v>
      </c>
    </row>
    <row r="685" spans="1:11" s="110" customFormat="1">
      <c r="A685" s="311" t="s">
        <v>3776</v>
      </c>
      <c r="B685" s="311" t="s">
        <v>21</v>
      </c>
      <c r="C685" s="310" t="s">
        <v>3777</v>
      </c>
      <c r="D685" s="310" t="s">
        <v>142</v>
      </c>
      <c r="E685" s="311" t="s">
        <v>45</v>
      </c>
      <c r="F685" s="311">
        <v>1</v>
      </c>
      <c r="G685" s="311">
        <v>87.09</v>
      </c>
      <c r="H685" s="316">
        <v>87.09</v>
      </c>
      <c r="I685" s="317">
        <v>0</v>
      </c>
      <c r="J685" s="316">
        <v>17160470.3947809</v>
      </c>
      <c r="K685" s="317">
        <v>1</v>
      </c>
    </row>
    <row r="686" spans="1:11" ht="25.5">
      <c r="A686" s="311" t="s">
        <v>4081</v>
      </c>
      <c r="B686" s="311" t="s">
        <v>16</v>
      </c>
      <c r="C686" s="310" t="s">
        <v>4082</v>
      </c>
      <c r="D686" s="310" t="s">
        <v>142</v>
      </c>
      <c r="E686" s="311" t="s">
        <v>19</v>
      </c>
      <c r="F686" s="311">
        <v>12.759399999999999</v>
      </c>
      <c r="G686" s="311">
        <v>6.74</v>
      </c>
      <c r="H686" s="316">
        <v>85.998356000000001</v>
      </c>
      <c r="I686" s="317">
        <v>0</v>
      </c>
      <c r="J686" s="316">
        <v>17160556.3931369</v>
      </c>
      <c r="K686" s="317">
        <v>1</v>
      </c>
    </row>
    <row r="687" spans="1:11" ht="25.5">
      <c r="A687" s="311" t="s">
        <v>3128</v>
      </c>
      <c r="B687" s="311" t="s">
        <v>21</v>
      </c>
      <c r="C687" s="310" t="s">
        <v>3129</v>
      </c>
      <c r="D687" s="310" t="s">
        <v>142</v>
      </c>
      <c r="E687" s="311" t="s">
        <v>34</v>
      </c>
      <c r="F687" s="311">
        <v>217.759927</v>
      </c>
      <c r="G687" s="311">
        <v>0.39</v>
      </c>
      <c r="H687" s="316">
        <v>84.926371529999997</v>
      </c>
      <c r="I687" s="317">
        <v>0</v>
      </c>
      <c r="J687" s="316">
        <v>17160641.3195084</v>
      </c>
      <c r="K687" s="317">
        <v>1</v>
      </c>
    </row>
    <row r="688" spans="1:11" ht="25.5">
      <c r="A688" s="311" t="s">
        <v>1472</v>
      </c>
      <c r="B688" s="311" t="s">
        <v>21</v>
      </c>
      <c r="C688" s="310" t="s">
        <v>502</v>
      </c>
      <c r="D688" s="310" t="s">
        <v>142</v>
      </c>
      <c r="E688" s="311" t="s">
        <v>45</v>
      </c>
      <c r="F688" s="311">
        <v>0.53478599999999998</v>
      </c>
      <c r="G688" s="311">
        <v>156.28</v>
      </c>
      <c r="H688" s="316">
        <v>83.576356079999996</v>
      </c>
      <c r="I688" s="317">
        <v>0</v>
      </c>
      <c r="J688" s="316">
        <v>17160724.895864502</v>
      </c>
      <c r="K688" s="317">
        <v>1</v>
      </c>
    </row>
    <row r="689" spans="1:11">
      <c r="A689" s="311" t="s">
        <v>1348</v>
      </c>
      <c r="B689" s="311" t="s">
        <v>21</v>
      </c>
      <c r="C689" s="310" t="s">
        <v>673</v>
      </c>
      <c r="D689" s="310" t="s">
        <v>142</v>
      </c>
      <c r="E689" s="311" t="s">
        <v>38</v>
      </c>
      <c r="F689" s="311">
        <v>2.3525900000000002</v>
      </c>
      <c r="G689" s="311">
        <v>35.22</v>
      </c>
      <c r="H689" s="316">
        <v>82.858219800000001</v>
      </c>
      <c r="I689" s="317">
        <v>0</v>
      </c>
      <c r="J689" s="316">
        <v>17160807.7540843</v>
      </c>
      <c r="K689" s="317">
        <v>1</v>
      </c>
    </row>
    <row r="690" spans="1:11" ht="25.5">
      <c r="A690" s="311" t="s">
        <v>3934</v>
      </c>
      <c r="B690" s="311" t="s">
        <v>21</v>
      </c>
      <c r="C690" s="310" t="s">
        <v>3935</v>
      </c>
      <c r="D690" s="310" t="s">
        <v>142</v>
      </c>
      <c r="E690" s="311" t="s">
        <v>45</v>
      </c>
      <c r="F690" s="311">
        <v>1</v>
      </c>
      <c r="G690" s="311">
        <v>80.06</v>
      </c>
      <c r="H690" s="316">
        <v>80.06</v>
      </c>
      <c r="I690" s="317">
        <v>0</v>
      </c>
      <c r="J690" s="316">
        <v>17160887.814084299</v>
      </c>
      <c r="K690" s="317">
        <v>1</v>
      </c>
    </row>
    <row r="691" spans="1:11" ht="25.5">
      <c r="A691" s="311" t="s">
        <v>3492</v>
      </c>
      <c r="B691" s="311" t="s">
        <v>21</v>
      </c>
      <c r="C691" s="310" t="s">
        <v>3493</v>
      </c>
      <c r="D691" s="310" t="s">
        <v>142</v>
      </c>
      <c r="E691" s="311" t="s">
        <v>34</v>
      </c>
      <c r="F691" s="311">
        <v>8</v>
      </c>
      <c r="G691" s="311">
        <v>9.86</v>
      </c>
      <c r="H691" s="316">
        <v>78.88</v>
      </c>
      <c r="I691" s="317">
        <v>0</v>
      </c>
      <c r="J691" s="316">
        <v>17160966.694084302</v>
      </c>
      <c r="K691" s="317">
        <v>1</v>
      </c>
    </row>
    <row r="692" spans="1:11">
      <c r="A692" s="311" t="s">
        <v>3209</v>
      </c>
      <c r="B692" s="311" t="s">
        <v>487</v>
      </c>
      <c r="C692" s="310" t="s">
        <v>3210</v>
      </c>
      <c r="D692" s="310" t="s">
        <v>142</v>
      </c>
      <c r="E692" s="311" t="s">
        <v>3211</v>
      </c>
      <c r="F692" s="311">
        <v>2.375</v>
      </c>
      <c r="G692" s="311">
        <v>32.9</v>
      </c>
      <c r="H692" s="316">
        <v>78.137500000000003</v>
      </c>
      <c r="I692" s="317">
        <v>0</v>
      </c>
      <c r="J692" s="316">
        <v>17161044.831584301</v>
      </c>
      <c r="K692" s="317">
        <v>1</v>
      </c>
    </row>
    <row r="693" spans="1:11" ht="25.5">
      <c r="A693" s="311" t="s">
        <v>3539</v>
      </c>
      <c r="B693" s="311" t="s">
        <v>16</v>
      </c>
      <c r="C693" s="310" t="s">
        <v>3540</v>
      </c>
      <c r="D693" s="310" t="s">
        <v>141</v>
      </c>
      <c r="E693" s="311" t="s">
        <v>26</v>
      </c>
      <c r="F693" s="311">
        <v>3.3062860000000001</v>
      </c>
      <c r="G693" s="311">
        <v>23.41</v>
      </c>
      <c r="H693" s="316">
        <v>77.400155260000005</v>
      </c>
      <c r="I693" s="317">
        <v>0</v>
      </c>
      <c r="J693" s="316">
        <v>17161122.231739599</v>
      </c>
      <c r="K693" s="317">
        <v>1</v>
      </c>
    </row>
    <row r="694" spans="1:11" ht="25.5">
      <c r="A694" s="311" t="s">
        <v>1470</v>
      </c>
      <c r="B694" s="311" t="s">
        <v>21</v>
      </c>
      <c r="C694" s="310" t="s">
        <v>500</v>
      </c>
      <c r="D694" s="310" t="s">
        <v>142</v>
      </c>
      <c r="E694" s="311" t="s">
        <v>45</v>
      </c>
      <c r="F694" s="311">
        <v>4.2000840000000004</v>
      </c>
      <c r="G694" s="311">
        <v>17.95</v>
      </c>
      <c r="H694" s="316">
        <v>75.391507799999999</v>
      </c>
      <c r="I694" s="317">
        <v>0</v>
      </c>
      <c r="J694" s="316">
        <v>17161197.6232474</v>
      </c>
      <c r="K694" s="317">
        <v>1</v>
      </c>
    </row>
    <row r="695" spans="1:11">
      <c r="A695" s="311" t="s">
        <v>3754</v>
      </c>
      <c r="B695" s="311" t="s">
        <v>21</v>
      </c>
      <c r="C695" s="310" t="s">
        <v>3755</v>
      </c>
      <c r="D695" s="310" t="s">
        <v>142</v>
      </c>
      <c r="E695" s="311" t="s">
        <v>45</v>
      </c>
      <c r="F695" s="311">
        <v>4</v>
      </c>
      <c r="G695" s="311">
        <v>17.649999999999999</v>
      </c>
      <c r="H695" s="316">
        <v>70.599999999999994</v>
      </c>
      <c r="I695" s="317">
        <v>0</v>
      </c>
      <c r="J695" s="316">
        <v>17161268.223247401</v>
      </c>
      <c r="K695" s="317">
        <v>1</v>
      </c>
    </row>
    <row r="696" spans="1:11" ht="25.5">
      <c r="A696" s="311" t="s">
        <v>1598</v>
      </c>
      <c r="B696" s="311" t="s">
        <v>21</v>
      </c>
      <c r="C696" s="310" t="s">
        <v>973</v>
      </c>
      <c r="D696" s="310" t="s">
        <v>142</v>
      </c>
      <c r="E696" s="311" t="s">
        <v>45</v>
      </c>
      <c r="F696" s="311">
        <v>15</v>
      </c>
      <c r="G696" s="311">
        <v>4.6900000000000004</v>
      </c>
      <c r="H696" s="316">
        <v>70.349999999999994</v>
      </c>
      <c r="I696" s="317">
        <v>0</v>
      </c>
      <c r="J696" s="316">
        <v>17161338.573247399</v>
      </c>
      <c r="K696" s="317">
        <v>1</v>
      </c>
    </row>
    <row r="697" spans="1:11" ht="25.5">
      <c r="A697" s="311" t="s">
        <v>4483</v>
      </c>
      <c r="B697" s="311" t="s">
        <v>16</v>
      </c>
      <c r="C697" s="310" t="s">
        <v>4484</v>
      </c>
      <c r="D697" s="310" t="s">
        <v>142</v>
      </c>
      <c r="E697" s="311" t="s">
        <v>36</v>
      </c>
      <c r="F697" s="311">
        <v>2.5387200000000001</v>
      </c>
      <c r="G697" s="311">
        <v>27.57</v>
      </c>
      <c r="H697" s="316">
        <v>69.9925104</v>
      </c>
      <c r="I697" s="317">
        <v>0</v>
      </c>
      <c r="J697" s="316">
        <v>17161408.5657578</v>
      </c>
      <c r="K697" s="317">
        <v>1</v>
      </c>
    </row>
    <row r="698" spans="1:11">
      <c r="A698" s="311" t="s">
        <v>1411</v>
      </c>
      <c r="B698" s="311" t="s">
        <v>21</v>
      </c>
      <c r="C698" s="310" t="s">
        <v>784</v>
      </c>
      <c r="D698" s="310" t="s">
        <v>142</v>
      </c>
      <c r="E698" s="311" t="s">
        <v>45</v>
      </c>
      <c r="F698" s="311">
        <v>6.4381000000000004</v>
      </c>
      <c r="G698" s="311">
        <v>10.72</v>
      </c>
      <c r="H698" s="316">
        <v>69.016431999999995</v>
      </c>
      <c r="I698" s="317">
        <v>0</v>
      </c>
      <c r="J698" s="316">
        <v>17161477.582189798</v>
      </c>
      <c r="K698" s="317">
        <v>1</v>
      </c>
    </row>
    <row r="699" spans="1:11" ht="25.5">
      <c r="A699" s="311" t="s">
        <v>3511</v>
      </c>
      <c r="B699" s="311" t="s">
        <v>16</v>
      </c>
      <c r="C699" s="310" t="s">
        <v>3512</v>
      </c>
      <c r="D699" s="310" t="s">
        <v>142</v>
      </c>
      <c r="E699" s="311" t="s">
        <v>36</v>
      </c>
      <c r="F699" s="311">
        <v>4.8259999999999996</v>
      </c>
      <c r="G699" s="311">
        <v>14.28</v>
      </c>
      <c r="H699" s="316">
        <v>68.915279999999996</v>
      </c>
      <c r="I699" s="317">
        <v>0</v>
      </c>
      <c r="J699" s="316">
        <v>17161546.497469801</v>
      </c>
      <c r="K699" s="317">
        <v>1</v>
      </c>
    </row>
    <row r="700" spans="1:11" ht="25.5">
      <c r="A700" s="311" t="s">
        <v>4442</v>
      </c>
      <c r="B700" s="311" t="s">
        <v>21</v>
      </c>
      <c r="C700" s="310" t="s">
        <v>4443</v>
      </c>
      <c r="D700" s="310" t="s">
        <v>142</v>
      </c>
      <c r="E700" s="311" t="s">
        <v>45</v>
      </c>
      <c r="F700" s="311">
        <v>6</v>
      </c>
      <c r="G700" s="311">
        <v>11.3</v>
      </c>
      <c r="H700" s="316">
        <v>67.8</v>
      </c>
      <c r="I700" s="317">
        <v>0</v>
      </c>
      <c r="J700" s="316">
        <v>17161614.297469798</v>
      </c>
      <c r="K700" s="317">
        <v>1</v>
      </c>
    </row>
    <row r="701" spans="1:11" ht="25.5">
      <c r="A701" s="311" t="s">
        <v>3408</v>
      </c>
      <c r="B701" s="311" t="s">
        <v>21</v>
      </c>
      <c r="C701" s="310" t="s">
        <v>3409</v>
      </c>
      <c r="D701" s="310" t="s">
        <v>142</v>
      </c>
      <c r="E701" s="311" t="s">
        <v>45</v>
      </c>
      <c r="F701" s="311">
        <v>33</v>
      </c>
      <c r="G701" s="311">
        <v>2.04</v>
      </c>
      <c r="H701" s="316">
        <v>67.319999999999993</v>
      </c>
      <c r="I701" s="317">
        <v>0</v>
      </c>
      <c r="J701" s="316">
        <v>17161681.617469799</v>
      </c>
      <c r="K701" s="317">
        <v>1</v>
      </c>
    </row>
    <row r="702" spans="1:11" ht="38.25">
      <c r="A702" s="311" t="s">
        <v>4369</v>
      </c>
      <c r="B702" s="311" t="s">
        <v>21</v>
      </c>
      <c r="C702" s="310" t="s">
        <v>4370</v>
      </c>
      <c r="D702" s="310" t="s">
        <v>142</v>
      </c>
      <c r="E702" s="311" t="s">
        <v>34</v>
      </c>
      <c r="F702" s="311">
        <v>15</v>
      </c>
      <c r="G702" s="311">
        <v>4.46</v>
      </c>
      <c r="H702" s="316">
        <v>66.900000000000006</v>
      </c>
      <c r="I702" s="317">
        <v>0</v>
      </c>
      <c r="J702" s="316">
        <v>17161748.517469801</v>
      </c>
      <c r="K702" s="317">
        <v>1</v>
      </c>
    </row>
    <row r="703" spans="1:11">
      <c r="A703" s="311" t="s">
        <v>3739</v>
      </c>
      <c r="B703" s="311" t="s">
        <v>268</v>
      </c>
      <c r="C703" s="310" t="s">
        <v>3740</v>
      </c>
      <c r="D703" s="310" t="s">
        <v>142</v>
      </c>
      <c r="E703" s="311" t="s">
        <v>45</v>
      </c>
      <c r="F703" s="311">
        <v>12</v>
      </c>
      <c r="G703" s="311">
        <v>5.5</v>
      </c>
      <c r="H703" s="316">
        <v>66</v>
      </c>
      <c r="I703" s="317">
        <v>0</v>
      </c>
      <c r="J703" s="316">
        <v>17161814.517469801</v>
      </c>
      <c r="K703" s="317">
        <v>1</v>
      </c>
    </row>
    <row r="704" spans="1:11" ht="25.5">
      <c r="A704" s="311" t="s">
        <v>3750</v>
      </c>
      <c r="B704" s="311" t="s">
        <v>21</v>
      </c>
      <c r="C704" s="310" t="s">
        <v>3751</v>
      </c>
      <c r="D704" s="310" t="s">
        <v>142</v>
      </c>
      <c r="E704" s="311" t="s">
        <v>45</v>
      </c>
      <c r="F704" s="311">
        <v>1</v>
      </c>
      <c r="G704" s="311">
        <v>65.64</v>
      </c>
      <c r="H704" s="316">
        <v>65.64</v>
      </c>
      <c r="I704" s="317">
        <v>0</v>
      </c>
      <c r="J704" s="316">
        <v>17161880.157469802</v>
      </c>
      <c r="K704" s="317">
        <v>1</v>
      </c>
    </row>
    <row r="705" spans="1:11" ht="25.5">
      <c r="A705" s="311" t="s">
        <v>1621</v>
      </c>
      <c r="B705" s="311" t="s">
        <v>21</v>
      </c>
      <c r="C705" s="310" t="s">
        <v>1011</v>
      </c>
      <c r="D705" s="310" t="s">
        <v>142</v>
      </c>
      <c r="E705" s="311" t="s">
        <v>45</v>
      </c>
      <c r="F705" s="311">
        <v>4</v>
      </c>
      <c r="G705" s="311">
        <v>16.09</v>
      </c>
      <c r="H705" s="316">
        <v>64.36</v>
      </c>
      <c r="I705" s="317">
        <v>0</v>
      </c>
      <c r="J705" s="316">
        <v>17161944.517469801</v>
      </c>
      <c r="K705" s="317">
        <v>1</v>
      </c>
    </row>
    <row r="706" spans="1:11">
      <c r="A706" s="311" t="s">
        <v>3192</v>
      </c>
      <c r="B706" s="311" t="s">
        <v>268</v>
      </c>
      <c r="C706" s="310" t="s">
        <v>3193</v>
      </c>
      <c r="D706" s="310" t="s">
        <v>142</v>
      </c>
      <c r="E706" s="311" t="s">
        <v>45</v>
      </c>
      <c r="F706" s="311">
        <v>50</v>
      </c>
      <c r="G706" s="311">
        <v>1.28</v>
      </c>
      <c r="H706" s="316">
        <v>64</v>
      </c>
      <c r="I706" s="317">
        <v>0</v>
      </c>
      <c r="J706" s="316">
        <v>17162008.517469801</v>
      </c>
      <c r="K706" s="317">
        <v>1</v>
      </c>
    </row>
    <row r="707" spans="1:11">
      <c r="A707" s="311" t="s">
        <v>4446</v>
      </c>
      <c r="B707" s="311" t="s">
        <v>21</v>
      </c>
      <c r="C707" s="310" t="s">
        <v>4447</v>
      </c>
      <c r="D707" s="310" t="s">
        <v>142</v>
      </c>
      <c r="E707" s="311" t="s">
        <v>45</v>
      </c>
      <c r="F707" s="311">
        <v>3</v>
      </c>
      <c r="G707" s="311">
        <v>21.14</v>
      </c>
      <c r="H707" s="316">
        <v>63.42</v>
      </c>
      <c r="I707" s="317">
        <v>0</v>
      </c>
      <c r="J707" s="316">
        <v>17162071.937469799</v>
      </c>
      <c r="K707" s="317">
        <v>1</v>
      </c>
    </row>
    <row r="708" spans="1:11">
      <c r="A708" s="311" t="s">
        <v>1790</v>
      </c>
      <c r="B708" s="311" t="s">
        <v>21</v>
      </c>
      <c r="C708" s="310" t="s">
        <v>1791</v>
      </c>
      <c r="D708" s="310" t="s">
        <v>141</v>
      </c>
      <c r="E708" s="311" t="s">
        <v>26</v>
      </c>
      <c r="F708" s="311">
        <v>6.2879474999999996</v>
      </c>
      <c r="G708" s="311">
        <v>9.99</v>
      </c>
      <c r="H708" s="316">
        <v>62.816595524999997</v>
      </c>
      <c r="I708" s="317">
        <v>0</v>
      </c>
      <c r="J708" s="316">
        <v>17162134.754065301</v>
      </c>
      <c r="K708" s="317">
        <v>1</v>
      </c>
    </row>
    <row r="709" spans="1:11">
      <c r="A709" s="311" t="s">
        <v>3882</v>
      </c>
      <c r="B709" s="311" t="s">
        <v>21</v>
      </c>
      <c r="C709" s="310" t="s">
        <v>3883</v>
      </c>
      <c r="D709" s="310" t="s">
        <v>142</v>
      </c>
      <c r="E709" s="311" t="s">
        <v>45</v>
      </c>
      <c r="F709" s="311">
        <v>1</v>
      </c>
      <c r="G709" s="311">
        <v>62.42</v>
      </c>
      <c r="H709" s="316">
        <v>62.42</v>
      </c>
      <c r="I709" s="317">
        <v>0</v>
      </c>
      <c r="J709" s="316">
        <v>17162197.174065299</v>
      </c>
      <c r="K709" s="317">
        <v>1</v>
      </c>
    </row>
    <row r="710" spans="1:11" ht="25.5">
      <c r="A710" s="311" t="s">
        <v>3529</v>
      </c>
      <c r="B710" s="311" t="s">
        <v>16</v>
      </c>
      <c r="C710" s="310" t="s">
        <v>3530</v>
      </c>
      <c r="D710" s="310" t="s">
        <v>142</v>
      </c>
      <c r="E710" s="311" t="s">
        <v>36</v>
      </c>
      <c r="F710" s="311">
        <v>2.837828</v>
      </c>
      <c r="G710" s="311">
        <v>21.99</v>
      </c>
      <c r="H710" s="316">
        <v>62.403837719999999</v>
      </c>
      <c r="I710" s="317">
        <v>0</v>
      </c>
      <c r="J710" s="316">
        <v>17162259.577902999</v>
      </c>
      <c r="K710" s="317">
        <v>1</v>
      </c>
    </row>
    <row r="711" spans="1:11">
      <c r="A711" s="311" t="s">
        <v>2249</v>
      </c>
      <c r="B711" s="311" t="s">
        <v>21</v>
      </c>
      <c r="C711" s="310" t="s">
        <v>2250</v>
      </c>
      <c r="D711" s="310" t="s">
        <v>142</v>
      </c>
      <c r="E711" s="311" t="s">
        <v>38</v>
      </c>
      <c r="F711" s="311">
        <v>3.3047976000000001</v>
      </c>
      <c r="G711" s="311">
        <v>18.649999999999999</v>
      </c>
      <c r="H711" s="316">
        <v>61.63447524</v>
      </c>
      <c r="I711" s="317">
        <v>0</v>
      </c>
      <c r="J711" s="316">
        <v>17162321.2123782</v>
      </c>
      <c r="K711" s="317">
        <v>1</v>
      </c>
    </row>
    <row r="712" spans="1:11">
      <c r="A712" s="311" t="s">
        <v>3880</v>
      </c>
      <c r="B712" s="311" t="s">
        <v>21</v>
      </c>
      <c r="C712" s="310" t="s">
        <v>3881</v>
      </c>
      <c r="D712" s="310" t="s">
        <v>142</v>
      </c>
      <c r="E712" s="311" t="s">
        <v>34</v>
      </c>
      <c r="F712" s="311">
        <v>1</v>
      </c>
      <c r="G712" s="311">
        <v>61.48</v>
      </c>
      <c r="H712" s="316">
        <v>61.48</v>
      </c>
      <c r="I712" s="317">
        <v>0</v>
      </c>
      <c r="J712" s="316">
        <v>17162382.692378201</v>
      </c>
      <c r="K712" s="317">
        <v>1</v>
      </c>
    </row>
    <row r="713" spans="1:11">
      <c r="A713" s="311" t="s">
        <v>2058</v>
      </c>
      <c r="B713" s="311" t="s">
        <v>487</v>
      </c>
      <c r="C713" s="310" t="s">
        <v>2059</v>
      </c>
      <c r="D713" s="310" t="s">
        <v>711</v>
      </c>
      <c r="E713" s="311" t="s">
        <v>17</v>
      </c>
      <c r="F713" s="311">
        <v>12.227198</v>
      </c>
      <c r="G713" s="311">
        <v>5</v>
      </c>
      <c r="H713" s="316">
        <v>61.13599</v>
      </c>
      <c r="I713" s="317">
        <v>0</v>
      </c>
      <c r="J713" s="316">
        <v>17162443.828368202</v>
      </c>
      <c r="K713" s="317">
        <v>1</v>
      </c>
    </row>
    <row r="714" spans="1:11" ht="25.5">
      <c r="A714" s="311" t="s">
        <v>1541</v>
      </c>
      <c r="B714" s="311" t="s">
        <v>21</v>
      </c>
      <c r="C714" s="310" t="s">
        <v>897</v>
      </c>
      <c r="D714" s="310" t="s">
        <v>142</v>
      </c>
      <c r="E714" s="311" t="s">
        <v>45</v>
      </c>
      <c r="F714" s="311">
        <v>6</v>
      </c>
      <c r="G714" s="311">
        <v>10.07</v>
      </c>
      <c r="H714" s="316">
        <v>60.42</v>
      </c>
      <c r="I714" s="317">
        <v>0</v>
      </c>
      <c r="J714" s="316">
        <v>17162504.2483682</v>
      </c>
      <c r="K714" s="317">
        <v>1</v>
      </c>
    </row>
    <row r="715" spans="1:11">
      <c r="A715" s="311" t="s">
        <v>1970</v>
      </c>
      <c r="B715" s="311" t="s">
        <v>21</v>
      </c>
      <c r="C715" s="310" t="s">
        <v>1971</v>
      </c>
      <c r="D715" s="310" t="s">
        <v>141</v>
      </c>
      <c r="E715" s="311" t="s">
        <v>26</v>
      </c>
      <c r="F715" s="311">
        <v>2.4559543000000001</v>
      </c>
      <c r="G715" s="311">
        <v>24.4</v>
      </c>
      <c r="H715" s="316">
        <v>59.925284920000003</v>
      </c>
      <c r="I715" s="317">
        <v>0</v>
      </c>
      <c r="J715" s="316">
        <v>17162564.1736531</v>
      </c>
      <c r="K715" s="317">
        <v>1</v>
      </c>
    </row>
    <row r="716" spans="1:11">
      <c r="A716" s="311" t="s">
        <v>1575</v>
      </c>
      <c r="B716" s="311" t="s">
        <v>21</v>
      </c>
      <c r="C716" s="310" t="s">
        <v>172</v>
      </c>
      <c r="D716" s="310" t="s">
        <v>142</v>
      </c>
      <c r="E716" s="311" t="s">
        <v>45</v>
      </c>
      <c r="F716" s="311">
        <v>14.895799999999999</v>
      </c>
      <c r="G716" s="311">
        <v>3.95</v>
      </c>
      <c r="H716" s="316">
        <v>58.838410000000003</v>
      </c>
      <c r="I716" s="317">
        <v>0</v>
      </c>
      <c r="J716" s="316">
        <v>17162623.012063101</v>
      </c>
      <c r="K716" s="317">
        <v>1</v>
      </c>
    </row>
    <row r="717" spans="1:11" ht="25.5">
      <c r="A717" s="311" t="s">
        <v>3412</v>
      </c>
      <c r="B717" s="311" t="s">
        <v>21</v>
      </c>
      <c r="C717" s="310" t="s">
        <v>3413</v>
      </c>
      <c r="D717" s="310" t="s">
        <v>142</v>
      </c>
      <c r="E717" s="311" t="s">
        <v>45</v>
      </c>
      <c r="F717" s="311">
        <v>24</v>
      </c>
      <c r="G717" s="311">
        <v>2.42</v>
      </c>
      <c r="H717" s="316">
        <v>58.08</v>
      </c>
      <c r="I717" s="317">
        <v>0</v>
      </c>
      <c r="J717" s="316">
        <v>17162681.092063099</v>
      </c>
      <c r="K717" s="317">
        <v>1</v>
      </c>
    </row>
    <row r="718" spans="1:11" ht="25.5">
      <c r="A718" s="311" t="s">
        <v>3675</v>
      </c>
      <c r="B718" s="311" t="s">
        <v>21</v>
      </c>
      <c r="C718" s="310" t="s">
        <v>3676</v>
      </c>
      <c r="D718" s="310" t="s">
        <v>142</v>
      </c>
      <c r="E718" s="311" t="s">
        <v>45</v>
      </c>
      <c r="F718" s="311">
        <v>2</v>
      </c>
      <c r="G718" s="311">
        <v>29.04</v>
      </c>
      <c r="H718" s="316">
        <v>58.08</v>
      </c>
      <c r="I718" s="317">
        <v>0</v>
      </c>
      <c r="J718" s="316">
        <v>17162739.172063101</v>
      </c>
      <c r="K718" s="317">
        <v>1</v>
      </c>
    </row>
    <row r="719" spans="1:11" ht="25.5">
      <c r="A719" s="311" t="s">
        <v>4489</v>
      </c>
      <c r="B719" s="311" t="s">
        <v>16</v>
      </c>
      <c r="C719" s="310" t="s">
        <v>4490</v>
      </c>
      <c r="D719" s="310" t="s">
        <v>142</v>
      </c>
      <c r="E719" s="311" t="s">
        <v>19</v>
      </c>
      <c r="F719" s="311">
        <v>16.7302</v>
      </c>
      <c r="G719" s="311">
        <v>3.44</v>
      </c>
      <c r="H719" s="316">
        <v>57.551887999999998</v>
      </c>
      <c r="I719" s="317">
        <v>0</v>
      </c>
      <c r="J719" s="316">
        <v>17162796.723951101</v>
      </c>
      <c r="K719" s="317">
        <v>1</v>
      </c>
    </row>
    <row r="720" spans="1:11">
      <c r="A720" s="311" t="s">
        <v>4418</v>
      </c>
      <c r="B720" s="311" t="s">
        <v>268</v>
      </c>
      <c r="C720" s="310" t="s">
        <v>4419</v>
      </c>
      <c r="D720" s="310" t="s">
        <v>142</v>
      </c>
      <c r="E720" s="311" t="s">
        <v>45</v>
      </c>
      <c r="F720" s="311">
        <v>1</v>
      </c>
      <c r="G720" s="311">
        <v>56.47</v>
      </c>
      <c r="H720" s="316">
        <v>56.47</v>
      </c>
      <c r="I720" s="317">
        <v>0</v>
      </c>
      <c r="J720" s="316">
        <v>17162853.1939511</v>
      </c>
      <c r="K720" s="317">
        <v>1</v>
      </c>
    </row>
    <row r="721" spans="1:11">
      <c r="A721" s="311" t="s">
        <v>1631</v>
      </c>
      <c r="B721" s="311" t="s">
        <v>21</v>
      </c>
      <c r="C721" s="310" t="s">
        <v>1033</v>
      </c>
      <c r="D721" s="310" t="s">
        <v>142</v>
      </c>
      <c r="E721" s="311" t="s">
        <v>45</v>
      </c>
      <c r="F721" s="311">
        <v>6</v>
      </c>
      <c r="G721" s="311">
        <v>9.18</v>
      </c>
      <c r="H721" s="316">
        <v>55.08</v>
      </c>
      <c r="I721" s="317">
        <v>0</v>
      </c>
      <c r="J721" s="316">
        <v>17162908.273951098</v>
      </c>
      <c r="K721" s="317">
        <v>1</v>
      </c>
    </row>
    <row r="722" spans="1:11" ht="38.25">
      <c r="A722" s="311" t="s">
        <v>4618</v>
      </c>
      <c r="B722" s="311" t="s">
        <v>21</v>
      </c>
      <c r="C722" s="310" t="s">
        <v>4619</v>
      </c>
      <c r="D722" s="310" t="s">
        <v>142</v>
      </c>
      <c r="E722" s="311" t="s">
        <v>3</v>
      </c>
      <c r="F722" s="311">
        <v>0.60297480000000003</v>
      </c>
      <c r="G722" s="311">
        <v>89.5</v>
      </c>
      <c r="H722" s="316">
        <v>53.966244600000003</v>
      </c>
      <c r="I722" s="317">
        <v>0</v>
      </c>
      <c r="J722" s="316">
        <v>17162962.240195699</v>
      </c>
      <c r="K722" s="317">
        <v>1</v>
      </c>
    </row>
    <row r="723" spans="1:11" ht="25.5">
      <c r="A723" s="311" t="s">
        <v>1536</v>
      </c>
      <c r="B723" s="311" t="s">
        <v>21</v>
      </c>
      <c r="C723" s="310" t="s">
        <v>886</v>
      </c>
      <c r="D723" s="310" t="s">
        <v>142</v>
      </c>
      <c r="E723" s="311" t="s">
        <v>45</v>
      </c>
      <c r="F723" s="311">
        <v>34</v>
      </c>
      <c r="G723" s="311">
        <v>1.58</v>
      </c>
      <c r="H723" s="316">
        <v>53.72</v>
      </c>
      <c r="I723" s="317">
        <v>0</v>
      </c>
      <c r="J723" s="316">
        <v>17163015.960195702</v>
      </c>
      <c r="K723" s="317">
        <v>1</v>
      </c>
    </row>
    <row r="724" spans="1:11" ht="25.5">
      <c r="A724" s="311" t="s">
        <v>4133</v>
      </c>
      <c r="B724" s="311" t="s">
        <v>21</v>
      </c>
      <c r="C724" s="310" t="s">
        <v>4134</v>
      </c>
      <c r="D724" s="310" t="s">
        <v>142</v>
      </c>
      <c r="E724" s="311" t="s">
        <v>45</v>
      </c>
      <c r="F724" s="311">
        <v>12</v>
      </c>
      <c r="G724" s="311">
        <v>4.2300000000000004</v>
      </c>
      <c r="H724" s="316">
        <v>50.76</v>
      </c>
      <c r="I724" s="317">
        <v>0</v>
      </c>
      <c r="J724" s="316">
        <v>17163066.720195699</v>
      </c>
      <c r="K724" s="317">
        <v>1</v>
      </c>
    </row>
    <row r="725" spans="1:11">
      <c r="A725" s="311" t="s">
        <v>4416</v>
      </c>
      <c r="B725" s="311" t="s">
        <v>268</v>
      </c>
      <c r="C725" s="310" t="s">
        <v>4417</v>
      </c>
      <c r="D725" s="310" t="s">
        <v>142</v>
      </c>
      <c r="E725" s="311" t="s">
        <v>45</v>
      </c>
      <c r="F725" s="311">
        <v>1</v>
      </c>
      <c r="G725" s="311">
        <v>50.54</v>
      </c>
      <c r="H725" s="316">
        <v>50.54</v>
      </c>
      <c r="I725" s="317">
        <v>0</v>
      </c>
      <c r="J725" s="316">
        <v>17163117.260195699</v>
      </c>
      <c r="K725" s="317">
        <v>1</v>
      </c>
    </row>
    <row r="726" spans="1:11" ht="25.5">
      <c r="A726" s="311" t="s">
        <v>4536</v>
      </c>
      <c r="B726" s="311" t="s">
        <v>16</v>
      </c>
      <c r="C726" s="310" t="s">
        <v>4537</v>
      </c>
      <c r="D726" s="310" t="s">
        <v>142</v>
      </c>
      <c r="E726" s="311" t="s">
        <v>2</v>
      </c>
      <c r="F726" s="311">
        <v>0.24501600000000001</v>
      </c>
      <c r="G726" s="311">
        <v>198.88</v>
      </c>
      <c r="H726" s="316">
        <v>48.728782080000002</v>
      </c>
      <c r="I726" s="317">
        <v>0</v>
      </c>
      <c r="J726" s="316">
        <v>17163165.988977801</v>
      </c>
      <c r="K726" s="317">
        <v>1</v>
      </c>
    </row>
    <row r="727" spans="1:11" ht="25.5">
      <c r="A727" s="311" t="s">
        <v>1642</v>
      </c>
      <c r="B727" s="311" t="s">
        <v>21</v>
      </c>
      <c r="C727" s="310" t="s">
        <v>548</v>
      </c>
      <c r="D727" s="310" t="s">
        <v>142</v>
      </c>
      <c r="E727" s="311" t="s">
        <v>38</v>
      </c>
      <c r="F727" s="311">
        <v>13.915229999999999</v>
      </c>
      <c r="G727" s="311">
        <v>3.48</v>
      </c>
      <c r="H727" s="316">
        <v>48.425000400000002</v>
      </c>
      <c r="I727" s="317">
        <v>0</v>
      </c>
      <c r="J727" s="316">
        <v>17163214.4139782</v>
      </c>
      <c r="K727" s="317">
        <v>1</v>
      </c>
    </row>
    <row r="728" spans="1:11">
      <c r="A728" s="311" t="s">
        <v>3822</v>
      </c>
      <c r="B728" s="311" t="s">
        <v>268</v>
      </c>
      <c r="C728" s="310" t="s">
        <v>3823</v>
      </c>
      <c r="D728" s="310" t="s">
        <v>142</v>
      </c>
      <c r="E728" s="311" t="s">
        <v>45</v>
      </c>
      <c r="F728" s="311">
        <v>2</v>
      </c>
      <c r="G728" s="311">
        <v>22.9</v>
      </c>
      <c r="H728" s="316">
        <v>45.8</v>
      </c>
      <c r="I728" s="317">
        <v>0</v>
      </c>
      <c r="J728" s="316">
        <v>17163260.213978201</v>
      </c>
      <c r="K728" s="317">
        <v>1</v>
      </c>
    </row>
    <row r="729" spans="1:11" ht="38.25">
      <c r="A729" s="311" t="s">
        <v>2241</v>
      </c>
      <c r="B729" s="311" t="s">
        <v>21</v>
      </c>
      <c r="C729" s="310" t="s">
        <v>2242</v>
      </c>
      <c r="D729" s="310" t="s">
        <v>142</v>
      </c>
      <c r="E729" s="311" t="s">
        <v>105</v>
      </c>
      <c r="F729" s="311">
        <v>188.79409920000001</v>
      </c>
      <c r="G729" s="311">
        <v>0.24</v>
      </c>
      <c r="H729" s="316">
        <v>45.310583807999997</v>
      </c>
      <c r="I729" s="317">
        <v>0</v>
      </c>
      <c r="J729" s="316">
        <v>17163305.524562001</v>
      </c>
      <c r="K729" s="317">
        <v>1</v>
      </c>
    </row>
    <row r="730" spans="1:11" ht="25.5">
      <c r="A730" s="311" t="s">
        <v>1594</v>
      </c>
      <c r="B730" s="311" t="s">
        <v>21</v>
      </c>
      <c r="C730" s="310" t="s">
        <v>957</v>
      </c>
      <c r="D730" s="310" t="s">
        <v>142</v>
      </c>
      <c r="E730" s="311" t="s">
        <v>45</v>
      </c>
      <c r="F730" s="311">
        <v>5</v>
      </c>
      <c r="G730" s="311">
        <v>9.0500000000000007</v>
      </c>
      <c r="H730" s="316">
        <v>45.25</v>
      </c>
      <c r="I730" s="317">
        <v>0</v>
      </c>
      <c r="J730" s="316">
        <v>17163350.774562001</v>
      </c>
      <c r="K730" s="317">
        <v>1</v>
      </c>
    </row>
    <row r="731" spans="1:11" ht="25.5">
      <c r="A731" s="311" t="s">
        <v>3977</v>
      </c>
      <c r="B731" s="311" t="s">
        <v>16</v>
      </c>
      <c r="C731" s="310" t="s">
        <v>3978</v>
      </c>
      <c r="D731" s="310" t="s">
        <v>142</v>
      </c>
      <c r="E731" s="311" t="s">
        <v>17</v>
      </c>
      <c r="F731" s="311">
        <v>1</v>
      </c>
      <c r="G731" s="311">
        <v>44.39</v>
      </c>
      <c r="H731" s="316">
        <v>44.39</v>
      </c>
      <c r="I731" s="317">
        <v>0</v>
      </c>
      <c r="J731" s="316">
        <v>17163395.164562002</v>
      </c>
      <c r="K731" s="317">
        <v>1</v>
      </c>
    </row>
    <row r="732" spans="1:11">
      <c r="A732" s="311" t="s">
        <v>1484</v>
      </c>
      <c r="B732" s="311" t="s">
        <v>21</v>
      </c>
      <c r="C732" s="310" t="s">
        <v>833</v>
      </c>
      <c r="D732" s="310" t="s">
        <v>142</v>
      </c>
      <c r="E732" s="311" t="s">
        <v>38</v>
      </c>
      <c r="F732" s="311">
        <v>1.2765</v>
      </c>
      <c r="G732" s="311">
        <v>34.369999999999997</v>
      </c>
      <c r="H732" s="316">
        <v>43.873305000000002</v>
      </c>
      <c r="I732" s="317">
        <v>0</v>
      </c>
      <c r="J732" s="316">
        <v>17163439.037866998</v>
      </c>
      <c r="K732" s="317">
        <v>1</v>
      </c>
    </row>
    <row r="733" spans="1:11" ht="25.5">
      <c r="A733" s="311" t="s">
        <v>1601</v>
      </c>
      <c r="B733" s="311" t="s">
        <v>21</v>
      </c>
      <c r="C733" s="310" t="s">
        <v>979</v>
      </c>
      <c r="D733" s="310" t="s">
        <v>142</v>
      </c>
      <c r="E733" s="311" t="s">
        <v>45</v>
      </c>
      <c r="F733" s="311">
        <v>2</v>
      </c>
      <c r="G733" s="311">
        <v>21.82</v>
      </c>
      <c r="H733" s="316">
        <v>43.64</v>
      </c>
      <c r="I733" s="317">
        <v>0</v>
      </c>
      <c r="J733" s="316">
        <v>17163482.677866999</v>
      </c>
      <c r="K733" s="317">
        <v>1</v>
      </c>
    </row>
    <row r="734" spans="1:11" ht="25.5">
      <c r="A734" s="311" t="s">
        <v>4510</v>
      </c>
      <c r="B734" s="311" t="s">
        <v>16</v>
      </c>
      <c r="C734" s="310" t="s">
        <v>4511</v>
      </c>
      <c r="D734" s="310" t="s">
        <v>142</v>
      </c>
      <c r="E734" s="311" t="s">
        <v>3211</v>
      </c>
      <c r="F734" s="311">
        <v>4.6656000000000004</v>
      </c>
      <c r="G734" s="311">
        <v>8.85</v>
      </c>
      <c r="H734" s="316">
        <v>41.290559999999999</v>
      </c>
      <c r="I734" s="317">
        <v>0</v>
      </c>
      <c r="J734" s="316">
        <v>17163523.968426999</v>
      </c>
      <c r="K734" s="317">
        <v>1</v>
      </c>
    </row>
    <row r="735" spans="1:11" ht="25.5">
      <c r="A735" s="311" t="s">
        <v>3700</v>
      </c>
      <c r="B735" s="311" t="s">
        <v>21</v>
      </c>
      <c r="C735" s="310" t="s">
        <v>3701</v>
      </c>
      <c r="D735" s="310" t="s">
        <v>142</v>
      </c>
      <c r="E735" s="311" t="s">
        <v>45</v>
      </c>
      <c r="F735" s="311">
        <v>3</v>
      </c>
      <c r="G735" s="311">
        <v>13.71</v>
      </c>
      <c r="H735" s="316">
        <v>41.13</v>
      </c>
      <c r="I735" s="317">
        <v>0</v>
      </c>
      <c r="J735" s="316">
        <v>17163565.098427001</v>
      </c>
      <c r="K735" s="317">
        <v>1</v>
      </c>
    </row>
    <row r="736" spans="1:11" ht="38.25">
      <c r="A736" s="311" t="s">
        <v>1353</v>
      </c>
      <c r="B736" s="311" t="s">
        <v>681</v>
      </c>
      <c r="C736" s="310" t="s">
        <v>683</v>
      </c>
      <c r="D736" s="310" t="s">
        <v>142</v>
      </c>
      <c r="E736" s="311" t="s">
        <v>45</v>
      </c>
      <c r="F736" s="311">
        <v>5</v>
      </c>
      <c r="G736" s="311">
        <v>8.17</v>
      </c>
      <c r="H736" s="316">
        <v>40.85</v>
      </c>
      <c r="I736" s="317">
        <v>0</v>
      </c>
      <c r="J736" s="316">
        <v>17163605.948426999</v>
      </c>
      <c r="K736" s="317">
        <v>1</v>
      </c>
    </row>
    <row r="737" spans="1:11">
      <c r="A737" s="311" t="s">
        <v>2082</v>
      </c>
      <c r="B737" s="311" t="s">
        <v>487</v>
      </c>
      <c r="C737" s="310" t="s">
        <v>2083</v>
      </c>
      <c r="D737" s="310" t="s">
        <v>142</v>
      </c>
      <c r="E737" s="311" t="s">
        <v>17</v>
      </c>
      <c r="F737" s="311">
        <v>9.0178309999999993</v>
      </c>
      <c r="G737" s="311">
        <v>4.5</v>
      </c>
      <c r="H737" s="316">
        <v>40.580239499999998</v>
      </c>
      <c r="I737" s="317">
        <v>0</v>
      </c>
      <c r="J737" s="316">
        <v>17163646.5286665</v>
      </c>
      <c r="K737" s="317">
        <v>1</v>
      </c>
    </row>
    <row r="738" spans="1:11" ht="25.5">
      <c r="A738" s="311" t="s">
        <v>1750</v>
      </c>
      <c r="B738" s="311" t="s">
        <v>21</v>
      </c>
      <c r="C738" s="310" t="s">
        <v>1751</v>
      </c>
      <c r="D738" s="310" t="s">
        <v>142</v>
      </c>
      <c r="E738" s="311" t="s">
        <v>26</v>
      </c>
      <c r="F738" s="316">
        <v>3985.7297410000001</v>
      </c>
      <c r="G738" s="311">
        <v>0.01</v>
      </c>
      <c r="H738" s="316">
        <v>39.857297410000001</v>
      </c>
      <c r="I738" s="317">
        <v>0</v>
      </c>
      <c r="J738" s="316">
        <v>17163686.385963898</v>
      </c>
      <c r="K738" s="317">
        <v>1</v>
      </c>
    </row>
    <row r="739" spans="1:11" ht="25.5">
      <c r="A739" s="311" t="s">
        <v>3417</v>
      </c>
      <c r="B739" s="311" t="s">
        <v>21</v>
      </c>
      <c r="C739" s="310" t="s">
        <v>3418</v>
      </c>
      <c r="D739" s="310" t="s">
        <v>142</v>
      </c>
      <c r="E739" s="311" t="s">
        <v>45</v>
      </c>
      <c r="F739" s="311">
        <v>6</v>
      </c>
      <c r="G739" s="311">
        <v>6.56</v>
      </c>
      <c r="H739" s="316">
        <v>39.36</v>
      </c>
      <c r="I739" s="317">
        <v>0</v>
      </c>
      <c r="J739" s="316">
        <v>17163725.745963901</v>
      </c>
      <c r="K739" s="317">
        <v>1</v>
      </c>
    </row>
    <row r="740" spans="1:11" ht="25.5">
      <c r="A740" s="311" t="s">
        <v>1432</v>
      </c>
      <c r="B740" s="311" t="s">
        <v>21</v>
      </c>
      <c r="C740" s="310" t="s">
        <v>536</v>
      </c>
      <c r="D740" s="310" t="s">
        <v>142</v>
      </c>
      <c r="E740" s="311" t="s">
        <v>38</v>
      </c>
      <c r="F740" s="311">
        <v>0.558836</v>
      </c>
      <c r="G740" s="311">
        <v>69.78</v>
      </c>
      <c r="H740" s="316">
        <v>38.995576079999999</v>
      </c>
      <c r="I740" s="317">
        <v>0</v>
      </c>
      <c r="J740" s="316">
        <v>17163764.74154</v>
      </c>
      <c r="K740" s="317">
        <v>1</v>
      </c>
    </row>
    <row r="741" spans="1:11" ht="25.5">
      <c r="A741" s="311" t="s">
        <v>4890</v>
      </c>
      <c r="B741" s="311" t="s">
        <v>21</v>
      </c>
      <c r="C741" s="310" t="s">
        <v>4891</v>
      </c>
      <c r="D741" s="310" t="s">
        <v>142</v>
      </c>
      <c r="E741" s="311" t="s">
        <v>585</v>
      </c>
      <c r="F741" s="311">
        <v>3</v>
      </c>
      <c r="G741" s="311">
        <v>12.77</v>
      </c>
      <c r="H741" s="316">
        <v>38.31</v>
      </c>
      <c r="I741" s="317">
        <v>0</v>
      </c>
      <c r="J741" s="316">
        <v>17163803.051539999</v>
      </c>
      <c r="K741" s="317">
        <v>1</v>
      </c>
    </row>
    <row r="742" spans="1:11" ht="25.5">
      <c r="A742" s="311" t="s">
        <v>1583</v>
      </c>
      <c r="B742" s="311" t="s">
        <v>21</v>
      </c>
      <c r="C742" s="310" t="s">
        <v>126</v>
      </c>
      <c r="D742" s="310" t="s">
        <v>142</v>
      </c>
      <c r="E742" s="311" t="s">
        <v>45</v>
      </c>
      <c r="F742" s="311">
        <v>18</v>
      </c>
      <c r="G742" s="311">
        <v>2.09</v>
      </c>
      <c r="H742" s="316">
        <v>37.619999999999997</v>
      </c>
      <c r="I742" s="317">
        <v>0</v>
      </c>
      <c r="J742" s="316">
        <v>17163840.67154</v>
      </c>
      <c r="K742" s="317">
        <v>1</v>
      </c>
    </row>
    <row r="743" spans="1:11" ht="51">
      <c r="A743" s="311" t="s">
        <v>1581</v>
      </c>
      <c r="B743" s="311" t="s">
        <v>21</v>
      </c>
      <c r="C743" s="310" t="s">
        <v>123</v>
      </c>
      <c r="D743" s="310" t="s">
        <v>142</v>
      </c>
      <c r="E743" s="311" t="s">
        <v>45</v>
      </c>
      <c r="F743" s="311">
        <v>2</v>
      </c>
      <c r="G743" s="311">
        <v>18.27</v>
      </c>
      <c r="H743" s="316">
        <v>36.54</v>
      </c>
      <c r="I743" s="317">
        <v>0</v>
      </c>
      <c r="J743" s="316">
        <v>17163877.211539999</v>
      </c>
      <c r="K743" s="317">
        <v>1</v>
      </c>
    </row>
    <row r="744" spans="1:11">
      <c r="A744" s="311" t="s">
        <v>3803</v>
      </c>
      <c r="B744" s="311" t="s">
        <v>268</v>
      </c>
      <c r="C744" s="310" t="s">
        <v>3804</v>
      </c>
      <c r="D744" s="310" t="s">
        <v>142</v>
      </c>
      <c r="E744" s="311" t="s">
        <v>45</v>
      </c>
      <c r="F744" s="311">
        <v>2</v>
      </c>
      <c r="G744" s="311">
        <v>18.07</v>
      </c>
      <c r="H744" s="316">
        <v>36.14</v>
      </c>
      <c r="I744" s="317">
        <v>0</v>
      </c>
      <c r="J744" s="316">
        <v>17163913.351539999</v>
      </c>
      <c r="K744" s="317">
        <v>1</v>
      </c>
    </row>
    <row r="745" spans="1:11">
      <c r="A745" s="311" t="s">
        <v>2088</v>
      </c>
      <c r="B745" s="311" t="s">
        <v>487</v>
      </c>
      <c r="C745" s="310" t="s">
        <v>2089</v>
      </c>
      <c r="D745" s="310" t="s">
        <v>142</v>
      </c>
      <c r="E745" s="311" t="s">
        <v>17</v>
      </c>
      <c r="F745" s="311">
        <v>0.18016499999999999</v>
      </c>
      <c r="G745" s="311">
        <v>193.41</v>
      </c>
      <c r="H745" s="316">
        <v>34.845712649999996</v>
      </c>
      <c r="I745" s="317">
        <v>0</v>
      </c>
      <c r="J745" s="316">
        <v>17163948.197252601</v>
      </c>
      <c r="K745" s="317">
        <v>1</v>
      </c>
    </row>
    <row r="746" spans="1:11">
      <c r="A746" s="311" t="s">
        <v>2187</v>
      </c>
      <c r="B746" s="311" t="s">
        <v>21</v>
      </c>
      <c r="C746" s="310" t="s">
        <v>2188</v>
      </c>
      <c r="D746" s="310" t="s">
        <v>142</v>
      </c>
      <c r="E746" s="311" t="s">
        <v>547</v>
      </c>
      <c r="F746" s="311">
        <v>1.2213750000000001</v>
      </c>
      <c r="G746" s="311">
        <v>28.51</v>
      </c>
      <c r="H746" s="316">
        <v>34.821401250000001</v>
      </c>
      <c r="I746" s="317">
        <v>0</v>
      </c>
      <c r="J746" s="316">
        <v>17163983.018653899</v>
      </c>
      <c r="K746" s="317">
        <v>1</v>
      </c>
    </row>
    <row r="747" spans="1:11">
      <c r="A747" s="311" t="s">
        <v>1572</v>
      </c>
      <c r="B747" s="311" t="s">
        <v>21</v>
      </c>
      <c r="C747" s="310" t="s">
        <v>184</v>
      </c>
      <c r="D747" s="310" t="s">
        <v>142</v>
      </c>
      <c r="E747" s="311" t="s">
        <v>45</v>
      </c>
      <c r="F747" s="311">
        <v>2.3574999999999999</v>
      </c>
      <c r="G747" s="311">
        <v>14.56</v>
      </c>
      <c r="H747" s="316">
        <v>34.325200000000002</v>
      </c>
      <c r="I747" s="317">
        <v>0</v>
      </c>
      <c r="J747" s="316">
        <v>17164017.343853898</v>
      </c>
      <c r="K747" s="317">
        <v>1</v>
      </c>
    </row>
    <row r="748" spans="1:11">
      <c r="A748" s="311" t="s">
        <v>4410</v>
      </c>
      <c r="B748" s="311" t="s">
        <v>268</v>
      </c>
      <c r="C748" s="310" t="s">
        <v>4411</v>
      </c>
      <c r="D748" s="310" t="s">
        <v>142</v>
      </c>
      <c r="E748" s="311" t="s">
        <v>34</v>
      </c>
      <c r="F748" s="311">
        <v>8</v>
      </c>
      <c r="G748" s="311">
        <v>4.0599999999999996</v>
      </c>
      <c r="H748" s="316">
        <v>32.479999999999997</v>
      </c>
      <c r="I748" s="317">
        <v>0</v>
      </c>
      <c r="J748" s="316">
        <v>17164049.823853899</v>
      </c>
      <c r="K748" s="317">
        <v>1</v>
      </c>
    </row>
    <row r="749" spans="1:11">
      <c r="A749" s="311" t="s">
        <v>1590</v>
      </c>
      <c r="B749" s="311" t="s">
        <v>21</v>
      </c>
      <c r="C749" s="310" t="s">
        <v>948</v>
      </c>
      <c r="D749" s="310" t="s">
        <v>142</v>
      </c>
      <c r="E749" s="311" t="s">
        <v>34</v>
      </c>
      <c r="F749" s="311">
        <v>3.8509310000000001</v>
      </c>
      <c r="G749" s="311">
        <v>8.42</v>
      </c>
      <c r="H749" s="316">
        <v>32.42483902</v>
      </c>
      <c r="I749" s="317">
        <v>0</v>
      </c>
      <c r="J749" s="316">
        <v>17164082.2486929</v>
      </c>
      <c r="K749" s="317">
        <v>1</v>
      </c>
    </row>
    <row r="750" spans="1:11" ht="25.5">
      <c r="A750" s="311" t="s">
        <v>4454</v>
      </c>
      <c r="B750" s="311" t="s">
        <v>21</v>
      </c>
      <c r="C750" s="310" t="s">
        <v>4455</v>
      </c>
      <c r="D750" s="310" t="s">
        <v>142</v>
      </c>
      <c r="E750" s="311" t="s">
        <v>45</v>
      </c>
      <c r="F750" s="311">
        <v>6</v>
      </c>
      <c r="G750" s="311">
        <v>5.34</v>
      </c>
      <c r="H750" s="316">
        <v>32.04</v>
      </c>
      <c r="I750" s="317">
        <v>0</v>
      </c>
      <c r="J750" s="316">
        <v>17164114.288692899</v>
      </c>
      <c r="K750" s="317">
        <v>1</v>
      </c>
    </row>
    <row r="751" spans="1:11">
      <c r="A751" s="311" t="s">
        <v>4376</v>
      </c>
      <c r="B751" s="311" t="s">
        <v>268</v>
      </c>
      <c r="C751" s="310" t="s">
        <v>4377</v>
      </c>
      <c r="D751" s="310" t="s">
        <v>142</v>
      </c>
      <c r="E751" s="311" t="s">
        <v>2</v>
      </c>
      <c r="F751" s="311">
        <v>0.21410999999999999</v>
      </c>
      <c r="G751" s="311">
        <v>149.21</v>
      </c>
      <c r="H751" s="316">
        <v>31.947353100000001</v>
      </c>
      <c r="I751" s="317">
        <v>0</v>
      </c>
      <c r="J751" s="316">
        <v>17164146.236046001</v>
      </c>
      <c r="K751" s="317">
        <v>1</v>
      </c>
    </row>
    <row r="752" spans="1:11" ht="25.5">
      <c r="A752" s="311" t="s">
        <v>4438</v>
      </c>
      <c r="B752" s="311" t="s">
        <v>21</v>
      </c>
      <c r="C752" s="310" t="s">
        <v>4439</v>
      </c>
      <c r="D752" s="310" t="s">
        <v>142</v>
      </c>
      <c r="E752" s="311" t="s">
        <v>45</v>
      </c>
      <c r="F752" s="311">
        <v>22</v>
      </c>
      <c r="G752" s="311">
        <v>1.44</v>
      </c>
      <c r="H752" s="316">
        <v>31.68</v>
      </c>
      <c r="I752" s="317">
        <v>0</v>
      </c>
      <c r="J752" s="316">
        <v>17164177.916046001</v>
      </c>
      <c r="K752" s="317">
        <v>1</v>
      </c>
    </row>
    <row r="753" spans="1:11">
      <c r="A753" s="311" t="s">
        <v>3737</v>
      </c>
      <c r="B753" s="311" t="s">
        <v>268</v>
      </c>
      <c r="C753" s="310" t="s">
        <v>3738</v>
      </c>
      <c r="D753" s="310" t="s">
        <v>142</v>
      </c>
      <c r="E753" s="311" t="s">
        <v>45</v>
      </c>
      <c r="F753" s="311">
        <v>0.51200000000000001</v>
      </c>
      <c r="G753" s="311">
        <v>61.37</v>
      </c>
      <c r="H753" s="316">
        <v>31.42144</v>
      </c>
      <c r="I753" s="317">
        <v>0</v>
      </c>
      <c r="J753" s="316">
        <v>17164209.337485999</v>
      </c>
      <c r="K753" s="317">
        <v>1</v>
      </c>
    </row>
    <row r="754" spans="1:11" ht="38.25">
      <c r="A754" s="311" t="s">
        <v>1577</v>
      </c>
      <c r="B754" s="311" t="s">
        <v>21</v>
      </c>
      <c r="C754" s="310" t="s">
        <v>937</v>
      </c>
      <c r="D754" s="310" t="s">
        <v>142</v>
      </c>
      <c r="E754" s="311" t="s">
        <v>45</v>
      </c>
      <c r="F754" s="311">
        <v>46</v>
      </c>
      <c r="G754" s="311">
        <v>0.67</v>
      </c>
      <c r="H754" s="316">
        <v>30.82</v>
      </c>
      <c r="I754" s="317">
        <v>0</v>
      </c>
      <c r="J754" s="316">
        <v>17164240.157485999</v>
      </c>
      <c r="K754" s="317">
        <v>1</v>
      </c>
    </row>
    <row r="755" spans="1:11" ht="25.5">
      <c r="A755" s="311" t="s">
        <v>3745</v>
      </c>
      <c r="B755" s="311" t="s">
        <v>21</v>
      </c>
      <c r="C755" s="310" t="s">
        <v>3746</v>
      </c>
      <c r="D755" s="310" t="s">
        <v>142</v>
      </c>
      <c r="E755" s="311" t="s">
        <v>45</v>
      </c>
      <c r="F755" s="311">
        <v>3</v>
      </c>
      <c r="G755" s="311">
        <v>9.7100000000000009</v>
      </c>
      <c r="H755" s="316">
        <v>29.13</v>
      </c>
      <c r="I755" s="317">
        <v>0</v>
      </c>
      <c r="J755" s="316">
        <v>17164269.287486002</v>
      </c>
      <c r="K755" s="317">
        <v>1</v>
      </c>
    </row>
    <row r="756" spans="1:11" ht="25.5">
      <c r="A756" s="311" t="s">
        <v>1595</v>
      </c>
      <c r="B756" s="311" t="s">
        <v>21</v>
      </c>
      <c r="C756" s="310" t="s">
        <v>959</v>
      </c>
      <c r="D756" s="310" t="s">
        <v>142</v>
      </c>
      <c r="E756" s="311" t="s">
        <v>45</v>
      </c>
      <c r="F756" s="311">
        <v>1</v>
      </c>
      <c r="G756" s="311">
        <v>29.07</v>
      </c>
      <c r="H756" s="316">
        <v>29.07</v>
      </c>
      <c r="I756" s="317">
        <v>0</v>
      </c>
      <c r="J756" s="316">
        <v>17164298.357485998</v>
      </c>
      <c r="K756" s="317">
        <v>1</v>
      </c>
    </row>
    <row r="757" spans="1:11" ht="25.5">
      <c r="A757" s="311" t="s">
        <v>1537</v>
      </c>
      <c r="B757" s="311" t="s">
        <v>21</v>
      </c>
      <c r="C757" s="310" t="s">
        <v>889</v>
      </c>
      <c r="D757" s="310" t="s">
        <v>142</v>
      </c>
      <c r="E757" s="311" t="s">
        <v>45</v>
      </c>
      <c r="F757" s="311">
        <v>15</v>
      </c>
      <c r="G757" s="311">
        <v>1.89</v>
      </c>
      <c r="H757" s="316">
        <v>28.35</v>
      </c>
      <c r="I757" s="317">
        <v>0</v>
      </c>
      <c r="J757" s="316">
        <v>17164326.707486</v>
      </c>
      <c r="K757" s="317">
        <v>1</v>
      </c>
    </row>
    <row r="758" spans="1:11" ht="38.25">
      <c r="A758" s="311" t="s">
        <v>1818</v>
      </c>
      <c r="B758" s="311" t="s">
        <v>487</v>
      </c>
      <c r="C758" s="310" t="s">
        <v>1819</v>
      </c>
      <c r="D758" s="310" t="s">
        <v>142</v>
      </c>
      <c r="E758" s="311" t="s">
        <v>1820</v>
      </c>
      <c r="F758" s="311">
        <v>33.762999999999998</v>
      </c>
      <c r="G758" s="311">
        <v>0.76</v>
      </c>
      <c r="H758" s="316">
        <v>25.659880000000001</v>
      </c>
      <c r="I758" s="317">
        <v>0</v>
      </c>
      <c r="J758" s="316">
        <v>17164352.367366001</v>
      </c>
      <c r="K758" s="317">
        <v>1</v>
      </c>
    </row>
    <row r="759" spans="1:11" ht="25.5">
      <c r="A759" s="311" t="s">
        <v>1597</v>
      </c>
      <c r="B759" s="311" t="s">
        <v>21</v>
      </c>
      <c r="C759" s="310" t="s">
        <v>967</v>
      </c>
      <c r="D759" s="310" t="s">
        <v>142</v>
      </c>
      <c r="E759" s="311" t="s">
        <v>45</v>
      </c>
      <c r="F759" s="311">
        <v>2</v>
      </c>
      <c r="G759" s="311">
        <v>12.25</v>
      </c>
      <c r="H759" s="316">
        <v>24.5</v>
      </c>
      <c r="I759" s="317">
        <v>0</v>
      </c>
      <c r="J759" s="316">
        <v>17164376.867366001</v>
      </c>
      <c r="K759" s="317">
        <v>1</v>
      </c>
    </row>
    <row r="760" spans="1:11">
      <c r="A760" s="311" t="s">
        <v>1684</v>
      </c>
      <c r="B760" s="311" t="s">
        <v>21</v>
      </c>
      <c r="C760" s="310" t="s">
        <v>1098</v>
      </c>
      <c r="D760" s="310" t="s">
        <v>142</v>
      </c>
      <c r="E760" s="311" t="s">
        <v>45</v>
      </c>
      <c r="F760" s="311">
        <v>1</v>
      </c>
      <c r="G760" s="311">
        <v>23.45</v>
      </c>
      <c r="H760" s="316">
        <v>23.45</v>
      </c>
      <c r="I760" s="317">
        <v>0</v>
      </c>
      <c r="J760" s="316">
        <v>17164400.317366</v>
      </c>
      <c r="K760" s="317">
        <v>1</v>
      </c>
    </row>
    <row r="761" spans="1:11" ht="25.5">
      <c r="A761" s="311" t="s">
        <v>4079</v>
      </c>
      <c r="B761" s="311" t="s">
        <v>16</v>
      </c>
      <c r="C761" s="310" t="s">
        <v>4080</v>
      </c>
      <c r="D761" s="310" t="s">
        <v>142</v>
      </c>
      <c r="E761" s="311" t="s">
        <v>3211</v>
      </c>
      <c r="F761" s="311">
        <v>2.16</v>
      </c>
      <c r="G761" s="311">
        <v>9.73</v>
      </c>
      <c r="H761" s="316">
        <v>21.0168</v>
      </c>
      <c r="I761" s="317">
        <v>0</v>
      </c>
      <c r="J761" s="316">
        <v>17164421.334166002</v>
      </c>
      <c r="K761" s="317">
        <v>1</v>
      </c>
    </row>
    <row r="762" spans="1:11">
      <c r="A762" s="311" t="s">
        <v>3606</v>
      </c>
      <c r="B762" s="311" t="s">
        <v>487</v>
      </c>
      <c r="C762" s="310" t="s">
        <v>3607</v>
      </c>
      <c r="D762" s="310" t="s">
        <v>142</v>
      </c>
      <c r="E762" s="311" t="s">
        <v>17</v>
      </c>
      <c r="F762" s="311">
        <v>2</v>
      </c>
      <c r="G762" s="311">
        <v>10.25</v>
      </c>
      <c r="H762" s="316">
        <v>20.5</v>
      </c>
      <c r="I762" s="317">
        <v>0</v>
      </c>
      <c r="J762" s="316">
        <v>17164441.834166002</v>
      </c>
      <c r="K762" s="317">
        <v>1</v>
      </c>
    </row>
    <row r="763" spans="1:11" ht="25.5">
      <c r="A763" s="311" t="s">
        <v>1776</v>
      </c>
      <c r="B763" s="311" t="s">
        <v>21</v>
      </c>
      <c r="C763" s="310" t="s">
        <v>1777</v>
      </c>
      <c r="D763" s="310" t="s">
        <v>142</v>
      </c>
      <c r="E763" s="311" t="s">
        <v>547</v>
      </c>
      <c r="F763" s="311">
        <v>2.6691120000000002</v>
      </c>
      <c r="G763" s="311">
        <v>7.59</v>
      </c>
      <c r="H763" s="316">
        <v>20.258560079999999</v>
      </c>
      <c r="I763" s="317">
        <v>0</v>
      </c>
      <c r="J763" s="316">
        <v>17164462.0927261</v>
      </c>
      <c r="K763" s="317">
        <v>1</v>
      </c>
    </row>
    <row r="764" spans="1:11">
      <c r="A764" s="311" t="s">
        <v>2020</v>
      </c>
      <c r="B764" s="311" t="s">
        <v>21</v>
      </c>
      <c r="C764" s="310" t="s">
        <v>2021</v>
      </c>
      <c r="D764" s="310" t="s">
        <v>142</v>
      </c>
      <c r="E764" s="311" t="s">
        <v>34</v>
      </c>
      <c r="F764" s="311">
        <v>4.6791865000000001</v>
      </c>
      <c r="G764" s="311">
        <v>4.3</v>
      </c>
      <c r="H764" s="316">
        <v>20.120501950000001</v>
      </c>
      <c r="I764" s="317">
        <v>0</v>
      </c>
      <c r="J764" s="316">
        <v>17164482.213228099</v>
      </c>
      <c r="K764" s="317">
        <v>1</v>
      </c>
    </row>
    <row r="765" spans="1:11" ht="38.25">
      <c r="A765" s="311" t="s">
        <v>1342</v>
      </c>
      <c r="B765" s="311" t="s">
        <v>21</v>
      </c>
      <c r="C765" s="310" t="s">
        <v>662</v>
      </c>
      <c r="D765" s="310" t="s">
        <v>142</v>
      </c>
      <c r="E765" s="311" t="s">
        <v>45</v>
      </c>
      <c r="F765" s="311">
        <v>0.99961999999999995</v>
      </c>
      <c r="G765" s="311">
        <v>20.03</v>
      </c>
      <c r="H765" s="316">
        <v>20.022388599999999</v>
      </c>
      <c r="I765" s="317">
        <v>0</v>
      </c>
      <c r="J765" s="316">
        <v>17164502.235616699</v>
      </c>
      <c r="K765" s="317">
        <v>1</v>
      </c>
    </row>
    <row r="766" spans="1:11" ht="25.5">
      <c r="A766" s="311" t="s">
        <v>1568</v>
      </c>
      <c r="B766" s="311" t="s">
        <v>21</v>
      </c>
      <c r="C766" s="310" t="s">
        <v>929</v>
      </c>
      <c r="D766" s="310" t="s">
        <v>142</v>
      </c>
      <c r="E766" s="311" t="s">
        <v>45</v>
      </c>
      <c r="F766" s="311">
        <v>14</v>
      </c>
      <c r="G766" s="311">
        <v>1.41</v>
      </c>
      <c r="H766" s="316">
        <v>19.739999999999998</v>
      </c>
      <c r="I766" s="317">
        <v>0</v>
      </c>
      <c r="J766" s="316">
        <v>17164521.975616701</v>
      </c>
      <c r="K766" s="317">
        <v>1</v>
      </c>
    </row>
    <row r="767" spans="1:11" ht="25.5">
      <c r="A767" s="311" t="s">
        <v>3884</v>
      </c>
      <c r="B767" s="311" t="s">
        <v>21</v>
      </c>
      <c r="C767" s="310" t="s">
        <v>3885</v>
      </c>
      <c r="D767" s="310" t="s">
        <v>142</v>
      </c>
      <c r="E767" s="311" t="s">
        <v>45</v>
      </c>
      <c r="F767" s="311">
        <v>4</v>
      </c>
      <c r="G767" s="311">
        <v>4.91</v>
      </c>
      <c r="H767" s="316">
        <v>19.64</v>
      </c>
      <c r="I767" s="317">
        <v>0</v>
      </c>
      <c r="J767" s="316">
        <v>17164541.615616702</v>
      </c>
      <c r="K767" s="317">
        <v>1</v>
      </c>
    </row>
    <row r="768" spans="1:11" ht="25.5">
      <c r="A768" s="311" t="s">
        <v>1845</v>
      </c>
      <c r="B768" s="311" t="s">
        <v>21</v>
      </c>
      <c r="C768" s="310" t="s">
        <v>1846</v>
      </c>
      <c r="D768" s="310" t="s">
        <v>142</v>
      </c>
      <c r="E768" s="311" t="s">
        <v>34</v>
      </c>
      <c r="F768" s="311">
        <v>12.6827422</v>
      </c>
      <c r="G768" s="311">
        <v>1.52</v>
      </c>
      <c r="H768" s="316">
        <v>19.277768143999999</v>
      </c>
      <c r="I768" s="317">
        <v>0</v>
      </c>
      <c r="J768" s="316">
        <v>17164560.893384799</v>
      </c>
      <c r="K768" s="317">
        <v>1</v>
      </c>
    </row>
    <row r="769" spans="1:11">
      <c r="A769" s="311" t="s">
        <v>3194</v>
      </c>
      <c r="B769" s="311" t="s">
        <v>268</v>
      </c>
      <c r="C769" s="310" t="s">
        <v>3195</v>
      </c>
      <c r="D769" s="310" t="s">
        <v>142</v>
      </c>
      <c r="E769" s="311" t="s">
        <v>38</v>
      </c>
      <c r="F769" s="311">
        <v>0.55000000000000004</v>
      </c>
      <c r="G769" s="311">
        <v>34.450000000000003</v>
      </c>
      <c r="H769" s="316">
        <v>18.947500000000002</v>
      </c>
      <c r="I769" s="317">
        <v>0</v>
      </c>
      <c r="J769" s="316">
        <v>17164579.840884801</v>
      </c>
      <c r="K769" s="317">
        <v>1</v>
      </c>
    </row>
    <row r="770" spans="1:11">
      <c r="A770" s="311" t="s">
        <v>1602</v>
      </c>
      <c r="B770" s="311" t="s">
        <v>21</v>
      </c>
      <c r="C770" s="310" t="s">
        <v>980</v>
      </c>
      <c r="D770" s="310" t="s">
        <v>142</v>
      </c>
      <c r="E770" s="311" t="s">
        <v>45</v>
      </c>
      <c r="F770" s="311">
        <v>0.74560000000000004</v>
      </c>
      <c r="G770" s="311">
        <v>25.11</v>
      </c>
      <c r="H770" s="316">
        <v>18.722016</v>
      </c>
      <c r="I770" s="317">
        <v>0</v>
      </c>
      <c r="J770" s="316">
        <v>17164598.5629008</v>
      </c>
      <c r="K770" s="317">
        <v>1</v>
      </c>
    </row>
    <row r="771" spans="1:11" ht="51">
      <c r="A771" s="311" t="s">
        <v>2205</v>
      </c>
      <c r="B771" s="311" t="s">
        <v>21</v>
      </c>
      <c r="C771" s="310" t="s">
        <v>2206</v>
      </c>
      <c r="D771" s="310" t="s">
        <v>915</v>
      </c>
      <c r="E771" s="311" t="s">
        <v>45</v>
      </c>
      <c r="F771" s="311">
        <v>1.7795E-3</v>
      </c>
      <c r="G771" s="316">
        <v>10512.92</v>
      </c>
      <c r="H771" s="316">
        <v>18.70774114</v>
      </c>
      <c r="I771" s="317">
        <v>0</v>
      </c>
      <c r="J771" s="316">
        <v>17164617.270641901</v>
      </c>
      <c r="K771" s="317">
        <v>1</v>
      </c>
    </row>
    <row r="772" spans="1:11" ht="25.5">
      <c r="A772" s="311" t="s">
        <v>4085</v>
      </c>
      <c r="B772" s="311" t="s">
        <v>16</v>
      </c>
      <c r="C772" s="310" t="s">
        <v>4086</v>
      </c>
      <c r="D772" s="310" t="s">
        <v>142</v>
      </c>
      <c r="E772" s="311" t="s">
        <v>36</v>
      </c>
      <c r="F772" s="311">
        <v>0.81</v>
      </c>
      <c r="G772" s="311">
        <v>23.06</v>
      </c>
      <c r="H772" s="316">
        <v>18.678600000000003</v>
      </c>
      <c r="I772" s="317">
        <v>0</v>
      </c>
      <c r="J772" s="316">
        <v>17164635.949241899</v>
      </c>
      <c r="K772" s="317">
        <v>1</v>
      </c>
    </row>
    <row r="773" spans="1:11">
      <c r="A773" s="311" t="s">
        <v>3687</v>
      </c>
      <c r="B773" s="311" t="s">
        <v>487</v>
      </c>
      <c r="C773" s="310" t="s">
        <v>3688</v>
      </c>
      <c r="D773" s="310" t="s">
        <v>142</v>
      </c>
      <c r="E773" s="311" t="s">
        <v>17</v>
      </c>
      <c r="F773" s="311">
        <v>1</v>
      </c>
      <c r="G773" s="311">
        <v>17.75</v>
      </c>
      <c r="H773" s="316">
        <v>17.75</v>
      </c>
      <c r="I773" s="317">
        <v>0</v>
      </c>
      <c r="J773" s="316">
        <v>17164653.699241899</v>
      </c>
      <c r="K773" s="317">
        <v>1</v>
      </c>
    </row>
    <row r="774" spans="1:11">
      <c r="A774" s="311" t="s">
        <v>3801</v>
      </c>
      <c r="B774" s="311" t="s">
        <v>268</v>
      </c>
      <c r="C774" s="310" t="s">
        <v>3802</v>
      </c>
      <c r="D774" s="310" t="s">
        <v>142</v>
      </c>
      <c r="E774" s="311" t="s">
        <v>45</v>
      </c>
      <c r="F774" s="311">
        <v>2</v>
      </c>
      <c r="G774" s="311">
        <v>8.82</v>
      </c>
      <c r="H774" s="316">
        <v>17.64</v>
      </c>
      <c r="I774" s="317">
        <v>0</v>
      </c>
      <c r="J774" s="316">
        <v>17164671.3392419</v>
      </c>
      <c r="K774" s="317">
        <v>1</v>
      </c>
    </row>
    <row r="775" spans="1:11" ht="38.25">
      <c r="A775" s="311" t="s">
        <v>4614</v>
      </c>
      <c r="B775" s="311" t="s">
        <v>21</v>
      </c>
      <c r="C775" s="310" t="s">
        <v>4615</v>
      </c>
      <c r="D775" s="310" t="s">
        <v>142</v>
      </c>
      <c r="E775" s="311" t="s">
        <v>3</v>
      </c>
      <c r="F775" s="311">
        <v>0.63757560000000002</v>
      </c>
      <c r="G775" s="311">
        <v>27.44</v>
      </c>
      <c r="H775" s="316">
        <v>17.495074463999998</v>
      </c>
      <c r="I775" s="317">
        <v>0</v>
      </c>
      <c r="J775" s="316">
        <v>17164688.834316399</v>
      </c>
      <c r="K775" s="317">
        <v>1</v>
      </c>
    </row>
    <row r="776" spans="1:11" ht="25.5">
      <c r="A776" s="311" t="s">
        <v>4528</v>
      </c>
      <c r="B776" s="311" t="s">
        <v>16</v>
      </c>
      <c r="C776" s="310" t="s">
        <v>4529</v>
      </c>
      <c r="D776" s="310" t="s">
        <v>142</v>
      </c>
      <c r="E776" s="311" t="s">
        <v>17</v>
      </c>
      <c r="F776" s="311">
        <v>1.8214140000000001</v>
      </c>
      <c r="G776" s="311">
        <v>9.4600000000000009</v>
      </c>
      <c r="H776" s="316">
        <v>17.23057644</v>
      </c>
      <c r="I776" s="317">
        <v>0</v>
      </c>
      <c r="J776" s="316">
        <v>17164706.064892799</v>
      </c>
      <c r="K776" s="317">
        <v>1</v>
      </c>
    </row>
    <row r="777" spans="1:11">
      <c r="A777" s="311" t="s">
        <v>2193</v>
      </c>
      <c r="B777" s="311" t="s">
        <v>268</v>
      </c>
      <c r="C777" s="310" t="s">
        <v>2194</v>
      </c>
      <c r="D777" s="310" t="s">
        <v>142</v>
      </c>
      <c r="E777" s="311" t="s">
        <v>45</v>
      </c>
      <c r="F777" s="311">
        <v>68</v>
      </c>
      <c r="G777" s="311">
        <v>0.24</v>
      </c>
      <c r="H777" s="316">
        <v>16.32</v>
      </c>
      <c r="I777" s="317">
        <v>0</v>
      </c>
      <c r="J777" s="316">
        <v>17164722.384892799</v>
      </c>
      <c r="K777" s="317">
        <v>1</v>
      </c>
    </row>
    <row r="778" spans="1:11" ht="25.5">
      <c r="A778" s="311" t="s">
        <v>4520</v>
      </c>
      <c r="B778" s="311" t="s">
        <v>16</v>
      </c>
      <c r="C778" s="310" t="s">
        <v>4521</v>
      </c>
      <c r="D778" s="310" t="s">
        <v>142</v>
      </c>
      <c r="E778" s="311" t="s">
        <v>3211</v>
      </c>
      <c r="F778" s="311">
        <v>0.39223000000000002</v>
      </c>
      <c r="G778" s="311">
        <v>41.57</v>
      </c>
      <c r="H778" s="316">
        <v>16.305001099999998</v>
      </c>
      <c r="I778" s="317">
        <v>0</v>
      </c>
      <c r="J778" s="316">
        <v>17164738.689893901</v>
      </c>
      <c r="K778" s="317">
        <v>1</v>
      </c>
    </row>
    <row r="779" spans="1:11" ht="38.25">
      <c r="A779" s="311" t="s">
        <v>1816</v>
      </c>
      <c r="B779" s="311" t="s">
        <v>487</v>
      </c>
      <c r="C779" s="310" t="s">
        <v>1817</v>
      </c>
      <c r="D779" s="310" t="s">
        <v>142</v>
      </c>
      <c r="E779" s="311" t="s">
        <v>2</v>
      </c>
      <c r="F779" s="311">
        <v>0.14294999999999999</v>
      </c>
      <c r="G779" s="311">
        <v>110</v>
      </c>
      <c r="H779" s="316">
        <v>15.724500000000001</v>
      </c>
      <c r="I779" s="317">
        <v>0</v>
      </c>
      <c r="J779" s="316">
        <v>17164754.414393902</v>
      </c>
      <c r="K779" s="317">
        <v>1</v>
      </c>
    </row>
    <row r="780" spans="1:11" ht="25.5">
      <c r="A780" s="311" t="s">
        <v>3527</v>
      </c>
      <c r="B780" s="311" t="s">
        <v>16</v>
      </c>
      <c r="C780" s="310" t="s">
        <v>3528</v>
      </c>
      <c r="D780" s="310" t="s">
        <v>142</v>
      </c>
      <c r="E780" s="311" t="s">
        <v>3</v>
      </c>
      <c r="F780" s="311">
        <v>0.4592</v>
      </c>
      <c r="G780" s="311">
        <v>34.090000000000003</v>
      </c>
      <c r="H780" s="316">
        <v>15.654128</v>
      </c>
      <c r="I780" s="317">
        <v>0</v>
      </c>
      <c r="J780" s="316">
        <v>17164770.068521898</v>
      </c>
      <c r="K780" s="317">
        <v>1</v>
      </c>
    </row>
    <row r="781" spans="1:11">
      <c r="A781" s="311" t="s">
        <v>1349</v>
      </c>
      <c r="B781" s="311" t="s">
        <v>21</v>
      </c>
      <c r="C781" s="310" t="s">
        <v>564</v>
      </c>
      <c r="D781" s="310" t="s">
        <v>142</v>
      </c>
      <c r="E781" s="311" t="s">
        <v>38</v>
      </c>
      <c r="F781" s="311">
        <v>0.81899999999999995</v>
      </c>
      <c r="G781" s="311">
        <v>18.87</v>
      </c>
      <c r="H781" s="316">
        <v>15.45453</v>
      </c>
      <c r="I781" s="317">
        <v>0</v>
      </c>
      <c r="J781" s="316">
        <v>17164785.523051899</v>
      </c>
      <c r="K781" s="317">
        <v>1</v>
      </c>
    </row>
    <row r="782" spans="1:11" ht="38.25">
      <c r="A782" s="311" t="s">
        <v>2299</v>
      </c>
      <c r="B782" s="311" t="s">
        <v>487</v>
      </c>
      <c r="C782" s="310" t="s">
        <v>2300</v>
      </c>
      <c r="D782" s="310" t="s">
        <v>141</v>
      </c>
      <c r="E782" s="311" t="s">
        <v>1121</v>
      </c>
      <c r="F782" s="311">
        <v>0.8</v>
      </c>
      <c r="G782" s="311">
        <v>19.13</v>
      </c>
      <c r="H782" s="316">
        <v>15.304</v>
      </c>
      <c r="I782" s="317">
        <v>0</v>
      </c>
      <c r="J782" s="316">
        <v>17164800.8270519</v>
      </c>
      <c r="K782" s="317">
        <v>1</v>
      </c>
    </row>
    <row r="783" spans="1:11" ht="25.5">
      <c r="A783" s="311" t="s">
        <v>4495</v>
      </c>
      <c r="B783" s="311" t="s">
        <v>16</v>
      </c>
      <c r="C783" s="310" t="s">
        <v>4496</v>
      </c>
      <c r="D783" s="310" t="s">
        <v>142</v>
      </c>
      <c r="E783" s="311" t="s">
        <v>36</v>
      </c>
      <c r="F783" s="311">
        <v>2.0059999999999998</v>
      </c>
      <c r="G783" s="311">
        <v>7.5</v>
      </c>
      <c r="H783" s="316">
        <v>15.045</v>
      </c>
      <c r="I783" s="317">
        <v>0</v>
      </c>
      <c r="J783" s="316">
        <v>17164815.872051898</v>
      </c>
      <c r="K783" s="317">
        <v>1</v>
      </c>
    </row>
    <row r="784" spans="1:11">
      <c r="A784" s="311" t="s">
        <v>2051</v>
      </c>
      <c r="B784" s="311" t="s">
        <v>487</v>
      </c>
      <c r="C784" s="310" t="s">
        <v>2052</v>
      </c>
      <c r="D784" s="310" t="s">
        <v>711</v>
      </c>
      <c r="E784" s="311" t="s">
        <v>2053</v>
      </c>
      <c r="F784" s="311">
        <v>4.8044000000000003E-2</v>
      </c>
      <c r="G784" s="311">
        <v>300</v>
      </c>
      <c r="H784" s="316">
        <v>14.4132</v>
      </c>
      <c r="I784" s="317">
        <v>0</v>
      </c>
      <c r="J784" s="316">
        <v>17164830.285251901</v>
      </c>
      <c r="K784" s="317">
        <v>1</v>
      </c>
    </row>
    <row r="785" spans="1:11" ht="25.5">
      <c r="A785" s="311" t="s">
        <v>1766</v>
      </c>
      <c r="B785" s="311" t="s">
        <v>21</v>
      </c>
      <c r="C785" s="310" t="s">
        <v>1767</v>
      </c>
      <c r="D785" s="310" t="s">
        <v>142</v>
      </c>
      <c r="E785" s="311" t="s">
        <v>34</v>
      </c>
      <c r="F785" s="311">
        <v>5.2919999999999998</v>
      </c>
      <c r="G785" s="311">
        <v>2.69</v>
      </c>
      <c r="H785" s="316">
        <v>14.235480000000001</v>
      </c>
      <c r="I785" s="317">
        <v>0</v>
      </c>
      <c r="J785" s="316">
        <v>17164844.5207319</v>
      </c>
      <c r="K785" s="317">
        <v>1</v>
      </c>
    </row>
    <row r="786" spans="1:11" ht="38.25">
      <c r="A786" s="311" t="s">
        <v>3681</v>
      </c>
      <c r="B786" s="311" t="s">
        <v>487</v>
      </c>
      <c r="C786" s="310" t="s">
        <v>3682</v>
      </c>
      <c r="D786" s="310" t="s">
        <v>141</v>
      </c>
      <c r="E786" s="311" t="s">
        <v>1121</v>
      </c>
      <c r="F786" s="311">
        <v>0.7</v>
      </c>
      <c r="G786" s="311">
        <v>19.13</v>
      </c>
      <c r="H786" s="316">
        <v>13.391</v>
      </c>
      <c r="I786" s="317">
        <v>0</v>
      </c>
      <c r="J786" s="316">
        <v>17164857.911731899</v>
      </c>
      <c r="K786" s="317">
        <v>1</v>
      </c>
    </row>
    <row r="787" spans="1:11">
      <c r="A787" s="311" t="s">
        <v>3685</v>
      </c>
      <c r="B787" s="311" t="s">
        <v>487</v>
      </c>
      <c r="C787" s="310" t="s">
        <v>3686</v>
      </c>
      <c r="D787" s="310" t="s">
        <v>142</v>
      </c>
      <c r="E787" s="311" t="s">
        <v>3211</v>
      </c>
      <c r="F787" s="311">
        <v>0.192</v>
      </c>
      <c r="G787" s="311">
        <v>68.86</v>
      </c>
      <c r="H787" s="316">
        <v>13.221120000000001</v>
      </c>
      <c r="I787" s="317">
        <v>0</v>
      </c>
      <c r="J787" s="316">
        <v>17164871.132851899</v>
      </c>
      <c r="K787" s="317">
        <v>1</v>
      </c>
    </row>
    <row r="788" spans="1:11">
      <c r="A788" s="311" t="s">
        <v>3602</v>
      </c>
      <c r="B788" s="311" t="s">
        <v>487</v>
      </c>
      <c r="C788" s="310" t="s">
        <v>3603</v>
      </c>
      <c r="D788" s="310" t="s">
        <v>142</v>
      </c>
      <c r="E788" s="311" t="s">
        <v>17</v>
      </c>
      <c r="F788" s="311">
        <v>2</v>
      </c>
      <c r="G788" s="311">
        <v>5.57</v>
      </c>
      <c r="H788" s="316">
        <v>11.14</v>
      </c>
      <c r="I788" s="317">
        <v>0</v>
      </c>
      <c r="J788" s="316">
        <v>17164882.272851899</v>
      </c>
      <c r="K788" s="317">
        <v>1</v>
      </c>
    </row>
    <row r="789" spans="1:11">
      <c r="A789" s="311" t="s">
        <v>4263</v>
      </c>
      <c r="B789" s="311" t="s">
        <v>268</v>
      </c>
      <c r="C789" s="310" t="s">
        <v>4264</v>
      </c>
      <c r="D789" s="310" t="s">
        <v>142</v>
      </c>
      <c r="E789" s="311" t="s">
        <v>3</v>
      </c>
      <c r="F789" s="311">
        <v>0.14799999999999999</v>
      </c>
      <c r="G789" s="311">
        <v>73.900000000000006</v>
      </c>
      <c r="H789" s="316">
        <v>10.937200000000001</v>
      </c>
      <c r="I789" s="317">
        <v>0</v>
      </c>
      <c r="J789" s="316">
        <v>17164893.210051902</v>
      </c>
      <c r="K789" s="317">
        <v>1</v>
      </c>
    </row>
    <row r="790" spans="1:11" ht="25.5">
      <c r="A790" s="311" t="s">
        <v>3690</v>
      </c>
      <c r="B790" s="311" t="s">
        <v>16</v>
      </c>
      <c r="C790" s="310" t="s">
        <v>3691</v>
      </c>
      <c r="D790" s="310" t="s">
        <v>142</v>
      </c>
      <c r="E790" s="311" t="s">
        <v>17</v>
      </c>
      <c r="F790" s="311">
        <v>1</v>
      </c>
      <c r="G790" s="311">
        <v>10.45</v>
      </c>
      <c r="H790" s="316">
        <v>10.45</v>
      </c>
      <c r="I790" s="317">
        <v>0</v>
      </c>
      <c r="J790" s="316">
        <v>17164903.660051901</v>
      </c>
      <c r="K790" s="317">
        <v>1</v>
      </c>
    </row>
    <row r="791" spans="1:11" ht="25.5">
      <c r="A791" s="311" t="s">
        <v>4522</v>
      </c>
      <c r="B791" s="311" t="s">
        <v>16</v>
      </c>
      <c r="C791" s="310" t="s">
        <v>4523</v>
      </c>
      <c r="D791" s="310" t="s">
        <v>142</v>
      </c>
      <c r="E791" s="311" t="s">
        <v>3211</v>
      </c>
      <c r="F791" s="311">
        <v>0.33245000000000002</v>
      </c>
      <c r="G791" s="311">
        <v>31.08</v>
      </c>
      <c r="H791" s="316">
        <v>10.332546000000001</v>
      </c>
      <c r="I791" s="317">
        <v>0</v>
      </c>
      <c r="J791" s="316">
        <v>17164913.9925979</v>
      </c>
      <c r="K791" s="317">
        <v>1</v>
      </c>
    </row>
    <row r="792" spans="1:11" ht="25.5">
      <c r="A792" s="311" t="s">
        <v>2108</v>
      </c>
      <c r="B792" s="311" t="s">
        <v>21</v>
      </c>
      <c r="C792" s="310" t="s">
        <v>2109</v>
      </c>
      <c r="D792" s="310" t="s">
        <v>915</v>
      </c>
      <c r="E792" s="311" t="s">
        <v>45</v>
      </c>
      <c r="F792" s="311">
        <v>2.0359000000000002E-3</v>
      </c>
      <c r="G792" s="316">
        <v>4500.55</v>
      </c>
      <c r="H792" s="316">
        <v>9.1626697450000005</v>
      </c>
      <c r="I792" s="317">
        <v>0</v>
      </c>
      <c r="J792" s="316">
        <v>17164923.1552676</v>
      </c>
      <c r="K792" s="317">
        <v>1</v>
      </c>
    </row>
    <row r="793" spans="1:11" ht="25.5">
      <c r="A793" s="311" t="s">
        <v>1372</v>
      </c>
      <c r="B793" s="311" t="s">
        <v>21</v>
      </c>
      <c r="C793" s="310" t="s">
        <v>740</v>
      </c>
      <c r="D793" s="310" t="s">
        <v>142</v>
      </c>
      <c r="E793" s="311" t="s">
        <v>26</v>
      </c>
      <c r="F793" s="311">
        <v>906.05744000000004</v>
      </c>
      <c r="G793" s="311">
        <v>0.01</v>
      </c>
      <c r="H793" s="316">
        <v>9.0605744000000001</v>
      </c>
      <c r="I793" s="317">
        <v>0</v>
      </c>
      <c r="J793" s="316">
        <v>17164932.215842001</v>
      </c>
      <c r="K793" s="317">
        <v>1</v>
      </c>
    </row>
    <row r="794" spans="1:11">
      <c r="A794" s="311" t="s">
        <v>3683</v>
      </c>
      <c r="B794" s="311" t="s">
        <v>487</v>
      </c>
      <c r="C794" s="310" t="s">
        <v>3684</v>
      </c>
      <c r="D794" s="310" t="s">
        <v>142</v>
      </c>
      <c r="E794" s="311" t="s">
        <v>1820</v>
      </c>
      <c r="F794" s="311">
        <v>0.12659999999999999</v>
      </c>
      <c r="G794" s="311">
        <v>71.510000000000005</v>
      </c>
      <c r="H794" s="316">
        <v>9.0531659999999992</v>
      </c>
      <c r="I794" s="317">
        <v>0</v>
      </c>
      <c r="J794" s="316">
        <v>17164941.269007999</v>
      </c>
      <c r="K794" s="317">
        <v>1</v>
      </c>
    </row>
    <row r="795" spans="1:11" ht="25.5">
      <c r="A795" s="311" t="s">
        <v>3614</v>
      </c>
      <c r="B795" s="311" t="s">
        <v>268</v>
      </c>
      <c r="C795" s="310" t="s">
        <v>3615</v>
      </c>
      <c r="D795" s="310" t="s">
        <v>142</v>
      </c>
      <c r="E795" s="311" t="s">
        <v>45</v>
      </c>
      <c r="F795" s="311">
        <v>2</v>
      </c>
      <c r="G795" s="311">
        <v>4.28</v>
      </c>
      <c r="H795" s="316">
        <v>8.56</v>
      </c>
      <c r="I795" s="317">
        <v>0</v>
      </c>
      <c r="J795" s="316">
        <v>17164949.829008002</v>
      </c>
      <c r="K795" s="317">
        <v>1</v>
      </c>
    </row>
    <row r="796" spans="1:11" ht="25.5">
      <c r="A796" s="311" t="s">
        <v>4499</v>
      </c>
      <c r="B796" s="311" t="s">
        <v>16</v>
      </c>
      <c r="C796" s="310" t="s">
        <v>4500</v>
      </c>
      <c r="D796" s="310" t="s">
        <v>142</v>
      </c>
      <c r="E796" s="311" t="s">
        <v>3211</v>
      </c>
      <c r="F796" s="311">
        <v>0.69809600000000005</v>
      </c>
      <c r="G796" s="311">
        <v>12.18</v>
      </c>
      <c r="H796" s="316">
        <v>8.5028092799999992</v>
      </c>
      <c r="I796" s="317">
        <v>0</v>
      </c>
      <c r="J796" s="316">
        <v>17164958.331817299</v>
      </c>
      <c r="K796" s="317">
        <v>1</v>
      </c>
    </row>
    <row r="797" spans="1:11" ht="25.5">
      <c r="A797" s="311" t="s">
        <v>4534</v>
      </c>
      <c r="B797" s="311" t="s">
        <v>16</v>
      </c>
      <c r="C797" s="310" t="s">
        <v>4535</v>
      </c>
      <c r="D797" s="310" t="s">
        <v>142</v>
      </c>
      <c r="E797" s="311" t="s">
        <v>36</v>
      </c>
      <c r="F797" s="311">
        <v>0.24286199999999999</v>
      </c>
      <c r="G797" s="311">
        <v>33.270000000000003</v>
      </c>
      <c r="H797" s="316">
        <v>8.0800187399999999</v>
      </c>
      <c r="I797" s="317">
        <v>0</v>
      </c>
      <c r="J797" s="316">
        <v>17164966.411835998</v>
      </c>
      <c r="K797" s="317">
        <v>1</v>
      </c>
    </row>
    <row r="798" spans="1:11">
      <c r="A798" s="311" t="s">
        <v>3294</v>
      </c>
      <c r="B798" s="311" t="s">
        <v>487</v>
      </c>
      <c r="C798" s="310" t="s">
        <v>3295</v>
      </c>
      <c r="D798" s="310" t="s">
        <v>142</v>
      </c>
      <c r="E798" s="311" t="s">
        <v>17</v>
      </c>
      <c r="F798" s="311">
        <v>40</v>
      </c>
      <c r="G798" s="311">
        <v>0.2</v>
      </c>
      <c r="H798" s="316">
        <v>8</v>
      </c>
      <c r="I798" s="317">
        <v>0</v>
      </c>
      <c r="J798" s="316">
        <v>17164974.411835998</v>
      </c>
      <c r="K798" s="317">
        <v>1</v>
      </c>
    </row>
    <row r="799" spans="1:11" ht="25.5">
      <c r="A799" s="311" t="s">
        <v>4538</v>
      </c>
      <c r="B799" s="311" t="s">
        <v>16</v>
      </c>
      <c r="C799" s="310" t="s">
        <v>4539</v>
      </c>
      <c r="D799" s="310" t="s">
        <v>142</v>
      </c>
      <c r="E799" s="311" t="s">
        <v>1121</v>
      </c>
      <c r="F799" s="311">
        <v>8.4000000000000005E-2</v>
      </c>
      <c r="G799" s="311">
        <v>88.95</v>
      </c>
      <c r="H799" s="316">
        <v>7.4718000000000009</v>
      </c>
      <c r="I799" s="317">
        <v>0</v>
      </c>
      <c r="J799" s="316">
        <v>17164981.883636001</v>
      </c>
      <c r="K799" s="317">
        <v>1</v>
      </c>
    </row>
    <row r="800" spans="1:11">
      <c r="A800" s="311" t="s">
        <v>4553</v>
      </c>
      <c r="B800" s="311" t="s">
        <v>21</v>
      </c>
      <c r="C800" s="310" t="s">
        <v>4554</v>
      </c>
      <c r="D800" s="310" t="s">
        <v>141</v>
      </c>
      <c r="E800" s="311" t="s">
        <v>26</v>
      </c>
      <c r="F800" s="311">
        <v>0.46808699999999998</v>
      </c>
      <c r="G800" s="311">
        <v>15.67</v>
      </c>
      <c r="H800" s="316">
        <v>7.3349232899999999</v>
      </c>
      <c r="I800" s="317">
        <v>0</v>
      </c>
      <c r="J800" s="316">
        <v>17164989.218559299</v>
      </c>
      <c r="K800" s="317">
        <v>1</v>
      </c>
    </row>
    <row r="801" spans="1:11" ht="25.5">
      <c r="A801" s="311" t="s">
        <v>4526</v>
      </c>
      <c r="B801" s="311" t="s">
        <v>16</v>
      </c>
      <c r="C801" s="310" t="s">
        <v>4527</v>
      </c>
      <c r="D801" s="310" t="s">
        <v>142</v>
      </c>
      <c r="E801" s="311" t="s">
        <v>36</v>
      </c>
      <c r="F801" s="311">
        <v>0.23133600000000001</v>
      </c>
      <c r="G801" s="311">
        <v>29.55</v>
      </c>
      <c r="H801" s="316">
        <v>6.8359788000000004</v>
      </c>
      <c r="I801" s="317">
        <v>0</v>
      </c>
      <c r="J801" s="316">
        <v>17164996.054538101</v>
      </c>
      <c r="K801" s="317">
        <v>1</v>
      </c>
    </row>
    <row r="802" spans="1:11">
      <c r="A802" s="311" t="s">
        <v>2047</v>
      </c>
      <c r="B802" s="311" t="s">
        <v>487</v>
      </c>
      <c r="C802" s="310" t="s">
        <v>2048</v>
      </c>
      <c r="D802" s="310" t="s">
        <v>711</v>
      </c>
      <c r="E802" s="311" t="s">
        <v>17</v>
      </c>
      <c r="F802" s="311">
        <v>0.54049499999999995</v>
      </c>
      <c r="G802" s="311">
        <v>12.54</v>
      </c>
      <c r="H802" s="316">
        <v>6.7778073000000001</v>
      </c>
      <c r="I802" s="317">
        <v>0</v>
      </c>
      <c r="J802" s="316">
        <v>17165002.8323454</v>
      </c>
      <c r="K802" s="317">
        <v>1</v>
      </c>
    </row>
    <row r="803" spans="1:11" ht="25.5">
      <c r="A803" s="311" t="s">
        <v>1471</v>
      </c>
      <c r="B803" s="311" t="s">
        <v>21</v>
      </c>
      <c r="C803" s="310" t="s">
        <v>501</v>
      </c>
      <c r="D803" s="310" t="s">
        <v>142</v>
      </c>
      <c r="E803" s="311" t="s">
        <v>45</v>
      </c>
      <c r="F803" s="311">
        <v>0.17493</v>
      </c>
      <c r="G803" s="311">
        <v>37.72</v>
      </c>
      <c r="H803" s="316">
        <v>6.5983596000000002</v>
      </c>
      <c r="I803" s="317">
        <v>0</v>
      </c>
      <c r="J803" s="316">
        <v>17165009.430705</v>
      </c>
      <c r="K803" s="317">
        <v>1</v>
      </c>
    </row>
    <row r="804" spans="1:11" ht="38.25">
      <c r="A804" s="311" t="s">
        <v>2039</v>
      </c>
      <c r="B804" s="311" t="s">
        <v>487</v>
      </c>
      <c r="C804" s="310" t="s">
        <v>2040</v>
      </c>
      <c r="D804" s="310" t="s">
        <v>142</v>
      </c>
      <c r="E804" s="311" t="s">
        <v>2038</v>
      </c>
      <c r="F804" s="311">
        <v>8.9707999999999996E-2</v>
      </c>
      <c r="G804" s="311">
        <v>66.72</v>
      </c>
      <c r="H804" s="316">
        <v>5.98531776</v>
      </c>
      <c r="I804" s="317">
        <v>0</v>
      </c>
      <c r="J804" s="316">
        <v>17165015.4160228</v>
      </c>
      <c r="K804" s="317">
        <v>1</v>
      </c>
    </row>
    <row r="805" spans="1:11">
      <c r="A805" s="311" t="s">
        <v>1655</v>
      </c>
      <c r="B805" s="311" t="s">
        <v>268</v>
      </c>
      <c r="C805" s="310" t="s">
        <v>3821</v>
      </c>
      <c r="D805" s="310" t="s">
        <v>142</v>
      </c>
      <c r="E805" s="311" t="s">
        <v>45</v>
      </c>
      <c r="F805" s="311">
        <v>2</v>
      </c>
      <c r="G805" s="311">
        <v>2.92</v>
      </c>
      <c r="H805" s="316">
        <v>5.84</v>
      </c>
      <c r="I805" s="317">
        <v>0</v>
      </c>
      <c r="J805" s="316">
        <v>17165021.2560228</v>
      </c>
      <c r="K805" s="317">
        <v>1</v>
      </c>
    </row>
    <row r="806" spans="1:11">
      <c r="A806" s="311" t="s">
        <v>1569</v>
      </c>
      <c r="B806" s="311" t="s">
        <v>268</v>
      </c>
      <c r="C806" s="310" t="s">
        <v>932</v>
      </c>
      <c r="D806" s="310" t="s">
        <v>142</v>
      </c>
      <c r="E806" s="311" t="s">
        <v>34</v>
      </c>
      <c r="F806" s="311">
        <v>34.340000000000003</v>
      </c>
      <c r="G806" s="311">
        <v>0.17</v>
      </c>
      <c r="H806" s="316">
        <v>5.8377999999999997</v>
      </c>
      <c r="I806" s="317">
        <v>0</v>
      </c>
      <c r="J806" s="316">
        <v>17165027.0938228</v>
      </c>
      <c r="K806" s="317">
        <v>1</v>
      </c>
    </row>
    <row r="807" spans="1:11" ht="25.5">
      <c r="A807" s="311" t="s">
        <v>4524</v>
      </c>
      <c r="B807" s="311" t="s">
        <v>16</v>
      </c>
      <c r="C807" s="310" t="s">
        <v>4525</v>
      </c>
      <c r="D807" s="310" t="s">
        <v>142</v>
      </c>
      <c r="E807" s="311" t="s">
        <v>17</v>
      </c>
      <c r="F807" s="311">
        <v>0.49704599999999999</v>
      </c>
      <c r="G807" s="311">
        <v>10.53</v>
      </c>
      <c r="H807" s="316">
        <v>5.2338943799999997</v>
      </c>
      <c r="I807" s="317">
        <v>0</v>
      </c>
      <c r="J807" s="316">
        <v>17165032.3277172</v>
      </c>
      <c r="K807" s="317">
        <v>1</v>
      </c>
    </row>
    <row r="808" spans="1:11" ht="25.5">
      <c r="A808" s="311" t="s">
        <v>3668</v>
      </c>
      <c r="B808" s="311" t="s">
        <v>21</v>
      </c>
      <c r="C808" s="310" t="s">
        <v>3669</v>
      </c>
      <c r="D808" s="310" t="s">
        <v>142</v>
      </c>
      <c r="E808" s="311" t="s">
        <v>45</v>
      </c>
      <c r="F808" s="311">
        <v>2</v>
      </c>
      <c r="G808" s="311">
        <v>2.2799999999999998</v>
      </c>
      <c r="H808" s="316">
        <v>4.5599999999999996</v>
      </c>
      <c r="I808" s="317">
        <v>0</v>
      </c>
      <c r="J808" s="316">
        <v>17165036.887717199</v>
      </c>
      <c r="K808" s="317">
        <v>1</v>
      </c>
    </row>
    <row r="809" spans="1:11">
      <c r="A809" s="311" t="s">
        <v>1588</v>
      </c>
      <c r="B809" s="311" t="s">
        <v>21</v>
      </c>
      <c r="C809" s="310" t="s">
        <v>187</v>
      </c>
      <c r="D809" s="310" t="s">
        <v>142</v>
      </c>
      <c r="E809" s="311" t="s">
        <v>45</v>
      </c>
      <c r="F809" s="311">
        <v>4</v>
      </c>
      <c r="G809" s="311">
        <v>1.1299999999999999</v>
      </c>
      <c r="H809" s="316">
        <v>4.5199999999999996</v>
      </c>
      <c r="I809" s="317">
        <v>0</v>
      </c>
      <c r="J809" s="316">
        <v>17165041.407717202</v>
      </c>
      <c r="K809" s="317">
        <v>1</v>
      </c>
    </row>
    <row r="810" spans="1:11" ht="25.5">
      <c r="A810" s="311" t="s">
        <v>3164</v>
      </c>
      <c r="B810" s="311" t="s">
        <v>16</v>
      </c>
      <c r="C810" s="310" t="s">
        <v>4509</v>
      </c>
      <c r="D810" s="310" t="s">
        <v>142</v>
      </c>
      <c r="E810" s="311" t="s">
        <v>17</v>
      </c>
      <c r="F810" s="311">
        <v>3.8879999999999999</v>
      </c>
      <c r="G810" s="311">
        <v>1.1599999999999999</v>
      </c>
      <c r="H810" s="316">
        <v>4.5100800000000003</v>
      </c>
      <c r="I810" s="317">
        <v>0</v>
      </c>
      <c r="J810" s="316">
        <v>17165045.9177972</v>
      </c>
      <c r="K810" s="317">
        <v>1</v>
      </c>
    </row>
    <row r="811" spans="1:11">
      <c r="A811" s="311" t="s">
        <v>3198</v>
      </c>
      <c r="B811" s="311" t="s">
        <v>268</v>
      </c>
      <c r="C811" s="310" t="s">
        <v>3199</v>
      </c>
      <c r="D811" s="310" t="s">
        <v>142</v>
      </c>
      <c r="E811" s="311" t="s">
        <v>38</v>
      </c>
      <c r="F811" s="311">
        <v>0.15</v>
      </c>
      <c r="G811" s="311">
        <v>29.05</v>
      </c>
      <c r="H811" s="316">
        <v>4.3574999999999999</v>
      </c>
      <c r="I811" s="317">
        <v>0</v>
      </c>
      <c r="J811" s="316">
        <v>17165050.275297198</v>
      </c>
      <c r="K811" s="317">
        <v>1</v>
      </c>
    </row>
    <row r="812" spans="1:11" ht="25.5">
      <c r="A812" s="311" t="s">
        <v>4503</v>
      </c>
      <c r="B812" s="311" t="s">
        <v>16</v>
      </c>
      <c r="C812" s="310" t="s">
        <v>4504</v>
      </c>
      <c r="D812" s="310" t="s">
        <v>142</v>
      </c>
      <c r="E812" s="311" t="s">
        <v>19</v>
      </c>
      <c r="F812" s="311">
        <v>0.63480000000000003</v>
      </c>
      <c r="G812" s="311">
        <v>6.74</v>
      </c>
      <c r="H812" s="316">
        <v>4.2785520000000004</v>
      </c>
      <c r="I812" s="317">
        <v>0</v>
      </c>
      <c r="J812" s="316">
        <v>17165054.553849202</v>
      </c>
      <c r="K812" s="317">
        <v>1</v>
      </c>
    </row>
    <row r="813" spans="1:11" ht="38.25">
      <c r="A813" s="311" t="s">
        <v>3207</v>
      </c>
      <c r="B813" s="311" t="s">
        <v>487</v>
      </c>
      <c r="C813" s="310" t="s">
        <v>3208</v>
      </c>
      <c r="D813" s="310" t="s">
        <v>142</v>
      </c>
      <c r="E813" s="311" t="s">
        <v>1820</v>
      </c>
      <c r="F813" s="311">
        <v>0.23749999999999999</v>
      </c>
      <c r="G813" s="311">
        <v>17.29</v>
      </c>
      <c r="H813" s="316">
        <v>4.1063749999999999</v>
      </c>
      <c r="I813" s="317">
        <v>0</v>
      </c>
      <c r="J813" s="316">
        <v>17165058.660224199</v>
      </c>
      <c r="K813" s="317">
        <v>1</v>
      </c>
    </row>
    <row r="814" spans="1:11">
      <c r="A814" s="311" t="s">
        <v>2056</v>
      </c>
      <c r="B814" s="311" t="s">
        <v>487</v>
      </c>
      <c r="C814" s="310" t="s">
        <v>2057</v>
      </c>
      <c r="D814" s="310" t="s">
        <v>142</v>
      </c>
      <c r="E814" s="311" t="s">
        <v>17</v>
      </c>
      <c r="F814" s="311">
        <v>0.216198</v>
      </c>
      <c r="G814" s="311">
        <v>18</v>
      </c>
      <c r="H814" s="316">
        <v>3.8915640000000002</v>
      </c>
      <c r="I814" s="317">
        <v>0</v>
      </c>
      <c r="J814" s="316">
        <v>17165062.5517882</v>
      </c>
      <c r="K814" s="317">
        <v>1</v>
      </c>
    </row>
    <row r="815" spans="1:11" ht="25.5">
      <c r="A815" s="311" t="s">
        <v>4514</v>
      </c>
      <c r="B815" s="311" t="s">
        <v>16</v>
      </c>
      <c r="C815" s="310" t="s">
        <v>4515</v>
      </c>
      <c r="D815" s="310" t="s">
        <v>142</v>
      </c>
      <c r="E815" s="311" t="s">
        <v>3211</v>
      </c>
      <c r="F815" s="311">
        <v>0.21807499999999999</v>
      </c>
      <c r="G815" s="311">
        <v>17.53</v>
      </c>
      <c r="H815" s="316">
        <v>3.8228547499999999</v>
      </c>
      <c r="I815" s="317">
        <v>0</v>
      </c>
      <c r="J815" s="316">
        <v>17165066.374642901</v>
      </c>
      <c r="K815" s="317">
        <v>1</v>
      </c>
    </row>
    <row r="816" spans="1:11" ht="25.5">
      <c r="A816" s="311" t="s">
        <v>1680</v>
      </c>
      <c r="B816" s="311" t="s">
        <v>21</v>
      </c>
      <c r="C816" s="310" t="s">
        <v>1092</v>
      </c>
      <c r="D816" s="310" t="s">
        <v>142</v>
      </c>
      <c r="E816" s="311" t="s">
        <v>45</v>
      </c>
      <c r="F816" s="311">
        <v>1</v>
      </c>
      <c r="G816" s="311">
        <v>3.81</v>
      </c>
      <c r="H816" s="316">
        <v>3.81</v>
      </c>
      <c r="I816" s="317">
        <v>0</v>
      </c>
      <c r="J816" s="316">
        <v>17165070.1846429</v>
      </c>
      <c r="K816" s="317">
        <v>1</v>
      </c>
    </row>
    <row r="817" spans="1:11" ht="25.5">
      <c r="A817" s="311" t="s">
        <v>1613</v>
      </c>
      <c r="B817" s="311" t="s">
        <v>21</v>
      </c>
      <c r="C817" s="310" t="s">
        <v>999</v>
      </c>
      <c r="D817" s="310" t="s">
        <v>142</v>
      </c>
      <c r="E817" s="311" t="s">
        <v>45</v>
      </c>
      <c r="F817" s="311">
        <v>1</v>
      </c>
      <c r="G817" s="311">
        <v>3.8</v>
      </c>
      <c r="H817" s="316">
        <v>3.8</v>
      </c>
      <c r="I817" s="317">
        <v>0</v>
      </c>
      <c r="J817" s="316">
        <v>17165073.984642901</v>
      </c>
      <c r="K817" s="317">
        <v>1</v>
      </c>
    </row>
    <row r="818" spans="1:11">
      <c r="A818" s="311" t="s">
        <v>4571</v>
      </c>
      <c r="B818" s="311" t="s">
        <v>487</v>
      </c>
      <c r="C818" s="310" t="s">
        <v>4572</v>
      </c>
      <c r="D818" s="310" t="s">
        <v>495</v>
      </c>
      <c r="E818" s="311" t="s">
        <v>17</v>
      </c>
      <c r="F818" s="311">
        <v>5.7000000000000002E-3</v>
      </c>
      <c r="G818" s="311">
        <v>617.95000000000005</v>
      </c>
      <c r="H818" s="316">
        <v>3.5223149999999999</v>
      </c>
      <c r="I818" s="317">
        <v>0</v>
      </c>
      <c r="J818" s="316">
        <v>17165077.5069579</v>
      </c>
      <c r="K818" s="317">
        <v>1</v>
      </c>
    </row>
    <row r="819" spans="1:11" ht="38.25">
      <c r="A819" s="311" t="s">
        <v>2036</v>
      </c>
      <c r="B819" s="311" t="s">
        <v>487</v>
      </c>
      <c r="C819" s="310" t="s">
        <v>2037</v>
      </c>
      <c r="D819" s="310" t="s">
        <v>142</v>
      </c>
      <c r="E819" s="311" t="s">
        <v>2038</v>
      </c>
      <c r="F819" s="311">
        <v>0.27625300000000003</v>
      </c>
      <c r="G819" s="311">
        <v>12.51</v>
      </c>
      <c r="H819" s="316">
        <v>3.45592503</v>
      </c>
      <c r="I819" s="317">
        <v>0</v>
      </c>
      <c r="J819" s="316">
        <v>17165080.962882899</v>
      </c>
      <c r="K819" s="317">
        <v>1</v>
      </c>
    </row>
    <row r="820" spans="1:11" ht="25.5">
      <c r="A820" s="311" t="s">
        <v>4493</v>
      </c>
      <c r="B820" s="311" t="s">
        <v>16</v>
      </c>
      <c r="C820" s="310" t="s">
        <v>4494</v>
      </c>
      <c r="D820" s="310" t="s">
        <v>142</v>
      </c>
      <c r="E820" s="311" t="s">
        <v>36</v>
      </c>
      <c r="F820" s="311">
        <v>0.1206</v>
      </c>
      <c r="G820" s="311">
        <v>26.83</v>
      </c>
      <c r="H820" s="316">
        <v>3.2356980000000002</v>
      </c>
      <c r="I820" s="317">
        <v>0</v>
      </c>
      <c r="J820" s="316">
        <v>17165084.198580898</v>
      </c>
      <c r="K820" s="317">
        <v>1</v>
      </c>
    </row>
    <row r="821" spans="1:11" ht="25.5">
      <c r="A821" s="311" t="s">
        <v>2016</v>
      </c>
      <c r="B821" s="311" t="s">
        <v>21</v>
      </c>
      <c r="C821" s="310" t="s">
        <v>2017</v>
      </c>
      <c r="D821" s="310" t="s">
        <v>915</v>
      </c>
      <c r="E821" s="311" t="s">
        <v>45</v>
      </c>
      <c r="F821" s="311">
        <v>4.0289999999999998E-4</v>
      </c>
      <c r="G821" s="316">
        <v>7709</v>
      </c>
      <c r="H821" s="316">
        <v>3.1059561000000002</v>
      </c>
      <c r="I821" s="317">
        <v>0</v>
      </c>
      <c r="J821" s="316">
        <v>17165087.304536998</v>
      </c>
      <c r="K821" s="317">
        <v>1</v>
      </c>
    </row>
    <row r="822" spans="1:11" ht="25.5">
      <c r="A822" s="311" t="s">
        <v>4391</v>
      </c>
      <c r="B822" s="311" t="s">
        <v>16</v>
      </c>
      <c r="C822" s="310" t="s">
        <v>4392</v>
      </c>
      <c r="D822" s="310" t="s">
        <v>142</v>
      </c>
      <c r="E822" s="311" t="s">
        <v>2</v>
      </c>
      <c r="F822" s="311">
        <v>1.9400000000000001E-2</v>
      </c>
      <c r="G822" s="311">
        <v>159.69999999999999</v>
      </c>
      <c r="H822" s="316">
        <v>3.0981800000000002</v>
      </c>
      <c r="I822" s="317">
        <v>0</v>
      </c>
      <c r="J822" s="316">
        <v>17165090.402717002</v>
      </c>
      <c r="K822" s="317">
        <v>1</v>
      </c>
    </row>
    <row r="823" spans="1:11" ht="25.5">
      <c r="A823" s="311" t="s">
        <v>4497</v>
      </c>
      <c r="B823" s="311" t="s">
        <v>16</v>
      </c>
      <c r="C823" s="310" t="s">
        <v>4498</v>
      </c>
      <c r="D823" s="310" t="s">
        <v>142</v>
      </c>
      <c r="E823" s="311" t="s">
        <v>3211</v>
      </c>
      <c r="F823" s="311">
        <v>0.32200000000000001</v>
      </c>
      <c r="G823" s="311">
        <v>9.6199999999999992</v>
      </c>
      <c r="H823" s="316">
        <v>3.0976400000000002</v>
      </c>
      <c r="I823" s="317">
        <v>0</v>
      </c>
      <c r="J823" s="316">
        <v>17165093.500356998</v>
      </c>
      <c r="K823" s="317">
        <v>1</v>
      </c>
    </row>
    <row r="824" spans="1:11">
      <c r="A824" s="311" t="s">
        <v>1468</v>
      </c>
      <c r="B824" s="311" t="s">
        <v>21</v>
      </c>
      <c r="C824" s="310" t="s">
        <v>499</v>
      </c>
      <c r="D824" s="310" t="s">
        <v>142</v>
      </c>
      <c r="E824" s="311" t="s">
        <v>45</v>
      </c>
      <c r="F824" s="311">
        <v>0.87494400000000006</v>
      </c>
      <c r="G824" s="311">
        <v>3.43</v>
      </c>
      <c r="H824" s="316">
        <v>3.0010579200000005</v>
      </c>
      <c r="I824" s="317">
        <v>0</v>
      </c>
      <c r="J824" s="316">
        <v>17165096.501414899</v>
      </c>
      <c r="K824" s="317">
        <v>1</v>
      </c>
    </row>
    <row r="825" spans="1:11" ht="25.5">
      <c r="A825" s="311" t="s">
        <v>3900</v>
      </c>
      <c r="B825" s="311" t="s">
        <v>21</v>
      </c>
      <c r="C825" s="310" t="s">
        <v>3901</v>
      </c>
      <c r="D825" s="310" t="s">
        <v>142</v>
      </c>
      <c r="E825" s="311" t="s">
        <v>45</v>
      </c>
      <c r="F825" s="311">
        <v>0.04</v>
      </c>
      <c r="G825" s="311">
        <v>67.14</v>
      </c>
      <c r="H825" s="316">
        <v>2.6856</v>
      </c>
      <c r="I825" s="317">
        <v>0</v>
      </c>
      <c r="J825" s="316">
        <v>17165099.1870149</v>
      </c>
      <c r="K825" s="317">
        <v>1</v>
      </c>
    </row>
    <row r="826" spans="1:11">
      <c r="A826" s="311" t="s">
        <v>2054</v>
      </c>
      <c r="B826" s="311" t="s">
        <v>487</v>
      </c>
      <c r="C826" s="310" t="s">
        <v>2055</v>
      </c>
      <c r="D826" s="310" t="s">
        <v>142</v>
      </c>
      <c r="E826" s="311" t="s">
        <v>17</v>
      </c>
      <c r="F826" s="311">
        <v>0.54049499999999995</v>
      </c>
      <c r="G826" s="311">
        <v>4.9000000000000004</v>
      </c>
      <c r="H826" s="316">
        <v>2.6484255000000001</v>
      </c>
      <c r="I826" s="317">
        <v>0</v>
      </c>
      <c r="J826" s="316">
        <v>17165101.835440401</v>
      </c>
      <c r="K826" s="317">
        <v>1</v>
      </c>
    </row>
    <row r="827" spans="1:11">
      <c r="A827" s="311" t="s">
        <v>2018</v>
      </c>
      <c r="B827" s="311" t="s">
        <v>21</v>
      </c>
      <c r="C827" s="310" t="s">
        <v>2019</v>
      </c>
      <c r="D827" s="310" t="s">
        <v>142</v>
      </c>
      <c r="E827" s="311" t="s">
        <v>34</v>
      </c>
      <c r="F827" s="311">
        <v>1.0166135000000001</v>
      </c>
      <c r="G827" s="311">
        <v>2.6</v>
      </c>
      <c r="H827" s="316">
        <v>2.6431950999999998</v>
      </c>
      <c r="I827" s="317">
        <v>0</v>
      </c>
      <c r="J827" s="316">
        <v>17165104.478635501</v>
      </c>
      <c r="K827" s="317">
        <v>1</v>
      </c>
    </row>
    <row r="828" spans="1:11" ht="25.5">
      <c r="A828" s="311" t="s">
        <v>4518</v>
      </c>
      <c r="B828" s="311" t="s">
        <v>16</v>
      </c>
      <c r="C828" s="310" t="s">
        <v>4519</v>
      </c>
      <c r="D828" s="310" t="s">
        <v>142</v>
      </c>
      <c r="E828" s="311" t="s">
        <v>17</v>
      </c>
      <c r="F828" s="311">
        <v>0.85255199999999998</v>
      </c>
      <c r="G828" s="311">
        <v>3.04</v>
      </c>
      <c r="H828" s="316">
        <v>2.59175808</v>
      </c>
      <c r="I828" s="317">
        <v>0</v>
      </c>
      <c r="J828" s="316">
        <v>17165107.0703936</v>
      </c>
      <c r="K828" s="317">
        <v>1</v>
      </c>
    </row>
    <row r="829" spans="1:11" ht="38.25">
      <c r="A829" s="311" t="s">
        <v>4616</v>
      </c>
      <c r="B829" s="311" t="s">
        <v>21</v>
      </c>
      <c r="C829" s="310" t="s">
        <v>4617</v>
      </c>
      <c r="D829" s="310" t="s">
        <v>142</v>
      </c>
      <c r="E829" s="311" t="s">
        <v>38</v>
      </c>
      <c r="F829" s="311">
        <v>0.2772</v>
      </c>
      <c r="G829" s="311">
        <v>9.32</v>
      </c>
      <c r="H829" s="316">
        <v>2.583504</v>
      </c>
      <c r="I829" s="317">
        <v>0</v>
      </c>
      <c r="J829" s="316">
        <v>17165109.653897598</v>
      </c>
      <c r="K829" s="317">
        <v>1</v>
      </c>
    </row>
    <row r="830" spans="1:11" ht="25.5">
      <c r="A830" s="311" t="s">
        <v>3906</v>
      </c>
      <c r="B830" s="311" t="s">
        <v>16</v>
      </c>
      <c r="C830" s="310" t="s">
        <v>3907</v>
      </c>
      <c r="D830" s="310" t="s">
        <v>142</v>
      </c>
      <c r="E830" s="311" t="s">
        <v>19</v>
      </c>
      <c r="F830" s="311">
        <v>6.1</v>
      </c>
      <c r="G830" s="311">
        <v>0.4</v>
      </c>
      <c r="H830" s="316">
        <v>2.44</v>
      </c>
      <c r="I830" s="317">
        <v>0</v>
      </c>
      <c r="J830" s="316">
        <v>17165112.0938976</v>
      </c>
      <c r="K830" s="317">
        <v>1</v>
      </c>
    </row>
    <row r="831" spans="1:11">
      <c r="A831" s="311" t="s">
        <v>1587</v>
      </c>
      <c r="B831" s="311" t="s">
        <v>21</v>
      </c>
      <c r="C831" s="310" t="s">
        <v>186</v>
      </c>
      <c r="D831" s="310" t="s">
        <v>142</v>
      </c>
      <c r="E831" s="311" t="s">
        <v>45</v>
      </c>
      <c r="F831" s="311">
        <v>4</v>
      </c>
      <c r="G831" s="311">
        <v>0.57999999999999996</v>
      </c>
      <c r="H831" s="316">
        <v>2.3199999999999998</v>
      </c>
      <c r="I831" s="317">
        <v>0</v>
      </c>
      <c r="J831" s="316">
        <v>17165114.4138976</v>
      </c>
      <c r="K831" s="317">
        <v>1</v>
      </c>
    </row>
    <row r="832" spans="1:11">
      <c r="A832" s="311" t="s">
        <v>4412</v>
      </c>
      <c r="B832" s="311" t="s">
        <v>268</v>
      </c>
      <c r="C832" s="310" t="s">
        <v>4413</v>
      </c>
      <c r="D832" s="310" t="s">
        <v>142</v>
      </c>
      <c r="E832" s="311" t="s">
        <v>34</v>
      </c>
      <c r="F832" s="311">
        <v>1.6</v>
      </c>
      <c r="G832" s="311">
        <v>0.94</v>
      </c>
      <c r="H832" s="316">
        <v>1.504</v>
      </c>
      <c r="I832" s="317">
        <v>0</v>
      </c>
      <c r="J832" s="316">
        <v>17165115.917897601</v>
      </c>
      <c r="K832" s="317">
        <v>1</v>
      </c>
    </row>
    <row r="833" spans="1:11">
      <c r="A833" s="311" t="s">
        <v>4569</v>
      </c>
      <c r="B833" s="311" t="s">
        <v>487</v>
      </c>
      <c r="C833" s="310" t="s">
        <v>4570</v>
      </c>
      <c r="D833" s="310" t="s">
        <v>495</v>
      </c>
      <c r="E833" s="311" t="s">
        <v>17</v>
      </c>
      <c r="F833" s="311">
        <v>5.7000000000000002E-3</v>
      </c>
      <c r="G833" s="311">
        <v>246</v>
      </c>
      <c r="H833" s="316">
        <v>1.4021999999999999</v>
      </c>
      <c r="I833" s="317">
        <v>0</v>
      </c>
      <c r="J833" s="316">
        <v>17165117.320097599</v>
      </c>
      <c r="K833" s="317">
        <v>1</v>
      </c>
    </row>
    <row r="834" spans="1:11" ht="38.25">
      <c r="A834" s="311" t="s">
        <v>2090</v>
      </c>
      <c r="B834" s="311" t="s">
        <v>487</v>
      </c>
      <c r="C834" s="310" t="s">
        <v>2091</v>
      </c>
      <c r="D834" s="310" t="s">
        <v>142</v>
      </c>
      <c r="E834" s="311" t="s">
        <v>17</v>
      </c>
      <c r="F834" s="311">
        <v>8.1019999999999998E-3</v>
      </c>
      <c r="G834" s="311">
        <v>166</v>
      </c>
      <c r="H834" s="316">
        <v>1.344932</v>
      </c>
      <c r="I834" s="317">
        <v>0</v>
      </c>
      <c r="J834" s="316">
        <v>17165118.6650296</v>
      </c>
      <c r="K834" s="317">
        <v>1</v>
      </c>
    </row>
    <row r="835" spans="1:11" ht="25.5">
      <c r="A835" s="311" t="s">
        <v>4077</v>
      </c>
      <c r="B835" s="311" t="s">
        <v>16</v>
      </c>
      <c r="C835" s="310" t="s">
        <v>4078</v>
      </c>
      <c r="D835" s="310" t="s">
        <v>142</v>
      </c>
      <c r="E835" s="311" t="s">
        <v>36</v>
      </c>
      <c r="F835" s="311">
        <v>0.06</v>
      </c>
      <c r="G835" s="311">
        <v>16.78</v>
      </c>
      <c r="H835" s="316">
        <v>1.0067999999999999</v>
      </c>
      <c r="I835" s="317">
        <v>0</v>
      </c>
      <c r="J835" s="316">
        <v>17165119.6718296</v>
      </c>
      <c r="K835" s="317">
        <v>1</v>
      </c>
    </row>
    <row r="836" spans="1:11" ht="38.25">
      <c r="A836" s="311" t="s">
        <v>2043</v>
      </c>
      <c r="B836" s="311" t="s">
        <v>487</v>
      </c>
      <c r="C836" s="310" t="s">
        <v>2044</v>
      </c>
      <c r="D836" s="310" t="s">
        <v>142</v>
      </c>
      <c r="E836" s="311" t="s">
        <v>17</v>
      </c>
      <c r="F836" s="311">
        <v>7.2066000000000005E-2</v>
      </c>
      <c r="G836" s="311">
        <v>13.9</v>
      </c>
      <c r="H836" s="316">
        <v>1.0017174</v>
      </c>
      <c r="I836" s="317">
        <v>0</v>
      </c>
      <c r="J836" s="316">
        <v>17165120.673547</v>
      </c>
      <c r="K836" s="317">
        <v>1</v>
      </c>
    </row>
    <row r="837" spans="1:11" ht="25.5">
      <c r="A837" s="311" t="s">
        <v>4507</v>
      </c>
      <c r="B837" s="311" t="s">
        <v>16</v>
      </c>
      <c r="C837" s="310" t="s">
        <v>4508</v>
      </c>
      <c r="D837" s="310" t="s">
        <v>142</v>
      </c>
      <c r="E837" s="311" t="s">
        <v>3211</v>
      </c>
      <c r="F837" s="311">
        <v>5.425E-2</v>
      </c>
      <c r="G837" s="311">
        <v>16.09</v>
      </c>
      <c r="H837" s="316">
        <v>0.87288250000000001</v>
      </c>
      <c r="I837" s="317">
        <v>0</v>
      </c>
      <c r="J837" s="316">
        <v>17165121.5464295</v>
      </c>
      <c r="K837" s="317">
        <v>1</v>
      </c>
    </row>
    <row r="838" spans="1:11" ht="25.5">
      <c r="A838" s="311" t="s">
        <v>4530</v>
      </c>
      <c r="B838" s="311" t="s">
        <v>16</v>
      </c>
      <c r="C838" s="310" t="s">
        <v>4531</v>
      </c>
      <c r="D838" s="310" t="s">
        <v>142</v>
      </c>
      <c r="E838" s="311" t="s">
        <v>17</v>
      </c>
      <c r="F838" s="311">
        <v>6.0690000000000001E-2</v>
      </c>
      <c r="G838" s="311">
        <v>14.03</v>
      </c>
      <c r="H838" s="316">
        <v>0.85148069999999998</v>
      </c>
      <c r="I838" s="317">
        <v>0</v>
      </c>
      <c r="J838" s="316">
        <v>17165122.3979102</v>
      </c>
      <c r="K838" s="317">
        <v>1</v>
      </c>
    </row>
    <row r="839" spans="1:11" ht="25.5">
      <c r="A839" s="311" t="s">
        <v>4501</v>
      </c>
      <c r="B839" s="311" t="s">
        <v>16</v>
      </c>
      <c r="C839" s="310" t="s">
        <v>4502</v>
      </c>
      <c r="D839" s="310" t="s">
        <v>142</v>
      </c>
      <c r="E839" s="311" t="s">
        <v>36</v>
      </c>
      <c r="F839" s="311">
        <v>6.4399999999999999E-2</v>
      </c>
      <c r="G839" s="311">
        <v>11.43</v>
      </c>
      <c r="H839" s="316">
        <v>0.73609199999999997</v>
      </c>
      <c r="I839" s="317">
        <v>0</v>
      </c>
      <c r="J839" s="316">
        <v>17165123.134002201</v>
      </c>
      <c r="K839" s="317">
        <v>1</v>
      </c>
    </row>
    <row r="840" spans="1:11">
      <c r="A840" s="311" t="s">
        <v>2079</v>
      </c>
      <c r="B840" s="311" t="s">
        <v>487</v>
      </c>
      <c r="C840" s="310" t="s">
        <v>2080</v>
      </c>
      <c r="D840" s="310" t="s">
        <v>142</v>
      </c>
      <c r="E840" s="311" t="s">
        <v>2081</v>
      </c>
      <c r="F840" s="311">
        <v>9.0387999999999996E-2</v>
      </c>
      <c r="G840" s="311">
        <v>6.7</v>
      </c>
      <c r="H840" s="316">
        <v>0.60559960000000002</v>
      </c>
      <c r="I840" s="317">
        <v>0</v>
      </c>
      <c r="J840" s="316">
        <v>17165123.739601798</v>
      </c>
      <c r="K840" s="317">
        <v>1</v>
      </c>
    </row>
    <row r="841" spans="1:11">
      <c r="A841" s="311" t="s">
        <v>4567</v>
      </c>
      <c r="B841" s="311" t="s">
        <v>487</v>
      </c>
      <c r="C841" s="310" t="s">
        <v>4568</v>
      </c>
      <c r="D841" s="310" t="s">
        <v>142</v>
      </c>
      <c r="E841" s="311" t="s">
        <v>17</v>
      </c>
      <c r="F841" s="311">
        <v>1.14E-2</v>
      </c>
      <c r="G841" s="311">
        <v>48.95</v>
      </c>
      <c r="H841" s="316">
        <v>0.55803000000000003</v>
      </c>
      <c r="I841" s="317">
        <v>0</v>
      </c>
      <c r="J841" s="316">
        <v>17165124.2976318</v>
      </c>
      <c r="K841" s="317">
        <v>1</v>
      </c>
    </row>
    <row r="842" spans="1:11">
      <c r="A842" s="311" t="s">
        <v>3735</v>
      </c>
      <c r="B842" s="311" t="s">
        <v>268</v>
      </c>
      <c r="C842" s="310" t="s">
        <v>3736</v>
      </c>
      <c r="D842" s="310" t="s">
        <v>142</v>
      </c>
      <c r="E842" s="311" t="s">
        <v>45</v>
      </c>
      <c r="F842" s="311">
        <v>0.45600000000000002</v>
      </c>
      <c r="G842" s="311">
        <v>1.1200000000000001</v>
      </c>
      <c r="H842" s="316">
        <v>0.51071999999999995</v>
      </c>
      <c r="I842" s="317">
        <v>0</v>
      </c>
      <c r="J842" s="316">
        <v>17165124.8083518</v>
      </c>
      <c r="K842" s="317">
        <v>1</v>
      </c>
    </row>
    <row r="843" spans="1:11">
      <c r="A843" s="311" t="s">
        <v>2071</v>
      </c>
      <c r="B843" s="311" t="s">
        <v>487</v>
      </c>
      <c r="C843" s="310" t="s">
        <v>2072</v>
      </c>
      <c r="D843" s="310" t="s">
        <v>142</v>
      </c>
      <c r="E843" s="311" t="s">
        <v>17</v>
      </c>
      <c r="F843" s="311">
        <v>1.5100000000000001E-3</v>
      </c>
      <c r="G843" s="311">
        <v>327.8</v>
      </c>
      <c r="H843" s="316">
        <v>0.49497799999999997</v>
      </c>
      <c r="I843" s="317">
        <v>0</v>
      </c>
      <c r="J843" s="316">
        <v>17165125.303329799</v>
      </c>
      <c r="K843" s="317">
        <v>1</v>
      </c>
    </row>
    <row r="844" spans="1:11" ht="38.25">
      <c r="A844" s="311" t="s">
        <v>2041</v>
      </c>
      <c r="B844" s="311" t="s">
        <v>487</v>
      </c>
      <c r="C844" s="310" t="s">
        <v>2042</v>
      </c>
      <c r="D844" s="310" t="s">
        <v>142</v>
      </c>
      <c r="E844" s="311" t="s">
        <v>17</v>
      </c>
      <c r="F844" s="311">
        <v>2.4022000000000002E-2</v>
      </c>
      <c r="G844" s="311">
        <v>18.07</v>
      </c>
      <c r="H844" s="316">
        <v>0.43407753999999998</v>
      </c>
      <c r="I844" s="317">
        <v>0</v>
      </c>
      <c r="J844" s="316">
        <v>17165125.737407301</v>
      </c>
      <c r="K844" s="317">
        <v>1</v>
      </c>
    </row>
    <row r="845" spans="1:11">
      <c r="A845" s="311" t="s">
        <v>1504</v>
      </c>
      <c r="B845" s="311" t="s">
        <v>268</v>
      </c>
      <c r="C845" s="310" t="s">
        <v>848</v>
      </c>
      <c r="D845" s="310" t="s">
        <v>142</v>
      </c>
      <c r="E845" s="311" t="s">
        <v>26</v>
      </c>
      <c r="F845" s="311">
        <v>0.42675000000000002</v>
      </c>
      <c r="G845" s="311">
        <v>0.9</v>
      </c>
      <c r="H845" s="316">
        <v>0.384075</v>
      </c>
      <c r="I845" s="317">
        <v>0</v>
      </c>
      <c r="J845" s="316">
        <v>17165126.121482302</v>
      </c>
      <c r="K845" s="317">
        <v>1</v>
      </c>
    </row>
    <row r="846" spans="1:11">
      <c r="A846" s="311" t="s">
        <v>2302</v>
      </c>
      <c r="B846" s="311" t="s">
        <v>487</v>
      </c>
      <c r="C846" s="310" t="s">
        <v>2303</v>
      </c>
      <c r="D846" s="310" t="s">
        <v>142</v>
      </c>
      <c r="E846" s="311" t="s">
        <v>17</v>
      </c>
      <c r="F846" s="311">
        <v>1.2760000000000001E-2</v>
      </c>
      <c r="G846" s="311">
        <v>26.89</v>
      </c>
      <c r="H846" s="316">
        <v>0.34311639999999999</v>
      </c>
      <c r="I846" s="317">
        <v>0</v>
      </c>
      <c r="J846" s="316">
        <v>17165126.4645987</v>
      </c>
      <c r="K846" s="317">
        <v>1</v>
      </c>
    </row>
    <row r="847" spans="1:11" ht="25.5">
      <c r="A847" s="311" t="s">
        <v>1778</v>
      </c>
      <c r="B847" s="311" t="s">
        <v>21</v>
      </c>
      <c r="C847" s="310" t="s">
        <v>1779</v>
      </c>
      <c r="D847" s="310" t="s">
        <v>142</v>
      </c>
      <c r="E847" s="311" t="s">
        <v>547</v>
      </c>
      <c r="F847" s="311">
        <v>3.78E-2</v>
      </c>
      <c r="G847" s="311">
        <v>8.41</v>
      </c>
      <c r="H847" s="316">
        <v>0.31789800000000001</v>
      </c>
      <c r="I847" s="317">
        <v>0</v>
      </c>
      <c r="J847" s="316">
        <v>17165126.782496698</v>
      </c>
      <c r="K847" s="317">
        <v>1</v>
      </c>
    </row>
    <row r="848" spans="1:11">
      <c r="A848" s="311" t="s">
        <v>2092</v>
      </c>
      <c r="B848" s="311" t="s">
        <v>487</v>
      </c>
      <c r="C848" s="310" t="s">
        <v>2093</v>
      </c>
      <c r="D848" s="310" t="s">
        <v>142</v>
      </c>
      <c r="E848" s="311" t="s">
        <v>17</v>
      </c>
      <c r="F848" s="311">
        <v>8.1019999999999998E-3</v>
      </c>
      <c r="G848" s="311">
        <v>36.9</v>
      </c>
      <c r="H848" s="316">
        <v>0.2989638</v>
      </c>
      <c r="I848" s="317">
        <v>0</v>
      </c>
      <c r="J848" s="316">
        <v>17165127.081460498</v>
      </c>
      <c r="K848" s="317">
        <v>1</v>
      </c>
    </row>
    <row r="849" spans="1:11">
      <c r="A849" s="311" t="s">
        <v>2094</v>
      </c>
      <c r="B849" s="311" t="s">
        <v>487</v>
      </c>
      <c r="C849" s="310" t="s">
        <v>2095</v>
      </c>
      <c r="D849" s="310" t="s">
        <v>142</v>
      </c>
      <c r="E849" s="311" t="s">
        <v>17</v>
      </c>
      <c r="F849" s="311">
        <v>1.2153000000000001E-2</v>
      </c>
      <c r="G849" s="311">
        <v>18.579999999999998</v>
      </c>
      <c r="H849" s="316">
        <v>0.22580274</v>
      </c>
      <c r="I849" s="317">
        <v>0</v>
      </c>
      <c r="J849" s="316">
        <v>17165127.307263199</v>
      </c>
      <c r="K849" s="317">
        <v>1</v>
      </c>
    </row>
    <row r="850" spans="1:11">
      <c r="A850" s="311" t="s">
        <v>2306</v>
      </c>
      <c r="B850" s="311" t="s">
        <v>487</v>
      </c>
      <c r="C850" s="310" t="s">
        <v>2307</v>
      </c>
      <c r="D850" s="310" t="s">
        <v>142</v>
      </c>
      <c r="E850" s="311" t="s">
        <v>17</v>
      </c>
      <c r="F850" s="311">
        <v>1.3600000000000001E-3</v>
      </c>
      <c r="G850" s="311">
        <v>163</v>
      </c>
      <c r="H850" s="316">
        <v>0.22168000000000002</v>
      </c>
      <c r="I850" s="317">
        <v>0</v>
      </c>
      <c r="J850" s="316">
        <v>17165127.5289432</v>
      </c>
      <c r="K850" s="317">
        <v>1</v>
      </c>
    </row>
    <row r="851" spans="1:11">
      <c r="A851" s="311" t="s">
        <v>4565</v>
      </c>
      <c r="B851" s="311" t="s">
        <v>487</v>
      </c>
      <c r="C851" s="310" t="s">
        <v>4566</v>
      </c>
      <c r="D851" s="310" t="s">
        <v>142</v>
      </c>
      <c r="E851" s="311" t="s">
        <v>17</v>
      </c>
      <c r="F851" s="311">
        <v>1.14E-2</v>
      </c>
      <c r="G851" s="311">
        <v>15.15</v>
      </c>
      <c r="H851" s="316">
        <v>0.17271</v>
      </c>
      <c r="I851" s="317">
        <v>0</v>
      </c>
      <c r="J851" s="316">
        <v>17165127.701653201</v>
      </c>
      <c r="K851" s="317">
        <v>1</v>
      </c>
    </row>
    <row r="852" spans="1:11" ht="25.5">
      <c r="A852" s="311" t="s">
        <v>4505</v>
      </c>
      <c r="B852" s="311" t="s">
        <v>16</v>
      </c>
      <c r="C852" s="310" t="s">
        <v>4506</v>
      </c>
      <c r="D852" s="310" t="s">
        <v>142</v>
      </c>
      <c r="E852" s="311" t="s">
        <v>3211</v>
      </c>
      <c r="F852" s="311">
        <v>1.5599999999999999E-2</v>
      </c>
      <c r="G852" s="311">
        <v>11.02</v>
      </c>
      <c r="H852" s="316">
        <v>0.17191200000000001</v>
      </c>
      <c r="I852" s="317">
        <v>0</v>
      </c>
      <c r="J852" s="316">
        <v>17165127.873565201</v>
      </c>
      <c r="K852" s="317">
        <v>1</v>
      </c>
    </row>
    <row r="853" spans="1:11" s="161" customFormat="1">
      <c r="A853" s="311" t="s">
        <v>4563</v>
      </c>
      <c r="B853" s="311" t="s">
        <v>487</v>
      </c>
      <c r="C853" s="310" t="s">
        <v>4564</v>
      </c>
      <c r="D853" s="310" t="s">
        <v>142</v>
      </c>
      <c r="E853" s="311" t="s">
        <v>17</v>
      </c>
      <c r="F853" s="311">
        <v>5.7000000000000002E-3</v>
      </c>
      <c r="G853" s="311">
        <v>29.9</v>
      </c>
      <c r="H853" s="316">
        <v>0.17043</v>
      </c>
      <c r="I853" s="317">
        <v>0</v>
      </c>
      <c r="J853" s="316">
        <v>17165128.043995202</v>
      </c>
      <c r="K853" s="317">
        <v>1</v>
      </c>
    </row>
    <row r="854" spans="1:11" s="161" customFormat="1">
      <c r="A854" s="311" t="s">
        <v>2096</v>
      </c>
      <c r="B854" s="311" t="s">
        <v>487</v>
      </c>
      <c r="C854" s="310" t="s">
        <v>2097</v>
      </c>
      <c r="D854" s="310" t="s">
        <v>142</v>
      </c>
      <c r="E854" s="311" t="s">
        <v>17</v>
      </c>
      <c r="F854" s="311">
        <v>4.0509999999999999E-3</v>
      </c>
      <c r="G854" s="311">
        <v>37.799999999999997</v>
      </c>
      <c r="H854" s="316">
        <v>0.15312780000000001</v>
      </c>
      <c r="I854" s="317">
        <v>0</v>
      </c>
      <c r="J854" s="316">
        <v>17165128.197122999</v>
      </c>
      <c r="K854" s="317">
        <v>1</v>
      </c>
    </row>
    <row r="855" spans="1:11" s="161" customFormat="1">
      <c r="A855" s="311" t="s">
        <v>2045</v>
      </c>
      <c r="B855" s="311" t="s">
        <v>487</v>
      </c>
      <c r="C855" s="310" t="s">
        <v>2046</v>
      </c>
      <c r="D855" s="310" t="s">
        <v>142</v>
      </c>
      <c r="E855" s="311" t="s">
        <v>17</v>
      </c>
      <c r="F855" s="311">
        <v>3.0200000000000001E-3</v>
      </c>
      <c r="G855" s="311">
        <v>45</v>
      </c>
      <c r="H855" s="316">
        <v>0.13589999999999999</v>
      </c>
      <c r="I855" s="317">
        <v>0</v>
      </c>
      <c r="J855" s="316">
        <v>17165128.333023001</v>
      </c>
      <c r="K855" s="317">
        <v>1</v>
      </c>
    </row>
    <row r="856" spans="1:11" s="161" customFormat="1">
      <c r="A856" s="311" t="s">
        <v>2066</v>
      </c>
      <c r="B856" s="311" t="s">
        <v>487</v>
      </c>
      <c r="C856" s="310" t="s">
        <v>2067</v>
      </c>
      <c r="D856" s="310" t="s">
        <v>142</v>
      </c>
      <c r="E856" s="311" t="s">
        <v>17</v>
      </c>
      <c r="F856" s="311">
        <v>1.057E-2</v>
      </c>
      <c r="G856" s="311">
        <v>11.6</v>
      </c>
      <c r="H856" s="316">
        <v>0.122612</v>
      </c>
      <c r="I856" s="317">
        <v>0</v>
      </c>
      <c r="J856" s="316">
        <v>17165128.455635</v>
      </c>
      <c r="K856" s="317">
        <v>1</v>
      </c>
    </row>
    <row r="857" spans="1:11" s="161" customFormat="1">
      <c r="A857" s="311" t="s">
        <v>2086</v>
      </c>
      <c r="B857" s="311" t="s">
        <v>487</v>
      </c>
      <c r="C857" s="310" t="s">
        <v>2087</v>
      </c>
      <c r="D857" s="310" t="s">
        <v>142</v>
      </c>
      <c r="E857" s="311" t="s">
        <v>17</v>
      </c>
      <c r="F857" s="311">
        <v>6.0400000000000002E-3</v>
      </c>
      <c r="G857" s="311">
        <v>18.8</v>
      </c>
      <c r="H857" s="316">
        <v>0.113552</v>
      </c>
      <c r="I857" s="317">
        <v>0</v>
      </c>
      <c r="J857" s="316">
        <v>17165128.569187</v>
      </c>
      <c r="K857" s="317">
        <v>1</v>
      </c>
    </row>
    <row r="858" spans="1:11" s="161" customFormat="1">
      <c r="A858" s="311" t="s">
        <v>2075</v>
      </c>
      <c r="B858" s="311" t="s">
        <v>487</v>
      </c>
      <c r="C858" s="310" t="s">
        <v>2076</v>
      </c>
      <c r="D858" s="310" t="s">
        <v>142</v>
      </c>
      <c r="E858" s="311" t="s">
        <v>17</v>
      </c>
      <c r="F858" s="311">
        <v>6.0400000000000002E-3</v>
      </c>
      <c r="G858" s="311">
        <v>18.75</v>
      </c>
      <c r="H858" s="316">
        <v>0.11325</v>
      </c>
      <c r="I858" s="317">
        <v>0</v>
      </c>
      <c r="J858" s="316">
        <v>17165128.682436999</v>
      </c>
      <c r="K858" s="317">
        <v>1</v>
      </c>
    </row>
    <row r="859" spans="1:11" s="161" customFormat="1">
      <c r="A859" s="311" t="s">
        <v>2068</v>
      </c>
      <c r="B859" s="311" t="s">
        <v>487</v>
      </c>
      <c r="C859" s="310" t="s">
        <v>2069</v>
      </c>
      <c r="D859" s="310" t="s">
        <v>142</v>
      </c>
      <c r="E859" s="311" t="s">
        <v>2070</v>
      </c>
      <c r="F859" s="311">
        <v>1.057E-2</v>
      </c>
      <c r="G859" s="311">
        <v>10.220000000000001</v>
      </c>
      <c r="H859" s="316">
        <v>0.10802539999999999</v>
      </c>
      <c r="I859" s="317">
        <v>0</v>
      </c>
      <c r="J859" s="316">
        <v>17165128.790462401</v>
      </c>
      <c r="K859" s="317">
        <v>1</v>
      </c>
    </row>
    <row r="860" spans="1:11" s="161" customFormat="1">
      <c r="A860" s="311" t="s">
        <v>2084</v>
      </c>
      <c r="B860" s="311" t="s">
        <v>487</v>
      </c>
      <c r="C860" s="310" t="s">
        <v>2085</v>
      </c>
      <c r="D860" s="310" t="s">
        <v>142</v>
      </c>
      <c r="E860" s="311" t="s">
        <v>17</v>
      </c>
      <c r="F860" s="311">
        <v>7.5500000000000003E-3</v>
      </c>
      <c r="G860" s="311">
        <v>12</v>
      </c>
      <c r="H860" s="316">
        <v>9.06E-2</v>
      </c>
      <c r="I860" s="317">
        <v>0</v>
      </c>
      <c r="J860" s="316">
        <v>17165128.8810624</v>
      </c>
      <c r="K860" s="317">
        <v>1</v>
      </c>
    </row>
    <row r="861" spans="1:11" s="161" customFormat="1">
      <c r="A861" s="311" t="s">
        <v>2304</v>
      </c>
      <c r="B861" s="311" t="s">
        <v>487</v>
      </c>
      <c r="C861" s="310" t="s">
        <v>2305</v>
      </c>
      <c r="D861" s="310" t="s">
        <v>142</v>
      </c>
      <c r="E861" s="311" t="s">
        <v>17</v>
      </c>
      <c r="F861" s="311">
        <v>1.3600000000000001E-3</v>
      </c>
      <c r="G861" s="311">
        <v>47.69</v>
      </c>
      <c r="H861" s="316">
        <v>6.4858399999999997E-2</v>
      </c>
      <c r="I861" s="317">
        <v>0</v>
      </c>
      <c r="J861" s="316">
        <v>17165128.945920799</v>
      </c>
      <c r="K861" s="317">
        <v>1</v>
      </c>
    </row>
    <row r="862" spans="1:11" s="161" customFormat="1">
      <c r="A862" s="311" t="s">
        <v>2060</v>
      </c>
      <c r="B862" s="311" t="s">
        <v>487</v>
      </c>
      <c r="C862" s="310" t="s">
        <v>2061</v>
      </c>
      <c r="D862" s="310" t="s">
        <v>142</v>
      </c>
      <c r="E862" s="311" t="s">
        <v>17</v>
      </c>
      <c r="F862" s="311">
        <v>3.0200000000000001E-3</v>
      </c>
      <c r="G862" s="311">
        <v>15.4</v>
      </c>
      <c r="H862" s="316">
        <v>4.6508000000000001E-2</v>
      </c>
      <c r="I862" s="317">
        <v>0</v>
      </c>
      <c r="J862" s="316">
        <v>17165128.992428798</v>
      </c>
      <c r="K862" s="317">
        <v>1</v>
      </c>
    </row>
    <row r="863" spans="1:11" s="161" customFormat="1">
      <c r="A863" s="311" t="s">
        <v>2064</v>
      </c>
      <c r="B863" s="311" t="s">
        <v>487</v>
      </c>
      <c r="C863" s="310" t="s">
        <v>2065</v>
      </c>
      <c r="D863" s="310" t="s">
        <v>142</v>
      </c>
      <c r="E863" s="311" t="s">
        <v>17</v>
      </c>
      <c r="F863" s="311">
        <v>1.5100000000000001E-3</v>
      </c>
      <c r="G863" s="311">
        <v>28</v>
      </c>
      <c r="H863" s="316">
        <v>4.2279999999999998E-2</v>
      </c>
      <c r="I863" s="317">
        <v>0</v>
      </c>
      <c r="J863" s="316">
        <v>17165129.034708802</v>
      </c>
      <c r="K863" s="317">
        <v>1</v>
      </c>
    </row>
    <row r="864" spans="1:11" s="161" customFormat="1">
      <c r="A864" s="311" t="s">
        <v>2073</v>
      </c>
      <c r="B864" s="311" t="s">
        <v>487</v>
      </c>
      <c r="C864" s="310" t="s">
        <v>2074</v>
      </c>
      <c r="D864" s="310" t="s">
        <v>142</v>
      </c>
      <c r="E864" s="311" t="s">
        <v>17</v>
      </c>
      <c r="F864" s="311">
        <v>3.0200000000000001E-3</v>
      </c>
      <c r="G864" s="311">
        <v>13.52</v>
      </c>
      <c r="H864" s="316">
        <v>4.0830400000000003E-2</v>
      </c>
      <c r="I864" s="317">
        <v>0</v>
      </c>
      <c r="J864" s="316">
        <v>17165129.075539201</v>
      </c>
      <c r="K864" s="317">
        <v>1</v>
      </c>
    </row>
    <row r="865" spans="1:11" s="161" customFormat="1" ht="38.25">
      <c r="A865" s="311" t="s">
        <v>4516</v>
      </c>
      <c r="B865" s="311" t="s">
        <v>16</v>
      </c>
      <c r="C865" s="310" t="s">
        <v>4517</v>
      </c>
      <c r="D865" s="310" t="s">
        <v>142</v>
      </c>
      <c r="E865" s="311" t="s">
        <v>17</v>
      </c>
      <c r="F865" s="311">
        <v>1.6164999999999999E-2</v>
      </c>
      <c r="G865" s="311">
        <v>2.5</v>
      </c>
      <c r="H865" s="316">
        <v>4.0412499999999997E-2</v>
      </c>
      <c r="I865" s="317">
        <v>0</v>
      </c>
      <c r="J865" s="316">
        <v>17165129.115951698</v>
      </c>
      <c r="K865" s="317">
        <v>1</v>
      </c>
    </row>
    <row r="866" spans="1:11" s="161" customFormat="1">
      <c r="A866" s="311" t="s">
        <v>2062</v>
      </c>
      <c r="B866" s="311" t="s">
        <v>487</v>
      </c>
      <c r="C866" s="310" t="s">
        <v>2063</v>
      </c>
      <c r="D866" s="310" t="s">
        <v>142</v>
      </c>
      <c r="E866" s="311" t="s">
        <v>17</v>
      </c>
      <c r="F866" s="311">
        <v>1.5100000000000001E-3</v>
      </c>
      <c r="G866" s="311">
        <v>25.95</v>
      </c>
      <c r="H866" s="316">
        <v>3.9184499999999997E-2</v>
      </c>
      <c r="I866" s="317">
        <v>0</v>
      </c>
      <c r="J866" s="316">
        <v>17165129.155136202</v>
      </c>
      <c r="K866" s="317">
        <v>1</v>
      </c>
    </row>
    <row r="867" spans="1:11">
      <c r="A867" s="311" t="s">
        <v>4580</v>
      </c>
      <c r="B867" s="311" t="s">
        <v>487</v>
      </c>
      <c r="C867" s="310" t="s">
        <v>4581</v>
      </c>
      <c r="D867" s="310" t="s">
        <v>142</v>
      </c>
      <c r="E867" s="311" t="s">
        <v>17</v>
      </c>
      <c r="F867" s="311">
        <v>4.2000000000000002E-4</v>
      </c>
      <c r="G867" s="311">
        <v>63</v>
      </c>
      <c r="H867" s="316">
        <v>2.6460000000000001E-2</v>
      </c>
      <c r="I867" s="317">
        <v>0</v>
      </c>
      <c r="J867" s="316">
        <v>17165129.181596201</v>
      </c>
      <c r="K867" s="317">
        <v>1</v>
      </c>
    </row>
    <row r="868" spans="1:11">
      <c r="A868" s="311" t="s">
        <v>2308</v>
      </c>
      <c r="B868" s="311" t="s">
        <v>487</v>
      </c>
      <c r="C868" s="310" t="s">
        <v>2309</v>
      </c>
      <c r="D868" s="310" t="s">
        <v>142</v>
      </c>
      <c r="E868" s="311" t="s">
        <v>17</v>
      </c>
      <c r="F868" s="311">
        <v>6.8000000000000005E-4</v>
      </c>
      <c r="G868" s="311">
        <v>34</v>
      </c>
      <c r="H868" s="316">
        <v>2.3119999999999998E-2</v>
      </c>
      <c r="I868" s="317">
        <v>0</v>
      </c>
      <c r="J868" s="316">
        <v>17165129.204716198</v>
      </c>
      <c r="K868" s="317">
        <v>1</v>
      </c>
    </row>
    <row r="869" spans="1:11">
      <c r="A869" s="311" t="s">
        <v>4576</v>
      </c>
      <c r="B869" s="311" t="s">
        <v>487</v>
      </c>
      <c r="C869" s="310" t="s">
        <v>4577</v>
      </c>
      <c r="D869" s="310" t="s">
        <v>142</v>
      </c>
      <c r="E869" s="311" t="s">
        <v>17</v>
      </c>
      <c r="F869" s="311">
        <v>7.6999999999999996E-4</v>
      </c>
      <c r="G869" s="311">
        <v>26.5</v>
      </c>
      <c r="H869" s="316">
        <v>2.0405E-2</v>
      </c>
      <c r="I869" s="317">
        <v>0</v>
      </c>
      <c r="J869" s="316">
        <v>17165129.2251212</v>
      </c>
      <c r="K869" s="317">
        <v>1</v>
      </c>
    </row>
    <row r="870" spans="1:11">
      <c r="A870" s="311" t="s">
        <v>4582</v>
      </c>
      <c r="B870" s="311" t="s">
        <v>487</v>
      </c>
      <c r="C870" s="310" t="s">
        <v>4583</v>
      </c>
      <c r="D870" s="310" t="s">
        <v>142</v>
      </c>
      <c r="E870" s="311" t="s">
        <v>17</v>
      </c>
      <c r="F870" s="311">
        <v>2.7999999999999998E-4</v>
      </c>
      <c r="G870" s="311">
        <v>60</v>
      </c>
      <c r="H870" s="316">
        <v>1.6799999999999999E-2</v>
      </c>
      <c r="I870" s="317">
        <v>0</v>
      </c>
      <c r="J870" s="316">
        <v>17165129.241921201</v>
      </c>
      <c r="K870" s="317">
        <v>1</v>
      </c>
    </row>
    <row r="871" spans="1:11">
      <c r="A871" s="311" t="s">
        <v>4578</v>
      </c>
      <c r="B871" s="311" t="s">
        <v>487</v>
      </c>
      <c r="C871" s="310" t="s">
        <v>4579</v>
      </c>
      <c r="D871" s="310" t="s">
        <v>142</v>
      </c>
      <c r="E871" s="311" t="s">
        <v>17</v>
      </c>
      <c r="F871" s="311">
        <v>4.8999999999999998E-4</v>
      </c>
      <c r="G871" s="311">
        <v>27.49</v>
      </c>
      <c r="H871" s="316">
        <v>1.34701E-2</v>
      </c>
      <c r="I871" s="317">
        <v>0</v>
      </c>
      <c r="J871" s="316">
        <v>17165129.2553913</v>
      </c>
      <c r="K871" s="317">
        <v>1</v>
      </c>
    </row>
    <row r="872" spans="1:11">
      <c r="A872" s="311" t="s">
        <v>4584</v>
      </c>
      <c r="B872" s="311" t="s">
        <v>487</v>
      </c>
      <c r="C872" s="310" t="s">
        <v>4585</v>
      </c>
      <c r="D872" s="310" t="s">
        <v>142</v>
      </c>
      <c r="E872" s="311" t="s">
        <v>17</v>
      </c>
      <c r="F872" s="311">
        <v>2.7999999999999998E-4</v>
      </c>
      <c r="G872" s="311">
        <v>32.299999999999997</v>
      </c>
      <c r="H872" s="316">
        <v>9.044E-3</v>
      </c>
      <c r="I872" s="317">
        <v>0</v>
      </c>
      <c r="J872" s="316">
        <v>17165129.264435299</v>
      </c>
      <c r="K872" s="317">
        <v>1</v>
      </c>
    </row>
    <row r="873" spans="1:11">
      <c r="A873" s="311" t="s">
        <v>3635</v>
      </c>
      <c r="B873" s="311" t="s">
        <v>487</v>
      </c>
      <c r="C873" s="310" t="s">
        <v>4573</v>
      </c>
      <c r="D873" s="310" t="s">
        <v>142</v>
      </c>
      <c r="E873" s="311" t="s">
        <v>17</v>
      </c>
      <c r="F873" s="311">
        <v>6.9999999999999994E-5</v>
      </c>
      <c r="G873" s="311">
        <v>36.57</v>
      </c>
      <c r="H873" s="316">
        <v>2.5598999999999999E-3</v>
      </c>
      <c r="I873" s="317">
        <v>0</v>
      </c>
      <c r="J873" s="316">
        <v>17165129.266995199</v>
      </c>
      <c r="K873" s="317">
        <v>1</v>
      </c>
    </row>
    <row r="874" spans="1:11">
      <c r="A874" s="311" t="s">
        <v>4574</v>
      </c>
      <c r="B874" s="311" t="s">
        <v>487</v>
      </c>
      <c r="C874" s="310" t="s">
        <v>4575</v>
      </c>
      <c r="D874" s="310" t="s">
        <v>142</v>
      </c>
      <c r="E874" s="311" t="s">
        <v>17</v>
      </c>
      <c r="F874" s="311">
        <v>6.9999999999999994E-5</v>
      </c>
      <c r="G874" s="311">
        <v>19.57</v>
      </c>
      <c r="H874" s="316">
        <v>1.3699000000000001E-3</v>
      </c>
      <c r="I874" s="317">
        <v>0</v>
      </c>
      <c r="J874" s="316">
        <v>17165129.2683651</v>
      </c>
      <c r="K874" s="317">
        <v>1</v>
      </c>
    </row>
    <row r="875" spans="1:11">
      <c r="A875" s="116"/>
      <c r="B875" s="215"/>
      <c r="C875" s="112"/>
      <c r="D875" s="112"/>
      <c r="E875" s="112"/>
      <c r="F875" s="112"/>
      <c r="G875" s="112"/>
      <c r="H875" s="112"/>
      <c r="I875" s="112"/>
      <c r="J875" s="112"/>
      <c r="K875" s="117"/>
    </row>
    <row r="876" spans="1:11">
      <c r="A876" s="116"/>
      <c r="B876" s="215"/>
      <c r="C876" s="202"/>
      <c r="D876" s="202"/>
      <c r="E876" s="202"/>
      <c r="F876" s="112"/>
      <c r="G876" s="112"/>
      <c r="H876" s="391" t="s">
        <v>2272</v>
      </c>
      <c r="I876" s="391"/>
      <c r="J876" s="391"/>
      <c r="K876" s="392"/>
    </row>
    <row r="877" spans="1:11">
      <c r="A877" s="116"/>
      <c r="B877" s="215"/>
      <c r="C877" s="202"/>
      <c r="D877" s="202"/>
      <c r="E877" s="202"/>
      <c r="F877" s="112"/>
      <c r="G877" s="112"/>
      <c r="H877" s="391" t="s">
        <v>495</v>
      </c>
      <c r="I877" s="391"/>
      <c r="J877" s="391"/>
      <c r="K877" s="219">
        <v>256708.23</v>
      </c>
    </row>
    <row r="878" spans="1:11">
      <c r="A878" s="116"/>
      <c r="B878" s="215"/>
      <c r="C878" s="202"/>
      <c r="D878" s="202"/>
      <c r="E878" s="202"/>
      <c r="F878" s="112"/>
      <c r="G878" s="112"/>
      <c r="H878" s="391" t="s">
        <v>915</v>
      </c>
      <c r="I878" s="391"/>
      <c r="J878" s="391"/>
      <c r="K878" s="219">
        <v>1298880.56</v>
      </c>
    </row>
    <row r="879" spans="1:11">
      <c r="A879" s="116"/>
      <c r="B879" s="215"/>
      <c r="C879" s="202"/>
      <c r="D879" s="202"/>
      <c r="E879" s="202"/>
      <c r="F879" s="112"/>
      <c r="G879" s="112"/>
      <c r="H879" s="391" t="s">
        <v>141</v>
      </c>
      <c r="I879" s="391"/>
      <c r="J879" s="391"/>
      <c r="K879" s="219">
        <v>2882010.25</v>
      </c>
    </row>
    <row r="880" spans="1:11">
      <c r="A880" s="116"/>
      <c r="B880" s="215"/>
      <c r="C880" s="202"/>
      <c r="D880" s="202"/>
      <c r="E880" s="202"/>
      <c r="F880" s="112"/>
      <c r="G880" s="112"/>
      <c r="H880" s="391" t="s">
        <v>142</v>
      </c>
      <c r="I880" s="391"/>
      <c r="J880" s="391"/>
      <c r="K880" s="219">
        <v>10554457.07</v>
      </c>
    </row>
    <row r="881" spans="1:11">
      <c r="A881" s="116"/>
      <c r="B881" s="215"/>
      <c r="C881" s="202"/>
      <c r="D881" s="202"/>
      <c r="E881" s="202"/>
      <c r="F881" s="112"/>
      <c r="G881" s="112"/>
      <c r="H881" s="391" t="s">
        <v>711</v>
      </c>
      <c r="I881" s="391"/>
      <c r="J881" s="391"/>
      <c r="K881" s="219">
        <v>2128805.79</v>
      </c>
    </row>
    <row r="882" spans="1:11">
      <c r="A882" s="116"/>
      <c r="B882" s="215"/>
      <c r="C882" s="202"/>
      <c r="D882" s="202"/>
      <c r="E882" s="202"/>
      <c r="F882" s="112"/>
      <c r="G882" s="112"/>
      <c r="H882" s="391" t="s">
        <v>4711</v>
      </c>
      <c r="I882" s="391"/>
      <c r="J882" s="391"/>
      <c r="K882" s="219">
        <v>2072.38</v>
      </c>
    </row>
    <row r="883" spans="1:11">
      <c r="A883" s="116"/>
      <c r="B883" s="215"/>
      <c r="C883" s="202"/>
      <c r="D883" s="202"/>
      <c r="E883" s="202"/>
      <c r="F883" s="112"/>
      <c r="G883" s="112"/>
      <c r="H883" s="391" t="s">
        <v>4712</v>
      </c>
      <c r="I883" s="391"/>
      <c r="J883" s="391"/>
      <c r="K883" s="219">
        <v>0</v>
      </c>
    </row>
    <row r="884" spans="1:11">
      <c r="A884" s="116"/>
      <c r="B884" s="215"/>
      <c r="C884" s="202"/>
      <c r="D884" s="202"/>
      <c r="E884" s="202"/>
      <c r="F884" s="112"/>
      <c r="G884" s="112"/>
      <c r="H884" s="391" t="s">
        <v>4713</v>
      </c>
      <c r="I884" s="391"/>
      <c r="J884" s="391"/>
      <c r="K884" s="219">
        <v>0</v>
      </c>
    </row>
    <row r="885" spans="1:11">
      <c r="A885" s="116"/>
      <c r="B885" s="215"/>
      <c r="C885" s="202"/>
      <c r="D885" s="202"/>
      <c r="E885" s="202"/>
      <c r="F885" s="112"/>
      <c r="G885" s="112"/>
      <c r="H885" s="391" t="s">
        <v>4714</v>
      </c>
      <c r="I885" s="391"/>
      <c r="J885" s="391"/>
      <c r="K885" s="219">
        <v>0</v>
      </c>
    </row>
    <row r="886" spans="1:11">
      <c r="A886" s="116"/>
      <c r="B886" s="215"/>
      <c r="C886" s="202"/>
      <c r="D886" s="202"/>
      <c r="E886" s="202"/>
      <c r="F886" s="112"/>
      <c r="G886" s="112"/>
      <c r="H886" s="391" t="s">
        <v>4715</v>
      </c>
      <c r="I886" s="391"/>
      <c r="J886" s="391"/>
      <c r="K886" s="219">
        <v>0</v>
      </c>
    </row>
    <row r="887" spans="1:11">
      <c r="A887" s="116"/>
      <c r="B887" s="215"/>
      <c r="C887" s="202"/>
      <c r="D887" s="202"/>
      <c r="E887" s="202"/>
      <c r="F887" s="112"/>
      <c r="G887" s="112"/>
      <c r="H887" s="391" t="s">
        <v>1833</v>
      </c>
      <c r="I887" s="391"/>
      <c r="J887" s="391"/>
      <c r="K887" s="219">
        <v>42194.99</v>
      </c>
    </row>
    <row r="888" spans="1:11">
      <c r="A888" s="116"/>
      <c r="B888" s="215"/>
      <c r="C888" s="202"/>
      <c r="D888" s="202"/>
      <c r="E888" s="202"/>
      <c r="F888" s="112"/>
      <c r="G888" s="112"/>
      <c r="H888" s="391" t="s">
        <v>4716</v>
      </c>
      <c r="I888" s="391"/>
      <c r="J888" s="391"/>
      <c r="K888" s="219">
        <v>0</v>
      </c>
    </row>
    <row r="889" spans="1:11">
      <c r="A889" s="116"/>
      <c r="B889" s="215"/>
      <c r="C889" s="112"/>
      <c r="D889" s="112"/>
      <c r="E889" s="112"/>
      <c r="F889" s="112"/>
      <c r="G889" s="112"/>
      <c r="H889" s="217"/>
      <c r="I889" s="112"/>
      <c r="J889" s="112"/>
      <c r="K889" s="117"/>
    </row>
    <row r="890" spans="1:11">
      <c r="A890" s="350"/>
      <c r="B890" s="351"/>
      <c r="C890" s="351"/>
      <c r="D890" s="118"/>
      <c r="E890" s="151"/>
      <c r="F890" s="157"/>
      <c r="G890" s="157"/>
      <c r="H890" s="218"/>
      <c r="I890" s="393" t="s">
        <v>131</v>
      </c>
      <c r="J890" s="393"/>
      <c r="K890" s="216">
        <f>'Orçamento Sintético'!H685</f>
        <v>17157033.77</v>
      </c>
    </row>
    <row r="891" spans="1:11">
      <c r="A891" s="350"/>
      <c r="B891" s="351"/>
      <c r="C891" s="351"/>
      <c r="D891" s="118"/>
      <c r="E891" s="151"/>
      <c r="F891" s="157"/>
      <c r="G891" s="157"/>
      <c r="H891" s="218"/>
      <c r="I891" s="393" t="s">
        <v>132</v>
      </c>
      <c r="J891" s="393"/>
      <c r="K891" s="216">
        <f>'Orçamento Sintético'!H686</f>
        <v>3719770.03</v>
      </c>
    </row>
    <row r="892" spans="1:11">
      <c r="A892" s="350"/>
      <c r="B892" s="351"/>
      <c r="C892" s="351"/>
      <c r="D892" s="118"/>
      <c r="E892" s="151"/>
      <c r="F892" s="157"/>
      <c r="G892" s="157"/>
      <c r="H892" s="218"/>
      <c r="I892" s="393" t="s">
        <v>133</v>
      </c>
      <c r="J892" s="393"/>
      <c r="K892" s="216">
        <f>'Orçamento Sintético'!H687</f>
        <v>20876803.800000001</v>
      </c>
    </row>
    <row r="893" spans="1:11" ht="15" thickBot="1">
      <c r="A893" s="119"/>
      <c r="B893" s="155"/>
      <c r="C893" s="155"/>
      <c r="D893" s="155"/>
      <c r="E893" s="155"/>
      <c r="F893" s="155"/>
      <c r="G893" s="155"/>
      <c r="H893" s="155"/>
      <c r="I893" s="155"/>
      <c r="J893" s="155"/>
      <c r="K893" s="156"/>
    </row>
    <row r="894" spans="1:11">
      <c r="A894" s="343" t="s">
        <v>3069</v>
      </c>
      <c r="B894" s="344"/>
      <c r="C894" s="344"/>
      <c r="D894" s="344"/>
      <c r="E894" s="344"/>
      <c r="F894" s="344"/>
      <c r="G894" s="344"/>
      <c r="H894" s="344"/>
      <c r="I894" s="344"/>
      <c r="J894" s="344"/>
      <c r="K894" s="344"/>
    </row>
    <row r="895" spans="1:11">
      <c r="A895" s="193"/>
      <c r="B895" s="193"/>
      <c r="C895" s="192"/>
      <c r="D895" s="192"/>
      <c r="E895" s="192"/>
      <c r="F895" s="193"/>
      <c r="G895" s="193"/>
      <c r="H895" s="193"/>
      <c r="I895" s="193"/>
      <c r="J895" s="193"/>
      <c r="K895" s="193"/>
    </row>
    <row r="896" spans="1:11">
      <c r="A896" s="193"/>
      <c r="B896" s="193"/>
      <c r="C896" s="192"/>
      <c r="D896" s="192"/>
      <c r="E896" s="192"/>
      <c r="F896" s="193"/>
      <c r="G896" s="193"/>
      <c r="H896" s="193"/>
      <c r="I896" s="193"/>
      <c r="J896" s="193"/>
      <c r="K896" s="193"/>
    </row>
    <row r="897" spans="1:11">
      <c r="A897" s="193"/>
      <c r="B897" s="193"/>
      <c r="C897" s="192"/>
      <c r="D897" s="192"/>
      <c r="E897" s="192"/>
      <c r="F897" s="193"/>
      <c r="G897" s="193"/>
      <c r="H897" s="193"/>
      <c r="I897" s="193"/>
      <c r="J897" s="193"/>
      <c r="K897" s="193"/>
    </row>
    <row r="898" spans="1:11">
      <c r="A898" s="193"/>
      <c r="B898" s="193"/>
      <c r="C898" s="192"/>
      <c r="D898" s="192"/>
      <c r="E898" s="192"/>
      <c r="F898" s="193"/>
      <c r="G898" s="193"/>
      <c r="H898" s="193"/>
      <c r="I898" s="193"/>
      <c r="J898" s="193"/>
      <c r="K898" s="193"/>
    </row>
    <row r="899" spans="1:11">
      <c r="A899" s="193"/>
      <c r="B899" s="193"/>
      <c r="C899" s="192"/>
      <c r="D899" s="192"/>
      <c r="E899" s="192"/>
      <c r="F899" s="193"/>
      <c r="G899" s="193"/>
      <c r="H899" s="193"/>
      <c r="I899" s="193"/>
      <c r="J899" s="193"/>
      <c r="K899" s="193"/>
    </row>
    <row r="900" spans="1:11">
      <c r="A900" s="193"/>
      <c r="B900" s="193"/>
      <c r="C900" s="192"/>
      <c r="D900" s="192"/>
      <c r="E900" s="192"/>
      <c r="F900" s="193"/>
      <c r="G900" s="193"/>
      <c r="H900" s="193"/>
      <c r="I900" s="193"/>
      <c r="J900" s="193"/>
      <c r="K900" s="193"/>
    </row>
    <row r="901" spans="1:11">
      <c r="A901" s="193"/>
      <c r="B901" s="193"/>
      <c r="C901" s="192"/>
      <c r="D901" s="192"/>
      <c r="E901" s="192"/>
      <c r="F901" s="193"/>
      <c r="G901" s="193"/>
      <c r="H901" s="193"/>
      <c r="I901" s="193"/>
      <c r="J901" s="193"/>
      <c r="K901" s="193"/>
    </row>
    <row r="902" spans="1:11">
      <c r="A902" s="193"/>
      <c r="B902" s="193"/>
      <c r="C902" s="192"/>
      <c r="D902" s="192"/>
      <c r="E902" s="192"/>
      <c r="F902" s="193"/>
      <c r="G902" s="193"/>
      <c r="H902" s="193"/>
      <c r="I902" s="193"/>
      <c r="J902" s="193"/>
      <c r="K902" s="193"/>
    </row>
    <row r="903" spans="1:11">
      <c r="A903" s="193"/>
      <c r="B903" s="193"/>
      <c r="C903" s="192"/>
      <c r="D903" s="192"/>
      <c r="E903" s="192"/>
      <c r="F903" s="193"/>
      <c r="G903" s="193"/>
      <c r="H903" s="193"/>
      <c r="I903" s="193"/>
      <c r="J903" s="193"/>
      <c r="K903" s="193"/>
    </row>
    <row r="904" spans="1:11">
      <c r="A904" s="193"/>
      <c r="B904" s="193"/>
      <c r="C904" s="192"/>
      <c r="D904" s="192"/>
      <c r="E904" s="192"/>
      <c r="F904" s="193"/>
      <c r="G904" s="193"/>
      <c r="H904" s="193"/>
      <c r="I904" s="193"/>
      <c r="J904" s="193"/>
      <c r="K904" s="193"/>
    </row>
    <row r="905" spans="1:11">
      <c r="A905" s="193"/>
      <c r="B905" s="193"/>
      <c r="C905" s="192"/>
      <c r="D905" s="192"/>
      <c r="E905" s="192"/>
      <c r="F905" s="193"/>
      <c r="G905" s="193"/>
      <c r="H905" s="193"/>
      <c r="I905" s="193"/>
      <c r="J905" s="193"/>
      <c r="K905" s="193"/>
    </row>
    <row r="906" spans="1:11">
      <c r="A906" s="193"/>
      <c r="B906" s="193"/>
      <c r="C906" s="192"/>
      <c r="D906" s="192"/>
      <c r="E906" s="192"/>
      <c r="F906" s="193"/>
      <c r="G906" s="193"/>
      <c r="H906" s="193"/>
      <c r="I906" s="193"/>
      <c r="J906" s="193"/>
      <c r="K906" s="193"/>
    </row>
    <row r="907" spans="1:11">
      <c r="A907" s="193"/>
      <c r="B907" s="193"/>
      <c r="C907" s="192"/>
      <c r="D907" s="192"/>
      <c r="E907" s="192"/>
      <c r="F907" s="193"/>
      <c r="G907" s="193"/>
      <c r="H907" s="193"/>
      <c r="I907" s="193"/>
      <c r="J907" s="193"/>
      <c r="K907" s="193"/>
    </row>
    <row r="908" spans="1:11">
      <c r="A908" s="193"/>
      <c r="B908" s="193"/>
      <c r="C908" s="192"/>
      <c r="D908" s="192"/>
      <c r="E908" s="192"/>
      <c r="F908" s="193"/>
      <c r="G908" s="193"/>
      <c r="H908" s="193"/>
      <c r="I908" s="193"/>
      <c r="J908" s="193"/>
      <c r="K908" s="193"/>
    </row>
    <row r="909" spans="1:11">
      <c r="A909" s="193"/>
      <c r="B909" s="193"/>
      <c r="C909" s="192"/>
      <c r="D909" s="192"/>
      <c r="E909" s="192"/>
      <c r="F909" s="193"/>
      <c r="G909" s="193"/>
      <c r="H909" s="193"/>
      <c r="I909" s="193"/>
      <c r="J909" s="193"/>
      <c r="K909" s="193"/>
    </row>
    <row r="910" spans="1:11">
      <c r="A910" s="193"/>
      <c r="B910" s="193"/>
      <c r="C910" s="192"/>
      <c r="D910" s="192"/>
      <c r="E910" s="192"/>
      <c r="F910" s="193"/>
      <c r="G910" s="193"/>
      <c r="H910" s="193"/>
      <c r="I910" s="193"/>
      <c r="J910" s="193"/>
      <c r="K910" s="193"/>
    </row>
    <row r="911" spans="1:11">
      <c r="A911" s="193"/>
      <c r="B911" s="193"/>
      <c r="C911" s="192"/>
      <c r="D911" s="192"/>
      <c r="E911" s="192"/>
      <c r="F911" s="193"/>
      <c r="G911" s="193"/>
      <c r="H911" s="193"/>
      <c r="I911" s="193"/>
      <c r="J911" s="193"/>
      <c r="K911" s="193"/>
    </row>
    <row r="912" spans="1:11">
      <c r="A912" s="193"/>
      <c r="B912" s="193"/>
      <c r="C912" s="192"/>
      <c r="D912" s="192"/>
      <c r="E912" s="192"/>
      <c r="F912" s="193"/>
      <c r="G912" s="193"/>
      <c r="H912" s="193"/>
      <c r="I912" s="193"/>
      <c r="J912" s="193"/>
      <c r="K912" s="193"/>
    </row>
    <row r="913" spans="1:11">
      <c r="A913" s="193"/>
      <c r="B913" s="193"/>
      <c r="C913" s="192"/>
      <c r="D913" s="192"/>
      <c r="E913" s="192"/>
      <c r="F913" s="193"/>
      <c r="G913" s="193"/>
      <c r="H913" s="193"/>
      <c r="I913" s="193"/>
      <c r="J913" s="193"/>
      <c r="K913" s="193"/>
    </row>
    <row r="914" spans="1:11">
      <c r="A914" s="193"/>
      <c r="B914" s="193"/>
      <c r="C914" s="192"/>
      <c r="D914" s="192"/>
      <c r="E914" s="192"/>
      <c r="F914" s="193"/>
      <c r="G914" s="193"/>
      <c r="H914" s="193"/>
      <c r="I914" s="193"/>
      <c r="J914" s="193"/>
      <c r="K914" s="193"/>
    </row>
    <row r="915" spans="1:11">
      <c r="A915" s="193"/>
      <c r="B915" s="193"/>
      <c r="C915" s="192"/>
      <c r="D915" s="192"/>
      <c r="E915" s="192"/>
      <c r="F915" s="193"/>
      <c r="G915" s="193"/>
      <c r="H915" s="193"/>
      <c r="I915" s="193"/>
      <c r="J915" s="193"/>
      <c r="K915" s="193"/>
    </row>
    <row r="916" spans="1:11">
      <c r="A916" s="193"/>
      <c r="B916" s="193"/>
      <c r="C916" s="192"/>
      <c r="D916" s="192"/>
      <c r="E916" s="192"/>
      <c r="F916" s="193"/>
      <c r="G916" s="193"/>
      <c r="H916" s="193"/>
      <c r="I916" s="193"/>
      <c r="J916" s="193"/>
      <c r="K916" s="193"/>
    </row>
    <row r="917" spans="1:11">
      <c r="A917" s="193"/>
      <c r="B917" s="193"/>
      <c r="C917" s="192"/>
      <c r="D917" s="192"/>
      <c r="E917" s="192"/>
      <c r="F917" s="193"/>
      <c r="G917" s="193"/>
      <c r="H917" s="193"/>
      <c r="I917" s="193"/>
      <c r="J917" s="193"/>
      <c r="K917" s="193"/>
    </row>
    <row r="918" spans="1:11">
      <c r="A918" s="193"/>
      <c r="B918" s="193"/>
      <c r="C918" s="192"/>
      <c r="D918" s="192"/>
      <c r="E918" s="192"/>
      <c r="F918" s="193"/>
      <c r="G918" s="193"/>
      <c r="H918" s="193"/>
      <c r="I918" s="193"/>
      <c r="J918" s="193"/>
      <c r="K918" s="193"/>
    </row>
    <row r="919" spans="1:11">
      <c r="A919" s="193"/>
      <c r="B919" s="193"/>
      <c r="C919" s="192"/>
      <c r="D919" s="192"/>
      <c r="E919" s="192"/>
      <c r="F919" s="193"/>
      <c r="G919" s="193"/>
      <c r="H919" s="193"/>
      <c r="I919" s="193"/>
      <c r="J919" s="193"/>
      <c r="K919" s="193"/>
    </row>
    <row r="920" spans="1:11">
      <c r="A920" s="193"/>
      <c r="B920" s="193"/>
      <c r="C920" s="192"/>
      <c r="D920" s="192"/>
      <c r="E920" s="192"/>
      <c r="F920" s="193"/>
      <c r="G920" s="193"/>
      <c r="H920" s="193"/>
      <c r="I920" s="193"/>
      <c r="J920" s="193"/>
      <c r="K920" s="193"/>
    </row>
    <row r="921" spans="1:11">
      <c r="A921" s="193"/>
      <c r="B921" s="193"/>
      <c r="C921" s="192"/>
      <c r="D921" s="192"/>
      <c r="E921" s="192"/>
      <c r="F921" s="193"/>
      <c r="G921" s="193"/>
      <c r="H921" s="193"/>
      <c r="I921" s="193"/>
      <c r="J921" s="193"/>
      <c r="K921" s="193"/>
    </row>
    <row r="922" spans="1:11">
      <c r="A922" s="193"/>
      <c r="B922" s="193"/>
      <c r="C922" s="192"/>
      <c r="D922" s="192"/>
      <c r="E922" s="192"/>
      <c r="F922" s="193"/>
      <c r="G922" s="193"/>
      <c r="H922" s="193"/>
      <c r="I922" s="193"/>
      <c r="J922" s="193"/>
      <c r="K922" s="193"/>
    </row>
    <row r="923" spans="1:11">
      <c r="A923" s="193"/>
      <c r="B923" s="193"/>
      <c r="C923" s="192"/>
      <c r="D923" s="192"/>
      <c r="E923" s="192"/>
      <c r="F923" s="193"/>
      <c r="G923" s="193"/>
      <c r="H923" s="193"/>
      <c r="I923" s="193"/>
      <c r="J923" s="193"/>
      <c r="K923" s="193"/>
    </row>
    <row r="924" spans="1:11">
      <c r="A924" s="193"/>
      <c r="B924" s="193"/>
      <c r="C924" s="192"/>
      <c r="D924" s="192"/>
      <c r="E924" s="192"/>
      <c r="F924" s="193"/>
      <c r="G924" s="193"/>
      <c r="H924" s="193"/>
      <c r="I924" s="193"/>
      <c r="J924" s="193"/>
      <c r="K924" s="193"/>
    </row>
    <row r="925" spans="1:11">
      <c r="A925" s="193"/>
      <c r="B925" s="193"/>
      <c r="C925" s="192"/>
      <c r="D925" s="192"/>
      <c r="E925" s="192"/>
      <c r="F925" s="193"/>
      <c r="G925" s="193"/>
      <c r="H925" s="193"/>
      <c r="I925" s="193"/>
      <c r="J925" s="193"/>
      <c r="K925" s="193"/>
    </row>
    <row r="926" spans="1:11">
      <c r="A926" s="193"/>
      <c r="B926" s="193"/>
      <c r="C926" s="192"/>
      <c r="D926" s="192"/>
      <c r="E926" s="192"/>
      <c r="F926" s="193"/>
      <c r="G926" s="193"/>
      <c r="H926" s="193"/>
      <c r="I926" s="193"/>
      <c r="J926" s="193"/>
      <c r="K926" s="193"/>
    </row>
    <row r="927" spans="1:11">
      <c r="A927" s="193"/>
      <c r="B927" s="193"/>
      <c r="C927" s="192"/>
      <c r="D927" s="192"/>
      <c r="E927" s="192"/>
      <c r="F927" s="193"/>
      <c r="G927" s="193"/>
      <c r="H927" s="193"/>
      <c r="I927" s="193"/>
      <c r="J927" s="193"/>
      <c r="K927" s="193"/>
    </row>
    <row r="928" spans="1:11">
      <c r="A928" s="193"/>
      <c r="B928" s="193"/>
      <c r="C928" s="192"/>
      <c r="D928" s="192"/>
      <c r="E928" s="192"/>
      <c r="F928" s="193"/>
      <c r="G928" s="193"/>
      <c r="H928" s="193"/>
      <c r="I928" s="193"/>
      <c r="J928" s="193"/>
      <c r="K928" s="193"/>
    </row>
    <row r="929" spans="1:11">
      <c r="A929" s="193"/>
      <c r="B929" s="193"/>
      <c r="C929" s="192"/>
      <c r="D929" s="192"/>
      <c r="E929" s="192"/>
      <c r="F929" s="193"/>
      <c r="G929" s="193"/>
      <c r="H929" s="193"/>
      <c r="I929" s="193"/>
      <c r="J929" s="193"/>
      <c r="K929" s="193"/>
    </row>
    <row r="930" spans="1:11">
      <c r="A930" s="193"/>
      <c r="B930" s="193"/>
      <c r="C930" s="192"/>
      <c r="D930" s="192"/>
      <c r="E930" s="192"/>
      <c r="F930" s="193"/>
      <c r="G930" s="193"/>
      <c r="H930" s="193"/>
      <c r="I930" s="193"/>
      <c r="J930" s="193"/>
      <c r="K930" s="193"/>
    </row>
    <row r="931" spans="1:11">
      <c r="A931" s="193"/>
      <c r="B931" s="193"/>
      <c r="C931" s="192"/>
      <c r="D931" s="192"/>
      <c r="E931" s="192"/>
      <c r="F931" s="193"/>
      <c r="G931" s="193"/>
      <c r="H931" s="193"/>
      <c r="I931" s="193"/>
      <c r="J931" s="193"/>
      <c r="K931" s="193"/>
    </row>
    <row r="932" spans="1:11">
      <c r="A932" s="193"/>
      <c r="B932" s="193"/>
      <c r="C932" s="192"/>
      <c r="D932" s="192"/>
      <c r="E932" s="192"/>
      <c r="F932" s="193"/>
      <c r="G932" s="193"/>
      <c r="H932" s="193"/>
      <c r="I932" s="193"/>
      <c r="J932" s="193"/>
      <c r="K932" s="193"/>
    </row>
    <row r="933" spans="1:11">
      <c r="A933" s="193"/>
      <c r="B933" s="193"/>
      <c r="C933" s="192"/>
      <c r="D933" s="192"/>
      <c r="E933" s="192"/>
      <c r="F933" s="193"/>
      <c r="G933" s="193"/>
      <c r="H933" s="193"/>
      <c r="I933" s="193"/>
      <c r="J933" s="193"/>
      <c r="K933" s="193"/>
    </row>
    <row r="934" spans="1:11">
      <c r="A934" s="193"/>
      <c r="B934" s="193"/>
      <c r="C934" s="192"/>
      <c r="D934" s="192"/>
      <c r="E934" s="192"/>
      <c r="F934" s="193"/>
      <c r="G934" s="193"/>
      <c r="H934" s="193"/>
      <c r="I934" s="193"/>
      <c r="J934" s="193"/>
      <c r="K934" s="193"/>
    </row>
    <row r="935" spans="1:11">
      <c r="A935" s="193"/>
      <c r="B935" s="193"/>
      <c r="C935" s="192"/>
      <c r="D935" s="192"/>
      <c r="E935" s="192"/>
      <c r="F935" s="193"/>
      <c r="G935" s="193"/>
      <c r="H935" s="193"/>
      <c r="I935" s="193"/>
      <c r="J935" s="193"/>
      <c r="K935" s="193"/>
    </row>
    <row r="936" spans="1:11">
      <c r="A936" s="193"/>
      <c r="B936" s="193"/>
      <c r="C936" s="192"/>
      <c r="D936" s="192"/>
      <c r="E936" s="192"/>
      <c r="F936" s="193"/>
      <c r="G936" s="193"/>
      <c r="H936" s="193"/>
      <c r="I936" s="193"/>
      <c r="J936" s="193"/>
      <c r="K936" s="193"/>
    </row>
    <row r="937" spans="1:11">
      <c r="A937" s="193"/>
      <c r="B937" s="193"/>
      <c r="C937" s="192"/>
      <c r="D937" s="192"/>
      <c r="E937" s="192"/>
      <c r="F937" s="193"/>
      <c r="G937" s="193"/>
      <c r="H937" s="193"/>
      <c r="I937" s="193"/>
      <c r="J937" s="193"/>
      <c r="K937" s="193"/>
    </row>
    <row r="938" spans="1:11">
      <c r="A938" s="193"/>
      <c r="B938" s="193"/>
      <c r="C938" s="192"/>
      <c r="D938" s="192"/>
      <c r="E938" s="192"/>
      <c r="F938" s="193"/>
      <c r="G938" s="193"/>
      <c r="H938" s="193"/>
      <c r="I938" s="193"/>
      <c r="J938" s="193"/>
      <c r="K938" s="193"/>
    </row>
    <row r="939" spans="1:11">
      <c r="A939" s="193"/>
      <c r="B939" s="193"/>
      <c r="C939" s="192"/>
      <c r="D939" s="192"/>
      <c r="E939" s="192"/>
      <c r="F939" s="193"/>
      <c r="G939" s="193"/>
      <c r="H939" s="193"/>
      <c r="I939" s="193"/>
      <c r="J939" s="193"/>
      <c r="K939" s="193"/>
    </row>
    <row r="940" spans="1:11">
      <c r="A940" s="193"/>
      <c r="B940" s="193"/>
      <c r="C940" s="192"/>
      <c r="D940" s="192"/>
      <c r="E940" s="192"/>
      <c r="F940" s="193"/>
      <c r="G940" s="193"/>
      <c r="H940" s="193"/>
      <c r="I940" s="193"/>
      <c r="J940" s="193"/>
      <c r="K940" s="193"/>
    </row>
    <row r="941" spans="1:11">
      <c r="A941" s="193"/>
      <c r="B941" s="193"/>
      <c r="C941" s="192"/>
      <c r="D941" s="192"/>
      <c r="E941" s="192"/>
      <c r="F941" s="193"/>
      <c r="G941" s="193"/>
      <c r="H941" s="193"/>
      <c r="I941" s="193"/>
      <c r="J941" s="193"/>
      <c r="K941" s="193"/>
    </row>
    <row r="942" spans="1:11">
      <c r="A942" s="193"/>
      <c r="B942" s="193"/>
      <c r="C942" s="192"/>
      <c r="D942" s="192"/>
      <c r="E942" s="192"/>
      <c r="F942" s="193"/>
      <c r="G942" s="193"/>
      <c r="H942" s="193"/>
      <c r="I942" s="193"/>
      <c r="J942" s="193"/>
      <c r="K942" s="193"/>
    </row>
    <row r="943" spans="1:11">
      <c r="A943" s="193"/>
      <c r="B943" s="193"/>
      <c r="C943" s="192"/>
      <c r="D943" s="192"/>
      <c r="E943" s="192"/>
      <c r="F943" s="193"/>
      <c r="G943" s="193"/>
      <c r="H943" s="193"/>
      <c r="I943" s="193"/>
      <c r="J943" s="193"/>
      <c r="K943" s="193"/>
    </row>
    <row r="944" spans="1:11">
      <c r="A944" s="193"/>
      <c r="B944" s="193"/>
      <c r="C944" s="192"/>
      <c r="D944" s="192"/>
      <c r="E944" s="192"/>
      <c r="F944" s="193"/>
      <c r="G944" s="193"/>
      <c r="H944" s="193"/>
      <c r="I944" s="193"/>
      <c r="J944" s="193"/>
      <c r="K944" s="193"/>
    </row>
    <row r="945" spans="1:11">
      <c r="A945" s="193"/>
      <c r="B945" s="193"/>
      <c r="C945" s="192"/>
      <c r="D945" s="192"/>
      <c r="E945" s="192"/>
      <c r="F945" s="193"/>
      <c r="G945" s="193"/>
      <c r="H945" s="193"/>
      <c r="I945" s="193"/>
      <c r="J945" s="193"/>
      <c r="K945" s="193"/>
    </row>
    <row r="946" spans="1:11">
      <c r="A946" s="193"/>
      <c r="B946" s="193"/>
      <c r="C946" s="192"/>
      <c r="D946" s="192"/>
      <c r="E946" s="192"/>
      <c r="F946" s="193"/>
      <c r="G946" s="193"/>
      <c r="H946" s="193"/>
      <c r="I946" s="193"/>
      <c r="J946" s="193"/>
      <c r="K946" s="193"/>
    </row>
    <row r="947" spans="1:11">
      <c r="A947" s="193"/>
      <c r="B947" s="193"/>
      <c r="C947" s="192"/>
      <c r="D947" s="192"/>
      <c r="E947" s="192"/>
      <c r="F947" s="193"/>
      <c r="G947" s="193"/>
      <c r="H947" s="193"/>
      <c r="I947" s="193"/>
      <c r="J947" s="193"/>
      <c r="K947" s="193"/>
    </row>
    <row r="948" spans="1:11">
      <c r="A948" s="193"/>
      <c r="B948" s="193"/>
      <c r="C948" s="192"/>
      <c r="D948" s="192"/>
      <c r="E948" s="192"/>
      <c r="F948" s="193"/>
      <c r="G948" s="193"/>
      <c r="H948" s="193"/>
      <c r="I948" s="193"/>
      <c r="J948" s="193"/>
      <c r="K948" s="193"/>
    </row>
    <row r="949" spans="1:11">
      <c r="A949" s="193"/>
      <c r="B949" s="193"/>
      <c r="C949" s="192"/>
      <c r="D949" s="192"/>
      <c r="E949" s="192"/>
      <c r="F949" s="193"/>
      <c r="G949" s="193"/>
      <c r="H949" s="193"/>
      <c r="I949" s="193"/>
      <c r="J949" s="193"/>
      <c r="K949" s="193"/>
    </row>
    <row r="950" spans="1:11">
      <c r="A950" s="193"/>
      <c r="B950" s="193"/>
      <c r="C950" s="192"/>
      <c r="D950" s="192"/>
      <c r="E950" s="192"/>
      <c r="F950" s="193"/>
      <c r="G950" s="193"/>
      <c r="H950" s="193"/>
      <c r="I950" s="193"/>
      <c r="J950" s="193"/>
      <c r="K950" s="193"/>
    </row>
    <row r="951" spans="1:11">
      <c r="A951" s="193"/>
      <c r="B951" s="193"/>
      <c r="C951" s="192"/>
      <c r="D951" s="192"/>
      <c r="E951" s="192"/>
      <c r="F951" s="193"/>
      <c r="G951" s="193"/>
      <c r="H951" s="193"/>
      <c r="I951" s="193"/>
      <c r="J951" s="193"/>
      <c r="K951" s="193"/>
    </row>
    <row r="952" spans="1:11">
      <c r="A952" s="193"/>
      <c r="B952" s="193"/>
      <c r="C952" s="192"/>
      <c r="D952" s="192"/>
      <c r="E952" s="192"/>
      <c r="F952" s="193"/>
      <c r="G952" s="193"/>
      <c r="H952" s="193"/>
      <c r="I952" s="193"/>
      <c r="J952" s="193"/>
      <c r="K952" s="193"/>
    </row>
    <row r="953" spans="1:11">
      <c r="A953" s="193"/>
      <c r="B953" s="193"/>
      <c r="C953" s="192"/>
      <c r="D953" s="192"/>
      <c r="E953" s="192"/>
      <c r="F953" s="193"/>
      <c r="G953" s="193"/>
      <c r="H953" s="193"/>
      <c r="I953" s="193"/>
      <c r="J953" s="193"/>
      <c r="K953" s="193"/>
    </row>
    <row r="954" spans="1:11">
      <c r="A954" s="193"/>
      <c r="B954" s="193"/>
      <c r="C954" s="192"/>
      <c r="D954" s="192"/>
      <c r="E954" s="192"/>
      <c r="F954" s="193"/>
      <c r="G954" s="193"/>
      <c r="H954" s="193"/>
      <c r="I954" s="193"/>
      <c r="J954" s="193"/>
      <c r="K954" s="193"/>
    </row>
    <row r="955" spans="1:11">
      <c r="A955" s="193"/>
      <c r="B955" s="193"/>
      <c r="C955" s="192"/>
      <c r="D955" s="192"/>
      <c r="E955" s="192"/>
      <c r="F955" s="193"/>
      <c r="G955" s="193"/>
      <c r="H955" s="193"/>
      <c r="I955" s="193"/>
      <c r="J955" s="193"/>
      <c r="K955" s="193"/>
    </row>
    <row r="956" spans="1:11">
      <c r="A956" s="193"/>
      <c r="B956" s="193"/>
      <c r="C956" s="192"/>
      <c r="D956" s="192"/>
      <c r="E956" s="192"/>
      <c r="F956" s="193"/>
      <c r="G956" s="193"/>
      <c r="H956" s="193"/>
      <c r="I956" s="193"/>
      <c r="J956" s="193"/>
      <c r="K956" s="193"/>
    </row>
    <row r="957" spans="1:11">
      <c r="A957" s="193"/>
      <c r="B957" s="193"/>
      <c r="C957" s="192"/>
      <c r="D957" s="192"/>
      <c r="E957" s="192"/>
      <c r="F957" s="193"/>
      <c r="G957" s="193"/>
      <c r="H957" s="193"/>
      <c r="I957" s="193"/>
      <c r="J957" s="193"/>
      <c r="K957" s="193"/>
    </row>
    <row r="958" spans="1:11">
      <c r="A958" s="193"/>
      <c r="B958" s="193"/>
      <c r="C958" s="192"/>
      <c r="D958" s="192"/>
      <c r="E958" s="192"/>
      <c r="F958" s="193"/>
      <c r="G958" s="193"/>
      <c r="H958" s="193"/>
      <c r="I958" s="193"/>
      <c r="J958" s="193"/>
      <c r="K958" s="193"/>
    </row>
  </sheetData>
  <mergeCells count="36">
    <mergeCell ref="A892:C892"/>
    <mergeCell ref="A894:K894"/>
    <mergeCell ref="I890:J890"/>
    <mergeCell ref="I891:J891"/>
    <mergeCell ref="I892:J892"/>
    <mergeCell ref="H886:J886"/>
    <mergeCell ref="H887:J887"/>
    <mergeCell ref="H888:J888"/>
    <mergeCell ref="A890:C890"/>
    <mergeCell ref="A891:C891"/>
    <mergeCell ref="H881:J881"/>
    <mergeCell ref="H882:J882"/>
    <mergeCell ref="H883:J883"/>
    <mergeCell ref="H884:J884"/>
    <mergeCell ref="H885:J885"/>
    <mergeCell ref="H876:K876"/>
    <mergeCell ref="H877:J877"/>
    <mergeCell ref="H878:J878"/>
    <mergeCell ref="H879:J879"/>
    <mergeCell ref="H880:J880"/>
    <mergeCell ref="L4:L5"/>
    <mergeCell ref="M4:M5"/>
    <mergeCell ref="F4:F5"/>
    <mergeCell ref="G4:G5"/>
    <mergeCell ref="H4:H5"/>
    <mergeCell ref="E1:F1"/>
    <mergeCell ref="E2:F2"/>
    <mergeCell ref="A3:K3"/>
    <mergeCell ref="A4:A5"/>
    <mergeCell ref="B4:B5"/>
    <mergeCell ref="C4:C5"/>
    <mergeCell ref="D4:D5"/>
    <mergeCell ref="E4:E5"/>
    <mergeCell ref="I4:I5"/>
    <mergeCell ref="J4:J5"/>
    <mergeCell ref="K4:K5"/>
  </mergeCells>
  <pageMargins left="0.51181102362204722" right="0.51181102362204722" top="0.98425196850393704" bottom="0.98425196850393704" header="0.51181102362204722" footer="0.51181102362204722"/>
  <pageSetup paperSize="9" scale="62" fitToHeight="0" orientation="landscape" r:id="rId1"/>
  <headerFooter>
    <oddHeader xml:space="preserve">&amp;L </oddHeader>
    <oddFooter>&amp;L &amp;C&amp;8ARQUITETO E URBANISTA
SILAS PIRES DE OLIVEIRA FILHO
CAU:A1346253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01A5A-46DB-44C5-9F94-B8E8FA12AE29}">
  <sheetPr>
    <pageSetUpPr fitToPage="1"/>
  </sheetPr>
  <dimension ref="A1:J1750"/>
  <sheetViews>
    <sheetView showOutlineSymbols="0" showWhiteSpace="0" view="pageBreakPreview" topLeftCell="A461" zoomScale="85" zoomScaleNormal="100" zoomScaleSheetLayoutView="85" workbookViewId="0">
      <selection activeCell="D464" sqref="D464"/>
    </sheetView>
  </sheetViews>
  <sheetFormatPr defaultRowHeight="14.25"/>
  <cols>
    <col min="1" max="1" width="16.875" style="106" customWidth="1"/>
    <col min="2" max="2" width="10" style="106" bestFit="1" customWidth="1"/>
    <col min="3" max="3" width="60" style="105" bestFit="1" customWidth="1"/>
    <col min="4" max="4" width="30" style="105" bestFit="1" customWidth="1"/>
    <col min="5" max="5" width="10" style="105" bestFit="1" customWidth="1"/>
    <col min="6" max="7" width="10.125" style="106" bestFit="1" customWidth="1"/>
    <col min="8" max="8" width="10.25" style="106" bestFit="1" customWidth="1"/>
    <col min="9" max="9" width="10" style="106" bestFit="1" customWidth="1"/>
    <col min="10" max="12" width="15" style="105" bestFit="1" customWidth="1"/>
    <col min="13" max="16384" width="9" style="105"/>
  </cols>
  <sheetData>
    <row r="1" spans="1:10" ht="15">
      <c r="A1" s="129"/>
      <c r="B1" s="115"/>
      <c r="C1" s="149" t="s">
        <v>1153</v>
      </c>
      <c r="D1" s="149" t="s">
        <v>5</v>
      </c>
      <c r="E1" s="321" t="str">
        <f>'Orçamento Sintético'!$G$1</f>
        <v>B.D.I.: 22,47%</v>
      </c>
      <c r="F1" s="321"/>
      <c r="G1" s="321"/>
      <c r="H1" s="321" t="s">
        <v>6</v>
      </c>
      <c r="I1" s="321"/>
      <c r="J1" s="394"/>
    </row>
    <row r="2" spans="1:10" ht="102">
      <c r="A2" s="130"/>
      <c r="B2" s="152"/>
      <c r="C2" s="147" t="str">
        <f>'Orçamento Sintético'!$D$2</f>
        <v>OBRA: CONSTRUÇÃO DA SEDE ADMINISTRATIVA E 
PEDAGÓGICA DO CAMPUS CANARANA
END.: AV. RIO GRANDE DO SUL, 2131 - ST. INDUSTRIAL, CANARANA - MT, 78640-000
ÁREA: 5.351,89 m²</v>
      </c>
      <c r="D2" s="147" t="str">
        <f>'Orçamento Sintético'!$E$2</f>
        <v>SINAPI - 09/2024 - Mato Grosso
SBC - 10/2024 - Mato Grosso
SICRO3 - 04/2024 - Mato Grosso
ORSE - 07/2024 - Sergipe
SETOP - 07/2024 - Minas Gerais
SIURB - 07/2024 - São Paulo
SIURB INFRA - 07/2024 - São Paulo
AGETOP CIVIL - 06/2024 - Goiás</v>
      </c>
      <c r="E2" s="323" t="str">
        <f>'Orçamento Sintético'!$G$2</f>
        <v>B.D.I. EQUIP.: 15,28%</v>
      </c>
      <c r="F2" s="323"/>
      <c r="G2" s="323"/>
      <c r="H2" s="323" t="str">
        <f>'Orçamento Sintético'!$I$2</f>
        <v>Não Desonerado</v>
      </c>
      <c r="I2" s="323"/>
      <c r="J2" s="327"/>
    </row>
    <row r="3" spans="1:10" ht="15">
      <c r="A3" s="325" t="s">
        <v>1154</v>
      </c>
      <c r="B3" s="326"/>
      <c r="C3" s="326"/>
      <c r="D3" s="326"/>
      <c r="E3" s="326"/>
      <c r="F3" s="326"/>
      <c r="G3" s="326"/>
      <c r="H3" s="326"/>
      <c r="I3" s="326"/>
      <c r="J3" s="327"/>
    </row>
    <row r="4" spans="1:10" s="139" customFormat="1" ht="25.5">
      <c r="A4" s="220" t="s">
        <v>8</v>
      </c>
      <c r="B4" s="180" t="s">
        <v>9</v>
      </c>
      <c r="C4" s="179" t="s">
        <v>10</v>
      </c>
      <c r="D4" s="179" t="s">
        <v>136</v>
      </c>
      <c r="E4" s="180" t="s">
        <v>11</v>
      </c>
      <c r="F4" s="180" t="s">
        <v>12</v>
      </c>
      <c r="G4" s="180" t="s">
        <v>1155</v>
      </c>
      <c r="H4" s="180" t="s">
        <v>14</v>
      </c>
      <c r="I4" s="180" t="s">
        <v>1156</v>
      </c>
      <c r="J4" s="221" t="s">
        <v>1157</v>
      </c>
    </row>
    <row r="5" spans="1:10" s="139" customFormat="1" ht="25.5">
      <c r="A5" s="222" t="s">
        <v>3133</v>
      </c>
      <c r="B5" s="95" t="s">
        <v>44</v>
      </c>
      <c r="C5" s="138" t="s">
        <v>2347</v>
      </c>
      <c r="D5" s="138" t="s">
        <v>148</v>
      </c>
      <c r="E5" s="95" t="s">
        <v>3</v>
      </c>
      <c r="F5" s="436">
        <v>1009.59</v>
      </c>
      <c r="G5" s="436">
        <v>1749.08</v>
      </c>
      <c r="H5" s="436">
        <v>1765853.67</v>
      </c>
      <c r="I5" s="142">
        <v>0.10289999999999999</v>
      </c>
      <c r="J5" s="143">
        <v>0.10289999999999999</v>
      </c>
    </row>
    <row r="6" spans="1:10" s="139" customFormat="1" ht="38.25">
      <c r="A6" s="222" t="s">
        <v>3278</v>
      </c>
      <c r="B6" s="95" t="s">
        <v>44</v>
      </c>
      <c r="C6" s="138" t="s">
        <v>2418</v>
      </c>
      <c r="D6" s="138" t="s">
        <v>3279</v>
      </c>
      <c r="E6" s="95" t="s">
        <v>3</v>
      </c>
      <c r="F6" s="436">
        <v>897.7</v>
      </c>
      <c r="G6" s="436">
        <v>898.51</v>
      </c>
      <c r="H6" s="436">
        <v>806592.42</v>
      </c>
      <c r="I6" s="142">
        <v>4.7E-2</v>
      </c>
      <c r="J6" s="143">
        <v>0.14990000000000001</v>
      </c>
    </row>
    <row r="7" spans="1:10" s="139" customFormat="1">
      <c r="A7" s="222" t="s">
        <v>4179</v>
      </c>
      <c r="B7" s="95" t="s">
        <v>268</v>
      </c>
      <c r="C7" s="138" t="s">
        <v>2871</v>
      </c>
      <c r="D7" s="138" t="s">
        <v>2301</v>
      </c>
      <c r="E7" s="95" t="s">
        <v>2</v>
      </c>
      <c r="F7" s="436">
        <v>1010.65</v>
      </c>
      <c r="G7" s="436">
        <v>738.67</v>
      </c>
      <c r="H7" s="436">
        <v>746536.83</v>
      </c>
      <c r="I7" s="142">
        <v>4.3499999999999997E-2</v>
      </c>
      <c r="J7" s="143">
        <v>0.19339999999999999</v>
      </c>
    </row>
    <row r="8" spans="1:10" s="139" customFormat="1">
      <c r="A8" s="222" t="s">
        <v>3137</v>
      </c>
      <c r="B8" s="95" t="s">
        <v>44</v>
      </c>
      <c r="C8" s="138" t="s">
        <v>2350</v>
      </c>
      <c r="D8" s="138">
        <v>4.03</v>
      </c>
      <c r="E8" s="95" t="s">
        <v>3</v>
      </c>
      <c r="F8" s="436">
        <v>1946.14</v>
      </c>
      <c r="G8" s="436">
        <v>352.25</v>
      </c>
      <c r="H8" s="436">
        <v>685527.81</v>
      </c>
      <c r="I8" s="142">
        <v>0.04</v>
      </c>
      <c r="J8" s="143">
        <v>0.2334</v>
      </c>
    </row>
    <row r="9" spans="1:10" s="139" customFormat="1" ht="38.25">
      <c r="A9" s="222" t="s">
        <v>1166</v>
      </c>
      <c r="B9" s="95" t="s">
        <v>21</v>
      </c>
      <c r="C9" s="138" t="s">
        <v>632</v>
      </c>
      <c r="D9" s="138" t="s">
        <v>181</v>
      </c>
      <c r="E9" s="95" t="s">
        <v>3</v>
      </c>
      <c r="F9" s="436">
        <v>4538.3100000000004</v>
      </c>
      <c r="G9" s="436">
        <v>92.5</v>
      </c>
      <c r="H9" s="436">
        <v>419793.67</v>
      </c>
      <c r="I9" s="142">
        <v>2.4500000000000001E-2</v>
      </c>
      <c r="J9" s="143">
        <v>0.25790000000000002</v>
      </c>
    </row>
    <row r="10" spans="1:10" s="139" customFormat="1">
      <c r="A10" s="222" t="s">
        <v>1161</v>
      </c>
      <c r="B10" s="95" t="s">
        <v>268</v>
      </c>
      <c r="C10" s="138" t="s">
        <v>616</v>
      </c>
      <c r="D10" s="138" t="s">
        <v>852</v>
      </c>
      <c r="E10" s="95" t="s">
        <v>34</v>
      </c>
      <c r="F10" s="436">
        <v>606.79999999999995</v>
      </c>
      <c r="G10" s="436">
        <v>650.12</v>
      </c>
      <c r="H10" s="436">
        <v>394492.81</v>
      </c>
      <c r="I10" s="142">
        <v>2.3E-2</v>
      </c>
      <c r="J10" s="143">
        <v>0.28089999999999998</v>
      </c>
    </row>
    <row r="11" spans="1:10" s="139" customFormat="1" ht="25.5">
      <c r="A11" s="222" t="s">
        <v>4294</v>
      </c>
      <c r="B11" s="95" t="s">
        <v>44</v>
      </c>
      <c r="C11" s="138" t="s">
        <v>2986</v>
      </c>
      <c r="D11" s="138" t="s">
        <v>528</v>
      </c>
      <c r="E11" s="95" t="s">
        <v>45</v>
      </c>
      <c r="F11" s="436">
        <v>25</v>
      </c>
      <c r="G11" s="436">
        <v>15692.37</v>
      </c>
      <c r="H11" s="436">
        <v>392309.25</v>
      </c>
      <c r="I11" s="142">
        <v>2.29E-2</v>
      </c>
      <c r="J11" s="143">
        <v>0.30370000000000003</v>
      </c>
    </row>
    <row r="12" spans="1:10" s="139" customFormat="1" ht="38.25">
      <c r="A12" s="222" t="s">
        <v>3092</v>
      </c>
      <c r="B12" s="95" t="s">
        <v>21</v>
      </c>
      <c r="C12" s="138" t="s">
        <v>2331</v>
      </c>
      <c r="D12" s="138" t="s">
        <v>764</v>
      </c>
      <c r="E12" s="95" t="s">
        <v>3</v>
      </c>
      <c r="F12" s="436">
        <v>2334.21</v>
      </c>
      <c r="G12" s="436">
        <v>166.66</v>
      </c>
      <c r="H12" s="436">
        <v>389019.43</v>
      </c>
      <c r="I12" s="142">
        <v>2.2700000000000001E-2</v>
      </c>
      <c r="J12" s="143">
        <v>0.32640000000000002</v>
      </c>
    </row>
    <row r="13" spans="1:10" s="139" customFormat="1" ht="38.25">
      <c r="A13" s="222" t="s">
        <v>1160</v>
      </c>
      <c r="B13" s="95" t="s">
        <v>21</v>
      </c>
      <c r="C13" s="138" t="s">
        <v>631</v>
      </c>
      <c r="D13" s="138" t="s">
        <v>181</v>
      </c>
      <c r="E13" s="95" t="s">
        <v>3</v>
      </c>
      <c r="F13" s="436">
        <v>3113.73</v>
      </c>
      <c r="G13" s="436">
        <v>121.42</v>
      </c>
      <c r="H13" s="436">
        <v>378069.09</v>
      </c>
      <c r="I13" s="142">
        <v>2.2000000000000002E-2</v>
      </c>
      <c r="J13" s="143">
        <v>0.34840000000000004</v>
      </c>
    </row>
    <row r="14" spans="1:10" s="139" customFormat="1" ht="38.25">
      <c r="A14" s="222" t="s">
        <v>4464</v>
      </c>
      <c r="B14" s="95" t="s">
        <v>44</v>
      </c>
      <c r="C14" s="138" t="s">
        <v>4835</v>
      </c>
      <c r="D14" s="138" t="s">
        <v>182</v>
      </c>
      <c r="E14" s="95" t="s">
        <v>1</v>
      </c>
      <c r="F14" s="436">
        <v>1</v>
      </c>
      <c r="G14" s="436">
        <v>351643.44</v>
      </c>
      <c r="H14" s="436">
        <v>351643.44</v>
      </c>
      <c r="I14" s="142">
        <v>2.0499999999999997E-2</v>
      </c>
      <c r="J14" s="143">
        <v>0.36890000000000001</v>
      </c>
    </row>
    <row r="15" spans="1:10" s="139" customFormat="1" ht="38.25">
      <c r="A15" s="222" t="s">
        <v>3392</v>
      </c>
      <c r="B15" s="95" t="s">
        <v>21</v>
      </c>
      <c r="C15" s="138" t="s">
        <v>2487</v>
      </c>
      <c r="D15" s="138" t="s">
        <v>182</v>
      </c>
      <c r="E15" s="95" t="s">
        <v>34</v>
      </c>
      <c r="F15" s="436">
        <v>1201.53</v>
      </c>
      <c r="G15" s="436">
        <v>269.99</v>
      </c>
      <c r="H15" s="436">
        <v>324401.08</v>
      </c>
      <c r="I15" s="142">
        <v>1.89E-2</v>
      </c>
      <c r="J15" s="143">
        <v>0.38780000000000003</v>
      </c>
    </row>
    <row r="16" spans="1:10" s="139" customFormat="1" ht="25.5">
      <c r="A16" s="222" t="s">
        <v>1159</v>
      </c>
      <c r="B16" s="95" t="s">
        <v>21</v>
      </c>
      <c r="C16" s="138" t="s">
        <v>269</v>
      </c>
      <c r="D16" s="138" t="s">
        <v>557</v>
      </c>
      <c r="E16" s="95" t="s">
        <v>3</v>
      </c>
      <c r="F16" s="436">
        <v>1958.2</v>
      </c>
      <c r="G16" s="436">
        <v>144.99</v>
      </c>
      <c r="H16" s="436">
        <v>283919.40999999997</v>
      </c>
      <c r="I16" s="142">
        <v>1.6500000000000001E-2</v>
      </c>
      <c r="J16" s="143">
        <v>0.40439999999999998</v>
      </c>
    </row>
    <row r="17" spans="1:10" s="139" customFormat="1">
      <c r="A17" s="222" t="s">
        <v>3101</v>
      </c>
      <c r="B17" s="95" t="s">
        <v>268</v>
      </c>
      <c r="C17" s="138" t="s">
        <v>2340</v>
      </c>
      <c r="D17" s="138" t="s">
        <v>3102</v>
      </c>
      <c r="E17" s="95" t="s">
        <v>3</v>
      </c>
      <c r="F17" s="436">
        <v>2449.37</v>
      </c>
      <c r="G17" s="436">
        <v>108.85</v>
      </c>
      <c r="H17" s="436">
        <v>266613.92</v>
      </c>
      <c r="I17" s="142">
        <v>1.55E-2</v>
      </c>
      <c r="J17" s="143">
        <v>0.4199</v>
      </c>
    </row>
    <row r="18" spans="1:10" s="139" customFormat="1" ht="25.5">
      <c r="A18" s="222" t="s">
        <v>3454</v>
      </c>
      <c r="B18" s="95" t="s">
        <v>16</v>
      </c>
      <c r="C18" s="138" t="s">
        <v>2523</v>
      </c>
      <c r="D18" s="138">
        <v>712</v>
      </c>
      <c r="E18" s="95" t="s">
        <v>34</v>
      </c>
      <c r="F18" s="436">
        <v>5545.07</v>
      </c>
      <c r="G18" s="436">
        <v>46.22</v>
      </c>
      <c r="H18" s="436">
        <v>256293.13</v>
      </c>
      <c r="I18" s="142">
        <v>1.49E-2</v>
      </c>
      <c r="J18" s="143">
        <v>0.43490000000000001</v>
      </c>
    </row>
    <row r="19" spans="1:10" s="139" customFormat="1" ht="63.75">
      <c r="A19" s="222" t="s">
        <v>1170</v>
      </c>
      <c r="B19" s="95" t="s">
        <v>21</v>
      </c>
      <c r="C19" s="138" t="s">
        <v>264</v>
      </c>
      <c r="D19" s="138" t="s">
        <v>764</v>
      </c>
      <c r="E19" s="95" t="s">
        <v>3</v>
      </c>
      <c r="F19" s="436">
        <v>2220.15</v>
      </c>
      <c r="G19" s="436">
        <v>103.29</v>
      </c>
      <c r="H19" s="436">
        <v>229319.29</v>
      </c>
      <c r="I19" s="142">
        <v>1.34E-2</v>
      </c>
      <c r="J19" s="143">
        <v>0.44819999999999999</v>
      </c>
    </row>
    <row r="20" spans="1:10" s="139" customFormat="1">
      <c r="A20" s="222" t="s">
        <v>1162</v>
      </c>
      <c r="B20" s="95" t="s">
        <v>21</v>
      </c>
      <c r="C20" s="138" t="s">
        <v>255</v>
      </c>
      <c r="D20" s="138" t="s">
        <v>148</v>
      </c>
      <c r="E20" s="95" t="s">
        <v>26</v>
      </c>
      <c r="F20" s="436">
        <v>7040</v>
      </c>
      <c r="G20" s="436">
        <v>29.84</v>
      </c>
      <c r="H20" s="436">
        <v>210073.60000000001</v>
      </c>
      <c r="I20" s="142">
        <v>1.2199999999999999E-2</v>
      </c>
      <c r="J20" s="143">
        <v>0.46049999999999996</v>
      </c>
    </row>
    <row r="21" spans="1:10" s="139" customFormat="1">
      <c r="A21" s="222" t="s">
        <v>3086</v>
      </c>
      <c r="B21" s="95" t="s">
        <v>268</v>
      </c>
      <c r="C21" s="138" t="s">
        <v>2325</v>
      </c>
      <c r="D21" s="138" t="s">
        <v>808</v>
      </c>
      <c r="E21" s="95" t="s">
        <v>3</v>
      </c>
      <c r="F21" s="436">
        <v>3632.29</v>
      </c>
      <c r="G21" s="436">
        <v>57.1</v>
      </c>
      <c r="H21" s="436">
        <v>207403.75</v>
      </c>
      <c r="I21" s="142">
        <v>1.21E-2</v>
      </c>
      <c r="J21" s="143">
        <v>0.47259999999999996</v>
      </c>
    </row>
    <row r="22" spans="1:10" s="139" customFormat="1" ht="25.5">
      <c r="A22" s="222" t="s">
        <v>1277</v>
      </c>
      <c r="B22" s="95" t="s">
        <v>21</v>
      </c>
      <c r="C22" s="138" t="s">
        <v>485</v>
      </c>
      <c r="D22" s="138" t="s">
        <v>181</v>
      </c>
      <c r="E22" s="95" t="s">
        <v>38</v>
      </c>
      <c r="F22" s="436">
        <v>17512.919999999998</v>
      </c>
      <c r="G22" s="436">
        <v>11.83</v>
      </c>
      <c r="H22" s="436">
        <v>207177.84</v>
      </c>
      <c r="I22" s="142">
        <v>1.21E-2</v>
      </c>
      <c r="J22" s="143">
        <v>0.48460000000000003</v>
      </c>
    </row>
    <row r="23" spans="1:10" s="139" customFormat="1" ht="25.5">
      <c r="A23" s="222" t="s">
        <v>4280</v>
      </c>
      <c r="B23" s="95" t="s">
        <v>44</v>
      </c>
      <c r="C23" s="138" t="s">
        <v>2971</v>
      </c>
      <c r="D23" s="138" t="s">
        <v>528</v>
      </c>
      <c r="E23" s="95" t="s">
        <v>45</v>
      </c>
      <c r="F23" s="436">
        <v>3</v>
      </c>
      <c r="G23" s="436">
        <v>66968.27</v>
      </c>
      <c r="H23" s="436">
        <v>200904.81</v>
      </c>
      <c r="I23" s="142">
        <v>1.1699999999999999E-2</v>
      </c>
      <c r="J23" s="143">
        <v>0.49640000000000001</v>
      </c>
    </row>
    <row r="24" spans="1:10" s="139" customFormat="1" ht="25.5">
      <c r="A24" s="222" t="s">
        <v>3230</v>
      </c>
      <c r="B24" s="95" t="s">
        <v>44</v>
      </c>
      <c r="C24" s="138" t="s">
        <v>2387</v>
      </c>
      <c r="D24" s="138">
        <v>112</v>
      </c>
      <c r="E24" s="95" t="s">
        <v>3</v>
      </c>
      <c r="F24" s="436">
        <v>128.52000000000001</v>
      </c>
      <c r="G24" s="436">
        <v>1555.87</v>
      </c>
      <c r="H24" s="436">
        <v>199960.41</v>
      </c>
      <c r="I24" s="142">
        <v>1.1699999999999999E-2</v>
      </c>
      <c r="J24" s="143">
        <v>0.50800000000000001</v>
      </c>
    </row>
    <row r="25" spans="1:10" s="139" customFormat="1" ht="25.5">
      <c r="A25" s="222" t="s">
        <v>1188</v>
      </c>
      <c r="B25" s="95" t="s">
        <v>21</v>
      </c>
      <c r="C25" s="138" t="s">
        <v>484</v>
      </c>
      <c r="D25" s="138" t="s">
        <v>181</v>
      </c>
      <c r="E25" s="95" t="s">
        <v>38</v>
      </c>
      <c r="F25" s="436">
        <v>14963.78</v>
      </c>
      <c r="G25" s="436">
        <v>13.16</v>
      </c>
      <c r="H25" s="436">
        <v>196923.34</v>
      </c>
      <c r="I25" s="142">
        <v>1.15E-2</v>
      </c>
      <c r="J25" s="143">
        <v>0.51950000000000007</v>
      </c>
    </row>
    <row r="26" spans="1:10" s="139" customFormat="1" ht="51">
      <c r="A26" s="222" t="s">
        <v>1158</v>
      </c>
      <c r="B26" s="95" t="s">
        <v>21</v>
      </c>
      <c r="C26" s="138" t="s">
        <v>486</v>
      </c>
      <c r="D26" s="138" t="s">
        <v>181</v>
      </c>
      <c r="E26" s="95" t="s">
        <v>38</v>
      </c>
      <c r="F26" s="436">
        <v>15538.4</v>
      </c>
      <c r="G26" s="436">
        <v>12.63</v>
      </c>
      <c r="H26" s="436">
        <v>196249.99</v>
      </c>
      <c r="I26" s="142">
        <v>1.1399999999999999E-2</v>
      </c>
      <c r="J26" s="143">
        <v>0.53090000000000004</v>
      </c>
    </row>
    <row r="27" spans="1:10" s="139" customFormat="1" ht="25.5">
      <c r="A27" s="222" t="s">
        <v>4288</v>
      </c>
      <c r="B27" s="95" t="s">
        <v>44</v>
      </c>
      <c r="C27" s="138" t="s">
        <v>2980</v>
      </c>
      <c r="D27" s="138" t="s">
        <v>528</v>
      </c>
      <c r="E27" s="95" t="s">
        <v>45</v>
      </c>
      <c r="F27" s="436">
        <v>3</v>
      </c>
      <c r="G27" s="436">
        <v>60136.05</v>
      </c>
      <c r="H27" s="436">
        <v>180408.15</v>
      </c>
      <c r="I27" s="142">
        <v>1.0500000000000001E-2</v>
      </c>
      <c r="J27" s="143">
        <v>0.54139999999999999</v>
      </c>
    </row>
    <row r="28" spans="1:10" s="139" customFormat="1" ht="51">
      <c r="A28" s="222" t="s">
        <v>1167</v>
      </c>
      <c r="B28" s="95" t="s">
        <v>21</v>
      </c>
      <c r="C28" s="138" t="s">
        <v>257</v>
      </c>
      <c r="D28" s="138" t="s">
        <v>178</v>
      </c>
      <c r="E28" s="95" t="s">
        <v>2</v>
      </c>
      <c r="F28" s="436">
        <v>2741.63</v>
      </c>
      <c r="G28" s="436">
        <v>64.36</v>
      </c>
      <c r="H28" s="436">
        <v>176451.3</v>
      </c>
      <c r="I28" s="142">
        <v>1.03E-2</v>
      </c>
      <c r="J28" s="143">
        <v>0.55169999999999997</v>
      </c>
    </row>
    <row r="29" spans="1:10" s="139" customFormat="1" ht="25.5">
      <c r="A29" s="222" t="s">
        <v>4306</v>
      </c>
      <c r="B29" s="95" t="s">
        <v>44</v>
      </c>
      <c r="C29" s="138" t="s">
        <v>2998</v>
      </c>
      <c r="D29" s="138" t="s">
        <v>528</v>
      </c>
      <c r="E29" s="95" t="s">
        <v>45</v>
      </c>
      <c r="F29" s="436">
        <v>13</v>
      </c>
      <c r="G29" s="436">
        <v>13185.96</v>
      </c>
      <c r="H29" s="436">
        <v>171417.48</v>
      </c>
      <c r="I29" s="142">
        <v>0.01</v>
      </c>
      <c r="J29" s="143">
        <v>0.56169999999999998</v>
      </c>
    </row>
    <row r="30" spans="1:10" s="139" customFormat="1" ht="38.25">
      <c r="A30" s="222" t="s">
        <v>1202</v>
      </c>
      <c r="B30" s="95" t="s">
        <v>21</v>
      </c>
      <c r="C30" s="138" t="s">
        <v>260</v>
      </c>
      <c r="D30" s="138" t="s">
        <v>181</v>
      </c>
      <c r="E30" s="95" t="s">
        <v>2</v>
      </c>
      <c r="F30" s="436">
        <v>228.9</v>
      </c>
      <c r="G30" s="436">
        <v>746.95</v>
      </c>
      <c r="H30" s="436">
        <v>170976.85</v>
      </c>
      <c r="I30" s="142">
        <v>0.01</v>
      </c>
      <c r="J30" s="143">
        <v>0.57169999999999999</v>
      </c>
    </row>
    <row r="31" spans="1:10" s="139" customFormat="1" ht="25.5">
      <c r="A31" s="222" t="s">
        <v>4147</v>
      </c>
      <c r="B31" s="95" t="s">
        <v>21</v>
      </c>
      <c r="C31" s="138" t="s">
        <v>2840</v>
      </c>
      <c r="D31" s="138" t="s">
        <v>181</v>
      </c>
      <c r="E31" s="95" t="s">
        <v>2</v>
      </c>
      <c r="F31" s="436">
        <v>157.5</v>
      </c>
      <c r="G31" s="436">
        <v>1009.7</v>
      </c>
      <c r="H31" s="436">
        <v>159027.75</v>
      </c>
      <c r="I31" s="142">
        <v>9.300000000000001E-3</v>
      </c>
      <c r="J31" s="143">
        <v>0.58090000000000008</v>
      </c>
    </row>
    <row r="32" spans="1:10" s="139" customFormat="1" ht="25.5">
      <c r="A32" s="222" t="s">
        <v>4933</v>
      </c>
      <c r="B32" s="95" t="s">
        <v>21</v>
      </c>
      <c r="C32" s="138" t="s">
        <v>4755</v>
      </c>
      <c r="D32" s="138" t="s">
        <v>152</v>
      </c>
      <c r="E32" s="95" t="s">
        <v>45</v>
      </c>
      <c r="F32" s="436">
        <v>75</v>
      </c>
      <c r="G32" s="436">
        <v>1959.32</v>
      </c>
      <c r="H32" s="436">
        <v>146949</v>
      </c>
      <c r="I32" s="142">
        <v>8.6E-3</v>
      </c>
      <c r="J32" s="143">
        <v>0.58950000000000002</v>
      </c>
    </row>
    <row r="33" spans="1:10" s="139" customFormat="1">
      <c r="A33" s="222" t="s">
        <v>639</v>
      </c>
      <c r="B33" s="95" t="s">
        <v>268</v>
      </c>
      <c r="C33" s="138" t="s">
        <v>489</v>
      </c>
      <c r="D33" s="138" t="s">
        <v>1150</v>
      </c>
      <c r="E33" s="95" t="s">
        <v>3</v>
      </c>
      <c r="F33" s="436">
        <v>5180.96</v>
      </c>
      <c r="G33" s="436">
        <v>26.61</v>
      </c>
      <c r="H33" s="436">
        <v>137865.34</v>
      </c>
      <c r="I33" s="142">
        <v>8.0000000000000002E-3</v>
      </c>
      <c r="J33" s="143">
        <v>0.59750000000000003</v>
      </c>
    </row>
    <row r="34" spans="1:10" s="139" customFormat="1" ht="38.25">
      <c r="A34" s="222" t="s">
        <v>4332</v>
      </c>
      <c r="B34" s="95" t="s">
        <v>44</v>
      </c>
      <c r="C34" s="138" t="s">
        <v>3021</v>
      </c>
      <c r="D34" s="138" t="s">
        <v>148</v>
      </c>
      <c r="E34" s="95" t="s">
        <v>34</v>
      </c>
      <c r="F34" s="436">
        <v>566.96</v>
      </c>
      <c r="G34" s="436">
        <v>238.3</v>
      </c>
      <c r="H34" s="436">
        <v>135106.56</v>
      </c>
      <c r="I34" s="142">
        <v>7.9000000000000008E-3</v>
      </c>
      <c r="J34" s="143">
        <v>0.60539999999999994</v>
      </c>
    </row>
    <row r="35" spans="1:10" s="139" customFormat="1" ht="25.5">
      <c r="A35" s="222" t="s">
        <v>4274</v>
      </c>
      <c r="B35" s="95" t="s">
        <v>44</v>
      </c>
      <c r="C35" s="138" t="s">
        <v>2965</v>
      </c>
      <c r="D35" s="138" t="s">
        <v>528</v>
      </c>
      <c r="E35" s="95" t="s">
        <v>45</v>
      </c>
      <c r="F35" s="436">
        <v>2</v>
      </c>
      <c r="G35" s="436">
        <v>66968.27</v>
      </c>
      <c r="H35" s="436">
        <v>133936.54</v>
      </c>
      <c r="I35" s="142">
        <v>7.8000000000000005E-3</v>
      </c>
      <c r="J35" s="143">
        <v>0.61319999999999997</v>
      </c>
    </row>
    <row r="36" spans="1:10" s="139" customFormat="1" ht="51">
      <c r="A36" s="222" t="s">
        <v>1168</v>
      </c>
      <c r="B36" s="95" t="s">
        <v>21</v>
      </c>
      <c r="C36" s="138" t="s">
        <v>628</v>
      </c>
      <c r="D36" s="138" t="s">
        <v>181</v>
      </c>
      <c r="E36" s="95" t="s">
        <v>3</v>
      </c>
      <c r="F36" s="436">
        <v>1771.12</v>
      </c>
      <c r="G36" s="436">
        <v>72.599999999999994</v>
      </c>
      <c r="H36" s="436">
        <v>128583.31</v>
      </c>
      <c r="I36" s="142">
        <v>7.4999999999999997E-3</v>
      </c>
      <c r="J36" s="143">
        <v>0.62070000000000003</v>
      </c>
    </row>
    <row r="37" spans="1:10" s="139" customFormat="1" ht="38.25">
      <c r="A37" s="222" t="s">
        <v>1180</v>
      </c>
      <c r="B37" s="95" t="s">
        <v>21</v>
      </c>
      <c r="C37" s="138" t="s">
        <v>306</v>
      </c>
      <c r="D37" s="138" t="s">
        <v>182</v>
      </c>
      <c r="E37" s="95" t="s">
        <v>34</v>
      </c>
      <c r="F37" s="436">
        <v>27686.23</v>
      </c>
      <c r="G37" s="436">
        <v>4.43</v>
      </c>
      <c r="H37" s="436">
        <v>122649.99</v>
      </c>
      <c r="I37" s="142">
        <v>7.0999999999999995E-3</v>
      </c>
      <c r="J37" s="143">
        <v>0.62790000000000001</v>
      </c>
    </row>
    <row r="38" spans="1:10" s="139" customFormat="1" ht="25.5">
      <c r="A38" s="222" t="s">
        <v>4284</v>
      </c>
      <c r="B38" s="95" t="s">
        <v>44</v>
      </c>
      <c r="C38" s="138" t="s">
        <v>2977</v>
      </c>
      <c r="D38" s="138" t="s">
        <v>528</v>
      </c>
      <c r="E38" s="95" t="s">
        <v>45</v>
      </c>
      <c r="F38" s="436">
        <v>2</v>
      </c>
      <c r="G38" s="436">
        <v>60136.05</v>
      </c>
      <c r="H38" s="436">
        <v>120272.1</v>
      </c>
      <c r="I38" s="142">
        <v>6.9999999999999993E-3</v>
      </c>
      <c r="J38" s="143">
        <v>0.63490000000000002</v>
      </c>
    </row>
    <row r="39" spans="1:10" s="139" customFormat="1" ht="38.25">
      <c r="A39" s="222" t="s">
        <v>1171</v>
      </c>
      <c r="B39" s="95" t="s">
        <v>21</v>
      </c>
      <c r="C39" s="138" t="s">
        <v>571</v>
      </c>
      <c r="D39" s="138" t="s">
        <v>177</v>
      </c>
      <c r="E39" s="95" t="s">
        <v>3</v>
      </c>
      <c r="F39" s="436">
        <v>5337.47</v>
      </c>
      <c r="G39" s="436">
        <v>22.25</v>
      </c>
      <c r="H39" s="436">
        <v>118758.7</v>
      </c>
      <c r="I39" s="142">
        <v>6.8999999999999999E-3</v>
      </c>
      <c r="J39" s="143">
        <v>0.64180000000000004</v>
      </c>
    </row>
    <row r="40" spans="1:10" s="139" customFormat="1" ht="38.25">
      <c r="A40" s="222" t="s">
        <v>1235</v>
      </c>
      <c r="B40" s="95" t="s">
        <v>21</v>
      </c>
      <c r="C40" s="138" t="s">
        <v>267</v>
      </c>
      <c r="D40" s="138" t="s">
        <v>176</v>
      </c>
      <c r="E40" s="95" t="s">
        <v>3</v>
      </c>
      <c r="F40" s="436">
        <v>1311.83</v>
      </c>
      <c r="G40" s="436">
        <v>88.32</v>
      </c>
      <c r="H40" s="436">
        <v>115860.82</v>
      </c>
      <c r="I40" s="142">
        <v>6.8000000000000005E-3</v>
      </c>
      <c r="J40" s="143">
        <v>0.64859999999999995</v>
      </c>
    </row>
    <row r="41" spans="1:10" s="139" customFormat="1" ht="38.25">
      <c r="A41" s="222" t="s">
        <v>4170</v>
      </c>
      <c r="B41" s="95" t="s">
        <v>21</v>
      </c>
      <c r="C41" s="138" t="s">
        <v>2866</v>
      </c>
      <c r="D41" s="138" t="s">
        <v>181</v>
      </c>
      <c r="E41" s="95" t="s">
        <v>38</v>
      </c>
      <c r="F41" s="436">
        <v>9893.9599999999991</v>
      </c>
      <c r="G41" s="436">
        <v>11.51</v>
      </c>
      <c r="H41" s="436">
        <v>113879.47</v>
      </c>
      <c r="I41" s="142">
        <v>6.6E-3</v>
      </c>
      <c r="J41" s="143">
        <v>0.6552</v>
      </c>
    </row>
    <row r="42" spans="1:10" s="139" customFormat="1" ht="25.5">
      <c r="A42" s="222" t="s">
        <v>1178</v>
      </c>
      <c r="B42" s="95" t="s">
        <v>21</v>
      </c>
      <c r="C42" s="138" t="s">
        <v>474</v>
      </c>
      <c r="D42" s="138" t="s">
        <v>805</v>
      </c>
      <c r="E42" s="95" t="s">
        <v>3</v>
      </c>
      <c r="F42" s="436">
        <v>2812.34</v>
      </c>
      <c r="G42" s="436">
        <v>40.28</v>
      </c>
      <c r="H42" s="436">
        <v>113281.05</v>
      </c>
      <c r="I42" s="142">
        <v>6.6E-3</v>
      </c>
      <c r="J42" s="143">
        <v>0.66180000000000005</v>
      </c>
    </row>
    <row r="43" spans="1:10" s="139" customFormat="1" ht="25.5">
      <c r="A43" s="222" t="s">
        <v>4308</v>
      </c>
      <c r="B43" s="95" t="s">
        <v>44</v>
      </c>
      <c r="C43" s="138" t="s">
        <v>3001</v>
      </c>
      <c r="D43" s="138" t="s">
        <v>528</v>
      </c>
      <c r="E43" s="95" t="s">
        <v>45</v>
      </c>
      <c r="F43" s="436">
        <v>12</v>
      </c>
      <c r="G43" s="436">
        <v>9006.7000000000007</v>
      </c>
      <c r="H43" s="436">
        <v>108080.4</v>
      </c>
      <c r="I43" s="142">
        <v>6.3E-3</v>
      </c>
      <c r="J43" s="143">
        <v>0.66810000000000003</v>
      </c>
    </row>
    <row r="44" spans="1:10" s="139" customFormat="1" ht="38.25">
      <c r="A44" s="222" t="s">
        <v>4168</v>
      </c>
      <c r="B44" s="95" t="s">
        <v>21</v>
      </c>
      <c r="C44" s="138" t="s">
        <v>2864</v>
      </c>
      <c r="D44" s="138" t="s">
        <v>181</v>
      </c>
      <c r="E44" s="95" t="s">
        <v>38</v>
      </c>
      <c r="F44" s="436">
        <v>10343.85</v>
      </c>
      <c r="G44" s="436">
        <v>10.06</v>
      </c>
      <c r="H44" s="436">
        <v>104059.13</v>
      </c>
      <c r="I44" s="142">
        <v>6.0999999999999995E-3</v>
      </c>
      <c r="J44" s="143">
        <v>0.67420000000000002</v>
      </c>
    </row>
    <row r="45" spans="1:10" s="139" customFormat="1">
      <c r="A45" s="222" t="s">
        <v>1197</v>
      </c>
      <c r="B45" s="95" t="s">
        <v>268</v>
      </c>
      <c r="C45" s="138" t="s">
        <v>605</v>
      </c>
      <c r="D45" s="138" t="s">
        <v>728</v>
      </c>
      <c r="E45" s="95" t="s">
        <v>3</v>
      </c>
      <c r="F45" s="436">
        <v>5180.96</v>
      </c>
      <c r="G45" s="436">
        <v>20</v>
      </c>
      <c r="H45" s="436">
        <v>103619.2</v>
      </c>
      <c r="I45" s="142">
        <v>6.0000000000000001E-3</v>
      </c>
      <c r="J45" s="143">
        <v>0.68019999999999992</v>
      </c>
    </row>
    <row r="46" spans="1:10" s="139" customFormat="1">
      <c r="A46" s="222" t="s">
        <v>4916</v>
      </c>
      <c r="B46" s="95" t="s">
        <v>268</v>
      </c>
      <c r="C46" s="138" t="s">
        <v>4747</v>
      </c>
      <c r="D46" s="138" t="s">
        <v>4917</v>
      </c>
      <c r="E46" s="95" t="s">
        <v>34</v>
      </c>
      <c r="F46" s="436">
        <v>1798.83</v>
      </c>
      <c r="G46" s="436">
        <v>57.24</v>
      </c>
      <c r="H46" s="436">
        <v>102965.02</v>
      </c>
      <c r="I46" s="142">
        <v>6.0000000000000001E-3</v>
      </c>
      <c r="J46" s="143">
        <v>0.68620000000000003</v>
      </c>
    </row>
    <row r="47" spans="1:10" s="139" customFormat="1" ht="38.25">
      <c r="A47" s="222" t="s">
        <v>1215</v>
      </c>
      <c r="B47" s="95" t="s">
        <v>21</v>
      </c>
      <c r="C47" s="138" t="s">
        <v>2457</v>
      </c>
      <c r="D47" s="138" t="s">
        <v>182</v>
      </c>
      <c r="E47" s="95" t="s">
        <v>45</v>
      </c>
      <c r="F47" s="436">
        <v>2817</v>
      </c>
      <c r="G47" s="436">
        <v>36.520000000000003</v>
      </c>
      <c r="H47" s="436">
        <v>102876.84</v>
      </c>
      <c r="I47" s="142">
        <v>6.0000000000000001E-3</v>
      </c>
      <c r="J47" s="143">
        <v>0.69220000000000004</v>
      </c>
    </row>
    <row r="48" spans="1:10" s="139" customFormat="1" ht="25.5">
      <c r="A48" s="222" t="s">
        <v>4921</v>
      </c>
      <c r="B48" s="95" t="s">
        <v>16</v>
      </c>
      <c r="C48" s="138" t="s">
        <v>4749</v>
      </c>
      <c r="D48" s="138">
        <v>2211</v>
      </c>
      <c r="E48" s="95" t="s">
        <v>3</v>
      </c>
      <c r="F48" s="436">
        <v>2220.15</v>
      </c>
      <c r="G48" s="436">
        <v>45.92</v>
      </c>
      <c r="H48" s="436">
        <v>101949.28</v>
      </c>
      <c r="I48" s="142">
        <v>5.8999999999999999E-3</v>
      </c>
      <c r="J48" s="143">
        <v>0.69810000000000005</v>
      </c>
    </row>
    <row r="49" spans="1:10" s="139" customFormat="1" ht="38.25">
      <c r="A49" s="222" t="s">
        <v>1187</v>
      </c>
      <c r="B49" s="95" t="s">
        <v>21</v>
      </c>
      <c r="C49" s="138" t="s">
        <v>475</v>
      </c>
      <c r="D49" s="138" t="s">
        <v>181</v>
      </c>
      <c r="E49" s="95" t="s">
        <v>38</v>
      </c>
      <c r="F49" s="436">
        <v>6800.89</v>
      </c>
      <c r="G49" s="436">
        <v>14.89</v>
      </c>
      <c r="H49" s="436">
        <v>101265.25</v>
      </c>
      <c r="I49" s="142">
        <v>5.8999999999999999E-3</v>
      </c>
      <c r="J49" s="143">
        <v>0.70400000000000007</v>
      </c>
    </row>
    <row r="50" spans="1:10" s="139" customFormat="1" ht="25.5">
      <c r="A50" s="222" t="s">
        <v>1205</v>
      </c>
      <c r="B50" s="95" t="s">
        <v>21</v>
      </c>
      <c r="C50" s="138" t="s">
        <v>574</v>
      </c>
      <c r="D50" s="138" t="s">
        <v>643</v>
      </c>
      <c r="E50" s="95" t="s">
        <v>3</v>
      </c>
      <c r="F50" s="436">
        <v>9791.7900000000009</v>
      </c>
      <c r="G50" s="436">
        <v>9.69</v>
      </c>
      <c r="H50" s="436">
        <v>94882.44</v>
      </c>
      <c r="I50" s="142">
        <v>5.5000000000000005E-3</v>
      </c>
      <c r="J50" s="143">
        <v>0.7095999999999999</v>
      </c>
    </row>
    <row r="51" spans="1:10" s="139" customFormat="1" ht="38.25">
      <c r="A51" s="222" t="s">
        <v>4924</v>
      </c>
      <c r="B51" s="95" t="s">
        <v>21</v>
      </c>
      <c r="C51" s="138" t="s">
        <v>4750</v>
      </c>
      <c r="D51" s="138" t="s">
        <v>176</v>
      </c>
      <c r="E51" s="95" t="s">
        <v>3</v>
      </c>
      <c r="F51" s="436">
        <v>111.23</v>
      </c>
      <c r="G51" s="436">
        <v>844.59</v>
      </c>
      <c r="H51" s="436">
        <v>93943.74</v>
      </c>
      <c r="I51" s="142">
        <v>5.5000000000000005E-3</v>
      </c>
      <c r="J51" s="143">
        <v>0.71510000000000007</v>
      </c>
    </row>
    <row r="52" spans="1:10" s="139" customFormat="1" ht="25.5">
      <c r="A52" s="222" t="s">
        <v>1177</v>
      </c>
      <c r="B52" s="95" t="s">
        <v>21</v>
      </c>
      <c r="C52" s="138" t="s">
        <v>262</v>
      </c>
      <c r="D52" s="138" t="s">
        <v>181</v>
      </c>
      <c r="E52" s="95" t="s">
        <v>3</v>
      </c>
      <c r="F52" s="436">
        <v>2285.83</v>
      </c>
      <c r="G52" s="436">
        <v>41</v>
      </c>
      <c r="H52" s="436">
        <v>93719.03</v>
      </c>
      <c r="I52" s="142">
        <v>5.5000000000000005E-3</v>
      </c>
      <c r="J52" s="143">
        <v>0.72049999999999992</v>
      </c>
    </row>
    <row r="53" spans="1:10" s="139" customFormat="1" ht="25.5">
      <c r="A53" s="222" t="s">
        <v>1231</v>
      </c>
      <c r="B53" s="95" t="s">
        <v>21</v>
      </c>
      <c r="C53" s="138" t="s">
        <v>483</v>
      </c>
      <c r="D53" s="138" t="s">
        <v>181</v>
      </c>
      <c r="E53" s="95" t="s">
        <v>38</v>
      </c>
      <c r="F53" s="436">
        <v>6734.31</v>
      </c>
      <c r="G53" s="436">
        <v>13.83</v>
      </c>
      <c r="H53" s="436">
        <v>93135.5</v>
      </c>
      <c r="I53" s="142">
        <v>5.4000000000000003E-3</v>
      </c>
      <c r="J53" s="143">
        <v>0.72589999999999999</v>
      </c>
    </row>
    <row r="54" spans="1:10" s="139" customFormat="1" ht="38.25">
      <c r="A54" s="222" t="s">
        <v>1228</v>
      </c>
      <c r="B54" s="95" t="s">
        <v>21</v>
      </c>
      <c r="C54" s="138" t="s">
        <v>477</v>
      </c>
      <c r="D54" s="138" t="s">
        <v>181</v>
      </c>
      <c r="E54" s="95" t="s">
        <v>38</v>
      </c>
      <c r="F54" s="436">
        <v>8912.2000000000007</v>
      </c>
      <c r="G54" s="436">
        <v>10.36</v>
      </c>
      <c r="H54" s="436">
        <v>92330.39</v>
      </c>
      <c r="I54" s="142">
        <v>5.4000000000000003E-3</v>
      </c>
      <c r="J54" s="143">
        <v>0.73129999999999995</v>
      </c>
    </row>
    <row r="55" spans="1:10" s="139" customFormat="1" ht="51">
      <c r="A55" s="222" t="s">
        <v>4230</v>
      </c>
      <c r="B55" s="95" t="s">
        <v>44</v>
      </c>
      <c r="C55" s="138" t="s">
        <v>2936</v>
      </c>
      <c r="D55" s="138" t="s">
        <v>490</v>
      </c>
      <c r="E55" s="95" t="s">
        <v>34</v>
      </c>
      <c r="F55" s="436">
        <v>335</v>
      </c>
      <c r="G55" s="436">
        <v>263.69</v>
      </c>
      <c r="H55" s="436">
        <v>88336.15</v>
      </c>
      <c r="I55" s="142">
        <v>5.1000000000000004E-3</v>
      </c>
      <c r="J55" s="143">
        <v>0.73650000000000004</v>
      </c>
    </row>
    <row r="56" spans="1:10" s="139" customFormat="1" ht="38.25">
      <c r="A56" s="222" t="s">
        <v>1163</v>
      </c>
      <c r="B56" s="95" t="s">
        <v>21</v>
      </c>
      <c r="C56" s="138" t="s">
        <v>2363</v>
      </c>
      <c r="D56" s="138" t="s">
        <v>177</v>
      </c>
      <c r="E56" s="95" t="s">
        <v>3</v>
      </c>
      <c r="F56" s="436">
        <v>1338.34</v>
      </c>
      <c r="G56" s="436">
        <v>65.63</v>
      </c>
      <c r="H56" s="436">
        <v>87835.25</v>
      </c>
      <c r="I56" s="142">
        <v>5.1000000000000004E-3</v>
      </c>
      <c r="J56" s="143">
        <v>0.74159999999999993</v>
      </c>
    </row>
    <row r="57" spans="1:10" s="139" customFormat="1" ht="25.5">
      <c r="A57" s="222" t="s">
        <v>1165</v>
      </c>
      <c r="B57" s="95" t="s">
        <v>21</v>
      </c>
      <c r="C57" s="138" t="s">
        <v>256</v>
      </c>
      <c r="D57" s="138" t="s">
        <v>148</v>
      </c>
      <c r="E57" s="95" t="s">
        <v>26</v>
      </c>
      <c r="F57" s="436">
        <v>704</v>
      </c>
      <c r="G57" s="436">
        <v>123.26</v>
      </c>
      <c r="H57" s="436">
        <v>86775.039999999994</v>
      </c>
      <c r="I57" s="142">
        <v>5.1000000000000004E-3</v>
      </c>
      <c r="J57" s="143">
        <v>0.74659999999999993</v>
      </c>
    </row>
    <row r="58" spans="1:10" s="139" customFormat="1" ht="38.25">
      <c r="A58" s="222" t="s">
        <v>3325</v>
      </c>
      <c r="B58" s="95" t="s">
        <v>44</v>
      </c>
      <c r="C58" s="138" t="s">
        <v>2446</v>
      </c>
      <c r="D58" s="138" t="s">
        <v>182</v>
      </c>
      <c r="E58" s="95" t="s">
        <v>1</v>
      </c>
      <c r="F58" s="436">
        <v>466</v>
      </c>
      <c r="G58" s="436">
        <v>184.08</v>
      </c>
      <c r="H58" s="436">
        <v>85781.28</v>
      </c>
      <c r="I58" s="142">
        <v>5.0000000000000001E-3</v>
      </c>
      <c r="J58" s="143">
        <v>0.75159999999999993</v>
      </c>
    </row>
    <row r="59" spans="1:10" s="139" customFormat="1" ht="25.5">
      <c r="A59" s="222" t="s">
        <v>4290</v>
      </c>
      <c r="B59" s="95" t="s">
        <v>44</v>
      </c>
      <c r="C59" s="138" t="s">
        <v>2983</v>
      </c>
      <c r="D59" s="138" t="s">
        <v>528</v>
      </c>
      <c r="E59" s="95" t="s">
        <v>45</v>
      </c>
      <c r="F59" s="436">
        <v>5</v>
      </c>
      <c r="G59" s="436">
        <v>16397.45</v>
      </c>
      <c r="H59" s="436">
        <v>81987.25</v>
      </c>
      <c r="I59" s="142">
        <v>4.7999999999999996E-3</v>
      </c>
      <c r="J59" s="143">
        <v>0.75639999999999996</v>
      </c>
    </row>
    <row r="60" spans="1:10" s="139" customFormat="1" ht="25.5">
      <c r="A60" s="222" t="s">
        <v>4190</v>
      </c>
      <c r="B60" s="95" t="s">
        <v>21</v>
      </c>
      <c r="C60" s="138" t="s">
        <v>2890</v>
      </c>
      <c r="D60" s="138" t="s">
        <v>181</v>
      </c>
      <c r="E60" s="95" t="s">
        <v>38</v>
      </c>
      <c r="F60" s="436">
        <v>8182.99</v>
      </c>
      <c r="G60" s="436">
        <v>9.9700000000000006</v>
      </c>
      <c r="H60" s="436">
        <v>81584.41</v>
      </c>
      <c r="I60" s="142">
        <v>4.7999999999999996E-3</v>
      </c>
      <c r="J60" s="143">
        <v>0.7612000000000001</v>
      </c>
    </row>
    <row r="61" spans="1:10" s="139" customFormat="1" ht="25.5">
      <c r="A61" s="222" t="s">
        <v>1204</v>
      </c>
      <c r="B61" s="95" t="s">
        <v>21</v>
      </c>
      <c r="C61" s="138" t="s">
        <v>573</v>
      </c>
      <c r="D61" s="138" t="s">
        <v>643</v>
      </c>
      <c r="E61" s="95" t="s">
        <v>3</v>
      </c>
      <c r="F61" s="436">
        <v>7496.96</v>
      </c>
      <c r="G61" s="436">
        <v>10.83</v>
      </c>
      <c r="H61" s="436">
        <v>81192.070000000007</v>
      </c>
      <c r="I61" s="142">
        <v>4.6999999999999993E-3</v>
      </c>
      <c r="J61" s="143">
        <v>0.76590000000000003</v>
      </c>
    </row>
    <row r="62" spans="1:10" s="139" customFormat="1" ht="25.5">
      <c r="A62" s="222" t="s">
        <v>4300</v>
      </c>
      <c r="B62" s="95" t="s">
        <v>44</v>
      </c>
      <c r="C62" s="138" t="s">
        <v>2992</v>
      </c>
      <c r="D62" s="138" t="s">
        <v>528</v>
      </c>
      <c r="E62" s="95" t="s">
        <v>45</v>
      </c>
      <c r="F62" s="436">
        <v>6</v>
      </c>
      <c r="G62" s="436">
        <v>13185.96</v>
      </c>
      <c r="H62" s="436">
        <v>79115.759999999995</v>
      </c>
      <c r="I62" s="142">
        <v>4.5999999999999999E-3</v>
      </c>
      <c r="J62" s="143">
        <v>0.77049999999999996</v>
      </c>
    </row>
    <row r="63" spans="1:10" s="139" customFormat="1" ht="25.5">
      <c r="A63" s="222" t="s">
        <v>1189</v>
      </c>
      <c r="B63" s="95" t="s">
        <v>21</v>
      </c>
      <c r="C63" s="138" t="s">
        <v>575</v>
      </c>
      <c r="D63" s="138" t="s">
        <v>643</v>
      </c>
      <c r="E63" s="95" t="s">
        <v>3</v>
      </c>
      <c r="F63" s="436">
        <v>3921.21</v>
      </c>
      <c r="G63" s="436">
        <v>19.63</v>
      </c>
      <c r="H63" s="436">
        <v>76973.350000000006</v>
      </c>
      <c r="I63" s="142">
        <v>4.5000000000000005E-3</v>
      </c>
      <c r="J63" s="143">
        <v>0.77500000000000002</v>
      </c>
    </row>
    <row r="64" spans="1:10" s="139" customFormat="1" ht="38.25">
      <c r="A64" s="222" t="s">
        <v>1181</v>
      </c>
      <c r="B64" s="95" t="s">
        <v>21</v>
      </c>
      <c r="C64" s="138" t="s">
        <v>476</v>
      </c>
      <c r="D64" s="138" t="s">
        <v>181</v>
      </c>
      <c r="E64" s="95" t="s">
        <v>38</v>
      </c>
      <c r="F64" s="436">
        <v>6162.66</v>
      </c>
      <c r="G64" s="436">
        <v>12.25</v>
      </c>
      <c r="H64" s="436">
        <v>75492.58</v>
      </c>
      <c r="I64" s="142">
        <v>4.4000000000000003E-3</v>
      </c>
      <c r="J64" s="143">
        <v>0.77939999999999998</v>
      </c>
    </row>
    <row r="65" spans="1:10" s="139" customFormat="1" ht="38.25">
      <c r="A65" s="222" t="s">
        <v>3544</v>
      </c>
      <c r="B65" s="95" t="s">
        <v>44</v>
      </c>
      <c r="C65" s="138" t="s">
        <v>2554</v>
      </c>
      <c r="D65" s="138" t="s">
        <v>182</v>
      </c>
      <c r="E65" s="95" t="s">
        <v>45</v>
      </c>
      <c r="F65" s="436">
        <v>18</v>
      </c>
      <c r="G65" s="436">
        <v>3898.38</v>
      </c>
      <c r="H65" s="436">
        <v>70170.84</v>
      </c>
      <c r="I65" s="142">
        <v>4.0999999999999995E-3</v>
      </c>
      <c r="J65" s="143">
        <v>0.78349999999999997</v>
      </c>
    </row>
    <row r="66" spans="1:10" s="139" customFormat="1" ht="25.5">
      <c r="A66" s="222" t="s">
        <v>1169</v>
      </c>
      <c r="B66" s="95" t="s">
        <v>21</v>
      </c>
      <c r="C66" s="138" t="s">
        <v>609</v>
      </c>
      <c r="D66" s="138" t="s">
        <v>177</v>
      </c>
      <c r="E66" s="95" t="s">
        <v>3</v>
      </c>
      <c r="F66" s="436">
        <v>893.19</v>
      </c>
      <c r="G66" s="436">
        <v>78.2</v>
      </c>
      <c r="H66" s="436">
        <v>69847.45</v>
      </c>
      <c r="I66" s="142">
        <v>4.0999999999999995E-3</v>
      </c>
      <c r="J66" s="143">
        <v>0.78760000000000008</v>
      </c>
    </row>
    <row r="67" spans="1:10" s="139" customFormat="1" ht="51">
      <c r="A67" s="222" t="s">
        <v>3467</v>
      </c>
      <c r="B67" s="95" t="s">
        <v>21</v>
      </c>
      <c r="C67" s="138" t="s">
        <v>2532</v>
      </c>
      <c r="D67" s="138" t="s">
        <v>152</v>
      </c>
      <c r="E67" s="95" t="s">
        <v>34</v>
      </c>
      <c r="F67" s="436">
        <v>1229.5999999999999</v>
      </c>
      <c r="G67" s="436">
        <v>55.46</v>
      </c>
      <c r="H67" s="436">
        <v>68193.61</v>
      </c>
      <c r="I67" s="142">
        <v>4.0000000000000001E-3</v>
      </c>
      <c r="J67" s="143">
        <v>0.79150000000000009</v>
      </c>
    </row>
    <row r="68" spans="1:10" s="139" customFormat="1" ht="25.5">
      <c r="A68" s="222" t="s">
        <v>4278</v>
      </c>
      <c r="B68" s="95" t="s">
        <v>44</v>
      </c>
      <c r="C68" s="138" t="s">
        <v>2968</v>
      </c>
      <c r="D68" s="138" t="s">
        <v>528</v>
      </c>
      <c r="E68" s="95" t="s">
        <v>45</v>
      </c>
      <c r="F68" s="436">
        <v>1</v>
      </c>
      <c r="G68" s="436">
        <v>66968.27</v>
      </c>
      <c r="H68" s="436">
        <v>66968.27</v>
      </c>
      <c r="I68" s="142">
        <v>3.9000000000000003E-3</v>
      </c>
      <c r="J68" s="143">
        <v>0.79549999999999998</v>
      </c>
    </row>
    <row r="69" spans="1:10" s="139" customFormat="1" ht="25.5">
      <c r="A69" s="222" t="s">
        <v>4282</v>
      </c>
      <c r="B69" s="95" t="s">
        <v>44</v>
      </c>
      <c r="C69" s="138" t="s">
        <v>2974</v>
      </c>
      <c r="D69" s="138" t="s">
        <v>528</v>
      </c>
      <c r="E69" s="95" t="s">
        <v>45</v>
      </c>
      <c r="F69" s="436">
        <v>1</v>
      </c>
      <c r="G69" s="436">
        <v>66968.27</v>
      </c>
      <c r="H69" s="436">
        <v>66968.27</v>
      </c>
      <c r="I69" s="142">
        <v>3.9000000000000003E-3</v>
      </c>
      <c r="J69" s="143">
        <v>0.7994</v>
      </c>
    </row>
    <row r="70" spans="1:10" s="139" customFormat="1" ht="25.5">
      <c r="A70" s="222" t="s">
        <v>4430</v>
      </c>
      <c r="B70" s="95" t="s">
        <v>268</v>
      </c>
      <c r="C70" s="138" t="s">
        <v>3052</v>
      </c>
      <c r="D70" s="138" t="s">
        <v>3430</v>
      </c>
      <c r="E70" s="95" t="s">
        <v>45</v>
      </c>
      <c r="F70" s="436">
        <v>1</v>
      </c>
      <c r="G70" s="436">
        <v>65745.149999999994</v>
      </c>
      <c r="H70" s="436">
        <v>65745.149999999994</v>
      </c>
      <c r="I70" s="142">
        <v>3.8E-3</v>
      </c>
      <c r="J70" s="143">
        <v>0.80319999999999991</v>
      </c>
    </row>
    <row r="71" spans="1:10" s="139" customFormat="1" ht="25.5">
      <c r="A71" s="222" t="s">
        <v>1222</v>
      </c>
      <c r="B71" s="95" t="s">
        <v>21</v>
      </c>
      <c r="C71" s="138" t="s">
        <v>570</v>
      </c>
      <c r="D71" s="138" t="s">
        <v>764</v>
      </c>
      <c r="E71" s="95" t="s">
        <v>3</v>
      </c>
      <c r="F71" s="436">
        <v>2334.21</v>
      </c>
      <c r="G71" s="436">
        <v>27.9</v>
      </c>
      <c r="H71" s="436">
        <v>65124.45</v>
      </c>
      <c r="I71" s="142">
        <v>3.8E-3</v>
      </c>
      <c r="J71" s="143">
        <v>0.80700000000000005</v>
      </c>
    </row>
    <row r="72" spans="1:10" s="139" customFormat="1">
      <c r="A72" s="222" t="s">
        <v>3260</v>
      </c>
      <c r="B72" s="95" t="s">
        <v>268</v>
      </c>
      <c r="C72" s="138" t="s">
        <v>2412</v>
      </c>
      <c r="D72" s="138" t="s">
        <v>3150</v>
      </c>
      <c r="E72" s="95" t="s">
        <v>3</v>
      </c>
      <c r="F72" s="436">
        <v>455.16</v>
      </c>
      <c r="G72" s="436">
        <v>140.54</v>
      </c>
      <c r="H72" s="436">
        <v>63968.18</v>
      </c>
      <c r="I72" s="142">
        <v>3.7000000000000002E-3</v>
      </c>
      <c r="J72" s="143">
        <v>0.81069999999999998</v>
      </c>
    </row>
    <row r="73" spans="1:10" s="139" customFormat="1" ht="38.25">
      <c r="A73" s="222" t="s">
        <v>1174</v>
      </c>
      <c r="B73" s="95" t="s">
        <v>21</v>
      </c>
      <c r="C73" s="138" t="s">
        <v>473</v>
      </c>
      <c r="D73" s="138" t="s">
        <v>181</v>
      </c>
      <c r="E73" s="95" t="s">
        <v>3</v>
      </c>
      <c r="F73" s="436">
        <v>878.8</v>
      </c>
      <c r="G73" s="436">
        <v>71.94</v>
      </c>
      <c r="H73" s="436">
        <v>63220.87</v>
      </c>
      <c r="I73" s="142">
        <v>3.7000000000000002E-3</v>
      </c>
      <c r="J73" s="143">
        <v>0.81440000000000001</v>
      </c>
    </row>
    <row r="74" spans="1:10" s="139" customFormat="1" ht="51">
      <c r="A74" s="222" t="s">
        <v>4227</v>
      </c>
      <c r="B74" s="95" t="s">
        <v>44</v>
      </c>
      <c r="C74" s="138" t="s">
        <v>2933</v>
      </c>
      <c r="D74" s="138" t="s">
        <v>490</v>
      </c>
      <c r="E74" s="95" t="s">
        <v>34</v>
      </c>
      <c r="F74" s="436">
        <v>293</v>
      </c>
      <c r="G74" s="436">
        <v>214.22</v>
      </c>
      <c r="H74" s="436">
        <v>62766.46</v>
      </c>
      <c r="I74" s="142">
        <v>3.7000000000000002E-3</v>
      </c>
      <c r="J74" s="143">
        <v>0.81810000000000005</v>
      </c>
    </row>
    <row r="75" spans="1:10" s="139" customFormat="1" ht="25.5">
      <c r="A75" s="222" t="s">
        <v>4302</v>
      </c>
      <c r="B75" s="95" t="s">
        <v>44</v>
      </c>
      <c r="C75" s="138" t="s">
        <v>2995</v>
      </c>
      <c r="D75" s="138" t="s">
        <v>528</v>
      </c>
      <c r="E75" s="95" t="s">
        <v>45</v>
      </c>
      <c r="F75" s="436">
        <v>9</v>
      </c>
      <c r="G75" s="436">
        <v>6950.77</v>
      </c>
      <c r="H75" s="436">
        <v>62556.93</v>
      </c>
      <c r="I75" s="142">
        <v>3.5999999999999999E-3</v>
      </c>
      <c r="J75" s="143">
        <v>0.82169999999999999</v>
      </c>
    </row>
    <row r="76" spans="1:10" s="139" customFormat="1" ht="51">
      <c r="A76" s="222" t="s">
        <v>4206</v>
      </c>
      <c r="B76" s="95" t="s">
        <v>44</v>
      </c>
      <c r="C76" s="138" t="s">
        <v>2916</v>
      </c>
      <c r="D76" s="138" t="s">
        <v>490</v>
      </c>
      <c r="E76" s="95" t="s">
        <v>34</v>
      </c>
      <c r="F76" s="436">
        <v>149</v>
      </c>
      <c r="G76" s="436">
        <v>401.07</v>
      </c>
      <c r="H76" s="436">
        <v>59759.43</v>
      </c>
      <c r="I76" s="142">
        <v>3.4999999999999996E-3</v>
      </c>
      <c r="J76" s="143">
        <v>0.82519999999999993</v>
      </c>
    </row>
    <row r="77" spans="1:10" s="139" customFormat="1">
      <c r="A77" s="222" t="s">
        <v>4903</v>
      </c>
      <c r="B77" s="95" t="s">
        <v>21</v>
      </c>
      <c r="C77" s="138" t="s">
        <v>4746</v>
      </c>
      <c r="D77" s="138" t="s">
        <v>148</v>
      </c>
      <c r="E77" s="95" t="s">
        <v>585</v>
      </c>
      <c r="F77" s="436">
        <v>16</v>
      </c>
      <c r="G77" s="436">
        <v>3688.32</v>
      </c>
      <c r="H77" s="436">
        <v>59013.120000000003</v>
      </c>
      <c r="I77" s="142">
        <v>3.4000000000000002E-3</v>
      </c>
      <c r="J77" s="143">
        <v>0.8286</v>
      </c>
    </row>
    <row r="78" spans="1:10" s="139" customFormat="1" ht="51">
      <c r="A78" s="222" t="s">
        <v>1324</v>
      </c>
      <c r="B78" s="95" t="s">
        <v>21</v>
      </c>
      <c r="C78" s="138" t="s">
        <v>644</v>
      </c>
      <c r="D78" s="138" t="s">
        <v>152</v>
      </c>
      <c r="E78" s="95" t="s">
        <v>34</v>
      </c>
      <c r="F78" s="436">
        <v>5737.57</v>
      </c>
      <c r="G78" s="436">
        <v>9.98</v>
      </c>
      <c r="H78" s="436">
        <v>57260.94</v>
      </c>
      <c r="I78" s="142">
        <v>3.3E-3</v>
      </c>
      <c r="J78" s="143">
        <v>0.83200000000000007</v>
      </c>
    </row>
    <row r="79" spans="1:10" s="139" customFormat="1" ht="38.25">
      <c r="A79" s="222" t="s">
        <v>1176</v>
      </c>
      <c r="B79" s="95" t="s">
        <v>21</v>
      </c>
      <c r="C79" s="138" t="s">
        <v>629</v>
      </c>
      <c r="D79" s="138" t="s">
        <v>181</v>
      </c>
      <c r="E79" s="95" t="s">
        <v>2</v>
      </c>
      <c r="F79" s="436">
        <v>53.14</v>
      </c>
      <c r="G79" s="436">
        <v>972.11</v>
      </c>
      <c r="H79" s="436">
        <v>51657.919999999998</v>
      </c>
      <c r="I79" s="142">
        <v>3.0000000000000001E-3</v>
      </c>
      <c r="J79" s="143">
        <v>0.83499999999999996</v>
      </c>
    </row>
    <row r="80" spans="1:10" s="139" customFormat="1" ht="51">
      <c r="A80" s="222" t="s">
        <v>4224</v>
      </c>
      <c r="B80" s="95" t="s">
        <v>44</v>
      </c>
      <c r="C80" s="138" t="s">
        <v>2930</v>
      </c>
      <c r="D80" s="138" t="s">
        <v>490</v>
      </c>
      <c r="E80" s="95" t="s">
        <v>34</v>
      </c>
      <c r="F80" s="436">
        <v>261</v>
      </c>
      <c r="G80" s="436">
        <v>193.62</v>
      </c>
      <c r="H80" s="436">
        <v>50534.82</v>
      </c>
      <c r="I80" s="142">
        <v>2.8999999999999998E-3</v>
      </c>
      <c r="J80" s="143">
        <v>0.83790000000000009</v>
      </c>
    </row>
    <row r="81" spans="1:10" s="139" customFormat="1">
      <c r="A81" s="222" t="s">
        <v>1218</v>
      </c>
      <c r="B81" s="95" t="s">
        <v>44</v>
      </c>
      <c r="C81" s="138" t="s">
        <v>603</v>
      </c>
      <c r="D81" s="138" t="s">
        <v>148</v>
      </c>
      <c r="E81" s="95" t="s">
        <v>3</v>
      </c>
      <c r="F81" s="436">
        <v>5180.96</v>
      </c>
      <c r="G81" s="436">
        <v>9.5299999999999994</v>
      </c>
      <c r="H81" s="436">
        <v>49374.54</v>
      </c>
      <c r="I81" s="142">
        <v>2.8999999999999998E-3</v>
      </c>
      <c r="J81" s="143">
        <v>0.84079999999999999</v>
      </c>
    </row>
    <row r="82" spans="1:10" s="139" customFormat="1" ht="38.25">
      <c r="A82" s="222" t="s">
        <v>4203</v>
      </c>
      <c r="B82" s="95" t="s">
        <v>21</v>
      </c>
      <c r="C82" s="138" t="s">
        <v>2908</v>
      </c>
      <c r="D82" s="138" t="s">
        <v>181</v>
      </c>
      <c r="E82" s="95" t="s">
        <v>3</v>
      </c>
      <c r="F82" s="436">
        <v>194.1</v>
      </c>
      <c r="G82" s="436">
        <v>251.81</v>
      </c>
      <c r="H82" s="436">
        <v>48876.32</v>
      </c>
      <c r="I82" s="142">
        <v>2.8000000000000004E-3</v>
      </c>
      <c r="J82" s="143">
        <v>0.84360000000000002</v>
      </c>
    </row>
    <row r="83" spans="1:10" s="139" customFormat="1" ht="51">
      <c r="A83" s="222" t="s">
        <v>4214</v>
      </c>
      <c r="B83" s="95" t="s">
        <v>44</v>
      </c>
      <c r="C83" s="138" t="s">
        <v>2922</v>
      </c>
      <c r="D83" s="138" t="s">
        <v>490</v>
      </c>
      <c r="E83" s="95" t="s">
        <v>34</v>
      </c>
      <c r="F83" s="436">
        <v>151</v>
      </c>
      <c r="G83" s="436">
        <v>300.79000000000002</v>
      </c>
      <c r="H83" s="436">
        <v>45419.29</v>
      </c>
      <c r="I83" s="142">
        <v>2.5999999999999999E-3</v>
      </c>
      <c r="J83" s="143">
        <v>0.84629999999999994</v>
      </c>
    </row>
    <row r="84" spans="1:10" s="139" customFormat="1" ht="25.5">
      <c r="A84" s="222" t="s">
        <v>3461</v>
      </c>
      <c r="B84" s="95" t="s">
        <v>16</v>
      </c>
      <c r="C84" s="138" t="s">
        <v>2528</v>
      </c>
      <c r="D84" s="138">
        <v>711</v>
      </c>
      <c r="E84" s="95" t="s">
        <v>34</v>
      </c>
      <c r="F84" s="436">
        <v>1229.5999999999999</v>
      </c>
      <c r="G84" s="436">
        <v>36.619999999999997</v>
      </c>
      <c r="H84" s="436">
        <v>45027.95</v>
      </c>
      <c r="I84" s="142">
        <v>2.5999999999999999E-3</v>
      </c>
      <c r="J84" s="143">
        <v>0.84889999999999999</v>
      </c>
    </row>
    <row r="85" spans="1:10" s="139" customFormat="1" ht="25.5">
      <c r="A85" s="222" t="s">
        <v>3572</v>
      </c>
      <c r="B85" s="95" t="s">
        <v>16</v>
      </c>
      <c r="C85" s="138" t="s">
        <v>2570</v>
      </c>
      <c r="D85" s="138">
        <v>706</v>
      </c>
      <c r="E85" s="95" t="s">
        <v>34</v>
      </c>
      <c r="F85" s="436">
        <v>7925.1</v>
      </c>
      <c r="G85" s="436">
        <v>5.58</v>
      </c>
      <c r="H85" s="436">
        <v>44222.05</v>
      </c>
      <c r="I85" s="142">
        <v>2.5999999999999999E-3</v>
      </c>
      <c r="J85" s="143">
        <v>0.85150000000000003</v>
      </c>
    </row>
    <row r="86" spans="1:10" s="139" customFormat="1" ht="25.5">
      <c r="A86" s="222" t="s">
        <v>1208</v>
      </c>
      <c r="B86" s="95" t="s">
        <v>21</v>
      </c>
      <c r="C86" s="138" t="s">
        <v>275</v>
      </c>
      <c r="D86" s="138" t="s">
        <v>643</v>
      </c>
      <c r="E86" s="95" t="s">
        <v>3</v>
      </c>
      <c r="F86" s="436">
        <v>3997.57</v>
      </c>
      <c r="G86" s="436">
        <v>10.68</v>
      </c>
      <c r="H86" s="436">
        <v>42694.04</v>
      </c>
      <c r="I86" s="142">
        <v>2.5000000000000001E-3</v>
      </c>
      <c r="J86" s="143">
        <v>0.85400000000000009</v>
      </c>
    </row>
    <row r="87" spans="1:10" s="139" customFormat="1">
      <c r="A87" s="222" t="s">
        <v>3169</v>
      </c>
      <c r="B87" s="95" t="s">
        <v>44</v>
      </c>
      <c r="C87" s="138" t="s">
        <v>2357</v>
      </c>
      <c r="D87" s="138">
        <v>90</v>
      </c>
      <c r="E87" s="95" t="s">
        <v>3</v>
      </c>
      <c r="F87" s="436">
        <v>28.53</v>
      </c>
      <c r="G87" s="436">
        <v>1485.5</v>
      </c>
      <c r="H87" s="436">
        <v>42381.31</v>
      </c>
      <c r="I87" s="142">
        <v>2.5000000000000001E-3</v>
      </c>
      <c r="J87" s="143">
        <v>0.85650000000000004</v>
      </c>
    </row>
    <row r="88" spans="1:10" s="139" customFormat="1" ht="51">
      <c r="A88" s="222" t="s">
        <v>1220</v>
      </c>
      <c r="B88" s="95" t="s">
        <v>44</v>
      </c>
      <c r="C88" s="138" t="s">
        <v>613</v>
      </c>
      <c r="D88" s="138" t="s">
        <v>490</v>
      </c>
      <c r="E88" s="95" t="s">
        <v>1</v>
      </c>
      <c r="F88" s="436">
        <v>17</v>
      </c>
      <c r="G88" s="436">
        <v>2446.9899999999998</v>
      </c>
      <c r="H88" s="436">
        <v>41598.83</v>
      </c>
      <c r="I88" s="142">
        <v>2.3999999999999998E-3</v>
      </c>
      <c r="J88" s="143">
        <v>0.8589</v>
      </c>
    </row>
    <row r="89" spans="1:10" s="139" customFormat="1">
      <c r="A89" s="222" t="s">
        <v>1196</v>
      </c>
      <c r="B89" s="95" t="s">
        <v>268</v>
      </c>
      <c r="C89" s="138" t="s">
        <v>576</v>
      </c>
      <c r="D89" s="138" t="s">
        <v>841</v>
      </c>
      <c r="E89" s="95" t="s">
        <v>3</v>
      </c>
      <c r="F89" s="436">
        <v>77.69</v>
      </c>
      <c r="G89" s="436">
        <v>533.47</v>
      </c>
      <c r="H89" s="436">
        <v>41445.279999999999</v>
      </c>
      <c r="I89" s="142">
        <v>2.3999999999999998E-3</v>
      </c>
      <c r="J89" s="143">
        <v>0.86129999999999995</v>
      </c>
    </row>
    <row r="90" spans="1:10" s="139" customFormat="1" ht="38.25">
      <c r="A90" s="222" t="s">
        <v>3858</v>
      </c>
      <c r="B90" s="95" t="s">
        <v>21</v>
      </c>
      <c r="C90" s="138" t="s">
        <v>2701</v>
      </c>
      <c r="D90" s="138" t="s">
        <v>182</v>
      </c>
      <c r="E90" s="95" t="s">
        <v>34</v>
      </c>
      <c r="F90" s="436">
        <v>807.74</v>
      </c>
      <c r="G90" s="436">
        <v>50.9</v>
      </c>
      <c r="H90" s="436">
        <v>41113.96</v>
      </c>
      <c r="I90" s="142">
        <v>2.3999999999999998E-3</v>
      </c>
      <c r="J90" s="143">
        <v>0.86370000000000002</v>
      </c>
    </row>
    <row r="91" spans="1:10" s="139" customFormat="1" ht="25.5">
      <c r="A91" s="222" t="s">
        <v>1262</v>
      </c>
      <c r="B91" s="95" t="s">
        <v>21</v>
      </c>
      <c r="C91" s="138" t="s">
        <v>471</v>
      </c>
      <c r="D91" s="138" t="s">
        <v>181</v>
      </c>
      <c r="E91" s="95" t="s">
        <v>38</v>
      </c>
      <c r="F91" s="436">
        <v>3388</v>
      </c>
      <c r="G91" s="436">
        <v>11.75</v>
      </c>
      <c r="H91" s="436">
        <v>39809</v>
      </c>
      <c r="I91" s="142">
        <v>2.3E-3</v>
      </c>
      <c r="J91" s="143">
        <v>0.86599999999999999</v>
      </c>
    </row>
    <row r="92" spans="1:10" s="139" customFormat="1" ht="25.5">
      <c r="A92" s="222" t="s">
        <v>4183</v>
      </c>
      <c r="B92" s="95" t="s">
        <v>21</v>
      </c>
      <c r="C92" s="138" t="s">
        <v>2873</v>
      </c>
      <c r="D92" s="138" t="s">
        <v>181</v>
      </c>
      <c r="E92" s="95" t="s">
        <v>2</v>
      </c>
      <c r="F92" s="436">
        <v>1010.65</v>
      </c>
      <c r="G92" s="436">
        <v>38.9</v>
      </c>
      <c r="H92" s="436">
        <v>39314.28</v>
      </c>
      <c r="I92" s="142">
        <v>2.3E-3</v>
      </c>
      <c r="J92" s="143">
        <v>0.86829999999999996</v>
      </c>
    </row>
    <row r="93" spans="1:10" s="139" customFormat="1" ht="38.25">
      <c r="A93" s="222" t="s">
        <v>1183</v>
      </c>
      <c r="B93" s="95" t="s">
        <v>21</v>
      </c>
      <c r="C93" s="138" t="s">
        <v>479</v>
      </c>
      <c r="D93" s="138" t="s">
        <v>181</v>
      </c>
      <c r="E93" s="95" t="s">
        <v>38</v>
      </c>
      <c r="F93" s="436">
        <v>2881.02</v>
      </c>
      <c r="G93" s="436">
        <v>13.61</v>
      </c>
      <c r="H93" s="436">
        <v>39210.68</v>
      </c>
      <c r="I93" s="142">
        <v>2.3E-3</v>
      </c>
      <c r="J93" s="143">
        <v>0.87060000000000004</v>
      </c>
    </row>
    <row r="94" spans="1:10" s="139" customFormat="1" ht="25.5">
      <c r="A94" s="222" t="s">
        <v>4259</v>
      </c>
      <c r="B94" s="95" t="s">
        <v>268</v>
      </c>
      <c r="C94" s="138" t="s">
        <v>2954</v>
      </c>
      <c r="D94" s="138" t="s">
        <v>921</v>
      </c>
      <c r="E94" s="95" t="s">
        <v>45</v>
      </c>
      <c r="F94" s="436">
        <v>166</v>
      </c>
      <c r="G94" s="436">
        <v>224.33</v>
      </c>
      <c r="H94" s="436">
        <v>37238.78</v>
      </c>
      <c r="I94" s="142">
        <v>2.2000000000000001E-3</v>
      </c>
      <c r="J94" s="143">
        <v>0.87280000000000002</v>
      </c>
    </row>
    <row r="95" spans="1:10" s="139" customFormat="1" ht="25.5">
      <c r="A95" s="222" t="s">
        <v>4072</v>
      </c>
      <c r="B95" s="95" t="s">
        <v>16</v>
      </c>
      <c r="C95" s="138" t="s">
        <v>2790</v>
      </c>
      <c r="D95" s="138">
        <v>818</v>
      </c>
      <c r="E95" s="95" t="s">
        <v>17</v>
      </c>
      <c r="F95" s="436">
        <v>1</v>
      </c>
      <c r="G95" s="436">
        <v>36333.57</v>
      </c>
      <c r="H95" s="436">
        <v>36333.57</v>
      </c>
      <c r="I95" s="142">
        <v>2.0999999999999999E-3</v>
      </c>
      <c r="J95" s="143">
        <v>0.8748999999999999</v>
      </c>
    </row>
    <row r="96" spans="1:10" s="139" customFormat="1" ht="25.5">
      <c r="A96" s="222" t="s">
        <v>1173</v>
      </c>
      <c r="B96" s="95" t="s">
        <v>21</v>
      </c>
      <c r="C96" s="138" t="s">
        <v>263</v>
      </c>
      <c r="D96" s="138" t="s">
        <v>764</v>
      </c>
      <c r="E96" s="95" t="s">
        <v>3</v>
      </c>
      <c r="F96" s="436">
        <v>371.79</v>
      </c>
      <c r="G96" s="436">
        <v>96.16</v>
      </c>
      <c r="H96" s="436">
        <v>35751.32</v>
      </c>
      <c r="I96" s="142">
        <v>2.0999999999999999E-3</v>
      </c>
      <c r="J96" s="143">
        <v>0.877</v>
      </c>
    </row>
    <row r="97" spans="1:10" s="139" customFormat="1" ht="25.5">
      <c r="A97" s="222" t="s">
        <v>1203</v>
      </c>
      <c r="B97" s="95" t="s">
        <v>44</v>
      </c>
      <c r="C97" s="138" t="s">
        <v>621</v>
      </c>
      <c r="D97" s="138">
        <v>135</v>
      </c>
      <c r="E97" s="95" t="s">
        <v>17</v>
      </c>
      <c r="F97" s="436">
        <v>36</v>
      </c>
      <c r="G97" s="436">
        <v>956.13</v>
      </c>
      <c r="H97" s="436">
        <v>34420.68</v>
      </c>
      <c r="I97" s="142">
        <v>2E-3</v>
      </c>
      <c r="J97" s="143">
        <v>0.879</v>
      </c>
    </row>
    <row r="98" spans="1:10" s="139" customFormat="1" ht="51">
      <c r="A98" s="222" t="s">
        <v>4210</v>
      </c>
      <c r="B98" s="95" t="s">
        <v>44</v>
      </c>
      <c r="C98" s="138" t="s">
        <v>2919</v>
      </c>
      <c r="D98" s="138" t="s">
        <v>490</v>
      </c>
      <c r="E98" s="95" t="s">
        <v>34</v>
      </c>
      <c r="F98" s="436">
        <v>92</v>
      </c>
      <c r="G98" s="436">
        <v>362.62</v>
      </c>
      <c r="H98" s="436">
        <v>33361.040000000001</v>
      </c>
      <c r="I98" s="142">
        <v>1.9E-3</v>
      </c>
      <c r="J98" s="143">
        <v>0.88090000000000002</v>
      </c>
    </row>
    <row r="99" spans="1:10" s="139" customFormat="1" ht="38.25">
      <c r="A99" s="222" t="s">
        <v>2289</v>
      </c>
      <c r="B99" s="95" t="s">
        <v>21</v>
      </c>
      <c r="C99" s="138" t="s">
        <v>2285</v>
      </c>
      <c r="D99" s="138" t="s">
        <v>182</v>
      </c>
      <c r="E99" s="95" t="s">
        <v>34</v>
      </c>
      <c r="F99" s="436">
        <v>236.29</v>
      </c>
      <c r="G99" s="436">
        <v>137.41</v>
      </c>
      <c r="H99" s="436">
        <v>32468.6</v>
      </c>
      <c r="I99" s="142">
        <v>1.9E-3</v>
      </c>
      <c r="J99" s="143">
        <v>0.88280000000000003</v>
      </c>
    </row>
    <row r="100" spans="1:10" s="139" customFormat="1" ht="38.25">
      <c r="A100" s="222" t="s">
        <v>1198</v>
      </c>
      <c r="B100" s="95" t="s">
        <v>21</v>
      </c>
      <c r="C100" s="138" t="s">
        <v>274</v>
      </c>
      <c r="D100" s="138" t="s">
        <v>177</v>
      </c>
      <c r="E100" s="95" t="s">
        <v>3</v>
      </c>
      <c r="F100" s="436">
        <v>6515.93</v>
      </c>
      <c r="G100" s="436">
        <v>4.9800000000000004</v>
      </c>
      <c r="H100" s="436">
        <v>32449.33</v>
      </c>
      <c r="I100" s="142">
        <v>1.9E-3</v>
      </c>
      <c r="J100" s="143">
        <v>0.88470000000000004</v>
      </c>
    </row>
    <row r="101" spans="1:10" s="139" customFormat="1" ht="25.5">
      <c r="A101" s="222" t="s">
        <v>4322</v>
      </c>
      <c r="B101" s="95" t="s">
        <v>44</v>
      </c>
      <c r="C101" s="138" t="s">
        <v>3013</v>
      </c>
      <c r="D101" s="138" t="s">
        <v>528</v>
      </c>
      <c r="E101" s="95" t="s">
        <v>45</v>
      </c>
      <c r="F101" s="436">
        <v>13</v>
      </c>
      <c r="G101" s="436">
        <v>2428.5100000000002</v>
      </c>
      <c r="H101" s="436">
        <v>31570.63</v>
      </c>
      <c r="I101" s="142">
        <v>1.8E-3</v>
      </c>
      <c r="J101" s="143">
        <v>0.88650000000000007</v>
      </c>
    </row>
    <row r="102" spans="1:10" s="139" customFormat="1" ht="38.25">
      <c r="A102" s="222" t="s">
        <v>3862</v>
      </c>
      <c r="B102" s="95" t="s">
        <v>21</v>
      </c>
      <c r="C102" s="138" t="s">
        <v>2703</v>
      </c>
      <c r="D102" s="138" t="s">
        <v>182</v>
      </c>
      <c r="E102" s="95" t="s">
        <v>34</v>
      </c>
      <c r="F102" s="436">
        <v>432.2</v>
      </c>
      <c r="G102" s="436">
        <v>73.040000000000006</v>
      </c>
      <c r="H102" s="436">
        <v>31567.88</v>
      </c>
      <c r="I102" s="142">
        <v>1.8E-3</v>
      </c>
      <c r="J102" s="143">
        <v>0.88840000000000008</v>
      </c>
    </row>
    <row r="103" spans="1:10" s="139" customFormat="1" ht="38.25">
      <c r="A103" s="222" t="s">
        <v>3362</v>
      </c>
      <c r="B103" s="95" t="s">
        <v>21</v>
      </c>
      <c r="C103" s="138" t="s">
        <v>2469</v>
      </c>
      <c r="D103" s="138" t="s">
        <v>182</v>
      </c>
      <c r="E103" s="95" t="s">
        <v>45</v>
      </c>
      <c r="F103" s="436">
        <v>688</v>
      </c>
      <c r="G103" s="436">
        <v>44.82</v>
      </c>
      <c r="H103" s="436">
        <v>30836.16</v>
      </c>
      <c r="I103" s="142">
        <v>1.8E-3</v>
      </c>
      <c r="J103" s="143">
        <v>0.89019999999999999</v>
      </c>
    </row>
    <row r="104" spans="1:10" s="139" customFormat="1" ht="25.5">
      <c r="A104" s="222" t="s">
        <v>4928</v>
      </c>
      <c r="B104" s="95" t="s">
        <v>21</v>
      </c>
      <c r="C104" s="138" t="s">
        <v>4752</v>
      </c>
      <c r="D104" s="138" t="s">
        <v>643</v>
      </c>
      <c r="E104" s="95" t="s">
        <v>3</v>
      </c>
      <c r="F104" s="436">
        <v>9560.9</v>
      </c>
      <c r="G104" s="436">
        <v>3.15</v>
      </c>
      <c r="H104" s="436">
        <v>30116.83</v>
      </c>
      <c r="I104" s="142">
        <v>1.8E-3</v>
      </c>
      <c r="J104" s="143">
        <v>0.89190000000000003</v>
      </c>
    </row>
    <row r="105" spans="1:10" s="139" customFormat="1" ht="25.5">
      <c r="A105" s="222" t="s">
        <v>1182</v>
      </c>
      <c r="B105" s="95" t="s">
        <v>21</v>
      </c>
      <c r="C105" s="138" t="s">
        <v>469</v>
      </c>
      <c r="D105" s="138" t="s">
        <v>181</v>
      </c>
      <c r="E105" s="95" t="s">
        <v>38</v>
      </c>
      <c r="F105" s="436">
        <v>1867.9</v>
      </c>
      <c r="G105" s="436">
        <v>15.37</v>
      </c>
      <c r="H105" s="436">
        <v>28709.62</v>
      </c>
      <c r="I105" s="142">
        <v>1.7000000000000001E-3</v>
      </c>
      <c r="J105" s="143">
        <v>0.89359999999999995</v>
      </c>
    </row>
    <row r="106" spans="1:10" s="139" customFormat="1" ht="25.5">
      <c r="A106" s="222" t="s">
        <v>1192</v>
      </c>
      <c r="B106" s="95" t="s">
        <v>21</v>
      </c>
      <c r="C106" s="138" t="s">
        <v>470</v>
      </c>
      <c r="D106" s="138" t="s">
        <v>181</v>
      </c>
      <c r="E106" s="95" t="s">
        <v>38</v>
      </c>
      <c r="F106" s="436">
        <v>2063.04</v>
      </c>
      <c r="G106" s="436">
        <v>13.81</v>
      </c>
      <c r="H106" s="436">
        <v>28490.58</v>
      </c>
      <c r="I106" s="142">
        <v>1.7000000000000001E-3</v>
      </c>
      <c r="J106" s="143">
        <v>0.89529999999999998</v>
      </c>
    </row>
    <row r="107" spans="1:10" s="139" customFormat="1" ht="38.25">
      <c r="A107" s="222" t="s">
        <v>1186</v>
      </c>
      <c r="B107" s="95" t="s">
        <v>21</v>
      </c>
      <c r="C107" s="138" t="s">
        <v>277</v>
      </c>
      <c r="D107" s="138" t="s">
        <v>505</v>
      </c>
      <c r="E107" s="95" t="s">
        <v>3</v>
      </c>
      <c r="F107" s="436">
        <v>43.52</v>
      </c>
      <c r="G107" s="436">
        <v>627.53</v>
      </c>
      <c r="H107" s="436">
        <v>27310.1</v>
      </c>
      <c r="I107" s="142">
        <v>1.6000000000000001E-3</v>
      </c>
      <c r="J107" s="143">
        <v>0.89680000000000004</v>
      </c>
    </row>
    <row r="108" spans="1:10" s="139" customFormat="1" ht="38.25">
      <c r="A108" s="222" t="s">
        <v>3909</v>
      </c>
      <c r="B108" s="95" t="s">
        <v>21</v>
      </c>
      <c r="C108" s="138" t="s">
        <v>2734</v>
      </c>
      <c r="D108" s="138" t="s">
        <v>152</v>
      </c>
      <c r="E108" s="95" t="s">
        <v>34</v>
      </c>
      <c r="F108" s="436">
        <v>214.32</v>
      </c>
      <c r="G108" s="436">
        <v>126.09</v>
      </c>
      <c r="H108" s="436">
        <v>27023.599999999999</v>
      </c>
      <c r="I108" s="142">
        <v>1.6000000000000001E-3</v>
      </c>
      <c r="J108" s="143">
        <v>0.89840000000000009</v>
      </c>
    </row>
    <row r="109" spans="1:10" s="139" customFormat="1" ht="38.25">
      <c r="A109" s="222" t="s">
        <v>1179</v>
      </c>
      <c r="B109" s="95" t="s">
        <v>21</v>
      </c>
      <c r="C109" s="138" t="s">
        <v>572</v>
      </c>
      <c r="D109" s="138" t="s">
        <v>177</v>
      </c>
      <c r="E109" s="95" t="s">
        <v>3</v>
      </c>
      <c r="F109" s="436">
        <v>1178.46</v>
      </c>
      <c r="G109" s="436">
        <v>21.65</v>
      </c>
      <c r="H109" s="436">
        <v>25513.65</v>
      </c>
      <c r="I109" s="142">
        <v>1.5E-3</v>
      </c>
      <c r="J109" s="143">
        <v>0.89989999999999992</v>
      </c>
    </row>
    <row r="110" spans="1:10" s="139" customFormat="1" ht="38.25">
      <c r="A110" s="222" t="s">
        <v>1298</v>
      </c>
      <c r="B110" s="95" t="s">
        <v>21</v>
      </c>
      <c r="C110" s="138" t="s">
        <v>384</v>
      </c>
      <c r="D110" s="138" t="s">
        <v>152</v>
      </c>
      <c r="E110" s="95" t="s">
        <v>34</v>
      </c>
      <c r="F110" s="436">
        <v>453.73</v>
      </c>
      <c r="G110" s="436">
        <v>55.83</v>
      </c>
      <c r="H110" s="436">
        <v>25331.74</v>
      </c>
      <c r="I110" s="142">
        <v>1.5E-3</v>
      </c>
      <c r="J110" s="143">
        <v>0.90139999999999998</v>
      </c>
    </row>
    <row r="111" spans="1:10" s="139" customFormat="1">
      <c r="A111" s="222" t="s">
        <v>4375</v>
      </c>
      <c r="B111" s="95" t="s">
        <v>268</v>
      </c>
      <c r="C111" s="138" t="s">
        <v>3038</v>
      </c>
      <c r="D111" s="138" t="s">
        <v>22</v>
      </c>
      <c r="E111" s="95" t="s">
        <v>34</v>
      </c>
      <c r="F111" s="436">
        <v>23.79</v>
      </c>
      <c r="G111" s="436">
        <v>1021.5</v>
      </c>
      <c r="H111" s="436">
        <v>24301.48</v>
      </c>
      <c r="I111" s="142">
        <v>1.4000000000000002E-3</v>
      </c>
      <c r="J111" s="143">
        <v>0.90280000000000005</v>
      </c>
    </row>
    <row r="112" spans="1:10" s="139" customFormat="1" ht="38.25">
      <c r="A112" s="222" t="s">
        <v>3387</v>
      </c>
      <c r="B112" s="95" t="s">
        <v>21</v>
      </c>
      <c r="C112" s="138" t="s">
        <v>2484</v>
      </c>
      <c r="D112" s="138" t="s">
        <v>182</v>
      </c>
      <c r="E112" s="95" t="s">
        <v>34</v>
      </c>
      <c r="F112" s="436">
        <v>1334.49</v>
      </c>
      <c r="G112" s="436">
        <v>17.79</v>
      </c>
      <c r="H112" s="436">
        <v>23740.57</v>
      </c>
      <c r="I112" s="142">
        <v>1.4000000000000002E-3</v>
      </c>
      <c r="J112" s="143">
        <v>0.9042</v>
      </c>
    </row>
    <row r="113" spans="1:10" s="139" customFormat="1" ht="25.5">
      <c r="A113" s="222" t="s">
        <v>4318</v>
      </c>
      <c r="B113" s="95" t="s">
        <v>44</v>
      </c>
      <c r="C113" s="138" t="s">
        <v>3010</v>
      </c>
      <c r="D113" s="138" t="s">
        <v>528</v>
      </c>
      <c r="E113" s="95" t="s">
        <v>45</v>
      </c>
      <c r="F113" s="436">
        <v>8</v>
      </c>
      <c r="G113" s="436">
        <v>2959.63</v>
      </c>
      <c r="H113" s="436">
        <v>23677.040000000001</v>
      </c>
      <c r="I113" s="142">
        <v>1.4000000000000002E-3</v>
      </c>
      <c r="J113" s="143">
        <v>0.90560000000000007</v>
      </c>
    </row>
    <row r="114" spans="1:10" s="139" customFormat="1" ht="51">
      <c r="A114" s="222" t="s">
        <v>1236</v>
      </c>
      <c r="B114" s="95" t="s">
        <v>21</v>
      </c>
      <c r="C114" s="138" t="s">
        <v>284</v>
      </c>
      <c r="D114" s="138" t="s">
        <v>505</v>
      </c>
      <c r="E114" s="95" t="s">
        <v>3</v>
      </c>
      <c r="F114" s="436">
        <v>68.2</v>
      </c>
      <c r="G114" s="436">
        <v>345.79</v>
      </c>
      <c r="H114" s="436">
        <v>23582.87</v>
      </c>
      <c r="I114" s="142">
        <v>1.4000000000000002E-3</v>
      </c>
      <c r="J114" s="143">
        <v>0.90689999999999993</v>
      </c>
    </row>
    <row r="115" spans="1:10" s="139" customFormat="1">
      <c r="A115" s="222" t="s">
        <v>4895</v>
      </c>
      <c r="B115" s="95" t="s">
        <v>44</v>
      </c>
      <c r="C115" s="138" t="s">
        <v>4740</v>
      </c>
      <c r="D115" s="138" t="s">
        <v>148</v>
      </c>
      <c r="E115" s="95" t="s">
        <v>4741</v>
      </c>
      <c r="F115" s="436">
        <v>5180.96</v>
      </c>
      <c r="G115" s="436">
        <v>4.55</v>
      </c>
      <c r="H115" s="436">
        <v>23573.360000000001</v>
      </c>
      <c r="I115" s="142">
        <v>1.4000000000000002E-3</v>
      </c>
      <c r="J115" s="143">
        <v>0.9083</v>
      </c>
    </row>
    <row r="116" spans="1:10" s="139" customFormat="1" ht="25.5">
      <c r="A116" s="222" t="s">
        <v>4143</v>
      </c>
      <c r="B116" s="95" t="s">
        <v>21</v>
      </c>
      <c r="C116" s="138" t="s">
        <v>2838</v>
      </c>
      <c r="D116" s="138" t="s">
        <v>181</v>
      </c>
      <c r="E116" s="95" t="s">
        <v>38</v>
      </c>
      <c r="F116" s="436">
        <v>2063.71</v>
      </c>
      <c r="G116" s="436">
        <v>11.16</v>
      </c>
      <c r="H116" s="436">
        <v>23031</v>
      </c>
      <c r="I116" s="142">
        <v>1.2999999999999999E-3</v>
      </c>
      <c r="J116" s="143">
        <v>0.90969999999999995</v>
      </c>
    </row>
    <row r="117" spans="1:10" s="139" customFormat="1" ht="38.25">
      <c r="A117" s="222" t="s">
        <v>4150</v>
      </c>
      <c r="B117" s="95" t="s">
        <v>21</v>
      </c>
      <c r="C117" s="138" t="s">
        <v>2843</v>
      </c>
      <c r="D117" s="138" t="s">
        <v>178</v>
      </c>
      <c r="E117" s="95" t="s">
        <v>2</v>
      </c>
      <c r="F117" s="436">
        <v>610.94000000000005</v>
      </c>
      <c r="G117" s="436">
        <v>37.65</v>
      </c>
      <c r="H117" s="436">
        <v>23001.89</v>
      </c>
      <c r="I117" s="142">
        <v>1.2999999999999999E-3</v>
      </c>
      <c r="J117" s="143">
        <v>0.91099999999999992</v>
      </c>
    </row>
    <row r="118" spans="1:10" s="139" customFormat="1" ht="38.25">
      <c r="A118" s="222" t="s">
        <v>1211</v>
      </c>
      <c r="B118" s="95" t="s">
        <v>21</v>
      </c>
      <c r="C118" s="138" t="s">
        <v>445</v>
      </c>
      <c r="D118" s="138" t="s">
        <v>152</v>
      </c>
      <c r="E118" s="95" t="s">
        <v>45</v>
      </c>
      <c r="F118" s="436">
        <v>42</v>
      </c>
      <c r="G118" s="436">
        <v>532.91999999999996</v>
      </c>
      <c r="H118" s="436">
        <v>22382.639999999999</v>
      </c>
      <c r="I118" s="142">
        <v>1.2999999999999999E-3</v>
      </c>
      <c r="J118" s="143">
        <v>0.9123</v>
      </c>
    </row>
    <row r="119" spans="1:10" s="139" customFormat="1" ht="38.25">
      <c r="A119" s="222" t="s">
        <v>1255</v>
      </c>
      <c r="B119" s="95" t="s">
        <v>21</v>
      </c>
      <c r="C119" s="138" t="s">
        <v>478</v>
      </c>
      <c r="D119" s="138" t="s">
        <v>181</v>
      </c>
      <c r="E119" s="95" t="s">
        <v>38</v>
      </c>
      <c r="F119" s="436">
        <v>1501.5</v>
      </c>
      <c r="G119" s="436">
        <v>14.3</v>
      </c>
      <c r="H119" s="436">
        <v>21471.45</v>
      </c>
      <c r="I119" s="142">
        <v>1.2999999999999999E-3</v>
      </c>
      <c r="J119" s="143">
        <v>0.91359999999999997</v>
      </c>
    </row>
    <row r="120" spans="1:10" s="139" customFormat="1" ht="38.25">
      <c r="A120" s="222" t="s">
        <v>1194</v>
      </c>
      <c r="B120" s="95" t="s">
        <v>21</v>
      </c>
      <c r="C120" s="138" t="s">
        <v>636</v>
      </c>
      <c r="D120" s="138" t="s">
        <v>643</v>
      </c>
      <c r="E120" s="95" t="s">
        <v>3</v>
      </c>
      <c r="F120" s="436">
        <v>1648.34</v>
      </c>
      <c r="G120" s="436">
        <v>12.71</v>
      </c>
      <c r="H120" s="436">
        <v>20950.400000000001</v>
      </c>
      <c r="I120" s="142">
        <v>1.1999999999999999E-3</v>
      </c>
      <c r="J120" s="143">
        <v>0.91480000000000006</v>
      </c>
    </row>
    <row r="121" spans="1:10" s="139" customFormat="1" ht="25.5">
      <c r="A121" s="222" t="s">
        <v>1268</v>
      </c>
      <c r="B121" s="95" t="s">
        <v>21</v>
      </c>
      <c r="C121" s="138" t="s">
        <v>295</v>
      </c>
      <c r="D121" s="138" t="s">
        <v>178</v>
      </c>
      <c r="E121" s="95" t="s">
        <v>2</v>
      </c>
      <c r="F121" s="436">
        <v>839.25</v>
      </c>
      <c r="G121" s="436">
        <v>23.64</v>
      </c>
      <c r="H121" s="436">
        <v>19839.87</v>
      </c>
      <c r="I121" s="142">
        <v>1.1999999999999999E-3</v>
      </c>
      <c r="J121" s="143">
        <v>0.91590000000000005</v>
      </c>
    </row>
    <row r="122" spans="1:10" s="139" customFormat="1" ht="25.5">
      <c r="A122" s="222" t="s">
        <v>1210</v>
      </c>
      <c r="B122" s="95" t="s">
        <v>44</v>
      </c>
      <c r="C122" s="138" t="s">
        <v>625</v>
      </c>
      <c r="D122" s="138" t="s">
        <v>152</v>
      </c>
      <c r="E122" s="95" t="s">
        <v>45</v>
      </c>
      <c r="F122" s="436">
        <v>41</v>
      </c>
      <c r="G122" s="436">
        <v>473.28</v>
      </c>
      <c r="H122" s="436">
        <v>19404.48</v>
      </c>
      <c r="I122" s="142">
        <v>1.1000000000000001E-3</v>
      </c>
      <c r="J122" s="143">
        <v>0.91709999999999992</v>
      </c>
    </row>
    <row r="123" spans="1:10" s="139" customFormat="1">
      <c r="A123" s="222" t="s">
        <v>4331</v>
      </c>
      <c r="B123" s="95" t="s">
        <v>268</v>
      </c>
      <c r="C123" s="138" t="s">
        <v>3019</v>
      </c>
      <c r="D123" s="138" t="s">
        <v>852</v>
      </c>
      <c r="E123" s="95" t="s">
        <v>34</v>
      </c>
      <c r="F123" s="436">
        <v>185.54</v>
      </c>
      <c r="G123" s="436">
        <v>101.21</v>
      </c>
      <c r="H123" s="436">
        <v>18778.5</v>
      </c>
      <c r="I123" s="142">
        <v>1.1000000000000001E-3</v>
      </c>
      <c r="J123" s="143">
        <v>0.91819999999999991</v>
      </c>
    </row>
    <row r="124" spans="1:10" s="139" customFormat="1" ht="25.5">
      <c r="A124" s="222" t="s">
        <v>3547</v>
      </c>
      <c r="B124" s="95" t="s">
        <v>21</v>
      </c>
      <c r="C124" s="138" t="s">
        <v>2555</v>
      </c>
      <c r="D124" s="138" t="s">
        <v>528</v>
      </c>
      <c r="E124" s="95" t="s">
        <v>45</v>
      </c>
      <c r="F124" s="436">
        <v>18</v>
      </c>
      <c r="G124" s="436">
        <v>1024.24</v>
      </c>
      <c r="H124" s="436">
        <v>18436.32</v>
      </c>
      <c r="I124" s="142">
        <v>1.1000000000000001E-3</v>
      </c>
      <c r="J124" s="143">
        <v>0.91920000000000002</v>
      </c>
    </row>
    <row r="125" spans="1:10" s="139" customFormat="1" ht="25.5">
      <c r="A125" s="222" t="s">
        <v>3464</v>
      </c>
      <c r="B125" s="95" t="s">
        <v>16</v>
      </c>
      <c r="C125" s="138" t="s">
        <v>2530</v>
      </c>
      <c r="D125" s="138">
        <v>723</v>
      </c>
      <c r="E125" s="95" t="s">
        <v>34</v>
      </c>
      <c r="F125" s="436">
        <v>1229.5999999999999</v>
      </c>
      <c r="G125" s="436">
        <v>14.92</v>
      </c>
      <c r="H125" s="436">
        <v>18345.63</v>
      </c>
      <c r="I125" s="142">
        <v>1.1000000000000001E-3</v>
      </c>
      <c r="J125" s="143">
        <v>0.92030000000000001</v>
      </c>
    </row>
    <row r="126" spans="1:10" s="139" customFormat="1" ht="25.5">
      <c r="A126" s="222" t="s">
        <v>3292</v>
      </c>
      <c r="B126" s="95" t="s">
        <v>487</v>
      </c>
      <c r="C126" s="138" t="s">
        <v>2422</v>
      </c>
      <c r="D126" s="138" t="s">
        <v>3293</v>
      </c>
      <c r="E126" s="95" t="s">
        <v>17</v>
      </c>
      <c r="F126" s="436">
        <v>10</v>
      </c>
      <c r="G126" s="436">
        <v>1792.42</v>
      </c>
      <c r="H126" s="436">
        <v>17924.2</v>
      </c>
      <c r="I126" s="142">
        <v>1E-3</v>
      </c>
      <c r="J126" s="143">
        <v>0.92130000000000001</v>
      </c>
    </row>
    <row r="127" spans="1:10" s="139" customFormat="1" ht="38.25">
      <c r="A127" s="222" t="s">
        <v>1225</v>
      </c>
      <c r="B127" s="95" t="s">
        <v>21</v>
      </c>
      <c r="C127" s="138" t="s">
        <v>467</v>
      </c>
      <c r="D127" s="138" t="s">
        <v>181</v>
      </c>
      <c r="E127" s="95" t="s">
        <v>3</v>
      </c>
      <c r="F127" s="436">
        <v>227.72</v>
      </c>
      <c r="G127" s="436">
        <v>78.33</v>
      </c>
      <c r="H127" s="436">
        <v>17837.3</v>
      </c>
      <c r="I127" s="142">
        <v>1E-3</v>
      </c>
      <c r="J127" s="143">
        <v>0.9224</v>
      </c>
    </row>
    <row r="128" spans="1:10" s="139" customFormat="1">
      <c r="A128" s="222" t="s">
        <v>1240</v>
      </c>
      <c r="B128" s="95" t="s">
        <v>268</v>
      </c>
      <c r="C128" s="138" t="s">
        <v>615</v>
      </c>
      <c r="D128" s="138" t="s">
        <v>808</v>
      </c>
      <c r="E128" s="95" t="s">
        <v>34</v>
      </c>
      <c r="F128" s="436">
        <v>142.25</v>
      </c>
      <c r="G128" s="436">
        <v>123.99</v>
      </c>
      <c r="H128" s="436">
        <v>17637.57</v>
      </c>
      <c r="I128" s="142">
        <v>1E-3</v>
      </c>
      <c r="J128" s="143">
        <v>0.9234</v>
      </c>
    </row>
    <row r="129" spans="1:10" s="139" customFormat="1">
      <c r="A129" s="222" t="s">
        <v>1175</v>
      </c>
      <c r="B129" s="95" t="s">
        <v>21</v>
      </c>
      <c r="C129" s="138" t="s">
        <v>2320</v>
      </c>
      <c r="D129" s="138" t="s">
        <v>178</v>
      </c>
      <c r="E129" s="95" t="s">
        <v>2</v>
      </c>
      <c r="F129" s="436">
        <v>216.46</v>
      </c>
      <c r="G129" s="436">
        <v>80.38</v>
      </c>
      <c r="H129" s="436">
        <v>17399.05</v>
      </c>
      <c r="I129" s="142">
        <v>1E-3</v>
      </c>
      <c r="J129" s="143">
        <v>0.9244</v>
      </c>
    </row>
    <row r="130" spans="1:10" s="139" customFormat="1" ht="25.5">
      <c r="A130" s="222" t="s">
        <v>4401</v>
      </c>
      <c r="B130" s="95" t="s">
        <v>44</v>
      </c>
      <c r="C130" s="138" t="s">
        <v>3048</v>
      </c>
      <c r="D130" s="138">
        <v>61</v>
      </c>
      <c r="E130" s="95" t="s">
        <v>34</v>
      </c>
      <c r="F130" s="436">
        <v>160</v>
      </c>
      <c r="G130" s="436">
        <v>107.09</v>
      </c>
      <c r="H130" s="436">
        <v>17134.400000000001</v>
      </c>
      <c r="I130" s="142">
        <v>1E-3</v>
      </c>
      <c r="J130" s="143">
        <v>0.92540000000000011</v>
      </c>
    </row>
    <row r="131" spans="1:10" s="139" customFormat="1" ht="38.25">
      <c r="A131" s="222" t="s">
        <v>3218</v>
      </c>
      <c r="B131" s="95" t="s">
        <v>21</v>
      </c>
      <c r="C131" s="138" t="s">
        <v>2381</v>
      </c>
      <c r="D131" s="138" t="s">
        <v>505</v>
      </c>
      <c r="E131" s="95" t="s">
        <v>45</v>
      </c>
      <c r="F131" s="436">
        <v>4</v>
      </c>
      <c r="G131" s="436">
        <v>4074.58</v>
      </c>
      <c r="H131" s="436">
        <v>16298.32</v>
      </c>
      <c r="I131" s="142">
        <v>8.9999999999999998E-4</v>
      </c>
      <c r="J131" s="143">
        <v>0.9264</v>
      </c>
    </row>
    <row r="132" spans="1:10" s="139" customFormat="1" ht="51">
      <c r="A132" s="222" t="s">
        <v>3937</v>
      </c>
      <c r="B132" s="95" t="s">
        <v>21</v>
      </c>
      <c r="C132" s="138" t="s">
        <v>2749</v>
      </c>
      <c r="D132" s="138" t="s">
        <v>528</v>
      </c>
      <c r="E132" s="95" t="s">
        <v>45</v>
      </c>
      <c r="F132" s="436">
        <v>11</v>
      </c>
      <c r="G132" s="436">
        <v>1460.51</v>
      </c>
      <c r="H132" s="436">
        <v>16065.61</v>
      </c>
      <c r="I132" s="142">
        <v>8.9999999999999998E-4</v>
      </c>
      <c r="J132" s="143">
        <v>0.92730000000000001</v>
      </c>
    </row>
    <row r="133" spans="1:10" s="139" customFormat="1" ht="38.25">
      <c r="A133" s="222" t="s">
        <v>1172</v>
      </c>
      <c r="B133" s="95" t="s">
        <v>21</v>
      </c>
      <c r="C133" s="138" t="s">
        <v>611</v>
      </c>
      <c r="D133" s="138" t="s">
        <v>505</v>
      </c>
      <c r="E133" s="95" t="s">
        <v>3</v>
      </c>
      <c r="F133" s="436">
        <v>18.899999999999999</v>
      </c>
      <c r="G133" s="436">
        <v>813.68</v>
      </c>
      <c r="H133" s="436">
        <v>15378.55</v>
      </c>
      <c r="I133" s="142">
        <v>8.9999999999999998E-4</v>
      </c>
      <c r="J133" s="143">
        <v>0.92819999999999991</v>
      </c>
    </row>
    <row r="134" spans="1:10" s="139" customFormat="1" ht="38.25">
      <c r="A134" s="222" t="s">
        <v>1320</v>
      </c>
      <c r="B134" s="95" t="s">
        <v>21</v>
      </c>
      <c r="C134" s="138" t="s">
        <v>308</v>
      </c>
      <c r="D134" s="138" t="s">
        <v>182</v>
      </c>
      <c r="E134" s="95" t="s">
        <v>34</v>
      </c>
      <c r="F134" s="436">
        <v>524.89</v>
      </c>
      <c r="G134" s="436">
        <v>29.24</v>
      </c>
      <c r="H134" s="436">
        <v>15347.78</v>
      </c>
      <c r="I134" s="142">
        <v>8.9999999999999998E-4</v>
      </c>
      <c r="J134" s="143">
        <v>0.92909999999999993</v>
      </c>
    </row>
    <row r="135" spans="1:10" s="139" customFormat="1" ht="38.25">
      <c r="A135" s="222" t="s">
        <v>3234</v>
      </c>
      <c r="B135" s="95" t="s">
        <v>44</v>
      </c>
      <c r="C135" s="138" t="s">
        <v>2390</v>
      </c>
      <c r="D135" s="138" t="s">
        <v>505</v>
      </c>
      <c r="E135" s="95" t="s">
        <v>3</v>
      </c>
      <c r="F135" s="436">
        <v>10</v>
      </c>
      <c r="G135" s="436">
        <v>1506.41</v>
      </c>
      <c r="H135" s="436">
        <v>15064.1</v>
      </c>
      <c r="I135" s="142">
        <v>8.9999999999999998E-4</v>
      </c>
      <c r="J135" s="143">
        <v>0.93</v>
      </c>
    </row>
    <row r="136" spans="1:10" s="139" customFormat="1">
      <c r="A136" s="222" t="s">
        <v>1224</v>
      </c>
      <c r="B136" s="95" t="s">
        <v>268</v>
      </c>
      <c r="C136" s="138" t="s">
        <v>614</v>
      </c>
      <c r="D136" s="138" t="s">
        <v>841</v>
      </c>
      <c r="E136" s="95" t="s">
        <v>3</v>
      </c>
      <c r="F136" s="436">
        <v>28.8</v>
      </c>
      <c r="G136" s="436">
        <v>518.52</v>
      </c>
      <c r="H136" s="436">
        <v>14933.37</v>
      </c>
      <c r="I136" s="142">
        <v>8.9999999999999998E-4</v>
      </c>
      <c r="J136" s="143">
        <v>0.93090000000000006</v>
      </c>
    </row>
    <row r="137" spans="1:10" s="139" customFormat="1" ht="38.25">
      <c r="A137" s="222" t="s">
        <v>3249</v>
      </c>
      <c r="B137" s="95" t="s">
        <v>21</v>
      </c>
      <c r="C137" s="138" t="s">
        <v>2403</v>
      </c>
      <c r="D137" s="138" t="s">
        <v>557</v>
      </c>
      <c r="E137" s="95" t="s">
        <v>34</v>
      </c>
      <c r="F137" s="436">
        <v>201.83</v>
      </c>
      <c r="G137" s="436">
        <v>72.900000000000006</v>
      </c>
      <c r="H137" s="436">
        <v>14713.4</v>
      </c>
      <c r="I137" s="142">
        <v>8.9999999999999998E-4</v>
      </c>
      <c r="J137" s="143">
        <v>0.93169999999999997</v>
      </c>
    </row>
    <row r="138" spans="1:10" s="139" customFormat="1" ht="51">
      <c r="A138" s="222" t="s">
        <v>4255</v>
      </c>
      <c r="B138" s="95" t="s">
        <v>44</v>
      </c>
      <c r="C138" s="138" t="s">
        <v>2952</v>
      </c>
      <c r="D138" s="138">
        <v>70</v>
      </c>
      <c r="E138" s="95" t="s">
        <v>45</v>
      </c>
      <c r="F138" s="436">
        <v>5</v>
      </c>
      <c r="G138" s="436">
        <v>2917.84</v>
      </c>
      <c r="H138" s="436">
        <v>14589.2</v>
      </c>
      <c r="I138" s="142">
        <v>8.9999999999999998E-4</v>
      </c>
      <c r="J138" s="143">
        <v>0.9326000000000001</v>
      </c>
    </row>
    <row r="139" spans="1:10" s="139" customFormat="1" ht="38.25">
      <c r="A139" s="222" t="s">
        <v>1223</v>
      </c>
      <c r="B139" s="95" t="s">
        <v>21</v>
      </c>
      <c r="C139" s="138" t="s">
        <v>459</v>
      </c>
      <c r="D139" s="138" t="s">
        <v>152</v>
      </c>
      <c r="E139" s="95" t="s">
        <v>45</v>
      </c>
      <c r="F139" s="436">
        <v>15</v>
      </c>
      <c r="G139" s="436">
        <v>969.5</v>
      </c>
      <c r="H139" s="436">
        <v>14542.5</v>
      </c>
      <c r="I139" s="142">
        <v>8.0000000000000004E-4</v>
      </c>
      <c r="J139" s="143">
        <v>0.93340000000000001</v>
      </c>
    </row>
    <row r="140" spans="1:10" s="139" customFormat="1" ht="38.25">
      <c r="A140" s="222" t="s">
        <v>3554</v>
      </c>
      <c r="B140" s="95" t="s">
        <v>44</v>
      </c>
      <c r="C140" s="138" t="s">
        <v>2559</v>
      </c>
      <c r="D140" s="138" t="s">
        <v>182</v>
      </c>
      <c r="E140" s="95" t="s">
        <v>45</v>
      </c>
      <c r="F140" s="436">
        <v>278</v>
      </c>
      <c r="G140" s="436">
        <v>52</v>
      </c>
      <c r="H140" s="436">
        <v>14456</v>
      </c>
      <c r="I140" s="142">
        <v>8.0000000000000004E-4</v>
      </c>
      <c r="J140" s="143">
        <v>0.93430000000000002</v>
      </c>
    </row>
    <row r="141" spans="1:10" s="139" customFormat="1" ht="25.5">
      <c r="A141" s="222" t="s">
        <v>1200</v>
      </c>
      <c r="B141" s="95" t="s">
        <v>21</v>
      </c>
      <c r="C141" s="138" t="s">
        <v>468</v>
      </c>
      <c r="D141" s="138" t="s">
        <v>181</v>
      </c>
      <c r="E141" s="95" t="s">
        <v>38</v>
      </c>
      <c r="F141" s="436">
        <v>826.22</v>
      </c>
      <c r="G141" s="436">
        <v>17.309999999999999</v>
      </c>
      <c r="H141" s="436">
        <v>14301.86</v>
      </c>
      <c r="I141" s="142">
        <v>8.0000000000000004E-4</v>
      </c>
      <c r="J141" s="143">
        <v>0.93510000000000004</v>
      </c>
    </row>
    <row r="142" spans="1:10" s="139" customFormat="1" ht="25.5">
      <c r="A142" s="222" t="s">
        <v>1217</v>
      </c>
      <c r="B142" s="95" t="s">
        <v>21</v>
      </c>
      <c r="C142" s="138" t="s">
        <v>2619</v>
      </c>
      <c r="D142" s="138" t="s">
        <v>152</v>
      </c>
      <c r="E142" s="95" t="s">
        <v>34</v>
      </c>
      <c r="F142" s="436">
        <v>650.83000000000004</v>
      </c>
      <c r="G142" s="436">
        <v>21.96</v>
      </c>
      <c r="H142" s="436">
        <v>14292.22</v>
      </c>
      <c r="I142" s="142">
        <v>8.0000000000000004E-4</v>
      </c>
      <c r="J142" s="143">
        <v>0.93590000000000007</v>
      </c>
    </row>
    <row r="143" spans="1:10" s="139" customFormat="1" ht="38.25">
      <c r="A143" s="222" t="s">
        <v>4199</v>
      </c>
      <c r="B143" s="95" t="s">
        <v>21</v>
      </c>
      <c r="C143" s="138" t="s">
        <v>2904</v>
      </c>
      <c r="D143" s="138" t="s">
        <v>181</v>
      </c>
      <c r="E143" s="95" t="s">
        <v>38</v>
      </c>
      <c r="F143" s="436">
        <v>1011.34</v>
      </c>
      <c r="G143" s="436">
        <v>13.81</v>
      </c>
      <c r="H143" s="436">
        <v>13966.6</v>
      </c>
      <c r="I143" s="142">
        <v>8.0000000000000004E-4</v>
      </c>
      <c r="J143" s="143">
        <v>0.93669999999999998</v>
      </c>
    </row>
    <row r="144" spans="1:10" s="139" customFormat="1" ht="38.25">
      <c r="A144" s="222" t="s">
        <v>1214</v>
      </c>
      <c r="B144" s="95" t="s">
        <v>21</v>
      </c>
      <c r="C144" s="138" t="s">
        <v>78</v>
      </c>
      <c r="D144" s="138" t="s">
        <v>177</v>
      </c>
      <c r="E144" s="95" t="s">
        <v>34</v>
      </c>
      <c r="F144" s="436">
        <v>100</v>
      </c>
      <c r="G144" s="436">
        <v>139.55000000000001</v>
      </c>
      <c r="H144" s="436">
        <v>13955</v>
      </c>
      <c r="I144" s="142">
        <v>8.0000000000000004E-4</v>
      </c>
      <c r="J144" s="143">
        <v>0.9375</v>
      </c>
    </row>
    <row r="145" spans="1:10" s="139" customFormat="1" ht="38.25">
      <c r="A145" s="222" t="s">
        <v>4468</v>
      </c>
      <c r="B145" s="95" t="s">
        <v>21</v>
      </c>
      <c r="C145" s="138" t="s">
        <v>3060</v>
      </c>
      <c r="D145" s="138" t="s">
        <v>181</v>
      </c>
      <c r="E145" s="95" t="s">
        <v>2</v>
      </c>
      <c r="F145" s="436">
        <v>19.760000000000002</v>
      </c>
      <c r="G145" s="436">
        <v>701.91</v>
      </c>
      <c r="H145" s="436">
        <v>13869.74</v>
      </c>
      <c r="I145" s="142">
        <v>8.0000000000000004E-4</v>
      </c>
      <c r="J145" s="143">
        <v>0.93840000000000001</v>
      </c>
    </row>
    <row r="146" spans="1:10" s="139" customFormat="1" ht="51">
      <c r="A146" s="222" t="s">
        <v>4221</v>
      </c>
      <c r="B146" s="95" t="s">
        <v>44</v>
      </c>
      <c r="C146" s="138" t="s">
        <v>2927</v>
      </c>
      <c r="D146" s="138" t="s">
        <v>490</v>
      </c>
      <c r="E146" s="95" t="s">
        <v>34</v>
      </c>
      <c r="F146" s="436">
        <v>219.5</v>
      </c>
      <c r="G146" s="436">
        <v>62.97</v>
      </c>
      <c r="H146" s="436">
        <v>13821.91</v>
      </c>
      <c r="I146" s="142">
        <v>8.0000000000000004E-4</v>
      </c>
      <c r="J146" s="143">
        <v>0.93920000000000003</v>
      </c>
    </row>
    <row r="147" spans="1:10" s="139" customFormat="1" ht="51">
      <c r="A147" s="222" t="s">
        <v>4218</v>
      </c>
      <c r="B147" s="95" t="s">
        <v>44</v>
      </c>
      <c r="C147" s="138" t="s">
        <v>2922</v>
      </c>
      <c r="D147" s="138" t="s">
        <v>490</v>
      </c>
      <c r="E147" s="95" t="s">
        <v>34</v>
      </c>
      <c r="F147" s="436">
        <v>320</v>
      </c>
      <c r="G147" s="436">
        <v>42.74</v>
      </c>
      <c r="H147" s="436">
        <v>13676.8</v>
      </c>
      <c r="I147" s="142">
        <v>8.0000000000000004E-4</v>
      </c>
      <c r="J147" s="143">
        <v>0.94</v>
      </c>
    </row>
    <row r="148" spans="1:10" s="139" customFormat="1" ht="38.25">
      <c r="A148" s="222" t="s">
        <v>4174</v>
      </c>
      <c r="B148" s="95" t="s">
        <v>21</v>
      </c>
      <c r="C148" s="138" t="s">
        <v>2868</v>
      </c>
      <c r="D148" s="138" t="s">
        <v>181</v>
      </c>
      <c r="E148" s="95" t="s">
        <v>38</v>
      </c>
      <c r="F148" s="436">
        <v>1190.31</v>
      </c>
      <c r="G148" s="436">
        <v>11.4</v>
      </c>
      <c r="H148" s="436">
        <v>13569.53</v>
      </c>
      <c r="I148" s="142">
        <v>8.0000000000000004E-4</v>
      </c>
      <c r="J148" s="143">
        <v>0.94069999999999998</v>
      </c>
    </row>
    <row r="149" spans="1:10" s="139" customFormat="1">
      <c r="A149" s="222" t="s">
        <v>1209</v>
      </c>
      <c r="B149" s="95" t="s">
        <v>268</v>
      </c>
      <c r="C149" s="138" t="s">
        <v>584</v>
      </c>
      <c r="D149" s="138" t="s">
        <v>675</v>
      </c>
      <c r="E149" s="95" t="s">
        <v>585</v>
      </c>
      <c r="F149" s="436">
        <v>16</v>
      </c>
      <c r="G149" s="436">
        <v>832.5</v>
      </c>
      <c r="H149" s="436">
        <v>13320</v>
      </c>
      <c r="I149" s="142">
        <v>8.0000000000000004E-4</v>
      </c>
      <c r="J149" s="143">
        <v>0.9415</v>
      </c>
    </row>
    <row r="150" spans="1:10" s="139" customFormat="1" ht="38.25">
      <c r="A150" s="222" t="s">
        <v>4201</v>
      </c>
      <c r="B150" s="95" t="s">
        <v>21</v>
      </c>
      <c r="C150" s="138" t="s">
        <v>2906</v>
      </c>
      <c r="D150" s="138" t="s">
        <v>181</v>
      </c>
      <c r="E150" s="95" t="s">
        <v>38</v>
      </c>
      <c r="F150" s="436">
        <v>1224.3</v>
      </c>
      <c r="G150" s="436">
        <v>10.81</v>
      </c>
      <c r="H150" s="436">
        <v>13234.68</v>
      </c>
      <c r="I150" s="142">
        <v>8.0000000000000004E-4</v>
      </c>
      <c r="J150" s="143">
        <v>0.94230000000000003</v>
      </c>
    </row>
    <row r="151" spans="1:10" s="139" customFormat="1" ht="38.25">
      <c r="A151" s="222" t="s">
        <v>1207</v>
      </c>
      <c r="B151" s="95" t="s">
        <v>21</v>
      </c>
      <c r="C151" s="138" t="s">
        <v>282</v>
      </c>
      <c r="D151" s="138" t="s">
        <v>505</v>
      </c>
      <c r="E151" s="95" t="s">
        <v>3</v>
      </c>
      <c r="F151" s="436">
        <v>22.8</v>
      </c>
      <c r="G151" s="436">
        <v>578.76</v>
      </c>
      <c r="H151" s="436">
        <v>13195.72</v>
      </c>
      <c r="I151" s="142">
        <v>8.0000000000000004E-4</v>
      </c>
      <c r="J151" s="143">
        <v>0.94310000000000005</v>
      </c>
    </row>
    <row r="152" spans="1:10" s="139" customFormat="1" ht="25.5">
      <c r="A152" s="222" t="s">
        <v>4298</v>
      </c>
      <c r="B152" s="95" t="s">
        <v>44</v>
      </c>
      <c r="C152" s="138" t="s">
        <v>2989</v>
      </c>
      <c r="D152" s="138" t="s">
        <v>528</v>
      </c>
      <c r="E152" s="95" t="s">
        <v>45</v>
      </c>
      <c r="F152" s="436">
        <v>1</v>
      </c>
      <c r="G152" s="436">
        <v>13185.96</v>
      </c>
      <c r="H152" s="436">
        <v>13185.96</v>
      </c>
      <c r="I152" s="142">
        <v>8.0000000000000004E-4</v>
      </c>
      <c r="J152" s="143">
        <v>0.94379999999999997</v>
      </c>
    </row>
    <row r="153" spans="1:10" s="139" customFormat="1" ht="25.5">
      <c r="A153" s="222" t="s">
        <v>1191</v>
      </c>
      <c r="B153" s="95" t="s">
        <v>44</v>
      </c>
      <c r="C153" s="138" t="s">
        <v>581</v>
      </c>
      <c r="D153" s="138" t="s">
        <v>148</v>
      </c>
      <c r="E153" s="95" t="s">
        <v>3</v>
      </c>
      <c r="F153" s="436">
        <v>15.1</v>
      </c>
      <c r="G153" s="436">
        <v>836.49</v>
      </c>
      <c r="H153" s="436">
        <v>12630.99</v>
      </c>
      <c r="I153" s="142">
        <v>7.000000000000001E-4</v>
      </c>
      <c r="J153" s="143">
        <v>0.94459999999999988</v>
      </c>
    </row>
    <row r="154" spans="1:10" s="139" customFormat="1" ht="25.5">
      <c r="A154" s="222" t="s">
        <v>4247</v>
      </c>
      <c r="B154" s="95" t="s">
        <v>268</v>
      </c>
      <c r="C154" s="138" t="s">
        <v>2947</v>
      </c>
      <c r="D154" s="138" t="s">
        <v>996</v>
      </c>
      <c r="E154" s="95" t="s">
        <v>34</v>
      </c>
      <c r="F154" s="436">
        <v>400</v>
      </c>
      <c r="G154" s="436">
        <v>31.42</v>
      </c>
      <c r="H154" s="436">
        <v>12568</v>
      </c>
      <c r="I154" s="142">
        <v>7.000000000000001E-4</v>
      </c>
      <c r="J154" s="143">
        <v>0.94530000000000003</v>
      </c>
    </row>
    <row r="155" spans="1:10" s="139" customFormat="1" ht="38.25">
      <c r="A155" s="222" t="s">
        <v>4157</v>
      </c>
      <c r="B155" s="95" t="s">
        <v>21</v>
      </c>
      <c r="C155" s="138" t="s">
        <v>2856</v>
      </c>
      <c r="D155" s="138" t="s">
        <v>178</v>
      </c>
      <c r="E155" s="95" t="s">
        <v>2</v>
      </c>
      <c r="F155" s="436">
        <v>254.5</v>
      </c>
      <c r="G155" s="436">
        <v>49.36</v>
      </c>
      <c r="H155" s="436">
        <v>12562.12</v>
      </c>
      <c r="I155" s="142">
        <v>7.000000000000001E-4</v>
      </c>
      <c r="J155" s="143">
        <v>0.94599999999999995</v>
      </c>
    </row>
    <row r="156" spans="1:10" s="139" customFormat="1">
      <c r="A156" s="222" t="s">
        <v>3575</v>
      </c>
      <c r="B156" s="95" t="s">
        <v>44</v>
      </c>
      <c r="C156" s="138" t="s">
        <v>2572</v>
      </c>
      <c r="D156" s="138">
        <v>59</v>
      </c>
      <c r="E156" s="95" t="s">
        <v>34</v>
      </c>
      <c r="F156" s="436">
        <v>524.4</v>
      </c>
      <c r="G156" s="436">
        <v>23.8</v>
      </c>
      <c r="H156" s="436">
        <v>12480.72</v>
      </c>
      <c r="I156" s="142">
        <v>7.000000000000001E-4</v>
      </c>
      <c r="J156" s="143">
        <v>0.94680000000000009</v>
      </c>
    </row>
    <row r="157" spans="1:10" s="139" customFormat="1" ht="25.5">
      <c r="A157" s="222" t="s">
        <v>1246</v>
      </c>
      <c r="B157" s="95" t="s">
        <v>21</v>
      </c>
      <c r="C157" s="138" t="s">
        <v>110</v>
      </c>
      <c r="D157" s="138" t="s">
        <v>152</v>
      </c>
      <c r="E157" s="95" t="s">
        <v>45</v>
      </c>
      <c r="F157" s="436">
        <v>35</v>
      </c>
      <c r="G157" s="436">
        <v>356.14</v>
      </c>
      <c r="H157" s="436">
        <v>12464.9</v>
      </c>
      <c r="I157" s="142">
        <v>7.000000000000001E-4</v>
      </c>
      <c r="J157" s="143">
        <v>0.94750000000000001</v>
      </c>
    </row>
    <row r="158" spans="1:10" s="139" customFormat="1" ht="38.25">
      <c r="A158" s="222" t="s">
        <v>1226</v>
      </c>
      <c r="B158" s="95" t="s">
        <v>21</v>
      </c>
      <c r="C158" s="138" t="s">
        <v>307</v>
      </c>
      <c r="D158" s="138" t="s">
        <v>182</v>
      </c>
      <c r="E158" s="95" t="s">
        <v>34</v>
      </c>
      <c r="F158" s="436">
        <v>1261.33</v>
      </c>
      <c r="G158" s="436">
        <v>9.65</v>
      </c>
      <c r="H158" s="436">
        <v>12171.83</v>
      </c>
      <c r="I158" s="142">
        <v>7.000000000000001E-4</v>
      </c>
      <c r="J158" s="143">
        <v>0.94819999999999993</v>
      </c>
    </row>
    <row r="159" spans="1:10" s="139" customFormat="1" ht="51">
      <c r="A159" s="222" t="s">
        <v>4237</v>
      </c>
      <c r="B159" s="95" t="s">
        <v>44</v>
      </c>
      <c r="C159" s="138" t="s">
        <v>2942</v>
      </c>
      <c r="D159" s="138" t="s">
        <v>490</v>
      </c>
      <c r="E159" s="95" t="s">
        <v>34</v>
      </c>
      <c r="F159" s="436">
        <v>147</v>
      </c>
      <c r="G159" s="436">
        <v>82.27</v>
      </c>
      <c r="H159" s="436">
        <v>12093.69</v>
      </c>
      <c r="I159" s="142">
        <v>7.000000000000001E-4</v>
      </c>
      <c r="J159" s="143">
        <v>0.94889999999999997</v>
      </c>
    </row>
    <row r="160" spans="1:10" s="139" customFormat="1">
      <c r="A160" s="222" t="s">
        <v>1195</v>
      </c>
      <c r="B160" s="95" t="s">
        <v>268</v>
      </c>
      <c r="C160" s="138" t="s">
        <v>588</v>
      </c>
      <c r="D160" s="138" t="s">
        <v>678</v>
      </c>
      <c r="E160" s="95" t="s">
        <v>45</v>
      </c>
      <c r="F160" s="436">
        <v>1</v>
      </c>
      <c r="G160" s="436">
        <v>12000</v>
      </c>
      <c r="H160" s="436">
        <v>12000</v>
      </c>
      <c r="I160" s="142">
        <v>7.000000000000001E-4</v>
      </c>
      <c r="J160" s="143">
        <v>0.94959999999999989</v>
      </c>
    </row>
    <row r="161" spans="1:10" s="139" customFormat="1" ht="25.5">
      <c r="A161" s="222" t="s">
        <v>1216</v>
      </c>
      <c r="B161" s="95" t="s">
        <v>21</v>
      </c>
      <c r="C161" s="138" t="s">
        <v>265</v>
      </c>
      <c r="D161" s="138" t="s">
        <v>643</v>
      </c>
      <c r="E161" s="95" t="s">
        <v>3</v>
      </c>
      <c r="F161" s="436">
        <v>643.80999999999995</v>
      </c>
      <c r="G161" s="436">
        <v>18.45</v>
      </c>
      <c r="H161" s="436">
        <v>11878.29</v>
      </c>
      <c r="I161" s="142">
        <v>7.000000000000001E-4</v>
      </c>
      <c r="J161" s="143">
        <v>0.95030000000000003</v>
      </c>
    </row>
    <row r="162" spans="1:10" s="139" customFormat="1">
      <c r="A162" s="222" t="s">
        <v>4881</v>
      </c>
      <c r="B162" s="95" t="s">
        <v>21</v>
      </c>
      <c r="C162" s="138" t="s">
        <v>4737</v>
      </c>
      <c r="D162" s="138" t="s">
        <v>148</v>
      </c>
      <c r="E162" s="95" t="s">
        <v>585</v>
      </c>
      <c r="F162" s="436">
        <v>3</v>
      </c>
      <c r="G162" s="436">
        <v>3912.36</v>
      </c>
      <c r="H162" s="436">
        <v>11737.08</v>
      </c>
      <c r="I162" s="142">
        <v>7.000000000000001E-4</v>
      </c>
      <c r="J162" s="143">
        <v>0.95099999999999996</v>
      </c>
    </row>
    <row r="163" spans="1:10" s="139" customFormat="1" ht="38.25">
      <c r="A163" s="222" t="s">
        <v>1219</v>
      </c>
      <c r="B163" s="95" t="s">
        <v>21</v>
      </c>
      <c r="C163" s="138" t="s">
        <v>382</v>
      </c>
      <c r="D163" s="138" t="s">
        <v>152</v>
      </c>
      <c r="E163" s="95" t="s">
        <v>34</v>
      </c>
      <c r="F163" s="436">
        <v>317.57</v>
      </c>
      <c r="G163" s="436">
        <v>36.51</v>
      </c>
      <c r="H163" s="436">
        <v>11594.48</v>
      </c>
      <c r="I163" s="142">
        <v>7.000000000000001E-4</v>
      </c>
      <c r="J163" s="143">
        <v>0.95169999999999999</v>
      </c>
    </row>
    <row r="164" spans="1:10" s="139" customFormat="1" ht="25.5">
      <c r="A164" s="222" t="s">
        <v>1184</v>
      </c>
      <c r="B164" s="95" t="s">
        <v>21</v>
      </c>
      <c r="C164" s="138" t="s">
        <v>270</v>
      </c>
      <c r="D164" s="138" t="s">
        <v>557</v>
      </c>
      <c r="E164" s="95" t="s">
        <v>34</v>
      </c>
      <c r="F164" s="436">
        <v>196.59</v>
      </c>
      <c r="G164" s="436">
        <v>58.56</v>
      </c>
      <c r="H164" s="436">
        <v>11512.31</v>
      </c>
      <c r="I164" s="142">
        <v>7.000000000000001E-4</v>
      </c>
      <c r="J164" s="143">
        <v>0.95230000000000004</v>
      </c>
    </row>
    <row r="165" spans="1:10" s="139" customFormat="1">
      <c r="A165" s="222" t="s">
        <v>4362</v>
      </c>
      <c r="B165" s="95" t="s">
        <v>44</v>
      </c>
      <c r="C165" s="138" t="s">
        <v>3031</v>
      </c>
      <c r="D165" s="138" t="s">
        <v>148</v>
      </c>
      <c r="E165" s="95" t="s">
        <v>1</v>
      </c>
      <c r="F165" s="436">
        <v>273</v>
      </c>
      <c r="G165" s="436">
        <v>41.8</v>
      </c>
      <c r="H165" s="436">
        <v>11411.4</v>
      </c>
      <c r="I165" s="142">
        <v>7.000000000000001E-4</v>
      </c>
      <c r="J165" s="143">
        <v>0.95299999999999996</v>
      </c>
    </row>
    <row r="166" spans="1:10" s="139" customFormat="1" ht="25.5">
      <c r="A166" s="222" t="s">
        <v>4314</v>
      </c>
      <c r="B166" s="95" t="s">
        <v>44</v>
      </c>
      <c r="C166" s="138" t="s">
        <v>3007</v>
      </c>
      <c r="D166" s="138" t="s">
        <v>528</v>
      </c>
      <c r="E166" s="95" t="s">
        <v>45</v>
      </c>
      <c r="F166" s="436">
        <v>3</v>
      </c>
      <c r="G166" s="436">
        <v>3802.36</v>
      </c>
      <c r="H166" s="436">
        <v>11407.08</v>
      </c>
      <c r="I166" s="142">
        <v>7.000000000000001E-4</v>
      </c>
      <c r="J166" s="143">
        <v>0.95369999999999999</v>
      </c>
    </row>
    <row r="167" spans="1:10" s="139" customFormat="1">
      <c r="A167" s="222" t="s">
        <v>3251</v>
      </c>
      <c r="B167" s="95" t="s">
        <v>268</v>
      </c>
      <c r="C167" s="138" t="s">
        <v>2405</v>
      </c>
      <c r="D167" s="138" t="s">
        <v>801</v>
      </c>
      <c r="E167" s="95" t="s">
        <v>34</v>
      </c>
      <c r="F167" s="436">
        <v>313.99</v>
      </c>
      <c r="G167" s="436">
        <v>36.090000000000003</v>
      </c>
      <c r="H167" s="436">
        <v>11331.89</v>
      </c>
      <c r="I167" s="142">
        <v>7.000000000000001E-4</v>
      </c>
      <c r="J167" s="143">
        <v>0.95430000000000004</v>
      </c>
    </row>
    <row r="168" spans="1:10" s="139" customFormat="1" ht="38.25">
      <c r="A168" s="222" t="s">
        <v>1258</v>
      </c>
      <c r="B168" s="95" t="s">
        <v>21</v>
      </c>
      <c r="C168" s="138" t="s">
        <v>283</v>
      </c>
      <c r="D168" s="138" t="s">
        <v>505</v>
      </c>
      <c r="E168" s="95" t="s">
        <v>3</v>
      </c>
      <c r="F168" s="436">
        <v>17.84</v>
      </c>
      <c r="G168" s="436">
        <v>613.54999999999995</v>
      </c>
      <c r="H168" s="436">
        <v>10945.73</v>
      </c>
      <c r="I168" s="142">
        <v>5.9999999999999995E-4</v>
      </c>
      <c r="J168" s="143">
        <v>0.95499999999999996</v>
      </c>
    </row>
    <row r="169" spans="1:10" s="139" customFormat="1" ht="25.5">
      <c r="A169" s="222" t="s">
        <v>1278</v>
      </c>
      <c r="B169" s="95" t="s">
        <v>21</v>
      </c>
      <c r="C169" s="138" t="s">
        <v>2913</v>
      </c>
      <c r="D169" s="138" t="s">
        <v>152</v>
      </c>
      <c r="E169" s="95" t="s">
        <v>34</v>
      </c>
      <c r="F169" s="436">
        <v>650</v>
      </c>
      <c r="G169" s="436">
        <v>15.99</v>
      </c>
      <c r="H169" s="436">
        <v>10393.5</v>
      </c>
      <c r="I169" s="142">
        <v>5.9999999999999995E-4</v>
      </c>
      <c r="J169" s="143">
        <v>0.9556</v>
      </c>
    </row>
    <row r="170" spans="1:10" s="139" customFormat="1" ht="38.25">
      <c r="A170" s="222" t="s">
        <v>3346</v>
      </c>
      <c r="B170" s="95" t="s">
        <v>21</v>
      </c>
      <c r="C170" s="138" t="s">
        <v>2461</v>
      </c>
      <c r="D170" s="138" t="s">
        <v>182</v>
      </c>
      <c r="E170" s="95" t="s">
        <v>45</v>
      </c>
      <c r="F170" s="436">
        <v>240</v>
      </c>
      <c r="G170" s="436">
        <v>42.13</v>
      </c>
      <c r="H170" s="436">
        <v>10111.200000000001</v>
      </c>
      <c r="I170" s="142">
        <v>5.9999999999999995E-4</v>
      </c>
      <c r="J170" s="143">
        <v>0.95609999999999995</v>
      </c>
    </row>
    <row r="171" spans="1:10" s="139" customFormat="1" ht="51">
      <c r="A171" s="222" t="s">
        <v>4364</v>
      </c>
      <c r="B171" s="95" t="s">
        <v>21</v>
      </c>
      <c r="C171" s="138" t="s">
        <v>3037</v>
      </c>
      <c r="D171" s="138" t="s">
        <v>557</v>
      </c>
      <c r="E171" s="95" t="s">
        <v>45</v>
      </c>
      <c r="F171" s="436">
        <v>6</v>
      </c>
      <c r="G171" s="436">
        <v>1679.4</v>
      </c>
      <c r="H171" s="436">
        <v>10076.4</v>
      </c>
      <c r="I171" s="142">
        <v>5.9999999999999995E-4</v>
      </c>
      <c r="J171" s="143">
        <v>0.95669999999999999</v>
      </c>
    </row>
    <row r="172" spans="1:10" s="139" customFormat="1" ht="38.25">
      <c r="A172" s="222" t="s">
        <v>3397</v>
      </c>
      <c r="B172" s="95" t="s">
        <v>21</v>
      </c>
      <c r="C172" s="138" t="s">
        <v>2490</v>
      </c>
      <c r="D172" s="138" t="s">
        <v>182</v>
      </c>
      <c r="E172" s="95" t="s">
        <v>34</v>
      </c>
      <c r="F172" s="436">
        <v>93.57</v>
      </c>
      <c r="G172" s="436">
        <v>105.67</v>
      </c>
      <c r="H172" s="436">
        <v>9887.5400000000009</v>
      </c>
      <c r="I172" s="142">
        <v>5.9999999999999995E-4</v>
      </c>
      <c r="J172" s="143">
        <v>0.95730000000000004</v>
      </c>
    </row>
    <row r="173" spans="1:10" s="139" customFormat="1">
      <c r="A173" s="222" t="s">
        <v>1201</v>
      </c>
      <c r="B173" s="95" t="s">
        <v>44</v>
      </c>
      <c r="C173" s="138" t="s">
        <v>593</v>
      </c>
      <c r="D173" s="138" t="s">
        <v>148</v>
      </c>
      <c r="E173" s="95" t="s">
        <v>1</v>
      </c>
      <c r="F173" s="436">
        <v>1</v>
      </c>
      <c r="G173" s="436">
        <v>9846.65</v>
      </c>
      <c r="H173" s="436">
        <v>9846.65</v>
      </c>
      <c r="I173" s="142">
        <v>5.9999999999999995E-4</v>
      </c>
      <c r="J173" s="143">
        <v>0.95790000000000008</v>
      </c>
    </row>
    <row r="174" spans="1:10" s="139" customFormat="1" ht="25.5">
      <c r="A174" s="222" t="s">
        <v>1259</v>
      </c>
      <c r="B174" s="95" t="s">
        <v>44</v>
      </c>
      <c r="C174" s="138" t="s">
        <v>98</v>
      </c>
      <c r="D174" s="138" t="s">
        <v>138</v>
      </c>
      <c r="E174" s="95" t="s">
        <v>45</v>
      </c>
      <c r="F174" s="436">
        <v>92</v>
      </c>
      <c r="G174" s="436">
        <v>105.11</v>
      </c>
      <c r="H174" s="436">
        <v>9670.1200000000008</v>
      </c>
      <c r="I174" s="142">
        <v>5.9999999999999995E-4</v>
      </c>
      <c r="J174" s="143">
        <v>0.95840000000000003</v>
      </c>
    </row>
    <row r="175" spans="1:10" s="139" customFormat="1">
      <c r="A175" s="222" t="s">
        <v>3634</v>
      </c>
      <c r="B175" s="95" t="s">
        <v>487</v>
      </c>
      <c r="C175" s="138" t="s">
        <v>2601</v>
      </c>
      <c r="D175" s="138" t="s">
        <v>3293</v>
      </c>
      <c r="E175" s="95" t="s">
        <v>17</v>
      </c>
      <c r="F175" s="436">
        <v>3</v>
      </c>
      <c r="G175" s="436">
        <v>3169.94</v>
      </c>
      <c r="H175" s="436">
        <v>9509.82</v>
      </c>
      <c r="I175" s="142">
        <v>5.9999999999999995E-4</v>
      </c>
      <c r="J175" s="143">
        <v>0.95900000000000007</v>
      </c>
    </row>
    <row r="176" spans="1:10" s="139" customFormat="1" ht="38.25">
      <c r="A176" s="222" t="s">
        <v>3425</v>
      </c>
      <c r="B176" s="95" t="s">
        <v>21</v>
      </c>
      <c r="C176" s="138" t="s">
        <v>2508</v>
      </c>
      <c r="D176" s="138" t="s">
        <v>182</v>
      </c>
      <c r="E176" s="95" t="s">
        <v>45</v>
      </c>
      <c r="F176" s="436">
        <v>2</v>
      </c>
      <c r="G176" s="436">
        <v>4569.3</v>
      </c>
      <c r="H176" s="436">
        <v>9138.6</v>
      </c>
      <c r="I176" s="142">
        <v>5.0000000000000001E-4</v>
      </c>
      <c r="J176" s="143">
        <v>0.95950000000000002</v>
      </c>
    </row>
    <row r="177" spans="1:10" s="139" customFormat="1" ht="38.25">
      <c r="A177" s="222" t="s">
        <v>3794</v>
      </c>
      <c r="B177" s="95" t="s">
        <v>21</v>
      </c>
      <c r="C177" s="138" t="s">
        <v>2672</v>
      </c>
      <c r="D177" s="138" t="s">
        <v>152</v>
      </c>
      <c r="E177" s="95" t="s">
        <v>45</v>
      </c>
      <c r="F177" s="436">
        <v>1</v>
      </c>
      <c r="G177" s="436">
        <v>9134.7999999999993</v>
      </c>
      <c r="H177" s="436">
        <v>9134.7999999999993</v>
      </c>
      <c r="I177" s="142">
        <v>5.0000000000000001E-4</v>
      </c>
      <c r="J177" s="143">
        <v>0.96010000000000006</v>
      </c>
    </row>
    <row r="178" spans="1:10" s="139" customFormat="1" ht="38.25">
      <c r="A178" s="222" t="s">
        <v>1221</v>
      </c>
      <c r="B178" s="95" t="s">
        <v>21</v>
      </c>
      <c r="C178" s="138" t="s">
        <v>378</v>
      </c>
      <c r="D178" s="138" t="s">
        <v>152</v>
      </c>
      <c r="E178" s="95" t="s">
        <v>34</v>
      </c>
      <c r="F178" s="436">
        <v>347.66</v>
      </c>
      <c r="G178" s="436">
        <v>26.22</v>
      </c>
      <c r="H178" s="436">
        <v>9115.64</v>
      </c>
      <c r="I178" s="142">
        <v>5.0000000000000001E-4</v>
      </c>
      <c r="J178" s="143">
        <v>0.96060000000000001</v>
      </c>
    </row>
    <row r="179" spans="1:10" s="139" customFormat="1" ht="25.5">
      <c r="A179" s="222" t="s">
        <v>4312</v>
      </c>
      <c r="B179" s="95" t="s">
        <v>44</v>
      </c>
      <c r="C179" s="138" t="s">
        <v>3004</v>
      </c>
      <c r="D179" s="138" t="s">
        <v>528</v>
      </c>
      <c r="E179" s="95" t="s">
        <v>45</v>
      </c>
      <c r="F179" s="436">
        <v>1</v>
      </c>
      <c r="G179" s="436">
        <v>9006.7000000000007</v>
      </c>
      <c r="H179" s="436">
        <v>9006.7000000000007</v>
      </c>
      <c r="I179" s="142">
        <v>5.0000000000000001E-4</v>
      </c>
      <c r="J179" s="143">
        <v>0.96109999999999995</v>
      </c>
    </row>
    <row r="180" spans="1:10" s="139" customFormat="1" ht="25.5">
      <c r="A180" s="222" t="s">
        <v>3562</v>
      </c>
      <c r="B180" s="95" t="s">
        <v>16</v>
      </c>
      <c r="C180" s="138" t="s">
        <v>2564</v>
      </c>
      <c r="D180" s="138">
        <v>718</v>
      </c>
      <c r="E180" s="95" t="s">
        <v>17</v>
      </c>
      <c r="F180" s="436">
        <v>278</v>
      </c>
      <c r="G180" s="436">
        <v>31.78</v>
      </c>
      <c r="H180" s="436">
        <v>8834.84</v>
      </c>
      <c r="I180" s="142">
        <v>5.0000000000000001E-4</v>
      </c>
      <c r="J180" s="143">
        <v>0.96160000000000001</v>
      </c>
    </row>
    <row r="181" spans="1:10" s="139" customFormat="1" ht="38.25">
      <c r="A181" s="222" t="s">
        <v>1237</v>
      </c>
      <c r="B181" s="95" t="s">
        <v>44</v>
      </c>
      <c r="C181" s="138" t="s">
        <v>129</v>
      </c>
      <c r="D181" s="138" t="s">
        <v>182</v>
      </c>
      <c r="E181" s="95" t="s">
        <v>45</v>
      </c>
      <c r="F181" s="436">
        <v>514</v>
      </c>
      <c r="G181" s="436">
        <v>16.899999999999999</v>
      </c>
      <c r="H181" s="436">
        <v>8686.6</v>
      </c>
      <c r="I181" s="142">
        <v>5.0000000000000001E-4</v>
      </c>
      <c r="J181" s="143">
        <v>0.96209999999999996</v>
      </c>
    </row>
    <row r="182" spans="1:10" s="139" customFormat="1">
      <c r="A182" s="222" t="s">
        <v>4929</v>
      </c>
      <c r="B182" s="95" t="s">
        <v>268</v>
      </c>
      <c r="C182" s="138" t="s">
        <v>4753</v>
      </c>
      <c r="D182" s="138" t="s">
        <v>826</v>
      </c>
      <c r="E182" s="95" t="s">
        <v>34</v>
      </c>
      <c r="F182" s="436">
        <v>10.5</v>
      </c>
      <c r="G182" s="436">
        <v>812.03</v>
      </c>
      <c r="H182" s="436">
        <v>8526.31</v>
      </c>
      <c r="I182" s="142">
        <v>5.0000000000000001E-4</v>
      </c>
      <c r="J182" s="143">
        <v>0.96260000000000001</v>
      </c>
    </row>
    <row r="183" spans="1:10" s="139" customFormat="1" ht="25.5">
      <c r="A183" s="222" t="s">
        <v>1273</v>
      </c>
      <c r="B183" s="95" t="s">
        <v>21</v>
      </c>
      <c r="C183" s="138" t="s">
        <v>435</v>
      </c>
      <c r="D183" s="138" t="s">
        <v>152</v>
      </c>
      <c r="E183" s="95" t="s">
        <v>45</v>
      </c>
      <c r="F183" s="436">
        <v>58</v>
      </c>
      <c r="G183" s="436">
        <v>144.53</v>
      </c>
      <c r="H183" s="436">
        <v>8382.74</v>
      </c>
      <c r="I183" s="142">
        <v>5.0000000000000001E-4</v>
      </c>
      <c r="J183" s="143">
        <v>0.96310000000000007</v>
      </c>
    </row>
    <row r="184" spans="1:10" s="139" customFormat="1">
      <c r="A184" s="222" t="s">
        <v>3663</v>
      </c>
      <c r="B184" s="95" t="s">
        <v>44</v>
      </c>
      <c r="C184" s="138" t="s">
        <v>2617</v>
      </c>
      <c r="D184" s="138" t="s">
        <v>148</v>
      </c>
      <c r="E184" s="95" t="s">
        <v>1</v>
      </c>
      <c r="F184" s="436">
        <v>6</v>
      </c>
      <c r="G184" s="436">
        <v>1371.76</v>
      </c>
      <c r="H184" s="436">
        <v>8230.56</v>
      </c>
      <c r="I184" s="142">
        <v>5.0000000000000001E-4</v>
      </c>
      <c r="J184" s="143">
        <v>0.96360000000000001</v>
      </c>
    </row>
    <row r="185" spans="1:10" s="139" customFormat="1" ht="38.25">
      <c r="A185" s="222" t="s">
        <v>3810</v>
      </c>
      <c r="B185" s="95" t="s">
        <v>21</v>
      </c>
      <c r="C185" s="138" t="s">
        <v>2679</v>
      </c>
      <c r="D185" s="138" t="s">
        <v>152</v>
      </c>
      <c r="E185" s="95" t="s">
        <v>45</v>
      </c>
      <c r="F185" s="436">
        <v>1</v>
      </c>
      <c r="G185" s="436">
        <v>8066.77</v>
      </c>
      <c r="H185" s="436">
        <v>8066.77</v>
      </c>
      <c r="I185" s="142">
        <v>5.0000000000000001E-4</v>
      </c>
      <c r="J185" s="143">
        <v>0.96409999999999996</v>
      </c>
    </row>
    <row r="186" spans="1:10" s="139" customFormat="1" ht="38.25">
      <c r="A186" s="222" t="s">
        <v>3813</v>
      </c>
      <c r="B186" s="95" t="s">
        <v>21</v>
      </c>
      <c r="C186" s="138" t="s">
        <v>2680</v>
      </c>
      <c r="D186" s="138" t="s">
        <v>152</v>
      </c>
      <c r="E186" s="95" t="s">
        <v>45</v>
      </c>
      <c r="F186" s="436">
        <v>13</v>
      </c>
      <c r="G186" s="436">
        <v>614.73</v>
      </c>
      <c r="H186" s="436">
        <v>7991.49</v>
      </c>
      <c r="I186" s="142">
        <v>5.0000000000000001E-4</v>
      </c>
      <c r="J186" s="143">
        <v>0.96450000000000002</v>
      </c>
    </row>
    <row r="187" spans="1:10" s="139" customFormat="1" ht="25.5">
      <c r="A187" s="222" t="s">
        <v>4096</v>
      </c>
      <c r="B187" s="95" t="s">
        <v>44</v>
      </c>
      <c r="C187" s="138" t="s">
        <v>2798</v>
      </c>
      <c r="D187" s="138" t="s">
        <v>152</v>
      </c>
      <c r="E187" s="95" t="s">
        <v>45</v>
      </c>
      <c r="F187" s="436">
        <v>1</v>
      </c>
      <c r="G187" s="436">
        <v>7906.81</v>
      </c>
      <c r="H187" s="436">
        <v>7906.81</v>
      </c>
      <c r="I187" s="142">
        <v>5.0000000000000001E-4</v>
      </c>
      <c r="J187" s="143">
        <v>0.96499999999999997</v>
      </c>
    </row>
    <row r="188" spans="1:10" s="139" customFormat="1" ht="25.5">
      <c r="A188" s="222" t="s">
        <v>3272</v>
      </c>
      <c r="B188" s="95" t="s">
        <v>21</v>
      </c>
      <c r="C188" s="138" t="s">
        <v>2414</v>
      </c>
      <c r="D188" s="138" t="s">
        <v>177</v>
      </c>
      <c r="E188" s="95" t="s">
        <v>34</v>
      </c>
      <c r="F188" s="436">
        <v>739.93</v>
      </c>
      <c r="G188" s="436">
        <v>10.67</v>
      </c>
      <c r="H188" s="436">
        <v>7895.05</v>
      </c>
      <c r="I188" s="142">
        <v>5.0000000000000001E-4</v>
      </c>
      <c r="J188" s="143">
        <v>0.96550000000000002</v>
      </c>
    </row>
    <row r="189" spans="1:10" s="139" customFormat="1" ht="38.25">
      <c r="A189" s="222" t="s">
        <v>3784</v>
      </c>
      <c r="B189" s="95" t="s">
        <v>21</v>
      </c>
      <c r="C189" s="138" t="s">
        <v>2670</v>
      </c>
      <c r="D189" s="138" t="s">
        <v>152</v>
      </c>
      <c r="E189" s="95" t="s">
        <v>45</v>
      </c>
      <c r="F189" s="436">
        <v>1</v>
      </c>
      <c r="G189" s="436">
        <v>7873.02</v>
      </c>
      <c r="H189" s="436">
        <v>7873.02</v>
      </c>
      <c r="I189" s="142">
        <v>5.0000000000000001E-4</v>
      </c>
      <c r="J189" s="143">
        <v>0.96589999999999998</v>
      </c>
    </row>
    <row r="190" spans="1:10" s="139" customFormat="1" ht="38.25">
      <c r="A190" s="222" t="s">
        <v>3180</v>
      </c>
      <c r="B190" s="95" t="s">
        <v>21</v>
      </c>
      <c r="C190" s="138" t="s">
        <v>2370</v>
      </c>
      <c r="D190" s="138" t="s">
        <v>505</v>
      </c>
      <c r="E190" s="95" t="s">
        <v>3</v>
      </c>
      <c r="F190" s="436">
        <v>16.87</v>
      </c>
      <c r="G190" s="436">
        <v>455.41</v>
      </c>
      <c r="H190" s="436">
        <v>7682.76</v>
      </c>
      <c r="I190" s="142">
        <v>4.0000000000000002E-4</v>
      </c>
      <c r="J190" s="143">
        <v>0.96640000000000004</v>
      </c>
    </row>
    <row r="191" spans="1:10" s="139" customFormat="1">
      <c r="A191" s="222" t="s">
        <v>3082</v>
      </c>
      <c r="B191" s="95" t="s">
        <v>21</v>
      </c>
      <c r="C191" s="138" t="s">
        <v>2321</v>
      </c>
      <c r="D191" s="138" t="s">
        <v>178</v>
      </c>
      <c r="E191" s="95" t="s">
        <v>2</v>
      </c>
      <c r="F191" s="436">
        <v>103</v>
      </c>
      <c r="G191" s="436">
        <v>72.790000000000006</v>
      </c>
      <c r="H191" s="436">
        <v>7497.37</v>
      </c>
      <c r="I191" s="142">
        <v>4.0000000000000002E-4</v>
      </c>
      <c r="J191" s="143">
        <v>0.9668000000000001</v>
      </c>
    </row>
    <row r="192" spans="1:10" s="139" customFormat="1" ht="51">
      <c r="A192" s="222" t="s">
        <v>4241</v>
      </c>
      <c r="B192" s="95" t="s">
        <v>44</v>
      </c>
      <c r="C192" s="138" t="s">
        <v>2945</v>
      </c>
      <c r="D192" s="138" t="s">
        <v>490</v>
      </c>
      <c r="E192" s="95" t="s">
        <v>34</v>
      </c>
      <c r="F192" s="436">
        <v>89</v>
      </c>
      <c r="G192" s="436">
        <v>84.22</v>
      </c>
      <c r="H192" s="436">
        <v>7495.58</v>
      </c>
      <c r="I192" s="142">
        <v>4.0000000000000002E-4</v>
      </c>
      <c r="J192" s="143">
        <v>0.96719999999999995</v>
      </c>
    </row>
    <row r="193" spans="1:10" s="139" customFormat="1" ht="38.25">
      <c r="A193" s="222" t="s">
        <v>3491</v>
      </c>
      <c r="B193" s="95" t="s">
        <v>44</v>
      </c>
      <c r="C193" s="138" t="s">
        <v>2546</v>
      </c>
      <c r="D193" s="138" t="s">
        <v>182</v>
      </c>
      <c r="E193" s="95" t="s">
        <v>1</v>
      </c>
      <c r="F193" s="436">
        <v>3</v>
      </c>
      <c r="G193" s="436">
        <v>2485.1</v>
      </c>
      <c r="H193" s="436">
        <v>7455.3</v>
      </c>
      <c r="I193" s="142">
        <v>4.0000000000000002E-4</v>
      </c>
      <c r="J193" s="143">
        <v>0.9677</v>
      </c>
    </row>
    <row r="194" spans="1:10" s="139" customFormat="1" ht="38.25">
      <c r="A194" s="222" t="s">
        <v>4012</v>
      </c>
      <c r="B194" s="95" t="s">
        <v>44</v>
      </c>
      <c r="C194" s="138" t="s">
        <v>2786</v>
      </c>
      <c r="D194" s="138" t="s">
        <v>182</v>
      </c>
      <c r="E194" s="95" t="s">
        <v>45</v>
      </c>
      <c r="F194" s="436">
        <v>1</v>
      </c>
      <c r="G194" s="436">
        <v>7301</v>
      </c>
      <c r="H194" s="436">
        <v>7301</v>
      </c>
      <c r="I194" s="142">
        <v>4.0000000000000002E-4</v>
      </c>
      <c r="J194" s="143">
        <v>0.96810000000000007</v>
      </c>
    </row>
    <row r="195" spans="1:10" s="139" customFormat="1" ht="51">
      <c r="A195" s="222" t="s">
        <v>3121</v>
      </c>
      <c r="B195" s="95" t="s">
        <v>44</v>
      </c>
      <c r="C195" s="138" t="s">
        <v>2344</v>
      </c>
      <c r="D195" s="138" t="s">
        <v>176</v>
      </c>
      <c r="E195" s="95" t="s">
        <v>3</v>
      </c>
      <c r="F195" s="436">
        <v>87.01</v>
      </c>
      <c r="G195" s="436">
        <v>83.78</v>
      </c>
      <c r="H195" s="436">
        <v>7289.69</v>
      </c>
      <c r="I195" s="142">
        <v>4.0000000000000002E-4</v>
      </c>
      <c r="J195" s="143">
        <v>0.96849999999999992</v>
      </c>
    </row>
    <row r="196" spans="1:10" s="139" customFormat="1">
      <c r="A196" s="222" t="s">
        <v>3188</v>
      </c>
      <c r="B196" s="95" t="s">
        <v>268</v>
      </c>
      <c r="C196" s="138" t="s">
        <v>2375</v>
      </c>
      <c r="D196" s="138" t="s">
        <v>3189</v>
      </c>
      <c r="E196" s="95" t="s">
        <v>45</v>
      </c>
      <c r="F196" s="436">
        <v>5</v>
      </c>
      <c r="G196" s="436">
        <v>1451.97</v>
      </c>
      <c r="H196" s="436">
        <v>7259.85</v>
      </c>
      <c r="I196" s="142">
        <v>4.0000000000000002E-4</v>
      </c>
      <c r="J196" s="143">
        <v>0.96900000000000008</v>
      </c>
    </row>
    <row r="197" spans="1:10" s="139" customFormat="1" ht="25.5">
      <c r="A197" s="222" t="s">
        <v>1264</v>
      </c>
      <c r="B197" s="95" t="s">
        <v>44</v>
      </c>
      <c r="C197" s="138" t="s">
        <v>627</v>
      </c>
      <c r="D197" s="138" t="s">
        <v>152</v>
      </c>
      <c r="E197" s="95" t="s">
        <v>45</v>
      </c>
      <c r="F197" s="436">
        <v>17</v>
      </c>
      <c r="G197" s="436">
        <v>423.08</v>
      </c>
      <c r="H197" s="436">
        <v>7192.36</v>
      </c>
      <c r="I197" s="142">
        <v>4.0000000000000002E-4</v>
      </c>
      <c r="J197" s="143">
        <v>0.96939999999999993</v>
      </c>
    </row>
    <row r="198" spans="1:10" s="139" customFormat="1" ht="25.5">
      <c r="A198" s="222" t="s">
        <v>3671</v>
      </c>
      <c r="B198" s="95" t="s">
        <v>21</v>
      </c>
      <c r="C198" s="138" t="s">
        <v>2626</v>
      </c>
      <c r="D198" s="138" t="s">
        <v>152</v>
      </c>
      <c r="E198" s="95" t="s">
        <v>45</v>
      </c>
      <c r="F198" s="436">
        <v>2</v>
      </c>
      <c r="G198" s="436">
        <v>3592.92</v>
      </c>
      <c r="H198" s="436">
        <v>7185.84</v>
      </c>
      <c r="I198" s="142">
        <v>4.0000000000000002E-4</v>
      </c>
      <c r="J198" s="143">
        <v>0.9698</v>
      </c>
    </row>
    <row r="199" spans="1:10" s="139" customFormat="1">
      <c r="A199" s="222" t="s">
        <v>1265</v>
      </c>
      <c r="B199" s="95" t="s">
        <v>44</v>
      </c>
      <c r="C199" s="138" t="s">
        <v>292</v>
      </c>
      <c r="D199" s="138">
        <v>62</v>
      </c>
      <c r="E199" s="95" t="s">
        <v>45</v>
      </c>
      <c r="F199" s="436">
        <v>17</v>
      </c>
      <c r="G199" s="436">
        <v>419.59</v>
      </c>
      <c r="H199" s="436">
        <v>7133.03</v>
      </c>
      <c r="I199" s="142">
        <v>4.0000000000000002E-4</v>
      </c>
      <c r="J199" s="143">
        <v>0.97019999999999995</v>
      </c>
    </row>
    <row r="200" spans="1:10" s="139" customFormat="1" ht="25.5">
      <c r="A200" s="222" t="s">
        <v>3226</v>
      </c>
      <c r="B200" s="95" t="s">
        <v>44</v>
      </c>
      <c r="C200" s="138" t="s">
        <v>2384</v>
      </c>
      <c r="D200" s="138" t="s">
        <v>505</v>
      </c>
      <c r="E200" s="95" t="s">
        <v>3</v>
      </c>
      <c r="F200" s="436">
        <v>11.22</v>
      </c>
      <c r="G200" s="436">
        <v>625.17999999999995</v>
      </c>
      <c r="H200" s="436">
        <v>7014.51</v>
      </c>
      <c r="I200" s="142">
        <v>4.0000000000000002E-4</v>
      </c>
      <c r="J200" s="143">
        <v>0.97060000000000002</v>
      </c>
    </row>
    <row r="201" spans="1:10" s="139" customFormat="1" ht="25.5">
      <c r="A201" s="222" t="s">
        <v>4406</v>
      </c>
      <c r="B201" s="95" t="s">
        <v>268</v>
      </c>
      <c r="C201" s="138" t="s">
        <v>3050</v>
      </c>
      <c r="D201" s="138" t="s">
        <v>4407</v>
      </c>
      <c r="E201" s="95" t="s">
        <v>45</v>
      </c>
      <c r="F201" s="436">
        <v>1</v>
      </c>
      <c r="G201" s="436">
        <v>6964.2</v>
      </c>
      <c r="H201" s="436">
        <v>6964.2</v>
      </c>
      <c r="I201" s="142">
        <v>4.0000000000000002E-4</v>
      </c>
      <c r="J201" s="143">
        <v>0.97099999999999997</v>
      </c>
    </row>
    <row r="202" spans="1:10" s="139" customFormat="1" ht="25.5">
      <c r="A202" s="222" t="s">
        <v>1245</v>
      </c>
      <c r="B202" s="95" t="s">
        <v>21</v>
      </c>
      <c r="C202" s="138" t="s">
        <v>233</v>
      </c>
      <c r="D202" s="138" t="s">
        <v>752</v>
      </c>
      <c r="E202" s="95" t="s">
        <v>23</v>
      </c>
      <c r="F202" s="436">
        <v>2741.63</v>
      </c>
      <c r="G202" s="436">
        <v>2.5299999999999998</v>
      </c>
      <c r="H202" s="436">
        <v>6936.32</v>
      </c>
      <c r="I202" s="142">
        <v>4.0000000000000002E-4</v>
      </c>
      <c r="J202" s="143">
        <v>0.97140000000000004</v>
      </c>
    </row>
    <row r="203" spans="1:10" s="139" customFormat="1" ht="38.25">
      <c r="A203" s="222" t="s">
        <v>4197</v>
      </c>
      <c r="B203" s="95" t="s">
        <v>21</v>
      </c>
      <c r="C203" s="138" t="s">
        <v>2902</v>
      </c>
      <c r="D203" s="138" t="s">
        <v>181</v>
      </c>
      <c r="E203" s="95" t="s">
        <v>38</v>
      </c>
      <c r="F203" s="436">
        <v>406.23</v>
      </c>
      <c r="G203" s="436">
        <v>17.010000000000002</v>
      </c>
      <c r="H203" s="436">
        <v>6909.97</v>
      </c>
      <c r="I203" s="142">
        <v>4.0000000000000002E-4</v>
      </c>
      <c r="J203" s="143">
        <v>0.97180000000000011</v>
      </c>
    </row>
    <row r="204" spans="1:10" s="139" customFormat="1" ht="25.5">
      <c r="A204" s="222" t="s">
        <v>3241</v>
      </c>
      <c r="B204" s="95" t="s">
        <v>21</v>
      </c>
      <c r="C204" s="138" t="s">
        <v>2396</v>
      </c>
      <c r="D204" s="138" t="s">
        <v>764</v>
      </c>
      <c r="E204" s="95" t="s">
        <v>34</v>
      </c>
      <c r="F204" s="436">
        <v>61.29</v>
      </c>
      <c r="G204" s="436">
        <v>112.16</v>
      </c>
      <c r="H204" s="436">
        <v>6874.28</v>
      </c>
      <c r="I204" s="142">
        <v>4.0000000000000002E-4</v>
      </c>
      <c r="J204" s="143">
        <v>0.97219999999999995</v>
      </c>
    </row>
    <row r="205" spans="1:10" s="139" customFormat="1" ht="25.5">
      <c r="A205" s="222" t="s">
        <v>1241</v>
      </c>
      <c r="B205" s="95" t="s">
        <v>21</v>
      </c>
      <c r="C205" s="138" t="s">
        <v>266</v>
      </c>
      <c r="D205" s="138" t="s">
        <v>668</v>
      </c>
      <c r="E205" s="95" t="s">
        <v>3</v>
      </c>
      <c r="F205" s="436">
        <v>2007.93</v>
      </c>
      <c r="G205" s="436">
        <v>3.35</v>
      </c>
      <c r="H205" s="436">
        <v>6726.56</v>
      </c>
      <c r="I205" s="142">
        <v>4.0000000000000002E-4</v>
      </c>
      <c r="J205" s="143">
        <v>0.97260000000000002</v>
      </c>
    </row>
    <row r="206" spans="1:10" s="139" customFormat="1">
      <c r="A206" s="222" t="s">
        <v>4477</v>
      </c>
      <c r="B206" s="95" t="s">
        <v>44</v>
      </c>
      <c r="C206" s="138" t="s">
        <v>3066</v>
      </c>
      <c r="D206" s="138">
        <v>63</v>
      </c>
      <c r="E206" s="95" t="s">
        <v>2053</v>
      </c>
      <c r="F206" s="436">
        <v>63</v>
      </c>
      <c r="G206" s="436">
        <v>105.6</v>
      </c>
      <c r="H206" s="436">
        <v>6652.8</v>
      </c>
      <c r="I206" s="142">
        <v>4.0000000000000002E-4</v>
      </c>
      <c r="J206" s="143">
        <v>0.97299999999999998</v>
      </c>
    </row>
    <row r="207" spans="1:10" s="139" customFormat="1">
      <c r="A207" s="222" t="s">
        <v>3645</v>
      </c>
      <c r="B207" s="95" t="s">
        <v>44</v>
      </c>
      <c r="C207" s="138" t="s">
        <v>2604</v>
      </c>
      <c r="D207" s="138" t="s">
        <v>148</v>
      </c>
      <c r="E207" s="95" t="s">
        <v>1</v>
      </c>
      <c r="F207" s="436">
        <v>6</v>
      </c>
      <c r="G207" s="436">
        <v>1108.5999999999999</v>
      </c>
      <c r="H207" s="436">
        <v>6651.6</v>
      </c>
      <c r="I207" s="142">
        <v>4.0000000000000002E-4</v>
      </c>
      <c r="J207" s="143">
        <v>0.97340000000000004</v>
      </c>
    </row>
    <row r="208" spans="1:10" s="139" customFormat="1">
      <c r="A208" s="222" t="s">
        <v>3550</v>
      </c>
      <c r="B208" s="95" t="s">
        <v>21</v>
      </c>
      <c r="C208" s="138" t="s">
        <v>2556</v>
      </c>
      <c r="D208" s="138" t="s">
        <v>528</v>
      </c>
      <c r="E208" s="95" t="s">
        <v>45</v>
      </c>
      <c r="F208" s="436">
        <v>157</v>
      </c>
      <c r="G208" s="436">
        <v>42.34</v>
      </c>
      <c r="H208" s="436">
        <v>6647.38</v>
      </c>
      <c r="I208" s="142">
        <v>4.0000000000000002E-4</v>
      </c>
      <c r="J208" s="143">
        <v>0.9738</v>
      </c>
    </row>
    <row r="209" spans="1:10" s="139" customFormat="1" ht="38.25">
      <c r="A209" s="222" t="s">
        <v>1249</v>
      </c>
      <c r="B209" s="95" t="s">
        <v>21</v>
      </c>
      <c r="C209" s="138" t="s">
        <v>322</v>
      </c>
      <c r="D209" s="138" t="s">
        <v>182</v>
      </c>
      <c r="E209" s="95" t="s">
        <v>34</v>
      </c>
      <c r="F209" s="436">
        <v>306.85000000000002</v>
      </c>
      <c r="G209" s="436">
        <v>21.24</v>
      </c>
      <c r="H209" s="436">
        <v>6517.49</v>
      </c>
      <c r="I209" s="142">
        <v>4.0000000000000002E-4</v>
      </c>
      <c r="J209" s="143">
        <v>0.97420000000000007</v>
      </c>
    </row>
    <row r="210" spans="1:10" s="139" customFormat="1" ht="25.5">
      <c r="A210" s="222" t="s">
        <v>1287</v>
      </c>
      <c r="B210" s="95" t="s">
        <v>21</v>
      </c>
      <c r="C210" s="138" t="s">
        <v>285</v>
      </c>
      <c r="D210" s="138" t="s">
        <v>505</v>
      </c>
      <c r="E210" s="95" t="s">
        <v>3</v>
      </c>
      <c r="F210" s="436">
        <v>11.1</v>
      </c>
      <c r="G210" s="436">
        <v>572.9</v>
      </c>
      <c r="H210" s="436">
        <v>6359.19</v>
      </c>
      <c r="I210" s="142">
        <v>4.0000000000000002E-4</v>
      </c>
      <c r="J210" s="143">
        <v>0.97450000000000003</v>
      </c>
    </row>
    <row r="211" spans="1:10" s="139" customFormat="1" ht="38.25">
      <c r="A211" s="222" t="s">
        <v>3764</v>
      </c>
      <c r="B211" s="95" t="s">
        <v>21</v>
      </c>
      <c r="C211" s="138" t="s">
        <v>2658</v>
      </c>
      <c r="D211" s="138" t="s">
        <v>152</v>
      </c>
      <c r="E211" s="95" t="s">
        <v>45</v>
      </c>
      <c r="F211" s="436">
        <v>60</v>
      </c>
      <c r="G211" s="436">
        <v>105.61</v>
      </c>
      <c r="H211" s="436">
        <v>6336.6</v>
      </c>
      <c r="I211" s="142">
        <v>4.0000000000000002E-4</v>
      </c>
      <c r="J211" s="143">
        <v>0.97489999999999999</v>
      </c>
    </row>
    <row r="212" spans="1:10" s="139" customFormat="1" ht="25.5">
      <c r="A212" s="222" t="s">
        <v>3457</v>
      </c>
      <c r="B212" s="95" t="s">
        <v>16</v>
      </c>
      <c r="C212" s="138" t="s">
        <v>2525</v>
      </c>
      <c r="D212" s="138">
        <v>712</v>
      </c>
      <c r="E212" s="95" t="s">
        <v>34</v>
      </c>
      <c r="F212" s="436">
        <v>71.7</v>
      </c>
      <c r="G212" s="436">
        <v>87.67</v>
      </c>
      <c r="H212" s="436">
        <v>6285.93</v>
      </c>
      <c r="I212" s="142">
        <v>4.0000000000000002E-4</v>
      </c>
      <c r="J212" s="143">
        <v>0.97530000000000006</v>
      </c>
    </row>
    <row r="213" spans="1:10" s="139" customFormat="1">
      <c r="A213" s="222" t="s">
        <v>3655</v>
      </c>
      <c r="B213" s="95" t="s">
        <v>44</v>
      </c>
      <c r="C213" s="138" t="s">
        <v>2611</v>
      </c>
      <c r="D213" s="138" t="s">
        <v>148</v>
      </c>
      <c r="E213" s="95" t="s">
        <v>1</v>
      </c>
      <c r="F213" s="436">
        <v>2</v>
      </c>
      <c r="G213" s="436">
        <v>3106.19</v>
      </c>
      <c r="H213" s="436">
        <v>6212.38</v>
      </c>
      <c r="I213" s="142">
        <v>4.0000000000000002E-4</v>
      </c>
      <c r="J213" s="143">
        <v>0.97560000000000002</v>
      </c>
    </row>
    <row r="214" spans="1:10" s="139" customFormat="1" ht="25.5">
      <c r="A214" s="222" t="s">
        <v>3631</v>
      </c>
      <c r="B214" s="95" t="s">
        <v>268</v>
      </c>
      <c r="C214" s="138" t="s">
        <v>2600</v>
      </c>
      <c r="D214" s="138" t="s">
        <v>3618</v>
      </c>
      <c r="E214" s="95" t="s">
        <v>34</v>
      </c>
      <c r="F214" s="436">
        <v>721</v>
      </c>
      <c r="G214" s="436">
        <v>8.56</v>
      </c>
      <c r="H214" s="436">
        <v>6171.76</v>
      </c>
      <c r="I214" s="142">
        <v>4.0000000000000002E-4</v>
      </c>
      <c r="J214" s="143">
        <v>0.97599999999999998</v>
      </c>
    </row>
    <row r="215" spans="1:10" s="139" customFormat="1" ht="25.5">
      <c r="A215" s="222" t="s">
        <v>3473</v>
      </c>
      <c r="B215" s="95" t="s">
        <v>268</v>
      </c>
      <c r="C215" s="138" t="s">
        <v>2534</v>
      </c>
      <c r="D215" s="138" t="s">
        <v>873</v>
      </c>
      <c r="E215" s="95" t="s">
        <v>45</v>
      </c>
      <c r="F215" s="436">
        <v>38</v>
      </c>
      <c r="G215" s="436">
        <v>154.99</v>
      </c>
      <c r="H215" s="436">
        <v>5889.62</v>
      </c>
      <c r="I215" s="142">
        <v>2.9999999999999997E-4</v>
      </c>
      <c r="J215" s="143">
        <v>0.97629999999999995</v>
      </c>
    </row>
    <row r="216" spans="1:10" s="139" customFormat="1" ht="38.25">
      <c r="A216" s="222" t="s">
        <v>1234</v>
      </c>
      <c r="B216" s="95" t="s">
        <v>44</v>
      </c>
      <c r="C216" s="138" t="s">
        <v>300</v>
      </c>
      <c r="D216" s="138" t="s">
        <v>182</v>
      </c>
      <c r="E216" s="95" t="s">
        <v>1</v>
      </c>
      <c r="F216" s="436">
        <v>50</v>
      </c>
      <c r="G216" s="436">
        <v>117.45</v>
      </c>
      <c r="H216" s="436">
        <v>5872.5</v>
      </c>
      <c r="I216" s="142">
        <v>2.9999999999999997E-4</v>
      </c>
      <c r="J216" s="143">
        <v>0.97670000000000001</v>
      </c>
    </row>
    <row r="217" spans="1:10" s="139" customFormat="1" ht="38.25">
      <c r="A217" s="222" t="s">
        <v>1190</v>
      </c>
      <c r="B217" s="95" t="s">
        <v>44</v>
      </c>
      <c r="C217" s="138" t="s">
        <v>462</v>
      </c>
      <c r="D217" s="138" t="s">
        <v>490</v>
      </c>
      <c r="E217" s="95" t="s">
        <v>1</v>
      </c>
      <c r="F217" s="436">
        <v>6</v>
      </c>
      <c r="G217" s="436">
        <v>966.15</v>
      </c>
      <c r="H217" s="436">
        <v>5796.9</v>
      </c>
      <c r="I217" s="142">
        <v>2.9999999999999997E-4</v>
      </c>
      <c r="J217" s="143">
        <v>0.97699999999999998</v>
      </c>
    </row>
    <row r="218" spans="1:10" s="139" customFormat="1" ht="25.5">
      <c r="A218" s="222" t="s">
        <v>4136</v>
      </c>
      <c r="B218" s="95" t="s">
        <v>16</v>
      </c>
      <c r="C218" s="138" t="s">
        <v>2831</v>
      </c>
      <c r="D218" s="138">
        <v>712</v>
      </c>
      <c r="E218" s="95" t="s">
        <v>34</v>
      </c>
      <c r="F218" s="436">
        <v>311.42</v>
      </c>
      <c r="G218" s="436">
        <v>18.54</v>
      </c>
      <c r="H218" s="436">
        <v>5773.72</v>
      </c>
      <c r="I218" s="142">
        <v>2.9999999999999997E-4</v>
      </c>
      <c r="J218" s="143">
        <v>0.97739999999999994</v>
      </c>
    </row>
    <row r="219" spans="1:10" s="139" customFormat="1" ht="25.5">
      <c r="A219" s="222" t="s">
        <v>3429</v>
      </c>
      <c r="B219" s="95" t="s">
        <v>268</v>
      </c>
      <c r="C219" s="138" t="s">
        <v>2510</v>
      </c>
      <c r="D219" s="138" t="s">
        <v>3430</v>
      </c>
      <c r="E219" s="95" t="s">
        <v>45</v>
      </c>
      <c r="F219" s="436">
        <v>44</v>
      </c>
      <c r="G219" s="436">
        <v>129.41</v>
      </c>
      <c r="H219" s="436">
        <v>5694.04</v>
      </c>
      <c r="I219" s="142">
        <v>2.9999999999999997E-4</v>
      </c>
      <c r="J219" s="143">
        <v>0.97770000000000001</v>
      </c>
    </row>
    <row r="220" spans="1:10" s="139" customFormat="1" ht="25.5">
      <c r="A220" s="222" t="s">
        <v>3581</v>
      </c>
      <c r="B220" s="95" t="s">
        <v>16</v>
      </c>
      <c r="C220" s="138" t="s">
        <v>2575</v>
      </c>
      <c r="D220" s="138">
        <v>712</v>
      </c>
      <c r="E220" s="95" t="s">
        <v>34</v>
      </c>
      <c r="F220" s="436">
        <v>120.8</v>
      </c>
      <c r="G220" s="436">
        <v>46.51</v>
      </c>
      <c r="H220" s="436">
        <v>5618.4</v>
      </c>
      <c r="I220" s="142">
        <v>2.9999999999999997E-4</v>
      </c>
      <c r="J220" s="143">
        <v>0.97799999999999998</v>
      </c>
    </row>
    <row r="221" spans="1:10" s="139" customFormat="1" ht="25.5">
      <c r="A221" s="222" t="s">
        <v>3070</v>
      </c>
      <c r="B221" s="95" t="s">
        <v>2316</v>
      </c>
      <c r="C221" s="138" t="s">
        <v>599</v>
      </c>
      <c r="D221" s="138" t="s">
        <v>3071</v>
      </c>
      <c r="E221" s="95" t="s">
        <v>600</v>
      </c>
      <c r="F221" s="436">
        <v>3</v>
      </c>
      <c r="G221" s="436">
        <v>1868.52</v>
      </c>
      <c r="H221" s="436">
        <v>5605.56</v>
      </c>
      <c r="I221" s="142">
        <v>2.9999999999999997E-4</v>
      </c>
      <c r="J221" s="143">
        <v>0.97829999999999995</v>
      </c>
    </row>
    <row r="222" spans="1:10" s="139" customFormat="1" ht="38.25">
      <c r="A222" s="222" t="s">
        <v>1242</v>
      </c>
      <c r="B222" s="95" t="s">
        <v>21</v>
      </c>
      <c r="C222" s="138" t="s">
        <v>623</v>
      </c>
      <c r="D222" s="138" t="s">
        <v>152</v>
      </c>
      <c r="E222" s="95" t="s">
        <v>45</v>
      </c>
      <c r="F222" s="436">
        <v>75</v>
      </c>
      <c r="G222" s="436">
        <v>73.680000000000007</v>
      </c>
      <c r="H222" s="436">
        <v>5526</v>
      </c>
      <c r="I222" s="142">
        <v>2.9999999999999997E-4</v>
      </c>
      <c r="J222" s="143">
        <v>0.97870000000000001</v>
      </c>
    </row>
    <row r="223" spans="1:10" s="139" customFormat="1" ht="25.5">
      <c r="A223" s="222" t="s">
        <v>1233</v>
      </c>
      <c r="B223" s="95" t="s">
        <v>44</v>
      </c>
      <c r="C223" s="138" t="s">
        <v>273</v>
      </c>
      <c r="D223" s="138" t="s">
        <v>490</v>
      </c>
      <c r="E223" s="95" t="s">
        <v>34</v>
      </c>
      <c r="F223" s="436">
        <v>52.45</v>
      </c>
      <c r="G223" s="436">
        <v>104.57</v>
      </c>
      <c r="H223" s="436">
        <v>5484.69</v>
      </c>
      <c r="I223" s="142">
        <v>2.9999999999999997E-4</v>
      </c>
      <c r="J223" s="143">
        <v>0.97900000000000009</v>
      </c>
    </row>
    <row r="224" spans="1:10" s="139" customFormat="1" ht="25.5">
      <c r="A224" s="222" t="s">
        <v>3578</v>
      </c>
      <c r="B224" s="95" t="s">
        <v>268</v>
      </c>
      <c r="C224" s="138" t="s">
        <v>2574</v>
      </c>
      <c r="D224" s="138" t="s">
        <v>873</v>
      </c>
      <c r="E224" s="95" t="s">
        <v>45</v>
      </c>
      <c r="F224" s="436">
        <v>18</v>
      </c>
      <c r="G224" s="436">
        <v>301.29000000000002</v>
      </c>
      <c r="H224" s="436">
        <v>5423.22</v>
      </c>
      <c r="I224" s="142">
        <v>2.9999999999999997E-4</v>
      </c>
      <c r="J224" s="143">
        <v>0.97930000000000006</v>
      </c>
    </row>
    <row r="225" spans="1:10" s="139" customFormat="1" ht="38.25">
      <c r="A225" s="222" t="s">
        <v>1232</v>
      </c>
      <c r="B225" s="95" t="s">
        <v>44</v>
      </c>
      <c r="C225" s="138" t="s">
        <v>454</v>
      </c>
      <c r="D225" s="138" t="s">
        <v>152</v>
      </c>
      <c r="E225" s="95" t="s">
        <v>45</v>
      </c>
      <c r="F225" s="436">
        <v>20</v>
      </c>
      <c r="G225" s="436">
        <v>258.12</v>
      </c>
      <c r="H225" s="436">
        <v>5162.3999999999996</v>
      </c>
      <c r="I225" s="142">
        <v>2.9999999999999997E-4</v>
      </c>
      <c r="J225" s="143">
        <v>0.97959999999999992</v>
      </c>
    </row>
    <row r="226" spans="1:10" s="139" customFormat="1" ht="25.5">
      <c r="A226" s="222" t="s">
        <v>3779</v>
      </c>
      <c r="B226" s="95" t="s">
        <v>268</v>
      </c>
      <c r="C226" s="138" t="s">
        <v>2668</v>
      </c>
      <c r="D226" s="138" t="s">
        <v>3780</v>
      </c>
      <c r="E226" s="95" t="s">
        <v>45</v>
      </c>
      <c r="F226" s="436">
        <v>23</v>
      </c>
      <c r="G226" s="436">
        <v>211.22</v>
      </c>
      <c r="H226" s="436">
        <v>4858.0600000000004</v>
      </c>
      <c r="I226" s="142">
        <v>2.9999999999999997E-4</v>
      </c>
      <c r="J226" s="143">
        <v>0.97989999999999999</v>
      </c>
    </row>
    <row r="227" spans="1:10" s="139" customFormat="1">
      <c r="A227" s="222" t="s">
        <v>3305</v>
      </c>
      <c r="B227" s="95" t="s">
        <v>44</v>
      </c>
      <c r="C227" s="138" t="s">
        <v>2427</v>
      </c>
      <c r="D227" s="138" t="s">
        <v>514</v>
      </c>
      <c r="E227" s="95" t="s">
        <v>1</v>
      </c>
      <c r="F227" s="436">
        <v>1</v>
      </c>
      <c r="G227" s="436">
        <v>4727</v>
      </c>
      <c r="H227" s="436">
        <v>4727</v>
      </c>
      <c r="I227" s="142">
        <v>2.9999999999999997E-4</v>
      </c>
      <c r="J227" s="143">
        <v>0.98019999999999996</v>
      </c>
    </row>
    <row r="228" spans="1:10" s="139" customFormat="1" ht="38.25">
      <c r="A228" s="222" t="s">
        <v>4433</v>
      </c>
      <c r="B228" s="95" t="s">
        <v>44</v>
      </c>
      <c r="C228" s="138" t="s">
        <v>3054</v>
      </c>
      <c r="D228" s="138" t="s">
        <v>182</v>
      </c>
      <c r="E228" s="95" t="s">
        <v>3055</v>
      </c>
      <c r="F228" s="436">
        <v>1</v>
      </c>
      <c r="G228" s="436">
        <v>4687.24</v>
      </c>
      <c r="H228" s="436">
        <v>4687.24</v>
      </c>
      <c r="I228" s="142">
        <v>2.9999999999999997E-4</v>
      </c>
      <c r="J228" s="143">
        <v>0.98040000000000005</v>
      </c>
    </row>
    <row r="229" spans="1:10" s="139" customFormat="1" ht="38.25">
      <c r="A229" s="222" t="s">
        <v>1253</v>
      </c>
      <c r="B229" s="95" t="s">
        <v>21</v>
      </c>
      <c r="C229" s="138" t="s">
        <v>324</v>
      </c>
      <c r="D229" s="138" t="s">
        <v>182</v>
      </c>
      <c r="E229" s="95" t="s">
        <v>45</v>
      </c>
      <c r="F229" s="436">
        <v>4</v>
      </c>
      <c r="G229" s="436">
        <v>1167.47</v>
      </c>
      <c r="H229" s="436">
        <v>4669.88</v>
      </c>
      <c r="I229" s="142">
        <v>2.9999999999999997E-4</v>
      </c>
      <c r="J229" s="143">
        <v>0.98069999999999991</v>
      </c>
    </row>
    <row r="230" spans="1:10" s="139" customFormat="1" ht="25.5">
      <c r="A230" s="222" t="s">
        <v>1250</v>
      </c>
      <c r="B230" s="95" t="s">
        <v>21</v>
      </c>
      <c r="C230" s="138" t="s">
        <v>460</v>
      </c>
      <c r="D230" s="138" t="s">
        <v>152</v>
      </c>
      <c r="E230" s="95" t="s">
        <v>45</v>
      </c>
      <c r="F230" s="436">
        <v>13</v>
      </c>
      <c r="G230" s="436">
        <v>342.47</v>
      </c>
      <c r="H230" s="436">
        <v>4452.1099999999997</v>
      </c>
      <c r="I230" s="142">
        <v>2.9999999999999997E-4</v>
      </c>
      <c r="J230" s="143">
        <v>0.98099999999999998</v>
      </c>
    </row>
    <row r="231" spans="1:10" s="139" customFormat="1" ht="25.5">
      <c r="A231" s="222" t="s">
        <v>1260</v>
      </c>
      <c r="B231" s="95" t="s">
        <v>268</v>
      </c>
      <c r="C231" s="138" t="s">
        <v>331</v>
      </c>
      <c r="D231" s="138" t="s">
        <v>939</v>
      </c>
      <c r="E231" s="95" t="s">
        <v>45</v>
      </c>
      <c r="F231" s="436">
        <v>17</v>
      </c>
      <c r="G231" s="436">
        <v>261.74</v>
      </c>
      <c r="H231" s="436">
        <v>4449.58</v>
      </c>
      <c r="I231" s="142">
        <v>2.9999999999999997E-4</v>
      </c>
      <c r="J231" s="143">
        <v>0.98120000000000007</v>
      </c>
    </row>
    <row r="232" spans="1:10" s="139" customFormat="1" ht="51">
      <c r="A232" s="222" t="s">
        <v>1332</v>
      </c>
      <c r="B232" s="95" t="s">
        <v>21</v>
      </c>
      <c r="C232" s="138" t="s">
        <v>652</v>
      </c>
      <c r="D232" s="138" t="s">
        <v>557</v>
      </c>
      <c r="E232" s="95" t="s">
        <v>3</v>
      </c>
      <c r="F232" s="436">
        <v>84.21</v>
      </c>
      <c r="G232" s="436">
        <v>52</v>
      </c>
      <c r="H232" s="436">
        <v>4378.92</v>
      </c>
      <c r="I232" s="142">
        <v>2.9999999999999997E-4</v>
      </c>
      <c r="J232" s="143">
        <v>0.98150000000000004</v>
      </c>
    </row>
    <row r="233" spans="1:10" s="139" customFormat="1">
      <c r="A233" s="222" t="s">
        <v>1310</v>
      </c>
      <c r="B233" s="95" t="s">
        <v>21</v>
      </c>
      <c r="C233" s="138" t="s">
        <v>2319</v>
      </c>
      <c r="D233" s="138" t="s">
        <v>668</v>
      </c>
      <c r="E233" s="95" t="s">
        <v>3</v>
      </c>
      <c r="F233" s="436">
        <v>2352</v>
      </c>
      <c r="G233" s="436">
        <v>1.85</v>
      </c>
      <c r="H233" s="436">
        <v>4351.2</v>
      </c>
      <c r="I233" s="142">
        <v>2.9999999999999997E-4</v>
      </c>
      <c r="J233" s="143">
        <v>0.98170000000000002</v>
      </c>
    </row>
    <row r="234" spans="1:10" s="139" customFormat="1" ht="25.5">
      <c r="A234" s="222" t="s">
        <v>3434</v>
      </c>
      <c r="B234" s="95" t="s">
        <v>16</v>
      </c>
      <c r="C234" s="138" t="s">
        <v>2512</v>
      </c>
      <c r="D234" s="138">
        <v>714</v>
      </c>
      <c r="E234" s="95" t="s">
        <v>2070</v>
      </c>
      <c r="F234" s="436">
        <v>31</v>
      </c>
      <c r="G234" s="436">
        <v>136.91999999999999</v>
      </c>
      <c r="H234" s="436">
        <v>4244.5200000000004</v>
      </c>
      <c r="I234" s="142">
        <v>2.0000000000000001E-4</v>
      </c>
      <c r="J234" s="143">
        <v>0.98199999999999998</v>
      </c>
    </row>
    <row r="235" spans="1:10" s="139" customFormat="1">
      <c r="A235" s="222" t="s">
        <v>3651</v>
      </c>
      <c r="B235" s="95" t="s">
        <v>44</v>
      </c>
      <c r="C235" s="138" t="s">
        <v>2608</v>
      </c>
      <c r="D235" s="138" t="s">
        <v>148</v>
      </c>
      <c r="E235" s="95" t="s">
        <v>1</v>
      </c>
      <c r="F235" s="436">
        <v>1</v>
      </c>
      <c r="G235" s="436">
        <v>4242.42</v>
      </c>
      <c r="H235" s="436">
        <v>4242.42</v>
      </c>
      <c r="I235" s="142">
        <v>2.0000000000000001E-4</v>
      </c>
      <c r="J235" s="143">
        <v>0.98219999999999996</v>
      </c>
    </row>
    <row r="236" spans="1:10" s="139" customFormat="1" ht="38.25">
      <c r="A236" s="222" t="s">
        <v>3713</v>
      </c>
      <c r="B236" s="95" t="s">
        <v>21</v>
      </c>
      <c r="C236" s="138" t="s">
        <v>2637</v>
      </c>
      <c r="D236" s="138" t="s">
        <v>152</v>
      </c>
      <c r="E236" s="95" t="s">
        <v>45</v>
      </c>
      <c r="F236" s="436">
        <v>226</v>
      </c>
      <c r="G236" s="436">
        <v>18.670000000000002</v>
      </c>
      <c r="H236" s="436">
        <v>4219.42</v>
      </c>
      <c r="I236" s="142">
        <v>2.0000000000000001E-4</v>
      </c>
      <c r="J236" s="143">
        <v>0.98250000000000004</v>
      </c>
    </row>
    <row r="237" spans="1:10" s="139" customFormat="1" ht="25.5">
      <c r="A237" s="222" t="s">
        <v>1206</v>
      </c>
      <c r="B237" s="95" t="s">
        <v>21</v>
      </c>
      <c r="C237" s="138" t="s">
        <v>425</v>
      </c>
      <c r="D237" s="138" t="s">
        <v>152</v>
      </c>
      <c r="E237" s="95" t="s">
        <v>45</v>
      </c>
      <c r="F237" s="436">
        <v>9</v>
      </c>
      <c r="G237" s="436">
        <v>467.94</v>
      </c>
      <c r="H237" s="436">
        <v>4211.46</v>
      </c>
      <c r="I237" s="142">
        <v>2.0000000000000001E-4</v>
      </c>
      <c r="J237" s="143">
        <v>0.98269999999999991</v>
      </c>
    </row>
    <row r="238" spans="1:10" s="139" customFormat="1">
      <c r="A238" s="222" t="s">
        <v>3158</v>
      </c>
      <c r="B238" s="95" t="s">
        <v>487</v>
      </c>
      <c r="C238" s="138" t="s">
        <v>2354</v>
      </c>
      <c r="D238" s="138" t="s">
        <v>3159</v>
      </c>
      <c r="E238" s="95" t="s">
        <v>3</v>
      </c>
      <c r="F238" s="436">
        <v>47.5</v>
      </c>
      <c r="G238" s="436">
        <v>87.33</v>
      </c>
      <c r="H238" s="436">
        <v>4148.17</v>
      </c>
      <c r="I238" s="142">
        <v>2.0000000000000001E-4</v>
      </c>
      <c r="J238" s="143">
        <v>0.98299999999999998</v>
      </c>
    </row>
    <row r="239" spans="1:10" s="139" customFormat="1" ht="38.25">
      <c r="A239" s="222" t="s">
        <v>3383</v>
      </c>
      <c r="B239" s="95" t="s">
        <v>21</v>
      </c>
      <c r="C239" s="138" t="s">
        <v>2482</v>
      </c>
      <c r="D239" s="138" t="s">
        <v>182</v>
      </c>
      <c r="E239" s="95" t="s">
        <v>34</v>
      </c>
      <c r="F239" s="436">
        <v>367.29</v>
      </c>
      <c r="G239" s="436">
        <v>11.23</v>
      </c>
      <c r="H239" s="436">
        <v>4124.66</v>
      </c>
      <c r="I239" s="142">
        <v>2.0000000000000001E-4</v>
      </c>
      <c r="J239" s="143">
        <v>0.98319999999999996</v>
      </c>
    </row>
    <row r="240" spans="1:10" s="139" customFormat="1" ht="38.25">
      <c r="A240" s="222" t="s">
        <v>3891</v>
      </c>
      <c r="B240" s="95" t="s">
        <v>44</v>
      </c>
      <c r="C240" s="138" t="s">
        <v>2721</v>
      </c>
      <c r="D240" s="138" t="s">
        <v>182</v>
      </c>
      <c r="E240" s="95" t="s">
        <v>45</v>
      </c>
      <c r="F240" s="436">
        <v>19</v>
      </c>
      <c r="G240" s="436">
        <v>214.09</v>
      </c>
      <c r="H240" s="436">
        <v>4067.71</v>
      </c>
      <c r="I240" s="142">
        <v>2.0000000000000001E-4</v>
      </c>
      <c r="J240" s="143">
        <v>0.98340000000000005</v>
      </c>
    </row>
    <row r="241" spans="1:10" s="139" customFormat="1" ht="38.25">
      <c r="A241" s="222" t="s">
        <v>4475</v>
      </c>
      <c r="B241" s="95" t="s">
        <v>21</v>
      </c>
      <c r="C241" s="138" t="s">
        <v>3063</v>
      </c>
      <c r="D241" s="138" t="s">
        <v>181</v>
      </c>
      <c r="E241" s="95" t="s">
        <v>3</v>
      </c>
      <c r="F241" s="436">
        <v>102.55</v>
      </c>
      <c r="G241" s="436">
        <v>39.200000000000003</v>
      </c>
      <c r="H241" s="436">
        <v>4019.96</v>
      </c>
      <c r="I241" s="142">
        <v>2.0000000000000001E-4</v>
      </c>
      <c r="J241" s="143">
        <v>0.98370000000000002</v>
      </c>
    </row>
    <row r="242" spans="1:10" s="139" customFormat="1" ht="38.25">
      <c r="A242" s="222" t="s">
        <v>1230</v>
      </c>
      <c r="B242" s="95" t="s">
        <v>21</v>
      </c>
      <c r="C242" s="138" t="s">
        <v>372</v>
      </c>
      <c r="D242" s="138" t="s">
        <v>152</v>
      </c>
      <c r="E242" s="95" t="s">
        <v>45</v>
      </c>
      <c r="F242" s="436">
        <v>47</v>
      </c>
      <c r="G242" s="436">
        <v>83.41</v>
      </c>
      <c r="H242" s="436">
        <v>3920.27</v>
      </c>
      <c r="I242" s="142">
        <v>2.0000000000000001E-4</v>
      </c>
      <c r="J242" s="143">
        <v>0.9839</v>
      </c>
    </row>
    <row r="243" spans="1:10" s="139" customFormat="1" ht="25.5">
      <c r="A243" s="222" t="s">
        <v>4363</v>
      </c>
      <c r="B243" s="95" t="s">
        <v>21</v>
      </c>
      <c r="C243" s="138" t="s">
        <v>3036</v>
      </c>
      <c r="D243" s="138" t="s">
        <v>643</v>
      </c>
      <c r="E243" s="95" t="s">
        <v>3</v>
      </c>
      <c r="F243" s="436">
        <v>230.89</v>
      </c>
      <c r="G243" s="436">
        <v>16.86</v>
      </c>
      <c r="H243" s="436">
        <v>3892.8</v>
      </c>
      <c r="I243" s="142">
        <v>2.0000000000000001E-4</v>
      </c>
      <c r="J243" s="143">
        <v>0.98409999999999997</v>
      </c>
    </row>
    <row r="244" spans="1:10" s="139" customFormat="1" ht="38.25">
      <c r="A244" s="222" t="s">
        <v>3714</v>
      </c>
      <c r="B244" s="95" t="s">
        <v>21</v>
      </c>
      <c r="C244" s="138" t="s">
        <v>2638</v>
      </c>
      <c r="D244" s="138" t="s">
        <v>152</v>
      </c>
      <c r="E244" s="95" t="s">
        <v>45</v>
      </c>
      <c r="F244" s="436">
        <v>76</v>
      </c>
      <c r="G244" s="436">
        <v>50.86</v>
      </c>
      <c r="H244" s="436">
        <v>3865.36</v>
      </c>
      <c r="I244" s="142">
        <v>2.0000000000000001E-4</v>
      </c>
      <c r="J244" s="143">
        <v>0.98439999999999994</v>
      </c>
    </row>
    <row r="245" spans="1:10" s="139" customFormat="1" ht="25.5">
      <c r="A245" s="222" t="s">
        <v>4251</v>
      </c>
      <c r="B245" s="95" t="s">
        <v>268</v>
      </c>
      <c r="C245" s="138" t="s">
        <v>2949</v>
      </c>
      <c r="D245" s="138" t="s">
        <v>921</v>
      </c>
      <c r="E245" s="95" t="s">
        <v>45</v>
      </c>
      <c r="F245" s="436">
        <v>4</v>
      </c>
      <c r="G245" s="436">
        <v>955.76</v>
      </c>
      <c r="H245" s="436">
        <v>3823.04</v>
      </c>
      <c r="I245" s="142">
        <v>2.0000000000000001E-4</v>
      </c>
      <c r="J245" s="143">
        <v>0.98459999999999992</v>
      </c>
    </row>
    <row r="246" spans="1:10" s="139" customFormat="1" ht="25.5">
      <c r="A246" s="222" t="s">
        <v>3583</v>
      </c>
      <c r="B246" s="95" t="s">
        <v>16</v>
      </c>
      <c r="C246" s="138" t="s">
        <v>2577</v>
      </c>
      <c r="D246" s="138">
        <v>722</v>
      </c>
      <c r="E246" s="95" t="s">
        <v>17</v>
      </c>
      <c r="F246" s="436">
        <v>5</v>
      </c>
      <c r="G246" s="436">
        <v>741.57</v>
      </c>
      <c r="H246" s="436">
        <v>3707.85</v>
      </c>
      <c r="I246" s="142">
        <v>2.0000000000000001E-4</v>
      </c>
      <c r="J246" s="143">
        <v>0.98480000000000001</v>
      </c>
    </row>
    <row r="247" spans="1:10" s="139" customFormat="1" ht="25.5">
      <c r="A247" s="222" t="s">
        <v>4398</v>
      </c>
      <c r="B247" s="95" t="s">
        <v>44</v>
      </c>
      <c r="C247" s="138" t="s">
        <v>3046</v>
      </c>
      <c r="D247" s="138">
        <v>61</v>
      </c>
      <c r="E247" s="95" t="s">
        <v>34</v>
      </c>
      <c r="F247" s="436">
        <v>40</v>
      </c>
      <c r="G247" s="436">
        <v>90.39</v>
      </c>
      <c r="H247" s="436">
        <v>3615.6</v>
      </c>
      <c r="I247" s="142">
        <v>2.0000000000000001E-4</v>
      </c>
      <c r="J247" s="143">
        <v>0.98499999999999999</v>
      </c>
    </row>
    <row r="248" spans="1:10" s="139" customFormat="1" ht="38.25">
      <c r="A248" s="222" t="s">
        <v>3760</v>
      </c>
      <c r="B248" s="95" t="s">
        <v>21</v>
      </c>
      <c r="C248" s="138" t="s">
        <v>2656</v>
      </c>
      <c r="D248" s="138" t="s">
        <v>152</v>
      </c>
      <c r="E248" s="95" t="s">
        <v>45</v>
      </c>
      <c r="F248" s="436">
        <v>32</v>
      </c>
      <c r="G248" s="436">
        <v>110.84</v>
      </c>
      <c r="H248" s="436">
        <v>3546.88</v>
      </c>
      <c r="I248" s="142">
        <v>2.0000000000000001E-4</v>
      </c>
      <c r="J248" s="143">
        <v>0.98519999999999996</v>
      </c>
    </row>
    <row r="249" spans="1:10" s="139" customFormat="1" ht="25.5">
      <c r="A249" s="222" t="s">
        <v>1229</v>
      </c>
      <c r="B249" s="95" t="s">
        <v>21</v>
      </c>
      <c r="C249" s="138" t="s">
        <v>254</v>
      </c>
      <c r="D249" s="138" t="s">
        <v>668</v>
      </c>
      <c r="E249" s="95" t="s">
        <v>3</v>
      </c>
      <c r="F249" s="436">
        <v>7.5</v>
      </c>
      <c r="G249" s="436">
        <v>462.36</v>
      </c>
      <c r="H249" s="436">
        <v>3467.7</v>
      </c>
      <c r="I249" s="142">
        <v>2.0000000000000001E-4</v>
      </c>
      <c r="J249" s="143">
        <v>0.98540000000000005</v>
      </c>
    </row>
    <row r="250" spans="1:10" s="139" customFormat="1" ht="38.25">
      <c r="A250" s="222" t="s">
        <v>1281</v>
      </c>
      <c r="B250" s="95" t="s">
        <v>21</v>
      </c>
      <c r="C250" s="138" t="s">
        <v>380</v>
      </c>
      <c r="D250" s="138" t="s">
        <v>152</v>
      </c>
      <c r="E250" s="95" t="s">
        <v>34</v>
      </c>
      <c r="F250" s="436">
        <v>105.44</v>
      </c>
      <c r="G250" s="436">
        <v>32.72</v>
      </c>
      <c r="H250" s="436">
        <v>3449.99</v>
      </c>
      <c r="I250" s="142">
        <v>2.0000000000000001E-4</v>
      </c>
      <c r="J250" s="143">
        <v>0.98560000000000003</v>
      </c>
    </row>
    <row r="251" spans="1:10" s="139" customFormat="1" ht="25.5">
      <c r="A251" s="222" t="s">
        <v>3648</v>
      </c>
      <c r="B251" s="95" t="s">
        <v>44</v>
      </c>
      <c r="C251" s="138" t="s">
        <v>2606</v>
      </c>
      <c r="D251" s="138" t="s">
        <v>148</v>
      </c>
      <c r="E251" s="95" t="s">
        <v>1</v>
      </c>
      <c r="F251" s="436">
        <v>20</v>
      </c>
      <c r="G251" s="436">
        <v>168.51</v>
      </c>
      <c r="H251" s="436">
        <v>3370.2</v>
      </c>
      <c r="I251" s="142">
        <v>2.0000000000000001E-4</v>
      </c>
      <c r="J251" s="143">
        <v>0.98580000000000001</v>
      </c>
    </row>
    <row r="252" spans="1:10" s="139" customFormat="1" ht="25.5">
      <c r="A252" s="222" t="s">
        <v>4390</v>
      </c>
      <c r="B252" s="95" t="s">
        <v>16</v>
      </c>
      <c r="C252" s="138" t="s">
        <v>3041</v>
      </c>
      <c r="D252" s="138">
        <v>1802</v>
      </c>
      <c r="E252" s="95" t="s">
        <v>2070</v>
      </c>
      <c r="F252" s="436">
        <v>2</v>
      </c>
      <c r="G252" s="436">
        <v>1681.46</v>
      </c>
      <c r="H252" s="436">
        <v>3362.92</v>
      </c>
      <c r="I252" s="142">
        <v>2.0000000000000001E-4</v>
      </c>
      <c r="J252" s="143">
        <v>0.98599999999999999</v>
      </c>
    </row>
    <row r="253" spans="1:10" s="139" customFormat="1" ht="38.25">
      <c r="A253" s="222" t="s">
        <v>3824</v>
      </c>
      <c r="B253" s="95" t="s">
        <v>21</v>
      </c>
      <c r="C253" s="138" t="s">
        <v>2685</v>
      </c>
      <c r="D253" s="138" t="s">
        <v>1099</v>
      </c>
      <c r="E253" s="95" t="s">
        <v>45</v>
      </c>
      <c r="F253" s="436">
        <v>23</v>
      </c>
      <c r="G253" s="436">
        <v>146.13</v>
      </c>
      <c r="H253" s="436">
        <v>3360.99</v>
      </c>
      <c r="I253" s="142">
        <v>2.0000000000000001E-4</v>
      </c>
      <c r="J253" s="143">
        <v>0.98620000000000008</v>
      </c>
    </row>
    <row r="254" spans="1:10" s="139" customFormat="1" ht="38.25">
      <c r="A254" s="222" t="s">
        <v>3484</v>
      </c>
      <c r="B254" s="95" t="s">
        <v>21</v>
      </c>
      <c r="C254" s="138" t="s">
        <v>2540</v>
      </c>
      <c r="D254" s="138" t="s">
        <v>182</v>
      </c>
      <c r="E254" s="95" t="s">
        <v>45</v>
      </c>
      <c r="F254" s="436">
        <v>5</v>
      </c>
      <c r="G254" s="436">
        <v>670.57</v>
      </c>
      <c r="H254" s="436">
        <v>3352.85</v>
      </c>
      <c r="I254" s="142">
        <v>2.0000000000000001E-4</v>
      </c>
      <c r="J254" s="143">
        <v>0.98640000000000005</v>
      </c>
    </row>
    <row r="255" spans="1:10" s="139" customFormat="1" ht="38.25">
      <c r="A255" s="222" t="s">
        <v>3558</v>
      </c>
      <c r="B255" s="95" t="s">
        <v>44</v>
      </c>
      <c r="C255" s="138" t="s">
        <v>2562</v>
      </c>
      <c r="D255" s="138" t="s">
        <v>182</v>
      </c>
      <c r="E255" s="95" t="s">
        <v>45</v>
      </c>
      <c r="F255" s="436">
        <v>278</v>
      </c>
      <c r="G255" s="436">
        <v>12.05</v>
      </c>
      <c r="H255" s="436">
        <v>3349.9</v>
      </c>
      <c r="I255" s="142">
        <v>2.0000000000000001E-4</v>
      </c>
      <c r="J255" s="143">
        <v>0.98659999999999992</v>
      </c>
    </row>
    <row r="256" spans="1:10" s="139" customFormat="1" ht="38.25">
      <c r="A256" s="222" t="s">
        <v>1269</v>
      </c>
      <c r="B256" s="95" t="s">
        <v>44</v>
      </c>
      <c r="C256" s="138" t="s">
        <v>127</v>
      </c>
      <c r="D256" s="138" t="s">
        <v>182</v>
      </c>
      <c r="E256" s="95" t="s">
        <v>45</v>
      </c>
      <c r="F256" s="436">
        <v>419</v>
      </c>
      <c r="G256" s="436">
        <v>7.86</v>
      </c>
      <c r="H256" s="436">
        <v>3293.34</v>
      </c>
      <c r="I256" s="142">
        <v>2.0000000000000001E-4</v>
      </c>
      <c r="J256" s="143">
        <v>0.98680000000000012</v>
      </c>
    </row>
    <row r="257" spans="1:10" s="139" customFormat="1" ht="38.25">
      <c r="A257" s="222" t="s">
        <v>3358</v>
      </c>
      <c r="B257" s="95" t="s">
        <v>21</v>
      </c>
      <c r="C257" s="138" t="s">
        <v>2467</v>
      </c>
      <c r="D257" s="138" t="s">
        <v>182</v>
      </c>
      <c r="E257" s="95" t="s">
        <v>45</v>
      </c>
      <c r="F257" s="436">
        <v>63</v>
      </c>
      <c r="G257" s="436">
        <v>52.17</v>
      </c>
      <c r="H257" s="436">
        <v>3286.71</v>
      </c>
      <c r="I257" s="142">
        <v>2.0000000000000001E-4</v>
      </c>
      <c r="J257" s="143">
        <v>0.98699999999999999</v>
      </c>
    </row>
    <row r="258" spans="1:10" s="139" customFormat="1" ht="38.25">
      <c r="A258" s="222" t="s">
        <v>3887</v>
      </c>
      <c r="B258" s="95" t="s">
        <v>44</v>
      </c>
      <c r="C258" s="138" t="s">
        <v>2718</v>
      </c>
      <c r="D258" s="138" t="s">
        <v>182</v>
      </c>
      <c r="E258" s="95" t="s">
        <v>45</v>
      </c>
      <c r="F258" s="436">
        <v>19</v>
      </c>
      <c r="G258" s="436">
        <v>172.6</v>
      </c>
      <c r="H258" s="436">
        <v>3279.4</v>
      </c>
      <c r="I258" s="142">
        <v>2.0000000000000001E-4</v>
      </c>
      <c r="J258" s="143">
        <v>0.98719999999999997</v>
      </c>
    </row>
    <row r="259" spans="1:10" s="139" customFormat="1">
      <c r="A259" s="222" t="s">
        <v>3311</v>
      </c>
      <c r="B259" s="95" t="s">
        <v>44</v>
      </c>
      <c r="C259" s="138" t="s">
        <v>2435</v>
      </c>
      <c r="D259" s="138">
        <v>168</v>
      </c>
      <c r="E259" s="95" t="s">
        <v>17</v>
      </c>
      <c r="F259" s="436">
        <v>16</v>
      </c>
      <c r="G259" s="436">
        <v>204.55</v>
      </c>
      <c r="H259" s="436">
        <v>3272.8</v>
      </c>
      <c r="I259" s="142">
        <v>2.0000000000000001E-4</v>
      </c>
      <c r="J259" s="143">
        <v>0.98739999999999994</v>
      </c>
    </row>
    <row r="260" spans="1:10" s="139" customFormat="1" ht="38.25">
      <c r="A260" s="222" t="s">
        <v>3505</v>
      </c>
      <c r="B260" s="95" t="s">
        <v>44</v>
      </c>
      <c r="C260" s="138" t="s">
        <v>2549</v>
      </c>
      <c r="D260" s="138" t="s">
        <v>182</v>
      </c>
      <c r="E260" s="95" t="s">
        <v>1</v>
      </c>
      <c r="F260" s="436">
        <v>1</v>
      </c>
      <c r="G260" s="436">
        <v>3247.63</v>
      </c>
      <c r="H260" s="436">
        <v>3247.63</v>
      </c>
      <c r="I260" s="142">
        <v>2.0000000000000001E-4</v>
      </c>
      <c r="J260" s="143">
        <v>0.98750000000000004</v>
      </c>
    </row>
    <row r="261" spans="1:10" s="139" customFormat="1" ht="38.25">
      <c r="A261" s="222" t="s">
        <v>1266</v>
      </c>
      <c r="B261" s="95" t="s">
        <v>21</v>
      </c>
      <c r="C261" s="138" t="s">
        <v>323</v>
      </c>
      <c r="D261" s="138" t="s">
        <v>182</v>
      </c>
      <c r="E261" s="95" t="s">
        <v>45</v>
      </c>
      <c r="F261" s="436">
        <v>4</v>
      </c>
      <c r="G261" s="436">
        <v>809.96</v>
      </c>
      <c r="H261" s="436">
        <v>3239.84</v>
      </c>
      <c r="I261" s="142">
        <v>2.0000000000000001E-4</v>
      </c>
      <c r="J261" s="143">
        <v>0.98769999999999991</v>
      </c>
    </row>
    <row r="262" spans="1:10" s="139" customFormat="1" ht="25.5">
      <c r="A262" s="222" t="s">
        <v>3480</v>
      </c>
      <c r="B262" s="95" t="s">
        <v>268</v>
      </c>
      <c r="C262" s="138" t="s">
        <v>2538</v>
      </c>
      <c r="D262" s="138" t="s">
        <v>873</v>
      </c>
      <c r="E262" s="95" t="s">
        <v>45</v>
      </c>
      <c r="F262" s="436">
        <v>410</v>
      </c>
      <c r="G262" s="436">
        <v>7.89</v>
      </c>
      <c r="H262" s="436">
        <v>3234.9</v>
      </c>
      <c r="I262" s="142">
        <v>2.0000000000000001E-4</v>
      </c>
      <c r="J262" s="143">
        <v>0.98790000000000011</v>
      </c>
    </row>
    <row r="263" spans="1:10" s="139" customFormat="1">
      <c r="A263" s="222" t="s">
        <v>1212</v>
      </c>
      <c r="B263" s="95" t="s">
        <v>44</v>
      </c>
      <c r="C263" s="138" t="s">
        <v>287</v>
      </c>
      <c r="D263" s="138">
        <v>168</v>
      </c>
      <c r="E263" s="95" t="s">
        <v>17</v>
      </c>
      <c r="F263" s="436">
        <v>24</v>
      </c>
      <c r="G263" s="436">
        <v>132.97999999999999</v>
      </c>
      <c r="H263" s="436">
        <v>3191.52</v>
      </c>
      <c r="I263" s="142">
        <v>2.0000000000000001E-4</v>
      </c>
      <c r="J263" s="143">
        <v>0.98809999999999998</v>
      </c>
    </row>
    <row r="264" spans="1:10" s="139" customFormat="1" ht="25.5">
      <c r="A264" s="222" t="s">
        <v>4120</v>
      </c>
      <c r="B264" s="95" t="s">
        <v>44</v>
      </c>
      <c r="C264" s="138" t="s">
        <v>2821</v>
      </c>
      <c r="D264" s="138" t="s">
        <v>490</v>
      </c>
      <c r="E264" s="95" t="s">
        <v>45</v>
      </c>
      <c r="F264" s="436">
        <v>26</v>
      </c>
      <c r="G264" s="436">
        <v>122.55</v>
      </c>
      <c r="H264" s="436">
        <v>3186.3</v>
      </c>
      <c r="I264" s="142">
        <v>2.0000000000000001E-4</v>
      </c>
      <c r="J264" s="143">
        <v>0.98829999999999996</v>
      </c>
    </row>
    <row r="265" spans="1:10" s="139" customFormat="1" ht="38.25">
      <c r="A265" s="222" t="s">
        <v>4106</v>
      </c>
      <c r="B265" s="95" t="s">
        <v>21</v>
      </c>
      <c r="C265" s="138" t="s">
        <v>2808</v>
      </c>
      <c r="D265" s="138" t="s">
        <v>182</v>
      </c>
      <c r="E265" s="95" t="s">
        <v>34</v>
      </c>
      <c r="F265" s="436">
        <v>119.68</v>
      </c>
      <c r="G265" s="436">
        <v>26.31</v>
      </c>
      <c r="H265" s="436">
        <v>3148.78</v>
      </c>
      <c r="I265" s="142">
        <v>2.0000000000000001E-4</v>
      </c>
      <c r="J265" s="143">
        <v>0.98849999999999993</v>
      </c>
    </row>
    <row r="266" spans="1:10" s="139" customFormat="1">
      <c r="A266" s="222" t="s">
        <v>1164</v>
      </c>
      <c r="B266" s="95" t="s">
        <v>268</v>
      </c>
      <c r="C266" s="138" t="s">
        <v>271</v>
      </c>
      <c r="D266" s="138" t="s">
        <v>801</v>
      </c>
      <c r="E266" s="95" t="s">
        <v>3</v>
      </c>
      <c r="F266" s="436">
        <v>18.77</v>
      </c>
      <c r="G266" s="436">
        <v>162.97999999999999</v>
      </c>
      <c r="H266" s="436">
        <v>3059.13</v>
      </c>
      <c r="I266" s="142">
        <v>2.0000000000000001E-4</v>
      </c>
      <c r="J266" s="143">
        <v>0.98870000000000002</v>
      </c>
    </row>
    <row r="267" spans="1:10" s="139" customFormat="1" ht="38.25">
      <c r="A267" s="222" t="s">
        <v>4090</v>
      </c>
      <c r="B267" s="95" t="s">
        <v>44</v>
      </c>
      <c r="C267" s="138" t="s">
        <v>2795</v>
      </c>
      <c r="D267" s="138" t="s">
        <v>182</v>
      </c>
      <c r="E267" s="95" t="s">
        <v>45</v>
      </c>
      <c r="F267" s="436">
        <v>1</v>
      </c>
      <c r="G267" s="436">
        <v>3052.41</v>
      </c>
      <c r="H267" s="436">
        <v>3052.41</v>
      </c>
      <c r="I267" s="142">
        <v>2.0000000000000001E-4</v>
      </c>
      <c r="J267" s="143">
        <v>0.9887999999999999</v>
      </c>
    </row>
    <row r="268" spans="1:10" s="139" customFormat="1" ht="25.5">
      <c r="A268" s="222" t="s">
        <v>1275</v>
      </c>
      <c r="B268" s="95" t="s">
        <v>21</v>
      </c>
      <c r="C268" s="138" t="s">
        <v>2621</v>
      </c>
      <c r="D268" s="138" t="s">
        <v>152</v>
      </c>
      <c r="E268" s="95" t="s">
        <v>34</v>
      </c>
      <c r="F268" s="436">
        <v>179.62</v>
      </c>
      <c r="G268" s="436">
        <v>16.8</v>
      </c>
      <c r="H268" s="436">
        <v>3017.61</v>
      </c>
      <c r="I268" s="142">
        <v>2.0000000000000001E-4</v>
      </c>
      <c r="J268" s="143">
        <v>0.9890000000000001</v>
      </c>
    </row>
    <row r="269" spans="1:10" s="139" customFormat="1" ht="38.25">
      <c r="A269" s="222" t="s">
        <v>1261</v>
      </c>
      <c r="B269" s="95" t="s">
        <v>21</v>
      </c>
      <c r="C269" s="138" t="s">
        <v>318</v>
      </c>
      <c r="D269" s="138" t="s">
        <v>182</v>
      </c>
      <c r="E269" s="95" t="s">
        <v>45</v>
      </c>
      <c r="F269" s="436">
        <v>43</v>
      </c>
      <c r="G269" s="436">
        <v>70.12</v>
      </c>
      <c r="H269" s="436">
        <v>3015.16</v>
      </c>
      <c r="I269" s="142">
        <v>2.0000000000000001E-4</v>
      </c>
      <c r="J269" s="143">
        <v>0.98919999999999997</v>
      </c>
    </row>
    <row r="270" spans="1:10" s="139" customFormat="1">
      <c r="A270" s="222" t="s">
        <v>3309</v>
      </c>
      <c r="B270" s="95" t="s">
        <v>44</v>
      </c>
      <c r="C270" s="138" t="s">
        <v>2432</v>
      </c>
      <c r="D270" s="138">
        <v>168</v>
      </c>
      <c r="E270" s="95" t="s">
        <v>17</v>
      </c>
      <c r="F270" s="436">
        <v>8</v>
      </c>
      <c r="G270" s="436">
        <v>375.13</v>
      </c>
      <c r="H270" s="436">
        <v>3001.04</v>
      </c>
      <c r="I270" s="142">
        <v>2.0000000000000001E-4</v>
      </c>
      <c r="J270" s="143">
        <v>0.98939999999999995</v>
      </c>
    </row>
    <row r="271" spans="1:10" s="139" customFormat="1" ht="38.25">
      <c r="A271" s="222" t="s">
        <v>1252</v>
      </c>
      <c r="B271" s="95" t="s">
        <v>21</v>
      </c>
      <c r="C271" s="138" t="s">
        <v>376</v>
      </c>
      <c r="D271" s="138" t="s">
        <v>152</v>
      </c>
      <c r="E271" s="95" t="s">
        <v>34</v>
      </c>
      <c r="F271" s="436">
        <v>145.80000000000001</v>
      </c>
      <c r="G271" s="436">
        <v>20.54</v>
      </c>
      <c r="H271" s="436">
        <v>2994.73</v>
      </c>
      <c r="I271" s="142">
        <v>2.0000000000000001E-4</v>
      </c>
      <c r="J271" s="143">
        <v>0.98950000000000005</v>
      </c>
    </row>
    <row r="272" spans="1:10" s="139" customFormat="1" ht="25.5">
      <c r="A272" s="222" t="s">
        <v>1290</v>
      </c>
      <c r="B272" s="95" t="s">
        <v>44</v>
      </c>
      <c r="C272" s="138" t="s">
        <v>99</v>
      </c>
      <c r="D272" s="138" t="s">
        <v>138</v>
      </c>
      <c r="E272" s="95" t="s">
        <v>45</v>
      </c>
      <c r="F272" s="436">
        <v>17</v>
      </c>
      <c r="G272" s="436">
        <v>167.01</v>
      </c>
      <c r="H272" s="436">
        <v>2839.17</v>
      </c>
      <c r="I272" s="142">
        <v>2.0000000000000001E-4</v>
      </c>
      <c r="J272" s="143">
        <v>0.98970000000000002</v>
      </c>
    </row>
    <row r="273" spans="1:10" s="139" customFormat="1" ht="38.25">
      <c r="A273" s="222" t="s">
        <v>1244</v>
      </c>
      <c r="B273" s="95" t="s">
        <v>21</v>
      </c>
      <c r="C273" s="138" t="s">
        <v>443</v>
      </c>
      <c r="D273" s="138" t="s">
        <v>152</v>
      </c>
      <c r="E273" s="95" t="s">
        <v>45</v>
      </c>
      <c r="F273" s="436">
        <v>20</v>
      </c>
      <c r="G273" s="436">
        <v>141.66</v>
      </c>
      <c r="H273" s="436">
        <v>2833.2</v>
      </c>
      <c r="I273" s="142">
        <v>2.0000000000000001E-4</v>
      </c>
      <c r="J273" s="143">
        <v>0.9899</v>
      </c>
    </row>
    <row r="274" spans="1:10" s="139" customFormat="1" ht="25.5">
      <c r="A274" s="222" t="s">
        <v>3203</v>
      </c>
      <c r="B274" s="95" t="s">
        <v>487</v>
      </c>
      <c r="C274" s="138" t="s">
        <v>2377</v>
      </c>
      <c r="D274" s="138" t="s">
        <v>3204</v>
      </c>
      <c r="E274" s="95" t="s">
        <v>3</v>
      </c>
      <c r="F274" s="436">
        <v>4.75</v>
      </c>
      <c r="G274" s="436">
        <v>596.33000000000004</v>
      </c>
      <c r="H274" s="436">
        <v>2832.56</v>
      </c>
      <c r="I274" s="142">
        <v>2.0000000000000001E-4</v>
      </c>
      <c r="J274" s="143">
        <v>0.99</v>
      </c>
    </row>
    <row r="275" spans="1:10" s="139" customFormat="1" ht="38.25">
      <c r="A275" s="222" t="s">
        <v>3594</v>
      </c>
      <c r="B275" s="95" t="s">
        <v>21</v>
      </c>
      <c r="C275" s="138" t="s">
        <v>2583</v>
      </c>
      <c r="D275" s="138" t="s">
        <v>182</v>
      </c>
      <c r="E275" s="95" t="s">
        <v>45</v>
      </c>
      <c r="F275" s="436">
        <v>210</v>
      </c>
      <c r="G275" s="436">
        <v>13.2</v>
      </c>
      <c r="H275" s="436">
        <v>2772</v>
      </c>
      <c r="I275" s="142">
        <v>2.0000000000000001E-4</v>
      </c>
      <c r="J275" s="143">
        <v>0.99019999999999997</v>
      </c>
    </row>
    <row r="276" spans="1:10" s="139" customFormat="1">
      <c r="A276" s="222" t="s">
        <v>4354</v>
      </c>
      <c r="B276" s="95" t="s">
        <v>44</v>
      </c>
      <c r="C276" s="138" t="s">
        <v>3025</v>
      </c>
      <c r="D276" s="138" t="s">
        <v>148</v>
      </c>
      <c r="E276" s="95" t="s">
        <v>45</v>
      </c>
      <c r="F276" s="436">
        <v>262</v>
      </c>
      <c r="G276" s="436">
        <v>10.58</v>
      </c>
      <c r="H276" s="436">
        <v>2771.96</v>
      </c>
      <c r="I276" s="142">
        <v>2.0000000000000001E-4</v>
      </c>
      <c r="J276" s="143">
        <v>0.99040000000000006</v>
      </c>
    </row>
    <row r="277" spans="1:10" s="139" customFormat="1" ht="25.5">
      <c r="A277" s="222" t="s">
        <v>4476</v>
      </c>
      <c r="B277" s="95" t="s">
        <v>21</v>
      </c>
      <c r="C277" s="138" t="s">
        <v>3064</v>
      </c>
      <c r="D277" s="138" t="s">
        <v>181</v>
      </c>
      <c r="E277" s="95" t="s">
        <v>38</v>
      </c>
      <c r="F277" s="436">
        <v>268.2</v>
      </c>
      <c r="G277" s="436">
        <v>9.81</v>
      </c>
      <c r="H277" s="436">
        <v>2631.04</v>
      </c>
      <c r="I277" s="142">
        <v>2.0000000000000001E-4</v>
      </c>
      <c r="J277" s="143">
        <v>0.99049999999999994</v>
      </c>
    </row>
    <row r="278" spans="1:10" s="139" customFormat="1" ht="25.5">
      <c r="A278" s="222" t="s">
        <v>3586</v>
      </c>
      <c r="B278" s="95" t="s">
        <v>16</v>
      </c>
      <c r="C278" s="138" t="s">
        <v>2578</v>
      </c>
      <c r="D278" s="138">
        <v>722</v>
      </c>
      <c r="E278" s="95" t="s">
        <v>17</v>
      </c>
      <c r="F278" s="436">
        <v>1</v>
      </c>
      <c r="G278" s="436">
        <v>2608.2600000000002</v>
      </c>
      <c r="H278" s="436">
        <v>2608.2600000000002</v>
      </c>
      <c r="I278" s="142">
        <v>2.0000000000000001E-4</v>
      </c>
      <c r="J278" s="143">
        <v>0.99069999999999991</v>
      </c>
    </row>
    <row r="279" spans="1:10" s="139" customFormat="1" ht="38.25">
      <c r="A279" s="222" t="s">
        <v>1193</v>
      </c>
      <c r="B279" s="95" t="s">
        <v>21</v>
      </c>
      <c r="C279" s="138" t="s">
        <v>320</v>
      </c>
      <c r="D279" s="138" t="s">
        <v>182</v>
      </c>
      <c r="E279" s="95" t="s">
        <v>34</v>
      </c>
      <c r="F279" s="436">
        <v>144.1</v>
      </c>
      <c r="G279" s="436">
        <v>17.48</v>
      </c>
      <c r="H279" s="436">
        <v>2518.86</v>
      </c>
      <c r="I279" s="142">
        <v>1E-4</v>
      </c>
      <c r="J279" s="143">
        <v>0.99080000000000001</v>
      </c>
    </row>
    <row r="280" spans="1:10" s="139" customFormat="1" ht="38.25">
      <c r="A280" s="222" t="s">
        <v>1282</v>
      </c>
      <c r="B280" s="95" t="s">
        <v>21</v>
      </c>
      <c r="C280" s="138" t="s">
        <v>438</v>
      </c>
      <c r="D280" s="138" t="s">
        <v>152</v>
      </c>
      <c r="E280" s="95" t="s">
        <v>45</v>
      </c>
      <c r="F280" s="436">
        <v>17</v>
      </c>
      <c r="G280" s="436">
        <v>143.93</v>
      </c>
      <c r="H280" s="436">
        <v>2446.81</v>
      </c>
      <c r="I280" s="142">
        <v>1E-4</v>
      </c>
      <c r="J280" s="143">
        <v>0.9909</v>
      </c>
    </row>
    <row r="281" spans="1:10" s="139" customFormat="1" ht="38.25">
      <c r="A281" s="222" t="s">
        <v>4470</v>
      </c>
      <c r="B281" s="95" t="s">
        <v>21</v>
      </c>
      <c r="C281" s="138" t="s">
        <v>3062</v>
      </c>
      <c r="D281" s="138" t="s">
        <v>181</v>
      </c>
      <c r="E281" s="95" t="s">
        <v>3</v>
      </c>
      <c r="F281" s="436">
        <v>20.7</v>
      </c>
      <c r="G281" s="436">
        <v>116.09</v>
      </c>
      <c r="H281" s="436">
        <v>2403.06</v>
      </c>
      <c r="I281" s="142">
        <v>1E-4</v>
      </c>
      <c r="J281" s="143">
        <v>0.99109999999999998</v>
      </c>
    </row>
    <row r="282" spans="1:10" s="139" customFormat="1" ht="25.5">
      <c r="A282" s="222" t="s">
        <v>3666</v>
      </c>
      <c r="B282" s="95" t="s">
        <v>21</v>
      </c>
      <c r="C282" s="138" t="s">
        <v>2623</v>
      </c>
      <c r="D282" s="138" t="s">
        <v>152</v>
      </c>
      <c r="E282" s="95" t="s">
        <v>45</v>
      </c>
      <c r="F282" s="436">
        <v>261</v>
      </c>
      <c r="G282" s="436">
        <v>9.0399999999999991</v>
      </c>
      <c r="H282" s="436">
        <v>2359.44</v>
      </c>
      <c r="I282" s="142">
        <v>1E-4</v>
      </c>
      <c r="J282" s="143">
        <v>0.99120000000000008</v>
      </c>
    </row>
    <row r="283" spans="1:10" s="139" customFormat="1" ht="38.25">
      <c r="A283" s="222" t="s">
        <v>3598</v>
      </c>
      <c r="B283" s="95" t="s">
        <v>21</v>
      </c>
      <c r="C283" s="138" t="s">
        <v>2585</v>
      </c>
      <c r="D283" s="138" t="s">
        <v>182</v>
      </c>
      <c r="E283" s="95" t="s">
        <v>34</v>
      </c>
      <c r="F283" s="436">
        <v>210</v>
      </c>
      <c r="G283" s="436">
        <v>11.22</v>
      </c>
      <c r="H283" s="436">
        <v>2356.1999999999998</v>
      </c>
      <c r="I283" s="142">
        <v>1E-4</v>
      </c>
      <c r="J283" s="143">
        <v>0.99140000000000006</v>
      </c>
    </row>
    <row r="284" spans="1:10" s="139" customFormat="1" ht="38.25">
      <c r="A284" s="222" t="s">
        <v>3447</v>
      </c>
      <c r="B284" s="95" t="s">
        <v>21</v>
      </c>
      <c r="C284" s="138" t="s">
        <v>2518</v>
      </c>
      <c r="D284" s="138" t="s">
        <v>182</v>
      </c>
      <c r="E284" s="95" t="s">
        <v>34</v>
      </c>
      <c r="F284" s="436">
        <v>250</v>
      </c>
      <c r="G284" s="436">
        <v>9.36</v>
      </c>
      <c r="H284" s="436">
        <v>2340</v>
      </c>
      <c r="I284" s="142">
        <v>1E-4</v>
      </c>
      <c r="J284" s="143">
        <v>0.99150000000000005</v>
      </c>
    </row>
    <row r="285" spans="1:10" s="139" customFormat="1" ht="38.25">
      <c r="A285" s="222" t="s">
        <v>1308</v>
      </c>
      <c r="B285" s="95" t="s">
        <v>21</v>
      </c>
      <c r="C285" s="138" t="s">
        <v>117</v>
      </c>
      <c r="D285" s="138" t="s">
        <v>182</v>
      </c>
      <c r="E285" s="95" t="s">
        <v>45</v>
      </c>
      <c r="F285" s="436">
        <v>185</v>
      </c>
      <c r="G285" s="436">
        <v>12.55</v>
      </c>
      <c r="H285" s="436">
        <v>2321.75</v>
      </c>
      <c r="I285" s="142">
        <v>1E-4</v>
      </c>
      <c r="J285" s="143">
        <v>0.99159999999999993</v>
      </c>
    </row>
    <row r="286" spans="1:10" s="139" customFormat="1" ht="25.5">
      <c r="A286" s="222" t="s">
        <v>4389</v>
      </c>
      <c r="B286" s="95" t="s">
        <v>21</v>
      </c>
      <c r="C286" s="138" t="s">
        <v>3040</v>
      </c>
      <c r="D286" s="138" t="s">
        <v>643</v>
      </c>
      <c r="E286" s="95" t="s">
        <v>3</v>
      </c>
      <c r="F286" s="436">
        <v>76.36</v>
      </c>
      <c r="G286" s="436">
        <v>29.77</v>
      </c>
      <c r="H286" s="436">
        <v>2273.23</v>
      </c>
      <c r="I286" s="142">
        <v>1E-4</v>
      </c>
      <c r="J286" s="143">
        <v>0.99180000000000001</v>
      </c>
    </row>
    <row r="287" spans="1:10" s="139" customFormat="1" ht="38.25">
      <c r="A287" s="222" t="s">
        <v>4108</v>
      </c>
      <c r="B287" s="95" t="s">
        <v>21</v>
      </c>
      <c r="C287" s="138" t="s">
        <v>2810</v>
      </c>
      <c r="D287" s="138" t="s">
        <v>182</v>
      </c>
      <c r="E287" s="95" t="s">
        <v>34</v>
      </c>
      <c r="F287" s="436">
        <v>119.68</v>
      </c>
      <c r="G287" s="436">
        <v>18.91</v>
      </c>
      <c r="H287" s="436">
        <v>2263.14</v>
      </c>
      <c r="I287" s="142">
        <v>1E-4</v>
      </c>
      <c r="J287" s="143">
        <v>0.9919</v>
      </c>
    </row>
    <row r="288" spans="1:10" s="139" customFormat="1" ht="25.5">
      <c r="A288" s="222" t="s">
        <v>3441</v>
      </c>
      <c r="B288" s="95" t="s">
        <v>16</v>
      </c>
      <c r="C288" s="138" t="s">
        <v>2514</v>
      </c>
      <c r="D288" s="138">
        <v>714</v>
      </c>
      <c r="E288" s="95" t="s">
        <v>2070</v>
      </c>
      <c r="F288" s="436">
        <v>12</v>
      </c>
      <c r="G288" s="436">
        <v>187.6</v>
      </c>
      <c r="H288" s="436">
        <v>2251.1999999999998</v>
      </c>
      <c r="I288" s="142">
        <v>1E-4</v>
      </c>
      <c r="J288" s="143">
        <v>0.99199999999999999</v>
      </c>
    </row>
    <row r="289" spans="1:10" s="139" customFormat="1">
      <c r="A289" s="222" t="s">
        <v>4480</v>
      </c>
      <c r="B289" s="95" t="s">
        <v>44</v>
      </c>
      <c r="C289" s="138" t="s">
        <v>3068</v>
      </c>
      <c r="D289" s="138">
        <v>63</v>
      </c>
      <c r="E289" s="95" t="s">
        <v>2053</v>
      </c>
      <c r="F289" s="436">
        <v>21</v>
      </c>
      <c r="G289" s="436">
        <v>105.6</v>
      </c>
      <c r="H289" s="436">
        <v>2217.6</v>
      </c>
      <c r="I289" s="142">
        <v>1E-4</v>
      </c>
      <c r="J289" s="143">
        <v>0.99219999999999997</v>
      </c>
    </row>
    <row r="290" spans="1:10" s="139" customFormat="1" ht="25.5">
      <c r="A290" s="222" t="s">
        <v>1274</v>
      </c>
      <c r="B290" s="95" t="s">
        <v>21</v>
      </c>
      <c r="C290" s="138" t="s">
        <v>104</v>
      </c>
      <c r="D290" s="138" t="s">
        <v>152</v>
      </c>
      <c r="E290" s="95" t="s">
        <v>45</v>
      </c>
      <c r="F290" s="436">
        <v>36</v>
      </c>
      <c r="G290" s="436">
        <v>58.08</v>
      </c>
      <c r="H290" s="436">
        <v>2090.88</v>
      </c>
      <c r="I290" s="142">
        <v>1E-4</v>
      </c>
      <c r="J290" s="143">
        <v>0.99230000000000007</v>
      </c>
    </row>
    <row r="291" spans="1:10" s="139" customFormat="1" ht="25.5">
      <c r="A291" s="222" t="s">
        <v>4899</v>
      </c>
      <c r="B291" s="95" t="s">
        <v>44</v>
      </c>
      <c r="C291" s="138" t="s">
        <v>4744</v>
      </c>
      <c r="D291" s="138" t="s">
        <v>148</v>
      </c>
      <c r="E291" s="95" t="s">
        <v>3</v>
      </c>
      <c r="F291" s="436">
        <v>5180.96</v>
      </c>
      <c r="G291" s="436">
        <v>0.4</v>
      </c>
      <c r="H291" s="436">
        <v>2072.38</v>
      </c>
      <c r="I291" s="142">
        <v>1E-4</v>
      </c>
      <c r="J291" s="143">
        <v>0.99239999999999995</v>
      </c>
    </row>
    <row r="292" spans="1:10" s="139" customFormat="1" ht="38.25">
      <c r="A292" s="222" t="s">
        <v>1292</v>
      </c>
      <c r="B292" s="95" t="s">
        <v>21</v>
      </c>
      <c r="C292" s="138" t="s">
        <v>120</v>
      </c>
      <c r="D292" s="138" t="s">
        <v>182</v>
      </c>
      <c r="E292" s="95" t="s">
        <v>45</v>
      </c>
      <c r="F292" s="436">
        <v>13</v>
      </c>
      <c r="G292" s="436">
        <v>158.78</v>
      </c>
      <c r="H292" s="436">
        <v>2064.14</v>
      </c>
      <c r="I292" s="142">
        <v>1E-4</v>
      </c>
      <c r="J292" s="143">
        <v>0.99250000000000005</v>
      </c>
    </row>
    <row r="293" spans="1:10" s="139" customFormat="1" ht="38.25">
      <c r="A293" s="222" t="s">
        <v>3913</v>
      </c>
      <c r="B293" s="95" t="s">
        <v>21</v>
      </c>
      <c r="C293" s="138" t="s">
        <v>2736</v>
      </c>
      <c r="D293" s="138" t="s">
        <v>152</v>
      </c>
      <c r="E293" s="95" t="s">
        <v>45</v>
      </c>
      <c r="F293" s="436">
        <v>24</v>
      </c>
      <c r="G293" s="436">
        <v>85.29</v>
      </c>
      <c r="H293" s="436">
        <v>2046.96</v>
      </c>
      <c r="I293" s="142">
        <v>1E-4</v>
      </c>
      <c r="J293" s="143">
        <v>0.99260000000000004</v>
      </c>
    </row>
    <row r="294" spans="1:10" s="139" customFormat="1" ht="38.25">
      <c r="A294" s="222" t="s">
        <v>1271</v>
      </c>
      <c r="B294" s="95" t="s">
        <v>21</v>
      </c>
      <c r="C294" s="138" t="s">
        <v>402</v>
      </c>
      <c r="D294" s="138" t="s">
        <v>152</v>
      </c>
      <c r="E294" s="95" t="s">
        <v>45</v>
      </c>
      <c r="F294" s="436">
        <v>131</v>
      </c>
      <c r="G294" s="436">
        <v>15.45</v>
      </c>
      <c r="H294" s="436">
        <v>2023.95</v>
      </c>
      <c r="I294" s="142">
        <v>1E-4</v>
      </c>
      <c r="J294" s="143">
        <v>0.99280000000000002</v>
      </c>
    </row>
    <row r="295" spans="1:10" s="139" customFormat="1">
      <c r="A295" s="222" t="s">
        <v>1239</v>
      </c>
      <c r="B295" s="95" t="s">
        <v>487</v>
      </c>
      <c r="C295" s="138" t="s">
        <v>488</v>
      </c>
      <c r="D295" s="138" t="s">
        <v>1144</v>
      </c>
      <c r="E295" s="95" t="s">
        <v>17</v>
      </c>
      <c r="F295" s="436">
        <v>1</v>
      </c>
      <c r="G295" s="436">
        <v>2016.49</v>
      </c>
      <c r="H295" s="436">
        <v>2016.49</v>
      </c>
      <c r="I295" s="142">
        <v>1E-4</v>
      </c>
      <c r="J295" s="143">
        <v>0.99290000000000012</v>
      </c>
    </row>
    <row r="296" spans="1:10" s="139" customFormat="1">
      <c r="A296" s="222" t="s">
        <v>1238</v>
      </c>
      <c r="B296" s="95" t="s">
        <v>558</v>
      </c>
      <c r="C296" s="138" t="s">
        <v>596</v>
      </c>
      <c r="D296" s="138" t="s">
        <v>687</v>
      </c>
      <c r="E296" s="95" t="s">
        <v>597</v>
      </c>
      <c r="F296" s="436">
        <v>20</v>
      </c>
      <c r="G296" s="436">
        <v>100.21</v>
      </c>
      <c r="H296" s="436">
        <v>2004.2</v>
      </c>
      <c r="I296" s="142">
        <v>1E-4</v>
      </c>
      <c r="J296" s="143">
        <v>0.99299999999999999</v>
      </c>
    </row>
    <row r="297" spans="1:10" s="139" customFormat="1" ht="51">
      <c r="A297" s="222" t="s">
        <v>4469</v>
      </c>
      <c r="B297" s="95" t="s">
        <v>21</v>
      </c>
      <c r="C297" s="138" t="s">
        <v>3061</v>
      </c>
      <c r="D297" s="138" t="s">
        <v>181</v>
      </c>
      <c r="E297" s="95" t="s">
        <v>3</v>
      </c>
      <c r="F297" s="436">
        <v>31.98</v>
      </c>
      <c r="G297" s="436">
        <v>61.28</v>
      </c>
      <c r="H297" s="436">
        <v>1959.73</v>
      </c>
      <c r="I297" s="142">
        <v>1E-4</v>
      </c>
      <c r="J297" s="143">
        <v>0.99309999999999998</v>
      </c>
    </row>
    <row r="298" spans="1:10" s="139" customFormat="1" ht="38.25">
      <c r="A298" s="222" t="s">
        <v>1295</v>
      </c>
      <c r="B298" s="95" t="s">
        <v>21</v>
      </c>
      <c r="C298" s="138" t="s">
        <v>2693</v>
      </c>
      <c r="D298" s="138" t="s">
        <v>182</v>
      </c>
      <c r="E298" s="95" t="s">
        <v>45</v>
      </c>
      <c r="F298" s="436">
        <v>122</v>
      </c>
      <c r="G298" s="436">
        <v>15.6</v>
      </c>
      <c r="H298" s="436">
        <v>1903.2</v>
      </c>
      <c r="I298" s="142">
        <v>1E-4</v>
      </c>
      <c r="J298" s="143">
        <v>0.99319999999999997</v>
      </c>
    </row>
    <row r="299" spans="1:10" s="139" customFormat="1" ht="38.25">
      <c r="A299" s="222" t="s">
        <v>1309</v>
      </c>
      <c r="B299" s="95" t="s">
        <v>21</v>
      </c>
      <c r="C299" s="138" t="s">
        <v>404</v>
      </c>
      <c r="D299" s="138" t="s">
        <v>152</v>
      </c>
      <c r="E299" s="95" t="s">
        <v>45</v>
      </c>
      <c r="F299" s="436">
        <v>65</v>
      </c>
      <c r="G299" s="436">
        <v>28.29</v>
      </c>
      <c r="H299" s="436">
        <v>1838.85</v>
      </c>
      <c r="I299" s="142">
        <v>1E-4</v>
      </c>
      <c r="J299" s="143">
        <v>0.99329999999999996</v>
      </c>
    </row>
    <row r="300" spans="1:10" s="139" customFormat="1" ht="25.5">
      <c r="A300" s="222" t="s">
        <v>3806</v>
      </c>
      <c r="B300" s="95" t="s">
        <v>44</v>
      </c>
      <c r="C300" s="138" t="s">
        <v>2677</v>
      </c>
      <c r="D300" s="138" t="s">
        <v>152</v>
      </c>
      <c r="E300" s="95" t="s">
        <v>45</v>
      </c>
      <c r="F300" s="436">
        <v>48</v>
      </c>
      <c r="G300" s="436">
        <v>37.83</v>
      </c>
      <c r="H300" s="436">
        <v>1815.84</v>
      </c>
      <c r="I300" s="142">
        <v>1E-4</v>
      </c>
      <c r="J300" s="143">
        <v>0.99340000000000006</v>
      </c>
    </row>
    <row r="301" spans="1:10" s="139" customFormat="1" ht="51">
      <c r="A301" s="222" t="s">
        <v>1331</v>
      </c>
      <c r="B301" s="95" t="s">
        <v>21</v>
      </c>
      <c r="C301" s="138" t="s">
        <v>651</v>
      </c>
      <c r="D301" s="138" t="s">
        <v>557</v>
      </c>
      <c r="E301" s="95" t="s">
        <v>3</v>
      </c>
      <c r="F301" s="436">
        <v>84.2</v>
      </c>
      <c r="G301" s="436">
        <v>20.97</v>
      </c>
      <c r="H301" s="436">
        <v>1765.67</v>
      </c>
      <c r="I301" s="142">
        <v>1E-4</v>
      </c>
      <c r="J301" s="143">
        <v>0.99349999999999994</v>
      </c>
    </row>
    <row r="302" spans="1:10" s="139" customFormat="1">
      <c r="A302" s="222" t="s">
        <v>4327</v>
      </c>
      <c r="B302" s="95" t="s">
        <v>44</v>
      </c>
      <c r="C302" s="138" t="s">
        <v>3017</v>
      </c>
      <c r="D302" s="138" t="s">
        <v>148</v>
      </c>
      <c r="E302" s="95" t="s">
        <v>1</v>
      </c>
      <c r="F302" s="436">
        <v>1</v>
      </c>
      <c r="G302" s="436">
        <v>1754.69</v>
      </c>
      <c r="H302" s="436">
        <v>1754.69</v>
      </c>
      <c r="I302" s="142">
        <v>1E-4</v>
      </c>
      <c r="J302" s="143">
        <v>0.99360000000000004</v>
      </c>
    </row>
    <row r="303" spans="1:10" s="139" customFormat="1" ht="25.5">
      <c r="A303" s="222" t="s">
        <v>1185</v>
      </c>
      <c r="B303" s="95" t="s">
        <v>21</v>
      </c>
      <c r="C303" s="138" t="s">
        <v>482</v>
      </c>
      <c r="D303" s="138" t="s">
        <v>181</v>
      </c>
      <c r="E303" s="95" t="s">
        <v>38</v>
      </c>
      <c r="F303" s="436">
        <v>121.54</v>
      </c>
      <c r="G303" s="436">
        <v>14.42</v>
      </c>
      <c r="H303" s="436">
        <v>1752.6</v>
      </c>
      <c r="I303" s="142">
        <v>1E-4</v>
      </c>
      <c r="J303" s="143">
        <v>0.99370000000000003</v>
      </c>
    </row>
    <row r="304" spans="1:10" s="139" customFormat="1" ht="38.25">
      <c r="A304" s="222" t="s">
        <v>1284</v>
      </c>
      <c r="B304" s="95" t="s">
        <v>21</v>
      </c>
      <c r="C304" s="138" t="s">
        <v>406</v>
      </c>
      <c r="D304" s="138" t="s">
        <v>152</v>
      </c>
      <c r="E304" s="95" t="s">
        <v>45</v>
      </c>
      <c r="F304" s="436">
        <v>171</v>
      </c>
      <c r="G304" s="436">
        <v>10.08</v>
      </c>
      <c r="H304" s="436">
        <v>1723.68</v>
      </c>
      <c r="I304" s="142">
        <v>1E-4</v>
      </c>
      <c r="J304" s="143">
        <v>0.99379999999999991</v>
      </c>
    </row>
    <row r="305" spans="1:10" s="139" customFormat="1" ht="25.5">
      <c r="A305" s="222" t="s">
        <v>3508</v>
      </c>
      <c r="B305" s="95" t="s">
        <v>16</v>
      </c>
      <c r="C305" s="138" t="s">
        <v>2551</v>
      </c>
      <c r="D305" s="138">
        <v>707</v>
      </c>
      <c r="E305" s="95" t="s">
        <v>2070</v>
      </c>
      <c r="F305" s="436">
        <v>4</v>
      </c>
      <c r="G305" s="436">
        <v>425.32</v>
      </c>
      <c r="H305" s="436">
        <v>1701.28</v>
      </c>
      <c r="I305" s="142">
        <v>1E-4</v>
      </c>
      <c r="J305" s="143">
        <v>0.99390000000000001</v>
      </c>
    </row>
    <row r="306" spans="1:10" s="139" customFormat="1" ht="38.25">
      <c r="A306" s="222" t="s">
        <v>4128</v>
      </c>
      <c r="B306" s="95" t="s">
        <v>44</v>
      </c>
      <c r="C306" s="138" t="s">
        <v>2827</v>
      </c>
      <c r="D306" s="138" t="s">
        <v>182</v>
      </c>
      <c r="E306" s="95" t="s">
        <v>19</v>
      </c>
      <c r="F306" s="436">
        <v>311.42</v>
      </c>
      <c r="G306" s="436">
        <v>5.41</v>
      </c>
      <c r="H306" s="436">
        <v>1684.78</v>
      </c>
      <c r="I306" s="142">
        <v>1E-4</v>
      </c>
      <c r="J306" s="143">
        <v>0.99400000000000011</v>
      </c>
    </row>
    <row r="307" spans="1:10" s="139" customFormat="1" ht="25.5">
      <c r="A307" s="222" t="s">
        <v>1279</v>
      </c>
      <c r="B307" s="95" t="s">
        <v>21</v>
      </c>
      <c r="C307" s="138" t="s">
        <v>622</v>
      </c>
      <c r="D307" s="138" t="s">
        <v>152</v>
      </c>
      <c r="E307" s="95" t="s">
        <v>45</v>
      </c>
      <c r="F307" s="436">
        <v>41</v>
      </c>
      <c r="G307" s="436">
        <v>40.85</v>
      </c>
      <c r="H307" s="436">
        <v>1674.85</v>
      </c>
      <c r="I307" s="142">
        <v>1E-4</v>
      </c>
      <c r="J307" s="143">
        <v>0.99409999999999998</v>
      </c>
    </row>
    <row r="308" spans="1:10" s="139" customFormat="1" ht="25.5">
      <c r="A308" s="222" t="s">
        <v>3568</v>
      </c>
      <c r="B308" s="95" t="s">
        <v>268</v>
      </c>
      <c r="C308" s="138" t="s">
        <v>2567</v>
      </c>
      <c r="D308" s="138" t="s">
        <v>3569</v>
      </c>
      <c r="E308" s="95" t="s">
        <v>45</v>
      </c>
      <c r="F308" s="436">
        <v>18</v>
      </c>
      <c r="G308" s="436">
        <v>92.91</v>
      </c>
      <c r="H308" s="436">
        <v>1672.38</v>
      </c>
      <c r="I308" s="142">
        <v>1E-4</v>
      </c>
      <c r="J308" s="143">
        <v>0.99419999999999997</v>
      </c>
    </row>
    <row r="309" spans="1:10" s="139" customFormat="1" ht="38.25">
      <c r="A309" s="222" t="s">
        <v>1270</v>
      </c>
      <c r="B309" s="95" t="s">
        <v>21</v>
      </c>
      <c r="C309" s="138" t="s">
        <v>569</v>
      </c>
      <c r="D309" s="138" t="s">
        <v>181</v>
      </c>
      <c r="E309" s="95" t="s">
        <v>3</v>
      </c>
      <c r="F309" s="436">
        <v>2530.9299999999998</v>
      </c>
      <c r="G309" s="436">
        <v>0.66</v>
      </c>
      <c r="H309" s="436">
        <v>1670.41</v>
      </c>
      <c r="I309" s="142">
        <v>1E-4</v>
      </c>
      <c r="J309" s="143">
        <v>0.99430000000000007</v>
      </c>
    </row>
    <row r="310" spans="1:10" s="139" customFormat="1">
      <c r="A310" s="222" t="s">
        <v>3149</v>
      </c>
      <c r="B310" s="95" t="s">
        <v>268</v>
      </c>
      <c r="C310" s="138" t="s">
        <v>2352</v>
      </c>
      <c r="D310" s="138" t="s">
        <v>3150</v>
      </c>
      <c r="E310" s="95" t="s">
        <v>3</v>
      </c>
      <c r="F310" s="436">
        <v>6.35</v>
      </c>
      <c r="G310" s="436">
        <v>262.77999999999997</v>
      </c>
      <c r="H310" s="436">
        <v>1668.65</v>
      </c>
      <c r="I310" s="142">
        <v>1E-4</v>
      </c>
      <c r="J310" s="143">
        <v>0.99439999999999995</v>
      </c>
    </row>
    <row r="311" spans="1:10" s="139" customFormat="1" ht="38.25">
      <c r="A311" s="222" t="s">
        <v>1300</v>
      </c>
      <c r="B311" s="95" t="s">
        <v>44</v>
      </c>
      <c r="C311" s="138" t="s">
        <v>124</v>
      </c>
      <c r="D311" s="138" t="s">
        <v>182</v>
      </c>
      <c r="E311" s="95" t="s">
        <v>45</v>
      </c>
      <c r="F311" s="436">
        <v>82</v>
      </c>
      <c r="G311" s="436">
        <v>20.25</v>
      </c>
      <c r="H311" s="436">
        <v>1660.5</v>
      </c>
      <c r="I311" s="142">
        <v>1E-4</v>
      </c>
      <c r="J311" s="143">
        <v>0.99450000000000005</v>
      </c>
    </row>
    <row r="312" spans="1:10" s="139" customFormat="1" ht="25.5">
      <c r="A312" s="222" t="s">
        <v>3967</v>
      </c>
      <c r="B312" s="95" t="s">
        <v>44</v>
      </c>
      <c r="C312" s="138" t="s">
        <v>2757</v>
      </c>
      <c r="D312" s="138" t="s">
        <v>152</v>
      </c>
      <c r="E312" s="95" t="s">
        <v>45</v>
      </c>
      <c r="F312" s="436">
        <v>11</v>
      </c>
      <c r="G312" s="436">
        <v>146.47999999999999</v>
      </c>
      <c r="H312" s="436">
        <v>1611.28</v>
      </c>
      <c r="I312" s="142">
        <v>1E-4</v>
      </c>
      <c r="J312" s="143">
        <v>0.99459999999999993</v>
      </c>
    </row>
    <row r="313" spans="1:10" s="139" customFormat="1">
      <c r="A313" s="222" t="s">
        <v>3971</v>
      </c>
      <c r="B313" s="95" t="s">
        <v>268</v>
      </c>
      <c r="C313" s="138" t="s">
        <v>2759</v>
      </c>
      <c r="D313" s="138" t="s">
        <v>3972</v>
      </c>
      <c r="E313" s="95" t="s">
        <v>45</v>
      </c>
      <c r="F313" s="436">
        <v>12</v>
      </c>
      <c r="G313" s="436">
        <v>133.21</v>
      </c>
      <c r="H313" s="436">
        <v>1598.52</v>
      </c>
      <c r="I313" s="142">
        <v>1E-4</v>
      </c>
      <c r="J313" s="143">
        <v>0.99470000000000003</v>
      </c>
    </row>
    <row r="314" spans="1:10" s="139" customFormat="1" ht="38.25">
      <c r="A314" s="222" t="s">
        <v>1280</v>
      </c>
      <c r="B314" s="95" t="s">
        <v>21</v>
      </c>
      <c r="C314" s="138" t="s">
        <v>391</v>
      </c>
      <c r="D314" s="138" t="s">
        <v>152</v>
      </c>
      <c r="E314" s="95" t="s">
        <v>45</v>
      </c>
      <c r="F314" s="436">
        <v>30</v>
      </c>
      <c r="G314" s="436">
        <v>52.82</v>
      </c>
      <c r="H314" s="436">
        <v>1584.6</v>
      </c>
      <c r="I314" s="142">
        <v>1E-4</v>
      </c>
      <c r="J314" s="143">
        <v>0.99480000000000002</v>
      </c>
    </row>
    <row r="315" spans="1:10" s="139" customFormat="1" ht="51">
      <c r="A315" s="222" t="s">
        <v>3702</v>
      </c>
      <c r="B315" s="95" t="s">
        <v>21</v>
      </c>
      <c r="C315" s="138" t="s">
        <v>2632</v>
      </c>
      <c r="D315" s="138" t="s">
        <v>152</v>
      </c>
      <c r="E315" s="95" t="s">
        <v>45</v>
      </c>
      <c r="F315" s="436">
        <v>37</v>
      </c>
      <c r="G315" s="436">
        <v>42.76</v>
      </c>
      <c r="H315" s="436">
        <v>1582.12</v>
      </c>
      <c r="I315" s="142">
        <v>1E-4</v>
      </c>
      <c r="J315" s="143">
        <v>0.9948999999999999</v>
      </c>
    </row>
    <row r="316" spans="1:10" s="139" customFormat="1" ht="38.25">
      <c r="A316" s="222" t="s">
        <v>4195</v>
      </c>
      <c r="B316" s="95" t="s">
        <v>21</v>
      </c>
      <c r="C316" s="138" t="s">
        <v>2900</v>
      </c>
      <c r="D316" s="138" t="s">
        <v>181</v>
      </c>
      <c r="E316" s="95" t="s">
        <v>38</v>
      </c>
      <c r="F316" s="436">
        <v>76.67</v>
      </c>
      <c r="G316" s="436">
        <v>20.55</v>
      </c>
      <c r="H316" s="436">
        <v>1575.56</v>
      </c>
      <c r="I316" s="142">
        <v>1E-4</v>
      </c>
      <c r="J316" s="143">
        <v>0.995</v>
      </c>
    </row>
    <row r="317" spans="1:10" s="139" customFormat="1" ht="51">
      <c r="A317" s="222" t="s">
        <v>4233</v>
      </c>
      <c r="B317" s="95" t="s">
        <v>44</v>
      </c>
      <c r="C317" s="138" t="s">
        <v>2939</v>
      </c>
      <c r="D317" s="138" t="s">
        <v>490</v>
      </c>
      <c r="E317" s="95" t="s">
        <v>34</v>
      </c>
      <c r="F317" s="436">
        <v>59.5</v>
      </c>
      <c r="G317" s="436">
        <v>26.31</v>
      </c>
      <c r="H317" s="436">
        <v>1565.44</v>
      </c>
      <c r="I317" s="142">
        <v>1E-4</v>
      </c>
      <c r="J317" s="143">
        <v>0.9951000000000001</v>
      </c>
    </row>
    <row r="318" spans="1:10" s="139" customFormat="1" ht="25.5">
      <c r="A318" s="222" t="s">
        <v>4152</v>
      </c>
      <c r="B318" s="95" t="s">
        <v>21</v>
      </c>
      <c r="C318" s="138" t="s">
        <v>2847</v>
      </c>
      <c r="D318" s="138" t="s">
        <v>181</v>
      </c>
      <c r="E318" s="95" t="s">
        <v>38</v>
      </c>
      <c r="F318" s="436">
        <v>95.15</v>
      </c>
      <c r="G318" s="436">
        <v>16.350000000000001</v>
      </c>
      <c r="H318" s="436">
        <v>1555.7</v>
      </c>
      <c r="I318" s="142">
        <v>1E-4</v>
      </c>
      <c r="J318" s="143">
        <v>0.99519999999999997</v>
      </c>
    </row>
    <row r="319" spans="1:10" s="139" customFormat="1" ht="38.25">
      <c r="A319" s="222" t="s">
        <v>4116</v>
      </c>
      <c r="B319" s="95" t="s">
        <v>44</v>
      </c>
      <c r="C319" s="138" t="s">
        <v>2818</v>
      </c>
      <c r="D319" s="138" t="s">
        <v>182</v>
      </c>
      <c r="E319" s="95" t="s">
        <v>45</v>
      </c>
      <c r="F319" s="436">
        <v>1</v>
      </c>
      <c r="G319" s="436">
        <v>1536.49</v>
      </c>
      <c r="H319" s="436">
        <v>1536.49</v>
      </c>
      <c r="I319" s="142">
        <v>1E-4</v>
      </c>
      <c r="J319" s="143">
        <v>0.99529999999999996</v>
      </c>
    </row>
    <row r="320" spans="1:10" s="139" customFormat="1" ht="38.25">
      <c r="A320" s="222" t="s">
        <v>1294</v>
      </c>
      <c r="B320" s="95" t="s">
        <v>44</v>
      </c>
      <c r="C320" s="138" t="s">
        <v>122</v>
      </c>
      <c r="D320" s="138" t="s">
        <v>182</v>
      </c>
      <c r="E320" s="95" t="s">
        <v>45</v>
      </c>
      <c r="F320" s="436">
        <v>81</v>
      </c>
      <c r="G320" s="436">
        <v>18.72</v>
      </c>
      <c r="H320" s="436">
        <v>1516.32</v>
      </c>
      <c r="I320" s="142">
        <v>1E-4</v>
      </c>
      <c r="J320" s="143">
        <v>0.99529999999999996</v>
      </c>
    </row>
    <row r="321" spans="1:10" s="139" customFormat="1" ht="38.25">
      <c r="A321" s="222" t="s">
        <v>1286</v>
      </c>
      <c r="B321" s="95" t="s">
        <v>21</v>
      </c>
      <c r="C321" s="138" t="s">
        <v>303</v>
      </c>
      <c r="D321" s="138" t="s">
        <v>182</v>
      </c>
      <c r="E321" s="95" t="s">
        <v>45</v>
      </c>
      <c r="F321" s="436">
        <v>53</v>
      </c>
      <c r="G321" s="436">
        <v>27.69</v>
      </c>
      <c r="H321" s="436">
        <v>1467.57</v>
      </c>
      <c r="I321" s="142">
        <v>1E-4</v>
      </c>
      <c r="J321" s="143">
        <v>0.99540000000000006</v>
      </c>
    </row>
    <row r="322" spans="1:10" s="139" customFormat="1" ht="25.5">
      <c r="A322" s="222" t="s">
        <v>3730</v>
      </c>
      <c r="B322" s="95" t="s">
        <v>16</v>
      </c>
      <c r="C322" s="138" t="s">
        <v>2644</v>
      </c>
      <c r="D322" s="138">
        <v>816</v>
      </c>
      <c r="E322" s="95" t="s">
        <v>2070</v>
      </c>
      <c r="F322" s="436">
        <v>48</v>
      </c>
      <c r="G322" s="436">
        <v>30.46</v>
      </c>
      <c r="H322" s="436">
        <v>1462.08</v>
      </c>
      <c r="I322" s="142">
        <v>1E-4</v>
      </c>
      <c r="J322" s="143">
        <v>0.99549999999999994</v>
      </c>
    </row>
    <row r="323" spans="1:10" s="139" customFormat="1" ht="38.25">
      <c r="A323" s="222" t="s">
        <v>3711</v>
      </c>
      <c r="B323" s="95" t="s">
        <v>21</v>
      </c>
      <c r="C323" s="138" t="s">
        <v>2635</v>
      </c>
      <c r="D323" s="138" t="s">
        <v>152</v>
      </c>
      <c r="E323" s="95" t="s">
        <v>45</v>
      </c>
      <c r="F323" s="436">
        <v>246</v>
      </c>
      <c r="G323" s="436">
        <v>5.9</v>
      </c>
      <c r="H323" s="436">
        <v>1451.4</v>
      </c>
      <c r="I323" s="142">
        <v>1E-4</v>
      </c>
      <c r="J323" s="143">
        <v>0.99560000000000004</v>
      </c>
    </row>
    <row r="324" spans="1:10" s="139" customFormat="1" ht="25.5">
      <c r="A324" s="222" t="s">
        <v>3617</v>
      </c>
      <c r="B324" s="95" t="s">
        <v>268</v>
      </c>
      <c r="C324" s="138" t="s">
        <v>2595</v>
      </c>
      <c r="D324" s="138" t="s">
        <v>3618</v>
      </c>
      <c r="E324" s="95" t="s">
        <v>45</v>
      </c>
      <c r="F324" s="436">
        <v>1</v>
      </c>
      <c r="G324" s="436">
        <v>1441.4</v>
      </c>
      <c r="H324" s="436">
        <v>1441.4</v>
      </c>
      <c r="I324" s="142">
        <v>1E-4</v>
      </c>
      <c r="J324" s="143">
        <v>0.99569999999999992</v>
      </c>
    </row>
    <row r="325" spans="1:10" s="139" customFormat="1" ht="38.25">
      <c r="A325" s="222" t="s">
        <v>1227</v>
      </c>
      <c r="B325" s="95" t="s">
        <v>21</v>
      </c>
      <c r="C325" s="138" t="s">
        <v>309</v>
      </c>
      <c r="D325" s="138" t="s">
        <v>182</v>
      </c>
      <c r="E325" s="95" t="s">
        <v>34</v>
      </c>
      <c r="F325" s="436">
        <v>23.4</v>
      </c>
      <c r="G325" s="436">
        <v>58.94</v>
      </c>
      <c r="H325" s="436">
        <v>1379.19</v>
      </c>
      <c r="I325" s="142">
        <v>1E-4</v>
      </c>
      <c r="J325" s="143">
        <v>0.99580000000000002</v>
      </c>
    </row>
    <row r="326" spans="1:10" s="139" customFormat="1" ht="38.25">
      <c r="A326" s="222" t="s">
        <v>2294</v>
      </c>
      <c r="B326" s="95" t="s">
        <v>21</v>
      </c>
      <c r="C326" s="138" t="s">
        <v>2288</v>
      </c>
      <c r="D326" s="138" t="s">
        <v>182</v>
      </c>
      <c r="E326" s="95" t="s">
        <v>45</v>
      </c>
      <c r="F326" s="436">
        <v>1</v>
      </c>
      <c r="G326" s="436">
        <v>1374.23</v>
      </c>
      <c r="H326" s="436">
        <v>1374.23</v>
      </c>
      <c r="I326" s="142">
        <v>1E-4</v>
      </c>
      <c r="J326" s="143">
        <v>0.99580000000000002</v>
      </c>
    </row>
    <row r="327" spans="1:10" s="139" customFormat="1">
      <c r="A327" s="222" t="s">
        <v>1199</v>
      </c>
      <c r="B327" s="95" t="s">
        <v>44</v>
      </c>
      <c r="C327" s="138" t="s">
        <v>280</v>
      </c>
      <c r="D327" s="138">
        <v>1805</v>
      </c>
      <c r="E327" s="95" t="s">
        <v>3</v>
      </c>
      <c r="F327" s="436">
        <v>2.94</v>
      </c>
      <c r="G327" s="436">
        <v>465.55</v>
      </c>
      <c r="H327" s="436">
        <v>1368.71</v>
      </c>
      <c r="I327" s="142">
        <v>1E-4</v>
      </c>
      <c r="J327" s="143">
        <v>0.99590000000000001</v>
      </c>
    </row>
    <row r="328" spans="1:10" s="139" customFormat="1" ht="38.25">
      <c r="A328" s="222" t="s">
        <v>1330</v>
      </c>
      <c r="B328" s="95" t="s">
        <v>21</v>
      </c>
      <c r="C328" s="138" t="s">
        <v>650</v>
      </c>
      <c r="D328" s="138" t="s">
        <v>182</v>
      </c>
      <c r="E328" s="95" t="s">
        <v>45</v>
      </c>
      <c r="F328" s="436">
        <v>29</v>
      </c>
      <c r="G328" s="436">
        <v>47.12</v>
      </c>
      <c r="H328" s="436">
        <v>1366.48</v>
      </c>
      <c r="I328" s="142">
        <v>1E-4</v>
      </c>
      <c r="J328" s="143">
        <v>0.996</v>
      </c>
    </row>
    <row r="329" spans="1:10" s="139" customFormat="1" ht="25.5">
      <c r="A329" s="222" t="s">
        <v>1296</v>
      </c>
      <c r="B329" s="95" t="s">
        <v>21</v>
      </c>
      <c r="C329" s="138" t="s">
        <v>448</v>
      </c>
      <c r="D329" s="138" t="s">
        <v>152</v>
      </c>
      <c r="E329" s="95" t="s">
        <v>45</v>
      </c>
      <c r="F329" s="436">
        <v>12</v>
      </c>
      <c r="G329" s="436">
        <v>113.64</v>
      </c>
      <c r="H329" s="436">
        <v>1363.68</v>
      </c>
      <c r="I329" s="142">
        <v>1E-4</v>
      </c>
      <c r="J329" s="143">
        <v>0.99609999999999999</v>
      </c>
    </row>
    <row r="330" spans="1:10" s="139" customFormat="1" ht="38.25">
      <c r="A330" s="222" t="s">
        <v>3321</v>
      </c>
      <c r="B330" s="95" t="s">
        <v>21</v>
      </c>
      <c r="C330" s="138" t="s">
        <v>2443</v>
      </c>
      <c r="D330" s="138" t="s">
        <v>182</v>
      </c>
      <c r="E330" s="95" t="s">
        <v>45</v>
      </c>
      <c r="F330" s="436">
        <v>3</v>
      </c>
      <c r="G330" s="436">
        <v>435.47</v>
      </c>
      <c r="H330" s="436">
        <v>1306.4100000000001</v>
      </c>
      <c r="I330" s="142">
        <v>1E-4</v>
      </c>
      <c r="J330" s="143">
        <v>0.99620000000000009</v>
      </c>
    </row>
    <row r="331" spans="1:10" s="139" customFormat="1" ht="38.25">
      <c r="A331" s="222" t="s">
        <v>3712</v>
      </c>
      <c r="B331" s="95" t="s">
        <v>21</v>
      </c>
      <c r="C331" s="138" t="s">
        <v>2636</v>
      </c>
      <c r="D331" s="138" t="s">
        <v>152</v>
      </c>
      <c r="E331" s="95" t="s">
        <v>45</v>
      </c>
      <c r="F331" s="436">
        <v>91</v>
      </c>
      <c r="G331" s="436">
        <v>14.26</v>
      </c>
      <c r="H331" s="436">
        <v>1297.6600000000001</v>
      </c>
      <c r="I331" s="142">
        <v>1E-4</v>
      </c>
      <c r="J331" s="143">
        <v>0.99620000000000009</v>
      </c>
    </row>
    <row r="332" spans="1:10" s="139" customFormat="1" ht="38.25">
      <c r="A332" s="222" t="s">
        <v>1251</v>
      </c>
      <c r="B332" s="95" t="s">
        <v>21</v>
      </c>
      <c r="C332" s="138" t="s">
        <v>316</v>
      </c>
      <c r="D332" s="138" t="s">
        <v>182</v>
      </c>
      <c r="E332" s="95" t="s">
        <v>45</v>
      </c>
      <c r="F332" s="436">
        <v>2</v>
      </c>
      <c r="G332" s="436">
        <v>645.52</v>
      </c>
      <c r="H332" s="436">
        <v>1291.04</v>
      </c>
      <c r="I332" s="142">
        <v>1E-4</v>
      </c>
      <c r="J332" s="143">
        <v>0.99629999999999996</v>
      </c>
    </row>
    <row r="333" spans="1:10" s="139" customFormat="1">
      <c r="A333" s="222" t="s">
        <v>4002</v>
      </c>
      <c r="B333" s="95" t="s">
        <v>268</v>
      </c>
      <c r="C333" s="138" t="s">
        <v>2778</v>
      </c>
      <c r="D333" s="138" t="s">
        <v>3972</v>
      </c>
      <c r="E333" s="95" t="s">
        <v>45</v>
      </c>
      <c r="F333" s="436">
        <v>3</v>
      </c>
      <c r="G333" s="436">
        <v>418.52</v>
      </c>
      <c r="H333" s="436">
        <v>1255.56</v>
      </c>
      <c r="I333" s="142">
        <v>1E-4</v>
      </c>
      <c r="J333" s="143">
        <v>0.99639999999999995</v>
      </c>
    </row>
    <row r="334" spans="1:10" s="139" customFormat="1" ht="38.25">
      <c r="A334" s="222" t="s">
        <v>3921</v>
      </c>
      <c r="B334" s="95" t="s">
        <v>21</v>
      </c>
      <c r="C334" s="138" t="s">
        <v>2740</v>
      </c>
      <c r="D334" s="138" t="s">
        <v>152</v>
      </c>
      <c r="E334" s="95" t="s">
        <v>45</v>
      </c>
      <c r="F334" s="436">
        <v>9</v>
      </c>
      <c r="G334" s="436">
        <v>137.27000000000001</v>
      </c>
      <c r="H334" s="436">
        <v>1235.43</v>
      </c>
      <c r="I334" s="142">
        <v>1E-4</v>
      </c>
      <c r="J334" s="143">
        <v>0.99650000000000005</v>
      </c>
    </row>
    <row r="335" spans="1:10" s="139" customFormat="1" ht="38.25">
      <c r="A335" s="222" t="s">
        <v>1285</v>
      </c>
      <c r="B335" s="95" t="s">
        <v>21</v>
      </c>
      <c r="C335" s="138" t="s">
        <v>410</v>
      </c>
      <c r="D335" s="138" t="s">
        <v>152</v>
      </c>
      <c r="E335" s="95" t="s">
        <v>45</v>
      </c>
      <c r="F335" s="436">
        <v>45</v>
      </c>
      <c r="G335" s="436">
        <v>27.45</v>
      </c>
      <c r="H335" s="436">
        <v>1235.25</v>
      </c>
      <c r="I335" s="142">
        <v>1E-4</v>
      </c>
      <c r="J335" s="143">
        <v>0.99650000000000005</v>
      </c>
    </row>
    <row r="336" spans="1:10" s="139" customFormat="1" ht="25.5">
      <c r="A336" s="222" t="s">
        <v>1301</v>
      </c>
      <c r="B336" s="95" t="s">
        <v>21</v>
      </c>
      <c r="C336" s="138" t="s">
        <v>348</v>
      </c>
      <c r="D336" s="138" t="s">
        <v>152</v>
      </c>
      <c r="E336" s="95" t="s">
        <v>45</v>
      </c>
      <c r="F336" s="436">
        <v>166</v>
      </c>
      <c r="G336" s="436">
        <v>7.38</v>
      </c>
      <c r="H336" s="436">
        <v>1225.08</v>
      </c>
      <c r="I336" s="142">
        <v>1E-4</v>
      </c>
      <c r="J336" s="143">
        <v>0.99659999999999993</v>
      </c>
    </row>
    <row r="337" spans="1:10" s="139" customFormat="1" ht="25.5">
      <c r="A337" s="222" t="s">
        <v>3953</v>
      </c>
      <c r="B337" s="95" t="s">
        <v>44</v>
      </c>
      <c r="C337" s="138" t="s">
        <v>2754</v>
      </c>
      <c r="D337" s="138" t="s">
        <v>528</v>
      </c>
      <c r="E337" s="95" t="s">
        <v>1</v>
      </c>
      <c r="F337" s="436">
        <v>1</v>
      </c>
      <c r="G337" s="436">
        <v>1210.3499999999999</v>
      </c>
      <c r="H337" s="436">
        <v>1210.3499999999999</v>
      </c>
      <c r="I337" s="142">
        <v>1E-4</v>
      </c>
      <c r="J337" s="143">
        <v>0.99670000000000003</v>
      </c>
    </row>
    <row r="338" spans="1:10" s="139" customFormat="1">
      <c r="A338" s="222" t="s">
        <v>1276</v>
      </c>
      <c r="B338" s="95" t="s">
        <v>268</v>
      </c>
      <c r="C338" s="138" t="s">
        <v>278</v>
      </c>
      <c r="D338" s="138" t="s">
        <v>826</v>
      </c>
      <c r="E338" s="95" t="s">
        <v>3</v>
      </c>
      <c r="F338" s="436">
        <v>1.88</v>
      </c>
      <c r="G338" s="436">
        <v>640.82000000000005</v>
      </c>
      <c r="H338" s="436">
        <v>1204.74</v>
      </c>
      <c r="I338" s="142">
        <v>1E-4</v>
      </c>
      <c r="J338" s="143">
        <v>0.99670000000000003</v>
      </c>
    </row>
    <row r="339" spans="1:10" s="139" customFormat="1" ht="38.25">
      <c r="A339" s="222" t="s">
        <v>3917</v>
      </c>
      <c r="B339" s="95" t="s">
        <v>21</v>
      </c>
      <c r="C339" s="138" t="s">
        <v>2738</v>
      </c>
      <c r="D339" s="138" t="s">
        <v>152</v>
      </c>
      <c r="E339" s="95" t="s">
        <v>45</v>
      </c>
      <c r="F339" s="436">
        <v>12</v>
      </c>
      <c r="G339" s="436">
        <v>99.88</v>
      </c>
      <c r="H339" s="436">
        <v>1198.56</v>
      </c>
      <c r="I339" s="142">
        <v>1E-4</v>
      </c>
      <c r="J339" s="143">
        <v>0.99680000000000002</v>
      </c>
    </row>
    <row r="340" spans="1:10" s="139" customFormat="1" ht="51">
      <c r="A340" s="222" t="s">
        <v>4270</v>
      </c>
      <c r="B340" s="95" t="s">
        <v>44</v>
      </c>
      <c r="C340" s="138" t="s">
        <v>2962</v>
      </c>
      <c r="D340" s="138">
        <v>6.01</v>
      </c>
      <c r="E340" s="95" t="s">
        <v>3</v>
      </c>
      <c r="F340" s="436">
        <v>15</v>
      </c>
      <c r="G340" s="436">
        <v>78.540000000000006</v>
      </c>
      <c r="H340" s="436">
        <v>1178.0999999999999</v>
      </c>
      <c r="I340" s="142">
        <v>1E-4</v>
      </c>
      <c r="J340" s="143">
        <v>0.99690000000000001</v>
      </c>
    </row>
    <row r="341" spans="1:10" s="139" customFormat="1" ht="25.5">
      <c r="A341" s="222" t="s">
        <v>1291</v>
      </c>
      <c r="B341" s="95" t="s">
        <v>21</v>
      </c>
      <c r="C341" s="138" t="s">
        <v>169</v>
      </c>
      <c r="D341" s="138" t="s">
        <v>152</v>
      </c>
      <c r="E341" s="95" t="s">
        <v>45</v>
      </c>
      <c r="F341" s="436">
        <v>79</v>
      </c>
      <c r="G341" s="436">
        <v>14.32</v>
      </c>
      <c r="H341" s="436">
        <v>1131.28</v>
      </c>
      <c r="I341" s="142">
        <v>1E-4</v>
      </c>
      <c r="J341" s="143">
        <v>0.99690000000000001</v>
      </c>
    </row>
    <row r="342" spans="1:10" s="139" customFormat="1" ht="25.5">
      <c r="A342" s="222" t="s">
        <v>3727</v>
      </c>
      <c r="B342" s="95" t="s">
        <v>21</v>
      </c>
      <c r="C342" s="138" t="s">
        <v>2643</v>
      </c>
      <c r="D342" s="138" t="s">
        <v>152</v>
      </c>
      <c r="E342" s="95" t="s">
        <v>45</v>
      </c>
      <c r="F342" s="436">
        <v>3</v>
      </c>
      <c r="G342" s="436">
        <v>370.07</v>
      </c>
      <c r="H342" s="436">
        <v>1110.21</v>
      </c>
      <c r="I342" s="142">
        <v>1E-4</v>
      </c>
      <c r="J342" s="143">
        <v>0.997</v>
      </c>
    </row>
    <row r="343" spans="1:10" s="139" customFormat="1" ht="38.25">
      <c r="A343" s="222" t="s">
        <v>1302</v>
      </c>
      <c r="B343" s="95" t="s">
        <v>21</v>
      </c>
      <c r="C343" s="138" t="s">
        <v>304</v>
      </c>
      <c r="D343" s="138" t="s">
        <v>182</v>
      </c>
      <c r="E343" s="95" t="s">
        <v>45</v>
      </c>
      <c r="F343" s="436">
        <v>26</v>
      </c>
      <c r="G343" s="436">
        <v>42.17</v>
      </c>
      <c r="H343" s="436">
        <v>1096.42</v>
      </c>
      <c r="I343" s="142">
        <v>1E-4</v>
      </c>
      <c r="J343" s="143">
        <v>0.99709999999999999</v>
      </c>
    </row>
    <row r="344" spans="1:10" s="139" customFormat="1" ht="25.5">
      <c r="A344" s="222" t="s">
        <v>4112</v>
      </c>
      <c r="B344" s="95" t="s">
        <v>16</v>
      </c>
      <c r="C344" s="138" t="s">
        <v>2813</v>
      </c>
      <c r="D344" s="138">
        <v>706</v>
      </c>
      <c r="E344" s="95" t="s">
        <v>2070</v>
      </c>
      <c r="F344" s="436">
        <v>5</v>
      </c>
      <c r="G344" s="436">
        <v>218.06</v>
      </c>
      <c r="H344" s="436">
        <v>1090.3</v>
      </c>
      <c r="I344" s="142">
        <v>1E-4</v>
      </c>
      <c r="J344" s="143">
        <v>0.99709999999999999</v>
      </c>
    </row>
    <row r="345" spans="1:10" s="139" customFormat="1" ht="25.5">
      <c r="A345" s="222" t="s">
        <v>4386</v>
      </c>
      <c r="B345" s="95" t="s">
        <v>21</v>
      </c>
      <c r="C345" s="138" t="s">
        <v>3039</v>
      </c>
      <c r="D345" s="138" t="s">
        <v>557</v>
      </c>
      <c r="E345" s="95" t="s">
        <v>34</v>
      </c>
      <c r="F345" s="436">
        <v>11.9</v>
      </c>
      <c r="G345" s="436">
        <v>91.4</v>
      </c>
      <c r="H345" s="436">
        <v>1087.6600000000001</v>
      </c>
      <c r="I345" s="142">
        <v>1E-4</v>
      </c>
      <c r="J345" s="143">
        <v>0.99719999999999998</v>
      </c>
    </row>
    <row r="346" spans="1:10" s="139" customFormat="1" ht="38.25">
      <c r="A346" s="222" t="s">
        <v>3335</v>
      </c>
      <c r="B346" s="95" t="s">
        <v>21</v>
      </c>
      <c r="C346" s="138" t="s">
        <v>2451</v>
      </c>
      <c r="D346" s="138" t="s">
        <v>182</v>
      </c>
      <c r="E346" s="95" t="s">
        <v>45</v>
      </c>
      <c r="F346" s="436">
        <v>36</v>
      </c>
      <c r="G346" s="436">
        <v>30.17</v>
      </c>
      <c r="H346" s="436">
        <v>1086.1199999999999</v>
      </c>
      <c r="I346" s="142">
        <v>1E-4</v>
      </c>
      <c r="J346" s="143">
        <v>0.99730000000000008</v>
      </c>
    </row>
    <row r="347" spans="1:10" s="139" customFormat="1">
      <c r="A347" s="222" t="s">
        <v>3868</v>
      </c>
      <c r="B347" s="95" t="s">
        <v>268</v>
      </c>
      <c r="C347" s="138" t="s">
        <v>2707</v>
      </c>
      <c r="D347" s="138" t="s">
        <v>3853</v>
      </c>
      <c r="E347" s="95" t="s">
        <v>45</v>
      </c>
      <c r="F347" s="436">
        <v>19</v>
      </c>
      <c r="G347" s="436">
        <v>56.31</v>
      </c>
      <c r="H347" s="436">
        <v>1069.8900000000001</v>
      </c>
      <c r="I347" s="142">
        <v>1E-4</v>
      </c>
      <c r="J347" s="143">
        <v>0.99730000000000008</v>
      </c>
    </row>
    <row r="348" spans="1:10" s="139" customFormat="1" ht="38.25">
      <c r="A348" s="222" t="s">
        <v>3694</v>
      </c>
      <c r="B348" s="95" t="s">
        <v>21</v>
      </c>
      <c r="C348" s="138" t="s">
        <v>2630</v>
      </c>
      <c r="D348" s="138" t="s">
        <v>152</v>
      </c>
      <c r="E348" s="95" t="s">
        <v>45</v>
      </c>
      <c r="F348" s="436">
        <v>26</v>
      </c>
      <c r="G348" s="436">
        <v>40.67</v>
      </c>
      <c r="H348" s="436">
        <v>1057.42</v>
      </c>
      <c r="I348" s="142">
        <v>1E-4</v>
      </c>
      <c r="J348" s="143">
        <v>0.99739999999999995</v>
      </c>
    </row>
    <row r="349" spans="1:10" s="139" customFormat="1" ht="38.25">
      <c r="A349" s="222" t="s">
        <v>1256</v>
      </c>
      <c r="B349" s="95" t="s">
        <v>21</v>
      </c>
      <c r="C349" s="138" t="s">
        <v>618</v>
      </c>
      <c r="D349" s="138" t="s">
        <v>182</v>
      </c>
      <c r="E349" s="95" t="s">
        <v>45</v>
      </c>
      <c r="F349" s="436">
        <v>1</v>
      </c>
      <c r="G349" s="436">
        <v>1029.49</v>
      </c>
      <c r="H349" s="436">
        <v>1029.49</v>
      </c>
      <c r="I349" s="142">
        <v>1E-4</v>
      </c>
      <c r="J349" s="143">
        <v>0.99750000000000005</v>
      </c>
    </row>
    <row r="350" spans="1:10" s="139" customFormat="1">
      <c r="A350" s="222" t="s">
        <v>1272</v>
      </c>
      <c r="B350" s="95" t="s">
        <v>44</v>
      </c>
      <c r="C350" s="138" t="s">
        <v>77</v>
      </c>
      <c r="D350" s="138" t="s">
        <v>148</v>
      </c>
      <c r="E350" s="95" t="s">
        <v>3</v>
      </c>
      <c r="F350" s="436">
        <v>173.05</v>
      </c>
      <c r="G350" s="436">
        <v>5.84</v>
      </c>
      <c r="H350" s="436">
        <v>1010.61</v>
      </c>
      <c r="I350" s="142">
        <v>1E-4</v>
      </c>
      <c r="J350" s="143">
        <v>0.99750000000000005</v>
      </c>
    </row>
    <row r="351" spans="1:10" s="139" customFormat="1">
      <c r="A351" s="222" t="s">
        <v>4361</v>
      </c>
      <c r="B351" s="95" t="s">
        <v>44</v>
      </c>
      <c r="C351" s="138" t="s">
        <v>3029</v>
      </c>
      <c r="D351" s="138" t="s">
        <v>148</v>
      </c>
      <c r="E351" s="95" t="s">
        <v>1</v>
      </c>
      <c r="F351" s="436">
        <v>24</v>
      </c>
      <c r="G351" s="436">
        <v>41.8</v>
      </c>
      <c r="H351" s="436">
        <v>1003.2</v>
      </c>
      <c r="I351" s="142">
        <v>1E-4</v>
      </c>
      <c r="J351" s="143">
        <v>0.99760000000000004</v>
      </c>
    </row>
    <row r="352" spans="1:10" s="139" customFormat="1">
      <c r="A352" s="222" t="s">
        <v>4460</v>
      </c>
      <c r="B352" s="95" t="s">
        <v>44</v>
      </c>
      <c r="C352" s="138" t="s">
        <v>3057</v>
      </c>
      <c r="D352" s="138" t="s">
        <v>4461</v>
      </c>
      <c r="E352" s="95" t="s">
        <v>45</v>
      </c>
      <c r="F352" s="436">
        <v>1</v>
      </c>
      <c r="G352" s="436">
        <v>996.59</v>
      </c>
      <c r="H352" s="436">
        <v>996.59</v>
      </c>
      <c r="I352" s="142">
        <v>1E-4</v>
      </c>
      <c r="J352" s="143">
        <v>0.99760000000000004</v>
      </c>
    </row>
    <row r="353" spans="1:10" s="139" customFormat="1" ht="38.25">
      <c r="A353" s="222" t="s">
        <v>3407</v>
      </c>
      <c r="B353" s="95" t="s">
        <v>21</v>
      </c>
      <c r="C353" s="138" t="s">
        <v>2498</v>
      </c>
      <c r="D353" s="138" t="s">
        <v>182</v>
      </c>
      <c r="E353" s="95" t="s">
        <v>45</v>
      </c>
      <c r="F353" s="436">
        <v>11</v>
      </c>
      <c r="G353" s="436">
        <v>89.28</v>
      </c>
      <c r="H353" s="436">
        <v>982.08</v>
      </c>
      <c r="I353" s="142">
        <v>1E-4</v>
      </c>
      <c r="J353" s="143">
        <v>0.99769999999999992</v>
      </c>
    </row>
    <row r="354" spans="1:10" s="139" customFormat="1" ht="25.5">
      <c r="A354" s="222" t="s">
        <v>3477</v>
      </c>
      <c r="B354" s="95" t="s">
        <v>16</v>
      </c>
      <c r="C354" s="138" t="s">
        <v>2536</v>
      </c>
      <c r="D354" s="138">
        <v>723</v>
      </c>
      <c r="E354" s="95" t="s">
        <v>2070</v>
      </c>
      <c r="F354" s="436">
        <v>33</v>
      </c>
      <c r="G354" s="436">
        <v>29.29</v>
      </c>
      <c r="H354" s="436">
        <v>966.57</v>
      </c>
      <c r="I354" s="142">
        <v>1E-4</v>
      </c>
      <c r="J354" s="143">
        <v>0.99769999999999992</v>
      </c>
    </row>
    <row r="355" spans="1:10" s="139" customFormat="1" ht="38.25">
      <c r="A355" s="222" t="s">
        <v>1283</v>
      </c>
      <c r="B355" s="95" t="s">
        <v>21</v>
      </c>
      <c r="C355" s="138" t="s">
        <v>389</v>
      </c>
      <c r="D355" s="138" t="s">
        <v>152</v>
      </c>
      <c r="E355" s="95" t="s">
        <v>45</v>
      </c>
      <c r="F355" s="436">
        <v>34</v>
      </c>
      <c r="G355" s="436">
        <v>26.31</v>
      </c>
      <c r="H355" s="436">
        <v>894.54</v>
      </c>
      <c r="I355" s="142">
        <v>1E-4</v>
      </c>
      <c r="J355" s="143">
        <v>0.99780000000000002</v>
      </c>
    </row>
    <row r="356" spans="1:10" s="139" customFormat="1">
      <c r="A356" s="222" t="s">
        <v>3626</v>
      </c>
      <c r="B356" s="95" t="s">
        <v>44</v>
      </c>
      <c r="C356" s="138" t="s">
        <v>2598</v>
      </c>
      <c r="D356" s="138" t="s">
        <v>3627</v>
      </c>
      <c r="E356" s="95" t="s">
        <v>34</v>
      </c>
      <c r="F356" s="436">
        <v>16</v>
      </c>
      <c r="G356" s="436">
        <v>55.51</v>
      </c>
      <c r="H356" s="436">
        <v>888.16</v>
      </c>
      <c r="I356" s="142">
        <v>1E-4</v>
      </c>
      <c r="J356" s="143">
        <v>0.99780000000000002</v>
      </c>
    </row>
    <row r="357" spans="1:10" s="139" customFormat="1" ht="25.5">
      <c r="A357" s="222" t="s">
        <v>4008</v>
      </c>
      <c r="B357" s="95" t="s">
        <v>44</v>
      </c>
      <c r="C357" s="138" t="s">
        <v>2783</v>
      </c>
      <c r="D357" s="138" t="s">
        <v>528</v>
      </c>
      <c r="E357" s="95" t="s">
        <v>45</v>
      </c>
      <c r="F357" s="436">
        <v>11</v>
      </c>
      <c r="G357" s="436">
        <v>80.17</v>
      </c>
      <c r="H357" s="436">
        <v>881.87</v>
      </c>
      <c r="I357" s="142">
        <v>1E-4</v>
      </c>
      <c r="J357" s="143">
        <v>0.99790000000000001</v>
      </c>
    </row>
    <row r="358" spans="1:10" s="139" customFormat="1" ht="38.25">
      <c r="A358" s="222" t="s">
        <v>1263</v>
      </c>
      <c r="B358" s="95" t="s">
        <v>44</v>
      </c>
      <c r="C358" s="138" t="s">
        <v>128</v>
      </c>
      <c r="D358" s="138" t="s">
        <v>182</v>
      </c>
      <c r="E358" s="95" t="s">
        <v>45</v>
      </c>
      <c r="F358" s="436">
        <v>1</v>
      </c>
      <c r="G358" s="436">
        <v>880.02</v>
      </c>
      <c r="H358" s="436">
        <v>880.02</v>
      </c>
      <c r="I358" s="142">
        <v>1E-4</v>
      </c>
      <c r="J358" s="143">
        <v>0.99790000000000001</v>
      </c>
    </row>
    <row r="359" spans="1:10" s="139" customFormat="1" ht="25.5">
      <c r="A359" s="222" t="s">
        <v>3831</v>
      </c>
      <c r="B359" s="95" t="s">
        <v>268</v>
      </c>
      <c r="C359" s="138" t="s">
        <v>2687</v>
      </c>
      <c r="D359" s="138" t="s">
        <v>3780</v>
      </c>
      <c r="E359" s="95" t="s">
        <v>45</v>
      </c>
      <c r="F359" s="436">
        <v>12</v>
      </c>
      <c r="G359" s="436">
        <v>73.150000000000006</v>
      </c>
      <c r="H359" s="436">
        <v>877.8</v>
      </c>
      <c r="I359" s="142">
        <v>1E-4</v>
      </c>
      <c r="J359" s="143">
        <v>0.998</v>
      </c>
    </row>
    <row r="360" spans="1:10" s="139" customFormat="1" ht="38.25">
      <c r="A360" s="222" t="s">
        <v>3416</v>
      </c>
      <c r="B360" s="95" t="s">
        <v>21</v>
      </c>
      <c r="C360" s="138" t="s">
        <v>2503</v>
      </c>
      <c r="D360" s="138" t="s">
        <v>182</v>
      </c>
      <c r="E360" s="95" t="s">
        <v>45</v>
      </c>
      <c r="F360" s="436">
        <v>2</v>
      </c>
      <c r="G360" s="436">
        <v>430.09</v>
      </c>
      <c r="H360" s="436">
        <v>860.18</v>
      </c>
      <c r="I360" s="142">
        <v>1E-4</v>
      </c>
      <c r="J360" s="143">
        <v>0.998</v>
      </c>
    </row>
    <row r="361" spans="1:10" s="139" customFormat="1" ht="38.25">
      <c r="A361" s="222" t="s">
        <v>4102</v>
      </c>
      <c r="B361" s="95" t="s">
        <v>21</v>
      </c>
      <c r="C361" s="138" t="s">
        <v>2806</v>
      </c>
      <c r="D361" s="138" t="s">
        <v>182</v>
      </c>
      <c r="E361" s="95" t="s">
        <v>34</v>
      </c>
      <c r="F361" s="436">
        <v>217.6</v>
      </c>
      <c r="G361" s="436">
        <v>3.69</v>
      </c>
      <c r="H361" s="436">
        <v>802.94</v>
      </c>
      <c r="I361" s="142">
        <v>0</v>
      </c>
      <c r="J361" s="143">
        <v>0.99809999999999999</v>
      </c>
    </row>
    <row r="362" spans="1:10" s="139" customFormat="1">
      <c r="A362" s="222" t="s">
        <v>3994</v>
      </c>
      <c r="B362" s="95" t="s">
        <v>44</v>
      </c>
      <c r="C362" s="138" t="s">
        <v>2773</v>
      </c>
      <c r="D362" s="138" t="s">
        <v>148</v>
      </c>
      <c r="E362" s="95" t="s">
        <v>1</v>
      </c>
      <c r="F362" s="436">
        <v>11</v>
      </c>
      <c r="G362" s="436">
        <v>72.930000000000007</v>
      </c>
      <c r="H362" s="436">
        <v>802.23</v>
      </c>
      <c r="I362" s="142">
        <v>0</v>
      </c>
      <c r="J362" s="143">
        <v>0.99809999999999999</v>
      </c>
    </row>
    <row r="363" spans="1:10" s="139" customFormat="1" ht="38.25">
      <c r="A363" s="222" t="s">
        <v>3411</v>
      </c>
      <c r="B363" s="95" t="s">
        <v>21</v>
      </c>
      <c r="C363" s="138" t="s">
        <v>2500</v>
      </c>
      <c r="D363" s="138" t="s">
        <v>182</v>
      </c>
      <c r="E363" s="95" t="s">
        <v>45</v>
      </c>
      <c r="F363" s="436">
        <v>8</v>
      </c>
      <c r="G363" s="436">
        <v>98.3</v>
      </c>
      <c r="H363" s="436">
        <v>786.4</v>
      </c>
      <c r="I363" s="142">
        <v>0</v>
      </c>
      <c r="J363" s="143">
        <v>0.99819999999999998</v>
      </c>
    </row>
    <row r="364" spans="1:10" s="139" customFormat="1" ht="38.25">
      <c r="A364" s="222" t="s">
        <v>4395</v>
      </c>
      <c r="B364" s="95" t="s">
        <v>21</v>
      </c>
      <c r="C364" s="138" t="s">
        <v>3044</v>
      </c>
      <c r="D364" s="138" t="s">
        <v>182</v>
      </c>
      <c r="E364" s="95" t="s">
        <v>45</v>
      </c>
      <c r="F364" s="436">
        <v>2</v>
      </c>
      <c r="G364" s="436">
        <v>392.31</v>
      </c>
      <c r="H364" s="436">
        <v>784.62</v>
      </c>
      <c r="I364" s="142">
        <v>0</v>
      </c>
      <c r="J364" s="143">
        <v>0.99819999999999998</v>
      </c>
    </row>
    <row r="365" spans="1:10" s="139" customFormat="1">
      <c r="A365" s="222" t="s">
        <v>3852</v>
      </c>
      <c r="B365" s="95" t="s">
        <v>268</v>
      </c>
      <c r="C365" s="138" t="s">
        <v>2699</v>
      </c>
      <c r="D365" s="138" t="s">
        <v>3853</v>
      </c>
      <c r="E365" s="95" t="s">
        <v>45</v>
      </c>
      <c r="F365" s="436">
        <v>29</v>
      </c>
      <c r="G365" s="436">
        <v>27.04</v>
      </c>
      <c r="H365" s="436">
        <v>784.16</v>
      </c>
      <c r="I365" s="142">
        <v>0</v>
      </c>
      <c r="J365" s="143">
        <v>0.99829999999999997</v>
      </c>
    </row>
    <row r="366" spans="1:10" s="139" customFormat="1" ht="38.25">
      <c r="A366" s="222" t="s">
        <v>3768</v>
      </c>
      <c r="B366" s="95" t="s">
        <v>21</v>
      </c>
      <c r="C366" s="138" t="s">
        <v>2660</v>
      </c>
      <c r="D366" s="138" t="s">
        <v>152</v>
      </c>
      <c r="E366" s="95" t="s">
        <v>45</v>
      </c>
      <c r="F366" s="436">
        <v>3</v>
      </c>
      <c r="G366" s="436">
        <v>260.92</v>
      </c>
      <c r="H366" s="436">
        <v>782.76</v>
      </c>
      <c r="I366" s="142">
        <v>0</v>
      </c>
      <c r="J366" s="143">
        <v>0.99829999999999997</v>
      </c>
    </row>
    <row r="367" spans="1:10" s="139" customFormat="1" ht="38.25">
      <c r="A367" s="222" t="s">
        <v>1288</v>
      </c>
      <c r="B367" s="95" t="s">
        <v>21</v>
      </c>
      <c r="C367" s="138" t="s">
        <v>340</v>
      </c>
      <c r="D367" s="138" t="s">
        <v>182</v>
      </c>
      <c r="E367" s="95" t="s">
        <v>34</v>
      </c>
      <c r="F367" s="436">
        <v>55</v>
      </c>
      <c r="G367" s="436">
        <v>14.04</v>
      </c>
      <c r="H367" s="436">
        <v>772.2</v>
      </c>
      <c r="I367" s="142">
        <v>0</v>
      </c>
      <c r="J367" s="143">
        <v>0.99840000000000007</v>
      </c>
    </row>
    <row r="368" spans="1:10" s="139" customFormat="1" ht="25.5">
      <c r="A368" s="222" t="s">
        <v>3895</v>
      </c>
      <c r="B368" s="95" t="s">
        <v>21</v>
      </c>
      <c r="C368" s="138" t="s">
        <v>2727</v>
      </c>
      <c r="D368" s="138" t="s">
        <v>152</v>
      </c>
      <c r="E368" s="95" t="s">
        <v>45</v>
      </c>
      <c r="F368" s="436">
        <v>3</v>
      </c>
      <c r="G368" s="436">
        <v>256.27</v>
      </c>
      <c r="H368" s="436">
        <v>768.81</v>
      </c>
      <c r="I368" s="142">
        <v>0</v>
      </c>
      <c r="J368" s="143">
        <v>0.99840000000000007</v>
      </c>
    </row>
    <row r="369" spans="1:10" s="139" customFormat="1" ht="38.25">
      <c r="A369" s="222" t="s">
        <v>1267</v>
      </c>
      <c r="B369" s="95" t="s">
        <v>21</v>
      </c>
      <c r="C369" s="138" t="s">
        <v>400</v>
      </c>
      <c r="D369" s="138" t="s">
        <v>152</v>
      </c>
      <c r="E369" s="95" t="s">
        <v>45</v>
      </c>
      <c r="F369" s="436">
        <v>73</v>
      </c>
      <c r="G369" s="436">
        <v>10.31</v>
      </c>
      <c r="H369" s="436">
        <v>752.63</v>
      </c>
      <c r="I369" s="142">
        <v>0</v>
      </c>
      <c r="J369" s="143">
        <v>0.99849999999999994</v>
      </c>
    </row>
    <row r="370" spans="1:10" s="139" customFormat="1" ht="25.5">
      <c r="A370" s="222" t="s">
        <v>3988</v>
      </c>
      <c r="B370" s="95" t="s">
        <v>16</v>
      </c>
      <c r="C370" s="138" t="s">
        <v>2768</v>
      </c>
      <c r="D370" s="138">
        <v>850</v>
      </c>
      <c r="E370" s="95" t="s">
        <v>2070</v>
      </c>
      <c r="F370" s="436">
        <v>12</v>
      </c>
      <c r="G370" s="436">
        <v>61.41</v>
      </c>
      <c r="H370" s="436">
        <v>736.92</v>
      </c>
      <c r="I370" s="142">
        <v>0</v>
      </c>
      <c r="J370" s="143">
        <v>0.99849999999999994</v>
      </c>
    </row>
    <row r="371" spans="1:10" s="139" customFormat="1" ht="38.25">
      <c r="A371" s="222" t="s">
        <v>1311</v>
      </c>
      <c r="B371" s="95" t="s">
        <v>21</v>
      </c>
      <c r="C371" s="138" t="s">
        <v>305</v>
      </c>
      <c r="D371" s="138" t="s">
        <v>182</v>
      </c>
      <c r="E371" s="95" t="s">
        <v>45</v>
      </c>
      <c r="F371" s="436">
        <v>13</v>
      </c>
      <c r="G371" s="436">
        <v>56.66</v>
      </c>
      <c r="H371" s="436">
        <v>736.58</v>
      </c>
      <c r="I371" s="142">
        <v>0</v>
      </c>
      <c r="J371" s="143">
        <v>0.99849999999999994</v>
      </c>
    </row>
    <row r="372" spans="1:10" s="139" customFormat="1" ht="25.5">
      <c r="A372" s="222" t="s">
        <v>3835</v>
      </c>
      <c r="B372" s="95" t="s">
        <v>21</v>
      </c>
      <c r="C372" s="138" t="s">
        <v>2691</v>
      </c>
      <c r="D372" s="138" t="s">
        <v>528</v>
      </c>
      <c r="E372" s="95" t="s">
        <v>45</v>
      </c>
      <c r="F372" s="436">
        <v>1</v>
      </c>
      <c r="G372" s="436">
        <v>712.58</v>
      </c>
      <c r="H372" s="436">
        <v>712.58</v>
      </c>
      <c r="I372" s="142">
        <v>0</v>
      </c>
      <c r="J372" s="143">
        <v>0.99860000000000004</v>
      </c>
    </row>
    <row r="373" spans="1:10" s="139" customFormat="1">
      <c r="A373" s="222" t="s">
        <v>3307</v>
      </c>
      <c r="B373" s="95" t="s">
        <v>44</v>
      </c>
      <c r="C373" s="138" t="s">
        <v>288</v>
      </c>
      <c r="D373" s="138" t="s">
        <v>514</v>
      </c>
      <c r="E373" s="95" t="s">
        <v>1</v>
      </c>
      <c r="F373" s="436">
        <v>1</v>
      </c>
      <c r="G373" s="436">
        <v>706.57</v>
      </c>
      <c r="H373" s="436">
        <v>706.57</v>
      </c>
      <c r="I373" s="142">
        <v>0</v>
      </c>
      <c r="J373" s="143">
        <v>0.99860000000000004</v>
      </c>
    </row>
    <row r="374" spans="1:10" s="139" customFormat="1" ht="38.25">
      <c r="A374" s="222" t="s">
        <v>1248</v>
      </c>
      <c r="B374" s="95" t="s">
        <v>21</v>
      </c>
      <c r="C374" s="138" t="s">
        <v>246</v>
      </c>
      <c r="D374" s="138" t="s">
        <v>182</v>
      </c>
      <c r="E374" s="95" t="s">
        <v>45</v>
      </c>
      <c r="F374" s="436">
        <v>1</v>
      </c>
      <c r="G374" s="436">
        <v>703.67</v>
      </c>
      <c r="H374" s="436">
        <v>703.67</v>
      </c>
      <c r="I374" s="142">
        <v>0</v>
      </c>
      <c r="J374" s="143">
        <v>0.99870000000000003</v>
      </c>
    </row>
    <row r="375" spans="1:10" s="139" customFormat="1" ht="38.25">
      <c r="A375" s="222" t="s">
        <v>3354</v>
      </c>
      <c r="B375" s="95" t="s">
        <v>21</v>
      </c>
      <c r="C375" s="138" t="s">
        <v>2465</v>
      </c>
      <c r="D375" s="138" t="s">
        <v>182</v>
      </c>
      <c r="E375" s="95" t="s">
        <v>45</v>
      </c>
      <c r="F375" s="436">
        <v>24</v>
      </c>
      <c r="G375" s="436">
        <v>29.04</v>
      </c>
      <c r="H375" s="436">
        <v>696.96</v>
      </c>
      <c r="I375" s="142">
        <v>0</v>
      </c>
      <c r="J375" s="143">
        <v>0.99870000000000003</v>
      </c>
    </row>
    <row r="376" spans="1:10" s="139" customFormat="1" ht="38.25">
      <c r="A376" s="222" t="s">
        <v>1257</v>
      </c>
      <c r="B376" s="95" t="s">
        <v>21</v>
      </c>
      <c r="C376" s="138" t="s">
        <v>408</v>
      </c>
      <c r="D376" s="138" t="s">
        <v>152</v>
      </c>
      <c r="E376" s="95" t="s">
        <v>45</v>
      </c>
      <c r="F376" s="436">
        <v>47</v>
      </c>
      <c r="G376" s="436">
        <v>14.72</v>
      </c>
      <c r="H376" s="436">
        <v>691.84</v>
      </c>
      <c r="I376" s="142">
        <v>0</v>
      </c>
      <c r="J376" s="143">
        <v>0.99870000000000003</v>
      </c>
    </row>
    <row r="377" spans="1:10" s="139" customFormat="1" ht="38.25">
      <c r="A377" s="222" t="s">
        <v>1243</v>
      </c>
      <c r="B377" s="95" t="s">
        <v>21</v>
      </c>
      <c r="C377" s="138" t="s">
        <v>302</v>
      </c>
      <c r="D377" s="138" t="s">
        <v>182</v>
      </c>
      <c r="E377" s="95" t="s">
        <v>45</v>
      </c>
      <c r="F377" s="436">
        <v>44</v>
      </c>
      <c r="G377" s="436">
        <v>15.72</v>
      </c>
      <c r="H377" s="436">
        <v>691.68</v>
      </c>
      <c r="I377" s="142">
        <v>0</v>
      </c>
      <c r="J377" s="143">
        <v>0.99879999999999991</v>
      </c>
    </row>
    <row r="378" spans="1:10" s="139" customFormat="1" ht="25.5">
      <c r="A378" s="222" t="s">
        <v>3642</v>
      </c>
      <c r="B378" s="95" t="s">
        <v>268</v>
      </c>
      <c r="C378" s="138" t="s">
        <v>2602</v>
      </c>
      <c r="D378" s="138" t="s">
        <v>3618</v>
      </c>
      <c r="E378" s="95" t="s">
        <v>45</v>
      </c>
      <c r="F378" s="436">
        <v>4</v>
      </c>
      <c r="G378" s="436">
        <v>168.06</v>
      </c>
      <c r="H378" s="436">
        <v>672.24</v>
      </c>
      <c r="I378" s="142">
        <v>0</v>
      </c>
      <c r="J378" s="143">
        <v>0.99879999999999991</v>
      </c>
    </row>
    <row r="379" spans="1:10" s="139" customFormat="1" ht="25.5">
      <c r="A379" s="222" t="s">
        <v>3590</v>
      </c>
      <c r="B379" s="95" t="s">
        <v>268</v>
      </c>
      <c r="C379" s="138" t="s">
        <v>2582</v>
      </c>
      <c r="D379" s="138" t="s">
        <v>3569</v>
      </c>
      <c r="E379" s="95" t="s">
        <v>105</v>
      </c>
      <c r="F379" s="436">
        <v>82</v>
      </c>
      <c r="G379" s="436">
        <v>7.88</v>
      </c>
      <c r="H379" s="436">
        <v>646.16</v>
      </c>
      <c r="I379" s="142">
        <v>0</v>
      </c>
      <c r="J379" s="143">
        <v>0.99890000000000001</v>
      </c>
    </row>
    <row r="380" spans="1:10" s="139" customFormat="1" ht="25.5">
      <c r="A380" s="222" t="s">
        <v>3871</v>
      </c>
      <c r="B380" s="95" t="s">
        <v>16</v>
      </c>
      <c r="C380" s="138" t="s">
        <v>2709</v>
      </c>
      <c r="D380" s="138">
        <v>713</v>
      </c>
      <c r="E380" s="95" t="s">
        <v>2070</v>
      </c>
      <c r="F380" s="436">
        <v>19</v>
      </c>
      <c r="G380" s="436">
        <v>33.869999999999997</v>
      </c>
      <c r="H380" s="436">
        <v>643.53</v>
      </c>
      <c r="I380" s="142">
        <v>0</v>
      </c>
      <c r="J380" s="143">
        <v>0.99890000000000001</v>
      </c>
    </row>
    <row r="381" spans="1:10" s="139" customFormat="1" ht="38.25">
      <c r="A381" s="222" t="s">
        <v>3817</v>
      </c>
      <c r="B381" s="95" t="s">
        <v>21</v>
      </c>
      <c r="C381" s="138" t="s">
        <v>2683</v>
      </c>
      <c r="D381" s="138" t="s">
        <v>152</v>
      </c>
      <c r="E381" s="95" t="s">
        <v>45</v>
      </c>
      <c r="F381" s="436">
        <v>3</v>
      </c>
      <c r="G381" s="436">
        <v>207.48</v>
      </c>
      <c r="H381" s="436">
        <v>622.44000000000005</v>
      </c>
      <c r="I381" s="142">
        <v>0</v>
      </c>
      <c r="J381" s="143">
        <v>0.99890000000000001</v>
      </c>
    </row>
    <row r="382" spans="1:10" s="139" customFormat="1" ht="38.25">
      <c r="A382" s="222" t="s">
        <v>3609</v>
      </c>
      <c r="B382" s="95" t="s">
        <v>21</v>
      </c>
      <c r="C382" s="138" t="s">
        <v>2591</v>
      </c>
      <c r="D382" s="138" t="s">
        <v>182</v>
      </c>
      <c r="E382" s="95" t="s">
        <v>45</v>
      </c>
      <c r="F382" s="436">
        <v>70</v>
      </c>
      <c r="G382" s="436">
        <v>8.0299999999999994</v>
      </c>
      <c r="H382" s="436">
        <v>562.1</v>
      </c>
      <c r="I382" s="142">
        <v>0</v>
      </c>
      <c r="J382" s="143">
        <v>0.99900000000000011</v>
      </c>
    </row>
    <row r="383" spans="1:10" s="139" customFormat="1" ht="38.25">
      <c r="A383" s="222" t="s">
        <v>3705</v>
      </c>
      <c r="B383" s="95" t="s">
        <v>21</v>
      </c>
      <c r="C383" s="138" t="s">
        <v>2633</v>
      </c>
      <c r="D383" s="138" t="s">
        <v>152</v>
      </c>
      <c r="E383" s="95" t="s">
        <v>45</v>
      </c>
      <c r="F383" s="436">
        <v>24</v>
      </c>
      <c r="G383" s="436">
        <v>23.42</v>
      </c>
      <c r="H383" s="436">
        <v>562.08000000000004</v>
      </c>
      <c r="I383" s="142">
        <v>0</v>
      </c>
      <c r="J383" s="143">
        <v>0.99900000000000011</v>
      </c>
    </row>
    <row r="384" spans="1:10" s="139" customFormat="1" ht="25.5">
      <c r="A384" s="222" t="s">
        <v>4006</v>
      </c>
      <c r="B384" s="95" t="s">
        <v>21</v>
      </c>
      <c r="C384" s="138" t="s">
        <v>2780</v>
      </c>
      <c r="D384" s="138" t="s">
        <v>152</v>
      </c>
      <c r="E384" s="95" t="s">
        <v>45</v>
      </c>
      <c r="F384" s="436">
        <v>1</v>
      </c>
      <c r="G384" s="436">
        <v>554.49</v>
      </c>
      <c r="H384" s="436">
        <v>554.49</v>
      </c>
      <c r="I384" s="142">
        <v>0</v>
      </c>
      <c r="J384" s="143">
        <v>0.99900000000000011</v>
      </c>
    </row>
    <row r="385" spans="1:10" s="139" customFormat="1" ht="38.25">
      <c r="A385" s="222" t="s">
        <v>3449</v>
      </c>
      <c r="B385" s="95" t="s">
        <v>21</v>
      </c>
      <c r="C385" s="138" t="s">
        <v>2520</v>
      </c>
      <c r="D385" s="138" t="s">
        <v>182</v>
      </c>
      <c r="E385" s="95" t="s">
        <v>34</v>
      </c>
      <c r="F385" s="436">
        <v>70</v>
      </c>
      <c r="G385" s="436">
        <v>7.85</v>
      </c>
      <c r="H385" s="436">
        <v>549.5</v>
      </c>
      <c r="I385" s="142">
        <v>0</v>
      </c>
      <c r="J385" s="143">
        <v>0.99909999999999999</v>
      </c>
    </row>
    <row r="386" spans="1:10" s="139" customFormat="1">
      <c r="A386" s="222" t="s">
        <v>4349</v>
      </c>
      <c r="B386" s="95" t="s">
        <v>44</v>
      </c>
      <c r="C386" s="138" t="s">
        <v>3023</v>
      </c>
      <c r="D386" s="138" t="s">
        <v>148</v>
      </c>
      <c r="E386" s="95" t="s">
        <v>1</v>
      </c>
      <c r="F386" s="436">
        <v>40</v>
      </c>
      <c r="G386" s="436">
        <v>13.18</v>
      </c>
      <c r="H386" s="436">
        <v>527.20000000000005</v>
      </c>
      <c r="I386" s="142">
        <v>0</v>
      </c>
      <c r="J386" s="143">
        <v>0.99909999999999999</v>
      </c>
    </row>
    <row r="387" spans="1:10" s="139" customFormat="1" ht="25.5">
      <c r="A387" s="222" t="s">
        <v>1313</v>
      </c>
      <c r="B387" s="95" t="s">
        <v>44</v>
      </c>
      <c r="C387" s="138" t="s">
        <v>108</v>
      </c>
      <c r="D387" s="138" t="s">
        <v>152</v>
      </c>
      <c r="E387" s="95" t="s">
        <v>45</v>
      </c>
      <c r="F387" s="436">
        <v>12</v>
      </c>
      <c r="G387" s="436">
        <v>42.89</v>
      </c>
      <c r="H387" s="436">
        <v>514.67999999999995</v>
      </c>
      <c r="I387" s="142">
        <v>0</v>
      </c>
      <c r="J387" s="143">
        <v>0.99909999999999999</v>
      </c>
    </row>
    <row r="388" spans="1:10" s="139" customFormat="1" ht="25.5">
      <c r="A388" s="222" t="s">
        <v>3565</v>
      </c>
      <c r="B388" s="95" t="s">
        <v>16</v>
      </c>
      <c r="C388" s="138" t="s">
        <v>2566</v>
      </c>
      <c r="D388" s="138">
        <v>717</v>
      </c>
      <c r="E388" s="95" t="s">
        <v>2070</v>
      </c>
      <c r="F388" s="436">
        <v>15</v>
      </c>
      <c r="G388" s="436">
        <v>34.11</v>
      </c>
      <c r="H388" s="436">
        <v>511.65</v>
      </c>
      <c r="I388" s="142">
        <v>0</v>
      </c>
      <c r="J388" s="143">
        <v>0.99919999999999998</v>
      </c>
    </row>
    <row r="389" spans="1:10" s="139" customFormat="1" ht="38.25">
      <c r="A389" s="222" t="s">
        <v>1297</v>
      </c>
      <c r="B389" s="95" t="s">
        <v>21</v>
      </c>
      <c r="C389" s="138" t="s">
        <v>341</v>
      </c>
      <c r="D389" s="138" t="s">
        <v>182</v>
      </c>
      <c r="E389" s="95" t="s">
        <v>45</v>
      </c>
      <c r="F389" s="436">
        <v>19</v>
      </c>
      <c r="G389" s="436">
        <v>26.7</v>
      </c>
      <c r="H389" s="436">
        <v>507.3</v>
      </c>
      <c r="I389" s="142">
        <v>0</v>
      </c>
      <c r="J389" s="143">
        <v>0.99919999999999998</v>
      </c>
    </row>
    <row r="390" spans="1:10" s="139" customFormat="1" ht="38.25">
      <c r="A390" s="222" t="s">
        <v>3877</v>
      </c>
      <c r="B390" s="95" t="s">
        <v>44</v>
      </c>
      <c r="C390" s="138" t="s">
        <v>2715</v>
      </c>
      <c r="D390" s="138" t="s">
        <v>182</v>
      </c>
      <c r="E390" s="95" t="s">
        <v>45</v>
      </c>
      <c r="F390" s="436">
        <v>1</v>
      </c>
      <c r="G390" s="436">
        <v>489.65</v>
      </c>
      <c r="H390" s="436">
        <v>489.65</v>
      </c>
      <c r="I390" s="142">
        <v>0</v>
      </c>
      <c r="J390" s="143">
        <v>0.99919999999999998</v>
      </c>
    </row>
    <row r="391" spans="1:10" s="139" customFormat="1" ht="25.5">
      <c r="A391" s="222" t="s">
        <v>1314</v>
      </c>
      <c r="B391" s="95" t="s">
        <v>21</v>
      </c>
      <c r="C391" s="138" t="s">
        <v>107</v>
      </c>
      <c r="D391" s="138" t="s">
        <v>152</v>
      </c>
      <c r="E391" s="95" t="s">
        <v>45</v>
      </c>
      <c r="F391" s="436">
        <v>12</v>
      </c>
      <c r="G391" s="436">
        <v>40.08</v>
      </c>
      <c r="H391" s="436">
        <v>480.96</v>
      </c>
      <c r="I391" s="142">
        <v>0</v>
      </c>
      <c r="J391" s="143">
        <v>0.99919999999999998</v>
      </c>
    </row>
    <row r="392" spans="1:10" s="139" customFormat="1" ht="38.25">
      <c r="A392" s="222" t="s">
        <v>3708</v>
      </c>
      <c r="B392" s="95" t="s">
        <v>21</v>
      </c>
      <c r="C392" s="138" t="s">
        <v>2634</v>
      </c>
      <c r="D392" s="138" t="s">
        <v>152</v>
      </c>
      <c r="E392" s="95" t="s">
        <v>45</v>
      </c>
      <c r="F392" s="436">
        <v>21</v>
      </c>
      <c r="G392" s="436">
        <v>22.44</v>
      </c>
      <c r="H392" s="436">
        <v>471.24</v>
      </c>
      <c r="I392" s="142">
        <v>0</v>
      </c>
      <c r="J392" s="143">
        <v>0.99930000000000008</v>
      </c>
    </row>
    <row r="393" spans="1:10" s="139" customFormat="1" ht="38.25">
      <c r="A393" s="222" t="s">
        <v>3720</v>
      </c>
      <c r="B393" s="95" t="s">
        <v>21</v>
      </c>
      <c r="C393" s="138" t="s">
        <v>2640</v>
      </c>
      <c r="D393" s="138" t="s">
        <v>152</v>
      </c>
      <c r="E393" s="95" t="s">
        <v>45</v>
      </c>
      <c r="F393" s="436">
        <v>36</v>
      </c>
      <c r="G393" s="436">
        <v>13.01</v>
      </c>
      <c r="H393" s="436">
        <v>468.36</v>
      </c>
      <c r="I393" s="142">
        <v>0</v>
      </c>
      <c r="J393" s="143">
        <v>0.99930000000000008</v>
      </c>
    </row>
    <row r="394" spans="1:10" s="139" customFormat="1" ht="38.25">
      <c r="A394" s="222" t="s">
        <v>4266</v>
      </c>
      <c r="B394" s="95" t="s">
        <v>44</v>
      </c>
      <c r="C394" s="138" t="s">
        <v>2959</v>
      </c>
      <c r="D394" s="138">
        <v>70</v>
      </c>
      <c r="E394" s="95" t="s">
        <v>45</v>
      </c>
      <c r="F394" s="436">
        <v>3</v>
      </c>
      <c r="G394" s="436">
        <v>155.81</v>
      </c>
      <c r="H394" s="436">
        <v>467.43</v>
      </c>
      <c r="I394" s="142">
        <v>0</v>
      </c>
      <c r="J394" s="143">
        <v>0.99930000000000008</v>
      </c>
    </row>
    <row r="395" spans="1:10" s="139" customFormat="1" ht="38.25">
      <c r="A395" s="222" t="s">
        <v>3925</v>
      </c>
      <c r="B395" s="95" t="s">
        <v>21</v>
      </c>
      <c r="C395" s="138" t="s">
        <v>2742</v>
      </c>
      <c r="D395" s="138" t="s">
        <v>152</v>
      </c>
      <c r="E395" s="95" t="s">
        <v>45</v>
      </c>
      <c r="F395" s="436">
        <v>6</v>
      </c>
      <c r="G395" s="436">
        <v>76.95</v>
      </c>
      <c r="H395" s="436">
        <v>461.7</v>
      </c>
      <c r="I395" s="142">
        <v>0</v>
      </c>
      <c r="J395" s="143">
        <v>0.99939999999999996</v>
      </c>
    </row>
    <row r="396" spans="1:10" s="139" customFormat="1" ht="25.5">
      <c r="A396" s="222" t="s">
        <v>3984</v>
      </c>
      <c r="B396" s="95" t="s">
        <v>44</v>
      </c>
      <c r="C396" s="138" t="s">
        <v>2766</v>
      </c>
      <c r="D396" s="138" t="s">
        <v>490</v>
      </c>
      <c r="E396" s="95" t="s">
        <v>45</v>
      </c>
      <c r="F396" s="436">
        <v>2</v>
      </c>
      <c r="G396" s="436">
        <v>226.9</v>
      </c>
      <c r="H396" s="436">
        <v>453.8</v>
      </c>
      <c r="I396" s="142">
        <v>0</v>
      </c>
      <c r="J396" s="143">
        <v>0.99939999999999996</v>
      </c>
    </row>
    <row r="397" spans="1:10" s="139" customFormat="1" ht="38.25">
      <c r="A397" s="222" t="s">
        <v>3350</v>
      </c>
      <c r="B397" s="95" t="s">
        <v>21</v>
      </c>
      <c r="C397" s="138" t="s">
        <v>2463</v>
      </c>
      <c r="D397" s="138" t="s">
        <v>182</v>
      </c>
      <c r="E397" s="95" t="s">
        <v>45</v>
      </c>
      <c r="F397" s="436">
        <v>13</v>
      </c>
      <c r="G397" s="436">
        <v>32.69</v>
      </c>
      <c r="H397" s="436">
        <v>424.97</v>
      </c>
      <c r="I397" s="142">
        <v>0</v>
      </c>
      <c r="J397" s="143">
        <v>0.99939999999999996</v>
      </c>
    </row>
    <row r="398" spans="1:10" s="139" customFormat="1" ht="38.25">
      <c r="A398" s="222" t="s">
        <v>3339</v>
      </c>
      <c r="B398" s="95" t="s">
        <v>21</v>
      </c>
      <c r="C398" s="138" t="s">
        <v>2453</v>
      </c>
      <c r="D398" s="138" t="s">
        <v>182</v>
      </c>
      <c r="E398" s="95" t="s">
        <v>45</v>
      </c>
      <c r="F398" s="436">
        <v>24</v>
      </c>
      <c r="G398" s="436">
        <v>17.579999999999998</v>
      </c>
      <c r="H398" s="436">
        <v>421.92</v>
      </c>
      <c r="I398" s="142">
        <v>0</v>
      </c>
      <c r="J398" s="143">
        <v>0.99939999999999996</v>
      </c>
    </row>
    <row r="399" spans="1:10" s="139" customFormat="1" ht="25.5">
      <c r="A399" s="222" t="s">
        <v>1254</v>
      </c>
      <c r="B399" s="95" t="s">
        <v>21</v>
      </c>
      <c r="C399" s="138" t="s">
        <v>2622</v>
      </c>
      <c r="D399" s="138" t="s">
        <v>152</v>
      </c>
      <c r="E399" s="95" t="s">
        <v>34</v>
      </c>
      <c r="F399" s="436">
        <v>14.79</v>
      </c>
      <c r="G399" s="436">
        <v>26.89</v>
      </c>
      <c r="H399" s="436">
        <v>397.7</v>
      </c>
      <c r="I399" s="142">
        <v>0</v>
      </c>
      <c r="J399" s="143">
        <v>0.99950000000000006</v>
      </c>
    </row>
    <row r="400" spans="1:10" s="139" customFormat="1" ht="38.25">
      <c r="A400" s="222" t="s">
        <v>4124</v>
      </c>
      <c r="B400" s="95" t="s">
        <v>44</v>
      </c>
      <c r="C400" s="138" t="s">
        <v>2824</v>
      </c>
      <c r="D400" s="138" t="s">
        <v>182</v>
      </c>
      <c r="E400" s="95" t="s">
        <v>45</v>
      </c>
      <c r="F400" s="436">
        <v>4</v>
      </c>
      <c r="G400" s="436">
        <v>95.69</v>
      </c>
      <c r="H400" s="436">
        <v>382.76</v>
      </c>
      <c r="I400" s="142">
        <v>0</v>
      </c>
      <c r="J400" s="143">
        <v>0.99950000000000006</v>
      </c>
    </row>
    <row r="401" spans="1:10" s="139" customFormat="1" ht="38.25">
      <c r="A401" s="222" t="s">
        <v>1304</v>
      </c>
      <c r="B401" s="95" t="s">
        <v>21</v>
      </c>
      <c r="C401" s="138" t="s">
        <v>118</v>
      </c>
      <c r="D401" s="138" t="s">
        <v>182</v>
      </c>
      <c r="E401" s="95" t="s">
        <v>45</v>
      </c>
      <c r="F401" s="436">
        <v>27</v>
      </c>
      <c r="G401" s="436">
        <v>13.82</v>
      </c>
      <c r="H401" s="436">
        <v>373.14</v>
      </c>
      <c r="I401" s="142">
        <v>0</v>
      </c>
      <c r="J401" s="143">
        <v>0.99950000000000006</v>
      </c>
    </row>
    <row r="402" spans="1:10" s="139" customFormat="1" ht="25.5">
      <c r="A402" s="222" t="s">
        <v>3899</v>
      </c>
      <c r="B402" s="95" t="s">
        <v>44</v>
      </c>
      <c r="C402" s="138" t="s">
        <v>2730</v>
      </c>
      <c r="D402" s="138" t="s">
        <v>152</v>
      </c>
      <c r="E402" s="95" t="s">
        <v>45</v>
      </c>
      <c r="F402" s="436">
        <v>1</v>
      </c>
      <c r="G402" s="436">
        <v>370.96</v>
      </c>
      <c r="H402" s="436">
        <v>370.96</v>
      </c>
      <c r="I402" s="142">
        <v>0</v>
      </c>
      <c r="J402" s="143">
        <v>0.99950000000000006</v>
      </c>
    </row>
    <row r="403" spans="1:10" s="139" customFormat="1" ht="25.5">
      <c r="A403" s="222" t="s">
        <v>3820</v>
      </c>
      <c r="B403" s="95" t="s">
        <v>268</v>
      </c>
      <c r="C403" s="138" t="s">
        <v>2684</v>
      </c>
      <c r="D403" s="138" t="s">
        <v>996</v>
      </c>
      <c r="E403" s="95" t="s">
        <v>45</v>
      </c>
      <c r="F403" s="436">
        <v>2</v>
      </c>
      <c r="G403" s="436">
        <v>182.31</v>
      </c>
      <c r="H403" s="436">
        <v>364.62</v>
      </c>
      <c r="I403" s="142">
        <v>0</v>
      </c>
      <c r="J403" s="143">
        <v>0.99950000000000006</v>
      </c>
    </row>
    <row r="404" spans="1:10" s="139" customFormat="1" ht="38.25">
      <c r="A404" s="222" t="s">
        <v>3929</v>
      </c>
      <c r="B404" s="95" t="s">
        <v>21</v>
      </c>
      <c r="C404" s="138" t="s">
        <v>2744</v>
      </c>
      <c r="D404" s="138" t="s">
        <v>152</v>
      </c>
      <c r="E404" s="95" t="s">
        <v>45</v>
      </c>
      <c r="F404" s="436">
        <v>2</v>
      </c>
      <c r="G404" s="436">
        <v>170.04</v>
      </c>
      <c r="H404" s="436">
        <v>340.08</v>
      </c>
      <c r="I404" s="142">
        <v>0</v>
      </c>
      <c r="J404" s="143">
        <v>0.99959999999999993</v>
      </c>
    </row>
    <row r="405" spans="1:10" s="139" customFormat="1" ht="25.5">
      <c r="A405" s="222" t="s">
        <v>3298</v>
      </c>
      <c r="B405" s="95" t="s">
        <v>21</v>
      </c>
      <c r="C405" s="138" t="s">
        <v>2424</v>
      </c>
      <c r="D405" s="138" t="s">
        <v>3299</v>
      </c>
      <c r="E405" s="95" t="s">
        <v>3</v>
      </c>
      <c r="F405" s="436">
        <v>16.8</v>
      </c>
      <c r="G405" s="436">
        <v>19.39</v>
      </c>
      <c r="H405" s="436">
        <v>325.75</v>
      </c>
      <c r="I405" s="142">
        <v>0</v>
      </c>
      <c r="J405" s="143">
        <v>0.99959999999999993</v>
      </c>
    </row>
    <row r="406" spans="1:10" s="139" customFormat="1" ht="25.5">
      <c r="A406" s="222" t="s">
        <v>1293</v>
      </c>
      <c r="B406" s="95" t="s">
        <v>21</v>
      </c>
      <c r="C406" s="138" t="s">
        <v>374</v>
      </c>
      <c r="D406" s="138" t="s">
        <v>152</v>
      </c>
      <c r="E406" s="95" t="s">
        <v>45</v>
      </c>
      <c r="F406" s="436">
        <v>5</v>
      </c>
      <c r="G406" s="436">
        <v>56.48</v>
      </c>
      <c r="H406" s="436">
        <v>282.39999999999998</v>
      </c>
      <c r="I406" s="142">
        <v>0</v>
      </c>
      <c r="J406" s="143">
        <v>0.99959999999999993</v>
      </c>
    </row>
    <row r="407" spans="1:10" s="139" customFormat="1" ht="25.5">
      <c r="A407" s="222" t="s">
        <v>1316</v>
      </c>
      <c r="B407" s="95" t="s">
        <v>21</v>
      </c>
      <c r="C407" s="138" t="s">
        <v>356</v>
      </c>
      <c r="D407" s="138" t="s">
        <v>152</v>
      </c>
      <c r="E407" s="95" t="s">
        <v>45</v>
      </c>
      <c r="F407" s="436">
        <v>14</v>
      </c>
      <c r="G407" s="436">
        <v>19.04</v>
      </c>
      <c r="H407" s="436">
        <v>266.56</v>
      </c>
      <c r="I407" s="142">
        <v>0</v>
      </c>
      <c r="J407" s="143">
        <v>0.99959999999999993</v>
      </c>
    </row>
    <row r="408" spans="1:10" s="139" customFormat="1" ht="38.25">
      <c r="A408" s="222" t="s">
        <v>3844</v>
      </c>
      <c r="B408" s="95" t="s">
        <v>21</v>
      </c>
      <c r="C408" s="138" t="s">
        <v>2697</v>
      </c>
      <c r="D408" s="138" t="s">
        <v>182</v>
      </c>
      <c r="E408" s="95" t="s">
        <v>45</v>
      </c>
      <c r="F408" s="436">
        <v>10</v>
      </c>
      <c r="G408" s="436">
        <v>26.16</v>
      </c>
      <c r="H408" s="436">
        <v>261.60000000000002</v>
      </c>
      <c r="I408" s="142">
        <v>0</v>
      </c>
      <c r="J408" s="143">
        <v>0.99959999999999993</v>
      </c>
    </row>
    <row r="409" spans="1:10" s="139" customFormat="1">
      <c r="A409" s="222" t="s">
        <v>3316</v>
      </c>
      <c r="B409" s="95" t="s">
        <v>44</v>
      </c>
      <c r="C409" s="138" t="s">
        <v>2439</v>
      </c>
      <c r="D409" s="138">
        <v>58</v>
      </c>
      <c r="E409" s="95" t="s">
        <v>45</v>
      </c>
      <c r="F409" s="436">
        <v>1</v>
      </c>
      <c r="G409" s="436">
        <v>237.68</v>
      </c>
      <c r="H409" s="436">
        <v>237.68</v>
      </c>
      <c r="I409" s="142">
        <v>0</v>
      </c>
      <c r="J409" s="143">
        <v>0.99959999999999993</v>
      </c>
    </row>
    <row r="410" spans="1:10" s="139" customFormat="1">
      <c r="A410" s="222" t="s">
        <v>3998</v>
      </c>
      <c r="B410" s="95" t="s">
        <v>44</v>
      </c>
      <c r="C410" s="138" t="s">
        <v>2776</v>
      </c>
      <c r="D410" s="138" t="s">
        <v>148</v>
      </c>
      <c r="E410" s="95" t="s">
        <v>1</v>
      </c>
      <c r="F410" s="436">
        <v>1</v>
      </c>
      <c r="G410" s="436">
        <v>231.46</v>
      </c>
      <c r="H410" s="436">
        <v>231.46</v>
      </c>
      <c r="I410" s="142">
        <v>0</v>
      </c>
      <c r="J410" s="143">
        <v>0.99970000000000003</v>
      </c>
    </row>
    <row r="411" spans="1:10" s="139" customFormat="1" ht="25.5">
      <c r="A411" s="222" t="s">
        <v>3756</v>
      </c>
      <c r="B411" s="95" t="s">
        <v>268</v>
      </c>
      <c r="C411" s="138" t="s">
        <v>2653</v>
      </c>
      <c r="D411" s="138" t="s">
        <v>931</v>
      </c>
      <c r="E411" s="95" t="s">
        <v>45</v>
      </c>
      <c r="F411" s="436">
        <v>2</v>
      </c>
      <c r="G411" s="436">
        <v>105.61</v>
      </c>
      <c r="H411" s="436">
        <v>211.22</v>
      </c>
      <c r="I411" s="142">
        <v>0</v>
      </c>
      <c r="J411" s="143">
        <v>0.99970000000000003</v>
      </c>
    </row>
    <row r="412" spans="1:10" s="139" customFormat="1" ht="25.5">
      <c r="A412" s="222" t="s">
        <v>1312</v>
      </c>
      <c r="B412" s="95" t="s">
        <v>21</v>
      </c>
      <c r="C412" s="138" t="s">
        <v>375</v>
      </c>
      <c r="D412" s="138" t="s">
        <v>152</v>
      </c>
      <c r="E412" s="95" t="s">
        <v>45</v>
      </c>
      <c r="F412" s="436">
        <v>2</v>
      </c>
      <c r="G412" s="436">
        <v>103.65</v>
      </c>
      <c r="H412" s="436">
        <v>207.3</v>
      </c>
      <c r="I412" s="142">
        <v>0</v>
      </c>
      <c r="J412" s="143">
        <v>0.99970000000000003</v>
      </c>
    </row>
    <row r="413" spans="1:10" s="139" customFormat="1" ht="25.5">
      <c r="A413" s="222" t="s">
        <v>1318</v>
      </c>
      <c r="B413" s="95" t="s">
        <v>21</v>
      </c>
      <c r="C413" s="138" t="s">
        <v>367</v>
      </c>
      <c r="D413" s="138" t="s">
        <v>152</v>
      </c>
      <c r="E413" s="95" t="s">
        <v>45</v>
      </c>
      <c r="F413" s="436">
        <v>15</v>
      </c>
      <c r="G413" s="436">
        <v>13.79</v>
      </c>
      <c r="H413" s="436">
        <v>206.85</v>
      </c>
      <c r="I413" s="142">
        <v>0</v>
      </c>
      <c r="J413" s="143">
        <v>0.99970000000000003</v>
      </c>
    </row>
    <row r="414" spans="1:10" s="139" customFormat="1" ht="25.5">
      <c r="A414" s="222" t="s">
        <v>3904</v>
      </c>
      <c r="B414" s="95" t="s">
        <v>16</v>
      </c>
      <c r="C414" s="138" t="s">
        <v>2732</v>
      </c>
      <c r="D414" s="138">
        <v>850</v>
      </c>
      <c r="E414" s="95" t="s">
        <v>2070</v>
      </c>
      <c r="F414" s="436">
        <v>1</v>
      </c>
      <c r="G414" s="436">
        <v>194.7</v>
      </c>
      <c r="H414" s="436">
        <v>194.7</v>
      </c>
      <c r="I414" s="142">
        <v>0</v>
      </c>
      <c r="J414" s="143">
        <v>0.99970000000000003</v>
      </c>
    </row>
    <row r="415" spans="1:10" s="139" customFormat="1" ht="38.25">
      <c r="A415" s="222" t="s">
        <v>3828</v>
      </c>
      <c r="B415" s="95" t="s">
        <v>21</v>
      </c>
      <c r="C415" s="138" t="s">
        <v>2686</v>
      </c>
      <c r="D415" s="138" t="s">
        <v>152</v>
      </c>
      <c r="E415" s="95" t="s">
        <v>45</v>
      </c>
      <c r="F415" s="436">
        <v>1</v>
      </c>
      <c r="G415" s="436">
        <v>193.7</v>
      </c>
      <c r="H415" s="436">
        <v>193.7</v>
      </c>
      <c r="I415" s="142">
        <v>0</v>
      </c>
      <c r="J415" s="143">
        <v>0.99970000000000003</v>
      </c>
    </row>
    <row r="416" spans="1:10" s="139" customFormat="1" ht="25.5">
      <c r="A416" s="222" t="s">
        <v>3733</v>
      </c>
      <c r="B416" s="95" t="s">
        <v>268</v>
      </c>
      <c r="C416" s="138" t="s">
        <v>2645</v>
      </c>
      <c r="D416" s="138" t="s">
        <v>931</v>
      </c>
      <c r="E416" s="95" t="s">
        <v>45</v>
      </c>
      <c r="F416" s="436">
        <v>12</v>
      </c>
      <c r="G416" s="436">
        <v>15.94</v>
      </c>
      <c r="H416" s="436">
        <v>191.28</v>
      </c>
      <c r="I416" s="142">
        <v>0</v>
      </c>
      <c r="J416" s="143">
        <v>0.99970000000000003</v>
      </c>
    </row>
    <row r="417" spans="1:10" s="139" customFormat="1" ht="25.5">
      <c r="A417" s="222" t="s">
        <v>3848</v>
      </c>
      <c r="B417" s="95" t="s">
        <v>268</v>
      </c>
      <c r="C417" s="138" t="s">
        <v>2698</v>
      </c>
      <c r="D417" s="138" t="s">
        <v>906</v>
      </c>
      <c r="E417" s="95" t="s">
        <v>45</v>
      </c>
      <c r="F417" s="436">
        <v>78</v>
      </c>
      <c r="G417" s="436">
        <v>2.44</v>
      </c>
      <c r="H417" s="436">
        <v>190.32</v>
      </c>
      <c r="I417" s="142">
        <v>0</v>
      </c>
      <c r="J417" s="143">
        <v>0.99970000000000003</v>
      </c>
    </row>
    <row r="418" spans="1:10" s="139" customFormat="1" ht="25.5">
      <c r="A418" s="222" t="s">
        <v>3659</v>
      </c>
      <c r="B418" s="95" t="s">
        <v>44</v>
      </c>
      <c r="C418" s="138" t="s">
        <v>2614</v>
      </c>
      <c r="D418" s="138" t="s">
        <v>148</v>
      </c>
      <c r="E418" s="95" t="s">
        <v>1</v>
      </c>
      <c r="F418" s="436">
        <v>1</v>
      </c>
      <c r="G418" s="436">
        <v>188.6</v>
      </c>
      <c r="H418" s="436">
        <v>188.6</v>
      </c>
      <c r="I418" s="142">
        <v>0</v>
      </c>
      <c r="J418" s="143">
        <v>0.99970000000000003</v>
      </c>
    </row>
    <row r="419" spans="1:10" s="139" customFormat="1" ht="38.25">
      <c r="A419" s="222" t="s">
        <v>4132</v>
      </c>
      <c r="B419" s="95" t="s">
        <v>21</v>
      </c>
      <c r="C419" s="138" t="s">
        <v>2829</v>
      </c>
      <c r="D419" s="138" t="s">
        <v>182</v>
      </c>
      <c r="E419" s="95" t="s">
        <v>45</v>
      </c>
      <c r="F419" s="436">
        <v>12</v>
      </c>
      <c r="G419" s="436">
        <v>15.02</v>
      </c>
      <c r="H419" s="436">
        <v>180.24</v>
      </c>
      <c r="I419" s="142">
        <v>0</v>
      </c>
      <c r="J419" s="143">
        <v>0.99980000000000002</v>
      </c>
    </row>
    <row r="420" spans="1:10" s="139" customFormat="1" ht="38.25">
      <c r="A420" s="222" t="s">
        <v>1299</v>
      </c>
      <c r="B420" s="95" t="s">
        <v>21</v>
      </c>
      <c r="C420" s="138" t="s">
        <v>397</v>
      </c>
      <c r="D420" s="138" t="s">
        <v>152</v>
      </c>
      <c r="E420" s="95" t="s">
        <v>45</v>
      </c>
      <c r="F420" s="436">
        <v>4</v>
      </c>
      <c r="G420" s="436">
        <v>43.24</v>
      </c>
      <c r="H420" s="436">
        <v>172.96</v>
      </c>
      <c r="I420" s="142">
        <v>0</v>
      </c>
      <c r="J420" s="143">
        <v>0.99980000000000002</v>
      </c>
    </row>
    <row r="421" spans="1:10" s="139" customFormat="1" ht="38.25">
      <c r="A421" s="222" t="s">
        <v>3369</v>
      </c>
      <c r="B421" s="95" t="s">
        <v>21</v>
      </c>
      <c r="C421" s="138" t="s">
        <v>2474</v>
      </c>
      <c r="D421" s="138" t="s">
        <v>182</v>
      </c>
      <c r="E421" s="95" t="s">
        <v>45</v>
      </c>
      <c r="F421" s="436">
        <v>5</v>
      </c>
      <c r="G421" s="436">
        <v>33.71</v>
      </c>
      <c r="H421" s="436">
        <v>168.55</v>
      </c>
      <c r="I421" s="142">
        <v>0</v>
      </c>
      <c r="J421" s="143">
        <v>0.99980000000000002</v>
      </c>
    </row>
    <row r="422" spans="1:10" s="139" customFormat="1" ht="38.25">
      <c r="A422" s="222" t="s">
        <v>2293</v>
      </c>
      <c r="B422" s="95" t="s">
        <v>21</v>
      </c>
      <c r="C422" s="138" t="s">
        <v>2287</v>
      </c>
      <c r="D422" s="138" t="s">
        <v>182</v>
      </c>
      <c r="E422" s="95" t="s">
        <v>45</v>
      </c>
      <c r="F422" s="436">
        <v>2</v>
      </c>
      <c r="G422" s="436">
        <v>82.4</v>
      </c>
      <c r="H422" s="436">
        <v>164.8</v>
      </c>
      <c r="I422" s="142">
        <v>0</v>
      </c>
      <c r="J422" s="143">
        <v>0.99980000000000002</v>
      </c>
    </row>
    <row r="423" spans="1:10" s="139" customFormat="1" ht="25.5">
      <c r="A423" s="222" t="s">
        <v>3980</v>
      </c>
      <c r="B423" s="95" t="s">
        <v>268</v>
      </c>
      <c r="C423" s="138" t="s">
        <v>2763</v>
      </c>
      <c r="D423" s="138" t="s">
        <v>939</v>
      </c>
      <c r="E423" s="95" t="s">
        <v>45</v>
      </c>
      <c r="F423" s="436">
        <v>1</v>
      </c>
      <c r="G423" s="436">
        <v>164.22</v>
      </c>
      <c r="H423" s="436">
        <v>164.22</v>
      </c>
      <c r="I423" s="142">
        <v>0</v>
      </c>
      <c r="J423" s="143">
        <v>0.99980000000000002</v>
      </c>
    </row>
    <row r="424" spans="1:10" s="139" customFormat="1" ht="38.25">
      <c r="A424" s="222" t="s">
        <v>3373</v>
      </c>
      <c r="B424" s="95" t="s">
        <v>21</v>
      </c>
      <c r="C424" s="138" t="s">
        <v>2476</v>
      </c>
      <c r="D424" s="138" t="s">
        <v>182</v>
      </c>
      <c r="E424" s="95" t="s">
        <v>45</v>
      </c>
      <c r="F424" s="436">
        <v>3</v>
      </c>
      <c r="G424" s="436">
        <v>54.21</v>
      </c>
      <c r="H424" s="436">
        <v>162.63</v>
      </c>
      <c r="I424" s="142">
        <v>0</v>
      </c>
      <c r="J424" s="143">
        <v>0.99980000000000002</v>
      </c>
    </row>
    <row r="425" spans="1:10" s="139" customFormat="1" ht="38.25">
      <c r="A425" s="222" t="s">
        <v>3341</v>
      </c>
      <c r="B425" s="95" t="s">
        <v>21</v>
      </c>
      <c r="C425" s="138" t="s">
        <v>2455</v>
      </c>
      <c r="D425" s="138" t="s">
        <v>182</v>
      </c>
      <c r="E425" s="95" t="s">
        <v>45</v>
      </c>
      <c r="F425" s="436">
        <v>14</v>
      </c>
      <c r="G425" s="436">
        <v>11.4</v>
      </c>
      <c r="H425" s="436">
        <v>159.6</v>
      </c>
      <c r="I425" s="142">
        <v>0</v>
      </c>
      <c r="J425" s="143">
        <v>0.99980000000000002</v>
      </c>
    </row>
    <row r="426" spans="1:10" s="139" customFormat="1" ht="38.25">
      <c r="A426" s="222" t="s">
        <v>3724</v>
      </c>
      <c r="B426" s="95" t="s">
        <v>21</v>
      </c>
      <c r="C426" s="138" t="s">
        <v>2642</v>
      </c>
      <c r="D426" s="138" t="s">
        <v>152</v>
      </c>
      <c r="E426" s="95" t="s">
        <v>45</v>
      </c>
      <c r="F426" s="436">
        <v>2</v>
      </c>
      <c r="G426" s="436">
        <v>78.86</v>
      </c>
      <c r="H426" s="436">
        <v>157.72</v>
      </c>
      <c r="I426" s="142">
        <v>0</v>
      </c>
      <c r="J426" s="143">
        <v>0.99980000000000002</v>
      </c>
    </row>
    <row r="427" spans="1:10" s="139" customFormat="1" ht="25.5">
      <c r="A427" s="222" t="s">
        <v>1319</v>
      </c>
      <c r="B427" s="95" t="s">
        <v>21</v>
      </c>
      <c r="C427" s="138" t="s">
        <v>369</v>
      </c>
      <c r="D427" s="138" t="s">
        <v>152</v>
      </c>
      <c r="E427" s="95" t="s">
        <v>45</v>
      </c>
      <c r="F427" s="436">
        <v>4</v>
      </c>
      <c r="G427" s="436">
        <v>38.46</v>
      </c>
      <c r="H427" s="436">
        <v>153.84</v>
      </c>
      <c r="I427" s="142">
        <v>0</v>
      </c>
      <c r="J427" s="143">
        <v>0.99980000000000002</v>
      </c>
    </row>
    <row r="428" spans="1:10" s="139" customFormat="1" ht="25.5">
      <c r="A428" s="222" t="s">
        <v>3741</v>
      </c>
      <c r="B428" s="95" t="s">
        <v>487</v>
      </c>
      <c r="C428" s="138" t="s">
        <v>2646</v>
      </c>
      <c r="D428" s="138" t="s">
        <v>3678</v>
      </c>
      <c r="E428" s="95" t="s">
        <v>17</v>
      </c>
      <c r="F428" s="436">
        <v>2</v>
      </c>
      <c r="G428" s="436">
        <v>73.150000000000006</v>
      </c>
      <c r="H428" s="436">
        <v>146.30000000000001</v>
      </c>
      <c r="I428" s="142">
        <v>0</v>
      </c>
      <c r="J428" s="143">
        <v>0.99980000000000002</v>
      </c>
    </row>
    <row r="429" spans="1:10" s="139" customFormat="1" ht="38.25">
      <c r="A429" s="222" t="s">
        <v>3775</v>
      </c>
      <c r="B429" s="95" t="s">
        <v>21</v>
      </c>
      <c r="C429" s="138" t="s">
        <v>2666</v>
      </c>
      <c r="D429" s="138" t="s">
        <v>152</v>
      </c>
      <c r="E429" s="95" t="s">
        <v>45</v>
      </c>
      <c r="F429" s="436">
        <v>1</v>
      </c>
      <c r="G429" s="436">
        <v>139.43</v>
      </c>
      <c r="H429" s="436">
        <v>139.43</v>
      </c>
      <c r="I429" s="142">
        <v>0</v>
      </c>
      <c r="J429" s="143">
        <v>0.9998999999999999</v>
      </c>
    </row>
    <row r="430" spans="1:10" s="139" customFormat="1" ht="38.25">
      <c r="A430" s="222" t="s">
        <v>1321</v>
      </c>
      <c r="B430" s="95" t="s">
        <v>21</v>
      </c>
      <c r="C430" s="138" t="s">
        <v>119</v>
      </c>
      <c r="D430" s="138" t="s">
        <v>182</v>
      </c>
      <c r="E430" s="95" t="s">
        <v>45</v>
      </c>
      <c r="F430" s="436">
        <v>9</v>
      </c>
      <c r="G430" s="436">
        <v>15.35</v>
      </c>
      <c r="H430" s="436">
        <v>138.15</v>
      </c>
      <c r="I430" s="142">
        <v>0</v>
      </c>
      <c r="J430" s="143">
        <v>0.9998999999999999</v>
      </c>
    </row>
    <row r="431" spans="1:10" s="139" customFormat="1" ht="25.5">
      <c r="A431" s="222" t="s">
        <v>3670</v>
      </c>
      <c r="B431" s="95" t="s">
        <v>21</v>
      </c>
      <c r="C431" s="138" t="s">
        <v>2625</v>
      </c>
      <c r="D431" s="138" t="s">
        <v>152</v>
      </c>
      <c r="E431" s="95" t="s">
        <v>45</v>
      </c>
      <c r="F431" s="436">
        <v>14</v>
      </c>
      <c r="G431" s="436">
        <v>9.77</v>
      </c>
      <c r="H431" s="436">
        <v>136.78</v>
      </c>
      <c r="I431" s="142">
        <v>0</v>
      </c>
      <c r="J431" s="143">
        <v>0.9998999999999999</v>
      </c>
    </row>
    <row r="432" spans="1:10" s="139" customFormat="1" ht="38.25">
      <c r="A432" s="222" t="s">
        <v>3717</v>
      </c>
      <c r="B432" s="95" t="s">
        <v>21</v>
      </c>
      <c r="C432" s="138" t="s">
        <v>2639</v>
      </c>
      <c r="D432" s="138" t="s">
        <v>152</v>
      </c>
      <c r="E432" s="95" t="s">
        <v>45</v>
      </c>
      <c r="F432" s="436">
        <v>2</v>
      </c>
      <c r="G432" s="436">
        <v>67.98</v>
      </c>
      <c r="H432" s="436">
        <v>135.96</v>
      </c>
      <c r="I432" s="142">
        <v>0</v>
      </c>
      <c r="J432" s="143">
        <v>0.9998999999999999</v>
      </c>
    </row>
    <row r="433" spans="1:10" s="139" customFormat="1">
      <c r="A433" s="222" t="s">
        <v>1213</v>
      </c>
      <c r="B433" s="95" t="s">
        <v>21</v>
      </c>
      <c r="C433" s="138" t="s">
        <v>261</v>
      </c>
      <c r="D433" s="138" t="s">
        <v>178</v>
      </c>
      <c r="E433" s="95" t="s">
        <v>2</v>
      </c>
      <c r="F433" s="436">
        <v>6.33</v>
      </c>
      <c r="G433" s="436">
        <v>20.61</v>
      </c>
      <c r="H433" s="436">
        <v>130.46</v>
      </c>
      <c r="I433" s="142">
        <v>0</v>
      </c>
      <c r="J433" s="143">
        <v>0.9998999999999999</v>
      </c>
    </row>
    <row r="434" spans="1:10" s="139" customFormat="1" ht="25.5">
      <c r="A434" s="222" t="s">
        <v>3991</v>
      </c>
      <c r="B434" s="95" t="s">
        <v>16</v>
      </c>
      <c r="C434" s="138" t="s">
        <v>2770</v>
      </c>
      <c r="D434" s="138">
        <v>850</v>
      </c>
      <c r="E434" s="95" t="s">
        <v>2070</v>
      </c>
      <c r="F434" s="436">
        <v>1</v>
      </c>
      <c r="G434" s="436">
        <v>124.9</v>
      </c>
      <c r="H434" s="436">
        <v>124.9</v>
      </c>
      <c r="I434" s="142">
        <v>0</v>
      </c>
      <c r="J434" s="143">
        <v>0.9998999999999999</v>
      </c>
    </row>
    <row r="435" spans="1:10" s="139" customFormat="1" ht="38.25">
      <c r="A435" s="222" t="s">
        <v>3331</v>
      </c>
      <c r="B435" s="95" t="s">
        <v>21</v>
      </c>
      <c r="C435" s="138" t="s">
        <v>2449</v>
      </c>
      <c r="D435" s="138" t="s">
        <v>182</v>
      </c>
      <c r="E435" s="95" t="s">
        <v>45</v>
      </c>
      <c r="F435" s="436">
        <v>3</v>
      </c>
      <c r="G435" s="436">
        <v>39.97</v>
      </c>
      <c r="H435" s="436">
        <v>119.91</v>
      </c>
      <c r="I435" s="142">
        <v>0</v>
      </c>
      <c r="J435" s="143">
        <v>0.9998999999999999</v>
      </c>
    </row>
    <row r="436" spans="1:10" s="139" customFormat="1" ht="38.25">
      <c r="A436" s="222" t="s">
        <v>3951</v>
      </c>
      <c r="B436" s="95" t="s">
        <v>21</v>
      </c>
      <c r="C436" s="138" t="s">
        <v>2751</v>
      </c>
      <c r="D436" s="138" t="s">
        <v>643</v>
      </c>
      <c r="E436" s="95" t="s">
        <v>3</v>
      </c>
      <c r="F436" s="436">
        <v>5</v>
      </c>
      <c r="G436" s="436">
        <v>23.2</v>
      </c>
      <c r="H436" s="436">
        <v>116</v>
      </c>
      <c r="I436" s="142">
        <v>0</v>
      </c>
      <c r="J436" s="143">
        <v>0.9998999999999999</v>
      </c>
    </row>
    <row r="437" spans="1:10" s="139" customFormat="1" ht="25.5">
      <c r="A437" s="222" t="s">
        <v>1247</v>
      </c>
      <c r="B437" s="95" t="s">
        <v>21</v>
      </c>
      <c r="C437" s="138" t="s">
        <v>2620</v>
      </c>
      <c r="D437" s="138" t="s">
        <v>152</v>
      </c>
      <c r="E437" s="95" t="s">
        <v>34</v>
      </c>
      <c r="F437" s="436">
        <v>3.67</v>
      </c>
      <c r="G437" s="436">
        <v>30.14</v>
      </c>
      <c r="H437" s="436">
        <v>110.61</v>
      </c>
      <c r="I437" s="142">
        <v>0</v>
      </c>
      <c r="J437" s="143">
        <v>0.9998999999999999</v>
      </c>
    </row>
    <row r="438" spans="1:10" s="139" customFormat="1" ht="25.5">
      <c r="A438" s="222" t="s">
        <v>1303</v>
      </c>
      <c r="B438" s="95" t="s">
        <v>21</v>
      </c>
      <c r="C438" s="138" t="s">
        <v>351</v>
      </c>
      <c r="D438" s="138" t="s">
        <v>152</v>
      </c>
      <c r="E438" s="95" t="s">
        <v>45</v>
      </c>
      <c r="F438" s="436">
        <v>5</v>
      </c>
      <c r="G438" s="436">
        <v>21.75</v>
      </c>
      <c r="H438" s="436">
        <v>108.75</v>
      </c>
      <c r="I438" s="142">
        <v>0</v>
      </c>
      <c r="J438" s="143">
        <v>0.9998999999999999</v>
      </c>
    </row>
    <row r="439" spans="1:10" s="139" customFormat="1" ht="51">
      <c r="A439" s="222" t="s">
        <v>3699</v>
      </c>
      <c r="B439" s="95" t="s">
        <v>21</v>
      </c>
      <c r="C439" s="138" t="s">
        <v>2631</v>
      </c>
      <c r="D439" s="138" t="s">
        <v>152</v>
      </c>
      <c r="E439" s="95" t="s">
        <v>45</v>
      </c>
      <c r="F439" s="436">
        <v>3</v>
      </c>
      <c r="G439" s="436">
        <v>33.770000000000003</v>
      </c>
      <c r="H439" s="436">
        <v>101.31</v>
      </c>
      <c r="I439" s="142">
        <v>0</v>
      </c>
      <c r="J439" s="143">
        <v>0.9998999999999999</v>
      </c>
    </row>
    <row r="440" spans="1:10" s="139" customFormat="1" ht="38.25">
      <c r="A440" s="222" t="s">
        <v>4100</v>
      </c>
      <c r="B440" s="95" t="s">
        <v>21</v>
      </c>
      <c r="C440" s="138" t="s">
        <v>2804</v>
      </c>
      <c r="D440" s="138" t="s">
        <v>182</v>
      </c>
      <c r="E440" s="95" t="s">
        <v>45</v>
      </c>
      <c r="F440" s="436">
        <v>1</v>
      </c>
      <c r="G440" s="436">
        <v>92.94</v>
      </c>
      <c r="H440" s="436">
        <v>92.94</v>
      </c>
      <c r="I440" s="142">
        <v>0</v>
      </c>
      <c r="J440" s="143">
        <v>0.9998999999999999</v>
      </c>
    </row>
    <row r="441" spans="1:10" s="139" customFormat="1" ht="25.5">
      <c r="A441" s="222" t="s">
        <v>3933</v>
      </c>
      <c r="B441" s="95" t="s">
        <v>44</v>
      </c>
      <c r="C441" s="138" t="s">
        <v>2747</v>
      </c>
      <c r="D441" s="138" t="s">
        <v>528</v>
      </c>
      <c r="E441" s="95" t="s">
        <v>1</v>
      </c>
      <c r="F441" s="436">
        <v>1</v>
      </c>
      <c r="G441" s="436">
        <v>87.16</v>
      </c>
      <c r="H441" s="436">
        <v>87.16</v>
      </c>
      <c r="I441" s="142">
        <v>0</v>
      </c>
      <c r="J441" s="143">
        <v>0.9998999999999999</v>
      </c>
    </row>
    <row r="442" spans="1:10" s="139" customFormat="1" ht="25.5">
      <c r="A442" s="222" t="s">
        <v>3800</v>
      </c>
      <c r="B442" s="95" t="s">
        <v>268</v>
      </c>
      <c r="C442" s="138" t="s">
        <v>2674</v>
      </c>
      <c r="D442" s="138" t="s">
        <v>996</v>
      </c>
      <c r="E442" s="95" t="s">
        <v>45</v>
      </c>
      <c r="F442" s="436">
        <v>2</v>
      </c>
      <c r="G442" s="436">
        <v>40.61</v>
      </c>
      <c r="H442" s="436">
        <v>81.22</v>
      </c>
      <c r="I442" s="142">
        <v>0</v>
      </c>
      <c r="J442" s="143">
        <v>0.9998999999999999</v>
      </c>
    </row>
    <row r="443" spans="1:10" s="139" customFormat="1" ht="38.25">
      <c r="A443" s="222" t="s">
        <v>3747</v>
      </c>
      <c r="B443" s="95" t="s">
        <v>21</v>
      </c>
      <c r="C443" s="138" t="s">
        <v>2648</v>
      </c>
      <c r="D443" s="138" t="s">
        <v>1099</v>
      </c>
      <c r="E443" s="95" t="s">
        <v>45</v>
      </c>
      <c r="F443" s="436">
        <v>1</v>
      </c>
      <c r="G443" s="436">
        <v>81.08</v>
      </c>
      <c r="H443" s="436">
        <v>81.08</v>
      </c>
      <c r="I443" s="142">
        <v>0</v>
      </c>
      <c r="J443" s="143">
        <v>0.9998999999999999</v>
      </c>
    </row>
    <row r="444" spans="1:10" s="139" customFormat="1" ht="38.25">
      <c r="A444" s="222" t="s">
        <v>3377</v>
      </c>
      <c r="B444" s="95" t="s">
        <v>21</v>
      </c>
      <c r="C444" s="138" t="s">
        <v>2478</v>
      </c>
      <c r="D444" s="138" t="s">
        <v>182</v>
      </c>
      <c r="E444" s="95" t="s">
        <v>45</v>
      </c>
      <c r="F444" s="436">
        <v>1</v>
      </c>
      <c r="G444" s="436">
        <v>74.64</v>
      </c>
      <c r="H444" s="436">
        <v>74.64</v>
      </c>
      <c r="I444" s="142">
        <v>0</v>
      </c>
      <c r="J444" s="143">
        <v>0.9998999999999999</v>
      </c>
    </row>
    <row r="445" spans="1:10" s="139" customFormat="1" ht="25.5">
      <c r="A445" s="222" t="s">
        <v>3752</v>
      </c>
      <c r="B445" s="95" t="s">
        <v>44</v>
      </c>
      <c r="C445" s="138" t="s">
        <v>2650</v>
      </c>
      <c r="D445" s="138" t="s">
        <v>152</v>
      </c>
      <c r="E445" s="95" t="s">
        <v>45</v>
      </c>
      <c r="F445" s="436">
        <v>3</v>
      </c>
      <c r="G445" s="436">
        <v>23.25</v>
      </c>
      <c r="H445" s="436">
        <v>69.75</v>
      </c>
      <c r="I445" s="142">
        <v>0</v>
      </c>
      <c r="J445" s="143">
        <v>1</v>
      </c>
    </row>
    <row r="446" spans="1:10" s="139" customFormat="1" ht="25.5">
      <c r="A446" s="222" t="s">
        <v>3674</v>
      </c>
      <c r="B446" s="95" t="s">
        <v>21</v>
      </c>
      <c r="C446" s="138" t="s">
        <v>2627</v>
      </c>
      <c r="D446" s="138" t="s">
        <v>152</v>
      </c>
      <c r="E446" s="95" t="s">
        <v>45</v>
      </c>
      <c r="F446" s="436">
        <v>2</v>
      </c>
      <c r="G446" s="436">
        <v>34.86</v>
      </c>
      <c r="H446" s="436">
        <v>69.72</v>
      </c>
      <c r="I446" s="142">
        <v>0</v>
      </c>
      <c r="J446" s="143">
        <v>1</v>
      </c>
    </row>
    <row r="447" spans="1:10" s="139" customFormat="1" ht="25.5">
      <c r="A447" s="222" t="s">
        <v>3753</v>
      </c>
      <c r="B447" s="95" t="s">
        <v>44</v>
      </c>
      <c r="C447" s="138" t="s">
        <v>2652</v>
      </c>
      <c r="D447" s="138" t="s">
        <v>152</v>
      </c>
      <c r="E447" s="95" t="s">
        <v>1</v>
      </c>
      <c r="F447" s="436">
        <v>2</v>
      </c>
      <c r="G447" s="436">
        <v>32.590000000000003</v>
      </c>
      <c r="H447" s="436">
        <v>65.180000000000007</v>
      </c>
      <c r="I447" s="142">
        <v>0</v>
      </c>
      <c r="J447" s="143">
        <v>1</v>
      </c>
    </row>
    <row r="448" spans="1:10" s="139" customFormat="1" ht="25.5">
      <c r="A448" s="222" t="s">
        <v>3976</v>
      </c>
      <c r="B448" s="95" t="s">
        <v>16</v>
      </c>
      <c r="C448" s="138" t="s">
        <v>2761</v>
      </c>
      <c r="D448" s="138">
        <v>850</v>
      </c>
      <c r="E448" s="95" t="s">
        <v>2070</v>
      </c>
      <c r="F448" s="436">
        <v>1</v>
      </c>
      <c r="G448" s="436">
        <v>60.56</v>
      </c>
      <c r="H448" s="436">
        <v>60.56</v>
      </c>
      <c r="I448" s="142">
        <v>0</v>
      </c>
      <c r="J448" s="143">
        <v>1</v>
      </c>
    </row>
    <row r="449" spans="1:10" s="139" customFormat="1" ht="38.25">
      <c r="A449" s="222" t="s">
        <v>3744</v>
      </c>
      <c r="B449" s="95" t="s">
        <v>21</v>
      </c>
      <c r="C449" s="138" t="s">
        <v>2647</v>
      </c>
      <c r="D449" s="138" t="s">
        <v>152</v>
      </c>
      <c r="E449" s="95" t="s">
        <v>45</v>
      </c>
      <c r="F449" s="436">
        <v>3</v>
      </c>
      <c r="G449" s="436">
        <v>19.07</v>
      </c>
      <c r="H449" s="436">
        <v>57.21</v>
      </c>
      <c r="I449" s="142">
        <v>0</v>
      </c>
      <c r="J449" s="143">
        <v>1</v>
      </c>
    </row>
    <row r="450" spans="1:10" s="139" customFormat="1" ht="38.25">
      <c r="A450" s="222" t="s">
        <v>2292</v>
      </c>
      <c r="B450" s="95" t="s">
        <v>21</v>
      </c>
      <c r="C450" s="138" t="s">
        <v>2286</v>
      </c>
      <c r="D450" s="138" t="s">
        <v>182</v>
      </c>
      <c r="E450" s="95" t="s">
        <v>45</v>
      </c>
      <c r="F450" s="436">
        <v>4</v>
      </c>
      <c r="G450" s="436">
        <v>13.82</v>
      </c>
      <c r="H450" s="436">
        <v>55.28</v>
      </c>
      <c r="I450" s="142">
        <v>0</v>
      </c>
      <c r="J450" s="143">
        <v>1</v>
      </c>
    </row>
    <row r="451" spans="1:10" s="139" customFormat="1" ht="25.5">
      <c r="A451" s="222" t="s">
        <v>1315</v>
      </c>
      <c r="B451" s="95" t="s">
        <v>21</v>
      </c>
      <c r="C451" s="138" t="s">
        <v>373</v>
      </c>
      <c r="D451" s="138" t="s">
        <v>152</v>
      </c>
      <c r="E451" s="95" t="s">
        <v>45</v>
      </c>
      <c r="F451" s="436">
        <v>2</v>
      </c>
      <c r="G451" s="436">
        <v>27.35</v>
      </c>
      <c r="H451" s="436">
        <v>54.7</v>
      </c>
      <c r="I451" s="142">
        <v>0</v>
      </c>
      <c r="J451" s="143">
        <v>1</v>
      </c>
    </row>
    <row r="452" spans="1:10" s="139" customFormat="1" ht="38.25">
      <c r="A452" s="222" t="s">
        <v>1317</v>
      </c>
      <c r="B452" s="95" t="s">
        <v>44</v>
      </c>
      <c r="C452" s="138" t="s">
        <v>123</v>
      </c>
      <c r="D452" s="138" t="s">
        <v>182</v>
      </c>
      <c r="E452" s="95" t="s">
        <v>45</v>
      </c>
      <c r="F452" s="436">
        <v>2</v>
      </c>
      <c r="G452" s="436">
        <v>27.19</v>
      </c>
      <c r="H452" s="436">
        <v>54.38</v>
      </c>
      <c r="I452" s="142">
        <v>0</v>
      </c>
      <c r="J452" s="143">
        <v>1</v>
      </c>
    </row>
    <row r="453" spans="1:10" s="139" customFormat="1" ht="38.25">
      <c r="A453" s="222" t="s">
        <v>3773</v>
      </c>
      <c r="B453" s="95" t="s">
        <v>21</v>
      </c>
      <c r="C453" s="138" t="s">
        <v>2663</v>
      </c>
      <c r="D453" s="138" t="s">
        <v>152</v>
      </c>
      <c r="E453" s="95" t="s">
        <v>45</v>
      </c>
      <c r="F453" s="436">
        <v>2</v>
      </c>
      <c r="G453" s="436">
        <v>23.21</v>
      </c>
      <c r="H453" s="436">
        <v>46.42</v>
      </c>
      <c r="I453" s="142">
        <v>0</v>
      </c>
      <c r="J453" s="143">
        <v>1</v>
      </c>
    </row>
    <row r="454" spans="1:10" s="139" customFormat="1" ht="25.5">
      <c r="A454" s="222" t="s">
        <v>1289</v>
      </c>
      <c r="B454" s="95" t="s">
        <v>21</v>
      </c>
      <c r="C454" s="138" t="s">
        <v>353</v>
      </c>
      <c r="D454" s="138" t="s">
        <v>152</v>
      </c>
      <c r="E454" s="95" t="s">
        <v>45</v>
      </c>
      <c r="F454" s="436">
        <v>1</v>
      </c>
      <c r="G454" s="436">
        <v>44.8</v>
      </c>
      <c r="H454" s="436">
        <v>44.8</v>
      </c>
      <c r="I454" s="142">
        <v>0</v>
      </c>
      <c r="J454" s="143">
        <v>1</v>
      </c>
    </row>
    <row r="455" spans="1:10" s="139" customFormat="1" ht="25.5">
      <c r="A455" s="222" t="s">
        <v>1307</v>
      </c>
      <c r="B455" s="95" t="s">
        <v>21</v>
      </c>
      <c r="C455" s="138" t="s">
        <v>361</v>
      </c>
      <c r="D455" s="138" t="s">
        <v>152</v>
      </c>
      <c r="E455" s="95" t="s">
        <v>45</v>
      </c>
      <c r="F455" s="436">
        <v>2</v>
      </c>
      <c r="G455" s="436">
        <v>21.35</v>
      </c>
      <c r="H455" s="436">
        <v>42.7</v>
      </c>
      <c r="I455" s="142">
        <v>0</v>
      </c>
      <c r="J455" s="143">
        <v>1</v>
      </c>
    </row>
    <row r="456" spans="1:10" s="139" customFormat="1" ht="38.25">
      <c r="A456" s="222" t="s">
        <v>3723</v>
      </c>
      <c r="B456" s="95" t="s">
        <v>21</v>
      </c>
      <c r="C456" s="138" t="s">
        <v>2641</v>
      </c>
      <c r="D456" s="138" t="s">
        <v>152</v>
      </c>
      <c r="E456" s="95" t="s">
        <v>45</v>
      </c>
      <c r="F456" s="436">
        <v>1</v>
      </c>
      <c r="G456" s="436">
        <v>42.54</v>
      </c>
      <c r="H456" s="436">
        <v>42.54</v>
      </c>
      <c r="I456" s="142">
        <v>0</v>
      </c>
      <c r="J456" s="143">
        <v>1</v>
      </c>
    </row>
    <row r="457" spans="1:10" s="139" customFormat="1">
      <c r="A457" s="222" t="s">
        <v>4357</v>
      </c>
      <c r="B457" s="95" t="s">
        <v>44</v>
      </c>
      <c r="C457" s="138" t="s">
        <v>3027</v>
      </c>
      <c r="D457" s="138" t="s">
        <v>148</v>
      </c>
      <c r="E457" s="95" t="s">
        <v>1</v>
      </c>
      <c r="F457" s="436">
        <v>1</v>
      </c>
      <c r="G457" s="436">
        <v>41.8</v>
      </c>
      <c r="H457" s="436">
        <v>41.8</v>
      </c>
      <c r="I457" s="142">
        <v>0</v>
      </c>
      <c r="J457" s="143">
        <v>1</v>
      </c>
    </row>
    <row r="458" spans="1:10" s="139" customFormat="1" ht="25.5">
      <c r="A458" s="222" t="s">
        <v>3605</v>
      </c>
      <c r="B458" s="95" t="s">
        <v>487</v>
      </c>
      <c r="C458" s="138" t="s">
        <v>2589</v>
      </c>
      <c r="D458" s="138" t="s">
        <v>3601</v>
      </c>
      <c r="E458" s="95" t="s">
        <v>17</v>
      </c>
      <c r="F458" s="436">
        <v>2</v>
      </c>
      <c r="G458" s="436">
        <v>18.29</v>
      </c>
      <c r="H458" s="436">
        <v>36.58</v>
      </c>
      <c r="I458" s="142">
        <v>0</v>
      </c>
      <c r="J458" s="143">
        <v>1</v>
      </c>
    </row>
    <row r="459" spans="1:10" s="163" customFormat="1" ht="38.25">
      <c r="A459" s="222" t="s">
        <v>1305</v>
      </c>
      <c r="B459" s="95" t="s">
        <v>21</v>
      </c>
      <c r="C459" s="181" t="s">
        <v>418</v>
      </c>
      <c r="D459" s="181" t="s">
        <v>152</v>
      </c>
      <c r="E459" s="95" t="s">
        <v>45</v>
      </c>
      <c r="F459" s="436">
        <v>3</v>
      </c>
      <c r="G459" s="436">
        <v>11.23</v>
      </c>
      <c r="H459" s="436">
        <v>33.69</v>
      </c>
      <c r="I459" s="142">
        <v>0</v>
      </c>
      <c r="J459" s="143">
        <v>1</v>
      </c>
    </row>
    <row r="460" spans="1:10" s="163" customFormat="1" ht="25.5">
      <c r="A460" s="222" t="s">
        <v>3677</v>
      </c>
      <c r="B460" s="95" t="s">
        <v>487</v>
      </c>
      <c r="C460" s="181" t="s">
        <v>2628</v>
      </c>
      <c r="D460" s="181" t="s">
        <v>3678</v>
      </c>
      <c r="E460" s="95" t="s">
        <v>17</v>
      </c>
      <c r="F460" s="436">
        <v>1</v>
      </c>
      <c r="G460" s="436">
        <v>30.01</v>
      </c>
      <c r="H460" s="436">
        <v>30.01</v>
      </c>
      <c r="I460" s="142">
        <v>0</v>
      </c>
      <c r="J460" s="143">
        <v>1</v>
      </c>
    </row>
    <row r="461" spans="1:10" s="163" customFormat="1" ht="25.5">
      <c r="A461" s="222" t="s">
        <v>3600</v>
      </c>
      <c r="B461" s="95" t="s">
        <v>487</v>
      </c>
      <c r="C461" s="181" t="s">
        <v>2587</v>
      </c>
      <c r="D461" s="181" t="s">
        <v>3601</v>
      </c>
      <c r="E461" s="95" t="s">
        <v>17</v>
      </c>
      <c r="F461" s="436">
        <v>2</v>
      </c>
      <c r="G461" s="436">
        <v>13.61</v>
      </c>
      <c r="H461" s="436">
        <v>27.22</v>
      </c>
      <c r="I461" s="142">
        <v>0</v>
      </c>
      <c r="J461" s="143">
        <v>1</v>
      </c>
    </row>
    <row r="462" spans="1:10" s="163" customFormat="1" ht="25.5">
      <c r="A462" s="222" t="s">
        <v>3689</v>
      </c>
      <c r="B462" s="95" t="s">
        <v>16</v>
      </c>
      <c r="C462" s="181" t="s">
        <v>2629</v>
      </c>
      <c r="D462" s="181">
        <v>815</v>
      </c>
      <c r="E462" s="95" t="s">
        <v>2070</v>
      </c>
      <c r="F462" s="436">
        <v>1</v>
      </c>
      <c r="G462" s="436">
        <v>20.7</v>
      </c>
      <c r="H462" s="436">
        <v>20.7</v>
      </c>
      <c r="I462" s="142">
        <v>0</v>
      </c>
      <c r="J462" s="143">
        <v>1</v>
      </c>
    </row>
    <row r="463" spans="1:10" s="163" customFormat="1" ht="25.5">
      <c r="A463" s="222" t="s">
        <v>3613</v>
      </c>
      <c r="B463" s="95" t="s">
        <v>268</v>
      </c>
      <c r="C463" s="181" t="s">
        <v>2593</v>
      </c>
      <c r="D463" s="181" t="s">
        <v>873</v>
      </c>
      <c r="E463" s="95" t="s">
        <v>45</v>
      </c>
      <c r="F463" s="436">
        <v>2</v>
      </c>
      <c r="G463" s="436">
        <v>9.4700000000000006</v>
      </c>
      <c r="H463" s="436">
        <v>18.940000000000001</v>
      </c>
      <c r="I463" s="142">
        <v>0</v>
      </c>
      <c r="J463" s="143">
        <v>1</v>
      </c>
    </row>
    <row r="464" spans="1:10" s="163" customFormat="1" ht="25.5">
      <c r="A464" s="222" t="s">
        <v>3667</v>
      </c>
      <c r="B464" s="95" t="s">
        <v>21</v>
      </c>
      <c r="C464" s="181" t="s">
        <v>2624</v>
      </c>
      <c r="D464" s="181" t="s">
        <v>152</v>
      </c>
      <c r="E464" s="95" t="s">
        <v>45</v>
      </c>
      <c r="F464" s="436">
        <v>2</v>
      </c>
      <c r="G464" s="436">
        <v>7.96</v>
      </c>
      <c r="H464" s="436">
        <v>15.92</v>
      </c>
      <c r="I464" s="142">
        <v>0</v>
      </c>
      <c r="J464" s="143">
        <v>1</v>
      </c>
    </row>
    <row r="465" spans="1:10" s="163" customFormat="1" ht="38.25">
      <c r="A465" s="222" t="s">
        <v>1306</v>
      </c>
      <c r="B465" s="95" t="s">
        <v>21</v>
      </c>
      <c r="C465" s="181" t="s">
        <v>387</v>
      </c>
      <c r="D465" s="181" t="s">
        <v>152</v>
      </c>
      <c r="E465" s="95" t="s">
        <v>45</v>
      </c>
      <c r="F465" s="436">
        <v>1</v>
      </c>
      <c r="G465" s="436">
        <v>14.77</v>
      </c>
      <c r="H465" s="436">
        <v>14.77</v>
      </c>
      <c r="I465" s="142">
        <v>0</v>
      </c>
      <c r="J465" s="143">
        <v>1</v>
      </c>
    </row>
    <row r="466" spans="1:10" s="139" customFormat="1" ht="38.25">
      <c r="A466" s="222" t="s">
        <v>4193</v>
      </c>
      <c r="B466" s="95" t="s">
        <v>21</v>
      </c>
      <c r="C466" s="138" t="s">
        <v>2898</v>
      </c>
      <c r="D466" s="138" t="s">
        <v>181</v>
      </c>
      <c r="E466" s="95" t="s">
        <v>38</v>
      </c>
      <c r="F466" s="436">
        <v>0.55000000000000004</v>
      </c>
      <c r="G466" s="436">
        <v>22.3</v>
      </c>
      <c r="H466" s="436">
        <v>12.26</v>
      </c>
      <c r="I466" s="142">
        <v>0</v>
      </c>
      <c r="J466" s="143">
        <v>1</v>
      </c>
    </row>
    <row r="467" spans="1:10" s="139" customFormat="1">
      <c r="A467" s="222" t="s">
        <v>4262</v>
      </c>
      <c r="B467" s="95" t="s">
        <v>268</v>
      </c>
      <c r="C467" s="138" t="s">
        <v>2956</v>
      </c>
      <c r="D467" s="138" t="s">
        <v>826</v>
      </c>
      <c r="E467" s="95" t="s">
        <v>3</v>
      </c>
      <c r="F467" s="436">
        <v>0.14799999999999999</v>
      </c>
      <c r="G467" s="436">
        <v>79.98</v>
      </c>
      <c r="H467" s="436">
        <v>11.83</v>
      </c>
      <c r="I467" s="142">
        <v>0</v>
      </c>
      <c r="J467" s="143">
        <v>1</v>
      </c>
    </row>
    <row r="468" spans="1:10" s="139" customFormat="1">
      <c r="A468" s="116"/>
      <c r="B468" s="112"/>
      <c r="C468" s="112"/>
      <c r="D468" s="112"/>
      <c r="E468" s="112"/>
      <c r="F468" s="112"/>
      <c r="G468" s="112"/>
      <c r="H468" s="112"/>
      <c r="I468" s="112"/>
      <c r="J468" s="117"/>
    </row>
    <row r="469" spans="1:10" s="139" customFormat="1">
      <c r="A469" s="350"/>
      <c r="B469" s="351"/>
      <c r="C469" s="351"/>
      <c r="D469" s="118"/>
      <c r="E469" s="151"/>
      <c r="F469" s="395" t="s">
        <v>131</v>
      </c>
      <c r="G469" s="395"/>
      <c r="H469" s="396">
        <f>'Orçamento Sintético'!H685:J685</f>
        <v>17157033.77</v>
      </c>
      <c r="I469" s="395"/>
      <c r="J469" s="397"/>
    </row>
    <row r="470" spans="1:10" s="139" customFormat="1">
      <c r="A470" s="350"/>
      <c r="B470" s="351"/>
      <c r="C470" s="351"/>
      <c r="D470" s="118"/>
      <c r="E470" s="151"/>
      <c r="F470" s="395" t="s">
        <v>132</v>
      </c>
      <c r="G470" s="395"/>
      <c r="H470" s="396">
        <f>'Orçamento Sintético'!H686:J686</f>
        <v>3719770.03</v>
      </c>
      <c r="I470" s="395"/>
      <c r="J470" s="397"/>
    </row>
    <row r="471" spans="1:10" s="139" customFormat="1">
      <c r="A471" s="350"/>
      <c r="B471" s="351"/>
      <c r="C471" s="351"/>
      <c r="D471" s="118"/>
      <c r="E471" s="151"/>
      <c r="F471" s="395" t="s">
        <v>133</v>
      </c>
      <c r="G471" s="395"/>
      <c r="H471" s="396">
        <f>'Orçamento Sintético'!H687:J687</f>
        <v>20876803.800000001</v>
      </c>
      <c r="I471" s="395"/>
      <c r="J471" s="397"/>
    </row>
    <row r="472" spans="1:10" s="139" customFormat="1" ht="15" thickBot="1">
      <c r="A472" s="119"/>
      <c r="B472" s="155"/>
      <c r="C472" s="155"/>
      <c r="D472" s="155"/>
      <c r="E472" s="155"/>
      <c r="F472" s="155"/>
      <c r="G472" s="155"/>
      <c r="H472" s="155"/>
      <c r="I472" s="155"/>
      <c r="J472" s="156"/>
    </row>
    <row r="473" spans="1:10" s="139" customFormat="1">
      <c r="A473" s="343" t="s">
        <v>3069</v>
      </c>
      <c r="B473" s="344"/>
      <c r="C473" s="344"/>
      <c r="D473" s="344"/>
      <c r="E473" s="344"/>
      <c r="F473" s="344"/>
      <c r="G473" s="344"/>
      <c r="H473" s="344"/>
      <c r="I473" s="344"/>
      <c r="J473" s="344"/>
    </row>
    <row r="474" spans="1:10" s="139" customFormat="1">
      <c r="A474" s="193"/>
      <c r="B474" s="193"/>
      <c r="C474" s="192"/>
      <c r="D474" s="192"/>
      <c r="E474" s="192"/>
      <c r="F474" s="193"/>
      <c r="G474" s="193"/>
      <c r="H474" s="193"/>
      <c r="I474" s="193"/>
      <c r="J474" s="193"/>
    </row>
    <row r="475" spans="1:10" s="139" customFormat="1">
      <c r="A475" s="193"/>
      <c r="B475" s="193"/>
      <c r="C475" s="192"/>
      <c r="D475" s="192"/>
      <c r="E475" s="192"/>
      <c r="F475" s="193"/>
      <c r="G475" s="193"/>
      <c r="H475" s="193"/>
      <c r="I475" s="193"/>
      <c r="J475" s="193"/>
    </row>
    <row r="476" spans="1:10" s="139" customFormat="1">
      <c r="A476" s="193"/>
      <c r="B476" s="193"/>
      <c r="C476" s="192"/>
      <c r="D476" s="192"/>
      <c r="E476" s="192"/>
      <c r="F476" s="193"/>
      <c r="G476" s="193"/>
      <c r="H476" s="193"/>
      <c r="I476" s="193"/>
      <c r="J476" s="193"/>
    </row>
    <row r="477" spans="1:10" s="139" customFormat="1">
      <c r="A477" s="193"/>
      <c r="B477" s="193"/>
      <c r="C477" s="192"/>
      <c r="D477" s="192"/>
      <c r="E477" s="192"/>
      <c r="F477" s="193"/>
      <c r="G477" s="193"/>
      <c r="H477" s="193"/>
      <c r="I477" s="193"/>
      <c r="J477" s="193"/>
    </row>
    <row r="478" spans="1:10" s="139" customFormat="1">
      <c r="A478" s="193"/>
      <c r="B478" s="193"/>
      <c r="C478" s="192"/>
      <c r="D478" s="192"/>
      <c r="E478" s="192"/>
      <c r="F478" s="193"/>
      <c r="G478" s="193"/>
      <c r="H478" s="193"/>
      <c r="I478" s="193"/>
      <c r="J478" s="193"/>
    </row>
    <row r="479" spans="1:10" s="139" customFormat="1">
      <c r="A479" s="193"/>
      <c r="B479" s="193"/>
      <c r="C479" s="192"/>
      <c r="D479" s="192"/>
      <c r="E479" s="192"/>
      <c r="F479" s="193"/>
      <c r="G479" s="193"/>
      <c r="H479" s="193"/>
      <c r="I479" s="193"/>
      <c r="J479" s="193"/>
    </row>
    <row r="480" spans="1:10" s="139" customFormat="1">
      <c r="A480" s="193"/>
      <c r="B480" s="193"/>
      <c r="C480" s="192"/>
      <c r="D480" s="192"/>
      <c r="E480" s="192"/>
      <c r="F480" s="193"/>
      <c r="G480" s="193"/>
      <c r="H480" s="193"/>
      <c r="I480" s="193"/>
      <c r="J480" s="193"/>
    </row>
    <row r="481" spans="1:10" s="139" customFormat="1">
      <c r="A481" s="193"/>
      <c r="B481" s="193"/>
      <c r="C481" s="192"/>
      <c r="D481" s="192"/>
      <c r="E481" s="192"/>
      <c r="F481" s="193"/>
      <c r="G481" s="193"/>
      <c r="H481" s="193"/>
      <c r="I481" s="193"/>
      <c r="J481" s="193"/>
    </row>
    <row r="482" spans="1:10">
      <c r="A482" s="193"/>
      <c r="B482" s="193"/>
      <c r="C482" s="192"/>
      <c r="D482" s="192"/>
      <c r="E482" s="192"/>
      <c r="F482" s="193"/>
      <c r="G482" s="193"/>
      <c r="H482" s="193"/>
      <c r="I482" s="193"/>
      <c r="J482" s="193"/>
    </row>
    <row r="483" spans="1:10">
      <c r="A483" s="193"/>
      <c r="B483" s="193"/>
      <c r="C483" s="192"/>
      <c r="D483" s="192"/>
      <c r="E483" s="192"/>
      <c r="F483" s="193"/>
      <c r="G483" s="193"/>
      <c r="H483" s="193"/>
      <c r="I483" s="193"/>
      <c r="J483" s="193"/>
    </row>
    <row r="484" spans="1:10">
      <c r="A484" s="193"/>
      <c r="B484" s="193"/>
      <c r="C484" s="192"/>
      <c r="D484" s="192"/>
      <c r="E484" s="192"/>
      <c r="F484" s="193"/>
      <c r="G484" s="193"/>
      <c r="H484" s="193"/>
      <c r="I484" s="193"/>
      <c r="J484" s="193"/>
    </row>
    <row r="485" spans="1:10">
      <c r="A485" s="193"/>
      <c r="B485" s="193"/>
      <c r="C485" s="192"/>
      <c r="D485" s="192"/>
      <c r="E485" s="192"/>
      <c r="F485" s="193"/>
      <c r="G485" s="193"/>
      <c r="H485" s="193"/>
      <c r="I485" s="193"/>
      <c r="J485" s="193"/>
    </row>
    <row r="486" spans="1:10">
      <c r="A486" s="193"/>
      <c r="B486" s="193"/>
      <c r="C486" s="192"/>
      <c r="D486" s="192"/>
      <c r="E486" s="192"/>
      <c r="F486" s="193"/>
      <c r="G486" s="193"/>
      <c r="H486" s="193"/>
      <c r="I486" s="193"/>
      <c r="J486" s="193"/>
    </row>
    <row r="487" spans="1:10">
      <c r="A487" s="193"/>
      <c r="B487" s="193"/>
      <c r="C487" s="192"/>
      <c r="D487" s="192"/>
      <c r="E487" s="192"/>
      <c r="F487" s="193"/>
      <c r="G487" s="193"/>
      <c r="H487" s="193"/>
      <c r="I487" s="193"/>
      <c r="J487" s="193"/>
    </row>
    <row r="488" spans="1:10">
      <c r="A488" s="193"/>
      <c r="B488" s="193"/>
      <c r="C488" s="192"/>
      <c r="D488" s="192"/>
      <c r="E488" s="192"/>
      <c r="F488" s="193"/>
      <c r="G488" s="193"/>
      <c r="H488" s="193"/>
      <c r="I488" s="193"/>
      <c r="J488" s="193"/>
    </row>
    <row r="489" spans="1:10">
      <c r="A489" s="193"/>
      <c r="B489" s="193"/>
      <c r="C489" s="192"/>
      <c r="D489" s="192"/>
      <c r="E489" s="192"/>
      <c r="F489" s="193"/>
      <c r="G489" s="193"/>
      <c r="H489" s="193"/>
      <c r="I489" s="193"/>
      <c r="J489" s="193"/>
    </row>
    <row r="490" spans="1:10">
      <c r="A490" s="193"/>
      <c r="B490" s="193"/>
      <c r="C490" s="192"/>
      <c r="D490" s="192"/>
      <c r="E490" s="192"/>
      <c r="F490" s="193"/>
      <c r="G490" s="193"/>
      <c r="H490" s="193"/>
      <c r="I490" s="193"/>
      <c r="J490" s="193"/>
    </row>
    <row r="491" spans="1:10">
      <c r="A491" s="193"/>
      <c r="B491" s="193"/>
      <c r="C491" s="192"/>
      <c r="D491" s="192"/>
      <c r="E491" s="192"/>
      <c r="F491" s="193"/>
      <c r="G491" s="193"/>
      <c r="H491" s="193"/>
      <c r="I491" s="193"/>
      <c r="J491" s="193"/>
    </row>
    <row r="492" spans="1:10">
      <c r="A492" s="193"/>
      <c r="B492" s="193"/>
      <c r="C492" s="192"/>
      <c r="D492" s="192"/>
      <c r="E492" s="192"/>
      <c r="F492" s="193"/>
      <c r="G492" s="193"/>
      <c r="H492" s="193"/>
      <c r="I492" s="193"/>
      <c r="J492" s="193"/>
    </row>
    <row r="493" spans="1:10">
      <c r="A493" s="193"/>
      <c r="B493" s="193"/>
      <c r="C493" s="192"/>
      <c r="D493" s="192"/>
      <c r="E493" s="192"/>
      <c r="F493" s="193"/>
      <c r="G493" s="193"/>
      <c r="H493" s="193"/>
      <c r="I493" s="193"/>
      <c r="J493" s="193"/>
    </row>
    <row r="494" spans="1:10">
      <c r="A494" s="193"/>
      <c r="B494" s="193"/>
      <c r="C494" s="192"/>
      <c r="D494" s="192"/>
      <c r="E494" s="192"/>
      <c r="F494" s="193"/>
      <c r="G494" s="193"/>
      <c r="H494" s="193"/>
      <c r="I494" s="193"/>
      <c r="J494" s="193"/>
    </row>
    <row r="495" spans="1:10">
      <c r="A495" s="193"/>
      <c r="B495" s="193"/>
      <c r="C495" s="192"/>
      <c r="D495" s="192"/>
      <c r="E495" s="192"/>
      <c r="F495" s="193"/>
      <c r="G495" s="193"/>
      <c r="H495" s="193"/>
      <c r="I495" s="193"/>
      <c r="J495" s="193"/>
    </row>
    <row r="496" spans="1:10">
      <c r="A496" s="193"/>
      <c r="B496" s="193"/>
      <c r="C496" s="192"/>
      <c r="D496" s="192"/>
      <c r="E496" s="192"/>
      <c r="F496" s="193"/>
      <c r="G496" s="193"/>
      <c r="H496" s="193"/>
      <c r="I496" s="193"/>
      <c r="J496" s="193"/>
    </row>
    <row r="497" spans="1:10">
      <c r="A497" s="193"/>
      <c r="B497" s="193"/>
      <c r="C497" s="192"/>
      <c r="D497" s="192"/>
      <c r="E497" s="192"/>
      <c r="F497" s="193"/>
      <c r="G497" s="193"/>
      <c r="H497" s="193"/>
      <c r="I497" s="193"/>
      <c r="J497" s="193"/>
    </row>
    <row r="498" spans="1:10">
      <c r="A498" s="193"/>
      <c r="B498" s="193"/>
      <c r="C498" s="192"/>
      <c r="D498" s="192"/>
      <c r="E498" s="192"/>
      <c r="F498" s="193"/>
      <c r="G498" s="193"/>
      <c r="H498" s="193"/>
      <c r="I498" s="193"/>
      <c r="J498" s="193"/>
    </row>
    <row r="499" spans="1:10">
      <c r="A499" s="193"/>
      <c r="B499" s="193"/>
      <c r="C499" s="192"/>
      <c r="D499" s="192"/>
      <c r="E499" s="192"/>
      <c r="F499" s="193"/>
      <c r="G499" s="193"/>
      <c r="H499" s="193"/>
      <c r="I499" s="193"/>
      <c r="J499" s="193"/>
    </row>
    <row r="500" spans="1:10">
      <c r="A500" s="193"/>
      <c r="B500" s="193"/>
      <c r="C500" s="192"/>
      <c r="D500" s="192"/>
      <c r="E500" s="192"/>
      <c r="F500" s="193"/>
      <c r="G500" s="193"/>
      <c r="H500" s="193"/>
      <c r="I500" s="193"/>
      <c r="J500" s="193"/>
    </row>
    <row r="501" spans="1:10">
      <c r="A501" s="193"/>
      <c r="B501" s="193"/>
      <c r="C501" s="192"/>
      <c r="D501" s="192"/>
      <c r="E501" s="192"/>
      <c r="F501" s="193"/>
      <c r="G501" s="193"/>
      <c r="H501" s="193"/>
      <c r="I501" s="193"/>
      <c r="J501" s="193"/>
    </row>
    <row r="502" spans="1:10">
      <c r="A502" s="193"/>
      <c r="B502" s="193"/>
      <c r="C502" s="192"/>
      <c r="D502" s="192"/>
      <c r="E502" s="192"/>
      <c r="F502" s="193"/>
      <c r="G502" s="193"/>
      <c r="H502" s="193"/>
      <c r="I502" s="193"/>
      <c r="J502" s="193"/>
    </row>
    <row r="503" spans="1:10">
      <c r="A503" s="193"/>
      <c r="B503" s="193"/>
      <c r="C503" s="192"/>
      <c r="D503" s="192"/>
      <c r="E503" s="192"/>
      <c r="F503" s="193"/>
      <c r="G503" s="193"/>
      <c r="H503" s="193"/>
      <c r="I503" s="193"/>
      <c r="J503" s="193"/>
    </row>
    <row r="504" spans="1:10">
      <c r="A504" s="193"/>
      <c r="B504" s="193"/>
      <c r="C504" s="192"/>
      <c r="D504" s="192"/>
      <c r="E504" s="192"/>
      <c r="F504" s="193"/>
      <c r="G504" s="193"/>
      <c r="H504" s="193"/>
      <c r="I504" s="193"/>
      <c r="J504" s="193"/>
    </row>
    <row r="505" spans="1:10">
      <c r="A505" s="193"/>
      <c r="B505" s="193"/>
      <c r="C505" s="192"/>
      <c r="D505" s="192"/>
      <c r="E505" s="192"/>
      <c r="F505" s="193"/>
      <c r="G505" s="193"/>
      <c r="H505" s="193"/>
      <c r="I505" s="193"/>
      <c r="J505" s="193"/>
    </row>
    <row r="506" spans="1:10">
      <c r="A506" s="193"/>
      <c r="B506" s="193"/>
      <c r="C506" s="192"/>
      <c r="D506" s="192"/>
      <c r="E506" s="192"/>
      <c r="F506" s="193"/>
      <c r="G506" s="193"/>
      <c r="H506" s="193"/>
      <c r="I506" s="193"/>
      <c r="J506" s="193"/>
    </row>
    <row r="507" spans="1:10">
      <c r="A507" s="193"/>
      <c r="B507" s="193"/>
      <c r="C507" s="192"/>
      <c r="D507" s="192"/>
      <c r="E507" s="192"/>
      <c r="F507" s="193"/>
      <c r="G507" s="193"/>
      <c r="H507" s="193"/>
      <c r="I507" s="193"/>
      <c r="J507" s="193"/>
    </row>
    <row r="508" spans="1:10">
      <c r="A508" s="193"/>
      <c r="B508" s="193"/>
      <c r="C508" s="192"/>
      <c r="D508" s="192"/>
      <c r="E508" s="192"/>
      <c r="F508" s="193"/>
      <c r="G508" s="193"/>
      <c r="H508" s="193"/>
      <c r="I508" s="193"/>
      <c r="J508" s="193"/>
    </row>
    <row r="509" spans="1:10">
      <c r="A509" s="193"/>
      <c r="B509" s="193"/>
      <c r="C509" s="192"/>
      <c r="D509" s="192"/>
      <c r="E509" s="192"/>
      <c r="F509" s="193"/>
      <c r="G509" s="193"/>
      <c r="H509" s="193"/>
      <c r="I509" s="193"/>
      <c r="J509" s="193"/>
    </row>
    <row r="510" spans="1:10">
      <c r="A510" s="193"/>
      <c r="B510" s="193"/>
      <c r="C510" s="192"/>
      <c r="D510" s="192"/>
      <c r="E510" s="192"/>
      <c r="F510" s="193"/>
      <c r="G510" s="193"/>
      <c r="H510" s="193"/>
      <c r="I510" s="193"/>
      <c r="J510" s="193"/>
    </row>
    <row r="511" spans="1:10">
      <c r="A511" s="193"/>
      <c r="B511" s="193"/>
      <c r="C511" s="192"/>
      <c r="D511" s="192"/>
      <c r="E511" s="192"/>
      <c r="F511" s="193"/>
      <c r="G511" s="193"/>
      <c r="H511" s="193"/>
      <c r="I511" s="193"/>
      <c r="J511" s="193"/>
    </row>
    <row r="512" spans="1:10">
      <c r="A512" s="193"/>
      <c r="B512" s="193"/>
      <c r="C512" s="192"/>
      <c r="D512" s="192"/>
      <c r="E512" s="192"/>
      <c r="F512" s="193"/>
      <c r="G512" s="193"/>
      <c r="H512" s="193"/>
      <c r="I512" s="193"/>
      <c r="J512" s="193"/>
    </row>
    <row r="513" spans="1:10">
      <c r="A513" s="193"/>
      <c r="B513" s="193"/>
      <c r="C513" s="192"/>
      <c r="D513" s="192"/>
      <c r="E513" s="192"/>
      <c r="F513" s="193"/>
      <c r="G513" s="193"/>
      <c r="H513" s="193"/>
      <c r="I513" s="193"/>
      <c r="J513" s="193"/>
    </row>
    <row r="514" spans="1:10">
      <c r="A514" s="193"/>
      <c r="B514" s="193"/>
      <c r="C514" s="192"/>
      <c r="D514" s="192"/>
      <c r="E514" s="192"/>
      <c r="F514" s="193"/>
      <c r="G514" s="193"/>
      <c r="H514" s="193"/>
      <c r="I514" s="193"/>
      <c r="J514" s="193"/>
    </row>
    <row r="515" spans="1:10">
      <c r="A515" s="193"/>
      <c r="B515" s="193"/>
      <c r="C515" s="192"/>
      <c r="D515" s="192"/>
      <c r="E515" s="192"/>
      <c r="F515" s="193"/>
      <c r="G515" s="193"/>
      <c r="H515" s="193"/>
      <c r="I515" s="193"/>
      <c r="J515" s="193"/>
    </row>
    <row r="516" spans="1:10">
      <c r="A516" s="193"/>
      <c r="B516" s="193"/>
      <c r="C516" s="192"/>
      <c r="D516" s="192"/>
      <c r="E516" s="192"/>
      <c r="F516" s="193"/>
      <c r="G516" s="193"/>
      <c r="H516" s="193"/>
      <c r="I516" s="193"/>
      <c r="J516" s="193"/>
    </row>
    <row r="517" spans="1:10">
      <c r="A517" s="193"/>
      <c r="B517" s="193"/>
      <c r="C517" s="192"/>
      <c r="D517" s="192"/>
      <c r="E517" s="192"/>
      <c r="F517" s="193"/>
      <c r="G517" s="193"/>
      <c r="H517" s="193"/>
      <c r="I517" s="193"/>
      <c r="J517" s="193"/>
    </row>
    <row r="518" spans="1:10">
      <c r="A518" s="193"/>
      <c r="B518" s="193"/>
      <c r="C518" s="192"/>
      <c r="D518" s="192"/>
      <c r="E518" s="192"/>
      <c r="F518" s="193"/>
      <c r="G518" s="193"/>
      <c r="H518" s="193"/>
      <c r="I518" s="193"/>
      <c r="J518" s="193"/>
    </row>
    <row r="519" spans="1:10">
      <c r="A519" s="193"/>
      <c r="B519" s="193"/>
      <c r="C519" s="192"/>
      <c r="D519" s="192"/>
      <c r="E519" s="192"/>
      <c r="F519" s="193"/>
      <c r="G519" s="193"/>
      <c r="H519" s="193"/>
      <c r="I519" s="193"/>
      <c r="J519" s="193"/>
    </row>
    <row r="520" spans="1:10">
      <c r="A520" s="193"/>
      <c r="B520" s="193"/>
      <c r="C520" s="192"/>
      <c r="D520" s="192"/>
      <c r="E520" s="192"/>
      <c r="F520" s="193"/>
      <c r="G520" s="193"/>
      <c r="H520" s="193"/>
      <c r="I520" s="193"/>
      <c r="J520" s="193"/>
    </row>
    <row r="521" spans="1:10">
      <c r="A521" s="193"/>
      <c r="B521" s="193"/>
      <c r="C521" s="192"/>
      <c r="D521" s="192"/>
      <c r="E521" s="192"/>
      <c r="F521" s="193"/>
      <c r="G521" s="193"/>
      <c r="H521" s="193"/>
      <c r="I521" s="193"/>
      <c r="J521" s="193"/>
    </row>
    <row r="522" spans="1:10">
      <c r="A522" s="193"/>
      <c r="B522" s="193"/>
      <c r="C522" s="192"/>
      <c r="D522" s="192"/>
      <c r="E522" s="192"/>
      <c r="F522" s="193"/>
      <c r="G522" s="193"/>
      <c r="H522" s="193"/>
      <c r="I522" s="193"/>
      <c r="J522" s="193"/>
    </row>
    <row r="523" spans="1:10">
      <c r="A523" s="193"/>
      <c r="B523" s="193"/>
      <c r="C523" s="192"/>
      <c r="D523" s="192"/>
      <c r="E523" s="192"/>
      <c r="F523" s="193"/>
      <c r="G523" s="193"/>
      <c r="H523" s="193"/>
      <c r="I523" s="193"/>
      <c r="J523" s="193"/>
    </row>
    <row r="524" spans="1:10">
      <c r="A524" s="193"/>
      <c r="B524" s="193"/>
      <c r="C524" s="192"/>
      <c r="D524" s="192"/>
      <c r="E524" s="192"/>
      <c r="F524" s="193"/>
      <c r="G524" s="193"/>
      <c r="H524" s="193"/>
      <c r="I524" s="193"/>
      <c r="J524" s="193"/>
    </row>
    <row r="525" spans="1:10">
      <c r="A525" s="193"/>
      <c r="B525" s="193"/>
      <c r="C525" s="192"/>
      <c r="D525" s="192"/>
      <c r="E525" s="192"/>
      <c r="F525" s="193"/>
      <c r="G525" s="193"/>
      <c r="H525" s="193"/>
      <c r="I525" s="193"/>
      <c r="J525" s="193"/>
    </row>
    <row r="526" spans="1:10">
      <c r="A526" s="193"/>
      <c r="B526" s="193"/>
      <c r="C526" s="192"/>
      <c r="D526" s="192"/>
      <c r="E526" s="192"/>
      <c r="F526" s="193"/>
      <c r="G526" s="193"/>
      <c r="H526" s="193"/>
      <c r="I526" s="193"/>
      <c r="J526" s="193"/>
    </row>
    <row r="527" spans="1:10">
      <c r="A527" s="193"/>
      <c r="B527" s="193"/>
      <c r="C527" s="192"/>
      <c r="D527" s="192"/>
      <c r="E527" s="192"/>
      <c r="F527" s="193"/>
      <c r="G527" s="193"/>
      <c r="H527" s="193"/>
      <c r="I527" s="193"/>
      <c r="J527" s="193"/>
    </row>
    <row r="528" spans="1:10">
      <c r="A528" s="193"/>
      <c r="B528" s="193"/>
      <c r="C528" s="192"/>
      <c r="D528" s="192"/>
      <c r="E528" s="192"/>
      <c r="F528" s="193"/>
      <c r="G528" s="193"/>
      <c r="H528" s="193"/>
      <c r="I528" s="193"/>
      <c r="J528" s="193"/>
    </row>
    <row r="529" spans="1:10">
      <c r="A529" s="193"/>
      <c r="B529" s="193"/>
      <c r="C529" s="192"/>
      <c r="D529" s="192"/>
      <c r="E529" s="192"/>
      <c r="F529" s="193"/>
      <c r="G529" s="193"/>
      <c r="H529" s="193"/>
      <c r="I529" s="193"/>
      <c r="J529" s="193"/>
    </row>
    <row r="530" spans="1:10">
      <c r="A530" s="193"/>
      <c r="B530" s="193"/>
      <c r="C530" s="192"/>
      <c r="D530" s="192"/>
      <c r="E530" s="192"/>
      <c r="F530" s="193"/>
      <c r="G530" s="193"/>
      <c r="H530" s="193"/>
      <c r="I530" s="193"/>
      <c r="J530" s="193"/>
    </row>
    <row r="531" spans="1:10">
      <c r="A531" s="193"/>
      <c r="B531" s="193"/>
      <c r="C531" s="192"/>
      <c r="D531" s="192"/>
      <c r="E531" s="192"/>
      <c r="F531" s="193"/>
      <c r="G531" s="193"/>
      <c r="H531" s="193"/>
      <c r="I531" s="193"/>
      <c r="J531" s="193"/>
    </row>
    <row r="532" spans="1:10">
      <c r="A532" s="193"/>
      <c r="B532" s="193"/>
      <c r="C532" s="192"/>
      <c r="D532" s="192"/>
      <c r="E532" s="192"/>
      <c r="F532" s="193"/>
      <c r="G532" s="193"/>
      <c r="H532" s="193"/>
      <c r="I532" s="193"/>
      <c r="J532" s="193"/>
    </row>
    <row r="533" spans="1:10">
      <c r="A533" s="193"/>
      <c r="B533" s="193"/>
      <c r="C533" s="192"/>
      <c r="D533" s="192"/>
      <c r="E533" s="192"/>
      <c r="F533" s="193"/>
      <c r="G533" s="193"/>
      <c r="H533" s="193"/>
      <c r="I533" s="193"/>
      <c r="J533" s="193"/>
    </row>
    <row r="534" spans="1:10">
      <c r="A534" s="193"/>
      <c r="B534" s="193"/>
      <c r="C534" s="192"/>
      <c r="D534" s="192"/>
      <c r="E534" s="192"/>
      <c r="F534" s="193"/>
      <c r="G534" s="193"/>
      <c r="H534" s="193"/>
      <c r="I534" s="193"/>
      <c r="J534" s="193"/>
    </row>
    <row r="535" spans="1:10">
      <c r="A535" s="193"/>
      <c r="B535" s="193"/>
      <c r="C535" s="192"/>
      <c r="D535" s="192"/>
      <c r="E535" s="192"/>
      <c r="F535" s="193"/>
      <c r="G535" s="193"/>
      <c r="H535" s="193"/>
      <c r="I535" s="193"/>
      <c r="J535" s="193"/>
    </row>
    <row r="536" spans="1:10">
      <c r="A536" s="193"/>
      <c r="B536" s="193"/>
      <c r="C536" s="192"/>
      <c r="D536" s="192"/>
      <c r="E536" s="192"/>
      <c r="F536" s="193"/>
      <c r="G536" s="193"/>
      <c r="H536" s="193"/>
      <c r="I536" s="193"/>
      <c r="J536" s="193"/>
    </row>
    <row r="537" spans="1:10">
      <c r="A537" s="193"/>
      <c r="B537" s="193"/>
      <c r="C537" s="192"/>
      <c r="D537" s="192"/>
      <c r="E537" s="192"/>
      <c r="F537" s="193"/>
      <c r="G537" s="193"/>
      <c r="H537" s="193"/>
      <c r="I537" s="193"/>
      <c r="J537" s="193"/>
    </row>
    <row r="538" spans="1:10">
      <c r="A538" s="193"/>
      <c r="B538" s="193"/>
      <c r="C538" s="192"/>
      <c r="D538" s="192"/>
      <c r="E538" s="192"/>
      <c r="F538" s="193"/>
      <c r="G538" s="193"/>
      <c r="H538" s="193"/>
      <c r="I538" s="193"/>
      <c r="J538" s="193"/>
    </row>
    <row r="539" spans="1:10">
      <c r="A539" s="193"/>
      <c r="B539" s="193"/>
      <c r="C539" s="192"/>
      <c r="D539" s="192"/>
      <c r="E539" s="192"/>
      <c r="F539" s="193"/>
      <c r="G539" s="193"/>
      <c r="H539" s="193"/>
      <c r="I539" s="193"/>
      <c r="J539" s="193"/>
    </row>
    <row r="540" spans="1:10">
      <c r="A540" s="193"/>
      <c r="B540" s="193"/>
      <c r="C540" s="192"/>
      <c r="D540" s="192"/>
      <c r="E540" s="192"/>
      <c r="F540" s="193"/>
      <c r="G540" s="193"/>
      <c r="H540" s="193"/>
      <c r="I540" s="193"/>
      <c r="J540" s="193"/>
    </row>
    <row r="541" spans="1:10">
      <c r="A541" s="193"/>
      <c r="B541" s="193"/>
      <c r="C541" s="192"/>
      <c r="D541" s="192"/>
      <c r="E541" s="192"/>
      <c r="F541" s="193"/>
      <c r="G541" s="193"/>
      <c r="H541" s="193"/>
      <c r="I541" s="193"/>
      <c r="J541" s="193"/>
    </row>
    <row r="542" spans="1:10">
      <c r="A542" s="193"/>
      <c r="B542" s="193"/>
      <c r="C542" s="192"/>
      <c r="D542" s="192"/>
      <c r="E542" s="192"/>
      <c r="F542" s="193"/>
      <c r="G542" s="193"/>
      <c r="H542" s="193"/>
      <c r="I542" s="193"/>
      <c r="J542" s="193"/>
    </row>
    <row r="543" spans="1:10">
      <c r="A543" s="193"/>
      <c r="B543" s="193"/>
      <c r="C543" s="192"/>
      <c r="D543" s="192"/>
      <c r="E543" s="192"/>
      <c r="F543" s="193"/>
      <c r="G543" s="193"/>
      <c r="H543" s="193"/>
      <c r="I543" s="193"/>
      <c r="J543" s="193"/>
    </row>
    <row r="544" spans="1:10">
      <c r="A544" s="193"/>
      <c r="B544" s="193"/>
      <c r="C544" s="192"/>
      <c r="D544" s="192"/>
      <c r="E544" s="192"/>
      <c r="F544" s="193"/>
      <c r="G544" s="193"/>
      <c r="H544" s="193"/>
      <c r="I544" s="193"/>
      <c r="J544" s="193"/>
    </row>
    <row r="545" spans="1:10">
      <c r="A545" s="193"/>
      <c r="B545" s="193"/>
      <c r="C545" s="192"/>
      <c r="D545" s="192"/>
      <c r="E545" s="192"/>
      <c r="F545" s="193"/>
      <c r="G545" s="193"/>
      <c r="H545" s="193"/>
      <c r="I545" s="193"/>
      <c r="J545" s="193"/>
    </row>
    <row r="546" spans="1:10">
      <c r="A546" s="193"/>
      <c r="B546" s="193"/>
      <c r="C546" s="192"/>
      <c r="D546" s="192"/>
      <c r="E546" s="192"/>
      <c r="F546" s="193"/>
      <c r="G546" s="193"/>
      <c r="H546" s="193"/>
      <c r="I546" s="193"/>
      <c r="J546" s="193"/>
    </row>
    <row r="547" spans="1:10">
      <c r="A547" s="193"/>
      <c r="B547" s="193"/>
      <c r="C547" s="192"/>
      <c r="D547" s="192"/>
      <c r="E547" s="192"/>
      <c r="F547" s="193"/>
      <c r="G547" s="193"/>
      <c r="H547" s="193"/>
      <c r="I547" s="193"/>
      <c r="J547" s="193"/>
    </row>
    <row r="548" spans="1:10">
      <c r="A548" s="193"/>
      <c r="B548" s="193"/>
      <c r="C548" s="192"/>
      <c r="D548" s="192"/>
      <c r="E548" s="192"/>
      <c r="F548" s="193"/>
      <c r="G548" s="193"/>
      <c r="H548" s="193"/>
      <c r="I548" s="193"/>
      <c r="J548" s="193"/>
    </row>
    <row r="549" spans="1:10">
      <c r="A549" s="193"/>
      <c r="B549" s="193"/>
      <c r="C549" s="192"/>
      <c r="D549" s="192"/>
      <c r="E549" s="192"/>
      <c r="F549" s="193"/>
      <c r="G549" s="193"/>
      <c r="H549" s="193"/>
      <c r="I549" s="193"/>
      <c r="J549" s="193"/>
    </row>
    <row r="550" spans="1:10">
      <c r="A550" s="193"/>
      <c r="B550" s="193"/>
      <c r="C550" s="192"/>
      <c r="D550" s="192"/>
      <c r="E550" s="192"/>
      <c r="F550" s="193"/>
      <c r="G550" s="193"/>
      <c r="H550" s="193"/>
      <c r="I550" s="193"/>
      <c r="J550" s="193"/>
    </row>
    <row r="551" spans="1:10">
      <c r="A551" s="193"/>
      <c r="B551" s="193"/>
      <c r="C551" s="192"/>
      <c r="D551" s="192"/>
      <c r="E551" s="192"/>
      <c r="F551" s="193"/>
      <c r="G551" s="193"/>
      <c r="H551" s="193"/>
      <c r="I551" s="193"/>
      <c r="J551" s="193"/>
    </row>
    <row r="552" spans="1:10">
      <c r="A552" s="193"/>
      <c r="B552" s="193"/>
      <c r="C552" s="192"/>
      <c r="D552" s="192"/>
      <c r="E552" s="192"/>
      <c r="F552" s="193"/>
      <c r="G552" s="193"/>
      <c r="H552" s="193"/>
      <c r="I552" s="193"/>
      <c r="J552" s="193"/>
    </row>
    <row r="553" spans="1:10">
      <c r="A553" s="193"/>
      <c r="B553" s="193"/>
      <c r="C553" s="192"/>
      <c r="D553" s="192"/>
      <c r="E553" s="192"/>
      <c r="F553" s="193"/>
      <c r="G553" s="193"/>
      <c r="H553" s="193"/>
      <c r="I553" s="193"/>
      <c r="J553" s="193"/>
    </row>
    <row r="554" spans="1:10">
      <c r="A554" s="193"/>
      <c r="B554" s="193"/>
      <c r="C554" s="192"/>
      <c r="D554" s="192"/>
      <c r="E554" s="192"/>
      <c r="F554" s="193"/>
      <c r="G554" s="193"/>
      <c r="H554" s="193"/>
      <c r="I554" s="193"/>
      <c r="J554" s="193"/>
    </row>
    <row r="555" spans="1:10">
      <c r="A555" s="193"/>
      <c r="B555" s="193"/>
      <c r="C555" s="192"/>
      <c r="D555" s="192"/>
      <c r="E555" s="192"/>
      <c r="F555" s="193"/>
      <c r="G555" s="193"/>
      <c r="H555" s="193"/>
      <c r="I555" s="193"/>
      <c r="J555" s="193"/>
    </row>
    <row r="556" spans="1:10">
      <c r="A556" s="193"/>
      <c r="B556" s="193"/>
      <c r="C556" s="192"/>
      <c r="D556" s="192"/>
      <c r="E556" s="192"/>
      <c r="F556" s="193"/>
      <c r="G556" s="193"/>
      <c r="H556" s="193"/>
      <c r="I556" s="193"/>
      <c r="J556" s="193"/>
    </row>
    <row r="557" spans="1:10">
      <c r="A557" s="193"/>
      <c r="B557" s="193"/>
      <c r="C557" s="192"/>
      <c r="D557" s="192"/>
      <c r="E557" s="192"/>
      <c r="F557" s="193"/>
      <c r="G557" s="193"/>
      <c r="H557" s="193"/>
      <c r="I557" s="193"/>
      <c r="J557" s="193"/>
    </row>
    <row r="558" spans="1:10">
      <c r="A558" s="193"/>
      <c r="B558" s="193"/>
      <c r="C558" s="192"/>
      <c r="D558" s="192"/>
      <c r="E558" s="192"/>
      <c r="F558" s="193"/>
      <c r="G558" s="193"/>
      <c r="H558" s="193"/>
      <c r="I558" s="193"/>
      <c r="J558" s="193"/>
    </row>
    <row r="559" spans="1:10">
      <c r="A559" s="193"/>
      <c r="B559" s="193"/>
      <c r="C559" s="192"/>
      <c r="D559" s="192"/>
      <c r="E559" s="192"/>
      <c r="F559" s="193"/>
      <c r="G559" s="193"/>
      <c r="H559" s="193"/>
      <c r="I559" s="193"/>
      <c r="J559" s="193"/>
    </row>
    <row r="560" spans="1:10">
      <c r="A560" s="193"/>
      <c r="B560" s="193"/>
      <c r="C560" s="192"/>
      <c r="D560" s="192"/>
      <c r="E560" s="192"/>
      <c r="F560" s="193"/>
      <c r="G560" s="193"/>
      <c r="H560" s="193"/>
      <c r="I560" s="193"/>
      <c r="J560" s="193"/>
    </row>
    <row r="561" spans="1:10">
      <c r="A561" s="193"/>
      <c r="B561" s="193"/>
      <c r="C561" s="192"/>
      <c r="D561" s="192"/>
      <c r="E561" s="192"/>
      <c r="F561" s="193"/>
      <c r="G561" s="193"/>
      <c r="H561" s="193"/>
      <c r="I561" s="193"/>
      <c r="J561" s="193"/>
    </row>
    <row r="562" spans="1:10">
      <c r="A562" s="193"/>
      <c r="B562" s="193"/>
      <c r="C562" s="192"/>
      <c r="D562" s="192"/>
      <c r="E562" s="192"/>
      <c r="F562" s="193"/>
      <c r="G562" s="193"/>
      <c r="H562" s="193"/>
      <c r="I562" s="193"/>
      <c r="J562" s="193"/>
    </row>
    <row r="563" spans="1:10">
      <c r="A563" s="193"/>
      <c r="B563" s="193"/>
      <c r="C563" s="192"/>
      <c r="D563" s="192"/>
      <c r="E563" s="192"/>
      <c r="F563" s="193"/>
      <c r="G563" s="193"/>
      <c r="H563" s="193"/>
      <c r="I563" s="193"/>
      <c r="J563" s="193"/>
    </row>
    <row r="564" spans="1:10">
      <c r="A564" s="193"/>
      <c r="B564" s="193"/>
      <c r="C564" s="192"/>
      <c r="D564" s="192"/>
      <c r="E564" s="192"/>
      <c r="F564" s="193"/>
      <c r="G564" s="193"/>
      <c r="H564" s="193"/>
      <c r="I564" s="193"/>
      <c r="J564" s="193"/>
    </row>
    <row r="565" spans="1:10">
      <c r="A565" s="193"/>
      <c r="B565" s="193"/>
      <c r="C565" s="192"/>
      <c r="D565" s="192"/>
      <c r="E565" s="192"/>
      <c r="F565" s="193"/>
      <c r="G565" s="193"/>
      <c r="H565" s="193"/>
      <c r="I565" s="193"/>
      <c r="J565" s="193"/>
    </row>
    <row r="566" spans="1:10">
      <c r="A566" s="193"/>
      <c r="B566" s="193"/>
      <c r="C566" s="192"/>
      <c r="D566" s="192"/>
      <c r="E566" s="192"/>
      <c r="F566" s="193"/>
      <c r="G566" s="193"/>
      <c r="H566" s="193"/>
      <c r="I566" s="193"/>
      <c r="J566" s="193"/>
    </row>
    <row r="567" spans="1:10">
      <c r="A567" s="193"/>
      <c r="B567" s="193"/>
      <c r="C567" s="192"/>
      <c r="D567" s="192"/>
      <c r="E567" s="192"/>
      <c r="F567" s="193"/>
      <c r="G567" s="193"/>
      <c r="H567" s="193"/>
      <c r="I567" s="193"/>
      <c r="J567" s="193"/>
    </row>
    <row r="568" spans="1:10">
      <c r="A568" s="193"/>
      <c r="B568" s="193"/>
      <c r="C568" s="192"/>
      <c r="D568" s="192"/>
      <c r="E568" s="192"/>
      <c r="F568" s="193"/>
      <c r="G568" s="193"/>
      <c r="H568" s="193"/>
      <c r="I568" s="193"/>
      <c r="J568" s="193"/>
    </row>
    <row r="569" spans="1:10">
      <c r="A569" s="193"/>
      <c r="B569" s="193"/>
      <c r="C569" s="192"/>
      <c r="D569" s="192"/>
      <c r="E569" s="192"/>
      <c r="F569" s="193"/>
      <c r="G569" s="193"/>
      <c r="H569" s="193"/>
      <c r="I569" s="193"/>
      <c r="J569" s="193"/>
    </row>
    <row r="570" spans="1:10">
      <c r="A570" s="193"/>
      <c r="B570" s="193"/>
      <c r="C570" s="192"/>
      <c r="D570" s="192"/>
      <c r="E570" s="192"/>
      <c r="F570" s="193"/>
      <c r="G570" s="193"/>
      <c r="H570" s="193"/>
      <c r="I570" s="193"/>
      <c r="J570" s="193"/>
    </row>
    <row r="571" spans="1:10">
      <c r="A571" s="193"/>
      <c r="B571" s="193"/>
      <c r="C571" s="192"/>
      <c r="D571" s="192"/>
      <c r="E571" s="192"/>
      <c r="F571" s="193"/>
      <c r="G571" s="193"/>
      <c r="H571" s="193"/>
      <c r="I571" s="193"/>
      <c r="J571" s="193"/>
    </row>
    <row r="572" spans="1:10">
      <c r="A572" s="193"/>
      <c r="B572" s="193"/>
      <c r="C572" s="192"/>
      <c r="D572" s="192"/>
      <c r="E572" s="192"/>
      <c r="F572" s="193"/>
      <c r="G572" s="193"/>
      <c r="H572" s="193"/>
      <c r="I572" s="193"/>
      <c r="J572" s="193"/>
    </row>
    <row r="573" spans="1:10">
      <c r="A573" s="193"/>
      <c r="B573" s="193"/>
      <c r="C573" s="192"/>
      <c r="D573" s="192"/>
      <c r="E573" s="192"/>
      <c r="F573" s="193"/>
      <c r="G573" s="193"/>
      <c r="H573" s="193"/>
      <c r="I573" s="193"/>
      <c r="J573" s="193"/>
    </row>
    <row r="574" spans="1:10">
      <c r="A574" s="193"/>
      <c r="B574" s="193"/>
      <c r="C574" s="192"/>
      <c r="D574" s="192"/>
      <c r="E574" s="192"/>
      <c r="F574" s="193"/>
      <c r="G574" s="193"/>
      <c r="H574" s="193"/>
      <c r="I574" s="193"/>
      <c r="J574" s="193"/>
    </row>
    <row r="575" spans="1:10">
      <c r="A575" s="193"/>
      <c r="B575" s="193"/>
      <c r="C575" s="192"/>
      <c r="D575" s="192"/>
      <c r="E575" s="192"/>
      <c r="F575" s="193"/>
      <c r="G575" s="193"/>
      <c r="H575" s="193"/>
      <c r="I575" s="193"/>
      <c r="J575" s="193"/>
    </row>
    <row r="576" spans="1:10">
      <c r="A576" s="193"/>
      <c r="B576" s="193"/>
      <c r="C576" s="192"/>
      <c r="D576" s="192"/>
      <c r="E576" s="192"/>
      <c r="F576" s="193"/>
      <c r="G576" s="193"/>
      <c r="H576" s="193"/>
      <c r="I576" s="193"/>
      <c r="J576" s="193"/>
    </row>
    <row r="577" spans="1:10">
      <c r="A577" s="193"/>
      <c r="B577" s="193"/>
      <c r="C577" s="192"/>
      <c r="D577" s="192"/>
      <c r="E577" s="192"/>
      <c r="F577" s="193"/>
      <c r="G577" s="193"/>
      <c r="H577" s="193"/>
      <c r="I577" s="193"/>
      <c r="J577" s="193"/>
    </row>
    <row r="578" spans="1:10">
      <c r="A578" s="193"/>
      <c r="B578" s="193"/>
      <c r="C578" s="192"/>
      <c r="D578" s="192"/>
      <c r="E578" s="192"/>
      <c r="F578" s="193"/>
      <c r="G578" s="193"/>
      <c r="H578" s="193"/>
      <c r="I578" s="193"/>
      <c r="J578" s="193"/>
    </row>
    <row r="579" spans="1:10">
      <c r="A579" s="193"/>
      <c r="B579" s="193"/>
      <c r="C579" s="192"/>
      <c r="D579" s="192"/>
      <c r="E579" s="192"/>
      <c r="F579" s="193"/>
      <c r="G579" s="193"/>
      <c r="H579" s="193"/>
      <c r="I579" s="193"/>
      <c r="J579" s="193"/>
    </row>
    <row r="580" spans="1:10">
      <c r="A580" s="193"/>
      <c r="B580" s="193"/>
      <c r="C580" s="192"/>
      <c r="D580" s="192"/>
      <c r="E580" s="192"/>
      <c r="F580" s="193"/>
      <c r="G580" s="193"/>
      <c r="H580" s="193"/>
      <c r="I580" s="193"/>
      <c r="J580" s="193"/>
    </row>
    <row r="581" spans="1:10">
      <c r="A581" s="193"/>
      <c r="B581" s="193"/>
      <c r="C581" s="192"/>
      <c r="D581" s="192"/>
      <c r="E581" s="192"/>
      <c r="F581" s="193"/>
      <c r="G581" s="193"/>
      <c r="H581" s="193"/>
      <c r="I581" s="193"/>
      <c r="J581" s="193"/>
    </row>
    <row r="582" spans="1:10">
      <c r="A582" s="193"/>
      <c r="B582" s="193"/>
      <c r="C582" s="192"/>
      <c r="D582" s="192"/>
      <c r="E582" s="192"/>
      <c r="F582" s="193"/>
      <c r="G582" s="193"/>
      <c r="H582" s="193"/>
      <c r="I582" s="193"/>
      <c r="J582" s="193"/>
    </row>
    <row r="583" spans="1:10">
      <c r="A583" s="193"/>
      <c r="B583" s="193"/>
      <c r="C583" s="192"/>
      <c r="D583" s="192"/>
      <c r="E583" s="192"/>
      <c r="F583" s="193"/>
      <c r="G583" s="193"/>
      <c r="H583" s="193"/>
      <c r="I583" s="193"/>
      <c r="J583" s="193"/>
    </row>
    <row r="584" spans="1:10">
      <c r="A584" s="193"/>
      <c r="B584" s="193"/>
      <c r="C584" s="192"/>
      <c r="D584" s="192"/>
      <c r="E584" s="192"/>
      <c r="F584" s="193"/>
      <c r="G584" s="193"/>
      <c r="H584" s="193"/>
      <c r="I584" s="193"/>
      <c r="J584" s="193"/>
    </row>
    <row r="585" spans="1:10">
      <c r="A585" s="193"/>
      <c r="B585" s="193"/>
      <c r="C585" s="192"/>
      <c r="D585" s="192"/>
      <c r="E585" s="192"/>
      <c r="F585" s="193"/>
      <c r="G585" s="193"/>
      <c r="H585" s="193"/>
      <c r="I585" s="193"/>
      <c r="J585" s="193"/>
    </row>
    <row r="586" spans="1:10">
      <c r="A586" s="193"/>
      <c r="B586" s="193"/>
      <c r="C586" s="192"/>
      <c r="D586" s="192"/>
      <c r="E586" s="192"/>
      <c r="F586" s="193"/>
      <c r="G586" s="193"/>
      <c r="H586" s="193"/>
      <c r="I586" s="193"/>
      <c r="J586" s="193"/>
    </row>
    <row r="587" spans="1:10">
      <c r="A587" s="193"/>
      <c r="B587" s="193"/>
      <c r="C587" s="192"/>
      <c r="D587" s="192"/>
      <c r="E587" s="192"/>
      <c r="F587" s="193"/>
      <c r="G587" s="193"/>
      <c r="H587" s="193"/>
      <c r="I587" s="193"/>
      <c r="J587" s="193"/>
    </row>
    <row r="588" spans="1:10">
      <c r="A588" s="193"/>
      <c r="B588" s="193"/>
      <c r="C588" s="192"/>
      <c r="D588" s="192"/>
      <c r="E588" s="192"/>
      <c r="F588" s="193"/>
      <c r="G588" s="193"/>
      <c r="H588" s="193"/>
      <c r="I588" s="193"/>
      <c r="J588" s="193"/>
    </row>
    <row r="589" spans="1:10">
      <c r="A589" s="193"/>
      <c r="B589" s="193"/>
      <c r="C589" s="192"/>
      <c r="D589" s="192"/>
      <c r="E589" s="192"/>
      <c r="F589" s="193"/>
      <c r="G589" s="193"/>
      <c r="H589" s="193"/>
      <c r="I589" s="193"/>
      <c r="J589" s="193"/>
    </row>
    <row r="590" spans="1:10">
      <c r="A590" s="193"/>
      <c r="B590" s="193"/>
      <c r="C590" s="192"/>
      <c r="D590" s="192"/>
      <c r="E590" s="192"/>
      <c r="F590" s="193"/>
      <c r="G590" s="193"/>
      <c r="H590" s="193"/>
      <c r="I590" s="193"/>
      <c r="J590" s="193"/>
    </row>
    <row r="591" spans="1:10">
      <c r="A591" s="193"/>
      <c r="B591" s="193"/>
      <c r="C591" s="192"/>
      <c r="D591" s="192"/>
      <c r="E591" s="192"/>
      <c r="F591" s="193"/>
      <c r="G591" s="193"/>
      <c r="H591" s="193"/>
      <c r="I591" s="193"/>
      <c r="J591" s="193"/>
    </row>
    <row r="592" spans="1:10">
      <c r="A592" s="193"/>
      <c r="B592" s="193"/>
      <c r="C592" s="192"/>
      <c r="D592" s="192"/>
      <c r="E592" s="192"/>
      <c r="F592" s="193"/>
      <c r="G592" s="193"/>
      <c r="H592" s="193"/>
      <c r="I592" s="193"/>
      <c r="J592" s="193"/>
    </row>
    <row r="593" spans="1:10">
      <c r="A593" s="193"/>
      <c r="B593" s="193"/>
      <c r="C593" s="192"/>
      <c r="D593" s="192"/>
      <c r="E593" s="192"/>
      <c r="F593" s="193"/>
      <c r="G593" s="193"/>
      <c r="H593" s="193"/>
      <c r="I593" s="193"/>
      <c r="J593" s="193"/>
    </row>
    <row r="594" spans="1:10">
      <c r="A594" s="193"/>
      <c r="B594" s="193"/>
      <c r="C594" s="192"/>
      <c r="D594" s="192"/>
      <c r="E594" s="192"/>
      <c r="F594" s="193"/>
      <c r="G594" s="193"/>
      <c r="H594" s="193"/>
      <c r="I594" s="193"/>
      <c r="J594" s="193"/>
    </row>
    <row r="595" spans="1:10">
      <c r="A595" s="193"/>
      <c r="B595" s="193"/>
      <c r="C595" s="192"/>
      <c r="D595" s="192"/>
      <c r="E595" s="192"/>
      <c r="F595" s="193"/>
      <c r="G595" s="193"/>
      <c r="H595" s="193"/>
      <c r="I595" s="193"/>
      <c r="J595" s="193"/>
    </row>
    <row r="596" spans="1:10">
      <c r="A596" s="193"/>
      <c r="B596" s="193"/>
      <c r="C596" s="192"/>
      <c r="D596" s="192"/>
      <c r="E596" s="192"/>
      <c r="F596" s="193"/>
      <c r="G596" s="193"/>
      <c r="H596" s="193"/>
      <c r="I596" s="193"/>
      <c r="J596" s="193"/>
    </row>
    <row r="597" spans="1:10">
      <c r="A597" s="193"/>
      <c r="B597" s="193"/>
      <c r="C597" s="192"/>
      <c r="D597" s="192"/>
      <c r="E597" s="192"/>
      <c r="F597" s="193"/>
      <c r="G597" s="193"/>
      <c r="H597" s="193"/>
      <c r="I597" s="193"/>
      <c r="J597" s="193"/>
    </row>
    <row r="598" spans="1:10">
      <c r="A598" s="193"/>
      <c r="B598" s="193"/>
      <c r="C598" s="192"/>
      <c r="D598" s="192"/>
      <c r="E598" s="192"/>
      <c r="F598" s="193"/>
      <c r="G598" s="193"/>
      <c r="H598" s="193"/>
      <c r="I598" s="193"/>
      <c r="J598" s="193"/>
    </row>
    <row r="599" spans="1:10">
      <c r="A599" s="193"/>
      <c r="B599" s="193"/>
      <c r="C599" s="192"/>
      <c r="D599" s="192"/>
      <c r="E599" s="192"/>
      <c r="F599" s="193"/>
      <c r="G599" s="193"/>
      <c r="H599" s="193"/>
      <c r="I599" s="193"/>
      <c r="J599" s="193"/>
    </row>
    <row r="600" spans="1:10">
      <c r="A600" s="193"/>
      <c r="B600" s="193"/>
      <c r="C600" s="192"/>
      <c r="D600" s="192"/>
      <c r="E600" s="192"/>
      <c r="F600" s="193"/>
      <c r="G600" s="193"/>
      <c r="H600" s="193"/>
      <c r="I600" s="193"/>
      <c r="J600" s="193"/>
    </row>
    <row r="601" spans="1:10">
      <c r="A601" s="193"/>
      <c r="B601" s="193"/>
      <c r="C601" s="192"/>
      <c r="D601" s="192"/>
      <c r="E601" s="192"/>
      <c r="F601" s="193"/>
      <c r="G601" s="193"/>
      <c r="H601" s="193"/>
      <c r="I601" s="193"/>
      <c r="J601" s="193"/>
    </row>
    <row r="602" spans="1:10">
      <c r="A602" s="193"/>
      <c r="B602" s="193"/>
      <c r="C602" s="192"/>
      <c r="D602" s="192"/>
      <c r="E602" s="192"/>
      <c r="F602" s="193"/>
      <c r="G602" s="193"/>
      <c r="H602" s="193"/>
      <c r="I602" s="193"/>
      <c r="J602" s="193"/>
    </row>
    <row r="603" spans="1:10">
      <c r="A603" s="193"/>
      <c r="B603" s="193"/>
      <c r="C603" s="192"/>
      <c r="D603" s="192"/>
      <c r="E603" s="192"/>
      <c r="F603" s="193"/>
      <c r="G603" s="193"/>
      <c r="H603" s="193"/>
      <c r="I603" s="193"/>
      <c r="J603" s="193"/>
    </row>
    <row r="604" spans="1:10">
      <c r="A604" s="193"/>
      <c r="B604" s="193"/>
      <c r="C604" s="192"/>
      <c r="D604" s="192"/>
      <c r="E604" s="192"/>
      <c r="F604" s="193"/>
      <c r="G604" s="193"/>
      <c r="H604" s="193"/>
      <c r="I604" s="193"/>
      <c r="J604" s="193"/>
    </row>
    <row r="605" spans="1:10">
      <c r="A605" s="193"/>
      <c r="B605" s="193"/>
      <c r="C605" s="192"/>
      <c r="D605" s="192"/>
      <c r="E605" s="192"/>
      <c r="F605" s="193"/>
      <c r="G605" s="193"/>
      <c r="H605" s="193"/>
      <c r="I605" s="193"/>
      <c r="J605" s="193"/>
    </row>
    <row r="606" spans="1:10">
      <c r="A606" s="193"/>
      <c r="B606" s="193"/>
      <c r="C606" s="192"/>
      <c r="D606" s="192"/>
      <c r="E606" s="192"/>
      <c r="F606" s="193"/>
      <c r="G606" s="193"/>
      <c r="H606" s="193"/>
      <c r="I606" s="193"/>
      <c r="J606" s="193"/>
    </row>
    <row r="607" spans="1:10">
      <c r="A607" s="193"/>
      <c r="B607" s="193"/>
      <c r="C607" s="192"/>
      <c r="D607" s="192"/>
      <c r="E607" s="192"/>
      <c r="F607" s="193"/>
      <c r="G607" s="193"/>
      <c r="H607" s="193"/>
      <c r="I607" s="193"/>
      <c r="J607" s="193"/>
    </row>
    <row r="608" spans="1:10">
      <c r="A608" s="193"/>
      <c r="B608" s="193"/>
      <c r="C608" s="192"/>
      <c r="D608" s="192"/>
      <c r="E608" s="192"/>
      <c r="F608" s="193"/>
      <c r="G608" s="193"/>
      <c r="H608" s="193"/>
      <c r="I608" s="193"/>
      <c r="J608" s="193"/>
    </row>
    <row r="609" spans="1:10">
      <c r="A609" s="193"/>
      <c r="B609" s="193"/>
      <c r="C609" s="192"/>
      <c r="D609" s="192"/>
      <c r="E609" s="192"/>
      <c r="F609" s="193"/>
      <c r="G609" s="193"/>
      <c r="H609" s="193"/>
      <c r="I609" s="193"/>
      <c r="J609" s="193"/>
    </row>
    <row r="610" spans="1:10">
      <c r="A610" s="193"/>
      <c r="B610" s="193"/>
      <c r="C610" s="192"/>
      <c r="D610" s="192"/>
      <c r="E610" s="192"/>
      <c r="F610" s="193"/>
      <c r="G610" s="193"/>
      <c r="H610" s="193"/>
      <c r="I610" s="193"/>
      <c r="J610" s="193"/>
    </row>
    <row r="611" spans="1:10">
      <c r="A611" s="193"/>
      <c r="B611" s="193"/>
      <c r="C611" s="192"/>
      <c r="D611" s="192"/>
      <c r="E611" s="192"/>
      <c r="F611" s="193"/>
      <c r="G611" s="193"/>
      <c r="H611" s="193"/>
      <c r="I611" s="193"/>
      <c r="J611" s="193"/>
    </row>
    <row r="612" spans="1:10">
      <c r="A612" s="193"/>
      <c r="B612" s="193"/>
      <c r="C612" s="192"/>
      <c r="D612" s="192"/>
      <c r="E612" s="192"/>
      <c r="F612" s="193"/>
      <c r="G612" s="193"/>
      <c r="H612" s="193"/>
      <c r="I612" s="193"/>
      <c r="J612" s="193"/>
    </row>
    <row r="613" spans="1:10">
      <c r="A613" s="193"/>
      <c r="B613" s="193"/>
      <c r="C613" s="192"/>
      <c r="D613" s="192"/>
      <c r="E613" s="192"/>
      <c r="F613" s="193"/>
      <c r="G613" s="193"/>
      <c r="H613" s="193"/>
      <c r="I613" s="193"/>
      <c r="J613" s="193"/>
    </row>
    <row r="614" spans="1:10">
      <c r="A614" s="193"/>
      <c r="B614" s="193"/>
      <c r="C614" s="192"/>
      <c r="D614" s="192"/>
      <c r="E614" s="192"/>
      <c r="F614" s="193"/>
      <c r="G614" s="193"/>
      <c r="H614" s="193"/>
      <c r="I614" s="193"/>
      <c r="J614" s="193"/>
    </row>
    <row r="615" spans="1:10">
      <c r="A615" s="193"/>
      <c r="B615" s="193"/>
      <c r="C615" s="192"/>
      <c r="D615" s="192"/>
      <c r="E615" s="192"/>
      <c r="F615" s="193"/>
      <c r="G615" s="193"/>
      <c r="H615" s="193"/>
      <c r="I615" s="193"/>
      <c r="J615" s="193"/>
    </row>
    <row r="616" spans="1:10">
      <c r="A616" s="193"/>
      <c r="B616" s="193"/>
      <c r="C616" s="192"/>
      <c r="D616" s="192"/>
      <c r="E616" s="192"/>
      <c r="F616" s="193"/>
      <c r="G616" s="193"/>
      <c r="H616" s="193"/>
      <c r="I616" s="193"/>
      <c r="J616" s="193"/>
    </row>
    <row r="617" spans="1:10">
      <c r="A617" s="193"/>
      <c r="B617" s="193"/>
      <c r="C617" s="192"/>
      <c r="D617" s="192"/>
      <c r="E617" s="192"/>
      <c r="F617" s="193"/>
      <c r="G617" s="193"/>
      <c r="H617" s="193"/>
      <c r="I617" s="193"/>
      <c r="J617" s="193"/>
    </row>
    <row r="618" spans="1:10">
      <c r="A618" s="193"/>
      <c r="B618" s="193"/>
      <c r="C618" s="192"/>
      <c r="D618" s="192"/>
      <c r="E618" s="192"/>
      <c r="F618" s="193"/>
      <c r="G618" s="193"/>
      <c r="H618" s="193"/>
      <c r="I618" s="193"/>
      <c r="J618" s="193"/>
    </row>
    <row r="619" spans="1:10">
      <c r="A619" s="193"/>
      <c r="B619" s="193"/>
      <c r="C619" s="192"/>
      <c r="D619" s="192"/>
      <c r="E619" s="192"/>
      <c r="F619" s="193"/>
      <c r="G619" s="193"/>
      <c r="H619" s="193"/>
      <c r="I619" s="193"/>
      <c r="J619" s="193"/>
    </row>
    <row r="620" spans="1:10">
      <c r="A620" s="193"/>
      <c r="B620" s="193"/>
      <c r="C620" s="192"/>
      <c r="D620" s="192"/>
      <c r="E620" s="192"/>
      <c r="F620" s="193"/>
      <c r="G620" s="193"/>
      <c r="H620" s="193"/>
      <c r="I620" s="193"/>
      <c r="J620" s="193"/>
    </row>
    <row r="621" spans="1:10">
      <c r="A621" s="193"/>
      <c r="B621" s="193"/>
      <c r="C621" s="192"/>
      <c r="D621" s="192"/>
      <c r="E621" s="192"/>
      <c r="F621" s="193"/>
      <c r="G621" s="193"/>
      <c r="H621" s="193"/>
      <c r="I621" s="193"/>
      <c r="J621" s="193"/>
    </row>
    <row r="622" spans="1:10">
      <c r="A622" s="193"/>
      <c r="B622" s="193"/>
      <c r="C622" s="192"/>
      <c r="D622" s="192"/>
      <c r="E622" s="192"/>
      <c r="F622" s="193"/>
      <c r="G622" s="193"/>
      <c r="H622" s="193"/>
      <c r="I622" s="193"/>
      <c r="J622" s="193"/>
    </row>
    <row r="623" spans="1:10">
      <c r="A623" s="193"/>
      <c r="B623" s="193"/>
      <c r="C623" s="192"/>
      <c r="D623" s="192"/>
      <c r="E623" s="192"/>
      <c r="F623" s="193"/>
      <c r="G623" s="193"/>
      <c r="H623" s="193"/>
      <c r="I623" s="193"/>
      <c r="J623" s="193"/>
    </row>
    <row r="624" spans="1:10">
      <c r="A624" s="193"/>
      <c r="B624" s="193"/>
      <c r="C624" s="192"/>
      <c r="D624" s="192"/>
      <c r="E624" s="192"/>
      <c r="F624" s="193"/>
      <c r="G624" s="193"/>
      <c r="H624" s="193"/>
      <c r="I624" s="193"/>
      <c r="J624" s="193"/>
    </row>
    <row r="625" spans="1:10">
      <c r="A625" s="193"/>
      <c r="B625" s="193"/>
      <c r="C625" s="192"/>
      <c r="D625" s="192"/>
      <c r="E625" s="192"/>
      <c r="F625" s="193"/>
      <c r="G625" s="193"/>
      <c r="H625" s="193"/>
      <c r="I625" s="193"/>
      <c r="J625" s="193"/>
    </row>
    <row r="626" spans="1:10">
      <c r="A626" s="193"/>
      <c r="B626" s="193"/>
      <c r="C626" s="192"/>
      <c r="D626" s="192"/>
      <c r="E626" s="192"/>
      <c r="F626" s="193"/>
      <c r="G626" s="193"/>
      <c r="H626" s="193"/>
      <c r="I626" s="193"/>
      <c r="J626" s="193"/>
    </row>
    <row r="627" spans="1:10">
      <c r="A627" s="193"/>
      <c r="B627" s="193"/>
      <c r="C627" s="192"/>
      <c r="D627" s="192"/>
      <c r="E627" s="192"/>
      <c r="F627" s="193"/>
      <c r="G627" s="193"/>
      <c r="H627" s="193"/>
      <c r="I627" s="193"/>
      <c r="J627" s="193"/>
    </row>
    <row r="628" spans="1:10">
      <c r="A628" s="193"/>
      <c r="B628" s="193"/>
      <c r="C628" s="192"/>
      <c r="D628" s="192"/>
      <c r="E628" s="192"/>
      <c r="F628" s="193"/>
      <c r="G628" s="193"/>
      <c r="H628" s="193"/>
      <c r="I628" s="193"/>
      <c r="J628" s="193"/>
    </row>
    <row r="629" spans="1:10">
      <c r="A629" s="193"/>
      <c r="B629" s="193"/>
      <c r="C629" s="192"/>
      <c r="D629" s="192"/>
      <c r="E629" s="192"/>
      <c r="F629" s="193"/>
      <c r="G629" s="193"/>
      <c r="H629" s="193"/>
      <c r="I629" s="193"/>
      <c r="J629" s="193"/>
    </row>
    <row r="630" spans="1:10">
      <c r="A630" s="193"/>
      <c r="B630" s="193"/>
      <c r="C630" s="192"/>
      <c r="D630" s="192"/>
      <c r="E630" s="192"/>
      <c r="F630" s="193"/>
      <c r="G630" s="193"/>
      <c r="H630" s="193"/>
      <c r="I630" s="193"/>
      <c r="J630" s="193"/>
    </row>
    <row r="631" spans="1:10">
      <c r="A631" s="193"/>
      <c r="B631" s="193"/>
      <c r="C631" s="192"/>
      <c r="D631" s="192"/>
      <c r="E631" s="192"/>
      <c r="F631" s="193"/>
      <c r="G631" s="193"/>
      <c r="H631" s="193"/>
      <c r="I631" s="193"/>
      <c r="J631" s="193"/>
    </row>
    <row r="632" spans="1:10">
      <c r="A632" s="193"/>
      <c r="B632" s="193"/>
      <c r="C632" s="192"/>
      <c r="D632" s="192"/>
      <c r="E632" s="192"/>
      <c r="F632" s="193"/>
      <c r="G632" s="193"/>
      <c r="H632" s="193"/>
      <c r="I632" s="193"/>
      <c r="J632" s="193"/>
    </row>
    <row r="633" spans="1:10">
      <c r="A633" s="193"/>
      <c r="B633" s="193"/>
      <c r="C633" s="192"/>
      <c r="D633" s="192"/>
      <c r="E633" s="192"/>
      <c r="F633" s="193"/>
      <c r="G633" s="193"/>
      <c r="H633" s="193"/>
      <c r="I633" s="193"/>
      <c r="J633" s="193"/>
    </row>
    <row r="634" spans="1:10">
      <c r="A634" s="193"/>
      <c r="B634" s="193"/>
      <c r="C634" s="192"/>
      <c r="D634" s="192"/>
      <c r="E634" s="192"/>
      <c r="F634" s="193"/>
      <c r="G634" s="193"/>
      <c r="H634" s="193"/>
      <c r="I634" s="193"/>
      <c r="J634" s="193"/>
    </row>
    <row r="635" spans="1:10">
      <c r="A635" s="193"/>
      <c r="B635" s="193"/>
      <c r="C635" s="192"/>
      <c r="D635" s="192"/>
      <c r="E635" s="192"/>
      <c r="F635" s="193"/>
      <c r="G635" s="193"/>
      <c r="H635" s="193"/>
      <c r="I635" s="193"/>
      <c r="J635" s="193"/>
    </row>
    <row r="636" spans="1:10">
      <c r="A636" s="193"/>
      <c r="B636" s="193"/>
      <c r="C636" s="192"/>
      <c r="D636" s="192"/>
      <c r="E636" s="192"/>
      <c r="F636" s="193"/>
      <c r="G636" s="193"/>
      <c r="H636" s="193"/>
      <c r="I636" s="193"/>
      <c r="J636" s="193"/>
    </row>
    <row r="637" spans="1:10">
      <c r="A637" s="193"/>
      <c r="B637" s="193"/>
      <c r="C637" s="192"/>
      <c r="D637" s="192"/>
      <c r="E637" s="192"/>
      <c r="F637" s="193"/>
      <c r="G637" s="193"/>
      <c r="H637" s="193"/>
      <c r="I637" s="193"/>
      <c r="J637" s="193"/>
    </row>
    <row r="638" spans="1:10">
      <c r="A638" s="193"/>
      <c r="B638" s="193"/>
      <c r="C638" s="192"/>
      <c r="D638" s="192"/>
      <c r="E638" s="192"/>
      <c r="F638" s="193"/>
      <c r="G638" s="193"/>
      <c r="H638" s="193"/>
      <c r="I638" s="193"/>
      <c r="J638" s="193"/>
    </row>
    <row r="639" spans="1:10">
      <c r="A639" s="193"/>
      <c r="B639" s="193"/>
      <c r="C639" s="192"/>
      <c r="D639" s="192"/>
      <c r="E639" s="192"/>
      <c r="F639" s="193"/>
      <c r="G639" s="193"/>
      <c r="H639" s="193"/>
      <c r="I639" s="193"/>
      <c r="J639" s="193"/>
    </row>
    <row r="640" spans="1:10">
      <c r="A640" s="193"/>
      <c r="B640" s="193"/>
      <c r="C640" s="192"/>
      <c r="D640" s="192"/>
      <c r="E640" s="192"/>
      <c r="F640" s="193"/>
      <c r="G640" s="193"/>
      <c r="H640" s="193"/>
      <c r="I640" s="193"/>
      <c r="J640" s="193"/>
    </row>
    <row r="641" spans="1:10">
      <c r="A641" s="193"/>
      <c r="B641" s="193"/>
      <c r="C641" s="192"/>
      <c r="D641" s="192"/>
      <c r="E641" s="192"/>
      <c r="F641" s="193"/>
      <c r="G641" s="193"/>
      <c r="H641" s="193"/>
      <c r="I641" s="193"/>
      <c r="J641" s="193"/>
    </row>
    <row r="642" spans="1:10">
      <c r="A642" s="193"/>
      <c r="B642" s="193"/>
      <c r="C642" s="192"/>
      <c r="D642" s="192"/>
      <c r="E642" s="192"/>
      <c r="F642" s="193"/>
      <c r="G642" s="193"/>
      <c r="H642" s="193"/>
      <c r="I642" s="193"/>
      <c r="J642" s="193"/>
    </row>
    <row r="643" spans="1:10">
      <c r="A643" s="193"/>
      <c r="B643" s="193"/>
      <c r="C643" s="192"/>
      <c r="D643" s="192"/>
      <c r="E643" s="192"/>
      <c r="F643" s="193"/>
      <c r="G643" s="193"/>
      <c r="H643" s="193"/>
      <c r="I643" s="193"/>
      <c r="J643" s="193"/>
    </row>
    <row r="644" spans="1:10">
      <c r="A644" s="193"/>
      <c r="B644" s="193"/>
      <c r="C644" s="192"/>
      <c r="D644" s="192"/>
      <c r="E644" s="192"/>
      <c r="F644" s="193"/>
      <c r="G644" s="193"/>
      <c r="H644" s="193"/>
      <c r="I644" s="193"/>
      <c r="J644" s="193"/>
    </row>
    <row r="645" spans="1:10">
      <c r="A645" s="193"/>
      <c r="B645" s="193"/>
      <c r="C645" s="192"/>
      <c r="D645" s="192"/>
      <c r="E645" s="192"/>
      <c r="F645" s="193"/>
      <c r="G645" s="193"/>
      <c r="H645" s="193"/>
      <c r="I645" s="193"/>
      <c r="J645" s="193"/>
    </row>
    <row r="646" spans="1:10">
      <c r="A646" s="193"/>
      <c r="B646" s="193"/>
      <c r="C646" s="192"/>
      <c r="D646" s="192"/>
      <c r="E646" s="192"/>
      <c r="F646" s="193"/>
      <c r="G646" s="193"/>
      <c r="H646" s="193"/>
      <c r="I646" s="193"/>
      <c r="J646" s="193"/>
    </row>
    <row r="647" spans="1:10">
      <c r="A647" s="193"/>
      <c r="B647" s="193"/>
      <c r="C647" s="192"/>
      <c r="D647" s="192"/>
      <c r="E647" s="192"/>
      <c r="F647" s="193"/>
      <c r="G647" s="193"/>
      <c r="H647" s="193"/>
      <c r="I647" s="193"/>
      <c r="J647" s="193"/>
    </row>
    <row r="648" spans="1:10">
      <c r="A648" s="193"/>
      <c r="B648" s="193"/>
      <c r="C648" s="192"/>
      <c r="D648" s="192"/>
      <c r="E648" s="192"/>
      <c r="F648" s="193"/>
      <c r="G648" s="193"/>
      <c r="H648" s="193"/>
      <c r="I648" s="193"/>
      <c r="J648" s="193"/>
    </row>
    <row r="649" spans="1:10">
      <c r="A649" s="193"/>
      <c r="B649" s="193"/>
      <c r="C649" s="192"/>
      <c r="D649" s="192"/>
      <c r="E649" s="192"/>
      <c r="F649" s="193"/>
      <c r="G649" s="193"/>
      <c r="H649" s="193"/>
      <c r="I649" s="193"/>
      <c r="J649" s="193"/>
    </row>
    <row r="650" spans="1:10">
      <c r="A650" s="193"/>
      <c r="B650" s="193"/>
      <c r="C650" s="192"/>
      <c r="D650" s="192"/>
      <c r="E650" s="192"/>
      <c r="F650" s="193"/>
      <c r="G650" s="193"/>
      <c r="H650" s="193"/>
      <c r="I650" s="193"/>
      <c r="J650" s="193"/>
    </row>
    <row r="651" spans="1:10">
      <c r="A651" s="193"/>
      <c r="B651" s="193"/>
      <c r="C651" s="192"/>
      <c r="D651" s="192"/>
      <c r="E651" s="192"/>
      <c r="F651" s="193"/>
      <c r="G651" s="193"/>
      <c r="H651" s="193"/>
      <c r="I651" s="193"/>
      <c r="J651" s="193"/>
    </row>
    <row r="652" spans="1:10">
      <c r="A652" s="193"/>
      <c r="B652" s="193"/>
      <c r="C652" s="192"/>
      <c r="D652" s="192"/>
      <c r="E652" s="192"/>
      <c r="F652" s="193"/>
      <c r="G652" s="193"/>
      <c r="H652" s="193"/>
      <c r="I652" s="193"/>
      <c r="J652" s="193"/>
    </row>
    <row r="653" spans="1:10">
      <c r="A653" s="193"/>
      <c r="B653" s="193"/>
      <c r="C653" s="192"/>
      <c r="D653" s="192"/>
      <c r="E653" s="192"/>
      <c r="F653" s="193"/>
      <c r="G653" s="193"/>
      <c r="H653" s="193"/>
      <c r="I653" s="193"/>
      <c r="J653" s="193"/>
    </row>
    <row r="654" spans="1:10">
      <c r="A654" s="193"/>
      <c r="B654" s="193"/>
      <c r="C654" s="192"/>
      <c r="D654" s="192"/>
      <c r="E654" s="192"/>
      <c r="F654" s="193"/>
      <c r="G654" s="193"/>
      <c r="H654" s="193"/>
      <c r="I654" s="193"/>
      <c r="J654" s="193"/>
    </row>
    <row r="655" spans="1:10">
      <c r="A655" s="193"/>
      <c r="B655" s="193"/>
      <c r="C655" s="192"/>
      <c r="D655" s="192"/>
      <c r="E655" s="192"/>
      <c r="F655" s="193"/>
      <c r="G655" s="193"/>
      <c r="H655" s="193"/>
      <c r="I655" s="193"/>
      <c r="J655" s="193"/>
    </row>
    <row r="656" spans="1:10">
      <c r="A656" s="193"/>
      <c r="B656" s="193"/>
      <c r="C656" s="192"/>
      <c r="D656" s="192"/>
      <c r="E656" s="192"/>
      <c r="F656" s="193"/>
      <c r="G656" s="193"/>
      <c r="H656" s="193"/>
      <c r="I656" s="193"/>
      <c r="J656" s="193"/>
    </row>
    <row r="657" spans="1:10">
      <c r="A657" s="193"/>
      <c r="B657" s="193"/>
      <c r="C657" s="192"/>
      <c r="D657" s="192"/>
      <c r="E657" s="192"/>
      <c r="F657" s="193"/>
      <c r="G657" s="193"/>
      <c r="H657" s="193"/>
      <c r="I657" s="193"/>
      <c r="J657" s="193"/>
    </row>
    <row r="658" spans="1:10">
      <c r="A658" s="193"/>
      <c r="B658" s="193"/>
      <c r="C658" s="192"/>
      <c r="D658" s="192"/>
      <c r="E658" s="192"/>
      <c r="F658" s="193"/>
      <c r="G658" s="193"/>
      <c r="H658" s="193"/>
      <c r="I658" s="193"/>
      <c r="J658" s="193"/>
    </row>
    <row r="659" spans="1:10">
      <c r="A659" s="193"/>
      <c r="B659" s="193"/>
      <c r="C659" s="192"/>
      <c r="D659" s="192"/>
      <c r="E659" s="192"/>
      <c r="F659" s="193"/>
      <c r="G659" s="193"/>
      <c r="H659" s="193"/>
      <c r="I659" s="193"/>
      <c r="J659" s="193"/>
    </row>
    <row r="660" spans="1:10">
      <c r="A660" s="193"/>
      <c r="B660" s="193"/>
      <c r="C660" s="192"/>
      <c r="D660" s="192"/>
      <c r="E660" s="192"/>
      <c r="F660" s="193"/>
      <c r="G660" s="193"/>
      <c r="H660" s="193"/>
      <c r="I660" s="193"/>
      <c r="J660" s="193"/>
    </row>
    <row r="661" spans="1:10">
      <c r="A661" s="193"/>
      <c r="B661" s="193"/>
      <c r="C661" s="192"/>
      <c r="D661" s="192"/>
      <c r="E661" s="192"/>
      <c r="F661" s="193"/>
      <c r="G661" s="193"/>
      <c r="H661" s="193"/>
      <c r="I661" s="193"/>
      <c r="J661" s="193"/>
    </row>
    <row r="662" spans="1:10">
      <c r="A662" s="193"/>
      <c r="B662" s="193"/>
      <c r="C662" s="192"/>
      <c r="D662" s="192"/>
      <c r="E662" s="192"/>
      <c r="F662" s="193"/>
      <c r="G662" s="193"/>
      <c r="H662" s="193"/>
      <c r="I662" s="193"/>
      <c r="J662" s="193"/>
    </row>
    <row r="663" spans="1:10">
      <c r="A663" s="193"/>
      <c r="B663" s="193"/>
      <c r="C663" s="192"/>
      <c r="D663" s="192"/>
      <c r="E663" s="192"/>
      <c r="F663" s="193"/>
      <c r="G663" s="193"/>
      <c r="H663" s="193"/>
      <c r="I663" s="193"/>
      <c r="J663" s="193"/>
    </row>
    <row r="664" spans="1:10">
      <c r="A664" s="193"/>
      <c r="B664" s="193"/>
      <c r="C664" s="192"/>
      <c r="D664" s="192"/>
      <c r="E664" s="192"/>
      <c r="F664" s="193"/>
      <c r="G664" s="193"/>
      <c r="H664" s="193"/>
      <c r="I664" s="193"/>
      <c r="J664" s="193"/>
    </row>
    <row r="665" spans="1:10">
      <c r="A665" s="193"/>
      <c r="B665" s="193"/>
      <c r="C665" s="192"/>
      <c r="D665" s="192"/>
      <c r="E665" s="192"/>
      <c r="F665" s="193"/>
      <c r="G665" s="193"/>
      <c r="H665" s="193"/>
      <c r="I665" s="193"/>
      <c r="J665" s="193"/>
    </row>
    <row r="666" spans="1:10">
      <c r="A666" s="193"/>
      <c r="B666" s="193"/>
      <c r="C666" s="192"/>
      <c r="D666" s="192"/>
      <c r="E666" s="192"/>
      <c r="F666" s="193"/>
      <c r="G666" s="193"/>
      <c r="H666" s="193"/>
      <c r="I666" s="193"/>
      <c r="J666" s="193"/>
    </row>
    <row r="667" spans="1:10">
      <c r="A667" s="193"/>
      <c r="B667" s="193"/>
      <c r="C667" s="192"/>
      <c r="D667" s="192"/>
      <c r="E667" s="192"/>
      <c r="F667" s="193"/>
      <c r="G667" s="193"/>
      <c r="H667" s="193"/>
      <c r="I667" s="193"/>
      <c r="J667" s="193"/>
    </row>
    <row r="668" spans="1:10">
      <c r="A668" s="193"/>
      <c r="B668" s="193"/>
      <c r="C668" s="192"/>
      <c r="D668" s="192"/>
      <c r="E668" s="192"/>
      <c r="F668" s="193"/>
      <c r="G668" s="193"/>
      <c r="H668" s="193"/>
      <c r="I668" s="193"/>
      <c r="J668" s="193"/>
    </row>
    <row r="669" spans="1:10">
      <c r="A669" s="193"/>
      <c r="B669" s="193"/>
      <c r="C669" s="192"/>
      <c r="D669" s="192"/>
      <c r="E669" s="192"/>
      <c r="F669" s="193"/>
      <c r="G669" s="193"/>
      <c r="H669" s="193"/>
      <c r="I669" s="193"/>
      <c r="J669" s="193"/>
    </row>
    <row r="670" spans="1:10">
      <c r="A670" s="193"/>
      <c r="B670" s="193"/>
      <c r="C670" s="192"/>
      <c r="D670" s="192"/>
      <c r="E670" s="192"/>
      <c r="F670" s="193"/>
      <c r="G670" s="193"/>
      <c r="H670" s="193"/>
      <c r="I670" s="193"/>
      <c r="J670" s="193"/>
    </row>
    <row r="671" spans="1:10">
      <c r="A671" s="193"/>
      <c r="B671" s="193"/>
      <c r="C671" s="192"/>
      <c r="D671" s="192"/>
      <c r="E671" s="192"/>
      <c r="F671" s="193"/>
      <c r="G671" s="193"/>
      <c r="H671" s="193"/>
      <c r="I671" s="193"/>
      <c r="J671" s="193"/>
    </row>
    <row r="672" spans="1:10">
      <c r="A672" s="193"/>
      <c r="B672" s="193"/>
      <c r="C672" s="192"/>
      <c r="D672" s="192"/>
      <c r="E672" s="192"/>
      <c r="F672" s="193"/>
      <c r="G672" s="193"/>
      <c r="H672" s="193"/>
      <c r="I672" s="193"/>
      <c r="J672" s="193"/>
    </row>
    <row r="673" spans="1:10">
      <c r="A673" s="193"/>
      <c r="B673" s="193"/>
      <c r="C673" s="192"/>
      <c r="D673" s="192"/>
      <c r="E673" s="192"/>
      <c r="F673" s="193"/>
      <c r="G673" s="193"/>
      <c r="H673" s="193"/>
      <c r="I673" s="193"/>
      <c r="J673" s="193"/>
    </row>
    <row r="674" spans="1:10">
      <c r="A674" s="193"/>
      <c r="B674" s="193"/>
      <c r="C674" s="192"/>
      <c r="D674" s="192"/>
      <c r="E674" s="192"/>
      <c r="F674" s="193"/>
      <c r="G674" s="193"/>
      <c r="H674" s="193"/>
      <c r="I674" s="193"/>
      <c r="J674" s="193"/>
    </row>
    <row r="675" spans="1:10">
      <c r="A675" s="193"/>
      <c r="B675" s="193"/>
      <c r="C675" s="192"/>
      <c r="D675" s="192"/>
      <c r="E675" s="192"/>
      <c r="F675" s="193"/>
      <c r="G675" s="193"/>
      <c r="H675" s="193"/>
      <c r="I675" s="193"/>
      <c r="J675" s="193"/>
    </row>
    <row r="676" spans="1:10">
      <c r="A676" s="193"/>
      <c r="B676" s="193"/>
      <c r="C676" s="192"/>
      <c r="D676" s="192"/>
      <c r="E676" s="192"/>
      <c r="F676" s="193"/>
      <c r="G676" s="193"/>
      <c r="H676" s="193"/>
      <c r="I676" s="193"/>
      <c r="J676" s="193"/>
    </row>
    <row r="677" spans="1:10">
      <c r="A677" s="193"/>
      <c r="B677" s="193"/>
      <c r="C677" s="192"/>
      <c r="D677" s="192"/>
      <c r="E677" s="192"/>
      <c r="F677" s="193"/>
      <c r="G677" s="193"/>
      <c r="H677" s="193"/>
      <c r="I677" s="193"/>
      <c r="J677" s="193"/>
    </row>
    <row r="678" spans="1:10">
      <c r="A678" s="193"/>
      <c r="B678" s="193"/>
      <c r="C678" s="192"/>
      <c r="D678" s="192"/>
      <c r="E678" s="192"/>
      <c r="F678" s="193"/>
      <c r="G678" s="193"/>
      <c r="H678" s="193"/>
      <c r="I678" s="193"/>
      <c r="J678" s="193"/>
    </row>
    <row r="679" spans="1:10">
      <c r="A679" s="193"/>
      <c r="B679" s="193"/>
      <c r="C679" s="192"/>
      <c r="D679" s="192"/>
      <c r="E679" s="192"/>
      <c r="F679" s="193"/>
      <c r="G679" s="193"/>
      <c r="H679" s="193"/>
      <c r="I679" s="193"/>
      <c r="J679" s="193"/>
    </row>
    <row r="680" spans="1:10">
      <c r="A680" s="193"/>
      <c r="B680" s="193"/>
      <c r="C680" s="192"/>
      <c r="D680" s="192"/>
      <c r="E680" s="192"/>
      <c r="F680" s="193"/>
      <c r="G680" s="193"/>
      <c r="H680" s="193"/>
      <c r="I680" s="193"/>
      <c r="J680" s="193"/>
    </row>
    <row r="681" spans="1:10">
      <c r="A681" s="193"/>
      <c r="B681" s="193"/>
      <c r="C681" s="192"/>
      <c r="D681" s="192"/>
      <c r="E681" s="192"/>
      <c r="F681" s="193"/>
      <c r="G681" s="193"/>
      <c r="H681" s="193"/>
      <c r="I681" s="193"/>
      <c r="J681" s="193"/>
    </row>
    <row r="682" spans="1:10">
      <c r="A682" s="193"/>
      <c r="B682" s="193"/>
      <c r="C682" s="192"/>
      <c r="D682" s="192"/>
      <c r="E682" s="192"/>
      <c r="F682" s="193"/>
      <c r="G682" s="193"/>
      <c r="H682" s="193"/>
      <c r="I682" s="193"/>
      <c r="J682" s="193"/>
    </row>
    <row r="683" spans="1:10">
      <c r="A683" s="193"/>
      <c r="B683" s="193"/>
      <c r="C683" s="192"/>
      <c r="D683" s="192"/>
      <c r="E683" s="192"/>
      <c r="F683" s="193"/>
      <c r="G683" s="193"/>
      <c r="H683" s="193"/>
      <c r="I683" s="193"/>
      <c r="J683" s="193"/>
    </row>
    <row r="684" spans="1:10">
      <c r="A684" s="193"/>
      <c r="B684" s="193"/>
      <c r="C684" s="192"/>
      <c r="D684" s="192"/>
      <c r="E684" s="192"/>
      <c r="F684" s="193"/>
      <c r="G684" s="193"/>
      <c r="H684" s="193"/>
      <c r="I684" s="193"/>
      <c r="J684" s="193"/>
    </row>
    <row r="685" spans="1:10">
      <c r="A685" s="193"/>
      <c r="B685" s="193"/>
      <c r="C685" s="192"/>
      <c r="D685" s="192"/>
      <c r="E685" s="192"/>
      <c r="F685" s="193"/>
      <c r="G685" s="193"/>
      <c r="H685" s="193"/>
      <c r="I685" s="193"/>
      <c r="J685" s="193"/>
    </row>
    <row r="686" spans="1:10">
      <c r="A686" s="193"/>
      <c r="B686" s="193"/>
      <c r="C686" s="192"/>
      <c r="D686" s="192"/>
      <c r="E686" s="192"/>
      <c r="F686" s="193"/>
      <c r="G686" s="193"/>
      <c r="H686" s="193"/>
      <c r="I686" s="193"/>
      <c r="J686" s="193"/>
    </row>
    <row r="687" spans="1:10">
      <c r="A687" s="193"/>
      <c r="B687" s="193"/>
      <c r="C687" s="192"/>
      <c r="D687" s="192"/>
      <c r="E687" s="192"/>
      <c r="F687" s="193"/>
      <c r="G687" s="193"/>
      <c r="H687" s="193"/>
      <c r="I687" s="193"/>
      <c r="J687" s="193"/>
    </row>
    <row r="688" spans="1:10">
      <c r="A688" s="193"/>
      <c r="B688" s="193"/>
      <c r="C688" s="192"/>
      <c r="D688" s="192"/>
      <c r="E688" s="192"/>
      <c r="F688" s="193"/>
      <c r="G688" s="193"/>
      <c r="H688" s="193"/>
      <c r="I688" s="193"/>
      <c r="J688" s="193"/>
    </row>
    <row r="689" spans="1:10">
      <c r="A689" s="193"/>
      <c r="B689" s="193"/>
      <c r="C689" s="192"/>
      <c r="D689" s="192"/>
      <c r="E689" s="192"/>
      <c r="F689" s="193"/>
      <c r="G689" s="193"/>
      <c r="H689" s="193"/>
      <c r="I689" s="193"/>
      <c r="J689" s="193"/>
    </row>
    <row r="690" spans="1:10">
      <c r="A690" s="193"/>
      <c r="B690" s="193"/>
      <c r="C690" s="192"/>
      <c r="D690" s="192"/>
      <c r="E690" s="192"/>
      <c r="F690" s="193"/>
      <c r="G690" s="193"/>
      <c r="H690" s="193"/>
      <c r="I690" s="193"/>
      <c r="J690" s="193"/>
    </row>
    <row r="691" spans="1:10">
      <c r="A691" s="193"/>
      <c r="B691" s="193"/>
      <c r="C691" s="192"/>
      <c r="D691" s="192"/>
      <c r="E691" s="192"/>
      <c r="F691" s="193"/>
      <c r="G691" s="193"/>
      <c r="H691" s="193"/>
      <c r="I691" s="193"/>
      <c r="J691" s="193"/>
    </row>
    <row r="692" spans="1:10">
      <c r="A692" s="193"/>
      <c r="B692" s="193"/>
      <c r="C692" s="192"/>
      <c r="D692" s="192"/>
      <c r="E692" s="192"/>
      <c r="F692" s="193"/>
      <c r="G692" s="193"/>
      <c r="H692" s="193"/>
      <c r="I692" s="193"/>
      <c r="J692" s="193"/>
    </row>
    <row r="693" spans="1:10">
      <c r="A693" s="193"/>
      <c r="B693" s="193"/>
      <c r="C693" s="192"/>
      <c r="D693" s="192"/>
      <c r="E693" s="192"/>
      <c r="F693" s="193"/>
      <c r="G693" s="193"/>
      <c r="H693" s="193"/>
      <c r="I693" s="193"/>
      <c r="J693" s="193"/>
    </row>
    <row r="694" spans="1:10">
      <c r="A694" s="193"/>
      <c r="B694" s="193"/>
      <c r="C694" s="192"/>
      <c r="D694" s="192"/>
      <c r="E694" s="192"/>
      <c r="F694" s="193"/>
      <c r="G694" s="193"/>
      <c r="H694" s="193"/>
      <c r="I694" s="193"/>
      <c r="J694" s="193"/>
    </row>
    <row r="695" spans="1:10">
      <c r="A695" s="193"/>
      <c r="B695" s="193"/>
      <c r="C695" s="192"/>
      <c r="D695" s="192"/>
      <c r="E695" s="192"/>
      <c r="F695" s="193"/>
      <c r="G695" s="193"/>
      <c r="H695" s="193"/>
      <c r="I695" s="193"/>
      <c r="J695" s="193"/>
    </row>
    <row r="696" spans="1:10">
      <c r="A696" s="193"/>
      <c r="B696" s="193"/>
      <c r="C696" s="192"/>
      <c r="D696" s="192"/>
      <c r="E696" s="192"/>
      <c r="F696" s="193"/>
      <c r="G696" s="193"/>
      <c r="H696" s="193"/>
      <c r="I696" s="193"/>
      <c r="J696" s="193"/>
    </row>
    <row r="697" spans="1:10">
      <c r="A697" s="193"/>
      <c r="B697" s="193"/>
      <c r="C697" s="192"/>
      <c r="D697" s="192"/>
      <c r="E697" s="192"/>
      <c r="F697" s="193"/>
      <c r="G697" s="193"/>
      <c r="H697" s="193"/>
      <c r="I697" s="193"/>
      <c r="J697" s="193"/>
    </row>
    <row r="698" spans="1:10">
      <c r="A698" s="193"/>
      <c r="B698" s="193"/>
      <c r="C698" s="192"/>
      <c r="D698" s="192"/>
      <c r="E698" s="192"/>
      <c r="F698" s="193"/>
      <c r="G698" s="193"/>
      <c r="H698" s="193"/>
      <c r="I698" s="193"/>
      <c r="J698" s="193"/>
    </row>
    <row r="699" spans="1:10">
      <c r="A699" s="193"/>
      <c r="B699" s="193"/>
      <c r="C699" s="192"/>
      <c r="D699" s="192"/>
      <c r="E699" s="192"/>
      <c r="F699" s="193"/>
      <c r="G699" s="193"/>
      <c r="H699" s="193"/>
      <c r="I699" s="193"/>
      <c r="J699" s="193"/>
    </row>
    <row r="700" spans="1:10">
      <c r="A700" s="193"/>
      <c r="B700" s="193"/>
      <c r="C700" s="192"/>
      <c r="D700" s="192"/>
      <c r="E700" s="192"/>
      <c r="F700" s="193"/>
      <c r="G700" s="193"/>
      <c r="H700" s="193"/>
      <c r="I700" s="193"/>
      <c r="J700" s="193"/>
    </row>
    <row r="701" spans="1:10">
      <c r="A701" s="193"/>
      <c r="B701" s="193"/>
      <c r="C701" s="192"/>
      <c r="D701" s="192"/>
      <c r="E701" s="192"/>
      <c r="F701" s="193"/>
      <c r="G701" s="193"/>
      <c r="H701" s="193"/>
      <c r="I701" s="193"/>
      <c r="J701" s="193"/>
    </row>
    <row r="702" spans="1:10">
      <c r="A702" s="193"/>
      <c r="B702" s="193"/>
      <c r="C702" s="192"/>
      <c r="D702" s="192"/>
      <c r="E702" s="192"/>
      <c r="F702" s="193"/>
      <c r="G702" s="193"/>
      <c r="H702" s="193"/>
      <c r="I702" s="193"/>
      <c r="J702" s="193"/>
    </row>
    <row r="703" spans="1:10">
      <c r="A703" s="193"/>
      <c r="B703" s="193"/>
      <c r="C703" s="192"/>
      <c r="D703" s="192"/>
      <c r="E703" s="192"/>
      <c r="F703" s="193"/>
      <c r="G703" s="193"/>
      <c r="H703" s="193"/>
      <c r="I703" s="193"/>
      <c r="J703" s="193"/>
    </row>
    <row r="704" spans="1:10">
      <c r="A704" s="193"/>
      <c r="B704" s="193"/>
      <c r="C704" s="192"/>
      <c r="D704" s="192"/>
      <c r="E704" s="192"/>
      <c r="F704" s="193"/>
      <c r="G704" s="193"/>
      <c r="H704" s="193"/>
      <c r="I704" s="193"/>
      <c r="J704" s="193"/>
    </row>
    <row r="705" spans="1:10">
      <c r="A705" s="193"/>
      <c r="B705" s="193"/>
      <c r="C705" s="192"/>
      <c r="D705" s="192"/>
      <c r="E705" s="192"/>
      <c r="F705" s="193"/>
      <c r="G705" s="193"/>
      <c r="H705" s="193"/>
      <c r="I705" s="193"/>
      <c r="J705" s="193"/>
    </row>
    <row r="706" spans="1:10">
      <c r="A706" s="193"/>
      <c r="B706" s="193"/>
      <c r="C706" s="192"/>
      <c r="D706" s="192"/>
      <c r="E706" s="192"/>
      <c r="F706" s="193"/>
      <c r="G706" s="193"/>
      <c r="H706" s="193"/>
      <c r="I706" s="193"/>
      <c r="J706" s="193"/>
    </row>
    <row r="707" spans="1:10">
      <c r="A707" s="193"/>
      <c r="B707" s="193"/>
      <c r="C707" s="192"/>
      <c r="D707" s="192"/>
      <c r="E707" s="192"/>
      <c r="F707" s="193"/>
      <c r="G707" s="193"/>
      <c r="H707" s="193"/>
      <c r="I707" s="193"/>
      <c r="J707" s="193"/>
    </row>
    <row r="708" spans="1:10">
      <c r="A708" s="193"/>
      <c r="B708" s="193"/>
      <c r="C708" s="192"/>
      <c r="D708" s="192"/>
      <c r="E708" s="192"/>
      <c r="F708" s="193"/>
      <c r="G708" s="193"/>
      <c r="H708" s="193"/>
      <c r="I708" s="193"/>
      <c r="J708" s="193"/>
    </row>
    <row r="709" spans="1:10">
      <c r="A709" s="193"/>
      <c r="B709" s="193"/>
      <c r="C709" s="192"/>
      <c r="D709" s="192"/>
      <c r="E709" s="192"/>
      <c r="F709" s="193"/>
      <c r="G709" s="193"/>
      <c r="H709" s="193"/>
      <c r="I709" s="193"/>
      <c r="J709" s="193"/>
    </row>
    <row r="710" spans="1:10">
      <c r="A710" s="193"/>
      <c r="B710" s="193"/>
      <c r="C710" s="192"/>
      <c r="D710" s="192"/>
      <c r="E710" s="192"/>
      <c r="F710" s="193"/>
      <c r="G710" s="193"/>
      <c r="H710" s="193"/>
      <c r="I710" s="193"/>
      <c r="J710" s="193"/>
    </row>
    <row r="711" spans="1:10">
      <c r="A711" s="193"/>
      <c r="B711" s="193"/>
      <c r="C711" s="192"/>
      <c r="D711" s="192"/>
      <c r="E711" s="192"/>
      <c r="F711" s="193"/>
      <c r="G711" s="193"/>
      <c r="H711" s="193"/>
      <c r="I711" s="193"/>
      <c r="J711" s="193"/>
    </row>
    <row r="712" spans="1:10">
      <c r="A712" s="193"/>
      <c r="B712" s="193"/>
      <c r="C712" s="192"/>
      <c r="D712" s="192"/>
      <c r="E712" s="192"/>
      <c r="F712" s="193"/>
      <c r="G712" s="193"/>
      <c r="H712" s="193"/>
      <c r="I712" s="193"/>
      <c r="J712" s="193"/>
    </row>
    <row r="713" spans="1:10">
      <c r="A713" s="193"/>
      <c r="B713" s="193"/>
      <c r="C713" s="192"/>
      <c r="D713" s="192"/>
      <c r="E713" s="192"/>
      <c r="F713" s="193"/>
      <c r="G713" s="193"/>
      <c r="H713" s="193"/>
      <c r="I713" s="193"/>
      <c r="J713" s="193"/>
    </row>
    <row r="714" spans="1:10">
      <c r="A714" s="193"/>
      <c r="B714" s="193"/>
      <c r="C714" s="192"/>
      <c r="D714" s="192"/>
      <c r="E714" s="192"/>
      <c r="F714" s="193"/>
      <c r="G714" s="193"/>
      <c r="H714" s="193"/>
      <c r="I714" s="193"/>
      <c r="J714" s="193"/>
    </row>
    <row r="715" spans="1:10">
      <c r="A715" s="193"/>
      <c r="B715" s="193"/>
      <c r="C715" s="192"/>
      <c r="D715" s="192"/>
      <c r="E715" s="192"/>
      <c r="F715" s="193"/>
      <c r="G715" s="193"/>
      <c r="H715" s="193"/>
      <c r="I715" s="193"/>
      <c r="J715" s="193"/>
    </row>
    <row r="716" spans="1:10">
      <c r="A716" s="193"/>
      <c r="B716" s="193"/>
      <c r="C716" s="192"/>
      <c r="D716" s="192"/>
      <c r="E716" s="192"/>
      <c r="F716" s="193"/>
      <c r="G716" s="193"/>
      <c r="H716" s="193"/>
      <c r="I716" s="193"/>
      <c r="J716" s="193"/>
    </row>
    <row r="717" spans="1:10">
      <c r="A717" s="193"/>
      <c r="B717" s="193"/>
      <c r="C717" s="192"/>
      <c r="D717" s="192"/>
      <c r="E717" s="192"/>
      <c r="F717" s="193"/>
      <c r="G717" s="193"/>
      <c r="H717" s="193"/>
      <c r="I717" s="193"/>
      <c r="J717" s="193"/>
    </row>
    <row r="718" spans="1:10">
      <c r="A718" s="193"/>
      <c r="B718" s="193"/>
      <c r="C718" s="192"/>
      <c r="D718" s="192"/>
      <c r="E718" s="192"/>
      <c r="F718" s="193"/>
      <c r="G718" s="193"/>
      <c r="H718" s="193"/>
      <c r="I718" s="193"/>
      <c r="J718" s="193"/>
    </row>
    <row r="719" spans="1:10">
      <c r="A719" s="193"/>
      <c r="B719" s="193"/>
      <c r="C719" s="192"/>
      <c r="D719" s="192"/>
      <c r="E719" s="192"/>
      <c r="F719" s="193"/>
      <c r="G719" s="193"/>
      <c r="H719" s="193"/>
      <c r="I719" s="193"/>
      <c r="J719" s="193"/>
    </row>
    <row r="720" spans="1:10">
      <c r="A720" s="193"/>
      <c r="B720" s="193"/>
      <c r="C720" s="192"/>
      <c r="D720" s="192"/>
      <c r="E720" s="192"/>
      <c r="F720" s="193"/>
      <c r="G720" s="193"/>
      <c r="H720" s="193"/>
      <c r="I720" s="193"/>
      <c r="J720" s="193"/>
    </row>
    <row r="721" spans="1:10">
      <c r="A721" s="193"/>
      <c r="B721" s="193"/>
      <c r="C721" s="192"/>
      <c r="D721" s="192"/>
      <c r="E721" s="192"/>
      <c r="F721" s="193"/>
      <c r="G721" s="193"/>
      <c r="H721" s="193"/>
      <c r="I721" s="193"/>
      <c r="J721" s="193"/>
    </row>
    <row r="722" spans="1:10">
      <c r="A722" s="193"/>
      <c r="B722" s="193"/>
      <c r="C722" s="192"/>
      <c r="D722" s="192"/>
      <c r="E722" s="192"/>
      <c r="F722" s="193"/>
      <c r="G722" s="193"/>
      <c r="H722" s="193"/>
      <c r="I722" s="193"/>
      <c r="J722" s="193"/>
    </row>
    <row r="723" spans="1:10">
      <c r="A723" s="193"/>
      <c r="B723" s="193"/>
      <c r="C723" s="192"/>
      <c r="D723" s="192"/>
      <c r="E723" s="192"/>
      <c r="F723" s="193"/>
      <c r="G723" s="193"/>
      <c r="H723" s="193"/>
      <c r="I723" s="193"/>
      <c r="J723" s="193"/>
    </row>
    <row r="724" spans="1:10">
      <c r="A724" s="193"/>
      <c r="B724" s="193"/>
      <c r="C724" s="192"/>
      <c r="D724" s="192"/>
      <c r="E724" s="192"/>
      <c r="F724" s="193"/>
      <c r="G724" s="193"/>
      <c r="H724" s="193"/>
      <c r="I724" s="193"/>
      <c r="J724" s="193"/>
    </row>
    <row r="725" spans="1:10">
      <c r="A725" s="193"/>
      <c r="B725" s="193"/>
      <c r="C725" s="192"/>
      <c r="D725" s="192"/>
      <c r="E725" s="192"/>
      <c r="F725" s="193"/>
      <c r="G725" s="193"/>
      <c r="H725" s="193"/>
      <c r="I725" s="193"/>
      <c r="J725" s="193"/>
    </row>
    <row r="726" spans="1:10">
      <c r="A726" s="193"/>
      <c r="B726" s="193"/>
      <c r="C726" s="192"/>
      <c r="D726" s="192"/>
      <c r="E726" s="192"/>
      <c r="F726" s="193"/>
      <c r="G726" s="193"/>
      <c r="H726" s="193"/>
      <c r="I726" s="193"/>
      <c r="J726" s="193"/>
    </row>
    <row r="727" spans="1:10">
      <c r="A727" s="193"/>
      <c r="B727" s="193"/>
      <c r="C727" s="192"/>
      <c r="D727" s="192"/>
      <c r="E727" s="192"/>
      <c r="F727" s="193"/>
      <c r="G727" s="193"/>
      <c r="H727" s="193"/>
      <c r="I727" s="193"/>
      <c r="J727" s="193"/>
    </row>
    <row r="728" spans="1:10">
      <c r="A728" s="193"/>
      <c r="B728" s="193"/>
      <c r="C728" s="192"/>
      <c r="D728" s="192"/>
      <c r="E728" s="192"/>
      <c r="F728" s="193"/>
      <c r="G728" s="193"/>
      <c r="H728" s="193"/>
      <c r="I728" s="193"/>
      <c r="J728" s="193"/>
    </row>
    <row r="729" spans="1:10">
      <c r="A729" s="193"/>
      <c r="B729" s="193"/>
      <c r="C729" s="192"/>
      <c r="D729" s="192"/>
      <c r="E729" s="192"/>
      <c r="F729" s="193"/>
      <c r="G729" s="193"/>
      <c r="H729" s="193"/>
      <c r="I729" s="193"/>
      <c r="J729" s="193"/>
    </row>
    <row r="730" spans="1:10">
      <c r="A730" s="193"/>
      <c r="B730" s="193"/>
      <c r="C730" s="192"/>
      <c r="D730" s="192"/>
      <c r="E730" s="192"/>
      <c r="F730" s="193"/>
      <c r="G730" s="193"/>
      <c r="H730" s="193"/>
      <c r="I730" s="193"/>
      <c r="J730" s="193"/>
    </row>
    <row r="731" spans="1:10">
      <c r="A731" s="193"/>
      <c r="B731" s="193"/>
      <c r="C731" s="192"/>
      <c r="D731" s="192"/>
      <c r="E731" s="192"/>
      <c r="F731" s="193"/>
      <c r="G731" s="193"/>
      <c r="H731" s="193"/>
      <c r="I731" s="193"/>
      <c r="J731" s="193"/>
    </row>
    <row r="732" spans="1:10">
      <c r="A732" s="193"/>
      <c r="B732" s="193"/>
      <c r="C732" s="192"/>
      <c r="D732" s="192"/>
      <c r="E732" s="192"/>
      <c r="F732" s="193"/>
      <c r="G732" s="193"/>
      <c r="H732" s="193"/>
      <c r="I732" s="193"/>
      <c r="J732" s="193"/>
    </row>
    <row r="733" spans="1:10">
      <c r="A733" s="193"/>
      <c r="B733" s="193"/>
      <c r="C733" s="192"/>
      <c r="D733" s="192"/>
      <c r="E733" s="192"/>
      <c r="F733" s="193"/>
      <c r="G733" s="193"/>
      <c r="H733" s="193"/>
      <c r="I733" s="193"/>
      <c r="J733" s="193"/>
    </row>
    <row r="734" spans="1:10">
      <c r="A734" s="193"/>
      <c r="B734" s="193"/>
      <c r="C734" s="192"/>
      <c r="D734" s="192"/>
      <c r="E734" s="192"/>
      <c r="F734" s="193"/>
      <c r="G734" s="193"/>
      <c r="H734" s="193"/>
      <c r="I734" s="193"/>
      <c r="J734" s="193"/>
    </row>
    <row r="735" spans="1:10">
      <c r="A735" s="193"/>
      <c r="B735" s="193"/>
      <c r="C735" s="192"/>
      <c r="D735" s="192"/>
      <c r="E735" s="192"/>
      <c r="F735" s="193"/>
      <c r="G735" s="193"/>
      <c r="H735" s="193"/>
      <c r="I735" s="193"/>
      <c r="J735" s="193"/>
    </row>
    <row r="736" spans="1:10">
      <c r="A736" s="193"/>
      <c r="B736" s="193"/>
      <c r="C736" s="192"/>
      <c r="D736" s="192"/>
      <c r="E736" s="192"/>
      <c r="F736" s="193"/>
      <c r="G736" s="193"/>
      <c r="H736" s="193"/>
      <c r="I736" s="193"/>
      <c r="J736" s="193"/>
    </row>
    <row r="737" spans="1:10">
      <c r="A737" s="193"/>
      <c r="B737" s="193"/>
      <c r="C737" s="192"/>
      <c r="D737" s="192"/>
      <c r="E737" s="192"/>
      <c r="F737" s="193"/>
      <c r="G737" s="193"/>
      <c r="H737" s="193"/>
      <c r="I737" s="193"/>
      <c r="J737" s="193"/>
    </row>
    <row r="738" spans="1:10">
      <c r="A738" s="193"/>
      <c r="B738" s="193"/>
      <c r="C738" s="192"/>
      <c r="D738" s="192"/>
      <c r="E738" s="192"/>
      <c r="F738" s="193"/>
      <c r="G738" s="193"/>
      <c r="H738" s="193"/>
      <c r="I738" s="193"/>
      <c r="J738" s="193"/>
    </row>
    <row r="739" spans="1:10">
      <c r="A739" s="193"/>
      <c r="B739" s="193"/>
      <c r="C739" s="192"/>
      <c r="D739" s="192"/>
      <c r="E739" s="192"/>
      <c r="F739" s="193"/>
      <c r="G739" s="193"/>
      <c r="H739" s="193"/>
      <c r="I739" s="193"/>
      <c r="J739" s="193"/>
    </row>
    <row r="740" spans="1:10">
      <c r="A740" s="193"/>
      <c r="B740" s="193"/>
      <c r="C740" s="192"/>
      <c r="D740" s="192"/>
      <c r="E740" s="192"/>
      <c r="F740" s="193"/>
      <c r="G740" s="193"/>
      <c r="H740" s="193"/>
      <c r="I740" s="193"/>
      <c r="J740" s="193"/>
    </row>
    <row r="741" spans="1:10">
      <c r="A741" s="193"/>
      <c r="B741" s="193"/>
      <c r="C741" s="192"/>
      <c r="D741" s="192"/>
      <c r="E741" s="192"/>
      <c r="F741" s="193"/>
      <c r="G741" s="193"/>
      <c r="H741" s="193"/>
      <c r="I741" s="193"/>
      <c r="J741" s="193"/>
    </row>
    <row r="742" spans="1:10">
      <c r="A742" s="193"/>
      <c r="B742" s="193"/>
      <c r="C742" s="192"/>
      <c r="D742" s="192"/>
      <c r="E742" s="192"/>
      <c r="F742" s="193"/>
      <c r="G742" s="193"/>
      <c r="H742" s="193"/>
      <c r="I742" s="193"/>
      <c r="J742" s="193"/>
    </row>
    <row r="743" spans="1:10">
      <c r="A743" s="193"/>
      <c r="B743" s="193"/>
      <c r="C743" s="192"/>
      <c r="D743" s="192"/>
      <c r="E743" s="192"/>
      <c r="F743" s="193"/>
      <c r="G743" s="193"/>
      <c r="H743" s="193"/>
      <c r="I743" s="193"/>
      <c r="J743" s="193"/>
    </row>
    <row r="744" spans="1:10">
      <c r="A744" s="193"/>
      <c r="B744" s="193"/>
      <c r="C744" s="192"/>
      <c r="D744" s="192"/>
      <c r="E744" s="192"/>
      <c r="F744" s="193"/>
      <c r="G744" s="193"/>
      <c r="H744" s="193"/>
      <c r="I744" s="193"/>
      <c r="J744" s="193"/>
    </row>
    <row r="745" spans="1:10">
      <c r="A745" s="193"/>
      <c r="B745" s="193"/>
      <c r="C745" s="192"/>
      <c r="D745" s="192"/>
      <c r="E745" s="192"/>
      <c r="F745" s="193"/>
      <c r="G745" s="193"/>
      <c r="H745" s="193"/>
      <c r="I745" s="193"/>
      <c r="J745" s="193"/>
    </row>
    <row r="746" spans="1:10">
      <c r="A746" s="193"/>
      <c r="B746" s="193"/>
      <c r="C746" s="192"/>
      <c r="D746" s="192"/>
      <c r="E746" s="192"/>
      <c r="F746" s="193"/>
      <c r="G746" s="193"/>
      <c r="H746" s="193"/>
      <c r="I746" s="193"/>
      <c r="J746" s="193"/>
    </row>
    <row r="747" spans="1:10">
      <c r="A747" s="193"/>
      <c r="B747" s="193"/>
      <c r="C747" s="192"/>
      <c r="D747" s="192"/>
      <c r="E747" s="192"/>
      <c r="F747" s="193"/>
      <c r="G747" s="193"/>
      <c r="H747" s="193"/>
      <c r="I747" s="193"/>
      <c r="J747" s="193"/>
    </row>
    <row r="748" spans="1:10">
      <c r="A748" s="193"/>
      <c r="B748" s="193"/>
      <c r="C748" s="192"/>
      <c r="D748" s="192"/>
      <c r="E748" s="192"/>
      <c r="F748" s="193"/>
      <c r="G748" s="193"/>
      <c r="H748" s="193"/>
      <c r="I748" s="193"/>
      <c r="J748" s="193"/>
    </row>
    <row r="749" spans="1:10">
      <c r="A749" s="193"/>
      <c r="B749" s="193"/>
      <c r="C749" s="192"/>
      <c r="D749" s="192"/>
      <c r="E749" s="192"/>
      <c r="F749" s="193"/>
      <c r="G749" s="193"/>
      <c r="H749" s="193"/>
      <c r="I749" s="193"/>
      <c r="J749" s="193"/>
    </row>
    <row r="750" spans="1:10">
      <c r="A750" s="193"/>
      <c r="B750" s="193"/>
      <c r="C750" s="192"/>
      <c r="D750" s="192"/>
      <c r="E750" s="192"/>
      <c r="F750" s="193"/>
      <c r="G750" s="193"/>
      <c r="H750" s="193"/>
      <c r="I750" s="193"/>
      <c r="J750" s="193"/>
    </row>
    <row r="751" spans="1:10">
      <c r="A751" s="193"/>
      <c r="B751" s="193"/>
      <c r="C751" s="192"/>
      <c r="D751" s="192"/>
      <c r="E751" s="192"/>
      <c r="F751" s="193"/>
      <c r="G751" s="193"/>
      <c r="H751" s="193"/>
      <c r="I751" s="193"/>
      <c r="J751" s="193"/>
    </row>
    <row r="752" spans="1:10">
      <c r="A752" s="193"/>
      <c r="B752" s="193"/>
      <c r="C752" s="192"/>
      <c r="D752" s="192"/>
      <c r="E752" s="192"/>
      <c r="F752" s="193"/>
      <c r="G752" s="193"/>
      <c r="H752" s="193"/>
      <c r="I752" s="193"/>
      <c r="J752" s="193"/>
    </row>
    <row r="753" spans="1:10">
      <c r="A753" s="193"/>
      <c r="B753" s="193"/>
      <c r="C753" s="192"/>
      <c r="D753" s="192"/>
      <c r="E753" s="192"/>
      <c r="F753" s="193"/>
      <c r="G753" s="193"/>
      <c r="H753" s="193"/>
      <c r="I753" s="193"/>
      <c r="J753" s="193"/>
    </row>
    <row r="754" spans="1:10">
      <c r="A754" s="193"/>
      <c r="B754" s="193"/>
      <c r="C754" s="192"/>
      <c r="D754" s="192"/>
      <c r="E754" s="192"/>
      <c r="F754" s="193"/>
      <c r="G754" s="193"/>
      <c r="H754" s="193"/>
      <c r="I754" s="193"/>
      <c r="J754" s="193"/>
    </row>
    <row r="755" spans="1:10">
      <c r="A755" s="193"/>
      <c r="B755" s="193"/>
      <c r="C755" s="192"/>
      <c r="D755" s="192"/>
      <c r="E755" s="192"/>
      <c r="F755" s="193"/>
      <c r="G755" s="193"/>
      <c r="H755" s="193"/>
      <c r="I755" s="193"/>
      <c r="J755" s="193"/>
    </row>
    <row r="756" spans="1:10">
      <c r="A756" s="193"/>
      <c r="B756" s="193"/>
      <c r="C756" s="192"/>
      <c r="D756" s="192"/>
      <c r="E756" s="192"/>
      <c r="F756" s="193"/>
      <c r="G756" s="193"/>
      <c r="H756" s="193"/>
      <c r="I756" s="193"/>
      <c r="J756" s="193"/>
    </row>
    <row r="757" spans="1:10">
      <c r="A757" s="193"/>
      <c r="B757" s="193"/>
      <c r="C757" s="192"/>
      <c r="D757" s="192"/>
      <c r="E757" s="192"/>
      <c r="F757" s="193"/>
      <c r="G757" s="193"/>
      <c r="H757" s="193"/>
      <c r="I757" s="193"/>
      <c r="J757" s="193"/>
    </row>
    <row r="758" spans="1:10">
      <c r="A758" s="193"/>
      <c r="B758" s="193"/>
      <c r="C758" s="192"/>
      <c r="D758" s="192"/>
      <c r="E758" s="192"/>
      <c r="F758" s="193"/>
      <c r="G758" s="193"/>
      <c r="H758" s="193"/>
      <c r="I758" s="193"/>
      <c r="J758" s="193"/>
    </row>
    <row r="759" spans="1:10">
      <c r="A759" s="193"/>
      <c r="B759" s="193"/>
      <c r="C759" s="192"/>
      <c r="D759" s="192"/>
      <c r="E759" s="192"/>
      <c r="F759" s="193"/>
      <c r="G759" s="193"/>
      <c r="H759" s="193"/>
      <c r="I759" s="193"/>
      <c r="J759" s="193"/>
    </row>
    <row r="760" spans="1:10">
      <c r="A760" s="193"/>
      <c r="B760" s="193"/>
      <c r="C760" s="192"/>
      <c r="D760" s="192"/>
      <c r="E760" s="192"/>
      <c r="F760" s="193"/>
      <c r="G760" s="193"/>
      <c r="H760" s="193"/>
      <c r="I760" s="193"/>
      <c r="J760" s="193"/>
    </row>
    <row r="761" spans="1:10">
      <c r="A761" s="193"/>
      <c r="B761" s="193"/>
      <c r="C761" s="192"/>
      <c r="D761" s="192"/>
      <c r="E761" s="192"/>
      <c r="F761" s="193"/>
      <c r="G761" s="193"/>
      <c r="H761" s="193"/>
      <c r="I761" s="193"/>
      <c r="J761" s="193"/>
    </row>
    <row r="762" spans="1:10">
      <c r="A762" s="193"/>
      <c r="B762" s="193"/>
      <c r="C762" s="192"/>
      <c r="D762" s="192"/>
      <c r="E762" s="192"/>
      <c r="F762" s="193"/>
      <c r="G762" s="193"/>
      <c r="H762" s="193"/>
      <c r="I762" s="193"/>
      <c r="J762" s="193"/>
    </row>
    <row r="763" spans="1:10">
      <c r="A763" s="193"/>
      <c r="B763" s="193"/>
      <c r="C763" s="192"/>
      <c r="D763" s="192"/>
      <c r="E763" s="192"/>
      <c r="F763" s="193"/>
      <c r="G763" s="193"/>
      <c r="H763" s="193"/>
      <c r="I763" s="193"/>
      <c r="J763" s="193"/>
    </row>
    <row r="764" spans="1:10">
      <c r="A764" s="193"/>
      <c r="B764" s="193"/>
      <c r="C764" s="192"/>
      <c r="D764" s="192"/>
      <c r="E764" s="192"/>
      <c r="F764" s="193"/>
      <c r="G764" s="193"/>
      <c r="H764" s="193"/>
      <c r="I764" s="193"/>
      <c r="J764" s="193"/>
    </row>
    <row r="765" spans="1:10">
      <c r="A765" s="193"/>
      <c r="B765" s="193"/>
      <c r="C765" s="192"/>
      <c r="D765" s="192"/>
      <c r="E765" s="192"/>
      <c r="F765" s="193"/>
      <c r="G765" s="193"/>
      <c r="H765" s="193"/>
      <c r="I765" s="193"/>
      <c r="J765" s="193"/>
    </row>
    <row r="766" spans="1:10">
      <c r="A766" s="193"/>
      <c r="B766" s="193"/>
      <c r="C766" s="192"/>
      <c r="D766" s="192"/>
      <c r="E766" s="192"/>
      <c r="F766" s="193"/>
      <c r="G766" s="193"/>
      <c r="H766" s="193"/>
      <c r="I766" s="193"/>
      <c r="J766" s="193"/>
    </row>
    <row r="767" spans="1:10">
      <c r="A767" s="193"/>
      <c r="B767" s="193"/>
      <c r="C767" s="192"/>
      <c r="D767" s="192"/>
      <c r="E767" s="192"/>
      <c r="F767" s="193"/>
      <c r="G767" s="193"/>
      <c r="H767" s="193"/>
      <c r="I767" s="193"/>
      <c r="J767" s="193"/>
    </row>
    <row r="768" spans="1:10">
      <c r="A768" s="193"/>
      <c r="B768" s="193"/>
      <c r="C768" s="192"/>
      <c r="D768" s="192"/>
      <c r="E768" s="192"/>
      <c r="F768" s="193"/>
      <c r="G768" s="193"/>
      <c r="H768" s="193"/>
      <c r="I768" s="193"/>
      <c r="J768" s="193"/>
    </row>
    <row r="769" spans="1:10">
      <c r="A769" s="193"/>
      <c r="B769" s="193"/>
      <c r="C769" s="192"/>
      <c r="D769" s="192"/>
      <c r="E769" s="192"/>
      <c r="F769" s="193"/>
      <c r="G769" s="193"/>
      <c r="H769" s="193"/>
      <c r="I769" s="193"/>
      <c r="J769" s="193"/>
    </row>
    <row r="770" spans="1:10">
      <c r="A770" s="193"/>
      <c r="B770" s="193"/>
      <c r="C770" s="192"/>
      <c r="D770" s="192"/>
      <c r="E770" s="192"/>
      <c r="F770" s="193"/>
      <c r="G770" s="193"/>
      <c r="H770" s="193"/>
      <c r="I770" s="193"/>
      <c r="J770" s="193"/>
    </row>
    <row r="771" spans="1:10">
      <c r="A771" s="193"/>
      <c r="B771" s="193"/>
      <c r="C771" s="192"/>
      <c r="D771" s="192"/>
      <c r="E771" s="192"/>
      <c r="F771" s="193"/>
      <c r="G771" s="193"/>
      <c r="H771" s="193"/>
      <c r="I771" s="193"/>
      <c r="J771" s="193"/>
    </row>
    <row r="772" spans="1:10">
      <c r="A772" s="193"/>
      <c r="B772" s="193"/>
      <c r="C772" s="192"/>
      <c r="D772" s="192"/>
      <c r="E772" s="192"/>
      <c r="F772" s="193"/>
      <c r="G772" s="193"/>
      <c r="H772" s="193"/>
      <c r="I772" s="193"/>
      <c r="J772" s="193"/>
    </row>
    <row r="773" spans="1:10">
      <c r="A773" s="193"/>
      <c r="B773" s="193"/>
      <c r="C773" s="192"/>
      <c r="D773" s="192"/>
      <c r="E773" s="192"/>
      <c r="F773" s="193"/>
      <c r="G773" s="193"/>
      <c r="H773" s="193"/>
      <c r="I773" s="193"/>
      <c r="J773" s="193"/>
    </row>
    <row r="774" spans="1:10">
      <c r="A774" s="193"/>
      <c r="B774" s="193"/>
      <c r="C774" s="192"/>
      <c r="D774" s="192"/>
      <c r="E774" s="192"/>
      <c r="F774" s="193"/>
      <c r="G774" s="193"/>
      <c r="H774" s="193"/>
      <c r="I774" s="193"/>
      <c r="J774" s="193"/>
    </row>
    <row r="775" spans="1:10">
      <c r="A775" s="193"/>
      <c r="B775" s="193"/>
      <c r="C775" s="192"/>
      <c r="D775" s="192"/>
      <c r="E775" s="192"/>
      <c r="F775" s="193"/>
      <c r="G775" s="193"/>
      <c r="H775" s="193"/>
      <c r="I775" s="193"/>
      <c r="J775" s="193"/>
    </row>
    <row r="776" spans="1:10">
      <c r="A776" s="193"/>
      <c r="B776" s="193"/>
      <c r="C776" s="192"/>
      <c r="D776" s="192"/>
      <c r="E776" s="192"/>
      <c r="F776" s="193"/>
      <c r="G776" s="193"/>
      <c r="H776" s="193"/>
      <c r="I776" s="193"/>
      <c r="J776" s="193"/>
    </row>
    <row r="777" spans="1:10">
      <c r="A777" s="193"/>
      <c r="B777" s="193"/>
      <c r="C777" s="192"/>
      <c r="D777" s="192"/>
      <c r="E777" s="192"/>
      <c r="F777" s="193"/>
      <c r="G777" s="193"/>
      <c r="H777" s="193"/>
      <c r="I777" s="193"/>
      <c r="J777" s="193"/>
    </row>
    <row r="778" spans="1:10">
      <c r="A778" s="193"/>
      <c r="B778" s="193"/>
      <c r="C778" s="192"/>
      <c r="D778" s="192"/>
      <c r="E778" s="192"/>
      <c r="F778" s="193"/>
      <c r="G778" s="193"/>
      <c r="H778" s="193"/>
      <c r="I778" s="193"/>
      <c r="J778" s="193"/>
    </row>
    <row r="779" spans="1:10">
      <c r="A779" s="193"/>
      <c r="B779" s="193"/>
      <c r="C779" s="192"/>
      <c r="D779" s="192"/>
      <c r="E779" s="192"/>
      <c r="F779" s="193"/>
      <c r="G779" s="193"/>
      <c r="H779" s="193"/>
      <c r="I779" s="193"/>
      <c r="J779" s="193"/>
    </row>
    <row r="780" spans="1:10">
      <c r="A780" s="193"/>
      <c r="B780" s="193"/>
      <c r="C780" s="192"/>
      <c r="D780" s="192"/>
      <c r="E780" s="192"/>
      <c r="F780" s="193"/>
      <c r="G780" s="193"/>
      <c r="H780" s="193"/>
      <c r="I780" s="193"/>
      <c r="J780" s="193"/>
    </row>
    <row r="781" spans="1:10">
      <c r="A781" s="193"/>
      <c r="B781" s="193"/>
      <c r="C781" s="192"/>
      <c r="D781" s="192"/>
      <c r="E781" s="192"/>
      <c r="F781" s="193"/>
      <c r="G781" s="193"/>
      <c r="H781" s="193"/>
      <c r="I781" s="193"/>
      <c r="J781" s="193"/>
    </row>
    <row r="782" spans="1:10">
      <c r="A782" s="193"/>
      <c r="B782" s="193"/>
      <c r="C782" s="192"/>
      <c r="D782" s="192"/>
      <c r="E782" s="192"/>
      <c r="F782" s="193"/>
      <c r="G782" s="193"/>
      <c r="H782" s="193"/>
      <c r="I782" s="193"/>
      <c r="J782" s="193"/>
    </row>
    <row r="783" spans="1:10">
      <c r="A783" s="193"/>
      <c r="B783" s="193"/>
      <c r="C783" s="192"/>
      <c r="D783" s="192"/>
      <c r="E783" s="192"/>
      <c r="F783" s="193"/>
      <c r="G783" s="193"/>
      <c r="H783" s="193"/>
      <c r="I783" s="193"/>
      <c r="J783" s="193"/>
    </row>
    <row r="784" spans="1:10">
      <c r="A784" s="193"/>
      <c r="B784" s="193"/>
      <c r="C784" s="192"/>
      <c r="D784" s="192"/>
      <c r="E784" s="192"/>
      <c r="F784" s="193"/>
      <c r="G784" s="193"/>
      <c r="H784" s="193"/>
      <c r="I784" s="193"/>
      <c r="J784" s="193"/>
    </row>
    <row r="785" spans="1:10">
      <c r="A785" s="193"/>
      <c r="B785" s="193"/>
      <c r="C785" s="192"/>
      <c r="D785" s="192"/>
      <c r="E785" s="192"/>
      <c r="F785" s="193"/>
      <c r="G785" s="193"/>
      <c r="H785" s="193"/>
      <c r="I785" s="193"/>
      <c r="J785" s="193"/>
    </row>
    <row r="786" spans="1:10">
      <c r="A786" s="193"/>
      <c r="B786" s="193"/>
      <c r="C786" s="192"/>
      <c r="D786" s="192"/>
      <c r="E786" s="192"/>
      <c r="F786" s="193"/>
      <c r="G786" s="193"/>
      <c r="H786" s="193"/>
      <c r="I786" s="193"/>
      <c r="J786" s="193"/>
    </row>
    <row r="787" spans="1:10">
      <c r="A787" s="193"/>
      <c r="B787" s="193"/>
      <c r="C787" s="192"/>
      <c r="D787" s="192"/>
      <c r="E787" s="192"/>
      <c r="F787" s="193"/>
      <c r="G787" s="193"/>
      <c r="H787" s="193"/>
      <c r="I787" s="193"/>
      <c r="J787" s="193"/>
    </row>
    <row r="788" spans="1:10">
      <c r="A788" s="193"/>
      <c r="B788" s="193"/>
      <c r="C788" s="192"/>
      <c r="D788" s="192"/>
      <c r="E788" s="192"/>
      <c r="F788" s="193"/>
      <c r="G788" s="193"/>
      <c r="H788" s="193"/>
      <c r="I788" s="193"/>
      <c r="J788" s="193"/>
    </row>
    <row r="789" spans="1:10">
      <c r="A789" s="193"/>
      <c r="B789" s="193"/>
      <c r="C789" s="192"/>
      <c r="D789" s="192"/>
      <c r="E789" s="192"/>
      <c r="F789" s="193"/>
      <c r="G789" s="193"/>
      <c r="H789" s="193"/>
      <c r="I789" s="193"/>
      <c r="J789" s="193"/>
    </row>
    <row r="790" spans="1:10">
      <c r="A790" s="193"/>
      <c r="B790" s="193"/>
      <c r="C790" s="192"/>
      <c r="D790" s="192"/>
      <c r="E790" s="192"/>
      <c r="F790" s="193"/>
      <c r="G790" s="193"/>
      <c r="H790" s="193"/>
      <c r="I790" s="193"/>
      <c r="J790" s="193"/>
    </row>
    <row r="791" spans="1:10">
      <c r="A791" s="193"/>
      <c r="B791" s="193"/>
      <c r="C791" s="192"/>
      <c r="D791" s="192"/>
      <c r="E791" s="192"/>
      <c r="F791" s="193"/>
      <c r="G791" s="193"/>
      <c r="H791" s="193"/>
      <c r="I791" s="193"/>
      <c r="J791" s="193"/>
    </row>
    <row r="792" spans="1:10">
      <c r="A792" s="193"/>
      <c r="B792" s="193"/>
      <c r="C792" s="192"/>
      <c r="D792" s="192"/>
      <c r="E792" s="192"/>
      <c r="F792" s="193"/>
      <c r="G792" s="193"/>
      <c r="H792" s="193"/>
      <c r="I792" s="193"/>
      <c r="J792" s="193"/>
    </row>
    <row r="793" spans="1:10">
      <c r="A793" s="193"/>
      <c r="B793" s="193"/>
      <c r="C793" s="192"/>
      <c r="D793" s="192"/>
      <c r="E793" s="192"/>
      <c r="F793" s="193"/>
      <c r="G793" s="193"/>
      <c r="H793" s="193"/>
      <c r="I793" s="193"/>
      <c r="J793" s="193"/>
    </row>
    <row r="794" spans="1:10">
      <c r="A794" s="193"/>
      <c r="B794" s="193"/>
      <c r="C794" s="192"/>
      <c r="D794" s="192"/>
      <c r="E794" s="192"/>
      <c r="F794" s="193"/>
      <c r="G794" s="193"/>
      <c r="H794" s="193"/>
      <c r="I794" s="193"/>
      <c r="J794" s="193"/>
    </row>
    <row r="795" spans="1:10">
      <c r="A795" s="193"/>
      <c r="B795" s="193"/>
      <c r="C795" s="192"/>
      <c r="D795" s="192"/>
      <c r="E795" s="192"/>
      <c r="F795" s="193"/>
      <c r="G795" s="193"/>
      <c r="H795" s="193"/>
      <c r="I795" s="193"/>
      <c r="J795" s="193"/>
    </row>
    <row r="796" spans="1:10">
      <c r="A796" s="193"/>
      <c r="B796" s="193"/>
      <c r="C796" s="192"/>
      <c r="D796" s="192"/>
      <c r="E796" s="192"/>
      <c r="F796" s="193"/>
      <c r="G796" s="193"/>
      <c r="H796" s="193"/>
      <c r="I796" s="193"/>
      <c r="J796" s="193"/>
    </row>
    <row r="797" spans="1:10">
      <c r="A797" s="193"/>
      <c r="B797" s="193"/>
      <c r="C797" s="192"/>
      <c r="D797" s="192"/>
      <c r="E797" s="192"/>
      <c r="F797" s="193"/>
      <c r="G797" s="193"/>
      <c r="H797" s="193"/>
      <c r="I797" s="193"/>
      <c r="J797" s="193"/>
    </row>
    <row r="798" spans="1:10">
      <c r="A798" s="193"/>
      <c r="B798" s="193"/>
      <c r="C798" s="192"/>
      <c r="D798" s="192"/>
      <c r="E798" s="192"/>
      <c r="F798" s="193"/>
      <c r="G798" s="193"/>
      <c r="H798" s="193"/>
      <c r="I798" s="193"/>
      <c r="J798" s="193"/>
    </row>
    <row r="799" spans="1:10">
      <c r="A799" s="193"/>
      <c r="B799" s="193"/>
      <c r="C799" s="192"/>
      <c r="D799" s="192"/>
      <c r="E799" s="192"/>
      <c r="F799" s="193"/>
      <c r="G799" s="193"/>
      <c r="H799" s="193"/>
      <c r="I799" s="193"/>
      <c r="J799" s="193"/>
    </row>
    <row r="800" spans="1:10">
      <c r="A800" s="193"/>
      <c r="B800" s="193"/>
      <c r="C800" s="192"/>
      <c r="D800" s="192"/>
      <c r="E800" s="192"/>
      <c r="F800" s="193"/>
      <c r="G800" s="193"/>
      <c r="H800" s="193"/>
      <c r="I800" s="193"/>
      <c r="J800" s="193"/>
    </row>
    <row r="801" spans="1:10">
      <c r="A801" s="193"/>
      <c r="B801" s="193"/>
      <c r="C801" s="192"/>
      <c r="D801" s="192"/>
      <c r="E801" s="192"/>
      <c r="F801" s="193"/>
      <c r="G801" s="193"/>
      <c r="H801" s="193"/>
      <c r="I801" s="193"/>
      <c r="J801" s="193"/>
    </row>
    <row r="802" spans="1:10">
      <c r="A802" s="193"/>
      <c r="B802" s="193"/>
      <c r="C802" s="192"/>
      <c r="D802" s="192"/>
      <c r="E802" s="192"/>
      <c r="F802" s="193"/>
      <c r="G802" s="193"/>
      <c r="H802" s="193"/>
      <c r="I802" s="193"/>
      <c r="J802" s="193"/>
    </row>
    <row r="803" spans="1:10">
      <c r="A803" s="193"/>
      <c r="B803" s="193"/>
      <c r="C803" s="192"/>
      <c r="D803" s="192"/>
      <c r="E803" s="192"/>
      <c r="F803" s="193"/>
      <c r="G803" s="193"/>
      <c r="H803" s="193"/>
      <c r="I803" s="193"/>
      <c r="J803" s="193"/>
    </row>
    <row r="804" spans="1:10">
      <c r="A804" s="193"/>
      <c r="B804" s="193"/>
      <c r="C804" s="192"/>
      <c r="D804" s="192"/>
      <c r="E804" s="192"/>
      <c r="F804" s="193"/>
      <c r="G804" s="193"/>
      <c r="H804" s="193"/>
      <c r="I804" s="193"/>
      <c r="J804" s="193"/>
    </row>
    <row r="805" spans="1:10">
      <c r="A805" s="193"/>
      <c r="B805" s="193"/>
      <c r="C805" s="192"/>
      <c r="D805" s="192"/>
      <c r="E805" s="192"/>
      <c r="F805" s="193"/>
      <c r="G805" s="193"/>
      <c r="H805" s="193"/>
      <c r="I805" s="193"/>
      <c r="J805" s="193"/>
    </row>
    <row r="806" spans="1:10">
      <c r="A806" s="193"/>
      <c r="B806" s="193"/>
      <c r="C806" s="192"/>
      <c r="D806" s="192"/>
      <c r="E806" s="192"/>
      <c r="F806" s="193"/>
      <c r="G806" s="193"/>
      <c r="H806" s="193"/>
      <c r="I806" s="193"/>
      <c r="J806" s="193"/>
    </row>
    <row r="807" spans="1:10">
      <c r="A807" s="193"/>
      <c r="B807" s="193"/>
      <c r="C807" s="192"/>
      <c r="D807" s="192"/>
      <c r="E807" s="192"/>
      <c r="F807" s="193"/>
      <c r="G807" s="193"/>
      <c r="H807" s="193"/>
      <c r="I807" s="193"/>
      <c r="J807" s="193"/>
    </row>
    <row r="808" spans="1:10">
      <c r="A808" s="193"/>
      <c r="B808" s="193"/>
      <c r="C808" s="192"/>
      <c r="D808" s="192"/>
      <c r="E808" s="192"/>
      <c r="F808" s="193"/>
      <c r="G808" s="193"/>
      <c r="H808" s="193"/>
      <c r="I808" s="193"/>
      <c r="J808" s="193"/>
    </row>
    <row r="809" spans="1:10">
      <c r="A809" s="193"/>
      <c r="B809" s="193"/>
      <c r="C809" s="192"/>
      <c r="D809" s="192"/>
      <c r="E809" s="192"/>
      <c r="F809" s="193"/>
      <c r="G809" s="193"/>
      <c r="H809" s="193"/>
      <c r="I809" s="193"/>
      <c r="J809" s="193"/>
    </row>
    <row r="810" spans="1:10">
      <c r="A810" s="193"/>
      <c r="B810" s="193"/>
      <c r="C810" s="192"/>
      <c r="D810" s="192"/>
      <c r="E810" s="192"/>
      <c r="F810" s="193"/>
      <c r="G810" s="193"/>
      <c r="H810" s="193"/>
      <c r="I810" s="193"/>
      <c r="J810" s="193"/>
    </row>
    <row r="811" spans="1:10">
      <c r="A811" s="193"/>
      <c r="B811" s="193"/>
      <c r="C811" s="192"/>
      <c r="D811" s="192"/>
      <c r="E811" s="192"/>
      <c r="F811" s="193"/>
      <c r="G811" s="193"/>
      <c r="H811" s="193"/>
      <c r="I811" s="193"/>
      <c r="J811" s="193"/>
    </row>
    <row r="812" spans="1:10">
      <c r="A812" s="193"/>
      <c r="B812" s="193"/>
      <c r="C812" s="192"/>
      <c r="D812" s="192"/>
      <c r="E812" s="192"/>
      <c r="F812" s="193"/>
      <c r="G812" s="193"/>
      <c r="H812" s="193"/>
      <c r="I812" s="193"/>
      <c r="J812" s="193"/>
    </row>
    <row r="813" spans="1:10">
      <c r="A813" s="193"/>
      <c r="B813" s="193"/>
      <c r="C813" s="192"/>
      <c r="D813" s="192"/>
      <c r="E813" s="192"/>
      <c r="F813" s="193"/>
      <c r="G813" s="193"/>
      <c r="H813" s="193"/>
      <c r="I813" s="193"/>
      <c r="J813" s="193"/>
    </row>
    <row r="814" spans="1:10">
      <c r="A814" s="193"/>
      <c r="B814" s="193"/>
      <c r="C814" s="192"/>
      <c r="D814" s="192"/>
      <c r="E814" s="192"/>
      <c r="F814" s="193"/>
      <c r="G814" s="193"/>
      <c r="H814" s="193"/>
      <c r="I814" s="193"/>
      <c r="J814" s="193"/>
    </row>
    <row r="815" spans="1:10">
      <c r="A815" s="193"/>
      <c r="B815" s="193"/>
      <c r="C815" s="192"/>
      <c r="D815" s="192"/>
      <c r="E815" s="192"/>
      <c r="F815" s="193"/>
      <c r="G815" s="193"/>
      <c r="H815" s="193"/>
      <c r="I815" s="193"/>
      <c r="J815" s="193"/>
    </row>
    <row r="816" spans="1:10">
      <c r="A816" s="193"/>
      <c r="B816" s="193"/>
      <c r="C816" s="192"/>
      <c r="D816" s="192"/>
      <c r="E816" s="192"/>
      <c r="F816" s="193"/>
      <c r="G816" s="193"/>
      <c r="H816" s="193"/>
      <c r="I816" s="193"/>
      <c r="J816" s="193"/>
    </row>
    <row r="817" spans="1:10">
      <c r="A817" s="193"/>
      <c r="B817" s="193"/>
      <c r="C817" s="192"/>
      <c r="D817" s="192"/>
      <c r="E817" s="192"/>
      <c r="F817" s="193"/>
      <c r="G817" s="193"/>
      <c r="H817" s="193"/>
      <c r="I817" s="193"/>
      <c r="J817" s="193"/>
    </row>
    <row r="818" spans="1:10">
      <c r="A818" s="193"/>
      <c r="B818" s="193"/>
      <c r="C818" s="192"/>
      <c r="D818" s="192"/>
      <c r="E818" s="192"/>
      <c r="F818" s="193"/>
      <c r="G818" s="193"/>
      <c r="H818" s="193"/>
      <c r="I818" s="193"/>
      <c r="J818" s="193"/>
    </row>
    <row r="819" spans="1:10">
      <c r="A819" s="193"/>
      <c r="B819" s="193"/>
      <c r="C819" s="192"/>
      <c r="D819" s="192"/>
      <c r="E819" s="192"/>
      <c r="F819" s="193"/>
      <c r="G819" s="193"/>
      <c r="H819" s="193"/>
      <c r="I819" s="193"/>
      <c r="J819" s="193"/>
    </row>
    <row r="820" spans="1:10">
      <c r="A820" s="193"/>
      <c r="B820" s="193"/>
      <c r="C820" s="192"/>
      <c r="D820" s="192"/>
      <c r="E820" s="192"/>
      <c r="F820" s="193"/>
      <c r="G820" s="193"/>
      <c r="H820" s="193"/>
      <c r="I820" s="193"/>
      <c r="J820" s="193"/>
    </row>
    <row r="821" spans="1:10">
      <c r="A821" s="193"/>
      <c r="B821" s="193"/>
      <c r="C821" s="192"/>
      <c r="D821" s="192"/>
      <c r="E821" s="192"/>
      <c r="F821" s="193"/>
      <c r="G821" s="193"/>
      <c r="H821" s="193"/>
      <c r="I821" s="193"/>
      <c r="J821" s="193"/>
    </row>
    <row r="822" spans="1:10">
      <c r="A822" s="193"/>
      <c r="B822" s="193"/>
      <c r="C822" s="192"/>
      <c r="D822" s="192"/>
      <c r="E822" s="192"/>
      <c r="F822" s="193"/>
      <c r="G822" s="193"/>
      <c r="H822" s="193"/>
      <c r="I822" s="193"/>
      <c r="J822" s="193"/>
    </row>
    <row r="823" spans="1:10">
      <c r="A823" s="193"/>
      <c r="B823" s="193"/>
      <c r="C823" s="192"/>
      <c r="D823" s="192"/>
      <c r="E823" s="192"/>
      <c r="F823" s="193"/>
      <c r="G823" s="193"/>
      <c r="H823" s="193"/>
      <c r="I823" s="193"/>
      <c r="J823" s="193"/>
    </row>
    <row r="824" spans="1:10">
      <c r="A824" s="193"/>
      <c r="B824" s="193"/>
      <c r="C824" s="192"/>
      <c r="D824" s="192"/>
      <c r="E824" s="192"/>
      <c r="F824" s="193"/>
      <c r="G824" s="193"/>
      <c r="H824" s="193"/>
      <c r="I824" s="193"/>
      <c r="J824" s="193"/>
    </row>
    <row r="825" spans="1:10">
      <c r="A825" s="193"/>
      <c r="B825" s="193"/>
      <c r="C825" s="192"/>
      <c r="D825" s="192"/>
      <c r="E825" s="192"/>
      <c r="F825" s="193"/>
      <c r="G825" s="193"/>
      <c r="H825" s="193"/>
      <c r="I825" s="193"/>
      <c r="J825" s="193"/>
    </row>
    <row r="826" spans="1:10">
      <c r="A826" s="193"/>
      <c r="B826" s="193"/>
      <c r="C826" s="192"/>
      <c r="D826" s="192"/>
      <c r="E826" s="192"/>
      <c r="F826" s="193"/>
      <c r="G826" s="193"/>
      <c r="H826" s="193"/>
      <c r="I826" s="193"/>
      <c r="J826" s="193"/>
    </row>
    <row r="827" spans="1:10">
      <c r="A827" s="193"/>
      <c r="B827" s="193"/>
      <c r="C827" s="192"/>
      <c r="D827" s="192"/>
      <c r="E827" s="192"/>
      <c r="F827" s="193"/>
      <c r="G827" s="193"/>
      <c r="H827" s="193"/>
      <c r="I827" s="193"/>
      <c r="J827" s="193"/>
    </row>
    <row r="828" spans="1:10">
      <c r="A828" s="193"/>
      <c r="B828" s="193"/>
      <c r="C828" s="192"/>
      <c r="D828" s="192"/>
      <c r="E828" s="192"/>
      <c r="F828" s="193"/>
      <c r="G828" s="193"/>
      <c r="H828" s="193"/>
      <c r="I828" s="193"/>
      <c r="J828" s="193"/>
    </row>
    <row r="829" spans="1:10">
      <c r="A829" s="193"/>
      <c r="B829" s="193"/>
      <c r="C829" s="192"/>
      <c r="D829" s="192"/>
      <c r="E829" s="192"/>
      <c r="F829" s="193"/>
      <c r="G829" s="193"/>
      <c r="H829" s="193"/>
      <c r="I829" s="193"/>
      <c r="J829" s="193"/>
    </row>
    <row r="830" spans="1:10">
      <c r="A830" s="193"/>
      <c r="B830" s="193"/>
      <c r="C830" s="192"/>
      <c r="D830" s="192"/>
      <c r="E830" s="192"/>
      <c r="F830" s="193"/>
      <c r="G830" s="193"/>
      <c r="H830" s="193"/>
      <c r="I830" s="193"/>
      <c r="J830" s="193"/>
    </row>
    <row r="831" spans="1:10">
      <c r="A831" s="193"/>
      <c r="B831" s="193"/>
      <c r="C831" s="192"/>
      <c r="D831" s="192"/>
      <c r="E831" s="192"/>
      <c r="F831" s="193"/>
      <c r="G831" s="193"/>
      <c r="H831" s="193"/>
      <c r="I831" s="193"/>
      <c r="J831" s="193"/>
    </row>
    <row r="832" spans="1:10">
      <c r="A832" s="193"/>
      <c r="B832" s="193"/>
      <c r="C832" s="192"/>
      <c r="D832" s="192"/>
      <c r="E832" s="192"/>
      <c r="F832" s="193"/>
      <c r="G832" s="193"/>
      <c r="H832" s="193"/>
      <c r="I832" s="193"/>
      <c r="J832" s="193"/>
    </row>
    <row r="833" spans="1:10">
      <c r="A833" s="193"/>
      <c r="B833" s="193"/>
      <c r="C833" s="192"/>
      <c r="D833" s="192"/>
      <c r="E833" s="192"/>
      <c r="F833" s="193"/>
      <c r="G833" s="193"/>
      <c r="H833" s="193"/>
      <c r="I833" s="193"/>
      <c r="J833" s="193"/>
    </row>
    <row r="834" spans="1:10">
      <c r="A834" s="193"/>
      <c r="B834" s="193"/>
      <c r="C834" s="192"/>
      <c r="D834" s="192"/>
      <c r="E834" s="192"/>
      <c r="F834" s="193"/>
      <c r="G834" s="193"/>
      <c r="H834" s="193"/>
      <c r="I834" s="193"/>
      <c r="J834" s="193"/>
    </row>
    <row r="835" spans="1:10">
      <c r="A835" s="193"/>
      <c r="B835" s="193"/>
      <c r="C835" s="192"/>
      <c r="D835" s="192"/>
      <c r="E835" s="192"/>
      <c r="F835" s="193"/>
      <c r="G835" s="193"/>
      <c r="H835" s="193"/>
      <c r="I835" s="193"/>
      <c r="J835" s="193"/>
    </row>
    <row r="836" spans="1:10">
      <c r="A836" s="193"/>
      <c r="B836" s="193"/>
      <c r="C836" s="192"/>
      <c r="D836" s="192"/>
      <c r="E836" s="192"/>
      <c r="F836" s="193"/>
      <c r="G836" s="193"/>
      <c r="H836" s="193"/>
      <c r="I836" s="193"/>
      <c r="J836" s="193"/>
    </row>
    <row r="837" spans="1:10">
      <c r="A837" s="193"/>
      <c r="B837" s="193"/>
      <c r="C837" s="192"/>
      <c r="D837" s="192"/>
      <c r="E837" s="192"/>
      <c r="F837" s="193"/>
      <c r="G837" s="193"/>
      <c r="H837" s="193"/>
      <c r="I837" s="193"/>
      <c r="J837" s="193"/>
    </row>
    <row r="838" spans="1:10">
      <c r="A838" s="193"/>
      <c r="B838" s="193"/>
      <c r="C838" s="192"/>
      <c r="D838" s="192"/>
      <c r="E838" s="192"/>
      <c r="F838" s="193"/>
      <c r="G838" s="193"/>
      <c r="H838" s="193"/>
      <c r="I838" s="193"/>
      <c r="J838" s="193"/>
    </row>
    <row r="839" spans="1:10">
      <c r="A839" s="193"/>
      <c r="B839" s="193"/>
      <c r="C839" s="192"/>
      <c r="D839" s="192"/>
      <c r="E839" s="192"/>
      <c r="F839" s="193"/>
      <c r="G839" s="193"/>
      <c r="H839" s="193"/>
      <c r="I839" s="193"/>
      <c r="J839" s="193"/>
    </row>
    <row r="840" spans="1:10">
      <c r="A840" s="193"/>
      <c r="B840" s="193"/>
      <c r="C840" s="192"/>
      <c r="D840" s="192"/>
      <c r="E840" s="192"/>
      <c r="F840" s="193"/>
      <c r="G840" s="193"/>
      <c r="H840" s="193"/>
      <c r="I840" s="193"/>
      <c r="J840" s="193"/>
    </row>
    <row r="841" spans="1:10">
      <c r="A841" s="193"/>
      <c r="B841" s="193"/>
      <c r="C841" s="192"/>
      <c r="D841" s="192"/>
      <c r="E841" s="192"/>
      <c r="F841" s="193"/>
      <c r="G841" s="193"/>
      <c r="H841" s="193"/>
      <c r="I841" s="193"/>
      <c r="J841" s="193"/>
    </row>
    <row r="842" spans="1:10">
      <c r="A842" s="193"/>
      <c r="B842" s="193"/>
      <c r="C842" s="192"/>
      <c r="D842" s="192"/>
      <c r="E842" s="192"/>
      <c r="F842" s="193"/>
      <c r="G842" s="193"/>
      <c r="H842" s="193"/>
      <c r="I842" s="193"/>
      <c r="J842" s="193"/>
    </row>
    <row r="843" spans="1:10">
      <c r="A843" s="193"/>
      <c r="B843" s="193"/>
      <c r="C843" s="192"/>
      <c r="D843" s="192"/>
      <c r="E843" s="192"/>
      <c r="F843" s="193"/>
      <c r="G843" s="193"/>
      <c r="H843" s="193"/>
      <c r="I843" s="193"/>
      <c r="J843" s="193"/>
    </row>
    <row r="844" spans="1:10">
      <c r="A844" s="193"/>
      <c r="B844" s="193"/>
      <c r="C844" s="192"/>
      <c r="D844" s="192"/>
      <c r="E844" s="192"/>
      <c r="F844" s="193"/>
      <c r="G844" s="193"/>
      <c r="H844" s="193"/>
      <c r="I844" s="193"/>
      <c r="J844" s="193"/>
    </row>
    <row r="845" spans="1:10">
      <c r="A845" s="193"/>
      <c r="B845" s="193"/>
      <c r="C845" s="192"/>
      <c r="D845" s="192"/>
      <c r="E845" s="192"/>
      <c r="F845" s="193"/>
      <c r="G845" s="193"/>
      <c r="H845" s="193"/>
      <c r="I845" s="193"/>
      <c r="J845" s="193"/>
    </row>
    <row r="846" spans="1:10">
      <c r="A846" s="193"/>
      <c r="B846" s="193"/>
      <c r="C846" s="192"/>
      <c r="D846" s="192"/>
      <c r="E846" s="192"/>
      <c r="F846" s="193"/>
      <c r="G846" s="193"/>
      <c r="H846" s="193"/>
      <c r="I846" s="193"/>
      <c r="J846" s="193"/>
    </row>
    <row r="847" spans="1:10">
      <c r="A847" s="193"/>
      <c r="B847" s="193"/>
      <c r="C847" s="192"/>
      <c r="D847" s="192"/>
      <c r="E847" s="192"/>
      <c r="F847" s="193"/>
      <c r="G847" s="193"/>
      <c r="H847" s="193"/>
      <c r="I847" s="193"/>
      <c r="J847" s="193"/>
    </row>
    <row r="848" spans="1:10">
      <c r="A848" s="193"/>
      <c r="B848" s="193"/>
      <c r="C848" s="192"/>
      <c r="D848" s="192"/>
      <c r="E848" s="192"/>
      <c r="F848" s="193"/>
      <c r="G848" s="193"/>
      <c r="H848" s="193"/>
      <c r="I848" s="193"/>
      <c r="J848" s="193"/>
    </row>
    <row r="849" spans="1:10">
      <c r="A849" s="193"/>
      <c r="B849" s="193"/>
      <c r="C849" s="192"/>
      <c r="D849" s="192"/>
      <c r="E849" s="192"/>
      <c r="F849" s="193"/>
      <c r="G849" s="193"/>
      <c r="H849" s="193"/>
      <c r="I849" s="193"/>
      <c r="J849" s="193"/>
    </row>
    <row r="850" spans="1:10">
      <c r="A850" s="193"/>
      <c r="B850" s="193"/>
      <c r="C850" s="192"/>
      <c r="D850" s="192"/>
      <c r="E850" s="192"/>
      <c r="F850" s="193"/>
      <c r="G850" s="193"/>
      <c r="H850" s="193"/>
      <c r="I850" s="193"/>
      <c r="J850" s="193"/>
    </row>
    <row r="851" spans="1:10">
      <c r="A851" s="193"/>
      <c r="B851" s="193"/>
      <c r="C851" s="192"/>
      <c r="D851" s="192"/>
      <c r="E851" s="192"/>
      <c r="F851" s="193"/>
      <c r="G851" s="193"/>
      <c r="H851" s="193"/>
      <c r="I851" s="193"/>
      <c r="J851" s="193"/>
    </row>
    <row r="852" spans="1:10">
      <c r="A852" s="193"/>
      <c r="B852" s="193"/>
      <c r="C852" s="192"/>
      <c r="D852" s="192"/>
      <c r="E852" s="192"/>
      <c r="F852" s="193"/>
      <c r="G852" s="193"/>
      <c r="H852" s="193"/>
      <c r="I852" s="193"/>
      <c r="J852" s="193"/>
    </row>
    <row r="853" spans="1:10">
      <c r="A853" s="193"/>
      <c r="B853" s="193"/>
      <c r="C853" s="192"/>
      <c r="D853" s="192"/>
      <c r="E853" s="192"/>
      <c r="F853" s="193"/>
      <c r="G853" s="193"/>
      <c r="H853" s="193"/>
      <c r="I853" s="193"/>
      <c r="J853" s="193"/>
    </row>
    <row r="854" spans="1:10">
      <c r="A854" s="193"/>
      <c r="B854" s="193"/>
      <c r="C854" s="192"/>
      <c r="D854" s="192"/>
      <c r="E854" s="192"/>
      <c r="F854" s="193"/>
      <c r="G854" s="193"/>
      <c r="H854" s="193"/>
      <c r="I854" s="193"/>
      <c r="J854" s="193"/>
    </row>
    <row r="855" spans="1:10">
      <c r="A855" s="193"/>
      <c r="B855" s="193"/>
      <c r="C855" s="192"/>
      <c r="D855" s="192"/>
      <c r="E855" s="192"/>
      <c r="F855" s="193"/>
      <c r="G855" s="193"/>
      <c r="H855" s="193"/>
      <c r="I855" s="193"/>
      <c r="J855" s="193"/>
    </row>
    <row r="856" spans="1:10">
      <c r="A856" s="193"/>
      <c r="B856" s="193"/>
      <c r="C856" s="192"/>
      <c r="D856" s="192"/>
      <c r="E856" s="192"/>
      <c r="F856" s="193"/>
      <c r="G856" s="193"/>
      <c r="H856" s="193"/>
      <c r="I856" s="193"/>
      <c r="J856" s="193"/>
    </row>
    <row r="857" spans="1:10">
      <c r="A857" s="193"/>
      <c r="B857" s="193"/>
      <c r="C857" s="192"/>
      <c r="D857" s="192"/>
      <c r="E857" s="192"/>
      <c r="F857" s="193"/>
      <c r="G857" s="193"/>
      <c r="H857" s="193"/>
      <c r="I857" s="193"/>
      <c r="J857" s="193"/>
    </row>
    <row r="858" spans="1:10">
      <c r="A858" s="193"/>
      <c r="B858" s="193"/>
      <c r="C858" s="192"/>
      <c r="D858" s="192"/>
      <c r="E858" s="192"/>
      <c r="F858" s="193"/>
      <c r="G858" s="193"/>
      <c r="H858" s="193"/>
      <c r="I858" s="193"/>
      <c r="J858" s="193"/>
    </row>
    <row r="859" spans="1:10">
      <c r="A859" s="193"/>
      <c r="B859" s="193"/>
      <c r="C859" s="192"/>
      <c r="D859" s="192"/>
      <c r="E859" s="192"/>
      <c r="F859" s="193"/>
      <c r="G859" s="193"/>
      <c r="H859" s="193"/>
      <c r="I859" s="193"/>
      <c r="J859" s="193"/>
    </row>
    <row r="860" spans="1:10">
      <c r="A860" s="193"/>
      <c r="B860" s="193"/>
      <c r="C860" s="192"/>
      <c r="D860" s="192"/>
      <c r="E860" s="192"/>
      <c r="F860" s="193"/>
      <c r="G860" s="193"/>
      <c r="H860" s="193"/>
      <c r="I860" s="193"/>
      <c r="J860" s="193"/>
    </row>
    <row r="861" spans="1:10">
      <c r="A861" s="193"/>
      <c r="B861" s="193"/>
      <c r="C861" s="192"/>
      <c r="D861" s="192"/>
      <c r="E861" s="192"/>
      <c r="F861" s="193"/>
      <c r="G861" s="193"/>
      <c r="H861" s="193"/>
      <c r="I861" s="193"/>
      <c r="J861" s="193"/>
    </row>
    <row r="862" spans="1:10">
      <c r="A862" s="193"/>
      <c r="B862" s="193"/>
      <c r="C862" s="192"/>
      <c r="D862" s="192"/>
      <c r="E862" s="192"/>
      <c r="F862" s="193"/>
      <c r="G862" s="193"/>
      <c r="H862" s="193"/>
      <c r="I862" s="193"/>
      <c r="J862" s="193"/>
    </row>
    <row r="863" spans="1:10">
      <c r="A863" s="193"/>
      <c r="B863" s="193"/>
      <c r="C863" s="192"/>
      <c r="D863" s="192"/>
      <c r="E863" s="192"/>
      <c r="F863" s="193"/>
      <c r="G863" s="193"/>
      <c r="H863" s="193"/>
      <c r="I863" s="193"/>
      <c r="J863" s="193"/>
    </row>
    <row r="864" spans="1:10">
      <c r="A864" s="193"/>
      <c r="B864" s="193"/>
      <c r="C864" s="192"/>
      <c r="D864" s="192"/>
      <c r="E864" s="192"/>
      <c r="F864" s="193"/>
      <c r="G864" s="193"/>
      <c r="H864" s="193"/>
      <c r="I864" s="193"/>
      <c r="J864" s="193"/>
    </row>
    <row r="865" spans="1:10">
      <c r="A865" s="193"/>
      <c r="B865" s="193"/>
      <c r="C865" s="192"/>
      <c r="D865" s="192"/>
      <c r="E865" s="192"/>
      <c r="F865" s="193"/>
      <c r="G865" s="193"/>
      <c r="H865" s="193"/>
      <c r="I865" s="193"/>
      <c r="J865" s="193"/>
    </row>
    <row r="866" spans="1:10">
      <c r="A866" s="193"/>
      <c r="B866" s="193"/>
      <c r="C866" s="192"/>
      <c r="D866" s="192"/>
      <c r="E866" s="192"/>
      <c r="F866" s="193"/>
      <c r="G866" s="193"/>
      <c r="H866" s="193"/>
      <c r="I866" s="193"/>
      <c r="J866" s="193"/>
    </row>
    <row r="867" spans="1:10">
      <c r="A867" s="193"/>
      <c r="B867" s="193"/>
      <c r="C867" s="192"/>
      <c r="D867" s="192"/>
      <c r="E867" s="192"/>
      <c r="F867" s="193"/>
      <c r="G867" s="193"/>
      <c r="H867" s="193"/>
      <c r="I867" s="193"/>
      <c r="J867" s="193"/>
    </row>
    <row r="868" spans="1:10">
      <c r="A868" s="193"/>
      <c r="B868" s="193"/>
      <c r="C868" s="192"/>
      <c r="D868" s="192"/>
      <c r="E868" s="192"/>
      <c r="F868" s="193"/>
      <c r="G868" s="193"/>
      <c r="H868" s="193"/>
      <c r="I868" s="193"/>
      <c r="J868" s="193"/>
    </row>
    <row r="869" spans="1:10">
      <c r="A869" s="193"/>
      <c r="B869" s="193"/>
      <c r="C869" s="192"/>
      <c r="D869" s="192"/>
      <c r="E869" s="192"/>
      <c r="F869" s="193"/>
      <c r="G869" s="193"/>
      <c r="H869" s="193"/>
      <c r="I869" s="193"/>
      <c r="J869" s="193"/>
    </row>
    <row r="870" spans="1:10">
      <c r="A870" s="193"/>
      <c r="B870" s="193"/>
      <c r="C870" s="192"/>
      <c r="D870" s="192"/>
      <c r="E870" s="192"/>
      <c r="F870" s="193"/>
      <c r="G870" s="193"/>
      <c r="H870" s="193"/>
      <c r="I870" s="193"/>
      <c r="J870" s="193"/>
    </row>
    <row r="871" spans="1:10">
      <c r="A871" s="193"/>
      <c r="B871" s="193"/>
      <c r="C871" s="192"/>
      <c r="D871" s="192"/>
      <c r="E871" s="192"/>
      <c r="F871" s="193"/>
      <c r="G871" s="193"/>
      <c r="H871" s="193"/>
      <c r="I871" s="193"/>
      <c r="J871" s="193"/>
    </row>
    <row r="872" spans="1:10">
      <c r="A872" s="193"/>
      <c r="B872" s="193"/>
      <c r="C872" s="192"/>
      <c r="D872" s="192"/>
      <c r="E872" s="192"/>
      <c r="F872" s="193"/>
      <c r="G872" s="193"/>
      <c r="H872" s="193"/>
      <c r="I872" s="193"/>
      <c r="J872" s="193"/>
    </row>
    <row r="873" spans="1:10">
      <c r="A873" s="193"/>
      <c r="B873" s="193"/>
      <c r="C873" s="192"/>
      <c r="D873" s="192"/>
      <c r="E873" s="192"/>
      <c r="F873" s="193"/>
      <c r="G873" s="193"/>
      <c r="H873" s="193"/>
      <c r="I873" s="193"/>
      <c r="J873" s="193"/>
    </row>
    <row r="874" spans="1:10">
      <c r="A874" s="193"/>
      <c r="B874" s="193"/>
      <c r="C874" s="192"/>
      <c r="D874" s="192"/>
      <c r="E874" s="192"/>
      <c r="F874" s="193"/>
      <c r="G874" s="193"/>
      <c r="H874" s="193"/>
      <c r="I874" s="193"/>
      <c r="J874" s="193"/>
    </row>
    <row r="875" spans="1:10">
      <c r="A875" s="193"/>
      <c r="B875" s="193"/>
      <c r="C875" s="192"/>
      <c r="D875" s="192"/>
      <c r="E875" s="192"/>
      <c r="F875" s="193"/>
      <c r="G875" s="193"/>
      <c r="H875" s="193"/>
      <c r="I875" s="193"/>
      <c r="J875" s="193"/>
    </row>
    <row r="876" spans="1:10">
      <c r="A876" s="193"/>
      <c r="B876" s="193"/>
      <c r="C876" s="192"/>
      <c r="D876" s="192"/>
      <c r="E876" s="192"/>
      <c r="F876" s="193"/>
      <c r="G876" s="193"/>
      <c r="H876" s="193"/>
      <c r="I876" s="193"/>
      <c r="J876" s="193"/>
    </row>
    <row r="877" spans="1:10">
      <c r="A877" s="193"/>
      <c r="B877" s="193"/>
      <c r="C877" s="192"/>
      <c r="D877" s="192"/>
      <c r="E877" s="192"/>
      <c r="F877" s="193"/>
      <c r="G877" s="193"/>
      <c r="H877" s="193"/>
      <c r="I877" s="193"/>
      <c r="J877" s="193"/>
    </row>
    <row r="878" spans="1:10">
      <c r="A878" s="193"/>
      <c r="B878" s="193"/>
      <c r="C878" s="192"/>
      <c r="D878" s="192"/>
      <c r="E878" s="192"/>
      <c r="F878" s="193"/>
      <c r="G878" s="193"/>
      <c r="H878" s="193"/>
      <c r="I878" s="193"/>
      <c r="J878" s="193"/>
    </row>
    <row r="879" spans="1:10">
      <c r="A879" s="193"/>
      <c r="B879" s="193"/>
      <c r="C879" s="192"/>
      <c r="D879" s="192"/>
      <c r="E879" s="192"/>
      <c r="F879" s="193"/>
      <c r="G879" s="193"/>
      <c r="H879" s="193"/>
      <c r="I879" s="193"/>
      <c r="J879" s="193"/>
    </row>
    <row r="880" spans="1:10">
      <c r="A880" s="193"/>
      <c r="B880" s="193"/>
      <c r="C880" s="192"/>
      <c r="D880" s="192"/>
      <c r="E880" s="192"/>
      <c r="F880" s="193"/>
      <c r="G880" s="193"/>
      <c r="H880" s="193"/>
      <c r="I880" s="193"/>
      <c r="J880" s="193"/>
    </row>
    <row r="881" spans="1:10">
      <c r="A881" s="193"/>
      <c r="B881" s="193"/>
      <c r="C881" s="192"/>
      <c r="D881" s="192"/>
      <c r="E881" s="192"/>
      <c r="F881" s="193"/>
      <c r="G881" s="193"/>
      <c r="H881" s="193"/>
      <c r="I881" s="193"/>
      <c r="J881" s="193"/>
    </row>
    <row r="882" spans="1:10">
      <c r="A882" s="193"/>
      <c r="B882" s="193"/>
      <c r="C882" s="192"/>
      <c r="D882" s="192"/>
      <c r="E882" s="192"/>
      <c r="F882" s="193"/>
      <c r="G882" s="193"/>
      <c r="H882" s="193"/>
      <c r="I882" s="193"/>
      <c r="J882" s="193"/>
    </row>
    <row r="883" spans="1:10">
      <c r="A883" s="193"/>
      <c r="B883" s="193"/>
      <c r="C883" s="192"/>
      <c r="D883" s="192"/>
      <c r="E883" s="192"/>
      <c r="F883" s="193"/>
      <c r="G883" s="193"/>
      <c r="H883" s="193"/>
      <c r="I883" s="193"/>
      <c r="J883" s="193"/>
    </row>
    <row r="884" spans="1:10">
      <c r="A884" s="193"/>
      <c r="B884" s="193"/>
      <c r="C884" s="192"/>
      <c r="D884" s="192"/>
      <c r="E884" s="192"/>
      <c r="F884" s="193"/>
      <c r="G884" s="193"/>
      <c r="H884" s="193"/>
      <c r="I884" s="193"/>
      <c r="J884" s="193"/>
    </row>
    <row r="885" spans="1:10">
      <c r="A885" s="193"/>
      <c r="B885" s="193"/>
      <c r="C885" s="192"/>
      <c r="D885" s="192"/>
      <c r="E885" s="192"/>
      <c r="F885" s="193"/>
      <c r="G885" s="193"/>
      <c r="H885" s="193"/>
      <c r="I885" s="193"/>
      <c r="J885" s="193"/>
    </row>
    <row r="886" spans="1:10">
      <c r="A886" s="193"/>
      <c r="B886" s="193"/>
      <c r="C886" s="192"/>
      <c r="D886" s="192"/>
      <c r="E886" s="192"/>
      <c r="F886" s="193"/>
      <c r="G886" s="193"/>
      <c r="H886" s="193"/>
      <c r="I886" s="193"/>
      <c r="J886" s="193"/>
    </row>
    <row r="887" spans="1:10">
      <c r="A887" s="193"/>
      <c r="B887" s="193"/>
      <c r="C887" s="192"/>
      <c r="D887" s="192"/>
      <c r="E887" s="192"/>
      <c r="F887" s="193"/>
      <c r="G887" s="193"/>
      <c r="H887" s="193"/>
      <c r="I887" s="193"/>
      <c r="J887" s="193"/>
    </row>
    <row r="888" spans="1:10">
      <c r="A888" s="193"/>
      <c r="B888" s="193"/>
      <c r="C888" s="192"/>
      <c r="D888" s="192"/>
      <c r="E888" s="192"/>
      <c r="F888" s="193"/>
      <c r="G888" s="193"/>
      <c r="H888" s="193"/>
      <c r="I888" s="193"/>
      <c r="J888" s="193"/>
    </row>
    <row r="889" spans="1:10">
      <c r="A889" s="193"/>
      <c r="B889" s="193"/>
      <c r="C889" s="192"/>
      <c r="D889" s="192"/>
      <c r="E889" s="192"/>
      <c r="F889" s="193"/>
      <c r="G889" s="193"/>
      <c r="H889" s="193"/>
      <c r="I889" s="193"/>
      <c r="J889" s="193"/>
    </row>
    <row r="890" spans="1:10">
      <c r="A890" s="193"/>
      <c r="B890" s="193"/>
      <c r="C890" s="192"/>
      <c r="D890" s="192"/>
      <c r="E890" s="192"/>
      <c r="F890" s="193"/>
      <c r="G890" s="193"/>
      <c r="H890" s="193"/>
      <c r="I890" s="193"/>
      <c r="J890" s="193"/>
    </row>
    <row r="891" spans="1:10">
      <c r="A891" s="193"/>
      <c r="B891" s="193"/>
      <c r="C891" s="192"/>
      <c r="D891" s="192"/>
      <c r="E891" s="192"/>
      <c r="F891" s="193"/>
      <c r="G891" s="193"/>
      <c r="H891" s="193"/>
      <c r="I891" s="193"/>
      <c r="J891" s="193"/>
    </row>
    <row r="892" spans="1:10">
      <c r="A892" s="193"/>
      <c r="B892" s="193"/>
      <c r="C892" s="192"/>
      <c r="D892" s="192"/>
      <c r="E892" s="192"/>
      <c r="F892" s="193"/>
      <c r="G892" s="193"/>
      <c r="H892" s="193"/>
      <c r="I892" s="193"/>
      <c r="J892" s="193"/>
    </row>
    <row r="893" spans="1:10">
      <c r="A893" s="193"/>
      <c r="B893" s="193"/>
      <c r="C893" s="192"/>
      <c r="D893" s="192"/>
      <c r="E893" s="192"/>
      <c r="F893" s="193"/>
      <c r="G893" s="193"/>
      <c r="H893" s="193"/>
      <c r="I893" s="193"/>
      <c r="J893" s="193"/>
    </row>
    <row r="894" spans="1:10">
      <c r="A894" s="193"/>
      <c r="B894" s="193"/>
      <c r="C894" s="192"/>
      <c r="D894" s="192"/>
      <c r="E894" s="192"/>
      <c r="F894" s="193"/>
      <c r="G894" s="193"/>
      <c r="H894" s="193"/>
      <c r="I894" s="193"/>
      <c r="J894" s="193"/>
    </row>
    <row r="895" spans="1:10">
      <c r="A895" s="193"/>
      <c r="B895" s="193"/>
      <c r="C895" s="192"/>
      <c r="D895" s="192"/>
      <c r="E895" s="192"/>
      <c r="F895" s="193"/>
      <c r="G895" s="193"/>
      <c r="H895" s="193"/>
      <c r="I895" s="193"/>
      <c r="J895" s="193"/>
    </row>
    <row r="896" spans="1:10">
      <c r="A896" s="193"/>
      <c r="B896" s="193"/>
      <c r="C896" s="192"/>
      <c r="D896" s="192"/>
      <c r="E896" s="192"/>
      <c r="F896" s="193"/>
      <c r="G896" s="193"/>
      <c r="H896" s="193"/>
      <c r="I896" s="193"/>
      <c r="J896" s="193"/>
    </row>
    <row r="897" spans="1:10">
      <c r="A897" s="193"/>
      <c r="B897" s="193"/>
      <c r="C897" s="192"/>
      <c r="D897" s="192"/>
      <c r="E897" s="192"/>
      <c r="F897" s="193"/>
      <c r="G897" s="193"/>
      <c r="H897" s="193"/>
      <c r="I897" s="193"/>
      <c r="J897" s="193"/>
    </row>
    <row r="898" spans="1:10">
      <c r="A898" s="193"/>
      <c r="B898" s="193"/>
      <c r="C898" s="192"/>
      <c r="D898" s="192"/>
      <c r="E898" s="192"/>
      <c r="F898" s="193"/>
      <c r="G898" s="193"/>
      <c r="H898" s="193"/>
      <c r="I898" s="193"/>
      <c r="J898" s="193"/>
    </row>
    <row r="899" spans="1:10">
      <c r="A899" s="193"/>
      <c r="B899" s="193"/>
      <c r="C899" s="192"/>
      <c r="D899" s="192"/>
      <c r="E899" s="192"/>
      <c r="F899" s="193"/>
      <c r="G899" s="193"/>
      <c r="H899" s="193"/>
      <c r="I899" s="193"/>
      <c r="J899" s="193"/>
    </row>
    <row r="900" spans="1:10">
      <c r="A900" s="193"/>
      <c r="B900" s="193"/>
      <c r="C900" s="192"/>
      <c r="D900" s="192"/>
      <c r="E900" s="192"/>
      <c r="F900" s="193"/>
      <c r="G900" s="193"/>
      <c r="H900" s="193"/>
      <c r="I900" s="193"/>
      <c r="J900" s="193"/>
    </row>
    <row r="901" spans="1:10">
      <c r="A901" s="193"/>
      <c r="B901" s="193"/>
      <c r="C901" s="192"/>
      <c r="D901" s="192"/>
      <c r="E901" s="192"/>
      <c r="F901" s="193"/>
      <c r="G901" s="193"/>
      <c r="H901" s="193"/>
      <c r="I901" s="193"/>
      <c r="J901" s="193"/>
    </row>
    <row r="902" spans="1:10">
      <c r="A902" s="193"/>
      <c r="B902" s="193"/>
      <c r="C902" s="192"/>
      <c r="D902" s="192"/>
      <c r="E902" s="192"/>
      <c r="F902" s="193"/>
      <c r="G902" s="193"/>
      <c r="H902" s="193"/>
      <c r="I902" s="193"/>
      <c r="J902" s="193"/>
    </row>
    <row r="903" spans="1:10">
      <c r="A903" s="193"/>
      <c r="B903" s="193"/>
      <c r="C903" s="192"/>
      <c r="D903" s="192"/>
      <c r="E903" s="192"/>
      <c r="F903" s="193"/>
      <c r="G903" s="193"/>
      <c r="H903" s="193"/>
      <c r="I903" s="193"/>
      <c r="J903" s="193"/>
    </row>
    <row r="904" spans="1:10">
      <c r="A904" s="193"/>
      <c r="B904" s="193"/>
      <c r="C904" s="192"/>
      <c r="D904" s="192"/>
      <c r="E904" s="192"/>
      <c r="F904" s="193"/>
      <c r="G904" s="193"/>
      <c r="H904" s="193"/>
      <c r="I904" s="193"/>
      <c r="J904" s="193"/>
    </row>
    <row r="905" spans="1:10">
      <c r="A905" s="193"/>
      <c r="B905" s="193"/>
      <c r="C905" s="192"/>
      <c r="D905" s="192"/>
      <c r="E905" s="192"/>
      <c r="F905" s="193"/>
      <c r="G905" s="193"/>
      <c r="H905" s="193"/>
      <c r="I905" s="193"/>
      <c r="J905" s="193"/>
    </row>
    <row r="906" spans="1:10">
      <c r="A906" s="193"/>
      <c r="B906" s="193"/>
      <c r="C906" s="192"/>
      <c r="D906" s="192"/>
      <c r="E906" s="192"/>
      <c r="F906" s="193"/>
      <c r="G906" s="193"/>
      <c r="H906" s="193"/>
      <c r="I906" s="193"/>
      <c r="J906" s="193"/>
    </row>
    <row r="907" spans="1:10">
      <c r="A907" s="193"/>
      <c r="B907" s="193"/>
      <c r="C907" s="192"/>
      <c r="D907" s="192"/>
      <c r="E907" s="192"/>
      <c r="F907" s="193"/>
      <c r="G907" s="193"/>
      <c r="H907" s="193"/>
      <c r="I907" s="193"/>
      <c r="J907" s="193"/>
    </row>
    <row r="908" spans="1:10">
      <c r="A908" s="193"/>
      <c r="B908" s="193"/>
      <c r="C908" s="192"/>
      <c r="D908" s="192"/>
      <c r="E908" s="192"/>
      <c r="F908" s="193"/>
      <c r="G908" s="193"/>
      <c r="H908" s="193"/>
      <c r="I908" s="193"/>
      <c r="J908" s="193"/>
    </row>
    <row r="909" spans="1:10">
      <c r="A909" s="193"/>
      <c r="B909" s="193"/>
      <c r="C909" s="192"/>
      <c r="D909" s="192"/>
      <c r="E909" s="192"/>
      <c r="F909" s="193"/>
      <c r="G909" s="193"/>
      <c r="H909" s="193"/>
      <c r="I909" s="193"/>
      <c r="J909" s="193"/>
    </row>
    <row r="910" spans="1:10">
      <c r="A910" s="193"/>
      <c r="B910" s="193"/>
      <c r="C910" s="192"/>
      <c r="D910" s="192"/>
      <c r="E910" s="192"/>
      <c r="F910" s="193"/>
      <c r="G910" s="193"/>
      <c r="H910" s="193"/>
      <c r="I910" s="193"/>
      <c r="J910" s="193"/>
    </row>
    <row r="911" spans="1:10">
      <c r="A911" s="193"/>
      <c r="B911" s="193"/>
      <c r="C911" s="192"/>
      <c r="D911" s="192"/>
      <c r="E911" s="192"/>
      <c r="F911" s="193"/>
      <c r="G911" s="193"/>
      <c r="H911" s="193"/>
      <c r="I911" s="193"/>
      <c r="J911" s="193"/>
    </row>
    <row r="912" spans="1:10">
      <c r="A912" s="193"/>
      <c r="B912" s="193"/>
      <c r="C912" s="192"/>
      <c r="D912" s="192"/>
      <c r="E912" s="192"/>
      <c r="F912" s="193"/>
      <c r="G912" s="193"/>
      <c r="H912" s="193"/>
      <c r="I912" s="193"/>
      <c r="J912" s="193"/>
    </row>
    <row r="913" spans="1:10">
      <c r="A913" s="193"/>
      <c r="B913" s="193"/>
      <c r="C913" s="192"/>
      <c r="D913" s="192"/>
      <c r="E913" s="192"/>
      <c r="F913" s="193"/>
      <c r="G913" s="193"/>
      <c r="H913" s="193"/>
      <c r="I913" s="193"/>
      <c r="J913" s="193"/>
    </row>
    <row r="914" spans="1:10">
      <c r="A914" s="193"/>
      <c r="B914" s="193"/>
      <c r="C914" s="192"/>
      <c r="D914" s="192"/>
      <c r="E914" s="192"/>
      <c r="F914" s="193"/>
      <c r="G914" s="193"/>
      <c r="H914" s="193"/>
      <c r="I914" s="193"/>
      <c r="J914" s="193"/>
    </row>
    <row r="915" spans="1:10">
      <c r="A915" s="193"/>
      <c r="B915" s="193"/>
      <c r="C915" s="192"/>
      <c r="D915" s="192"/>
      <c r="E915" s="192"/>
      <c r="F915" s="193"/>
      <c r="G915" s="193"/>
      <c r="H915" s="193"/>
      <c r="I915" s="193"/>
      <c r="J915" s="193"/>
    </row>
    <row r="916" spans="1:10">
      <c r="A916" s="193"/>
      <c r="B916" s="193"/>
      <c r="C916" s="192"/>
      <c r="D916" s="192"/>
      <c r="E916" s="192"/>
      <c r="F916" s="193"/>
      <c r="G916" s="193"/>
      <c r="H916" s="193"/>
      <c r="I916" s="193"/>
      <c r="J916" s="193"/>
    </row>
    <row r="917" spans="1:10">
      <c r="A917" s="193"/>
      <c r="B917" s="193"/>
      <c r="C917" s="192"/>
      <c r="D917" s="192"/>
      <c r="E917" s="192"/>
      <c r="F917" s="193"/>
      <c r="G917" s="193"/>
      <c r="H917" s="193"/>
      <c r="I917" s="193"/>
      <c r="J917" s="193"/>
    </row>
    <row r="918" spans="1:10">
      <c r="A918" s="193"/>
      <c r="B918" s="193"/>
      <c r="C918" s="192"/>
      <c r="D918" s="192"/>
      <c r="E918" s="192"/>
      <c r="F918" s="193"/>
      <c r="G918" s="193"/>
      <c r="H918" s="193"/>
      <c r="I918" s="193"/>
      <c r="J918" s="193"/>
    </row>
    <row r="919" spans="1:10">
      <c r="A919" s="193"/>
      <c r="B919" s="193"/>
      <c r="C919" s="192"/>
      <c r="D919" s="192"/>
      <c r="E919" s="192"/>
      <c r="F919" s="193"/>
      <c r="G919" s="193"/>
      <c r="H919" s="193"/>
      <c r="I919" s="193"/>
      <c r="J919" s="193"/>
    </row>
    <row r="920" spans="1:10">
      <c r="A920" s="193"/>
      <c r="B920" s="193"/>
      <c r="C920" s="192"/>
      <c r="D920" s="192"/>
      <c r="E920" s="192"/>
      <c r="F920" s="193"/>
      <c r="G920" s="193"/>
      <c r="H920" s="193"/>
      <c r="I920" s="193"/>
      <c r="J920" s="193"/>
    </row>
    <row r="921" spans="1:10">
      <c r="A921" s="193"/>
      <c r="B921" s="193"/>
      <c r="C921" s="192"/>
      <c r="D921" s="192"/>
      <c r="E921" s="192"/>
      <c r="F921" s="193"/>
      <c r="G921" s="193"/>
      <c r="H921" s="193"/>
      <c r="I921" s="193"/>
      <c r="J921" s="193"/>
    </row>
    <row r="922" spans="1:10">
      <c r="A922" s="193"/>
      <c r="B922" s="193"/>
      <c r="C922" s="192"/>
      <c r="D922" s="192"/>
      <c r="E922" s="192"/>
      <c r="F922" s="193"/>
      <c r="G922" s="193"/>
      <c r="H922" s="193"/>
      <c r="I922" s="193"/>
      <c r="J922" s="193"/>
    </row>
    <row r="923" spans="1:10">
      <c r="A923" s="193"/>
      <c r="B923" s="193"/>
      <c r="C923" s="192"/>
      <c r="D923" s="192"/>
      <c r="E923" s="192"/>
      <c r="F923" s="193"/>
      <c r="G923" s="193"/>
      <c r="H923" s="193"/>
      <c r="I923" s="193"/>
      <c r="J923" s="193"/>
    </row>
    <row r="924" spans="1:10">
      <c r="A924" s="193"/>
      <c r="B924" s="193"/>
      <c r="C924" s="192"/>
      <c r="D924" s="192"/>
      <c r="E924" s="192"/>
      <c r="F924" s="193"/>
      <c r="G924" s="193"/>
      <c r="H924" s="193"/>
      <c r="I924" s="193"/>
      <c r="J924" s="193"/>
    </row>
    <row r="925" spans="1:10">
      <c r="A925" s="193"/>
      <c r="B925" s="193"/>
      <c r="C925" s="192"/>
      <c r="D925" s="192"/>
      <c r="E925" s="192"/>
      <c r="F925" s="193"/>
      <c r="G925" s="193"/>
      <c r="H925" s="193"/>
      <c r="I925" s="193"/>
      <c r="J925" s="193"/>
    </row>
    <row r="926" spans="1:10">
      <c r="A926" s="193"/>
      <c r="B926" s="193"/>
      <c r="C926" s="192"/>
      <c r="D926" s="192"/>
      <c r="E926" s="192"/>
      <c r="F926" s="193"/>
      <c r="G926" s="193"/>
      <c r="H926" s="193"/>
      <c r="I926" s="193"/>
      <c r="J926" s="193"/>
    </row>
    <row r="927" spans="1:10">
      <c r="A927" s="193"/>
      <c r="B927" s="193"/>
      <c r="C927" s="192"/>
      <c r="D927" s="192"/>
      <c r="E927" s="192"/>
      <c r="F927" s="193"/>
      <c r="G927" s="193"/>
      <c r="H927" s="193"/>
      <c r="I927" s="193"/>
      <c r="J927" s="193"/>
    </row>
    <row r="928" spans="1:10">
      <c r="A928" s="193"/>
      <c r="B928" s="193"/>
      <c r="C928" s="192"/>
      <c r="D928" s="192"/>
      <c r="E928" s="192"/>
      <c r="F928" s="193"/>
      <c r="G928" s="193"/>
      <c r="H928" s="193"/>
      <c r="I928" s="193"/>
      <c r="J928" s="193"/>
    </row>
    <row r="929" spans="1:10">
      <c r="A929" s="193"/>
      <c r="B929" s="193"/>
      <c r="C929" s="192"/>
      <c r="D929" s="192"/>
      <c r="E929" s="192"/>
      <c r="F929" s="193"/>
      <c r="G929" s="193"/>
      <c r="H929" s="193"/>
      <c r="I929" s="193"/>
      <c r="J929" s="193"/>
    </row>
    <row r="930" spans="1:10">
      <c r="A930" s="193"/>
      <c r="B930" s="193"/>
      <c r="C930" s="192"/>
      <c r="D930" s="192"/>
      <c r="E930" s="192"/>
      <c r="F930" s="193"/>
      <c r="G930" s="193"/>
      <c r="H930" s="193"/>
      <c r="I930" s="193"/>
      <c r="J930" s="193"/>
    </row>
    <row r="931" spans="1:10">
      <c r="A931" s="193"/>
      <c r="B931" s="193"/>
      <c r="C931" s="192"/>
      <c r="D931" s="192"/>
      <c r="E931" s="192"/>
      <c r="F931" s="193"/>
      <c r="G931" s="193"/>
      <c r="H931" s="193"/>
      <c r="I931" s="193"/>
      <c r="J931" s="193"/>
    </row>
    <row r="932" spans="1:10">
      <c r="A932" s="193"/>
      <c r="B932" s="193"/>
      <c r="C932" s="192"/>
      <c r="D932" s="192"/>
      <c r="E932" s="192"/>
      <c r="F932" s="193"/>
      <c r="G932" s="193"/>
      <c r="H932" s="193"/>
      <c r="I932" s="193"/>
      <c r="J932" s="193"/>
    </row>
    <row r="933" spans="1:10">
      <c r="A933" s="193"/>
      <c r="B933" s="193"/>
      <c r="C933" s="192"/>
      <c r="D933" s="192"/>
      <c r="E933" s="192"/>
      <c r="F933" s="193"/>
      <c r="G933" s="193"/>
      <c r="H933" s="193"/>
      <c r="I933" s="193"/>
      <c r="J933" s="193"/>
    </row>
    <row r="934" spans="1:10">
      <c r="A934" s="193"/>
      <c r="B934" s="193"/>
      <c r="C934" s="192"/>
      <c r="D934" s="192"/>
      <c r="E934" s="192"/>
      <c r="F934" s="193"/>
      <c r="G934" s="193"/>
      <c r="H934" s="193"/>
      <c r="I934" s="193"/>
      <c r="J934" s="193"/>
    </row>
    <row r="935" spans="1:10">
      <c r="A935" s="193"/>
      <c r="B935" s="193"/>
      <c r="C935" s="192"/>
      <c r="D935" s="192"/>
      <c r="E935" s="192"/>
      <c r="F935" s="193"/>
      <c r="G935" s="193"/>
      <c r="H935" s="193"/>
      <c r="I935" s="193"/>
      <c r="J935" s="193"/>
    </row>
    <row r="936" spans="1:10">
      <c r="A936" s="193"/>
      <c r="B936" s="193"/>
      <c r="C936" s="192"/>
      <c r="D936" s="192"/>
      <c r="E936" s="192"/>
      <c r="F936" s="193"/>
      <c r="G936" s="193"/>
      <c r="H936" s="193"/>
      <c r="I936" s="193"/>
      <c r="J936" s="193"/>
    </row>
    <row r="937" spans="1:10">
      <c r="A937" s="193"/>
      <c r="B937" s="193"/>
      <c r="C937" s="192"/>
      <c r="D937" s="192"/>
      <c r="E937" s="192"/>
      <c r="F937" s="193"/>
      <c r="G937" s="193"/>
      <c r="H937" s="193"/>
      <c r="I937" s="193"/>
      <c r="J937" s="193"/>
    </row>
    <row r="938" spans="1:10">
      <c r="A938" s="193"/>
      <c r="B938" s="193"/>
      <c r="C938" s="192"/>
      <c r="D938" s="192"/>
      <c r="E938" s="192"/>
      <c r="F938" s="193"/>
      <c r="G938" s="193"/>
      <c r="H938" s="193"/>
      <c r="I938" s="193"/>
      <c r="J938" s="193"/>
    </row>
    <row r="939" spans="1:10">
      <c r="A939" s="193"/>
      <c r="B939" s="193"/>
      <c r="C939" s="192"/>
      <c r="D939" s="192"/>
      <c r="E939" s="192"/>
      <c r="F939" s="193"/>
      <c r="G939" s="193"/>
      <c r="H939" s="193"/>
      <c r="I939" s="193"/>
      <c r="J939" s="193"/>
    </row>
    <row r="940" spans="1:10">
      <c r="A940" s="193"/>
      <c r="B940" s="193"/>
      <c r="C940" s="192"/>
      <c r="D940" s="192"/>
      <c r="E940" s="192"/>
      <c r="F940" s="193"/>
      <c r="G940" s="193"/>
      <c r="H940" s="193"/>
      <c r="I940" s="193"/>
      <c r="J940" s="193"/>
    </row>
    <row r="941" spans="1:10">
      <c r="A941" s="193"/>
      <c r="B941" s="193"/>
      <c r="C941" s="192"/>
      <c r="D941" s="192"/>
      <c r="E941" s="192"/>
      <c r="F941" s="193"/>
      <c r="G941" s="193"/>
      <c r="H941" s="193"/>
      <c r="I941" s="193"/>
      <c r="J941" s="193"/>
    </row>
    <row r="942" spans="1:10">
      <c r="A942" s="193"/>
      <c r="B942" s="193"/>
      <c r="C942" s="192"/>
      <c r="D942" s="192"/>
      <c r="E942" s="192"/>
      <c r="F942" s="193"/>
      <c r="G942" s="193"/>
      <c r="H942" s="193"/>
      <c r="I942" s="193"/>
      <c r="J942" s="193"/>
    </row>
    <row r="943" spans="1:10">
      <c r="A943" s="193"/>
      <c r="B943" s="193"/>
      <c r="C943" s="192"/>
      <c r="D943" s="192"/>
      <c r="E943" s="192"/>
      <c r="F943" s="193"/>
      <c r="G943" s="193"/>
      <c r="H943" s="193"/>
      <c r="I943" s="193"/>
      <c r="J943" s="193"/>
    </row>
    <row r="944" spans="1:10">
      <c r="A944" s="193"/>
      <c r="B944" s="193"/>
      <c r="C944" s="192"/>
      <c r="D944" s="192"/>
      <c r="E944" s="192"/>
      <c r="F944" s="193"/>
      <c r="G944" s="193"/>
      <c r="H944" s="193"/>
      <c r="I944" s="193"/>
      <c r="J944" s="193"/>
    </row>
    <row r="945" spans="1:10">
      <c r="A945" s="193"/>
      <c r="B945" s="193"/>
      <c r="C945" s="192"/>
      <c r="D945" s="192"/>
      <c r="E945" s="192"/>
      <c r="F945" s="193"/>
      <c r="G945" s="193"/>
      <c r="H945" s="193"/>
      <c r="I945" s="193"/>
      <c r="J945" s="193"/>
    </row>
    <row r="946" spans="1:10">
      <c r="A946" s="193"/>
      <c r="B946" s="193"/>
      <c r="C946" s="192"/>
      <c r="D946" s="192"/>
      <c r="E946" s="192"/>
      <c r="F946" s="193"/>
      <c r="G946" s="193"/>
      <c r="H946" s="193"/>
      <c r="I946" s="193"/>
      <c r="J946" s="193"/>
    </row>
    <row r="947" spans="1:10">
      <c r="A947" s="193"/>
      <c r="B947" s="193"/>
      <c r="C947" s="192"/>
      <c r="D947" s="192"/>
      <c r="E947" s="192"/>
      <c r="F947" s="193"/>
      <c r="G947" s="193"/>
      <c r="H947" s="193"/>
      <c r="I947" s="193"/>
      <c r="J947" s="193"/>
    </row>
    <row r="948" spans="1:10">
      <c r="A948" s="193"/>
      <c r="B948" s="193"/>
      <c r="C948" s="192"/>
      <c r="D948" s="192"/>
      <c r="E948" s="192"/>
      <c r="F948" s="193"/>
      <c r="G948" s="193"/>
      <c r="H948" s="193"/>
      <c r="I948" s="193"/>
      <c r="J948" s="193"/>
    </row>
    <row r="949" spans="1:10">
      <c r="A949" s="193"/>
      <c r="B949" s="193"/>
      <c r="C949" s="192"/>
      <c r="D949" s="192"/>
      <c r="E949" s="192"/>
      <c r="F949" s="193"/>
      <c r="G949" s="193"/>
      <c r="H949" s="193"/>
      <c r="I949" s="193"/>
      <c r="J949" s="193"/>
    </row>
    <row r="950" spans="1:10">
      <c r="A950" s="193"/>
      <c r="B950" s="193"/>
      <c r="C950" s="192"/>
      <c r="D950" s="192"/>
      <c r="E950" s="192"/>
      <c r="F950" s="193"/>
      <c r="G950" s="193"/>
      <c r="H950" s="193"/>
      <c r="I950" s="193"/>
      <c r="J950" s="193"/>
    </row>
    <row r="951" spans="1:10">
      <c r="A951" s="193"/>
      <c r="B951" s="193"/>
      <c r="C951" s="192"/>
      <c r="D951" s="192"/>
      <c r="E951" s="192"/>
      <c r="F951" s="193"/>
      <c r="G951" s="193"/>
      <c r="H951" s="193"/>
      <c r="I951" s="193"/>
      <c r="J951" s="193"/>
    </row>
    <row r="952" spans="1:10">
      <c r="A952" s="193"/>
      <c r="B952" s="193"/>
      <c r="C952" s="192"/>
      <c r="D952" s="192"/>
      <c r="E952" s="192"/>
      <c r="F952" s="193"/>
      <c r="G952" s="193"/>
      <c r="H952" s="193"/>
      <c r="I952" s="193"/>
      <c r="J952" s="193"/>
    </row>
    <row r="953" spans="1:10">
      <c r="A953" s="193"/>
      <c r="B953" s="193"/>
      <c r="C953" s="192"/>
      <c r="D953" s="192"/>
      <c r="E953" s="192"/>
      <c r="F953" s="193"/>
      <c r="G953" s="193"/>
      <c r="H953" s="193"/>
      <c r="I953" s="193"/>
      <c r="J953" s="193"/>
    </row>
    <row r="954" spans="1:10">
      <c r="A954" s="193"/>
      <c r="B954" s="193"/>
      <c r="C954" s="192"/>
      <c r="D954" s="192"/>
      <c r="E954" s="192"/>
      <c r="F954" s="193"/>
      <c r="G954" s="193"/>
      <c r="H954" s="193"/>
      <c r="I954" s="193"/>
      <c r="J954" s="193"/>
    </row>
    <row r="955" spans="1:10">
      <c r="A955" s="193"/>
      <c r="B955" s="193"/>
      <c r="C955" s="192"/>
      <c r="D955" s="192"/>
      <c r="E955" s="192"/>
      <c r="F955" s="193"/>
      <c r="G955" s="193"/>
      <c r="H955" s="193"/>
      <c r="I955" s="193"/>
      <c r="J955" s="193"/>
    </row>
    <row r="956" spans="1:10">
      <c r="A956" s="193"/>
      <c r="B956" s="193"/>
      <c r="C956" s="192"/>
      <c r="D956" s="192"/>
      <c r="E956" s="192"/>
      <c r="F956" s="193"/>
      <c r="G956" s="193"/>
      <c r="H956" s="193"/>
      <c r="I956" s="193"/>
      <c r="J956" s="193"/>
    </row>
    <row r="957" spans="1:10">
      <c r="A957" s="193"/>
      <c r="B957" s="193"/>
      <c r="C957" s="192"/>
      <c r="D957" s="192"/>
      <c r="E957" s="192"/>
      <c r="F957" s="193"/>
      <c r="G957" s="193"/>
      <c r="H957" s="193"/>
      <c r="I957" s="193"/>
      <c r="J957" s="193"/>
    </row>
    <row r="958" spans="1:10">
      <c r="A958" s="193"/>
      <c r="B958" s="193"/>
      <c r="C958" s="192"/>
      <c r="D958" s="192"/>
      <c r="E958" s="192"/>
      <c r="F958" s="193"/>
      <c r="G958" s="193"/>
      <c r="H958" s="193"/>
      <c r="I958" s="193"/>
      <c r="J958" s="193"/>
    </row>
    <row r="959" spans="1:10">
      <c r="A959" s="193"/>
      <c r="B959" s="193"/>
      <c r="C959" s="192"/>
      <c r="D959" s="192"/>
      <c r="E959" s="192"/>
      <c r="F959" s="193"/>
      <c r="G959" s="193"/>
      <c r="H959" s="193"/>
      <c r="I959" s="193"/>
      <c r="J959" s="193"/>
    </row>
    <row r="960" spans="1:10">
      <c r="A960" s="193"/>
      <c r="B960" s="193"/>
      <c r="C960" s="192"/>
      <c r="D960" s="192"/>
      <c r="E960" s="192"/>
      <c r="F960" s="193"/>
      <c r="G960" s="193"/>
      <c r="H960" s="193"/>
      <c r="I960" s="193"/>
      <c r="J960" s="193"/>
    </row>
    <row r="961" spans="1:10">
      <c r="A961" s="193"/>
      <c r="B961" s="193"/>
      <c r="C961" s="192"/>
      <c r="D961" s="192"/>
      <c r="E961" s="192"/>
      <c r="F961" s="193"/>
      <c r="G961" s="193"/>
      <c r="H961" s="193"/>
      <c r="I961" s="193"/>
      <c r="J961" s="193"/>
    </row>
    <row r="962" spans="1:10">
      <c r="A962" s="193"/>
      <c r="B962" s="193"/>
      <c r="C962" s="192"/>
      <c r="D962" s="192"/>
      <c r="E962" s="192"/>
      <c r="F962" s="193"/>
      <c r="G962" s="193"/>
      <c r="H962" s="193"/>
      <c r="I962" s="193"/>
      <c r="J962" s="193"/>
    </row>
    <row r="963" spans="1:10">
      <c r="A963" s="193"/>
      <c r="B963" s="193"/>
      <c r="C963" s="192"/>
      <c r="D963" s="192"/>
      <c r="E963" s="192"/>
      <c r="F963" s="193"/>
      <c r="G963" s="193"/>
      <c r="H963" s="193"/>
      <c r="I963" s="193"/>
      <c r="J963" s="193"/>
    </row>
    <row r="964" spans="1:10">
      <c r="A964" s="193"/>
      <c r="B964" s="193"/>
      <c r="C964" s="192"/>
      <c r="D964" s="192"/>
      <c r="E964" s="192"/>
      <c r="F964" s="193"/>
      <c r="G964" s="193"/>
      <c r="H964" s="193"/>
      <c r="I964" s="193"/>
      <c r="J964" s="193"/>
    </row>
    <row r="965" spans="1:10">
      <c r="A965" s="193"/>
      <c r="B965" s="193"/>
      <c r="C965" s="192"/>
      <c r="D965" s="192"/>
      <c r="E965" s="192"/>
      <c r="F965" s="193"/>
      <c r="G965" s="193"/>
      <c r="H965" s="193"/>
      <c r="I965" s="193"/>
      <c r="J965" s="193"/>
    </row>
    <row r="966" spans="1:10">
      <c r="A966" s="193"/>
      <c r="B966" s="193"/>
      <c r="C966" s="192"/>
      <c r="D966" s="192"/>
      <c r="E966" s="192"/>
      <c r="F966" s="193"/>
      <c r="G966" s="193"/>
      <c r="H966" s="193"/>
      <c r="I966" s="193"/>
      <c r="J966" s="193"/>
    </row>
    <row r="967" spans="1:10">
      <c r="A967" s="193"/>
      <c r="B967" s="193"/>
      <c r="C967" s="192"/>
      <c r="D967" s="192"/>
      <c r="E967" s="192"/>
      <c r="F967" s="193"/>
      <c r="G967" s="193"/>
      <c r="H967" s="193"/>
      <c r="I967" s="193"/>
      <c r="J967" s="193"/>
    </row>
    <row r="968" spans="1:10">
      <c r="A968" s="193"/>
      <c r="B968" s="193"/>
      <c r="C968" s="192"/>
      <c r="D968" s="192"/>
      <c r="E968" s="192"/>
      <c r="F968" s="193"/>
      <c r="G968" s="193"/>
      <c r="H968" s="193"/>
      <c r="I968" s="193"/>
      <c r="J968" s="193"/>
    </row>
    <row r="969" spans="1:10">
      <c r="A969" s="193"/>
      <c r="B969" s="193"/>
      <c r="C969" s="192"/>
      <c r="D969" s="192"/>
      <c r="E969" s="192"/>
      <c r="F969" s="193"/>
      <c r="G969" s="193"/>
      <c r="H969" s="193"/>
      <c r="I969" s="193"/>
      <c r="J969" s="193"/>
    </row>
    <row r="970" spans="1:10">
      <c r="A970" s="193"/>
      <c r="B970" s="193"/>
      <c r="C970" s="192"/>
      <c r="D970" s="192"/>
      <c r="E970" s="192"/>
      <c r="F970" s="193"/>
      <c r="G970" s="193"/>
      <c r="H970" s="193"/>
      <c r="I970" s="193"/>
      <c r="J970" s="193"/>
    </row>
    <row r="971" spans="1:10">
      <c r="A971" s="193"/>
      <c r="B971" s="193"/>
      <c r="C971" s="192"/>
      <c r="D971" s="192"/>
      <c r="E971" s="192"/>
      <c r="F971" s="193"/>
      <c r="G971" s="193"/>
      <c r="H971" s="193"/>
      <c r="I971" s="193"/>
      <c r="J971" s="193"/>
    </row>
    <row r="972" spans="1:10">
      <c r="A972" s="193"/>
      <c r="B972" s="193"/>
      <c r="C972" s="192"/>
      <c r="D972" s="192"/>
      <c r="E972" s="192"/>
      <c r="F972" s="193"/>
      <c r="G972" s="193"/>
      <c r="H972" s="193"/>
      <c r="I972" s="193"/>
      <c r="J972" s="193"/>
    </row>
    <row r="973" spans="1:10">
      <c r="A973" s="193"/>
      <c r="B973" s="193"/>
      <c r="C973" s="192"/>
      <c r="D973" s="192"/>
      <c r="E973" s="192"/>
      <c r="F973" s="193"/>
      <c r="G973" s="193"/>
      <c r="H973" s="193"/>
      <c r="I973" s="193"/>
      <c r="J973" s="193"/>
    </row>
    <row r="974" spans="1:10">
      <c r="A974" s="193"/>
      <c r="B974" s="193"/>
      <c r="C974" s="192"/>
      <c r="D974" s="192"/>
      <c r="E974" s="192"/>
      <c r="F974" s="193"/>
      <c r="G974" s="193"/>
      <c r="H974" s="193"/>
      <c r="I974" s="193"/>
      <c r="J974" s="193"/>
    </row>
    <row r="975" spans="1:10">
      <c r="A975" s="193"/>
      <c r="B975" s="193"/>
      <c r="C975" s="192"/>
      <c r="D975" s="192"/>
      <c r="E975" s="192"/>
      <c r="F975" s="193"/>
      <c r="G975" s="193"/>
      <c r="H975" s="193"/>
      <c r="I975" s="193"/>
      <c r="J975" s="193"/>
    </row>
    <row r="976" spans="1:10">
      <c r="A976" s="193"/>
      <c r="B976" s="193"/>
      <c r="C976" s="192"/>
      <c r="D976" s="192"/>
      <c r="E976" s="192"/>
      <c r="F976" s="193"/>
      <c r="G976" s="193"/>
      <c r="H976" s="193"/>
      <c r="I976" s="193"/>
      <c r="J976" s="193"/>
    </row>
    <row r="977" spans="1:10">
      <c r="A977" s="193"/>
      <c r="B977" s="193"/>
      <c r="C977" s="192"/>
      <c r="D977" s="192"/>
      <c r="E977" s="192"/>
      <c r="F977" s="193"/>
      <c r="G977" s="193"/>
      <c r="H977" s="193"/>
      <c r="I977" s="193"/>
      <c r="J977" s="193"/>
    </row>
    <row r="978" spans="1:10">
      <c r="A978" s="193"/>
      <c r="B978" s="193"/>
      <c r="C978" s="192"/>
      <c r="D978" s="192"/>
      <c r="E978" s="192"/>
      <c r="F978" s="193"/>
      <c r="G978" s="193"/>
      <c r="H978" s="193"/>
      <c r="I978" s="193"/>
      <c r="J978" s="193"/>
    </row>
    <row r="979" spans="1:10">
      <c r="A979" s="193"/>
      <c r="B979" s="193"/>
      <c r="C979" s="192"/>
      <c r="D979" s="192"/>
      <c r="E979" s="192"/>
      <c r="F979" s="193"/>
      <c r="G979" s="193"/>
      <c r="H979" s="193"/>
      <c r="I979" s="193"/>
      <c r="J979" s="193"/>
    </row>
    <row r="980" spans="1:10">
      <c r="A980" s="193"/>
      <c r="B980" s="193"/>
      <c r="C980" s="192"/>
      <c r="D980" s="192"/>
      <c r="E980" s="192"/>
      <c r="F980" s="193"/>
      <c r="G980" s="193"/>
      <c r="H980" s="193"/>
      <c r="I980" s="193"/>
      <c r="J980" s="193"/>
    </row>
    <row r="981" spans="1:10">
      <c r="A981" s="193"/>
      <c r="B981" s="193"/>
      <c r="C981" s="192"/>
      <c r="D981" s="192"/>
      <c r="E981" s="192"/>
      <c r="F981" s="193"/>
      <c r="G981" s="193"/>
      <c r="H981" s="193"/>
      <c r="I981" s="193"/>
      <c r="J981" s="193"/>
    </row>
    <row r="982" spans="1:10">
      <c r="A982" s="193"/>
      <c r="B982" s="193"/>
      <c r="C982" s="192"/>
      <c r="D982" s="192"/>
      <c r="E982" s="192"/>
      <c r="F982" s="193"/>
      <c r="G982" s="193"/>
      <c r="H982" s="193"/>
      <c r="I982" s="193"/>
      <c r="J982" s="193"/>
    </row>
    <row r="983" spans="1:10">
      <c r="A983" s="193"/>
      <c r="B983" s="193"/>
      <c r="C983" s="192"/>
      <c r="D983" s="192"/>
      <c r="E983" s="192"/>
      <c r="F983" s="193"/>
      <c r="G983" s="193"/>
      <c r="H983" s="193"/>
      <c r="I983" s="193"/>
      <c r="J983" s="193"/>
    </row>
    <row r="984" spans="1:10">
      <c r="A984" s="193"/>
      <c r="B984" s="193"/>
      <c r="C984" s="192"/>
      <c r="D984" s="192"/>
      <c r="E984" s="192"/>
      <c r="F984" s="193"/>
      <c r="G984" s="193"/>
      <c r="H984" s="193"/>
      <c r="I984" s="193"/>
      <c r="J984" s="193"/>
    </row>
    <row r="985" spans="1:10">
      <c r="A985" s="193"/>
      <c r="B985" s="193"/>
      <c r="C985" s="192"/>
      <c r="D985" s="192"/>
      <c r="E985" s="192"/>
      <c r="F985" s="193"/>
      <c r="G985" s="193"/>
      <c r="H985" s="193"/>
      <c r="I985" s="193"/>
      <c r="J985" s="193"/>
    </row>
    <row r="986" spans="1:10">
      <c r="A986" s="193"/>
      <c r="B986" s="193"/>
      <c r="C986" s="192"/>
      <c r="D986" s="192"/>
      <c r="E986" s="192"/>
      <c r="F986" s="193"/>
      <c r="G986" s="193"/>
      <c r="H986" s="193"/>
      <c r="I986" s="193"/>
      <c r="J986" s="193"/>
    </row>
    <row r="987" spans="1:10">
      <c r="A987" s="193"/>
      <c r="B987" s="193"/>
      <c r="C987" s="192"/>
      <c r="D987" s="192"/>
      <c r="E987" s="192"/>
      <c r="F987" s="193"/>
      <c r="G987" s="193"/>
      <c r="H987" s="193"/>
      <c r="I987" s="193"/>
      <c r="J987" s="193"/>
    </row>
    <row r="988" spans="1:10">
      <c r="A988" s="193"/>
      <c r="B988" s="193"/>
      <c r="C988" s="192"/>
      <c r="D988" s="192"/>
      <c r="E988" s="192"/>
      <c r="F988" s="193"/>
      <c r="G988" s="193"/>
      <c r="H988" s="193"/>
      <c r="I988" s="193"/>
      <c r="J988" s="193"/>
    </row>
    <row r="989" spans="1:10">
      <c r="A989" s="193"/>
      <c r="B989" s="193"/>
      <c r="C989" s="192"/>
      <c r="D989" s="192"/>
      <c r="E989" s="192"/>
      <c r="F989" s="193"/>
      <c r="G989" s="193"/>
      <c r="H989" s="193"/>
      <c r="I989" s="193"/>
      <c r="J989" s="193"/>
    </row>
    <row r="990" spans="1:10">
      <c r="A990" s="193"/>
      <c r="B990" s="193"/>
      <c r="C990" s="192"/>
      <c r="D990" s="192"/>
      <c r="E990" s="192"/>
      <c r="F990" s="193"/>
      <c r="G990" s="193"/>
      <c r="H990" s="193"/>
      <c r="I990" s="193"/>
      <c r="J990" s="193"/>
    </row>
    <row r="991" spans="1:10">
      <c r="A991" s="193"/>
      <c r="B991" s="193"/>
      <c r="C991" s="192"/>
      <c r="D991" s="192"/>
      <c r="E991" s="192"/>
      <c r="F991" s="193"/>
      <c r="G991" s="193"/>
      <c r="H991" s="193"/>
      <c r="I991" s="193"/>
      <c r="J991" s="193"/>
    </row>
    <row r="992" spans="1:10">
      <c r="A992" s="193"/>
      <c r="B992" s="193"/>
      <c r="C992" s="192"/>
      <c r="D992" s="192"/>
      <c r="E992" s="192"/>
      <c r="F992" s="193"/>
      <c r="G992" s="193"/>
      <c r="H992" s="193"/>
      <c r="I992" s="193"/>
      <c r="J992" s="193"/>
    </row>
    <row r="993" spans="1:10">
      <c r="A993" s="193"/>
      <c r="B993" s="193"/>
      <c r="C993" s="192"/>
      <c r="D993" s="192"/>
      <c r="E993" s="192"/>
      <c r="F993" s="193"/>
      <c r="G993" s="193"/>
      <c r="H993" s="193"/>
      <c r="I993" s="193"/>
      <c r="J993" s="193"/>
    </row>
    <row r="994" spans="1:10">
      <c r="A994" s="193"/>
      <c r="B994" s="193"/>
      <c r="C994" s="192"/>
      <c r="D994" s="192"/>
      <c r="E994" s="192"/>
      <c r="F994" s="193"/>
      <c r="G994" s="193"/>
      <c r="H994" s="193"/>
      <c r="I994" s="193"/>
      <c r="J994" s="193"/>
    </row>
    <row r="995" spans="1:10">
      <c r="A995" s="193"/>
      <c r="B995" s="193"/>
      <c r="C995" s="192"/>
      <c r="D995" s="192"/>
      <c r="E995" s="192"/>
      <c r="F995" s="193"/>
      <c r="G995" s="193"/>
      <c r="H995" s="193"/>
      <c r="I995" s="193"/>
      <c r="J995" s="193"/>
    </row>
    <row r="996" spans="1:10">
      <c r="A996" s="193"/>
      <c r="B996" s="193"/>
      <c r="C996" s="192"/>
      <c r="D996" s="192"/>
      <c r="E996" s="192"/>
      <c r="F996" s="193"/>
      <c r="G996" s="193"/>
      <c r="H996" s="193"/>
      <c r="I996" s="193"/>
      <c r="J996" s="193"/>
    </row>
    <row r="997" spans="1:10">
      <c r="A997" s="193"/>
      <c r="B997" s="193"/>
      <c r="C997" s="192"/>
      <c r="D997" s="192"/>
      <c r="E997" s="192"/>
      <c r="F997" s="193"/>
      <c r="G997" s="193"/>
      <c r="H997" s="193"/>
      <c r="I997" s="193"/>
      <c r="J997" s="193"/>
    </row>
    <row r="998" spans="1:10">
      <c r="A998" s="193"/>
      <c r="B998" s="193"/>
      <c r="C998" s="192"/>
      <c r="D998" s="192"/>
      <c r="E998" s="192"/>
      <c r="F998" s="193"/>
      <c r="G998" s="193"/>
      <c r="H998" s="193"/>
      <c r="I998" s="193"/>
      <c r="J998" s="193"/>
    </row>
    <row r="999" spans="1:10">
      <c r="A999" s="193"/>
      <c r="B999" s="193"/>
      <c r="C999" s="192"/>
      <c r="D999" s="192"/>
      <c r="E999" s="192"/>
      <c r="F999" s="193"/>
      <c r="G999" s="193"/>
      <c r="H999" s="193"/>
      <c r="I999" s="193"/>
      <c r="J999" s="193"/>
    </row>
    <row r="1000" spans="1:10">
      <c r="A1000" s="193"/>
      <c r="B1000" s="193"/>
      <c r="C1000" s="192"/>
      <c r="D1000" s="192"/>
      <c r="E1000" s="192"/>
      <c r="F1000" s="193"/>
      <c r="G1000" s="193"/>
      <c r="H1000" s="193"/>
      <c r="I1000" s="193"/>
      <c r="J1000" s="193"/>
    </row>
    <row r="1001" spans="1:10">
      <c r="A1001" s="193"/>
      <c r="B1001" s="193"/>
      <c r="C1001" s="192"/>
      <c r="D1001" s="192"/>
      <c r="E1001" s="192"/>
      <c r="F1001" s="193"/>
      <c r="G1001" s="193"/>
      <c r="H1001" s="193"/>
      <c r="I1001" s="193"/>
      <c r="J1001" s="193"/>
    </row>
    <row r="1002" spans="1:10">
      <c r="A1002" s="193"/>
      <c r="B1002" s="193"/>
      <c r="C1002" s="192"/>
      <c r="D1002" s="192"/>
      <c r="E1002" s="192"/>
      <c r="F1002" s="193"/>
      <c r="G1002" s="193"/>
      <c r="H1002" s="193"/>
      <c r="I1002" s="193"/>
      <c r="J1002" s="193"/>
    </row>
    <row r="1003" spans="1:10">
      <c r="A1003" s="193"/>
      <c r="B1003" s="193"/>
      <c r="C1003" s="192"/>
      <c r="D1003" s="192"/>
      <c r="E1003" s="192"/>
      <c r="F1003" s="193"/>
      <c r="G1003" s="193"/>
      <c r="H1003" s="193"/>
      <c r="I1003" s="193"/>
      <c r="J1003" s="193"/>
    </row>
    <row r="1004" spans="1:10">
      <c r="A1004" s="193"/>
      <c r="B1004" s="193"/>
      <c r="C1004" s="192"/>
      <c r="D1004" s="192"/>
      <c r="E1004" s="192"/>
      <c r="F1004" s="193"/>
      <c r="G1004" s="193"/>
      <c r="H1004" s="193"/>
      <c r="I1004" s="193"/>
      <c r="J1004" s="193"/>
    </row>
    <row r="1005" spans="1:10">
      <c r="A1005" s="193"/>
      <c r="B1005" s="193"/>
      <c r="C1005" s="192"/>
      <c r="D1005" s="192"/>
      <c r="E1005" s="192"/>
      <c r="F1005" s="193"/>
      <c r="G1005" s="193"/>
      <c r="H1005" s="193"/>
      <c r="I1005" s="193"/>
      <c r="J1005" s="193"/>
    </row>
    <row r="1006" spans="1:10">
      <c r="A1006" s="193"/>
      <c r="B1006" s="193"/>
      <c r="C1006" s="192"/>
      <c r="D1006" s="192"/>
      <c r="E1006" s="192"/>
      <c r="F1006" s="193"/>
      <c r="G1006" s="193"/>
      <c r="H1006" s="193"/>
      <c r="I1006" s="193"/>
      <c r="J1006" s="193"/>
    </row>
    <row r="1007" spans="1:10">
      <c r="A1007" s="193"/>
      <c r="B1007" s="193"/>
      <c r="C1007" s="192"/>
      <c r="D1007" s="192"/>
      <c r="E1007" s="192"/>
      <c r="F1007" s="193"/>
      <c r="G1007" s="193"/>
      <c r="H1007" s="193"/>
      <c r="I1007" s="193"/>
      <c r="J1007" s="193"/>
    </row>
    <row r="1008" spans="1:10">
      <c r="A1008" s="193"/>
      <c r="B1008" s="193"/>
      <c r="C1008" s="192"/>
      <c r="D1008" s="192"/>
      <c r="E1008" s="192"/>
      <c r="F1008" s="193"/>
      <c r="G1008" s="193"/>
      <c r="H1008" s="193"/>
      <c r="I1008" s="193"/>
      <c r="J1008" s="193"/>
    </row>
    <row r="1009" spans="1:10">
      <c r="A1009" s="193"/>
      <c r="B1009" s="193"/>
      <c r="C1009" s="192"/>
      <c r="D1009" s="192"/>
      <c r="E1009" s="192"/>
      <c r="F1009" s="193"/>
      <c r="G1009" s="193"/>
      <c r="H1009" s="193"/>
      <c r="I1009" s="193"/>
      <c r="J1009" s="193"/>
    </row>
    <row r="1010" spans="1:10">
      <c r="A1010" s="193"/>
      <c r="B1010" s="193"/>
      <c r="C1010" s="192"/>
      <c r="D1010" s="192"/>
      <c r="E1010" s="192"/>
      <c r="F1010" s="193"/>
      <c r="G1010" s="193"/>
      <c r="H1010" s="193"/>
      <c r="I1010" s="193"/>
      <c r="J1010" s="193"/>
    </row>
    <row r="1011" spans="1:10">
      <c r="A1011" s="193"/>
      <c r="B1011" s="193"/>
      <c r="C1011" s="192"/>
      <c r="D1011" s="192"/>
      <c r="E1011" s="192"/>
      <c r="F1011" s="193"/>
      <c r="G1011" s="193"/>
      <c r="H1011" s="193"/>
      <c r="I1011" s="193"/>
      <c r="J1011" s="193"/>
    </row>
    <row r="1012" spans="1:10">
      <c r="A1012" s="193"/>
      <c r="B1012" s="193"/>
      <c r="C1012" s="192"/>
      <c r="D1012" s="192"/>
      <c r="E1012" s="192"/>
      <c r="F1012" s="193"/>
      <c r="G1012" s="193"/>
      <c r="H1012" s="193"/>
      <c r="I1012" s="193"/>
      <c r="J1012" s="193"/>
    </row>
    <row r="1013" spans="1:10">
      <c r="A1013" s="193"/>
      <c r="B1013" s="193"/>
      <c r="C1013" s="192"/>
      <c r="D1013" s="192"/>
      <c r="E1013" s="192"/>
      <c r="F1013" s="193"/>
      <c r="G1013" s="193"/>
      <c r="H1013" s="193"/>
      <c r="I1013" s="193"/>
      <c r="J1013" s="193"/>
    </row>
    <row r="1014" spans="1:10">
      <c r="A1014" s="193"/>
      <c r="B1014" s="193"/>
      <c r="C1014" s="192"/>
      <c r="D1014" s="192"/>
      <c r="E1014" s="192"/>
      <c r="F1014" s="193"/>
      <c r="G1014" s="193"/>
      <c r="H1014" s="193"/>
      <c r="I1014" s="193"/>
      <c r="J1014" s="193"/>
    </row>
    <row r="1015" spans="1:10">
      <c r="A1015" s="193"/>
      <c r="B1015" s="193"/>
      <c r="C1015" s="192"/>
      <c r="D1015" s="192"/>
      <c r="E1015" s="192"/>
      <c r="F1015" s="193"/>
      <c r="G1015" s="193"/>
      <c r="H1015" s="193"/>
      <c r="I1015" s="193"/>
      <c r="J1015" s="193"/>
    </row>
    <row r="1016" spans="1:10">
      <c r="A1016" s="193"/>
      <c r="B1016" s="193"/>
      <c r="C1016" s="192"/>
      <c r="D1016" s="192"/>
      <c r="E1016" s="192"/>
      <c r="F1016" s="193"/>
      <c r="G1016" s="193"/>
      <c r="H1016" s="193"/>
      <c r="I1016" s="193"/>
      <c r="J1016" s="193"/>
    </row>
    <row r="1017" spans="1:10">
      <c r="A1017" s="193"/>
      <c r="B1017" s="193"/>
      <c r="C1017" s="192"/>
      <c r="D1017" s="192"/>
      <c r="E1017" s="192"/>
      <c r="F1017" s="193"/>
      <c r="G1017" s="193"/>
      <c r="H1017" s="193"/>
      <c r="I1017" s="193"/>
      <c r="J1017" s="193"/>
    </row>
    <row r="1018" spans="1:10">
      <c r="A1018" s="193"/>
      <c r="B1018" s="193"/>
      <c r="C1018" s="192"/>
      <c r="D1018" s="192"/>
      <c r="E1018" s="192"/>
      <c r="F1018" s="193"/>
      <c r="G1018" s="193"/>
      <c r="H1018" s="193"/>
      <c r="I1018" s="193"/>
      <c r="J1018" s="193"/>
    </row>
    <row r="1019" spans="1:10">
      <c r="A1019" s="193"/>
      <c r="B1019" s="193"/>
      <c r="C1019" s="192"/>
      <c r="D1019" s="192"/>
      <c r="E1019" s="192"/>
      <c r="F1019" s="193"/>
      <c r="G1019" s="193"/>
      <c r="H1019" s="193"/>
      <c r="I1019" s="193"/>
      <c r="J1019" s="193"/>
    </row>
    <row r="1020" spans="1:10">
      <c r="A1020" s="193"/>
      <c r="B1020" s="193"/>
      <c r="C1020" s="192"/>
      <c r="D1020" s="192"/>
      <c r="E1020" s="192"/>
      <c r="F1020" s="193"/>
      <c r="G1020" s="193"/>
      <c r="H1020" s="193"/>
      <c r="I1020" s="193"/>
      <c r="J1020" s="193"/>
    </row>
    <row r="1021" spans="1:10">
      <c r="A1021" s="193"/>
      <c r="B1021" s="193"/>
      <c r="C1021" s="192"/>
      <c r="D1021" s="192"/>
      <c r="E1021" s="192"/>
      <c r="F1021" s="193"/>
      <c r="G1021" s="193"/>
      <c r="H1021" s="193"/>
      <c r="I1021" s="193"/>
      <c r="J1021" s="193"/>
    </row>
    <row r="1022" spans="1:10">
      <c r="A1022" s="193"/>
      <c r="B1022" s="193"/>
      <c r="C1022" s="192"/>
      <c r="D1022" s="192"/>
      <c r="E1022" s="192"/>
      <c r="F1022" s="193"/>
      <c r="G1022" s="193"/>
      <c r="H1022" s="193"/>
      <c r="I1022" s="193"/>
      <c r="J1022" s="193"/>
    </row>
    <row r="1023" spans="1:10">
      <c r="A1023" s="193"/>
      <c r="B1023" s="193"/>
      <c r="C1023" s="192"/>
      <c r="D1023" s="192"/>
      <c r="E1023" s="192"/>
      <c r="F1023" s="193"/>
      <c r="G1023" s="193"/>
      <c r="H1023" s="193"/>
      <c r="I1023" s="193"/>
      <c r="J1023" s="193"/>
    </row>
    <row r="1024" spans="1:10">
      <c r="A1024" s="193"/>
      <c r="B1024" s="193"/>
      <c r="C1024" s="192"/>
      <c r="D1024" s="192"/>
      <c r="E1024" s="192"/>
      <c r="F1024" s="193"/>
      <c r="G1024" s="193"/>
      <c r="H1024" s="193"/>
      <c r="I1024" s="193"/>
      <c r="J1024" s="193"/>
    </row>
    <row r="1025" spans="1:10">
      <c r="A1025" s="193"/>
      <c r="B1025" s="193"/>
      <c r="C1025" s="192"/>
      <c r="D1025" s="192"/>
      <c r="E1025" s="192"/>
      <c r="F1025" s="193"/>
      <c r="G1025" s="193"/>
      <c r="H1025" s="193"/>
      <c r="I1025" s="193"/>
      <c r="J1025" s="193"/>
    </row>
    <row r="1026" spans="1:10">
      <c r="A1026" s="193"/>
      <c r="B1026" s="193"/>
      <c r="C1026" s="192"/>
      <c r="D1026" s="192"/>
      <c r="E1026" s="192"/>
      <c r="F1026" s="193"/>
      <c r="G1026" s="193"/>
      <c r="H1026" s="193"/>
      <c r="I1026" s="193"/>
      <c r="J1026" s="193"/>
    </row>
    <row r="1027" spans="1:10">
      <c r="A1027" s="193"/>
      <c r="B1027" s="193"/>
      <c r="C1027" s="192"/>
      <c r="D1027" s="192"/>
      <c r="E1027" s="192"/>
      <c r="F1027" s="193"/>
      <c r="G1027" s="193"/>
      <c r="H1027" s="193"/>
      <c r="I1027" s="193"/>
      <c r="J1027" s="193"/>
    </row>
    <row r="1028" spans="1:10">
      <c r="A1028" s="193"/>
      <c r="B1028" s="193"/>
      <c r="C1028" s="192"/>
      <c r="D1028" s="192"/>
      <c r="E1028" s="192"/>
      <c r="F1028" s="193"/>
      <c r="G1028" s="193"/>
      <c r="H1028" s="193"/>
      <c r="I1028" s="193"/>
      <c r="J1028" s="193"/>
    </row>
    <row r="1029" spans="1:10">
      <c r="A1029" s="193"/>
      <c r="B1029" s="193"/>
      <c r="C1029" s="192"/>
      <c r="D1029" s="192"/>
      <c r="E1029" s="192"/>
      <c r="F1029" s="193"/>
      <c r="G1029" s="193"/>
      <c r="H1029" s="193"/>
      <c r="I1029" s="193"/>
      <c r="J1029" s="193"/>
    </row>
    <row r="1030" spans="1:10">
      <c r="A1030" s="193"/>
      <c r="B1030" s="193"/>
      <c r="C1030" s="192"/>
      <c r="D1030" s="192"/>
      <c r="E1030" s="192"/>
      <c r="F1030" s="193"/>
      <c r="G1030" s="193"/>
      <c r="H1030" s="193"/>
      <c r="I1030" s="193"/>
      <c r="J1030" s="193"/>
    </row>
    <row r="1031" spans="1:10">
      <c r="A1031" s="193"/>
      <c r="B1031" s="193"/>
      <c r="C1031" s="192"/>
      <c r="D1031" s="192"/>
      <c r="E1031" s="192"/>
      <c r="F1031" s="193"/>
      <c r="G1031" s="193"/>
      <c r="H1031" s="193"/>
      <c r="I1031" s="193"/>
      <c r="J1031" s="193"/>
    </row>
    <row r="1032" spans="1:10">
      <c r="A1032" s="193"/>
      <c r="B1032" s="193"/>
      <c r="C1032" s="192"/>
      <c r="D1032" s="192"/>
      <c r="E1032" s="192"/>
      <c r="F1032" s="193"/>
      <c r="G1032" s="193"/>
      <c r="H1032" s="193"/>
      <c r="I1032" s="193"/>
      <c r="J1032" s="193"/>
    </row>
    <row r="1033" spans="1:10">
      <c r="A1033" s="193"/>
      <c r="B1033" s="193"/>
      <c r="C1033" s="192"/>
      <c r="D1033" s="192"/>
      <c r="E1033" s="192"/>
      <c r="F1033" s="193"/>
      <c r="G1033" s="193"/>
      <c r="H1033" s="193"/>
      <c r="I1033" s="193"/>
      <c r="J1033" s="193"/>
    </row>
    <row r="1034" spans="1:10">
      <c r="A1034" s="193"/>
      <c r="B1034" s="193"/>
      <c r="C1034" s="192"/>
      <c r="D1034" s="192"/>
      <c r="E1034" s="192"/>
      <c r="F1034" s="193"/>
      <c r="G1034" s="193"/>
      <c r="H1034" s="193"/>
      <c r="I1034" s="193"/>
      <c r="J1034" s="193"/>
    </row>
    <row r="1035" spans="1:10">
      <c r="A1035" s="193"/>
      <c r="B1035" s="193"/>
      <c r="C1035" s="192"/>
      <c r="D1035" s="192"/>
      <c r="E1035" s="192"/>
      <c r="F1035" s="193"/>
      <c r="G1035" s="193"/>
      <c r="H1035" s="193"/>
      <c r="I1035" s="193"/>
      <c r="J1035" s="193"/>
    </row>
    <row r="1036" spans="1:10">
      <c r="A1036" s="193"/>
      <c r="B1036" s="193"/>
      <c r="C1036" s="192"/>
      <c r="D1036" s="192"/>
      <c r="E1036" s="192"/>
      <c r="F1036" s="193"/>
      <c r="G1036" s="193"/>
      <c r="H1036" s="193"/>
      <c r="I1036" s="193"/>
      <c r="J1036" s="193"/>
    </row>
    <row r="1037" spans="1:10">
      <c r="A1037" s="193"/>
      <c r="B1037" s="193"/>
      <c r="C1037" s="192"/>
      <c r="D1037" s="192"/>
      <c r="E1037" s="192"/>
      <c r="F1037" s="193"/>
      <c r="G1037" s="193"/>
      <c r="H1037" s="193"/>
      <c r="I1037" s="193"/>
      <c r="J1037" s="193"/>
    </row>
    <row r="1038" spans="1:10">
      <c r="A1038" s="193"/>
      <c r="B1038" s="193"/>
      <c r="C1038" s="192"/>
      <c r="D1038" s="192"/>
      <c r="E1038" s="192"/>
      <c r="F1038" s="193"/>
      <c r="G1038" s="193"/>
      <c r="H1038" s="193"/>
      <c r="I1038" s="193"/>
      <c r="J1038" s="193"/>
    </row>
    <row r="1039" spans="1:10">
      <c r="A1039" s="193"/>
      <c r="B1039" s="193"/>
      <c r="C1039" s="192"/>
      <c r="D1039" s="192"/>
      <c r="E1039" s="192"/>
      <c r="F1039" s="193"/>
      <c r="G1039" s="193"/>
      <c r="H1039" s="193"/>
      <c r="I1039" s="193"/>
      <c r="J1039" s="193"/>
    </row>
    <row r="1040" spans="1:10">
      <c r="A1040" s="193"/>
      <c r="B1040" s="193"/>
      <c r="C1040" s="192"/>
      <c r="D1040" s="192"/>
      <c r="E1040" s="192"/>
      <c r="F1040" s="193"/>
      <c r="G1040" s="193"/>
      <c r="H1040" s="193"/>
      <c r="I1040" s="193"/>
      <c r="J1040" s="193"/>
    </row>
    <row r="1041" spans="1:10">
      <c r="A1041" s="193"/>
      <c r="B1041" s="193"/>
      <c r="C1041" s="192"/>
      <c r="D1041" s="192"/>
      <c r="E1041" s="192"/>
      <c r="F1041" s="193"/>
      <c r="G1041" s="193"/>
      <c r="H1041" s="193"/>
      <c r="I1041" s="193"/>
      <c r="J1041" s="193"/>
    </row>
    <row r="1042" spans="1:10">
      <c r="A1042" s="193"/>
      <c r="B1042" s="193"/>
      <c r="C1042" s="192"/>
      <c r="D1042" s="192"/>
      <c r="E1042" s="192"/>
      <c r="F1042" s="193"/>
      <c r="G1042" s="193"/>
      <c r="H1042" s="193"/>
      <c r="I1042" s="193"/>
      <c r="J1042" s="193"/>
    </row>
    <row r="1043" spans="1:10">
      <c r="A1043" s="193"/>
      <c r="B1043" s="193"/>
      <c r="C1043" s="192"/>
      <c r="D1043" s="192"/>
      <c r="E1043" s="192"/>
      <c r="F1043" s="193"/>
      <c r="G1043" s="193"/>
      <c r="H1043" s="193"/>
      <c r="I1043" s="193"/>
      <c r="J1043" s="193"/>
    </row>
    <row r="1044" spans="1:10">
      <c r="A1044" s="193"/>
      <c r="B1044" s="193"/>
      <c r="C1044" s="192"/>
      <c r="D1044" s="192"/>
      <c r="E1044" s="192"/>
      <c r="F1044" s="193"/>
      <c r="G1044" s="193"/>
      <c r="H1044" s="193"/>
      <c r="I1044" s="193"/>
      <c r="J1044" s="193"/>
    </row>
    <row r="1045" spans="1:10">
      <c r="A1045" s="193"/>
      <c r="B1045" s="193"/>
      <c r="C1045" s="192"/>
      <c r="D1045" s="192"/>
      <c r="E1045" s="192"/>
      <c r="F1045" s="193"/>
      <c r="G1045" s="193"/>
      <c r="H1045" s="193"/>
      <c r="I1045" s="193"/>
      <c r="J1045" s="193"/>
    </row>
    <row r="1046" spans="1:10">
      <c r="A1046" s="193"/>
      <c r="B1046" s="193"/>
      <c r="C1046" s="192"/>
      <c r="D1046" s="192"/>
      <c r="E1046" s="192"/>
      <c r="F1046" s="193"/>
      <c r="G1046" s="193"/>
      <c r="H1046" s="193"/>
      <c r="I1046" s="193"/>
      <c r="J1046" s="193"/>
    </row>
    <row r="1047" spans="1:10">
      <c r="A1047" s="193"/>
      <c r="B1047" s="193"/>
      <c r="C1047" s="192"/>
      <c r="D1047" s="192"/>
      <c r="E1047" s="192"/>
      <c r="F1047" s="193"/>
      <c r="G1047" s="193"/>
      <c r="H1047" s="193"/>
      <c r="I1047" s="193"/>
      <c r="J1047" s="193"/>
    </row>
    <row r="1048" spans="1:10">
      <c r="A1048" s="193"/>
      <c r="B1048" s="193"/>
      <c r="C1048" s="192"/>
      <c r="D1048" s="192"/>
      <c r="E1048" s="192"/>
      <c r="F1048" s="193"/>
      <c r="G1048" s="193"/>
      <c r="H1048" s="193"/>
      <c r="I1048" s="193"/>
      <c r="J1048" s="193"/>
    </row>
    <row r="1049" spans="1:10">
      <c r="A1049" s="193"/>
      <c r="B1049" s="193"/>
      <c r="C1049" s="192"/>
      <c r="D1049" s="192"/>
      <c r="E1049" s="192"/>
      <c r="F1049" s="193"/>
      <c r="G1049" s="193"/>
      <c r="H1049" s="193"/>
      <c r="I1049" s="193"/>
      <c r="J1049" s="193"/>
    </row>
    <row r="1050" spans="1:10">
      <c r="A1050" s="193"/>
      <c r="B1050" s="193"/>
      <c r="C1050" s="192"/>
      <c r="D1050" s="192"/>
      <c r="E1050" s="192"/>
      <c r="F1050" s="193"/>
      <c r="G1050" s="193"/>
      <c r="H1050" s="193"/>
      <c r="I1050" s="193"/>
      <c r="J1050" s="193"/>
    </row>
    <row r="1051" spans="1:10">
      <c r="A1051" s="193"/>
      <c r="B1051" s="193"/>
      <c r="C1051" s="192"/>
      <c r="D1051" s="192"/>
      <c r="E1051" s="192"/>
      <c r="F1051" s="193"/>
      <c r="G1051" s="193"/>
      <c r="H1051" s="193"/>
      <c r="I1051" s="193"/>
      <c r="J1051" s="193"/>
    </row>
    <row r="1052" spans="1:10">
      <c r="A1052" s="193"/>
      <c r="B1052" s="193"/>
      <c r="C1052" s="192"/>
      <c r="D1052" s="192"/>
      <c r="E1052" s="192"/>
      <c r="F1052" s="193"/>
      <c r="G1052" s="193"/>
      <c r="H1052" s="193"/>
      <c r="I1052" s="193"/>
      <c r="J1052" s="193"/>
    </row>
    <row r="1053" spans="1:10">
      <c r="A1053" s="193"/>
      <c r="B1053" s="193"/>
      <c r="C1053" s="192"/>
      <c r="D1053" s="192"/>
      <c r="E1053" s="192"/>
      <c r="F1053" s="193"/>
      <c r="G1053" s="193"/>
      <c r="H1053" s="193"/>
      <c r="I1053" s="193"/>
      <c r="J1053" s="193"/>
    </row>
    <row r="1054" spans="1:10">
      <c r="A1054" s="193"/>
      <c r="B1054" s="193"/>
      <c r="C1054" s="192"/>
      <c r="D1054" s="192"/>
      <c r="E1054" s="192"/>
      <c r="F1054" s="193"/>
      <c r="G1054" s="193"/>
      <c r="H1054" s="193"/>
      <c r="I1054" s="193"/>
      <c r="J1054" s="193"/>
    </row>
    <row r="1055" spans="1:10">
      <c r="A1055" s="193"/>
      <c r="B1055" s="193"/>
      <c r="C1055" s="192"/>
      <c r="D1055" s="192"/>
      <c r="E1055" s="192"/>
      <c r="F1055" s="193"/>
      <c r="G1055" s="193"/>
      <c r="H1055" s="193"/>
      <c r="I1055" s="193"/>
      <c r="J1055" s="193"/>
    </row>
    <row r="1056" spans="1:10">
      <c r="A1056" s="193"/>
      <c r="B1056" s="193"/>
      <c r="C1056" s="192"/>
      <c r="D1056" s="192"/>
      <c r="E1056" s="192"/>
      <c r="F1056" s="193"/>
      <c r="G1056" s="193"/>
      <c r="H1056" s="193"/>
      <c r="I1056" s="193"/>
      <c r="J1056" s="193"/>
    </row>
    <row r="1057" spans="1:10">
      <c r="A1057" s="193"/>
      <c r="B1057" s="193"/>
      <c r="C1057" s="192"/>
      <c r="D1057" s="192"/>
      <c r="E1057" s="192"/>
      <c r="F1057" s="193"/>
      <c r="G1057" s="193"/>
      <c r="H1057" s="193"/>
      <c r="I1057" s="193"/>
      <c r="J1057" s="193"/>
    </row>
    <row r="1058" spans="1:10">
      <c r="A1058" s="193"/>
      <c r="B1058" s="193"/>
      <c r="C1058" s="192"/>
      <c r="D1058" s="192"/>
      <c r="E1058" s="192"/>
      <c r="F1058" s="193"/>
      <c r="G1058" s="193"/>
      <c r="H1058" s="193"/>
      <c r="I1058" s="193"/>
      <c r="J1058" s="193"/>
    </row>
    <row r="1059" spans="1:10">
      <c r="A1059" s="193"/>
      <c r="B1059" s="193"/>
      <c r="C1059" s="192"/>
      <c r="D1059" s="192"/>
      <c r="E1059" s="192"/>
      <c r="F1059" s="193"/>
      <c r="G1059" s="193"/>
      <c r="H1059" s="193"/>
      <c r="I1059" s="193"/>
      <c r="J1059" s="193"/>
    </row>
    <row r="1060" spans="1:10">
      <c r="A1060" s="193"/>
      <c r="B1060" s="193"/>
      <c r="C1060" s="192"/>
      <c r="D1060" s="192"/>
      <c r="E1060" s="192"/>
      <c r="F1060" s="193"/>
      <c r="G1060" s="193"/>
      <c r="H1060" s="193"/>
      <c r="I1060" s="193"/>
      <c r="J1060" s="193"/>
    </row>
    <row r="1061" spans="1:10">
      <c r="A1061" s="193"/>
      <c r="B1061" s="193"/>
      <c r="C1061" s="192"/>
      <c r="D1061" s="192"/>
      <c r="E1061" s="192"/>
      <c r="F1061" s="193"/>
      <c r="G1061" s="193"/>
      <c r="H1061" s="193"/>
      <c r="I1061" s="193"/>
      <c r="J1061" s="193"/>
    </row>
    <row r="1062" spans="1:10">
      <c r="A1062" s="193"/>
      <c r="B1062" s="193"/>
      <c r="C1062" s="192"/>
      <c r="D1062" s="192"/>
      <c r="E1062" s="192"/>
      <c r="F1062" s="193"/>
      <c r="G1062" s="193"/>
      <c r="H1062" s="193"/>
      <c r="I1062" s="193"/>
      <c r="J1062" s="193"/>
    </row>
    <row r="1063" spans="1:10">
      <c r="A1063" s="193"/>
      <c r="B1063" s="193"/>
      <c r="C1063" s="192"/>
      <c r="D1063" s="192"/>
      <c r="E1063" s="192"/>
      <c r="F1063" s="193"/>
      <c r="G1063" s="193"/>
      <c r="H1063" s="193"/>
      <c r="I1063" s="193"/>
      <c r="J1063" s="193"/>
    </row>
    <row r="1064" spans="1:10">
      <c r="A1064" s="193"/>
      <c r="B1064" s="193"/>
      <c r="C1064" s="192"/>
      <c r="D1064" s="192"/>
      <c r="E1064" s="192"/>
      <c r="F1064" s="193"/>
      <c r="G1064" s="193"/>
      <c r="H1064" s="193"/>
      <c r="I1064" s="193"/>
      <c r="J1064" s="193"/>
    </row>
    <row r="1065" spans="1:10">
      <c r="A1065" s="193"/>
      <c r="B1065" s="193"/>
      <c r="C1065" s="192"/>
      <c r="D1065" s="192"/>
      <c r="E1065" s="192"/>
      <c r="F1065" s="193"/>
      <c r="G1065" s="193"/>
      <c r="H1065" s="193"/>
      <c r="I1065" s="193"/>
      <c r="J1065" s="193"/>
    </row>
    <row r="1066" spans="1:10">
      <c r="A1066" s="193"/>
      <c r="B1066" s="193"/>
      <c r="C1066" s="192"/>
      <c r="D1066" s="192"/>
      <c r="E1066" s="192"/>
      <c r="F1066" s="193"/>
      <c r="G1066" s="193"/>
      <c r="H1066" s="193"/>
      <c r="I1066" s="193"/>
      <c r="J1066" s="193"/>
    </row>
    <row r="1067" spans="1:10">
      <c r="A1067" s="193"/>
      <c r="B1067" s="193"/>
      <c r="C1067" s="192"/>
      <c r="D1067" s="192"/>
      <c r="E1067" s="192"/>
      <c r="F1067" s="193"/>
      <c r="G1067" s="193"/>
      <c r="H1067" s="193"/>
      <c r="I1067" s="193"/>
      <c r="J1067" s="193"/>
    </row>
    <row r="1068" spans="1:10">
      <c r="A1068" s="193"/>
      <c r="B1068" s="193"/>
      <c r="C1068" s="192"/>
      <c r="D1068" s="192"/>
      <c r="E1068" s="192"/>
      <c r="F1068" s="193"/>
      <c r="G1068" s="193"/>
      <c r="H1068" s="193"/>
      <c r="I1068" s="193"/>
      <c r="J1068" s="193"/>
    </row>
    <row r="1069" spans="1:10">
      <c r="A1069" s="193"/>
      <c r="B1069" s="193"/>
      <c r="C1069" s="192"/>
      <c r="D1069" s="192"/>
      <c r="E1069" s="192"/>
      <c r="F1069" s="193"/>
      <c r="G1069" s="193"/>
      <c r="H1069" s="193"/>
      <c r="I1069" s="193"/>
      <c r="J1069" s="193"/>
    </row>
    <row r="1070" spans="1:10">
      <c r="A1070" s="193"/>
      <c r="B1070" s="193"/>
      <c r="C1070" s="192"/>
      <c r="D1070" s="192"/>
      <c r="E1070" s="192"/>
      <c r="F1070" s="193"/>
      <c r="G1070" s="193"/>
      <c r="H1070" s="193"/>
      <c r="I1070" s="193"/>
      <c r="J1070" s="193"/>
    </row>
    <row r="1071" spans="1:10">
      <c r="A1071" s="193"/>
      <c r="B1071" s="193"/>
      <c r="C1071" s="192"/>
      <c r="D1071" s="192"/>
      <c r="E1071" s="192"/>
      <c r="F1071" s="193"/>
      <c r="G1071" s="193"/>
      <c r="H1071" s="193"/>
      <c r="I1071" s="193"/>
      <c r="J1071" s="193"/>
    </row>
    <row r="1072" spans="1:10">
      <c r="A1072" s="193"/>
      <c r="B1072" s="193"/>
      <c r="C1072" s="192"/>
      <c r="D1072" s="192"/>
      <c r="E1072" s="192"/>
      <c r="F1072" s="193"/>
      <c r="G1072" s="193"/>
      <c r="H1072" s="193"/>
      <c r="I1072" s="193"/>
      <c r="J1072" s="193"/>
    </row>
    <row r="1073" spans="1:10">
      <c r="A1073" s="193"/>
      <c r="B1073" s="193"/>
      <c r="C1073" s="192"/>
      <c r="D1073" s="192"/>
      <c r="E1073" s="192"/>
      <c r="F1073" s="193"/>
      <c r="G1073" s="193"/>
      <c r="H1073" s="193"/>
      <c r="I1073" s="193"/>
      <c r="J1073" s="193"/>
    </row>
    <row r="1074" spans="1:10">
      <c r="A1074" s="193"/>
      <c r="B1074" s="193"/>
      <c r="C1074" s="192"/>
      <c r="D1074" s="192"/>
      <c r="E1074" s="192"/>
      <c r="F1074" s="193"/>
      <c r="G1074" s="193"/>
      <c r="H1074" s="193"/>
      <c r="I1074" s="193"/>
      <c r="J1074" s="193"/>
    </row>
    <row r="1075" spans="1:10">
      <c r="A1075" s="193"/>
      <c r="B1075" s="193"/>
      <c r="C1075" s="192"/>
      <c r="D1075" s="192"/>
      <c r="E1075" s="192"/>
      <c r="F1075" s="193"/>
      <c r="G1075" s="193"/>
      <c r="H1075" s="193"/>
      <c r="I1075" s="193"/>
      <c r="J1075" s="193"/>
    </row>
    <row r="1076" spans="1:10">
      <c r="A1076" s="193"/>
      <c r="B1076" s="193"/>
      <c r="C1076" s="192"/>
      <c r="D1076" s="192"/>
      <c r="E1076" s="192"/>
      <c r="F1076" s="193"/>
      <c r="G1076" s="193"/>
      <c r="H1076" s="193"/>
      <c r="I1076" s="193"/>
      <c r="J1076" s="193"/>
    </row>
    <row r="1077" spans="1:10">
      <c r="A1077" s="193"/>
      <c r="B1077" s="193"/>
      <c r="C1077" s="192"/>
      <c r="D1077" s="192"/>
      <c r="E1077" s="192"/>
      <c r="F1077" s="193"/>
      <c r="G1077" s="193"/>
      <c r="H1077" s="193"/>
      <c r="I1077" s="193"/>
      <c r="J1077" s="193"/>
    </row>
    <row r="1078" spans="1:10">
      <c r="A1078" s="193"/>
      <c r="B1078" s="193"/>
      <c r="C1078" s="192"/>
      <c r="D1078" s="192"/>
      <c r="E1078" s="192"/>
      <c r="F1078" s="193"/>
      <c r="G1078" s="193"/>
      <c r="H1078" s="193"/>
      <c r="I1078" s="193"/>
      <c r="J1078" s="193"/>
    </row>
    <row r="1079" spans="1:10">
      <c r="A1079" s="193"/>
      <c r="B1079" s="193"/>
      <c r="C1079" s="192"/>
      <c r="D1079" s="192"/>
      <c r="E1079" s="192"/>
      <c r="F1079" s="193"/>
      <c r="G1079" s="193"/>
      <c r="H1079" s="193"/>
      <c r="I1079" s="193"/>
      <c r="J1079" s="193"/>
    </row>
    <row r="1080" spans="1:10">
      <c r="A1080" s="193"/>
      <c r="B1080" s="193"/>
      <c r="C1080" s="192"/>
      <c r="D1080" s="192"/>
      <c r="E1080" s="192"/>
      <c r="F1080" s="193"/>
      <c r="G1080" s="193"/>
      <c r="H1080" s="193"/>
      <c r="I1080" s="193"/>
      <c r="J1080" s="193"/>
    </row>
    <row r="1081" spans="1:10">
      <c r="A1081" s="193"/>
      <c r="B1081" s="193"/>
      <c r="C1081" s="192"/>
      <c r="D1081" s="192"/>
      <c r="E1081" s="192"/>
      <c r="F1081" s="193"/>
      <c r="G1081" s="193"/>
      <c r="H1081" s="193"/>
      <c r="I1081" s="193"/>
      <c r="J1081" s="193"/>
    </row>
    <row r="1082" spans="1:10">
      <c r="A1082" s="193"/>
      <c r="B1082" s="193"/>
      <c r="C1082" s="192"/>
      <c r="D1082" s="192"/>
      <c r="E1082" s="192"/>
      <c r="F1082" s="193"/>
      <c r="G1082" s="193"/>
      <c r="H1082" s="193"/>
      <c r="I1082" s="193"/>
      <c r="J1082" s="193"/>
    </row>
    <row r="1083" spans="1:10">
      <c r="A1083" s="193"/>
      <c r="B1083" s="193"/>
      <c r="C1083" s="192"/>
      <c r="D1083" s="192"/>
      <c r="E1083" s="192"/>
      <c r="F1083" s="193"/>
      <c r="G1083" s="193"/>
      <c r="H1083" s="193"/>
      <c r="I1083" s="193"/>
      <c r="J1083" s="193"/>
    </row>
    <row r="1084" spans="1:10">
      <c r="A1084" s="193"/>
      <c r="B1084" s="193"/>
      <c r="C1084" s="192"/>
      <c r="D1084" s="192"/>
      <c r="E1084" s="192"/>
      <c r="F1084" s="193"/>
      <c r="G1084" s="193"/>
      <c r="H1084" s="193"/>
      <c r="I1084" s="193"/>
      <c r="J1084" s="193"/>
    </row>
    <row r="1085" spans="1:10">
      <c r="A1085" s="193"/>
      <c r="B1085" s="193"/>
      <c r="C1085" s="192"/>
      <c r="D1085" s="192"/>
      <c r="E1085" s="192"/>
      <c r="F1085" s="193"/>
      <c r="G1085" s="193"/>
      <c r="H1085" s="193"/>
      <c r="I1085" s="193"/>
      <c r="J1085" s="193"/>
    </row>
    <row r="1086" spans="1:10">
      <c r="A1086" s="193"/>
      <c r="B1086" s="193"/>
      <c r="C1086" s="192"/>
      <c r="D1086" s="192"/>
      <c r="E1086" s="192"/>
      <c r="F1086" s="193"/>
      <c r="G1086" s="193"/>
      <c r="H1086" s="193"/>
      <c r="I1086" s="193"/>
      <c r="J1086" s="193"/>
    </row>
    <row r="1087" spans="1:10">
      <c r="A1087" s="193"/>
      <c r="B1087" s="193"/>
      <c r="C1087" s="192"/>
      <c r="D1087" s="192"/>
      <c r="E1087" s="192"/>
      <c r="F1087" s="193"/>
      <c r="G1087" s="193"/>
      <c r="H1087" s="193"/>
      <c r="I1087" s="193"/>
      <c r="J1087" s="193"/>
    </row>
    <row r="1088" spans="1:10">
      <c r="A1088" s="193"/>
      <c r="B1088" s="193"/>
      <c r="C1088" s="192"/>
      <c r="D1088" s="192"/>
      <c r="E1088" s="192"/>
      <c r="F1088" s="193"/>
      <c r="G1088" s="193"/>
      <c r="H1088" s="193"/>
      <c r="I1088" s="193"/>
      <c r="J1088" s="193"/>
    </row>
    <row r="1089" spans="1:10">
      <c r="A1089" s="193"/>
      <c r="B1089" s="193"/>
      <c r="C1089" s="192"/>
      <c r="D1089" s="192"/>
      <c r="E1089" s="192"/>
      <c r="F1089" s="193"/>
      <c r="G1089" s="193"/>
      <c r="H1089" s="193"/>
      <c r="I1089" s="193"/>
      <c r="J1089" s="193"/>
    </row>
    <row r="1090" spans="1:10">
      <c r="A1090" s="193"/>
      <c r="B1090" s="193"/>
      <c r="C1090" s="192"/>
      <c r="D1090" s="192"/>
      <c r="E1090" s="192"/>
      <c r="F1090" s="193"/>
      <c r="G1090" s="193"/>
      <c r="H1090" s="193"/>
      <c r="I1090" s="193"/>
      <c r="J1090" s="193"/>
    </row>
    <row r="1091" spans="1:10">
      <c r="A1091" s="193"/>
      <c r="B1091" s="193"/>
      <c r="C1091" s="192"/>
      <c r="D1091" s="192"/>
      <c r="E1091" s="192"/>
      <c r="F1091" s="193"/>
      <c r="G1091" s="193"/>
      <c r="H1091" s="193"/>
      <c r="I1091" s="193"/>
      <c r="J1091" s="193"/>
    </row>
    <row r="1092" spans="1:10">
      <c r="A1092" s="193"/>
      <c r="B1092" s="193"/>
      <c r="C1092" s="192"/>
      <c r="D1092" s="192"/>
      <c r="E1092" s="192"/>
      <c r="F1092" s="193"/>
      <c r="G1092" s="193"/>
      <c r="H1092" s="193"/>
      <c r="I1092" s="193"/>
      <c r="J1092" s="193"/>
    </row>
    <row r="1093" spans="1:10">
      <c r="A1093" s="193"/>
      <c r="B1093" s="193"/>
      <c r="C1093" s="192"/>
      <c r="D1093" s="192"/>
      <c r="E1093" s="192"/>
      <c r="F1093" s="193"/>
      <c r="G1093" s="193"/>
      <c r="H1093" s="193"/>
      <c r="I1093" s="193"/>
      <c r="J1093" s="193"/>
    </row>
    <row r="1094" spans="1:10">
      <c r="A1094" s="193"/>
      <c r="B1094" s="193"/>
      <c r="C1094" s="192"/>
      <c r="D1094" s="192"/>
      <c r="E1094" s="192"/>
      <c r="F1094" s="193"/>
      <c r="G1094" s="193"/>
      <c r="H1094" s="193"/>
      <c r="I1094" s="193"/>
      <c r="J1094" s="193"/>
    </row>
    <row r="1095" spans="1:10">
      <c r="A1095" s="193"/>
      <c r="B1095" s="193"/>
      <c r="C1095" s="192"/>
      <c r="D1095" s="192"/>
      <c r="E1095" s="192"/>
      <c r="F1095" s="193"/>
      <c r="G1095" s="193"/>
      <c r="H1095" s="193"/>
      <c r="I1095" s="193"/>
      <c r="J1095" s="193"/>
    </row>
    <row r="1096" spans="1:10">
      <c r="A1096" s="193"/>
      <c r="B1096" s="193"/>
      <c r="C1096" s="192"/>
      <c r="D1096" s="192"/>
      <c r="E1096" s="192"/>
      <c r="F1096" s="193"/>
      <c r="G1096" s="193"/>
      <c r="H1096" s="193"/>
      <c r="I1096" s="193"/>
      <c r="J1096" s="193"/>
    </row>
    <row r="1097" spans="1:10">
      <c r="A1097" s="193"/>
      <c r="B1097" s="193"/>
      <c r="C1097" s="192"/>
      <c r="D1097" s="192"/>
      <c r="E1097" s="192"/>
      <c r="F1097" s="193"/>
      <c r="G1097" s="193"/>
      <c r="H1097" s="193"/>
      <c r="I1097" s="193"/>
      <c r="J1097" s="193"/>
    </row>
    <row r="1098" spans="1:10">
      <c r="A1098" s="193"/>
      <c r="B1098" s="193"/>
      <c r="C1098" s="192"/>
      <c r="D1098" s="192"/>
      <c r="E1098" s="192"/>
      <c r="F1098" s="193"/>
      <c r="G1098" s="193"/>
      <c r="H1098" s="193"/>
      <c r="I1098" s="193"/>
      <c r="J1098" s="193"/>
    </row>
    <row r="1099" spans="1:10">
      <c r="A1099" s="193"/>
      <c r="B1099" s="193"/>
      <c r="C1099" s="192"/>
      <c r="D1099" s="192"/>
      <c r="E1099" s="192"/>
      <c r="F1099" s="193"/>
      <c r="G1099" s="193"/>
      <c r="H1099" s="193"/>
      <c r="I1099" s="193"/>
      <c r="J1099" s="193"/>
    </row>
    <row r="1100" spans="1:10">
      <c r="A1100" s="193"/>
      <c r="B1100" s="193"/>
      <c r="C1100" s="192"/>
      <c r="D1100" s="192"/>
      <c r="E1100" s="192"/>
      <c r="F1100" s="193"/>
      <c r="G1100" s="193"/>
      <c r="H1100" s="193"/>
      <c r="I1100" s="193"/>
      <c r="J1100" s="193"/>
    </row>
    <row r="1101" spans="1:10">
      <c r="A1101" s="193"/>
      <c r="B1101" s="193"/>
      <c r="C1101" s="192"/>
      <c r="D1101" s="192"/>
      <c r="E1101" s="192"/>
      <c r="F1101" s="193"/>
      <c r="G1101" s="193"/>
      <c r="H1101" s="193"/>
      <c r="I1101" s="193"/>
      <c r="J1101" s="193"/>
    </row>
    <row r="1102" spans="1:10">
      <c r="A1102" s="193"/>
      <c r="B1102" s="193"/>
      <c r="C1102" s="192"/>
      <c r="D1102" s="192"/>
      <c r="E1102" s="192"/>
      <c r="F1102" s="193"/>
      <c r="G1102" s="193"/>
      <c r="H1102" s="193"/>
      <c r="I1102" s="193"/>
      <c r="J1102" s="193"/>
    </row>
    <row r="1103" spans="1:10">
      <c r="A1103" s="193"/>
      <c r="B1103" s="193"/>
      <c r="C1103" s="192"/>
      <c r="D1103" s="192"/>
      <c r="E1103" s="192"/>
      <c r="F1103" s="193"/>
      <c r="G1103" s="193"/>
      <c r="H1103" s="193"/>
      <c r="I1103" s="193"/>
      <c r="J1103" s="193"/>
    </row>
    <row r="1104" spans="1:10">
      <c r="A1104" s="193"/>
      <c r="B1104" s="193"/>
      <c r="C1104" s="192"/>
      <c r="D1104" s="192"/>
      <c r="E1104" s="192"/>
      <c r="F1104" s="193"/>
      <c r="G1104" s="193"/>
      <c r="H1104" s="193"/>
      <c r="I1104" s="193"/>
      <c r="J1104" s="193"/>
    </row>
    <row r="1105" spans="1:10">
      <c r="A1105" s="193"/>
      <c r="B1105" s="193"/>
      <c r="C1105" s="192"/>
      <c r="D1105" s="192"/>
      <c r="E1105" s="192"/>
      <c r="F1105" s="193"/>
      <c r="G1105" s="193"/>
      <c r="H1105" s="193"/>
      <c r="I1105" s="193"/>
      <c r="J1105" s="193"/>
    </row>
    <row r="1106" spans="1:10">
      <c r="A1106" s="193"/>
      <c r="B1106" s="193"/>
      <c r="C1106" s="192"/>
      <c r="D1106" s="192"/>
      <c r="E1106" s="192"/>
      <c r="F1106" s="193"/>
      <c r="G1106" s="193"/>
      <c r="H1106" s="193"/>
      <c r="I1106" s="193"/>
      <c r="J1106" s="193"/>
    </row>
    <row r="1107" spans="1:10">
      <c r="A1107" s="193"/>
      <c r="B1107" s="193"/>
      <c r="C1107" s="192"/>
      <c r="D1107" s="192"/>
      <c r="E1107" s="192"/>
      <c r="F1107" s="193"/>
      <c r="G1107" s="193"/>
      <c r="H1107" s="193"/>
      <c r="I1107" s="193"/>
      <c r="J1107" s="193"/>
    </row>
    <row r="1108" spans="1:10">
      <c r="A1108" s="193"/>
      <c r="B1108" s="193"/>
      <c r="C1108" s="192"/>
      <c r="D1108" s="192"/>
      <c r="E1108" s="192"/>
      <c r="F1108" s="193"/>
      <c r="G1108" s="193"/>
      <c r="H1108" s="193"/>
      <c r="I1108" s="193"/>
      <c r="J1108" s="193"/>
    </row>
    <row r="1109" spans="1:10">
      <c r="A1109" s="193"/>
      <c r="B1109" s="193"/>
      <c r="C1109" s="192"/>
      <c r="D1109" s="192"/>
      <c r="E1109" s="192"/>
      <c r="F1109" s="193"/>
      <c r="G1109" s="193"/>
      <c r="H1109" s="193"/>
      <c r="I1109" s="193"/>
      <c r="J1109" s="193"/>
    </row>
    <row r="1110" spans="1:10">
      <c r="A1110" s="193"/>
      <c r="B1110" s="193"/>
      <c r="C1110" s="192"/>
      <c r="D1110" s="192"/>
      <c r="E1110" s="192"/>
      <c r="F1110" s="193"/>
      <c r="G1110" s="193"/>
      <c r="H1110" s="193"/>
      <c r="I1110" s="193"/>
      <c r="J1110" s="193"/>
    </row>
    <row r="1111" spans="1:10">
      <c r="A1111" s="193"/>
      <c r="B1111" s="193"/>
      <c r="C1111" s="192"/>
      <c r="D1111" s="192"/>
      <c r="E1111" s="192"/>
      <c r="F1111" s="193"/>
      <c r="G1111" s="193"/>
      <c r="H1111" s="193"/>
      <c r="I1111" s="193"/>
      <c r="J1111" s="193"/>
    </row>
    <row r="1112" spans="1:10">
      <c r="A1112" s="193"/>
      <c r="B1112" s="193"/>
      <c r="C1112" s="192"/>
      <c r="D1112" s="192"/>
      <c r="E1112" s="192"/>
      <c r="F1112" s="193"/>
      <c r="G1112" s="193"/>
      <c r="H1112" s="193"/>
      <c r="I1112" s="193"/>
      <c r="J1112" s="193"/>
    </row>
    <row r="1113" spans="1:10">
      <c r="A1113" s="193"/>
      <c r="B1113" s="193"/>
      <c r="C1113" s="192"/>
      <c r="D1113" s="192"/>
      <c r="E1113" s="192"/>
      <c r="F1113" s="193"/>
      <c r="G1113" s="193"/>
      <c r="H1113" s="193"/>
      <c r="I1113" s="193"/>
      <c r="J1113" s="193"/>
    </row>
    <row r="1114" spans="1:10">
      <c r="A1114" s="193"/>
      <c r="B1114" s="193"/>
      <c r="C1114" s="192"/>
      <c r="D1114" s="192"/>
      <c r="E1114" s="192"/>
      <c r="F1114" s="193"/>
      <c r="G1114" s="193"/>
      <c r="H1114" s="193"/>
      <c r="I1114" s="193"/>
      <c r="J1114" s="193"/>
    </row>
    <row r="1115" spans="1:10">
      <c r="A1115" s="193"/>
      <c r="B1115" s="193"/>
      <c r="C1115" s="192"/>
      <c r="D1115" s="192"/>
      <c r="E1115" s="192"/>
      <c r="F1115" s="193"/>
      <c r="G1115" s="193"/>
      <c r="H1115" s="193"/>
      <c r="I1115" s="193"/>
      <c r="J1115" s="193"/>
    </row>
    <row r="1116" spans="1:10">
      <c r="A1116" s="193"/>
      <c r="B1116" s="193"/>
      <c r="C1116" s="192"/>
      <c r="D1116" s="192"/>
      <c r="E1116" s="192"/>
      <c r="F1116" s="193"/>
      <c r="G1116" s="193"/>
      <c r="H1116" s="193"/>
      <c r="I1116" s="193"/>
      <c r="J1116" s="193"/>
    </row>
    <row r="1117" spans="1:10">
      <c r="A1117" s="193"/>
      <c r="B1117" s="193"/>
      <c r="C1117" s="192"/>
      <c r="D1117" s="192"/>
      <c r="E1117" s="192"/>
      <c r="F1117" s="193"/>
      <c r="G1117" s="193"/>
      <c r="H1117" s="193"/>
      <c r="I1117" s="193"/>
      <c r="J1117" s="193"/>
    </row>
    <row r="1118" spans="1:10">
      <c r="A1118" s="193"/>
      <c r="B1118" s="193"/>
      <c r="C1118" s="192"/>
      <c r="D1118" s="192"/>
      <c r="E1118" s="192"/>
      <c r="F1118" s="193"/>
      <c r="G1118" s="193"/>
      <c r="H1118" s="193"/>
      <c r="I1118" s="193"/>
      <c r="J1118" s="193"/>
    </row>
    <row r="1119" spans="1:10">
      <c r="A1119" s="193"/>
      <c r="B1119" s="193"/>
      <c r="C1119" s="192"/>
      <c r="D1119" s="192"/>
      <c r="E1119" s="192"/>
      <c r="F1119" s="193"/>
      <c r="G1119" s="193"/>
      <c r="H1119" s="193"/>
      <c r="I1119" s="193"/>
      <c r="J1119" s="193"/>
    </row>
    <row r="1120" spans="1:10">
      <c r="A1120" s="193"/>
      <c r="B1120" s="193"/>
      <c r="C1120" s="192"/>
      <c r="D1120" s="192"/>
      <c r="E1120" s="192"/>
      <c r="F1120" s="193"/>
      <c r="G1120" s="193"/>
      <c r="H1120" s="193"/>
      <c r="I1120" s="193"/>
      <c r="J1120" s="193"/>
    </row>
    <row r="1121" spans="1:10">
      <c r="A1121" s="193"/>
      <c r="B1121" s="193"/>
      <c r="C1121" s="192"/>
      <c r="D1121" s="192"/>
      <c r="E1121" s="192"/>
      <c r="F1121" s="193"/>
      <c r="G1121" s="193"/>
      <c r="H1121" s="193"/>
      <c r="I1121" s="193"/>
      <c r="J1121" s="193"/>
    </row>
    <row r="1122" spans="1:10">
      <c r="A1122" s="193"/>
      <c r="B1122" s="193"/>
      <c r="C1122" s="192"/>
      <c r="D1122" s="192"/>
      <c r="E1122" s="192"/>
      <c r="F1122" s="193"/>
      <c r="G1122" s="193"/>
      <c r="H1122" s="193"/>
      <c r="I1122" s="193"/>
      <c r="J1122" s="193"/>
    </row>
    <row r="1123" spans="1:10">
      <c r="A1123" s="193"/>
      <c r="B1123" s="193"/>
      <c r="C1123" s="192"/>
      <c r="D1123" s="192"/>
      <c r="E1123" s="192"/>
      <c r="F1123" s="193"/>
      <c r="G1123" s="193"/>
      <c r="H1123" s="193"/>
      <c r="I1123" s="193"/>
      <c r="J1123" s="193"/>
    </row>
    <row r="1124" spans="1:10">
      <c r="A1124" s="193"/>
      <c r="B1124" s="193"/>
      <c r="C1124" s="192"/>
      <c r="D1124" s="192"/>
      <c r="E1124" s="192"/>
      <c r="F1124" s="193"/>
      <c r="G1124" s="193"/>
      <c r="H1124" s="193"/>
      <c r="I1124" s="193"/>
      <c r="J1124" s="193"/>
    </row>
    <row r="1125" spans="1:10">
      <c r="A1125" s="193"/>
      <c r="B1125" s="193"/>
      <c r="C1125" s="192"/>
      <c r="D1125" s="192"/>
      <c r="E1125" s="192"/>
      <c r="F1125" s="193"/>
      <c r="G1125" s="193"/>
      <c r="H1125" s="193"/>
      <c r="I1125" s="193"/>
      <c r="J1125" s="193"/>
    </row>
    <row r="1126" spans="1:10">
      <c r="A1126" s="193"/>
      <c r="B1126" s="193"/>
      <c r="C1126" s="192"/>
      <c r="D1126" s="192"/>
      <c r="E1126" s="192"/>
      <c r="F1126" s="193"/>
      <c r="G1126" s="193"/>
      <c r="H1126" s="193"/>
      <c r="I1126" s="193"/>
      <c r="J1126" s="193"/>
    </row>
    <row r="1127" spans="1:10">
      <c r="A1127" s="193"/>
      <c r="B1127" s="193"/>
      <c r="C1127" s="192"/>
      <c r="D1127" s="192"/>
      <c r="E1127" s="192"/>
      <c r="F1127" s="193"/>
      <c r="G1127" s="193"/>
      <c r="H1127" s="193"/>
      <c r="I1127" s="193"/>
      <c r="J1127" s="193"/>
    </row>
    <row r="1128" spans="1:10">
      <c r="A1128" s="193"/>
      <c r="B1128" s="193"/>
      <c r="C1128" s="192"/>
      <c r="D1128" s="192"/>
      <c r="E1128" s="192"/>
      <c r="F1128" s="193"/>
      <c r="G1128" s="193"/>
      <c r="H1128" s="193"/>
      <c r="I1128" s="193"/>
      <c r="J1128" s="193"/>
    </row>
    <row r="1129" spans="1:10">
      <c r="A1129" s="193"/>
      <c r="B1129" s="193"/>
      <c r="C1129" s="192"/>
      <c r="D1129" s="192"/>
      <c r="E1129" s="192"/>
      <c r="F1129" s="193"/>
      <c r="G1129" s="193"/>
      <c r="H1129" s="193"/>
      <c r="I1129" s="193"/>
      <c r="J1129" s="193"/>
    </row>
    <row r="1130" spans="1:10">
      <c r="A1130" s="193"/>
      <c r="B1130" s="193"/>
      <c r="C1130" s="192"/>
      <c r="D1130" s="192"/>
      <c r="E1130" s="192"/>
      <c r="F1130" s="193"/>
      <c r="G1130" s="193"/>
      <c r="H1130" s="193"/>
      <c r="I1130" s="193"/>
      <c r="J1130" s="193"/>
    </row>
    <row r="1131" spans="1:10">
      <c r="A1131" s="193"/>
      <c r="B1131" s="193"/>
      <c r="C1131" s="192"/>
      <c r="D1131" s="192"/>
      <c r="E1131" s="192"/>
      <c r="F1131" s="193"/>
      <c r="G1131" s="193"/>
      <c r="H1131" s="193"/>
      <c r="I1131" s="193"/>
      <c r="J1131" s="193"/>
    </row>
    <row r="1132" spans="1:10">
      <c r="A1132" s="193"/>
      <c r="B1132" s="193"/>
      <c r="C1132" s="192"/>
      <c r="D1132" s="192"/>
      <c r="E1132" s="192"/>
      <c r="F1132" s="193"/>
      <c r="G1132" s="193"/>
      <c r="H1132" s="193"/>
      <c r="I1132" s="193"/>
      <c r="J1132" s="193"/>
    </row>
    <row r="1133" spans="1:10">
      <c r="A1133" s="193"/>
      <c r="B1133" s="193"/>
      <c r="C1133" s="192"/>
      <c r="D1133" s="192"/>
      <c r="E1133" s="192"/>
      <c r="F1133" s="193"/>
      <c r="G1133" s="193"/>
      <c r="H1133" s="193"/>
      <c r="I1133" s="193"/>
      <c r="J1133" s="193"/>
    </row>
    <row r="1134" spans="1:10">
      <c r="A1134" s="193"/>
      <c r="B1134" s="193"/>
      <c r="C1134" s="192"/>
      <c r="D1134" s="192"/>
      <c r="E1134" s="192"/>
      <c r="F1134" s="193"/>
      <c r="G1134" s="193"/>
      <c r="H1134" s="193"/>
      <c r="I1134" s="193"/>
      <c r="J1134" s="193"/>
    </row>
    <row r="1135" spans="1:10">
      <c r="A1135" s="193"/>
      <c r="B1135" s="193"/>
      <c r="C1135" s="192"/>
      <c r="D1135" s="192"/>
      <c r="E1135" s="192"/>
      <c r="F1135" s="193"/>
      <c r="G1135" s="193"/>
      <c r="H1135" s="193"/>
      <c r="I1135" s="193"/>
      <c r="J1135" s="193"/>
    </row>
    <row r="1136" spans="1:10">
      <c r="A1136" s="193"/>
      <c r="B1136" s="193"/>
      <c r="C1136" s="192"/>
      <c r="D1136" s="192"/>
      <c r="E1136" s="192"/>
      <c r="F1136" s="193"/>
      <c r="G1136" s="193"/>
      <c r="H1136" s="193"/>
      <c r="I1136" s="193"/>
      <c r="J1136" s="193"/>
    </row>
    <row r="1137" spans="1:10">
      <c r="A1137" s="193"/>
      <c r="B1137" s="193"/>
      <c r="C1137" s="192"/>
      <c r="D1137" s="192"/>
      <c r="E1137" s="192"/>
      <c r="F1137" s="193"/>
      <c r="G1137" s="193"/>
      <c r="H1137" s="193"/>
      <c r="I1137" s="193"/>
      <c r="J1137" s="193"/>
    </row>
    <row r="1138" spans="1:10">
      <c r="A1138" s="193"/>
      <c r="B1138" s="193"/>
      <c r="C1138" s="192"/>
      <c r="D1138" s="192"/>
      <c r="E1138" s="192"/>
      <c r="F1138" s="193"/>
      <c r="G1138" s="193"/>
      <c r="H1138" s="193"/>
      <c r="I1138" s="193"/>
      <c r="J1138" s="193"/>
    </row>
    <row r="1139" spans="1:10">
      <c r="A1139" s="193"/>
      <c r="B1139" s="193"/>
      <c r="C1139" s="192"/>
      <c r="D1139" s="192"/>
      <c r="E1139" s="192"/>
      <c r="F1139" s="193"/>
      <c r="G1139" s="193"/>
      <c r="H1139" s="193"/>
      <c r="I1139" s="193"/>
      <c r="J1139" s="193"/>
    </row>
    <row r="1140" spans="1:10">
      <c r="A1140" s="193"/>
      <c r="B1140" s="193"/>
      <c r="C1140" s="192"/>
      <c r="D1140" s="192"/>
      <c r="E1140" s="192"/>
      <c r="F1140" s="193"/>
      <c r="G1140" s="193"/>
      <c r="H1140" s="193"/>
      <c r="I1140" s="193"/>
      <c r="J1140" s="193"/>
    </row>
    <row r="1141" spans="1:10">
      <c r="A1141" s="193"/>
      <c r="B1141" s="193"/>
      <c r="C1141" s="192"/>
      <c r="D1141" s="192"/>
      <c r="E1141" s="192"/>
      <c r="F1141" s="193"/>
      <c r="G1141" s="193"/>
      <c r="H1141" s="193"/>
      <c r="I1141" s="193"/>
      <c r="J1141" s="193"/>
    </row>
    <row r="1142" spans="1:10">
      <c r="A1142" s="193"/>
      <c r="B1142" s="193"/>
      <c r="C1142" s="192"/>
      <c r="D1142" s="192"/>
      <c r="E1142" s="192"/>
      <c r="F1142" s="193"/>
      <c r="G1142" s="193"/>
      <c r="H1142" s="193"/>
      <c r="I1142" s="193"/>
      <c r="J1142" s="193"/>
    </row>
    <row r="1143" spans="1:10">
      <c r="A1143" s="193"/>
      <c r="B1143" s="193"/>
      <c r="C1143" s="192"/>
      <c r="D1143" s="192"/>
      <c r="E1143" s="192"/>
      <c r="F1143" s="193"/>
      <c r="G1143" s="193"/>
      <c r="H1143" s="193"/>
      <c r="I1143" s="193"/>
      <c r="J1143" s="193"/>
    </row>
    <row r="1144" spans="1:10">
      <c r="A1144" s="193"/>
      <c r="B1144" s="193"/>
      <c r="C1144" s="192"/>
      <c r="D1144" s="192"/>
      <c r="E1144" s="192"/>
      <c r="F1144" s="193"/>
      <c r="G1144" s="193"/>
      <c r="H1144" s="193"/>
      <c r="I1144" s="193"/>
      <c r="J1144" s="193"/>
    </row>
    <row r="1145" spans="1:10">
      <c r="A1145" s="193"/>
      <c r="B1145" s="193"/>
      <c r="C1145" s="192"/>
      <c r="D1145" s="192"/>
      <c r="E1145" s="192"/>
      <c r="F1145" s="193"/>
      <c r="G1145" s="193"/>
      <c r="H1145" s="193"/>
      <c r="I1145" s="193"/>
      <c r="J1145" s="193"/>
    </row>
    <row r="1146" spans="1:10">
      <c r="A1146" s="193"/>
      <c r="B1146" s="193"/>
      <c r="C1146" s="192"/>
      <c r="D1146" s="192"/>
      <c r="E1146" s="192"/>
      <c r="F1146" s="193"/>
      <c r="G1146" s="193"/>
      <c r="H1146" s="193"/>
      <c r="I1146" s="193"/>
      <c r="J1146" s="193"/>
    </row>
    <row r="1147" spans="1:10">
      <c r="A1147" s="193"/>
      <c r="B1147" s="193"/>
      <c r="C1147" s="192"/>
      <c r="D1147" s="192"/>
      <c r="E1147" s="192"/>
      <c r="F1147" s="193"/>
      <c r="G1147" s="193"/>
      <c r="H1147" s="193"/>
      <c r="I1147" s="193"/>
      <c r="J1147" s="193"/>
    </row>
    <row r="1148" spans="1:10">
      <c r="A1148" s="193"/>
      <c r="B1148" s="193"/>
      <c r="C1148" s="192"/>
      <c r="D1148" s="192"/>
      <c r="E1148" s="192"/>
      <c r="F1148" s="193"/>
      <c r="G1148" s="193"/>
      <c r="H1148" s="193"/>
      <c r="I1148" s="193"/>
      <c r="J1148" s="193"/>
    </row>
    <row r="1149" spans="1:10">
      <c r="A1149" s="193"/>
      <c r="B1149" s="193"/>
      <c r="C1149" s="192"/>
      <c r="D1149" s="192"/>
      <c r="E1149" s="192"/>
      <c r="F1149" s="193"/>
      <c r="G1149" s="193"/>
      <c r="H1149" s="193"/>
      <c r="I1149" s="193"/>
      <c r="J1149" s="193"/>
    </row>
    <row r="1150" spans="1:10">
      <c r="A1150" s="193"/>
      <c r="B1150" s="193"/>
      <c r="C1150" s="192"/>
      <c r="D1150" s="192"/>
      <c r="E1150" s="192"/>
      <c r="F1150" s="193"/>
      <c r="G1150" s="193"/>
      <c r="H1150" s="193"/>
      <c r="I1150" s="193"/>
      <c r="J1150" s="193"/>
    </row>
    <row r="1151" spans="1:10">
      <c r="A1151" s="193"/>
      <c r="B1151" s="193"/>
      <c r="C1151" s="192"/>
      <c r="D1151" s="192"/>
      <c r="E1151" s="192"/>
      <c r="F1151" s="193"/>
      <c r="G1151" s="193"/>
      <c r="H1151" s="193"/>
      <c r="I1151" s="193"/>
      <c r="J1151" s="193"/>
    </row>
    <row r="1152" spans="1:10">
      <c r="A1152" s="193"/>
      <c r="B1152" s="193"/>
      <c r="C1152" s="192"/>
      <c r="D1152" s="192"/>
      <c r="E1152" s="192"/>
      <c r="F1152" s="193"/>
      <c r="G1152" s="193"/>
      <c r="H1152" s="193"/>
      <c r="I1152" s="193"/>
      <c r="J1152" s="193"/>
    </row>
    <row r="1153" spans="1:10">
      <c r="A1153" s="193"/>
      <c r="B1153" s="193"/>
      <c r="C1153" s="192"/>
      <c r="D1153" s="192"/>
      <c r="E1153" s="192"/>
      <c r="F1153" s="193"/>
      <c r="G1153" s="193"/>
      <c r="H1153" s="193"/>
      <c r="I1153" s="193"/>
      <c r="J1153" s="193"/>
    </row>
    <row r="1154" spans="1:10">
      <c r="A1154" s="193"/>
      <c r="B1154" s="193"/>
      <c r="C1154" s="192"/>
      <c r="D1154" s="192"/>
      <c r="E1154" s="192"/>
      <c r="F1154" s="193"/>
      <c r="G1154" s="193"/>
      <c r="H1154" s="193"/>
      <c r="I1154" s="193"/>
      <c r="J1154" s="193"/>
    </row>
    <row r="1155" spans="1:10">
      <c r="A1155" s="193"/>
      <c r="B1155" s="193"/>
      <c r="C1155" s="192"/>
      <c r="D1155" s="192"/>
      <c r="E1155" s="192"/>
      <c r="F1155" s="193"/>
      <c r="G1155" s="193"/>
      <c r="H1155" s="193"/>
      <c r="I1155" s="193"/>
      <c r="J1155" s="193"/>
    </row>
    <row r="1156" spans="1:10">
      <c r="A1156" s="193"/>
      <c r="B1156" s="193"/>
      <c r="C1156" s="192"/>
      <c r="D1156" s="192"/>
      <c r="E1156" s="192"/>
      <c r="F1156" s="193"/>
      <c r="G1156" s="193"/>
      <c r="H1156" s="193"/>
      <c r="I1156" s="193"/>
      <c r="J1156" s="193"/>
    </row>
    <row r="1157" spans="1:10">
      <c r="A1157" s="193"/>
      <c r="B1157" s="193"/>
      <c r="C1157" s="192"/>
      <c r="D1157" s="192"/>
      <c r="E1157" s="192"/>
      <c r="F1157" s="193"/>
      <c r="G1157" s="193"/>
      <c r="H1157" s="193"/>
      <c r="I1157" s="193"/>
      <c r="J1157" s="193"/>
    </row>
    <row r="1158" spans="1:10">
      <c r="A1158" s="193"/>
      <c r="B1158" s="193"/>
      <c r="C1158" s="192"/>
      <c r="D1158" s="192"/>
      <c r="E1158" s="192"/>
      <c r="F1158" s="193"/>
      <c r="G1158" s="193"/>
      <c r="H1158" s="193"/>
      <c r="I1158" s="193"/>
      <c r="J1158" s="193"/>
    </row>
    <row r="1159" spans="1:10">
      <c r="A1159" s="193"/>
      <c r="B1159" s="193"/>
      <c r="C1159" s="192"/>
      <c r="D1159" s="192"/>
      <c r="E1159" s="192"/>
      <c r="F1159" s="193"/>
      <c r="G1159" s="193"/>
      <c r="H1159" s="193"/>
      <c r="I1159" s="193"/>
      <c r="J1159" s="193"/>
    </row>
    <row r="1160" spans="1:10">
      <c r="A1160" s="193"/>
      <c r="B1160" s="193"/>
      <c r="C1160" s="192"/>
      <c r="D1160" s="192"/>
      <c r="E1160" s="192"/>
      <c r="F1160" s="193"/>
      <c r="G1160" s="193"/>
      <c r="H1160" s="193"/>
      <c r="I1160" s="193"/>
      <c r="J1160" s="193"/>
    </row>
    <row r="1161" spans="1:10">
      <c r="A1161" s="193"/>
      <c r="B1161" s="193"/>
      <c r="C1161" s="192"/>
      <c r="D1161" s="192"/>
      <c r="E1161" s="192"/>
      <c r="F1161" s="193"/>
      <c r="G1161" s="193"/>
      <c r="H1161" s="193"/>
      <c r="I1161" s="193"/>
      <c r="J1161" s="193"/>
    </row>
    <row r="1162" spans="1:10">
      <c r="A1162" s="193"/>
      <c r="B1162" s="193"/>
      <c r="C1162" s="192"/>
      <c r="D1162" s="192"/>
      <c r="E1162" s="192"/>
      <c r="F1162" s="193"/>
      <c r="G1162" s="193"/>
      <c r="H1162" s="193"/>
      <c r="I1162" s="193"/>
      <c r="J1162" s="193"/>
    </row>
    <row r="1163" spans="1:10">
      <c r="A1163" s="193"/>
      <c r="B1163" s="193"/>
      <c r="C1163" s="192"/>
      <c r="D1163" s="192"/>
      <c r="E1163" s="192"/>
      <c r="F1163" s="193"/>
      <c r="G1163" s="193"/>
      <c r="H1163" s="193"/>
      <c r="I1163" s="193"/>
      <c r="J1163" s="193"/>
    </row>
    <row r="1164" spans="1:10">
      <c r="A1164" s="193"/>
      <c r="B1164" s="193"/>
      <c r="C1164" s="192"/>
      <c r="D1164" s="192"/>
      <c r="E1164" s="192"/>
      <c r="F1164" s="193"/>
      <c r="G1164" s="193"/>
      <c r="H1164" s="193"/>
      <c r="I1164" s="193"/>
      <c r="J1164" s="193"/>
    </row>
    <row r="1165" spans="1:10">
      <c r="A1165" s="193"/>
      <c r="B1165" s="193"/>
      <c r="C1165" s="192"/>
      <c r="D1165" s="192"/>
      <c r="E1165" s="192"/>
      <c r="F1165" s="193"/>
      <c r="G1165" s="193"/>
      <c r="H1165" s="193"/>
      <c r="I1165" s="193"/>
      <c r="J1165" s="193"/>
    </row>
    <row r="1166" spans="1:10">
      <c r="A1166" s="193"/>
      <c r="B1166" s="193"/>
      <c r="C1166" s="192"/>
      <c r="D1166" s="192"/>
      <c r="E1166" s="192"/>
      <c r="F1166" s="193"/>
      <c r="G1166" s="193"/>
      <c r="H1166" s="193"/>
      <c r="I1166" s="193"/>
      <c r="J1166" s="193"/>
    </row>
    <row r="1167" spans="1:10">
      <c r="A1167" s="193"/>
      <c r="B1167" s="193"/>
      <c r="C1167" s="192"/>
      <c r="D1167" s="192"/>
      <c r="E1167" s="192"/>
      <c r="F1167" s="193"/>
      <c r="G1167" s="193"/>
      <c r="H1167" s="193"/>
      <c r="I1167" s="193"/>
      <c r="J1167" s="193"/>
    </row>
    <row r="1168" spans="1:10">
      <c r="A1168" s="193"/>
      <c r="B1168" s="193"/>
      <c r="C1168" s="192"/>
      <c r="D1168" s="192"/>
      <c r="E1168" s="192"/>
      <c r="F1168" s="193"/>
      <c r="G1168" s="193"/>
      <c r="H1168" s="193"/>
      <c r="I1168" s="193"/>
      <c r="J1168" s="193"/>
    </row>
    <row r="1169" spans="1:10">
      <c r="A1169" s="193"/>
      <c r="B1169" s="193"/>
      <c r="C1169" s="192"/>
      <c r="D1169" s="192"/>
      <c r="E1169" s="192"/>
      <c r="F1169" s="193"/>
      <c r="G1169" s="193"/>
      <c r="H1169" s="193"/>
      <c r="I1169" s="193"/>
      <c r="J1169" s="193"/>
    </row>
    <row r="1170" spans="1:10">
      <c r="A1170" s="193"/>
      <c r="B1170" s="193"/>
      <c r="C1170" s="192"/>
      <c r="D1170" s="192"/>
      <c r="E1170" s="192"/>
      <c r="F1170" s="193"/>
      <c r="G1170" s="193"/>
      <c r="H1170" s="193"/>
      <c r="I1170" s="193"/>
      <c r="J1170" s="193"/>
    </row>
    <row r="1171" spans="1:10">
      <c r="A1171" s="193"/>
      <c r="B1171" s="193"/>
      <c r="C1171" s="192"/>
      <c r="D1171" s="192"/>
      <c r="E1171" s="192"/>
      <c r="F1171" s="193"/>
      <c r="G1171" s="193"/>
      <c r="H1171" s="193"/>
      <c r="I1171" s="193"/>
      <c r="J1171" s="193"/>
    </row>
    <row r="1172" spans="1:10">
      <c r="A1172" s="193"/>
      <c r="B1172" s="193"/>
      <c r="C1172" s="192"/>
      <c r="D1172" s="192"/>
      <c r="E1172" s="192"/>
      <c r="F1172" s="193"/>
      <c r="G1172" s="193"/>
      <c r="H1172" s="193"/>
      <c r="I1172" s="193"/>
      <c r="J1172" s="193"/>
    </row>
    <row r="1173" spans="1:10">
      <c r="A1173" s="193"/>
      <c r="B1173" s="193"/>
      <c r="C1173" s="192"/>
      <c r="D1173" s="192"/>
      <c r="E1173" s="192"/>
      <c r="F1173" s="193"/>
      <c r="G1173" s="193"/>
      <c r="H1173" s="193"/>
      <c r="I1173" s="193"/>
      <c r="J1173" s="193"/>
    </row>
    <row r="1174" spans="1:10">
      <c r="A1174" s="193"/>
      <c r="B1174" s="193"/>
      <c r="C1174" s="192"/>
      <c r="D1174" s="192"/>
      <c r="E1174" s="192"/>
      <c r="F1174" s="193"/>
      <c r="G1174" s="193"/>
      <c r="H1174" s="193"/>
      <c r="I1174" s="193"/>
      <c r="J1174" s="193"/>
    </row>
    <row r="1175" spans="1:10">
      <c r="A1175" s="193"/>
      <c r="B1175" s="193"/>
      <c r="C1175" s="192"/>
      <c r="D1175" s="192"/>
      <c r="E1175" s="192"/>
      <c r="F1175" s="193"/>
      <c r="G1175" s="193"/>
      <c r="H1175" s="193"/>
      <c r="I1175" s="193"/>
      <c r="J1175" s="193"/>
    </row>
    <row r="1176" spans="1:10">
      <c r="A1176" s="193"/>
      <c r="B1176" s="193"/>
      <c r="C1176" s="192"/>
      <c r="D1176" s="192"/>
      <c r="E1176" s="192"/>
      <c r="F1176" s="193"/>
      <c r="G1176" s="193"/>
      <c r="H1176" s="193"/>
      <c r="I1176" s="193"/>
      <c r="J1176" s="193"/>
    </row>
    <row r="1177" spans="1:10">
      <c r="A1177" s="193"/>
      <c r="B1177" s="193"/>
      <c r="C1177" s="192"/>
      <c r="D1177" s="192"/>
      <c r="E1177" s="192"/>
      <c r="F1177" s="193"/>
      <c r="G1177" s="193"/>
      <c r="H1177" s="193"/>
      <c r="I1177" s="193"/>
      <c r="J1177" s="193"/>
    </row>
    <row r="1178" spans="1:10">
      <c r="A1178" s="193"/>
      <c r="B1178" s="193"/>
      <c r="C1178" s="192"/>
      <c r="D1178" s="192"/>
      <c r="E1178" s="192"/>
      <c r="F1178" s="193"/>
      <c r="G1178" s="193"/>
      <c r="H1178" s="193"/>
      <c r="I1178" s="193"/>
      <c r="J1178" s="193"/>
    </row>
    <row r="1179" spans="1:10">
      <c r="A1179" s="193"/>
      <c r="B1179" s="193"/>
      <c r="C1179" s="192"/>
      <c r="D1179" s="192"/>
      <c r="E1179" s="192"/>
      <c r="F1179" s="193"/>
      <c r="G1179" s="193"/>
      <c r="H1179" s="193"/>
      <c r="I1179" s="193"/>
      <c r="J1179" s="193"/>
    </row>
    <row r="1180" spans="1:10">
      <c r="A1180" s="193"/>
      <c r="B1180" s="193"/>
      <c r="C1180" s="192"/>
      <c r="D1180" s="192"/>
      <c r="E1180" s="192"/>
      <c r="F1180" s="193"/>
      <c r="G1180" s="193"/>
      <c r="H1180" s="193"/>
      <c r="I1180" s="193"/>
      <c r="J1180" s="193"/>
    </row>
    <row r="1181" spans="1:10">
      <c r="A1181" s="193"/>
      <c r="B1181" s="193"/>
      <c r="C1181" s="192"/>
      <c r="D1181" s="192"/>
      <c r="E1181" s="192"/>
      <c r="F1181" s="193"/>
      <c r="G1181" s="193"/>
      <c r="H1181" s="193"/>
      <c r="I1181" s="193"/>
      <c r="J1181" s="193"/>
    </row>
    <row r="1182" spans="1:10">
      <c r="A1182" s="193"/>
      <c r="B1182" s="193"/>
      <c r="C1182" s="192"/>
      <c r="D1182" s="192"/>
      <c r="E1182" s="192"/>
      <c r="F1182" s="193"/>
      <c r="G1182" s="193"/>
      <c r="H1182" s="193"/>
      <c r="I1182" s="193"/>
      <c r="J1182" s="193"/>
    </row>
    <row r="1183" spans="1:10">
      <c r="A1183" s="193"/>
      <c r="B1183" s="193"/>
      <c r="C1183" s="192"/>
      <c r="D1183" s="192"/>
      <c r="E1183" s="192"/>
      <c r="F1183" s="193"/>
      <c r="G1183" s="193"/>
      <c r="H1183" s="193"/>
      <c r="I1183" s="193"/>
      <c r="J1183" s="193"/>
    </row>
    <row r="1184" spans="1:10">
      <c r="A1184" s="193"/>
      <c r="B1184" s="193"/>
      <c r="C1184" s="192"/>
      <c r="D1184" s="192"/>
      <c r="E1184" s="192"/>
      <c r="F1184" s="193"/>
      <c r="G1184" s="193"/>
      <c r="H1184" s="193"/>
      <c r="I1184" s="193"/>
      <c r="J1184" s="193"/>
    </row>
    <row r="1185" spans="1:10">
      <c r="A1185" s="193"/>
      <c r="B1185" s="193"/>
      <c r="C1185" s="192"/>
      <c r="D1185" s="192"/>
      <c r="E1185" s="192"/>
      <c r="F1185" s="193"/>
      <c r="G1185" s="193"/>
      <c r="H1185" s="193"/>
      <c r="I1185" s="193"/>
      <c r="J1185" s="193"/>
    </row>
    <row r="1186" spans="1:10">
      <c r="A1186" s="193"/>
      <c r="B1186" s="193"/>
      <c r="C1186" s="192"/>
      <c r="D1186" s="192"/>
      <c r="E1186" s="192"/>
      <c r="F1186" s="193"/>
      <c r="G1186" s="193"/>
      <c r="H1186" s="193"/>
      <c r="I1186" s="193"/>
      <c r="J1186" s="193"/>
    </row>
    <row r="1187" spans="1:10">
      <c r="A1187" s="193"/>
      <c r="B1187" s="193"/>
      <c r="C1187" s="192"/>
      <c r="D1187" s="192"/>
      <c r="E1187" s="192"/>
      <c r="F1187" s="193"/>
      <c r="G1187" s="193"/>
      <c r="H1187" s="193"/>
      <c r="I1187" s="193"/>
      <c r="J1187" s="193"/>
    </row>
    <row r="1188" spans="1:10">
      <c r="A1188" s="193"/>
      <c r="B1188" s="193"/>
      <c r="C1188" s="192"/>
      <c r="D1188" s="192"/>
      <c r="E1188" s="192"/>
      <c r="F1188" s="193"/>
      <c r="G1188" s="193"/>
      <c r="H1188" s="193"/>
      <c r="I1188" s="193"/>
      <c r="J1188" s="193"/>
    </row>
    <row r="1189" spans="1:10">
      <c r="A1189" s="193"/>
      <c r="B1189" s="193"/>
      <c r="C1189" s="192"/>
      <c r="D1189" s="192"/>
      <c r="E1189" s="192"/>
      <c r="F1189" s="193"/>
      <c r="G1189" s="193"/>
      <c r="H1189" s="193"/>
      <c r="I1189" s="193"/>
      <c r="J1189" s="193"/>
    </row>
    <row r="1190" spans="1:10">
      <c r="A1190" s="193"/>
      <c r="B1190" s="193"/>
      <c r="C1190" s="192"/>
      <c r="D1190" s="192"/>
      <c r="E1190" s="192"/>
      <c r="F1190" s="193"/>
      <c r="G1190" s="193"/>
      <c r="H1190" s="193"/>
      <c r="I1190" s="193"/>
      <c r="J1190" s="193"/>
    </row>
    <row r="1191" spans="1:10">
      <c r="A1191" s="193"/>
      <c r="B1191" s="193"/>
      <c r="C1191" s="192"/>
      <c r="D1191" s="192"/>
      <c r="E1191" s="192"/>
      <c r="F1191" s="193"/>
      <c r="G1191" s="193"/>
      <c r="H1191" s="193"/>
      <c r="I1191" s="193"/>
      <c r="J1191" s="193"/>
    </row>
    <row r="1192" spans="1:10">
      <c r="A1192" s="193"/>
      <c r="B1192" s="193"/>
      <c r="C1192" s="192"/>
      <c r="D1192" s="192"/>
      <c r="E1192" s="192"/>
      <c r="F1192" s="193"/>
      <c r="G1192" s="193"/>
      <c r="H1192" s="193"/>
      <c r="I1192" s="193"/>
      <c r="J1192" s="193"/>
    </row>
    <row r="1193" spans="1:10">
      <c r="A1193" s="193"/>
      <c r="B1193" s="193"/>
      <c r="C1193" s="192"/>
      <c r="D1193" s="192"/>
      <c r="E1193" s="192"/>
      <c r="F1193" s="193"/>
      <c r="G1193" s="193"/>
      <c r="H1193" s="193"/>
      <c r="I1193" s="193"/>
      <c r="J1193" s="193"/>
    </row>
    <row r="1194" spans="1:10">
      <c r="A1194" s="193"/>
      <c r="B1194" s="193"/>
      <c r="C1194" s="192"/>
      <c r="D1194" s="192"/>
      <c r="E1194" s="192"/>
      <c r="F1194" s="193"/>
      <c r="G1194" s="193"/>
      <c r="H1194" s="193"/>
      <c r="I1194" s="193"/>
      <c r="J1194" s="193"/>
    </row>
    <row r="1195" spans="1:10">
      <c r="A1195" s="193"/>
      <c r="B1195" s="193"/>
      <c r="C1195" s="192"/>
      <c r="D1195" s="192"/>
      <c r="E1195" s="192"/>
      <c r="F1195" s="193"/>
      <c r="G1195" s="193"/>
      <c r="H1195" s="193"/>
      <c r="I1195" s="193"/>
      <c r="J1195" s="193"/>
    </row>
    <row r="1196" spans="1:10">
      <c r="A1196" s="193"/>
      <c r="B1196" s="193"/>
      <c r="C1196" s="192"/>
      <c r="D1196" s="192"/>
      <c r="E1196" s="192"/>
      <c r="F1196" s="193"/>
      <c r="G1196" s="193"/>
      <c r="H1196" s="193"/>
      <c r="I1196" s="193"/>
      <c r="J1196" s="193"/>
    </row>
    <row r="1197" spans="1:10">
      <c r="A1197" s="193"/>
      <c r="B1197" s="193"/>
      <c r="C1197" s="192"/>
      <c r="D1197" s="192"/>
      <c r="E1197" s="192"/>
      <c r="F1197" s="193"/>
      <c r="G1197" s="193"/>
      <c r="H1197" s="193"/>
      <c r="I1197" s="193"/>
      <c r="J1197" s="193"/>
    </row>
    <row r="1198" spans="1:10">
      <c r="A1198" s="193"/>
      <c r="B1198" s="193"/>
      <c r="C1198" s="192"/>
      <c r="D1198" s="192"/>
      <c r="E1198" s="192"/>
      <c r="F1198" s="193"/>
      <c r="G1198" s="193"/>
      <c r="H1198" s="193"/>
      <c r="I1198" s="193"/>
      <c r="J1198" s="193"/>
    </row>
    <row r="1199" spans="1:10">
      <c r="A1199" s="193"/>
      <c r="B1199" s="193"/>
      <c r="C1199" s="192"/>
      <c r="D1199" s="192"/>
      <c r="E1199" s="192"/>
      <c r="F1199" s="193"/>
      <c r="G1199" s="193"/>
      <c r="H1199" s="193"/>
      <c r="I1199" s="193"/>
      <c r="J1199" s="193"/>
    </row>
    <row r="1200" spans="1:10">
      <c r="A1200" s="193"/>
      <c r="B1200" s="193"/>
      <c r="C1200" s="192"/>
      <c r="D1200" s="192"/>
      <c r="E1200" s="192"/>
      <c r="F1200" s="193"/>
      <c r="G1200" s="193"/>
      <c r="H1200" s="193"/>
      <c r="I1200" s="193"/>
      <c r="J1200" s="193"/>
    </row>
    <row r="1201" spans="1:10">
      <c r="A1201" s="193"/>
      <c r="B1201" s="193"/>
      <c r="C1201" s="192"/>
      <c r="D1201" s="192"/>
      <c r="E1201" s="192"/>
      <c r="F1201" s="193"/>
      <c r="G1201" s="193"/>
      <c r="H1201" s="193"/>
      <c r="I1201" s="193"/>
      <c r="J1201" s="193"/>
    </row>
    <row r="1202" spans="1:10">
      <c r="A1202" s="193"/>
      <c r="B1202" s="193"/>
      <c r="C1202" s="192"/>
      <c r="D1202" s="192"/>
      <c r="E1202" s="192"/>
      <c r="F1202" s="193"/>
      <c r="G1202" s="193"/>
      <c r="H1202" s="193"/>
      <c r="I1202" s="193"/>
      <c r="J1202" s="193"/>
    </row>
    <row r="1203" spans="1:10">
      <c r="A1203" s="193"/>
      <c r="B1203" s="193"/>
      <c r="C1203" s="192"/>
      <c r="D1203" s="192"/>
      <c r="E1203" s="192"/>
      <c r="F1203" s="193"/>
      <c r="G1203" s="193"/>
      <c r="H1203" s="193"/>
      <c r="I1203" s="193"/>
      <c r="J1203" s="193"/>
    </row>
    <row r="1204" spans="1:10">
      <c r="A1204" s="193"/>
      <c r="B1204" s="193"/>
      <c r="C1204" s="192"/>
      <c r="D1204" s="192"/>
      <c r="E1204" s="192"/>
      <c r="F1204" s="193"/>
      <c r="G1204" s="193"/>
      <c r="H1204" s="193"/>
      <c r="I1204" s="193"/>
      <c r="J1204" s="193"/>
    </row>
    <row r="1205" spans="1:10">
      <c r="A1205" s="193"/>
      <c r="B1205" s="193"/>
      <c r="C1205" s="192"/>
      <c r="D1205" s="192"/>
      <c r="E1205" s="192"/>
      <c r="F1205" s="193"/>
      <c r="G1205" s="193"/>
      <c r="H1205" s="193"/>
      <c r="I1205" s="193"/>
      <c r="J1205" s="193"/>
    </row>
    <row r="1206" spans="1:10">
      <c r="A1206" s="193"/>
      <c r="B1206" s="193"/>
      <c r="C1206" s="192"/>
      <c r="D1206" s="192"/>
      <c r="E1206" s="192"/>
      <c r="F1206" s="193"/>
      <c r="G1206" s="193"/>
      <c r="H1206" s="193"/>
      <c r="I1206" s="193"/>
      <c r="J1206" s="193"/>
    </row>
    <row r="1207" spans="1:10">
      <c r="A1207" s="193"/>
      <c r="B1207" s="193"/>
      <c r="C1207" s="192"/>
      <c r="D1207" s="192"/>
      <c r="E1207" s="192"/>
      <c r="F1207" s="193"/>
      <c r="G1207" s="193"/>
      <c r="H1207" s="193"/>
      <c r="I1207" s="193"/>
      <c r="J1207" s="193"/>
    </row>
    <row r="1208" spans="1:10">
      <c r="A1208" s="193"/>
      <c r="B1208" s="193"/>
      <c r="C1208" s="192"/>
      <c r="D1208" s="192"/>
      <c r="E1208" s="192"/>
      <c r="F1208" s="193"/>
      <c r="G1208" s="193"/>
      <c r="H1208" s="193"/>
      <c r="I1208" s="193"/>
      <c r="J1208" s="193"/>
    </row>
    <row r="1209" spans="1:10">
      <c r="A1209" s="193"/>
      <c r="B1209" s="193"/>
      <c r="C1209" s="192"/>
      <c r="D1209" s="192"/>
      <c r="E1209" s="192"/>
      <c r="F1209" s="193"/>
      <c r="G1209" s="193"/>
      <c r="H1209" s="193"/>
      <c r="I1209" s="193"/>
      <c r="J1209" s="193"/>
    </row>
    <row r="1210" spans="1:10">
      <c r="A1210" s="193"/>
      <c r="B1210" s="193"/>
      <c r="C1210" s="192"/>
      <c r="D1210" s="192"/>
      <c r="E1210" s="192"/>
      <c r="F1210" s="193"/>
      <c r="G1210" s="193"/>
      <c r="H1210" s="193"/>
      <c r="I1210" s="193"/>
      <c r="J1210" s="193"/>
    </row>
    <row r="1211" spans="1:10">
      <c r="A1211" s="193"/>
      <c r="B1211" s="193"/>
      <c r="C1211" s="192"/>
      <c r="D1211" s="192"/>
      <c r="E1211" s="192"/>
      <c r="F1211" s="193"/>
      <c r="G1211" s="193"/>
      <c r="H1211" s="193"/>
      <c r="I1211" s="193"/>
      <c r="J1211" s="193"/>
    </row>
    <row r="1212" spans="1:10">
      <c r="A1212" s="193"/>
      <c r="B1212" s="193"/>
      <c r="C1212" s="192"/>
      <c r="D1212" s="192"/>
      <c r="E1212" s="192"/>
      <c r="F1212" s="193"/>
      <c r="G1212" s="193"/>
      <c r="H1212" s="193"/>
      <c r="I1212" s="193"/>
      <c r="J1212" s="193"/>
    </row>
    <row r="1213" spans="1:10">
      <c r="A1213" s="193"/>
      <c r="B1213" s="193"/>
      <c r="C1213" s="192"/>
      <c r="D1213" s="192"/>
      <c r="E1213" s="192"/>
      <c r="F1213" s="193"/>
      <c r="G1213" s="193"/>
      <c r="H1213" s="193"/>
      <c r="I1213" s="193"/>
      <c r="J1213" s="193"/>
    </row>
    <row r="1214" spans="1:10">
      <c r="A1214" s="193"/>
      <c r="B1214" s="193"/>
      <c r="C1214" s="192"/>
      <c r="D1214" s="192"/>
      <c r="E1214" s="192"/>
      <c r="F1214" s="193"/>
      <c r="G1214" s="193"/>
      <c r="H1214" s="193"/>
      <c r="I1214" s="193"/>
      <c r="J1214" s="193"/>
    </row>
    <row r="1215" spans="1:10">
      <c r="A1215" s="193"/>
      <c r="B1215" s="193"/>
      <c r="C1215" s="192"/>
      <c r="D1215" s="192"/>
      <c r="E1215" s="192"/>
      <c r="F1215" s="193"/>
      <c r="G1215" s="193"/>
      <c r="H1215" s="193"/>
      <c r="I1215" s="193"/>
      <c r="J1215" s="193"/>
    </row>
    <row r="1216" spans="1:10">
      <c r="A1216" s="193"/>
      <c r="B1216" s="193"/>
      <c r="C1216" s="192"/>
      <c r="D1216" s="192"/>
      <c r="E1216" s="192"/>
      <c r="F1216" s="193"/>
      <c r="G1216" s="193"/>
      <c r="H1216" s="193"/>
      <c r="I1216" s="193"/>
      <c r="J1216" s="193"/>
    </row>
    <row r="1217" spans="1:10">
      <c r="A1217" s="193"/>
      <c r="B1217" s="193"/>
      <c r="C1217" s="192"/>
      <c r="D1217" s="192"/>
      <c r="E1217" s="192"/>
      <c r="F1217" s="193"/>
      <c r="G1217" s="193"/>
      <c r="H1217" s="193"/>
      <c r="I1217" s="193"/>
      <c r="J1217" s="193"/>
    </row>
    <row r="1218" spans="1:10">
      <c r="A1218" s="193"/>
      <c r="B1218" s="193"/>
      <c r="C1218" s="192"/>
      <c r="D1218" s="192"/>
      <c r="E1218" s="192"/>
      <c r="F1218" s="193"/>
      <c r="G1218" s="193"/>
      <c r="H1218" s="193"/>
      <c r="I1218" s="193"/>
      <c r="J1218" s="193"/>
    </row>
    <row r="1219" spans="1:10">
      <c r="A1219" s="193"/>
      <c r="B1219" s="193"/>
      <c r="C1219" s="192"/>
      <c r="D1219" s="192"/>
      <c r="E1219" s="192"/>
      <c r="F1219" s="193"/>
      <c r="G1219" s="193"/>
      <c r="H1219" s="193"/>
      <c r="I1219" s="193"/>
      <c r="J1219" s="193"/>
    </row>
    <row r="1220" spans="1:10">
      <c r="A1220" s="193"/>
      <c r="B1220" s="193"/>
      <c r="C1220" s="192"/>
      <c r="D1220" s="192"/>
      <c r="E1220" s="192"/>
      <c r="F1220" s="193"/>
      <c r="G1220" s="193"/>
      <c r="H1220" s="193"/>
      <c r="I1220" s="193"/>
      <c r="J1220" s="193"/>
    </row>
    <row r="1221" spans="1:10">
      <c r="A1221" s="193"/>
      <c r="B1221" s="193"/>
      <c r="C1221" s="192"/>
      <c r="D1221" s="192"/>
      <c r="E1221" s="192"/>
      <c r="F1221" s="193"/>
      <c r="G1221" s="193"/>
      <c r="H1221" s="193"/>
      <c r="I1221" s="193"/>
      <c r="J1221" s="193"/>
    </row>
    <row r="1222" spans="1:10">
      <c r="A1222" s="193"/>
      <c r="B1222" s="193"/>
      <c r="C1222" s="192"/>
      <c r="D1222" s="192"/>
      <c r="E1222" s="192"/>
      <c r="F1222" s="193"/>
      <c r="G1222" s="193"/>
      <c r="H1222" s="193"/>
      <c r="I1222" s="193"/>
      <c r="J1222" s="193"/>
    </row>
    <row r="1223" spans="1:10">
      <c r="A1223" s="193"/>
      <c r="B1223" s="193"/>
      <c r="C1223" s="192"/>
      <c r="D1223" s="192"/>
      <c r="E1223" s="192"/>
      <c r="F1223" s="193"/>
      <c r="G1223" s="193"/>
      <c r="H1223" s="193"/>
      <c r="I1223" s="193"/>
      <c r="J1223" s="193"/>
    </row>
    <row r="1224" spans="1:10">
      <c r="A1224" s="193"/>
      <c r="B1224" s="193"/>
      <c r="C1224" s="192"/>
      <c r="D1224" s="192"/>
      <c r="E1224" s="192"/>
      <c r="F1224" s="193"/>
      <c r="G1224" s="193"/>
      <c r="H1224" s="193"/>
      <c r="I1224" s="193"/>
      <c r="J1224" s="193"/>
    </row>
    <row r="1225" spans="1:10">
      <c r="A1225" s="193"/>
      <c r="B1225" s="193"/>
      <c r="C1225" s="192"/>
      <c r="D1225" s="192"/>
      <c r="E1225" s="192"/>
      <c r="F1225" s="193"/>
      <c r="G1225" s="193"/>
      <c r="H1225" s="193"/>
      <c r="I1225" s="193"/>
      <c r="J1225" s="193"/>
    </row>
    <row r="1226" spans="1:10">
      <c r="A1226" s="193"/>
      <c r="B1226" s="193"/>
      <c r="C1226" s="192"/>
      <c r="D1226" s="192"/>
      <c r="E1226" s="192"/>
      <c r="F1226" s="193"/>
      <c r="G1226" s="193"/>
      <c r="H1226" s="193"/>
      <c r="I1226" s="193"/>
      <c r="J1226" s="193"/>
    </row>
    <row r="1227" spans="1:10">
      <c r="A1227" s="193"/>
      <c r="B1227" s="193"/>
      <c r="C1227" s="192"/>
      <c r="D1227" s="192"/>
      <c r="E1227" s="192"/>
      <c r="F1227" s="193"/>
      <c r="G1227" s="193"/>
      <c r="H1227" s="193"/>
      <c r="I1227" s="193"/>
      <c r="J1227" s="193"/>
    </row>
    <row r="1228" spans="1:10">
      <c r="A1228" s="193"/>
      <c r="B1228" s="193"/>
      <c r="C1228" s="192"/>
      <c r="D1228" s="192"/>
      <c r="E1228" s="192"/>
      <c r="F1228" s="193"/>
      <c r="G1228" s="193"/>
      <c r="H1228" s="193"/>
      <c r="I1228" s="193"/>
      <c r="J1228" s="193"/>
    </row>
    <row r="1229" spans="1:10">
      <c r="A1229" s="193"/>
      <c r="B1229" s="193"/>
      <c r="C1229" s="192"/>
      <c r="D1229" s="192"/>
      <c r="E1229" s="192"/>
      <c r="F1229" s="193"/>
      <c r="G1229" s="193"/>
      <c r="H1229" s="193"/>
      <c r="I1229" s="193"/>
      <c r="J1229" s="193"/>
    </row>
    <row r="1230" spans="1:10">
      <c r="A1230" s="193"/>
      <c r="B1230" s="193"/>
      <c r="C1230" s="192"/>
      <c r="D1230" s="192"/>
      <c r="E1230" s="192"/>
      <c r="F1230" s="193"/>
      <c r="G1230" s="193"/>
      <c r="H1230" s="193"/>
      <c r="I1230" s="193"/>
      <c r="J1230" s="193"/>
    </row>
    <row r="1231" spans="1:10">
      <c r="A1231" s="193"/>
      <c r="B1231" s="193"/>
      <c r="C1231" s="192"/>
      <c r="D1231" s="192"/>
      <c r="E1231" s="192"/>
      <c r="F1231" s="193"/>
      <c r="G1231" s="193"/>
      <c r="H1231" s="193"/>
      <c r="I1231" s="193"/>
      <c r="J1231" s="193"/>
    </row>
    <row r="1232" spans="1:10">
      <c r="A1232" s="193"/>
      <c r="B1232" s="193"/>
      <c r="C1232" s="192"/>
      <c r="D1232" s="192"/>
      <c r="E1232" s="192"/>
      <c r="F1232" s="193"/>
      <c r="G1232" s="193"/>
      <c r="H1232" s="193"/>
      <c r="I1232" s="193"/>
      <c r="J1232" s="193"/>
    </row>
    <row r="1233" spans="1:10">
      <c r="A1233" s="193"/>
      <c r="B1233" s="193"/>
      <c r="C1233" s="192"/>
      <c r="D1233" s="192"/>
      <c r="E1233" s="192"/>
      <c r="F1233" s="193"/>
      <c r="G1233" s="193"/>
      <c r="H1233" s="193"/>
      <c r="I1233" s="193"/>
      <c r="J1233" s="193"/>
    </row>
    <row r="1234" spans="1:10">
      <c r="A1234" s="193"/>
      <c r="B1234" s="193"/>
      <c r="C1234" s="192"/>
      <c r="D1234" s="192"/>
      <c r="E1234" s="192"/>
      <c r="F1234" s="193"/>
      <c r="G1234" s="193"/>
      <c r="H1234" s="193"/>
      <c r="I1234" s="193"/>
      <c r="J1234" s="193"/>
    </row>
    <row r="1235" spans="1:10">
      <c r="A1235" s="193"/>
      <c r="B1235" s="193"/>
      <c r="C1235" s="192"/>
      <c r="D1235" s="192"/>
      <c r="E1235" s="192"/>
      <c r="F1235" s="193"/>
      <c r="G1235" s="193"/>
      <c r="H1235" s="193"/>
      <c r="I1235" s="193"/>
      <c r="J1235" s="193"/>
    </row>
    <row r="1236" spans="1:10">
      <c r="A1236" s="193"/>
      <c r="B1236" s="193"/>
      <c r="C1236" s="192"/>
      <c r="D1236" s="192"/>
      <c r="E1236" s="192"/>
      <c r="F1236" s="193"/>
      <c r="G1236" s="193"/>
      <c r="H1236" s="193"/>
      <c r="I1236" s="193"/>
      <c r="J1236" s="193"/>
    </row>
    <row r="1237" spans="1:10">
      <c r="A1237" s="193"/>
      <c r="B1237" s="193"/>
      <c r="C1237" s="192"/>
      <c r="D1237" s="192"/>
      <c r="E1237" s="192"/>
      <c r="F1237" s="193"/>
      <c r="G1237" s="193"/>
      <c r="H1237" s="193"/>
      <c r="I1237" s="193"/>
      <c r="J1237" s="193"/>
    </row>
    <row r="1238" spans="1:10">
      <c r="A1238" s="193"/>
      <c r="B1238" s="193"/>
      <c r="C1238" s="192"/>
      <c r="D1238" s="192"/>
      <c r="E1238" s="192"/>
      <c r="F1238" s="193"/>
      <c r="G1238" s="193"/>
      <c r="H1238" s="193"/>
      <c r="I1238" s="193"/>
      <c r="J1238" s="193"/>
    </row>
    <row r="1239" spans="1:10">
      <c r="A1239" s="193"/>
      <c r="B1239" s="193"/>
      <c r="C1239" s="192"/>
      <c r="D1239" s="192"/>
      <c r="E1239" s="192"/>
      <c r="F1239" s="193"/>
      <c r="G1239" s="193"/>
      <c r="H1239" s="193"/>
      <c r="I1239" s="193"/>
      <c r="J1239" s="193"/>
    </row>
    <row r="1240" spans="1:10">
      <c r="A1240" s="193"/>
      <c r="B1240" s="193"/>
      <c r="C1240" s="192"/>
      <c r="D1240" s="192"/>
      <c r="E1240" s="192"/>
      <c r="F1240" s="193"/>
      <c r="G1240" s="193"/>
      <c r="H1240" s="193"/>
      <c r="I1240" s="193"/>
      <c r="J1240" s="193"/>
    </row>
    <row r="1241" spans="1:10">
      <c r="A1241" s="193"/>
      <c r="B1241" s="193"/>
      <c r="C1241" s="192"/>
      <c r="D1241" s="192"/>
      <c r="E1241" s="192"/>
      <c r="F1241" s="193"/>
      <c r="G1241" s="193"/>
      <c r="H1241" s="193"/>
      <c r="I1241" s="193"/>
      <c r="J1241" s="193"/>
    </row>
    <row r="1242" spans="1:10">
      <c r="A1242" s="193"/>
      <c r="B1242" s="193"/>
      <c r="C1242" s="192"/>
      <c r="D1242" s="192"/>
      <c r="E1242" s="192"/>
      <c r="F1242" s="193"/>
      <c r="G1242" s="193"/>
      <c r="H1242" s="193"/>
      <c r="I1242" s="193"/>
      <c r="J1242" s="193"/>
    </row>
    <row r="1243" spans="1:10">
      <c r="A1243" s="193"/>
      <c r="B1243" s="193"/>
      <c r="C1243" s="192"/>
      <c r="D1243" s="192"/>
      <c r="E1243" s="192"/>
      <c r="F1243" s="193"/>
      <c r="G1243" s="193"/>
      <c r="H1243" s="193"/>
      <c r="I1243" s="193"/>
      <c r="J1243" s="193"/>
    </row>
    <row r="1244" spans="1:10">
      <c r="A1244" s="193"/>
      <c r="B1244" s="193"/>
      <c r="C1244" s="192"/>
      <c r="D1244" s="192"/>
      <c r="E1244" s="192"/>
      <c r="F1244" s="193"/>
      <c r="G1244" s="193"/>
      <c r="H1244" s="193"/>
      <c r="I1244" s="193"/>
      <c r="J1244" s="193"/>
    </row>
    <row r="1245" spans="1:10">
      <c r="A1245" s="193"/>
      <c r="B1245" s="193"/>
      <c r="C1245" s="192"/>
      <c r="D1245" s="192"/>
      <c r="E1245" s="192"/>
      <c r="F1245" s="193"/>
      <c r="G1245" s="193"/>
      <c r="H1245" s="193"/>
      <c r="I1245" s="193"/>
      <c r="J1245" s="193"/>
    </row>
    <row r="1246" spans="1:10">
      <c r="A1246" s="193"/>
      <c r="B1246" s="193"/>
      <c r="C1246" s="192"/>
      <c r="D1246" s="192"/>
      <c r="E1246" s="192"/>
      <c r="F1246" s="193"/>
      <c r="G1246" s="193"/>
      <c r="H1246" s="193"/>
      <c r="I1246" s="193"/>
      <c r="J1246" s="193"/>
    </row>
    <row r="1247" spans="1:10">
      <c r="A1247" s="193"/>
      <c r="B1247" s="193"/>
      <c r="C1247" s="192"/>
      <c r="D1247" s="192"/>
      <c r="E1247" s="192"/>
      <c r="F1247" s="193"/>
      <c r="G1247" s="193"/>
      <c r="H1247" s="193"/>
      <c r="I1247" s="193"/>
      <c r="J1247" s="193"/>
    </row>
    <row r="1248" spans="1:10">
      <c r="A1248" s="193"/>
      <c r="B1248" s="193"/>
      <c r="C1248" s="192"/>
      <c r="D1248" s="192"/>
      <c r="E1248" s="192"/>
      <c r="F1248" s="193"/>
      <c r="G1248" s="193"/>
      <c r="H1248" s="193"/>
      <c r="I1248" s="193"/>
      <c r="J1248" s="193"/>
    </row>
    <row r="1249" spans="1:10">
      <c r="A1249" s="193"/>
      <c r="B1249" s="193"/>
      <c r="C1249" s="192"/>
      <c r="D1249" s="192"/>
      <c r="E1249" s="192"/>
      <c r="F1249" s="193"/>
      <c r="G1249" s="193"/>
      <c r="H1249" s="193"/>
      <c r="I1249" s="193"/>
      <c r="J1249" s="193"/>
    </row>
    <row r="1250" spans="1:10">
      <c r="A1250" s="193"/>
      <c r="B1250" s="193"/>
      <c r="C1250" s="192"/>
      <c r="D1250" s="192"/>
      <c r="E1250" s="192"/>
      <c r="F1250" s="193"/>
      <c r="G1250" s="193"/>
      <c r="H1250" s="193"/>
      <c r="I1250" s="193"/>
      <c r="J1250" s="193"/>
    </row>
    <row r="1251" spans="1:10">
      <c r="A1251" s="193"/>
      <c r="B1251" s="193"/>
      <c r="C1251" s="192"/>
      <c r="D1251" s="192"/>
      <c r="E1251" s="192"/>
      <c r="F1251" s="193"/>
      <c r="G1251" s="193"/>
      <c r="H1251" s="193"/>
      <c r="I1251" s="193"/>
      <c r="J1251" s="193"/>
    </row>
    <row r="1252" spans="1:10">
      <c r="A1252" s="193"/>
      <c r="B1252" s="193"/>
      <c r="C1252" s="192"/>
      <c r="D1252" s="192"/>
      <c r="E1252" s="192"/>
      <c r="F1252" s="193"/>
      <c r="G1252" s="193"/>
      <c r="H1252" s="193"/>
      <c r="I1252" s="193"/>
      <c r="J1252" s="193"/>
    </row>
    <row r="1253" spans="1:10">
      <c r="A1253" s="193"/>
      <c r="B1253" s="193"/>
      <c r="C1253" s="192"/>
      <c r="D1253" s="192"/>
      <c r="E1253" s="192"/>
      <c r="F1253" s="193"/>
      <c r="G1253" s="193"/>
      <c r="H1253" s="193"/>
      <c r="I1253" s="193"/>
      <c r="J1253" s="193"/>
    </row>
    <row r="1254" spans="1:10">
      <c r="A1254" s="193"/>
      <c r="B1254" s="193"/>
      <c r="C1254" s="192"/>
      <c r="D1254" s="192"/>
      <c r="E1254" s="192"/>
      <c r="F1254" s="193"/>
      <c r="G1254" s="193"/>
      <c r="H1254" s="193"/>
      <c r="I1254" s="193"/>
      <c r="J1254" s="193"/>
    </row>
    <row r="1255" spans="1:10">
      <c r="A1255" s="193"/>
      <c r="B1255" s="193"/>
      <c r="C1255" s="192"/>
      <c r="D1255" s="192"/>
      <c r="E1255" s="192"/>
      <c r="F1255" s="193"/>
      <c r="G1255" s="193"/>
      <c r="H1255" s="193"/>
      <c r="I1255" s="193"/>
      <c r="J1255" s="193"/>
    </row>
    <row r="1256" spans="1:10">
      <c r="A1256" s="193"/>
      <c r="B1256" s="193"/>
      <c r="C1256" s="192"/>
      <c r="D1256" s="192"/>
      <c r="E1256" s="192"/>
      <c r="F1256" s="193"/>
      <c r="G1256" s="193"/>
      <c r="H1256" s="193"/>
      <c r="I1256" s="193"/>
      <c r="J1256" s="193"/>
    </row>
    <row r="1257" spans="1:10">
      <c r="A1257" s="193"/>
      <c r="B1257" s="193"/>
      <c r="C1257" s="192"/>
      <c r="D1257" s="192"/>
      <c r="E1257" s="192"/>
      <c r="F1257" s="193"/>
      <c r="G1257" s="193"/>
      <c r="H1257" s="193"/>
      <c r="I1257" s="193"/>
      <c r="J1257" s="193"/>
    </row>
    <row r="1258" spans="1:10">
      <c r="A1258" s="193"/>
      <c r="B1258" s="193"/>
      <c r="C1258" s="192"/>
      <c r="D1258" s="192"/>
      <c r="E1258" s="192"/>
      <c r="F1258" s="193"/>
      <c r="G1258" s="193"/>
      <c r="H1258" s="193"/>
      <c r="I1258" s="193"/>
      <c r="J1258" s="193"/>
    </row>
    <row r="1259" spans="1:10">
      <c r="A1259" s="193"/>
      <c r="B1259" s="193"/>
      <c r="C1259" s="192"/>
      <c r="D1259" s="192"/>
      <c r="E1259" s="192"/>
      <c r="F1259" s="193"/>
      <c r="G1259" s="193"/>
      <c r="H1259" s="193"/>
      <c r="I1259" s="193"/>
      <c r="J1259" s="193"/>
    </row>
    <row r="1260" spans="1:10">
      <c r="A1260" s="193"/>
      <c r="B1260" s="193"/>
      <c r="C1260" s="192"/>
      <c r="D1260" s="192"/>
      <c r="E1260" s="192"/>
      <c r="F1260" s="193"/>
      <c r="G1260" s="193"/>
      <c r="H1260" s="193"/>
      <c r="I1260" s="193"/>
      <c r="J1260" s="193"/>
    </row>
    <row r="1261" spans="1:10">
      <c r="A1261" s="193"/>
      <c r="B1261" s="193"/>
      <c r="C1261" s="192"/>
      <c r="D1261" s="192"/>
      <c r="E1261" s="192"/>
      <c r="F1261" s="193"/>
      <c r="G1261" s="193"/>
      <c r="H1261" s="193"/>
      <c r="I1261" s="193"/>
      <c r="J1261" s="193"/>
    </row>
    <row r="1262" spans="1:10">
      <c r="A1262" s="193"/>
      <c r="B1262" s="193"/>
      <c r="C1262" s="192"/>
      <c r="D1262" s="192"/>
      <c r="E1262" s="192"/>
      <c r="F1262" s="193"/>
      <c r="G1262" s="193"/>
      <c r="H1262" s="193"/>
      <c r="I1262" s="193"/>
      <c r="J1262" s="193"/>
    </row>
    <row r="1263" spans="1:10">
      <c r="A1263" s="193"/>
      <c r="B1263" s="193"/>
      <c r="C1263" s="192"/>
      <c r="D1263" s="192"/>
      <c r="E1263" s="192"/>
      <c r="F1263" s="193"/>
      <c r="G1263" s="193"/>
      <c r="H1263" s="193"/>
      <c r="I1263" s="193"/>
      <c r="J1263" s="193"/>
    </row>
    <row r="1264" spans="1:10">
      <c r="A1264" s="193"/>
      <c r="B1264" s="193"/>
      <c r="C1264" s="192"/>
      <c r="D1264" s="192"/>
      <c r="E1264" s="192"/>
      <c r="F1264" s="193"/>
      <c r="G1264" s="193"/>
      <c r="H1264" s="193"/>
      <c r="I1264" s="193"/>
      <c r="J1264" s="193"/>
    </row>
    <row r="1265" spans="1:10">
      <c r="A1265" s="193"/>
      <c r="B1265" s="193"/>
      <c r="C1265" s="192"/>
      <c r="D1265" s="192"/>
      <c r="E1265" s="192"/>
      <c r="F1265" s="193"/>
      <c r="G1265" s="193"/>
      <c r="H1265" s="193"/>
      <c r="I1265" s="193"/>
      <c r="J1265" s="193"/>
    </row>
    <row r="1266" spans="1:10">
      <c r="A1266" s="193"/>
      <c r="B1266" s="193"/>
      <c r="C1266" s="192"/>
      <c r="D1266" s="192"/>
      <c r="E1266" s="192"/>
      <c r="F1266" s="193"/>
      <c r="G1266" s="193"/>
      <c r="H1266" s="193"/>
      <c r="I1266" s="193"/>
      <c r="J1266" s="193"/>
    </row>
    <row r="1267" spans="1:10">
      <c r="A1267" s="193"/>
      <c r="B1267" s="193"/>
      <c r="C1267" s="192"/>
      <c r="D1267" s="192"/>
      <c r="E1267" s="192"/>
      <c r="F1267" s="193"/>
      <c r="G1267" s="193"/>
      <c r="H1267" s="193"/>
      <c r="I1267" s="193"/>
      <c r="J1267" s="193"/>
    </row>
    <row r="1268" spans="1:10">
      <c r="A1268" s="193"/>
      <c r="B1268" s="193"/>
      <c r="C1268" s="192"/>
      <c r="D1268" s="192"/>
      <c r="E1268" s="192"/>
      <c r="F1268" s="193"/>
      <c r="G1268" s="193"/>
      <c r="H1268" s="193"/>
      <c r="I1268" s="193"/>
      <c r="J1268" s="193"/>
    </row>
    <row r="1269" spans="1:10">
      <c r="A1269" s="193"/>
      <c r="B1269" s="193"/>
      <c r="C1269" s="192"/>
      <c r="D1269" s="192"/>
      <c r="E1269" s="192"/>
      <c r="F1269" s="193"/>
      <c r="G1269" s="193"/>
      <c r="H1269" s="193"/>
      <c r="I1269" s="193"/>
      <c r="J1269" s="193"/>
    </row>
    <row r="1270" spans="1:10">
      <c r="A1270" s="193"/>
      <c r="B1270" s="193"/>
      <c r="C1270" s="192"/>
      <c r="D1270" s="192"/>
      <c r="E1270" s="192"/>
      <c r="F1270" s="193"/>
      <c r="G1270" s="193"/>
      <c r="H1270" s="193"/>
      <c r="I1270" s="193"/>
      <c r="J1270" s="193"/>
    </row>
    <row r="1271" spans="1:10">
      <c r="A1271" s="193"/>
      <c r="B1271" s="193"/>
      <c r="C1271" s="192"/>
      <c r="D1271" s="192"/>
      <c r="E1271" s="192"/>
      <c r="F1271" s="193"/>
      <c r="G1271" s="193"/>
      <c r="H1271" s="193"/>
      <c r="I1271" s="193"/>
      <c r="J1271" s="193"/>
    </row>
    <row r="1272" spans="1:10">
      <c r="A1272" s="193"/>
      <c r="B1272" s="193"/>
      <c r="C1272" s="192"/>
      <c r="D1272" s="192"/>
      <c r="E1272" s="192"/>
      <c r="F1272" s="193"/>
      <c r="G1272" s="193"/>
      <c r="H1272" s="193"/>
      <c r="I1272" s="193"/>
      <c r="J1272" s="193"/>
    </row>
    <row r="1273" spans="1:10">
      <c r="A1273" s="193"/>
      <c r="B1273" s="193"/>
      <c r="C1273" s="192"/>
      <c r="D1273" s="192"/>
      <c r="E1273" s="192"/>
      <c r="F1273" s="193"/>
      <c r="G1273" s="193"/>
      <c r="H1273" s="193"/>
      <c r="I1273" s="193"/>
      <c r="J1273" s="193"/>
    </row>
    <row r="1274" spans="1:10">
      <c r="A1274" s="193"/>
      <c r="B1274" s="193"/>
      <c r="C1274" s="192"/>
      <c r="D1274" s="192"/>
      <c r="E1274" s="192"/>
      <c r="F1274" s="193"/>
      <c r="G1274" s="193"/>
      <c r="H1274" s="193"/>
      <c r="I1274" s="193"/>
      <c r="J1274" s="193"/>
    </row>
    <row r="1275" spans="1:10">
      <c r="A1275" s="193"/>
      <c r="B1275" s="193"/>
      <c r="C1275" s="192"/>
      <c r="D1275" s="192"/>
      <c r="E1275" s="192"/>
      <c r="F1275" s="193"/>
      <c r="G1275" s="193"/>
      <c r="H1275" s="193"/>
      <c r="I1275" s="193"/>
      <c r="J1275" s="193"/>
    </row>
    <row r="1276" spans="1:10">
      <c r="A1276" s="193"/>
      <c r="B1276" s="193"/>
      <c r="C1276" s="192"/>
      <c r="D1276" s="192"/>
      <c r="E1276" s="192"/>
      <c r="F1276" s="193"/>
      <c r="G1276" s="193"/>
      <c r="H1276" s="193"/>
      <c r="I1276" s="193"/>
      <c r="J1276" s="193"/>
    </row>
    <row r="1277" spans="1:10">
      <c r="A1277" s="193"/>
      <c r="B1277" s="193"/>
      <c r="C1277" s="192"/>
      <c r="D1277" s="192"/>
      <c r="E1277" s="192"/>
      <c r="F1277" s="193"/>
      <c r="G1277" s="193"/>
      <c r="H1277" s="193"/>
      <c r="I1277" s="193"/>
      <c r="J1277" s="193"/>
    </row>
    <row r="1278" spans="1:10">
      <c r="A1278" s="193"/>
      <c r="B1278" s="193"/>
      <c r="C1278" s="192"/>
      <c r="D1278" s="192"/>
      <c r="E1278" s="192"/>
      <c r="F1278" s="193"/>
      <c r="G1278" s="193"/>
      <c r="H1278" s="193"/>
      <c r="I1278" s="193"/>
      <c r="J1278" s="193"/>
    </row>
    <row r="1279" spans="1:10">
      <c r="A1279" s="193"/>
      <c r="B1279" s="193"/>
      <c r="C1279" s="192"/>
      <c r="D1279" s="192"/>
      <c r="E1279" s="192"/>
      <c r="F1279" s="193"/>
      <c r="G1279" s="193"/>
      <c r="H1279" s="193"/>
      <c r="I1279" s="193"/>
      <c r="J1279" s="193"/>
    </row>
    <row r="1280" spans="1:10">
      <c r="A1280" s="193"/>
      <c r="B1280" s="193"/>
      <c r="C1280" s="192"/>
      <c r="D1280" s="192"/>
      <c r="E1280" s="192"/>
      <c r="F1280" s="193"/>
      <c r="G1280" s="193"/>
      <c r="H1280" s="193"/>
      <c r="I1280" s="193"/>
      <c r="J1280" s="193"/>
    </row>
    <row r="1281" spans="1:10">
      <c r="A1281" s="193"/>
      <c r="B1281" s="193"/>
      <c r="C1281" s="192"/>
      <c r="D1281" s="192"/>
      <c r="E1281" s="192"/>
      <c r="F1281" s="193"/>
      <c r="G1281" s="193"/>
      <c r="H1281" s="193"/>
      <c r="I1281" s="193"/>
      <c r="J1281" s="193"/>
    </row>
    <row r="1282" spans="1:10">
      <c r="A1282" s="193"/>
      <c r="B1282" s="193"/>
      <c r="C1282" s="192"/>
      <c r="D1282" s="192"/>
      <c r="E1282" s="192"/>
      <c r="F1282" s="193"/>
      <c r="G1282" s="193"/>
      <c r="H1282" s="193"/>
      <c r="I1282" s="193"/>
      <c r="J1282" s="193"/>
    </row>
    <row r="1283" spans="1:10">
      <c r="A1283" s="193"/>
      <c r="B1283" s="193"/>
      <c r="C1283" s="192"/>
      <c r="D1283" s="192"/>
      <c r="E1283" s="192"/>
      <c r="F1283" s="193"/>
      <c r="G1283" s="193"/>
      <c r="H1283" s="193"/>
      <c r="I1283" s="193"/>
      <c r="J1283" s="193"/>
    </row>
    <row r="1284" spans="1:10">
      <c r="A1284" s="193"/>
      <c r="B1284" s="193"/>
      <c r="C1284" s="192"/>
      <c r="D1284" s="192"/>
      <c r="E1284" s="192"/>
      <c r="F1284" s="193"/>
      <c r="G1284" s="193"/>
      <c r="H1284" s="193"/>
      <c r="I1284" s="193"/>
      <c r="J1284" s="193"/>
    </row>
    <row r="1285" spans="1:10">
      <c r="A1285" s="193"/>
      <c r="B1285" s="193"/>
      <c r="C1285" s="192"/>
      <c r="D1285" s="192"/>
      <c r="E1285" s="192"/>
      <c r="F1285" s="193"/>
      <c r="G1285" s="193"/>
      <c r="H1285" s="193"/>
      <c r="I1285" s="193"/>
      <c r="J1285" s="193"/>
    </row>
    <row r="1286" spans="1:10">
      <c r="A1286" s="193"/>
      <c r="B1286" s="193"/>
      <c r="C1286" s="192"/>
      <c r="D1286" s="192"/>
      <c r="E1286" s="192"/>
      <c r="F1286" s="193"/>
      <c r="G1286" s="193"/>
      <c r="H1286" s="193"/>
      <c r="I1286" s="193"/>
      <c r="J1286" s="193"/>
    </row>
    <row r="1287" spans="1:10">
      <c r="A1287" s="193"/>
      <c r="B1287" s="193"/>
      <c r="C1287" s="192"/>
      <c r="D1287" s="192"/>
      <c r="E1287" s="192"/>
      <c r="F1287" s="193"/>
      <c r="G1287" s="193"/>
      <c r="H1287" s="193"/>
      <c r="I1287" s="193"/>
      <c r="J1287" s="193"/>
    </row>
    <row r="1288" spans="1:10">
      <c r="A1288" s="193"/>
      <c r="B1288" s="193"/>
      <c r="C1288" s="192"/>
      <c r="D1288" s="192"/>
      <c r="E1288" s="192"/>
      <c r="F1288" s="193"/>
      <c r="G1288" s="193"/>
      <c r="H1288" s="193"/>
      <c r="I1288" s="193"/>
      <c r="J1288" s="193"/>
    </row>
    <row r="1289" spans="1:10">
      <c r="A1289" s="193"/>
      <c r="B1289" s="193"/>
      <c r="C1289" s="192"/>
      <c r="D1289" s="192"/>
      <c r="E1289" s="192"/>
      <c r="F1289" s="193"/>
      <c r="G1289" s="193"/>
      <c r="H1289" s="193"/>
      <c r="I1289" s="193"/>
      <c r="J1289" s="193"/>
    </row>
    <row r="1290" spans="1:10">
      <c r="A1290" s="193"/>
      <c r="B1290" s="193"/>
      <c r="C1290" s="192"/>
      <c r="D1290" s="192"/>
      <c r="E1290" s="192"/>
      <c r="F1290" s="193"/>
      <c r="G1290" s="193"/>
      <c r="H1290" s="193"/>
      <c r="I1290" s="193"/>
      <c r="J1290" s="193"/>
    </row>
    <row r="1291" spans="1:10">
      <c r="A1291" s="193"/>
      <c r="B1291" s="193"/>
      <c r="C1291" s="192"/>
      <c r="D1291" s="192"/>
      <c r="E1291" s="192"/>
      <c r="F1291" s="193"/>
      <c r="G1291" s="193"/>
      <c r="H1291" s="193"/>
      <c r="I1291" s="193"/>
      <c r="J1291" s="193"/>
    </row>
    <row r="1292" spans="1:10">
      <c r="A1292" s="193"/>
      <c r="B1292" s="193"/>
      <c r="C1292" s="192"/>
      <c r="D1292" s="192"/>
      <c r="E1292" s="192"/>
      <c r="F1292" s="193"/>
      <c r="G1292" s="193"/>
      <c r="H1292" s="193"/>
      <c r="I1292" s="193"/>
      <c r="J1292" s="193"/>
    </row>
    <row r="1293" spans="1:10">
      <c r="A1293" s="193"/>
      <c r="B1293" s="193"/>
      <c r="C1293" s="192"/>
      <c r="D1293" s="192"/>
      <c r="E1293" s="192"/>
      <c r="F1293" s="193"/>
      <c r="G1293" s="193"/>
      <c r="H1293" s="193"/>
      <c r="I1293" s="193"/>
      <c r="J1293" s="193"/>
    </row>
    <row r="1294" spans="1:10">
      <c r="A1294" s="193"/>
      <c r="B1294" s="193"/>
      <c r="C1294" s="192"/>
      <c r="D1294" s="192"/>
      <c r="E1294" s="192"/>
      <c r="F1294" s="193"/>
      <c r="G1294" s="193"/>
      <c r="H1294" s="193"/>
      <c r="I1294" s="193"/>
      <c r="J1294" s="193"/>
    </row>
    <row r="1295" spans="1:10">
      <c r="A1295" s="193"/>
      <c r="B1295" s="193"/>
      <c r="C1295" s="192"/>
      <c r="D1295" s="192"/>
      <c r="E1295" s="192"/>
      <c r="F1295" s="193"/>
      <c r="G1295" s="193"/>
      <c r="H1295" s="193"/>
      <c r="I1295" s="193"/>
      <c r="J1295" s="193"/>
    </row>
    <row r="1296" spans="1:10">
      <c r="A1296" s="193"/>
      <c r="B1296" s="193"/>
      <c r="C1296" s="192"/>
      <c r="D1296" s="192"/>
      <c r="E1296" s="192"/>
      <c r="F1296" s="193"/>
      <c r="G1296" s="193"/>
      <c r="H1296" s="193"/>
      <c r="I1296" s="193"/>
      <c r="J1296" s="193"/>
    </row>
    <row r="1297" spans="1:10">
      <c r="A1297" s="193"/>
      <c r="B1297" s="193"/>
      <c r="C1297" s="192"/>
      <c r="D1297" s="192"/>
      <c r="E1297" s="192"/>
      <c r="F1297" s="193"/>
      <c r="G1297" s="193"/>
      <c r="H1297" s="193"/>
      <c r="I1297" s="193"/>
      <c r="J1297" s="193"/>
    </row>
    <row r="1298" spans="1:10">
      <c r="A1298" s="193"/>
      <c r="B1298" s="193"/>
      <c r="C1298" s="192"/>
      <c r="D1298" s="192"/>
      <c r="E1298" s="192"/>
      <c r="F1298" s="193"/>
      <c r="G1298" s="193"/>
      <c r="H1298" s="193"/>
      <c r="I1298" s="193"/>
      <c r="J1298" s="193"/>
    </row>
    <row r="1299" spans="1:10">
      <c r="A1299" s="193"/>
      <c r="B1299" s="193"/>
      <c r="C1299" s="192"/>
      <c r="D1299" s="192"/>
      <c r="E1299" s="192"/>
      <c r="F1299" s="193"/>
      <c r="G1299" s="193"/>
      <c r="H1299" s="193"/>
      <c r="I1299" s="193"/>
      <c r="J1299" s="193"/>
    </row>
    <row r="1300" spans="1:10">
      <c r="A1300" s="193"/>
      <c r="B1300" s="193"/>
      <c r="C1300" s="192"/>
      <c r="D1300" s="192"/>
      <c r="E1300" s="192"/>
      <c r="F1300" s="193"/>
      <c r="G1300" s="193"/>
      <c r="H1300" s="193"/>
      <c r="I1300" s="193"/>
      <c r="J1300" s="193"/>
    </row>
    <row r="1301" spans="1:10">
      <c r="A1301" s="193"/>
      <c r="B1301" s="193"/>
      <c r="C1301" s="192"/>
      <c r="D1301" s="192"/>
      <c r="E1301" s="192"/>
      <c r="F1301" s="193"/>
      <c r="G1301" s="193"/>
      <c r="H1301" s="193"/>
      <c r="I1301" s="193"/>
      <c r="J1301" s="193"/>
    </row>
    <row r="1302" spans="1:10">
      <c r="A1302" s="193"/>
      <c r="B1302" s="193"/>
      <c r="C1302" s="192"/>
      <c r="D1302" s="192"/>
      <c r="E1302" s="192"/>
      <c r="F1302" s="193"/>
      <c r="G1302" s="193"/>
      <c r="H1302" s="193"/>
      <c r="I1302" s="193"/>
      <c r="J1302" s="193"/>
    </row>
    <row r="1303" spans="1:10">
      <c r="A1303" s="193"/>
      <c r="B1303" s="193"/>
      <c r="C1303" s="192"/>
      <c r="D1303" s="192"/>
      <c r="E1303" s="192"/>
      <c r="F1303" s="193"/>
      <c r="G1303" s="193"/>
      <c r="H1303" s="193"/>
      <c r="I1303" s="193"/>
      <c r="J1303" s="193"/>
    </row>
    <row r="1304" spans="1:10">
      <c r="A1304" s="193"/>
      <c r="B1304" s="193"/>
      <c r="C1304" s="192"/>
      <c r="D1304" s="192"/>
      <c r="E1304" s="192"/>
      <c r="F1304" s="193"/>
      <c r="G1304" s="193"/>
      <c r="H1304" s="193"/>
      <c r="I1304" s="193"/>
      <c r="J1304" s="193"/>
    </row>
    <row r="1305" spans="1:10">
      <c r="A1305" s="193"/>
      <c r="B1305" s="193"/>
      <c r="C1305" s="192"/>
      <c r="D1305" s="192"/>
      <c r="E1305" s="192"/>
      <c r="F1305" s="193"/>
      <c r="G1305" s="193"/>
      <c r="H1305" s="193"/>
      <c r="I1305" s="193"/>
      <c r="J1305" s="193"/>
    </row>
    <row r="1306" spans="1:10">
      <c r="A1306" s="193"/>
      <c r="B1306" s="193"/>
      <c r="C1306" s="192"/>
      <c r="D1306" s="192"/>
      <c r="E1306" s="192"/>
      <c r="F1306" s="193"/>
      <c r="G1306" s="193"/>
      <c r="H1306" s="193"/>
      <c r="I1306" s="193"/>
      <c r="J1306" s="193"/>
    </row>
    <row r="1307" spans="1:10">
      <c r="A1307" s="193"/>
      <c r="B1307" s="193"/>
      <c r="C1307" s="192"/>
      <c r="D1307" s="192"/>
      <c r="E1307" s="192"/>
      <c r="F1307" s="193"/>
      <c r="G1307" s="193"/>
      <c r="H1307" s="193"/>
      <c r="I1307" s="193"/>
      <c r="J1307" s="193"/>
    </row>
    <row r="1308" spans="1:10">
      <c r="A1308" s="193"/>
      <c r="B1308" s="193"/>
      <c r="C1308" s="192"/>
      <c r="D1308" s="192"/>
      <c r="E1308" s="192"/>
      <c r="F1308" s="193"/>
      <c r="G1308" s="193"/>
      <c r="H1308" s="193"/>
      <c r="I1308" s="193"/>
      <c r="J1308" s="193"/>
    </row>
    <row r="1309" spans="1:10">
      <c r="A1309" s="193"/>
      <c r="B1309" s="193"/>
      <c r="C1309" s="192"/>
      <c r="D1309" s="192"/>
      <c r="E1309" s="192"/>
      <c r="F1309" s="193"/>
      <c r="G1309" s="193"/>
      <c r="H1309" s="193"/>
      <c r="I1309" s="193"/>
      <c r="J1309" s="193"/>
    </row>
    <row r="1310" spans="1:10">
      <c r="A1310" s="193"/>
      <c r="B1310" s="193"/>
      <c r="C1310" s="192"/>
      <c r="D1310" s="192"/>
      <c r="E1310" s="192"/>
      <c r="F1310" s="193"/>
      <c r="G1310" s="193"/>
      <c r="H1310" s="193"/>
      <c r="I1310" s="193"/>
      <c r="J1310" s="193"/>
    </row>
    <row r="1311" spans="1:10">
      <c r="A1311" s="193"/>
      <c r="B1311" s="193"/>
      <c r="C1311" s="192"/>
      <c r="D1311" s="192"/>
      <c r="E1311" s="192"/>
      <c r="F1311" s="193"/>
      <c r="G1311" s="193"/>
      <c r="H1311" s="193"/>
      <c r="I1311" s="193"/>
      <c r="J1311" s="193"/>
    </row>
    <row r="1312" spans="1:10">
      <c r="A1312" s="193"/>
      <c r="B1312" s="193"/>
      <c r="C1312" s="192"/>
      <c r="D1312" s="192"/>
      <c r="E1312" s="192"/>
      <c r="F1312" s="193"/>
      <c r="G1312" s="193"/>
      <c r="H1312" s="193"/>
      <c r="I1312" s="193"/>
      <c r="J1312" s="193"/>
    </row>
    <row r="1313" spans="1:10">
      <c r="A1313" s="193"/>
      <c r="B1313" s="193"/>
      <c r="C1313" s="192"/>
      <c r="D1313" s="192"/>
      <c r="E1313" s="192"/>
      <c r="F1313" s="193"/>
      <c r="G1313" s="193"/>
      <c r="H1313" s="193"/>
      <c r="I1313" s="193"/>
      <c r="J1313" s="193"/>
    </row>
    <row r="1314" spans="1:10">
      <c r="A1314" s="193"/>
      <c r="B1314" s="193"/>
      <c r="C1314" s="192"/>
      <c r="D1314" s="192"/>
      <c r="E1314" s="192"/>
      <c r="F1314" s="193"/>
      <c r="G1314" s="193"/>
      <c r="H1314" s="193"/>
      <c r="I1314" s="193"/>
      <c r="J1314" s="193"/>
    </row>
    <row r="1315" spans="1:10">
      <c r="A1315" s="193"/>
      <c r="B1315" s="193"/>
      <c r="C1315" s="192"/>
      <c r="D1315" s="192"/>
      <c r="E1315" s="192"/>
      <c r="F1315" s="193"/>
      <c r="G1315" s="193"/>
      <c r="H1315" s="193"/>
      <c r="I1315" s="193"/>
      <c r="J1315" s="193"/>
    </row>
    <row r="1316" spans="1:10">
      <c r="A1316" s="193"/>
      <c r="B1316" s="193"/>
      <c r="C1316" s="192"/>
      <c r="D1316" s="192"/>
      <c r="E1316" s="192"/>
      <c r="F1316" s="193"/>
      <c r="G1316" s="193"/>
      <c r="H1316" s="193"/>
      <c r="I1316" s="193"/>
      <c r="J1316" s="193"/>
    </row>
    <row r="1317" spans="1:10">
      <c r="A1317" s="193"/>
      <c r="B1317" s="193"/>
      <c r="C1317" s="192"/>
      <c r="D1317" s="192"/>
      <c r="E1317" s="192"/>
      <c r="F1317" s="193"/>
      <c r="G1317" s="193"/>
      <c r="H1317" s="193"/>
      <c r="I1317" s="193"/>
      <c r="J1317" s="193"/>
    </row>
    <row r="1318" spans="1:10">
      <c r="A1318" s="193"/>
      <c r="B1318" s="193"/>
      <c r="C1318" s="192"/>
      <c r="D1318" s="192"/>
      <c r="E1318" s="192"/>
      <c r="F1318" s="193"/>
      <c r="G1318" s="193"/>
      <c r="H1318" s="193"/>
      <c r="I1318" s="193"/>
      <c r="J1318" s="193"/>
    </row>
    <row r="1319" spans="1:10">
      <c r="A1319" s="193"/>
      <c r="B1319" s="193"/>
      <c r="C1319" s="192"/>
      <c r="D1319" s="192"/>
      <c r="E1319" s="192"/>
      <c r="F1319" s="193"/>
      <c r="G1319" s="193"/>
      <c r="H1319" s="193"/>
      <c r="I1319" s="193"/>
      <c r="J1319" s="193"/>
    </row>
    <row r="1320" spans="1:10">
      <c r="A1320" s="193"/>
      <c r="B1320" s="193"/>
      <c r="C1320" s="192"/>
      <c r="D1320" s="192"/>
      <c r="E1320" s="192"/>
      <c r="F1320" s="193"/>
      <c r="G1320" s="193"/>
      <c r="H1320" s="193"/>
      <c r="I1320" s="193"/>
      <c r="J1320" s="193"/>
    </row>
    <row r="1321" spans="1:10">
      <c r="A1321" s="193"/>
      <c r="B1321" s="193"/>
      <c r="C1321" s="192"/>
      <c r="D1321" s="192"/>
      <c r="E1321" s="192"/>
      <c r="F1321" s="193"/>
      <c r="G1321" s="193"/>
      <c r="H1321" s="193"/>
      <c r="I1321" s="193"/>
      <c r="J1321" s="193"/>
    </row>
    <row r="1322" spans="1:10">
      <c r="A1322" s="193"/>
      <c r="B1322" s="193"/>
      <c r="C1322" s="192"/>
      <c r="D1322" s="192"/>
      <c r="E1322" s="192"/>
      <c r="F1322" s="193"/>
      <c r="G1322" s="193"/>
      <c r="H1322" s="193"/>
      <c r="I1322" s="193"/>
      <c r="J1322" s="193"/>
    </row>
    <row r="1323" spans="1:10">
      <c r="A1323" s="193"/>
      <c r="B1323" s="193"/>
      <c r="C1323" s="192"/>
      <c r="D1323" s="192"/>
      <c r="E1323" s="192"/>
      <c r="F1323" s="193"/>
      <c r="G1323" s="193"/>
      <c r="H1323" s="193"/>
      <c r="I1323" s="193"/>
      <c r="J1323" s="193"/>
    </row>
    <row r="1324" spans="1:10">
      <c r="A1324" s="193"/>
      <c r="B1324" s="193"/>
      <c r="C1324" s="192"/>
      <c r="D1324" s="192"/>
      <c r="E1324" s="192"/>
      <c r="F1324" s="193"/>
      <c r="G1324" s="193"/>
      <c r="H1324" s="193"/>
      <c r="I1324" s="193"/>
      <c r="J1324" s="193"/>
    </row>
    <row r="1325" spans="1:10">
      <c r="A1325" s="193"/>
      <c r="B1325" s="193"/>
      <c r="C1325" s="192"/>
      <c r="D1325" s="192"/>
      <c r="E1325" s="192"/>
      <c r="F1325" s="193"/>
      <c r="G1325" s="193"/>
      <c r="H1325" s="193"/>
      <c r="I1325" s="193"/>
      <c r="J1325" s="193"/>
    </row>
    <row r="1326" spans="1:10">
      <c r="A1326" s="193"/>
      <c r="B1326" s="193"/>
      <c r="C1326" s="192"/>
      <c r="D1326" s="192"/>
      <c r="E1326" s="192"/>
      <c r="F1326" s="193"/>
      <c r="G1326" s="193"/>
      <c r="H1326" s="193"/>
      <c r="I1326" s="193"/>
      <c r="J1326" s="193"/>
    </row>
    <row r="1327" spans="1:10">
      <c r="A1327" s="193"/>
      <c r="B1327" s="193"/>
      <c r="C1327" s="192"/>
      <c r="D1327" s="192"/>
      <c r="E1327" s="192"/>
      <c r="F1327" s="193"/>
      <c r="G1327" s="193"/>
      <c r="H1327" s="193"/>
      <c r="I1327" s="193"/>
      <c r="J1327" s="193"/>
    </row>
    <row r="1328" spans="1:10">
      <c r="A1328" s="193"/>
      <c r="B1328" s="193"/>
      <c r="C1328" s="192"/>
      <c r="D1328" s="192"/>
      <c r="E1328" s="192"/>
      <c r="F1328" s="193"/>
      <c r="G1328" s="193"/>
      <c r="H1328" s="193"/>
      <c r="I1328" s="193"/>
      <c r="J1328" s="193"/>
    </row>
    <row r="1329" spans="1:10">
      <c r="A1329" s="193"/>
      <c r="B1329" s="193"/>
      <c r="C1329" s="192"/>
      <c r="D1329" s="192"/>
      <c r="E1329" s="192"/>
      <c r="F1329" s="193"/>
      <c r="G1329" s="193"/>
      <c r="H1329" s="193"/>
      <c r="I1329" s="193"/>
      <c r="J1329" s="193"/>
    </row>
    <row r="1330" spans="1:10">
      <c r="A1330" s="193"/>
      <c r="B1330" s="193"/>
      <c r="C1330" s="192"/>
      <c r="D1330" s="192"/>
      <c r="E1330" s="192"/>
      <c r="F1330" s="193"/>
      <c r="G1330" s="193"/>
      <c r="H1330" s="193"/>
      <c r="I1330" s="193"/>
      <c r="J1330" s="193"/>
    </row>
    <row r="1331" spans="1:10">
      <c r="A1331" s="193"/>
      <c r="B1331" s="193"/>
      <c r="C1331" s="192"/>
      <c r="D1331" s="192"/>
      <c r="E1331" s="192"/>
      <c r="F1331" s="193"/>
      <c r="G1331" s="193"/>
      <c r="H1331" s="193"/>
      <c r="I1331" s="193"/>
      <c r="J1331" s="193"/>
    </row>
    <row r="1332" spans="1:10">
      <c r="A1332" s="193"/>
      <c r="B1332" s="193"/>
      <c r="C1332" s="192"/>
      <c r="D1332" s="192"/>
      <c r="E1332" s="192"/>
      <c r="F1332" s="193"/>
      <c r="G1332" s="193"/>
      <c r="H1332" s="193"/>
      <c r="I1332" s="193"/>
      <c r="J1332" s="193"/>
    </row>
    <row r="1333" spans="1:10">
      <c r="A1333" s="193"/>
      <c r="B1333" s="193"/>
      <c r="C1333" s="192"/>
      <c r="D1333" s="192"/>
      <c r="E1333" s="192"/>
      <c r="F1333" s="193"/>
      <c r="G1333" s="193"/>
      <c r="H1333" s="193"/>
      <c r="I1333" s="193"/>
      <c r="J1333" s="193"/>
    </row>
    <row r="1334" spans="1:10">
      <c r="A1334" s="193"/>
      <c r="B1334" s="193"/>
      <c r="C1334" s="192"/>
      <c r="D1334" s="192"/>
      <c r="E1334" s="192"/>
      <c r="F1334" s="193"/>
      <c r="G1334" s="193"/>
      <c r="H1334" s="193"/>
      <c r="I1334" s="193"/>
      <c r="J1334" s="193"/>
    </row>
    <row r="1335" spans="1:10">
      <c r="A1335" s="193"/>
      <c r="B1335" s="193"/>
      <c r="C1335" s="192"/>
      <c r="D1335" s="192"/>
      <c r="E1335" s="192"/>
      <c r="F1335" s="193"/>
      <c r="G1335" s="193"/>
      <c r="H1335" s="193"/>
      <c r="I1335" s="193"/>
      <c r="J1335" s="193"/>
    </row>
    <row r="1336" spans="1:10">
      <c r="A1336" s="193"/>
      <c r="B1336" s="193"/>
      <c r="C1336" s="192"/>
      <c r="D1336" s="192"/>
      <c r="E1336" s="192"/>
      <c r="F1336" s="193"/>
      <c r="G1336" s="193"/>
      <c r="H1336" s="193"/>
      <c r="I1336" s="193"/>
      <c r="J1336" s="193"/>
    </row>
    <row r="1337" spans="1:10">
      <c r="A1337" s="193"/>
      <c r="B1337" s="193"/>
      <c r="C1337" s="192"/>
      <c r="D1337" s="192"/>
      <c r="E1337" s="192"/>
      <c r="F1337" s="193"/>
      <c r="G1337" s="193"/>
      <c r="H1337" s="193"/>
      <c r="I1337" s="193"/>
      <c r="J1337" s="193"/>
    </row>
    <row r="1338" spans="1:10">
      <c r="A1338" s="193"/>
      <c r="B1338" s="193"/>
      <c r="C1338" s="192"/>
      <c r="D1338" s="192"/>
      <c r="E1338" s="192"/>
      <c r="F1338" s="193"/>
      <c r="G1338" s="193"/>
      <c r="H1338" s="193"/>
      <c r="I1338" s="193"/>
      <c r="J1338" s="193"/>
    </row>
    <row r="1339" spans="1:10">
      <c r="A1339" s="193"/>
      <c r="B1339" s="193"/>
      <c r="C1339" s="192"/>
      <c r="D1339" s="192"/>
      <c r="E1339" s="192"/>
      <c r="F1339" s="193"/>
      <c r="G1339" s="193"/>
      <c r="H1339" s="193"/>
      <c r="I1339" s="193"/>
      <c r="J1339" s="193"/>
    </row>
    <row r="1340" spans="1:10">
      <c r="A1340" s="193"/>
      <c r="B1340" s="193"/>
      <c r="C1340" s="192"/>
      <c r="D1340" s="192"/>
      <c r="E1340" s="192"/>
      <c r="F1340" s="193"/>
      <c r="G1340" s="193"/>
      <c r="H1340" s="193"/>
      <c r="I1340" s="193"/>
      <c r="J1340" s="193"/>
    </row>
    <row r="1341" spans="1:10">
      <c r="A1341" s="193"/>
      <c r="B1341" s="193"/>
      <c r="C1341" s="192"/>
      <c r="D1341" s="192"/>
      <c r="E1341" s="192"/>
      <c r="F1341" s="193"/>
      <c r="G1341" s="193"/>
      <c r="H1341" s="193"/>
      <c r="I1341" s="193"/>
      <c r="J1341" s="193"/>
    </row>
    <row r="1342" spans="1:10">
      <c r="A1342" s="193"/>
      <c r="B1342" s="193"/>
      <c r="C1342" s="192"/>
      <c r="D1342" s="192"/>
      <c r="E1342" s="192"/>
      <c r="F1342" s="193"/>
      <c r="G1342" s="193"/>
      <c r="H1342" s="193"/>
      <c r="I1342" s="193"/>
      <c r="J1342" s="193"/>
    </row>
    <row r="1343" spans="1:10">
      <c r="A1343" s="193"/>
      <c r="B1343" s="193"/>
      <c r="C1343" s="192"/>
      <c r="D1343" s="192"/>
      <c r="E1343" s="192"/>
      <c r="F1343" s="193"/>
      <c r="G1343" s="193"/>
      <c r="H1343" s="193"/>
      <c r="I1343" s="193"/>
      <c r="J1343" s="193"/>
    </row>
    <row r="1344" spans="1:10">
      <c r="A1344" s="193"/>
      <c r="B1344" s="193"/>
      <c r="C1344" s="192"/>
      <c r="D1344" s="192"/>
      <c r="E1344" s="192"/>
      <c r="F1344" s="193"/>
      <c r="G1344" s="193"/>
      <c r="H1344" s="193"/>
      <c r="I1344" s="193"/>
      <c r="J1344" s="193"/>
    </row>
    <row r="1345" spans="1:10">
      <c r="A1345" s="193"/>
      <c r="B1345" s="193"/>
      <c r="C1345" s="192"/>
      <c r="D1345" s="192"/>
      <c r="E1345" s="192"/>
      <c r="F1345" s="193"/>
      <c r="G1345" s="193"/>
      <c r="H1345" s="193"/>
      <c r="I1345" s="193"/>
      <c r="J1345" s="193"/>
    </row>
    <row r="1346" spans="1:10">
      <c r="A1346" s="193"/>
      <c r="B1346" s="193"/>
      <c r="C1346" s="192"/>
      <c r="D1346" s="192"/>
      <c r="E1346" s="192"/>
      <c r="F1346" s="193"/>
      <c r="G1346" s="193"/>
      <c r="H1346" s="193"/>
      <c r="I1346" s="193"/>
      <c r="J1346" s="193"/>
    </row>
    <row r="1347" spans="1:10">
      <c r="A1347" s="193"/>
      <c r="B1347" s="193"/>
      <c r="C1347" s="192"/>
      <c r="D1347" s="192"/>
      <c r="E1347" s="192"/>
      <c r="F1347" s="193"/>
      <c r="G1347" s="193"/>
      <c r="H1347" s="193"/>
      <c r="I1347" s="193"/>
      <c r="J1347" s="193"/>
    </row>
    <row r="1348" spans="1:10">
      <c r="A1348" s="193"/>
      <c r="B1348" s="193"/>
      <c r="C1348" s="192"/>
      <c r="D1348" s="192"/>
      <c r="E1348" s="192"/>
      <c r="F1348" s="193"/>
      <c r="G1348" s="193"/>
      <c r="H1348" s="193"/>
      <c r="I1348" s="193"/>
      <c r="J1348" s="193"/>
    </row>
    <row r="1349" spans="1:10">
      <c r="A1349" s="193"/>
      <c r="B1349" s="193"/>
      <c r="C1349" s="192"/>
      <c r="D1349" s="192"/>
      <c r="E1349" s="192"/>
      <c r="F1349" s="193"/>
      <c r="G1349" s="193"/>
      <c r="H1349" s="193"/>
      <c r="I1349" s="193"/>
      <c r="J1349" s="193"/>
    </row>
    <row r="1350" spans="1:10">
      <c r="A1350" s="193"/>
      <c r="B1350" s="193"/>
      <c r="C1350" s="192"/>
      <c r="D1350" s="192"/>
      <c r="E1350" s="192"/>
      <c r="F1350" s="193"/>
      <c r="G1350" s="193"/>
      <c r="H1350" s="193"/>
      <c r="I1350" s="193"/>
      <c r="J1350" s="193"/>
    </row>
    <row r="1351" spans="1:10">
      <c r="A1351" s="193"/>
      <c r="B1351" s="193"/>
      <c r="C1351" s="192"/>
      <c r="D1351" s="192"/>
      <c r="E1351" s="192"/>
      <c r="F1351" s="193"/>
      <c r="G1351" s="193"/>
      <c r="H1351" s="193"/>
      <c r="I1351" s="193"/>
      <c r="J1351" s="193"/>
    </row>
    <row r="1352" spans="1:10">
      <c r="A1352" s="193"/>
      <c r="B1352" s="193"/>
      <c r="C1352" s="192"/>
      <c r="D1352" s="192"/>
      <c r="E1352" s="192"/>
      <c r="F1352" s="193"/>
      <c r="G1352" s="193"/>
      <c r="H1352" s="193"/>
      <c r="I1352" s="193"/>
      <c r="J1352" s="193"/>
    </row>
    <row r="1353" spans="1:10">
      <c r="A1353" s="193"/>
      <c r="B1353" s="193"/>
      <c r="C1353" s="192"/>
      <c r="D1353" s="192"/>
      <c r="E1353" s="192"/>
      <c r="F1353" s="193"/>
      <c r="G1353" s="193"/>
      <c r="H1353" s="193"/>
      <c r="I1353" s="193"/>
      <c r="J1353" s="193"/>
    </row>
    <row r="1354" spans="1:10">
      <c r="A1354" s="193"/>
      <c r="B1354" s="193"/>
      <c r="C1354" s="192"/>
      <c r="D1354" s="192"/>
      <c r="E1354" s="192"/>
      <c r="F1354" s="193"/>
      <c r="G1354" s="193"/>
      <c r="H1354" s="193"/>
      <c r="I1354" s="193"/>
      <c r="J1354" s="193"/>
    </row>
    <row r="1355" spans="1:10">
      <c r="A1355" s="193"/>
      <c r="B1355" s="193"/>
      <c r="C1355" s="192"/>
      <c r="D1355" s="192"/>
      <c r="E1355" s="192"/>
      <c r="F1355" s="193"/>
      <c r="G1355" s="193"/>
      <c r="H1355" s="193"/>
      <c r="I1355" s="193"/>
      <c r="J1355" s="193"/>
    </row>
    <row r="1356" spans="1:10">
      <c r="A1356" s="193"/>
      <c r="B1356" s="193"/>
      <c r="C1356" s="192"/>
      <c r="D1356" s="192"/>
      <c r="E1356" s="192"/>
      <c r="F1356" s="193"/>
      <c r="G1356" s="193"/>
      <c r="H1356" s="193"/>
      <c r="I1356" s="193"/>
      <c r="J1356" s="193"/>
    </row>
    <row r="1357" spans="1:10">
      <c r="A1357" s="193"/>
      <c r="B1357" s="193"/>
      <c r="C1357" s="192"/>
      <c r="D1357" s="192"/>
      <c r="E1357" s="192"/>
      <c r="F1357" s="193"/>
      <c r="G1357" s="193"/>
      <c r="H1357" s="193"/>
      <c r="I1357" s="193"/>
      <c r="J1357" s="193"/>
    </row>
    <row r="1358" spans="1:10">
      <c r="A1358" s="193"/>
      <c r="B1358" s="193"/>
      <c r="C1358" s="192"/>
      <c r="D1358" s="192"/>
      <c r="E1358" s="192"/>
      <c r="F1358" s="193"/>
      <c r="G1358" s="193"/>
      <c r="H1358" s="193"/>
      <c r="I1358" s="193"/>
      <c r="J1358" s="193"/>
    </row>
    <row r="1359" spans="1:10">
      <c r="A1359" s="193"/>
      <c r="B1359" s="193"/>
      <c r="C1359" s="192"/>
      <c r="D1359" s="192"/>
      <c r="E1359" s="192"/>
      <c r="F1359" s="193"/>
      <c r="G1359" s="193"/>
      <c r="H1359" s="193"/>
      <c r="I1359" s="193"/>
      <c r="J1359" s="193"/>
    </row>
    <row r="1360" spans="1:10">
      <c r="A1360" s="193"/>
      <c r="B1360" s="193"/>
      <c r="C1360" s="192"/>
      <c r="D1360" s="192"/>
      <c r="E1360" s="192"/>
      <c r="F1360" s="193"/>
      <c r="G1360" s="193"/>
      <c r="H1360" s="193"/>
      <c r="I1360" s="193"/>
      <c r="J1360" s="193"/>
    </row>
    <row r="1361" spans="1:10">
      <c r="A1361" s="193"/>
      <c r="B1361" s="193"/>
      <c r="C1361" s="192"/>
      <c r="D1361" s="192"/>
      <c r="E1361" s="192"/>
      <c r="F1361" s="193"/>
      <c r="G1361" s="193"/>
      <c r="H1361" s="193"/>
      <c r="I1361" s="193"/>
      <c r="J1361" s="193"/>
    </row>
    <row r="1362" spans="1:10">
      <c r="A1362" s="193"/>
      <c r="B1362" s="193"/>
      <c r="C1362" s="192"/>
      <c r="D1362" s="192"/>
      <c r="E1362" s="192"/>
      <c r="F1362" s="193"/>
      <c r="G1362" s="193"/>
      <c r="H1362" s="193"/>
      <c r="I1362" s="193"/>
      <c r="J1362" s="193"/>
    </row>
    <row r="1363" spans="1:10">
      <c r="A1363" s="193"/>
      <c r="B1363" s="193"/>
      <c r="C1363" s="192"/>
      <c r="D1363" s="192"/>
      <c r="E1363" s="192"/>
      <c r="F1363" s="193"/>
      <c r="G1363" s="193"/>
      <c r="H1363" s="193"/>
      <c r="I1363" s="193"/>
      <c r="J1363" s="193"/>
    </row>
    <row r="1364" spans="1:10">
      <c r="A1364" s="193"/>
      <c r="B1364" s="193"/>
      <c r="C1364" s="192"/>
      <c r="D1364" s="192"/>
      <c r="E1364" s="192"/>
      <c r="F1364" s="193"/>
      <c r="G1364" s="193"/>
      <c r="H1364" s="193"/>
      <c r="I1364" s="193"/>
      <c r="J1364" s="193"/>
    </row>
    <row r="1365" spans="1:10">
      <c r="A1365" s="193"/>
      <c r="B1365" s="193"/>
      <c r="C1365" s="192"/>
      <c r="D1365" s="192"/>
      <c r="E1365" s="192"/>
      <c r="F1365" s="193"/>
      <c r="G1365" s="193"/>
      <c r="H1365" s="193"/>
      <c r="I1365" s="193"/>
      <c r="J1365" s="193"/>
    </row>
    <row r="1366" spans="1:10">
      <c r="A1366" s="193"/>
      <c r="B1366" s="193"/>
      <c r="C1366" s="192"/>
      <c r="D1366" s="192"/>
      <c r="E1366" s="192"/>
      <c r="F1366" s="193"/>
      <c r="G1366" s="193"/>
      <c r="H1366" s="193"/>
      <c r="I1366" s="193"/>
      <c r="J1366" s="193"/>
    </row>
    <row r="1367" spans="1:10">
      <c r="A1367" s="193"/>
      <c r="B1367" s="193"/>
      <c r="C1367" s="192"/>
      <c r="D1367" s="192"/>
      <c r="E1367" s="192"/>
      <c r="F1367" s="193"/>
      <c r="G1367" s="193"/>
      <c r="H1367" s="193"/>
      <c r="I1367" s="193"/>
      <c r="J1367" s="193"/>
    </row>
    <row r="1368" spans="1:10">
      <c r="A1368" s="193"/>
      <c r="B1368" s="193"/>
      <c r="C1368" s="192"/>
      <c r="D1368" s="192"/>
      <c r="E1368" s="192"/>
      <c r="F1368" s="193"/>
      <c r="G1368" s="193"/>
      <c r="H1368" s="193"/>
      <c r="I1368" s="193"/>
      <c r="J1368" s="193"/>
    </row>
    <row r="1369" spans="1:10">
      <c r="A1369" s="193"/>
      <c r="B1369" s="193"/>
      <c r="C1369" s="192"/>
      <c r="D1369" s="192"/>
      <c r="E1369" s="192"/>
      <c r="F1369" s="193"/>
      <c r="G1369" s="193"/>
      <c r="H1369" s="193"/>
      <c r="I1369" s="193"/>
      <c r="J1369" s="193"/>
    </row>
    <row r="1370" spans="1:10">
      <c r="A1370" s="193"/>
      <c r="B1370" s="193"/>
      <c r="C1370" s="192"/>
      <c r="D1370" s="192"/>
      <c r="E1370" s="192"/>
      <c r="F1370" s="193"/>
      <c r="G1370" s="193"/>
      <c r="H1370" s="193"/>
      <c r="I1370" s="193"/>
      <c r="J1370" s="193"/>
    </row>
    <row r="1371" spans="1:10">
      <c r="A1371" s="193"/>
      <c r="B1371" s="193"/>
      <c r="C1371" s="192"/>
      <c r="D1371" s="192"/>
      <c r="E1371" s="192"/>
      <c r="F1371" s="193"/>
      <c r="G1371" s="193"/>
      <c r="H1371" s="193"/>
      <c r="I1371" s="193"/>
      <c r="J1371" s="193"/>
    </row>
    <row r="1372" spans="1:10">
      <c r="A1372" s="193"/>
      <c r="B1372" s="193"/>
      <c r="C1372" s="192"/>
      <c r="D1372" s="192"/>
      <c r="E1372" s="192"/>
      <c r="F1372" s="193"/>
      <c r="G1372" s="193"/>
      <c r="H1372" s="193"/>
      <c r="I1372" s="193"/>
      <c r="J1372" s="193"/>
    </row>
    <row r="1373" spans="1:10">
      <c r="A1373" s="193"/>
      <c r="B1373" s="193"/>
      <c r="C1373" s="192"/>
      <c r="D1373" s="192"/>
      <c r="E1373" s="192"/>
      <c r="F1373" s="193"/>
      <c r="G1373" s="193"/>
      <c r="H1373" s="193"/>
      <c r="I1373" s="193"/>
      <c r="J1373" s="193"/>
    </row>
    <row r="1374" spans="1:10">
      <c r="A1374" s="193"/>
      <c r="B1374" s="193"/>
      <c r="C1374" s="192"/>
      <c r="D1374" s="192"/>
      <c r="E1374" s="192"/>
      <c r="F1374" s="193"/>
      <c r="G1374" s="193"/>
      <c r="H1374" s="193"/>
      <c r="I1374" s="193"/>
      <c r="J1374" s="193"/>
    </row>
    <row r="1375" spans="1:10">
      <c r="A1375" s="193"/>
      <c r="B1375" s="193"/>
      <c r="C1375" s="192"/>
      <c r="D1375" s="192"/>
      <c r="E1375" s="192"/>
      <c r="F1375" s="193"/>
      <c r="G1375" s="193"/>
      <c r="H1375" s="193"/>
      <c r="I1375" s="193"/>
      <c r="J1375" s="193"/>
    </row>
    <row r="1376" spans="1:10">
      <c r="A1376" s="193"/>
      <c r="B1376" s="193"/>
      <c r="C1376" s="192"/>
      <c r="D1376" s="192"/>
      <c r="E1376" s="192"/>
      <c r="F1376" s="193"/>
      <c r="G1376" s="193"/>
      <c r="H1376" s="193"/>
      <c r="I1376" s="193"/>
      <c r="J1376" s="193"/>
    </row>
    <row r="1377" spans="1:10">
      <c r="A1377" s="193"/>
      <c r="B1377" s="193"/>
      <c r="C1377" s="192"/>
      <c r="D1377" s="192"/>
      <c r="E1377" s="192"/>
      <c r="F1377" s="193"/>
      <c r="G1377" s="193"/>
      <c r="H1377" s="193"/>
      <c r="I1377" s="193"/>
      <c r="J1377" s="193"/>
    </row>
    <row r="1378" spans="1:10">
      <c r="A1378" s="193"/>
      <c r="B1378" s="193"/>
      <c r="C1378" s="192"/>
      <c r="D1378" s="192"/>
      <c r="E1378" s="192"/>
      <c r="F1378" s="193"/>
      <c r="G1378" s="193"/>
      <c r="H1378" s="193"/>
      <c r="I1378" s="193"/>
      <c r="J1378" s="193"/>
    </row>
    <row r="1379" spans="1:10">
      <c r="A1379" s="193"/>
      <c r="B1379" s="193"/>
      <c r="C1379" s="192"/>
      <c r="D1379" s="192"/>
      <c r="E1379" s="192"/>
      <c r="F1379" s="193"/>
      <c r="G1379" s="193"/>
      <c r="H1379" s="193"/>
      <c r="I1379" s="193"/>
      <c r="J1379" s="193"/>
    </row>
    <row r="1380" spans="1:10">
      <c r="A1380" s="193"/>
      <c r="B1380" s="193"/>
      <c r="C1380" s="192"/>
      <c r="D1380" s="192"/>
      <c r="E1380" s="192"/>
      <c r="F1380" s="193"/>
      <c r="G1380" s="193"/>
      <c r="H1380" s="193"/>
      <c r="I1380" s="193"/>
      <c r="J1380" s="193"/>
    </row>
    <row r="1381" spans="1:10">
      <c r="A1381" s="193"/>
      <c r="B1381" s="193"/>
      <c r="C1381" s="192"/>
      <c r="D1381" s="192"/>
      <c r="E1381" s="192"/>
      <c r="F1381" s="193"/>
      <c r="G1381" s="193"/>
      <c r="H1381" s="193"/>
      <c r="I1381" s="193"/>
      <c r="J1381" s="193"/>
    </row>
    <row r="1382" spans="1:10">
      <c r="A1382" s="193"/>
      <c r="B1382" s="193"/>
      <c r="C1382" s="192"/>
      <c r="D1382" s="192"/>
      <c r="E1382" s="192"/>
      <c r="F1382" s="193"/>
      <c r="G1382" s="193"/>
      <c r="H1382" s="193"/>
      <c r="I1382" s="193"/>
      <c r="J1382" s="193"/>
    </row>
    <row r="1383" spans="1:10">
      <c r="A1383" s="193"/>
      <c r="B1383" s="193"/>
      <c r="C1383" s="192"/>
      <c r="D1383" s="192"/>
      <c r="E1383" s="192"/>
      <c r="F1383" s="193"/>
      <c r="G1383" s="193"/>
      <c r="H1383" s="193"/>
      <c r="I1383" s="193"/>
      <c r="J1383" s="193"/>
    </row>
    <row r="1384" spans="1:10">
      <c r="A1384" s="193"/>
      <c r="B1384" s="193"/>
      <c r="C1384" s="192"/>
      <c r="D1384" s="192"/>
      <c r="E1384" s="192"/>
      <c r="F1384" s="193"/>
      <c r="G1384" s="193"/>
      <c r="H1384" s="193"/>
      <c r="I1384" s="193"/>
      <c r="J1384" s="193"/>
    </row>
    <row r="1385" spans="1:10">
      <c r="A1385" s="193"/>
      <c r="B1385" s="193"/>
      <c r="C1385" s="192"/>
      <c r="D1385" s="192"/>
      <c r="E1385" s="192"/>
      <c r="F1385" s="193"/>
      <c r="G1385" s="193"/>
      <c r="H1385" s="193"/>
      <c r="I1385" s="193"/>
      <c r="J1385" s="193"/>
    </row>
    <row r="1386" spans="1:10">
      <c r="A1386" s="193"/>
      <c r="B1386" s="193"/>
      <c r="C1386" s="192"/>
      <c r="D1386" s="192"/>
      <c r="E1386" s="192"/>
      <c r="F1386" s="193"/>
      <c r="G1386" s="193"/>
      <c r="H1386" s="193"/>
      <c r="I1386" s="193"/>
      <c r="J1386" s="193"/>
    </row>
    <row r="1387" spans="1:10">
      <c r="A1387" s="193"/>
      <c r="B1387" s="193"/>
      <c r="C1387" s="192"/>
      <c r="D1387" s="192"/>
      <c r="E1387" s="192"/>
      <c r="F1387" s="193"/>
      <c r="G1387" s="193"/>
      <c r="H1387" s="193"/>
      <c r="I1387" s="193"/>
      <c r="J1387" s="193"/>
    </row>
    <row r="1388" spans="1:10">
      <c r="A1388" s="193"/>
      <c r="B1388" s="193"/>
      <c r="C1388" s="192"/>
      <c r="D1388" s="192"/>
      <c r="E1388" s="192"/>
      <c r="F1388" s="193"/>
      <c r="G1388" s="193"/>
      <c r="H1388" s="193"/>
      <c r="I1388" s="193"/>
      <c r="J1388" s="193"/>
    </row>
    <row r="1389" spans="1:10">
      <c r="A1389" s="193"/>
      <c r="B1389" s="193"/>
      <c r="C1389" s="192"/>
      <c r="D1389" s="192"/>
      <c r="E1389" s="192"/>
      <c r="F1389" s="193"/>
      <c r="G1389" s="193"/>
      <c r="H1389" s="193"/>
      <c r="I1389" s="193"/>
      <c r="J1389" s="193"/>
    </row>
    <row r="1390" spans="1:10">
      <c r="A1390" s="193"/>
      <c r="B1390" s="193"/>
      <c r="C1390" s="192"/>
      <c r="D1390" s="192"/>
      <c r="E1390" s="192"/>
      <c r="F1390" s="193"/>
      <c r="G1390" s="193"/>
      <c r="H1390" s="193"/>
      <c r="I1390" s="193"/>
      <c r="J1390" s="193"/>
    </row>
    <row r="1391" spans="1:10">
      <c r="A1391" s="193"/>
      <c r="B1391" s="193"/>
      <c r="C1391" s="192"/>
      <c r="D1391" s="192"/>
      <c r="E1391" s="192"/>
      <c r="F1391" s="193"/>
      <c r="G1391" s="193"/>
      <c r="H1391" s="193"/>
      <c r="I1391" s="193"/>
      <c r="J1391" s="193"/>
    </row>
    <row r="1392" spans="1:10">
      <c r="A1392" s="193"/>
      <c r="B1392" s="193"/>
      <c r="C1392" s="192"/>
      <c r="D1392" s="192"/>
      <c r="E1392" s="192"/>
      <c r="F1392" s="193"/>
      <c r="G1392" s="193"/>
      <c r="H1392" s="193"/>
      <c r="I1392" s="193"/>
      <c r="J1392" s="193"/>
    </row>
    <row r="1393" spans="1:10">
      <c r="A1393" s="193"/>
      <c r="B1393" s="193"/>
      <c r="C1393" s="192"/>
      <c r="D1393" s="192"/>
      <c r="E1393" s="192"/>
      <c r="F1393" s="193"/>
      <c r="G1393" s="193"/>
      <c r="H1393" s="193"/>
      <c r="I1393" s="193"/>
      <c r="J1393" s="193"/>
    </row>
    <row r="1394" spans="1:10">
      <c r="A1394" s="193"/>
      <c r="B1394" s="193"/>
      <c r="C1394" s="192"/>
      <c r="D1394" s="192"/>
      <c r="E1394" s="192"/>
      <c r="F1394" s="193"/>
      <c r="G1394" s="193"/>
      <c r="H1394" s="193"/>
      <c r="I1394" s="193"/>
      <c r="J1394" s="193"/>
    </row>
    <row r="1395" spans="1:10">
      <c r="A1395" s="193"/>
      <c r="B1395" s="193"/>
      <c r="C1395" s="192"/>
      <c r="D1395" s="192"/>
      <c r="E1395" s="192"/>
      <c r="F1395" s="193"/>
      <c r="G1395" s="193"/>
      <c r="H1395" s="193"/>
      <c r="I1395" s="193"/>
      <c r="J1395" s="193"/>
    </row>
    <row r="1396" spans="1:10">
      <c r="A1396" s="193"/>
      <c r="B1396" s="193"/>
      <c r="C1396" s="192"/>
      <c r="D1396" s="192"/>
      <c r="E1396" s="192"/>
      <c r="F1396" s="193"/>
      <c r="G1396" s="193"/>
      <c r="H1396" s="193"/>
      <c r="I1396" s="193"/>
      <c r="J1396" s="193"/>
    </row>
    <row r="1397" spans="1:10">
      <c r="A1397" s="193"/>
      <c r="B1397" s="193"/>
      <c r="C1397" s="192"/>
      <c r="D1397" s="192"/>
      <c r="E1397" s="192"/>
      <c r="F1397" s="193"/>
      <c r="G1397" s="193"/>
      <c r="H1397" s="193"/>
      <c r="I1397" s="193"/>
      <c r="J1397" s="193"/>
    </row>
    <row r="1398" spans="1:10">
      <c r="A1398" s="193"/>
      <c r="B1398" s="193"/>
      <c r="C1398" s="192"/>
      <c r="D1398" s="192"/>
      <c r="E1398" s="192"/>
      <c r="F1398" s="193"/>
      <c r="G1398" s="193"/>
      <c r="H1398" s="193"/>
      <c r="I1398" s="193"/>
      <c r="J1398" s="193"/>
    </row>
    <row r="1399" spans="1:10">
      <c r="A1399" s="193"/>
      <c r="B1399" s="193"/>
      <c r="C1399" s="192"/>
      <c r="D1399" s="192"/>
      <c r="E1399" s="192"/>
      <c r="F1399" s="193"/>
      <c r="G1399" s="193"/>
      <c r="H1399" s="193"/>
      <c r="I1399" s="193"/>
      <c r="J1399" s="193"/>
    </row>
    <row r="1400" spans="1:10">
      <c r="A1400" s="193"/>
      <c r="B1400" s="193"/>
      <c r="C1400" s="192"/>
      <c r="D1400" s="192"/>
      <c r="E1400" s="192"/>
      <c r="F1400" s="193"/>
      <c r="G1400" s="193"/>
      <c r="H1400" s="193"/>
      <c r="I1400" s="193"/>
      <c r="J1400" s="193"/>
    </row>
    <row r="1401" spans="1:10">
      <c r="A1401" s="193"/>
      <c r="B1401" s="193"/>
      <c r="C1401" s="192"/>
      <c r="D1401" s="192"/>
      <c r="E1401" s="192"/>
      <c r="F1401" s="193"/>
      <c r="G1401" s="193"/>
      <c r="H1401" s="193"/>
      <c r="I1401" s="193"/>
      <c r="J1401" s="193"/>
    </row>
    <row r="1402" spans="1:10">
      <c r="A1402" s="193"/>
      <c r="B1402" s="193"/>
      <c r="C1402" s="192"/>
      <c r="D1402" s="192"/>
      <c r="E1402" s="192"/>
      <c r="F1402" s="193"/>
      <c r="G1402" s="193"/>
      <c r="H1402" s="193"/>
      <c r="I1402" s="193"/>
      <c r="J1402" s="193"/>
    </row>
    <row r="1403" spans="1:10">
      <c r="A1403" s="193"/>
      <c r="B1403" s="193"/>
      <c r="C1403" s="192"/>
      <c r="D1403" s="192"/>
      <c r="E1403" s="192"/>
      <c r="F1403" s="193"/>
      <c r="G1403" s="193"/>
      <c r="H1403" s="193"/>
      <c r="I1403" s="193"/>
      <c r="J1403" s="193"/>
    </row>
    <row r="1404" spans="1:10">
      <c r="A1404" s="193"/>
      <c r="B1404" s="193"/>
      <c r="C1404" s="192"/>
      <c r="D1404" s="192"/>
      <c r="E1404" s="192"/>
      <c r="F1404" s="193"/>
      <c r="G1404" s="193"/>
      <c r="H1404" s="193"/>
      <c r="I1404" s="193"/>
      <c r="J1404" s="193"/>
    </row>
    <row r="1405" spans="1:10">
      <c r="A1405" s="193"/>
      <c r="B1405" s="193"/>
      <c r="C1405" s="192"/>
      <c r="D1405" s="192"/>
      <c r="E1405" s="192"/>
      <c r="F1405" s="193"/>
      <c r="G1405" s="193"/>
      <c r="H1405" s="193"/>
      <c r="I1405" s="193"/>
      <c r="J1405" s="193"/>
    </row>
    <row r="1406" spans="1:10">
      <c r="A1406" s="193"/>
      <c r="B1406" s="193"/>
      <c r="C1406" s="192"/>
      <c r="D1406" s="192"/>
      <c r="E1406" s="192"/>
      <c r="F1406" s="193"/>
      <c r="G1406" s="193"/>
      <c r="H1406" s="193"/>
      <c r="I1406" s="193"/>
      <c r="J1406" s="193"/>
    </row>
    <row r="1407" spans="1:10">
      <c r="A1407" s="193"/>
      <c r="B1407" s="193"/>
      <c r="C1407" s="192"/>
      <c r="D1407" s="192"/>
      <c r="E1407" s="192"/>
      <c r="F1407" s="193"/>
      <c r="G1407" s="193"/>
      <c r="H1407" s="193"/>
      <c r="I1407" s="193"/>
      <c r="J1407" s="193"/>
    </row>
    <row r="1408" spans="1:10">
      <c r="A1408" s="193"/>
      <c r="B1408" s="193"/>
      <c r="C1408" s="192"/>
      <c r="D1408" s="192"/>
      <c r="E1408" s="192"/>
      <c r="F1408" s="193"/>
      <c r="G1408" s="193"/>
      <c r="H1408" s="193"/>
      <c r="I1408" s="193"/>
      <c r="J1408" s="193"/>
    </row>
    <row r="1409" spans="1:10">
      <c r="A1409" s="193"/>
      <c r="B1409" s="193"/>
      <c r="C1409" s="192"/>
      <c r="D1409" s="192"/>
      <c r="E1409" s="192"/>
      <c r="F1409" s="193"/>
      <c r="G1409" s="193"/>
      <c r="H1409" s="193"/>
      <c r="I1409" s="193"/>
      <c r="J1409" s="193"/>
    </row>
    <row r="1410" spans="1:10">
      <c r="A1410" s="193"/>
      <c r="B1410" s="193"/>
      <c r="C1410" s="192"/>
      <c r="D1410" s="192"/>
      <c r="E1410" s="192"/>
      <c r="F1410" s="193"/>
      <c r="G1410" s="193"/>
      <c r="H1410" s="193"/>
      <c r="I1410" s="193"/>
      <c r="J1410" s="193"/>
    </row>
    <row r="1411" spans="1:10">
      <c r="A1411" s="193"/>
      <c r="B1411" s="193"/>
      <c r="C1411" s="192"/>
      <c r="D1411" s="192"/>
      <c r="E1411" s="192"/>
      <c r="F1411" s="193"/>
      <c r="G1411" s="193"/>
      <c r="H1411" s="193"/>
      <c r="I1411" s="193"/>
      <c r="J1411" s="193"/>
    </row>
    <row r="1412" spans="1:10">
      <c r="A1412" s="193"/>
      <c r="B1412" s="193"/>
      <c r="C1412" s="192"/>
      <c r="D1412" s="192"/>
      <c r="E1412" s="192"/>
      <c r="F1412" s="193"/>
      <c r="G1412" s="193"/>
      <c r="H1412" s="193"/>
      <c r="I1412" s="193"/>
      <c r="J1412" s="193"/>
    </row>
    <row r="1413" spans="1:10">
      <c r="A1413" s="193"/>
      <c r="B1413" s="193"/>
      <c r="C1413" s="192"/>
      <c r="D1413" s="192"/>
      <c r="E1413" s="192"/>
      <c r="F1413" s="193"/>
      <c r="G1413" s="193"/>
      <c r="H1413" s="193"/>
      <c r="I1413" s="193"/>
      <c r="J1413" s="193"/>
    </row>
    <row r="1414" spans="1:10">
      <c r="A1414" s="193"/>
      <c r="B1414" s="193"/>
      <c r="C1414" s="192"/>
      <c r="D1414" s="192"/>
      <c r="E1414" s="192"/>
      <c r="F1414" s="193"/>
      <c r="G1414" s="193"/>
      <c r="H1414" s="193"/>
      <c r="I1414" s="193"/>
      <c r="J1414" s="193"/>
    </row>
    <row r="1415" spans="1:10">
      <c r="A1415" s="193"/>
      <c r="B1415" s="193"/>
      <c r="C1415" s="192"/>
      <c r="D1415" s="192"/>
      <c r="E1415" s="192"/>
      <c r="F1415" s="193"/>
      <c r="G1415" s="193"/>
      <c r="H1415" s="193"/>
      <c r="I1415" s="193"/>
      <c r="J1415" s="193"/>
    </row>
    <row r="1416" spans="1:10">
      <c r="A1416" s="193"/>
      <c r="B1416" s="193"/>
      <c r="C1416" s="192"/>
      <c r="D1416" s="192"/>
      <c r="E1416" s="192"/>
      <c r="F1416" s="193"/>
      <c r="G1416" s="193"/>
      <c r="H1416" s="193"/>
      <c r="I1416" s="193"/>
      <c r="J1416" s="193"/>
    </row>
    <row r="1417" spans="1:10">
      <c r="A1417" s="193"/>
      <c r="B1417" s="193"/>
      <c r="C1417" s="192"/>
      <c r="D1417" s="192"/>
      <c r="E1417" s="192"/>
      <c r="F1417" s="193"/>
      <c r="G1417" s="193"/>
      <c r="H1417" s="193"/>
      <c r="I1417" s="193"/>
      <c r="J1417" s="193"/>
    </row>
    <row r="1418" spans="1:10">
      <c r="A1418" s="193"/>
      <c r="B1418" s="193"/>
      <c r="C1418" s="192"/>
      <c r="D1418" s="192"/>
      <c r="E1418" s="192"/>
      <c r="F1418" s="193"/>
      <c r="G1418" s="193"/>
      <c r="H1418" s="193"/>
      <c r="I1418" s="193"/>
      <c r="J1418" s="193"/>
    </row>
    <row r="1419" spans="1:10">
      <c r="A1419" s="193"/>
      <c r="B1419" s="193"/>
      <c r="C1419" s="192"/>
      <c r="D1419" s="192"/>
      <c r="E1419" s="192"/>
      <c r="F1419" s="193"/>
      <c r="G1419" s="193"/>
      <c r="H1419" s="193"/>
      <c r="I1419" s="193"/>
      <c r="J1419" s="193"/>
    </row>
    <row r="1420" spans="1:10">
      <c r="A1420" s="193"/>
      <c r="B1420" s="193"/>
      <c r="C1420" s="192"/>
      <c r="D1420" s="192"/>
      <c r="E1420" s="192"/>
      <c r="F1420" s="193"/>
      <c r="G1420" s="193"/>
      <c r="H1420" s="193"/>
      <c r="I1420" s="193"/>
      <c r="J1420" s="193"/>
    </row>
    <row r="1421" spans="1:10">
      <c r="A1421" s="193"/>
      <c r="B1421" s="193"/>
      <c r="C1421" s="192"/>
      <c r="D1421" s="192"/>
      <c r="E1421" s="192"/>
      <c r="F1421" s="193"/>
      <c r="G1421" s="193"/>
      <c r="H1421" s="193"/>
      <c r="I1421" s="193"/>
      <c r="J1421" s="193"/>
    </row>
    <row r="1422" spans="1:10">
      <c r="A1422" s="193"/>
      <c r="B1422" s="193"/>
      <c r="C1422" s="192"/>
      <c r="D1422" s="192"/>
      <c r="E1422" s="192"/>
      <c r="F1422" s="193"/>
      <c r="G1422" s="193"/>
      <c r="H1422" s="193"/>
      <c r="I1422" s="193"/>
      <c r="J1422" s="193"/>
    </row>
    <row r="1423" spans="1:10">
      <c r="A1423" s="193"/>
      <c r="B1423" s="193"/>
      <c r="C1423" s="192"/>
      <c r="D1423" s="192"/>
      <c r="E1423" s="192"/>
      <c r="F1423" s="193"/>
      <c r="G1423" s="193"/>
      <c r="H1423" s="193"/>
      <c r="I1423" s="193"/>
      <c r="J1423" s="193"/>
    </row>
    <row r="1424" spans="1:10">
      <c r="A1424" s="193"/>
      <c r="B1424" s="193"/>
      <c r="C1424" s="192"/>
      <c r="D1424" s="192"/>
      <c r="E1424" s="192"/>
      <c r="F1424" s="193"/>
      <c r="G1424" s="193"/>
      <c r="H1424" s="193"/>
      <c r="I1424" s="193"/>
      <c r="J1424" s="193"/>
    </row>
    <row r="1425" spans="1:10">
      <c r="A1425" s="193"/>
      <c r="B1425" s="193"/>
      <c r="C1425" s="192"/>
      <c r="D1425" s="192"/>
      <c r="E1425" s="192"/>
      <c r="F1425" s="193"/>
      <c r="G1425" s="193"/>
      <c r="H1425" s="193"/>
      <c r="I1425" s="193"/>
      <c r="J1425" s="193"/>
    </row>
    <row r="1426" spans="1:10">
      <c r="A1426" s="193"/>
      <c r="B1426" s="193"/>
      <c r="C1426" s="192"/>
      <c r="D1426" s="192"/>
      <c r="E1426" s="192"/>
      <c r="F1426" s="193"/>
      <c r="G1426" s="193"/>
      <c r="H1426" s="193"/>
      <c r="I1426" s="193"/>
      <c r="J1426" s="193"/>
    </row>
    <row r="1427" spans="1:10">
      <c r="A1427" s="193"/>
      <c r="B1427" s="193"/>
      <c r="C1427" s="192"/>
      <c r="D1427" s="192"/>
      <c r="E1427" s="192"/>
      <c r="F1427" s="193"/>
      <c r="G1427" s="193"/>
      <c r="H1427" s="193"/>
      <c r="I1427" s="193"/>
      <c r="J1427" s="193"/>
    </row>
    <row r="1428" spans="1:10">
      <c r="A1428" s="193"/>
      <c r="B1428" s="193"/>
      <c r="C1428" s="192"/>
      <c r="D1428" s="192"/>
      <c r="E1428" s="192"/>
      <c r="F1428" s="193"/>
      <c r="G1428" s="193"/>
      <c r="H1428" s="193"/>
      <c r="I1428" s="193"/>
      <c r="J1428" s="193"/>
    </row>
    <row r="1429" spans="1:10">
      <c r="A1429" s="193"/>
      <c r="B1429" s="193"/>
      <c r="C1429" s="192"/>
      <c r="D1429" s="192"/>
      <c r="E1429" s="192"/>
      <c r="F1429" s="193"/>
      <c r="G1429" s="193"/>
      <c r="H1429" s="193"/>
      <c r="I1429" s="193"/>
      <c r="J1429" s="193"/>
    </row>
    <row r="1430" spans="1:10">
      <c r="A1430" s="193"/>
      <c r="B1430" s="193"/>
      <c r="C1430" s="192"/>
      <c r="D1430" s="192"/>
      <c r="E1430" s="192"/>
      <c r="F1430" s="193"/>
      <c r="G1430" s="193"/>
      <c r="H1430" s="193"/>
      <c r="I1430" s="193"/>
      <c r="J1430" s="193"/>
    </row>
    <row r="1431" spans="1:10">
      <c r="A1431" s="193"/>
      <c r="B1431" s="193"/>
      <c r="C1431" s="192"/>
      <c r="D1431" s="192"/>
      <c r="E1431" s="192"/>
      <c r="F1431" s="193"/>
      <c r="G1431" s="193"/>
      <c r="H1431" s="193"/>
      <c r="I1431" s="193"/>
      <c r="J1431" s="193"/>
    </row>
    <row r="1432" spans="1:10">
      <c r="A1432" s="193"/>
      <c r="B1432" s="193"/>
      <c r="C1432" s="192"/>
      <c r="D1432" s="192"/>
      <c r="E1432" s="192"/>
      <c r="F1432" s="193"/>
      <c r="G1432" s="193"/>
      <c r="H1432" s="193"/>
      <c r="I1432" s="193"/>
      <c r="J1432" s="193"/>
    </row>
    <row r="1433" spans="1:10">
      <c r="A1433" s="193"/>
      <c r="B1433" s="193"/>
      <c r="C1433" s="192"/>
      <c r="D1433" s="192"/>
      <c r="E1433" s="192"/>
      <c r="F1433" s="193"/>
      <c r="G1433" s="193"/>
      <c r="H1433" s="193"/>
      <c r="I1433" s="193"/>
      <c r="J1433" s="193"/>
    </row>
    <row r="1434" spans="1:10">
      <c r="A1434" s="193"/>
      <c r="B1434" s="193"/>
      <c r="C1434" s="192"/>
      <c r="D1434" s="192"/>
      <c r="E1434" s="192"/>
      <c r="F1434" s="193"/>
      <c r="G1434" s="193"/>
      <c r="H1434" s="193"/>
      <c r="I1434" s="193"/>
      <c r="J1434" s="193"/>
    </row>
    <row r="1435" spans="1:10">
      <c r="A1435" s="193"/>
      <c r="B1435" s="193"/>
      <c r="C1435" s="192"/>
      <c r="D1435" s="192"/>
      <c r="E1435" s="192"/>
      <c r="F1435" s="193"/>
      <c r="G1435" s="193"/>
      <c r="H1435" s="193"/>
      <c r="I1435" s="193"/>
      <c r="J1435" s="193"/>
    </row>
    <row r="1436" spans="1:10">
      <c r="A1436" s="193"/>
      <c r="B1436" s="193"/>
      <c r="C1436" s="192"/>
      <c r="D1436" s="192"/>
      <c r="E1436" s="192"/>
      <c r="F1436" s="193"/>
      <c r="G1436" s="193"/>
      <c r="H1436" s="193"/>
      <c r="I1436" s="193"/>
      <c r="J1436" s="193"/>
    </row>
    <row r="1437" spans="1:10">
      <c r="A1437" s="193"/>
      <c r="B1437" s="193"/>
      <c r="C1437" s="192"/>
      <c r="D1437" s="192"/>
      <c r="E1437" s="192"/>
      <c r="F1437" s="193"/>
      <c r="G1437" s="193"/>
      <c r="H1437" s="193"/>
      <c r="I1437" s="193"/>
      <c r="J1437" s="193"/>
    </row>
    <row r="1438" spans="1:10">
      <c r="A1438" s="193"/>
      <c r="B1438" s="193"/>
      <c r="C1438" s="192"/>
      <c r="D1438" s="192"/>
      <c r="E1438" s="192"/>
      <c r="F1438" s="193"/>
      <c r="G1438" s="193"/>
      <c r="H1438" s="193"/>
      <c r="I1438" s="193"/>
      <c r="J1438" s="193"/>
    </row>
    <row r="1439" spans="1:10">
      <c r="A1439" s="193"/>
      <c r="B1439" s="193"/>
      <c r="C1439" s="192"/>
      <c r="D1439" s="192"/>
      <c r="E1439" s="192"/>
      <c r="F1439" s="193"/>
      <c r="G1439" s="193"/>
      <c r="H1439" s="193"/>
      <c r="I1439" s="193"/>
      <c r="J1439" s="193"/>
    </row>
    <row r="1440" spans="1:10">
      <c r="A1440" s="193"/>
      <c r="B1440" s="193"/>
      <c r="C1440" s="192"/>
      <c r="D1440" s="192"/>
      <c r="E1440" s="192"/>
      <c r="F1440" s="193"/>
      <c r="G1440" s="193"/>
      <c r="H1440" s="193"/>
      <c r="I1440" s="193"/>
      <c r="J1440" s="193"/>
    </row>
    <row r="1441" spans="1:10">
      <c r="A1441" s="193"/>
      <c r="B1441" s="193"/>
      <c r="C1441" s="192"/>
      <c r="D1441" s="192"/>
      <c r="E1441" s="192"/>
      <c r="F1441" s="193"/>
      <c r="G1441" s="193"/>
      <c r="H1441" s="193"/>
      <c r="I1441" s="193"/>
      <c r="J1441" s="193"/>
    </row>
    <row r="1442" spans="1:10">
      <c r="A1442" s="193"/>
      <c r="B1442" s="193"/>
      <c r="C1442" s="192"/>
      <c r="D1442" s="192"/>
      <c r="E1442" s="192"/>
      <c r="F1442" s="193"/>
      <c r="G1442" s="193"/>
      <c r="H1442" s="193"/>
      <c r="I1442" s="193"/>
      <c r="J1442" s="193"/>
    </row>
    <row r="1443" spans="1:10">
      <c r="A1443" s="193"/>
      <c r="B1443" s="193"/>
      <c r="C1443" s="192"/>
      <c r="D1443" s="192"/>
      <c r="E1443" s="192"/>
      <c r="F1443" s="193"/>
      <c r="G1443" s="193"/>
      <c r="H1443" s="193"/>
      <c r="I1443" s="193"/>
      <c r="J1443" s="193"/>
    </row>
    <row r="1444" spans="1:10">
      <c r="A1444" s="193"/>
      <c r="B1444" s="193"/>
      <c r="C1444" s="192"/>
      <c r="D1444" s="192"/>
      <c r="E1444" s="192"/>
      <c r="F1444" s="193"/>
      <c r="G1444" s="193"/>
      <c r="H1444" s="193"/>
      <c r="I1444" s="193"/>
      <c r="J1444" s="193"/>
    </row>
    <row r="1445" spans="1:10">
      <c r="A1445" s="193"/>
      <c r="B1445" s="193"/>
      <c r="C1445" s="192"/>
      <c r="D1445" s="192"/>
      <c r="E1445" s="192"/>
      <c r="F1445" s="193"/>
      <c r="G1445" s="193"/>
      <c r="H1445" s="193"/>
      <c r="I1445" s="193"/>
      <c r="J1445" s="193"/>
    </row>
    <row r="1446" spans="1:10">
      <c r="A1446" s="193"/>
      <c r="B1446" s="193"/>
      <c r="C1446" s="192"/>
      <c r="D1446" s="192"/>
      <c r="E1446" s="192"/>
      <c r="F1446" s="193"/>
      <c r="G1446" s="193"/>
      <c r="H1446" s="193"/>
      <c r="I1446" s="193"/>
      <c r="J1446" s="193"/>
    </row>
    <row r="1447" spans="1:10">
      <c r="A1447" s="193"/>
      <c r="B1447" s="193"/>
      <c r="C1447" s="192"/>
      <c r="D1447" s="192"/>
      <c r="E1447" s="192"/>
      <c r="F1447" s="193"/>
      <c r="G1447" s="193"/>
      <c r="H1447" s="193"/>
      <c r="I1447" s="193"/>
      <c r="J1447" s="193"/>
    </row>
    <row r="1448" spans="1:10">
      <c r="A1448" s="193"/>
      <c r="B1448" s="193"/>
      <c r="C1448" s="192"/>
      <c r="D1448" s="192"/>
      <c r="E1448" s="192"/>
      <c r="F1448" s="193"/>
      <c r="G1448" s="193"/>
      <c r="H1448" s="193"/>
      <c r="I1448" s="193"/>
      <c r="J1448" s="193"/>
    </row>
    <row r="1449" spans="1:10">
      <c r="A1449" s="193"/>
      <c r="B1449" s="193"/>
      <c r="C1449" s="192"/>
      <c r="D1449" s="192"/>
      <c r="E1449" s="192"/>
      <c r="F1449" s="193"/>
      <c r="G1449" s="193"/>
      <c r="H1449" s="193"/>
      <c r="I1449" s="193"/>
      <c r="J1449" s="193"/>
    </row>
    <row r="1450" spans="1:10">
      <c r="A1450" s="193"/>
      <c r="B1450" s="193"/>
      <c r="C1450" s="192"/>
      <c r="D1450" s="192"/>
      <c r="E1450" s="192"/>
      <c r="F1450" s="193"/>
      <c r="G1450" s="193"/>
      <c r="H1450" s="193"/>
      <c r="I1450" s="193"/>
      <c r="J1450" s="193"/>
    </row>
    <row r="1451" spans="1:10">
      <c r="A1451" s="193"/>
      <c r="B1451" s="193"/>
      <c r="C1451" s="192"/>
      <c r="D1451" s="192"/>
      <c r="E1451" s="192"/>
      <c r="F1451" s="193"/>
      <c r="G1451" s="193"/>
      <c r="H1451" s="193"/>
      <c r="I1451" s="193"/>
      <c r="J1451" s="193"/>
    </row>
    <row r="1452" spans="1:10">
      <c r="A1452" s="193"/>
      <c r="B1452" s="193"/>
      <c r="C1452" s="192"/>
      <c r="D1452" s="192"/>
      <c r="E1452" s="192"/>
      <c r="F1452" s="193"/>
      <c r="G1452" s="193"/>
      <c r="H1452" s="193"/>
      <c r="I1452" s="193"/>
      <c r="J1452" s="193"/>
    </row>
    <row r="1453" spans="1:10">
      <c r="A1453" s="193"/>
      <c r="B1453" s="193"/>
      <c r="C1453" s="192"/>
      <c r="D1453" s="192"/>
      <c r="E1453" s="192"/>
      <c r="F1453" s="193"/>
      <c r="G1453" s="193"/>
      <c r="H1453" s="193"/>
      <c r="I1453" s="193"/>
      <c r="J1453" s="193"/>
    </row>
    <row r="1454" spans="1:10">
      <c r="A1454" s="193"/>
      <c r="B1454" s="193"/>
      <c r="C1454" s="192"/>
      <c r="D1454" s="192"/>
      <c r="E1454" s="192"/>
      <c r="F1454" s="193"/>
      <c r="G1454" s="193"/>
      <c r="H1454" s="193"/>
      <c r="I1454" s="193"/>
      <c r="J1454" s="193"/>
    </row>
    <row r="1455" spans="1:10">
      <c r="A1455" s="193"/>
      <c r="B1455" s="193"/>
      <c r="C1455" s="192"/>
      <c r="D1455" s="192"/>
      <c r="E1455" s="192"/>
      <c r="F1455" s="193"/>
      <c r="G1455" s="193"/>
      <c r="H1455" s="193"/>
      <c r="I1455" s="193"/>
      <c r="J1455" s="193"/>
    </row>
    <row r="1456" spans="1:10">
      <c r="A1456" s="193"/>
      <c r="B1456" s="193"/>
      <c r="C1456" s="192"/>
      <c r="D1456" s="192"/>
      <c r="E1456" s="192"/>
      <c r="F1456" s="193"/>
      <c r="G1456" s="193"/>
      <c r="H1456" s="193"/>
      <c r="I1456" s="193"/>
      <c r="J1456" s="193"/>
    </row>
    <row r="1457" spans="1:10">
      <c r="A1457" s="193"/>
      <c r="B1457" s="193"/>
      <c r="C1457" s="192"/>
      <c r="D1457" s="192"/>
      <c r="E1457" s="192"/>
      <c r="F1457" s="193"/>
      <c r="G1457" s="193"/>
      <c r="H1457" s="193"/>
      <c r="I1457" s="193"/>
      <c r="J1457" s="193"/>
    </row>
    <row r="1458" spans="1:10">
      <c r="A1458" s="193"/>
      <c r="B1458" s="193"/>
      <c r="C1458" s="192"/>
      <c r="D1458" s="192"/>
      <c r="E1458" s="192"/>
      <c r="F1458" s="193"/>
      <c r="G1458" s="193"/>
      <c r="H1458" s="193"/>
      <c r="I1458" s="193"/>
      <c r="J1458" s="193"/>
    </row>
    <row r="1459" spans="1:10">
      <c r="A1459" s="193"/>
      <c r="B1459" s="193"/>
      <c r="C1459" s="192"/>
      <c r="D1459" s="192"/>
      <c r="E1459" s="192"/>
      <c r="F1459" s="193"/>
      <c r="G1459" s="193"/>
      <c r="H1459" s="193"/>
      <c r="I1459" s="193"/>
      <c r="J1459" s="193"/>
    </row>
    <row r="1460" spans="1:10">
      <c r="A1460" s="193"/>
      <c r="B1460" s="193"/>
      <c r="C1460" s="192"/>
      <c r="D1460" s="192"/>
      <c r="E1460" s="192"/>
      <c r="F1460" s="193"/>
      <c r="G1460" s="193"/>
      <c r="H1460" s="193"/>
      <c r="I1460" s="193"/>
      <c r="J1460" s="193"/>
    </row>
    <row r="1461" spans="1:10">
      <c r="A1461" s="193"/>
      <c r="B1461" s="193"/>
      <c r="C1461" s="192"/>
      <c r="D1461" s="192"/>
      <c r="E1461" s="192"/>
      <c r="F1461" s="193"/>
      <c r="G1461" s="193"/>
      <c r="H1461" s="193"/>
      <c r="I1461" s="193"/>
      <c r="J1461" s="193"/>
    </row>
    <row r="1462" spans="1:10">
      <c r="A1462" s="193"/>
      <c r="B1462" s="193"/>
      <c r="C1462" s="192"/>
      <c r="D1462" s="192"/>
      <c r="E1462" s="192"/>
      <c r="F1462" s="193"/>
      <c r="G1462" s="193"/>
      <c r="H1462" s="193"/>
      <c r="I1462" s="193"/>
      <c r="J1462" s="193"/>
    </row>
    <row r="1463" spans="1:10">
      <c r="A1463" s="193"/>
      <c r="B1463" s="193"/>
      <c r="C1463" s="192"/>
      <c r="D1463" s="192"/>
      <c r="E1463" s="192"/>
      <c r="F1463" s="193"/>
      <c r="G1463" s="193"/>
      <c r="H1463" s="193"/>
      <c r="I1463" s="193"/>
      <c r="J1463" s="193"/>
    </row>
    <row r="1464" spans="1:10">
      <c r="A1464" s="193"/>
      <c r="B1464" s="193"/>
      <c r="C1464" s="192"/>
      <c r="D1464" s="192"/>
      <c r="E1464" s="192"/>
      <c r="F1464" s="193"/>
      <c r="G1464" s="193"/>
      <c r="H1464" s="193"/>
      <c r="I1464" s="193"/>
      <c r="J1464" s="193"/>
    </row>
    <row r="1465" spans="1:10">
      <c r="A1465" s="193"/>
      <c r="B1465" s="193"/>
      <c r="C1465" s="192"/>
      <c r="D1465" s="192"/>
      <c r="E1465" s="192"/>
      <c r="F1465" s="193"/>
      <c r="G1465" s="193"/>
      <c r="H1465" s="193"/>
      <c r="I1465" s="193"/>
      <c r="J1465" s="193"/>
    </row>
    <row r="1466" spans="1:10">
      <c r="A1466" s="193"/>
      <c r="B1466" s="193"/>
      <c r="C1466" s="192"/>
      <c r="D1466" s="192"/>
      <c r="E1466" s="192"/>
      <c r="F1466" s="193"/>
      <c r="G1466" s="193"/>
      <c r="H1466" s="193"/>
      <c r="I1466" s="193"/>
      <c r="J1466" s="193"/>
    </row>
    <row r="1467" spans="1:10">
      <c r="A1467" s="193"/>
      <c r="B1467" s="193"/>
      <c r="C1467" s="192"/>
      <c r="D1467" s="192"/>
      <c r="E1467" s="192"/>
      <c r="F1467" s="193"/>
      <c r="G1467" s="193"/>
      <c r="H1467" s="193"/>
      <c r="I1467" s="193"/>
      <c r="J1467" s="193"/>
    </row>
    <row r="1468" spans="1:10">
      <c r="A1468" s="193"/>
      <c r="B1468" s="193"/>
      <c r="C1468" s="192"/>
      <c r="D1468" s="192"/>
      <c r="E1468" s="192"/>
      <c r="F1468" s="193"/>
      <c r="G1468" s="193"/>
      <c r="H1468" s="193"/>
      <c r="I1468" s="193"/>
      <c r="J1468" s="193"/>
    </row>
    <row r="1469" spans="1:10">
      <c r="A1469" s="193"/>
      <c r="B1469" s="193"/>
      <c r="C1469" s="192"/>
      <c r="D1469" s="192"/>
      <c r="E1469" s="192"/>
      <c r="F1469" s="193"/>
      <c r="G1469" s="193"/>
      <c r="H1469" s="193"/>
      <c r="I1469" s="193"/>
      <c r="J1469" s="193"/>
    </row>
    <row r="1470" spans="1:10">
      <c r="A1470" s="193"/>
      <c r="B1470" s="193"/>
      <c r="C1470" s="192"/>
      <c r="D1470" s="192"/>
      <c r="E1470" s="192"/>
      <c r="F1470" s="193"/>
      <c r="G1470" s="193"/>
      <c r="H1470" s="193"/>
      <c r="I1470" s="193"/>
      <c r="J1470" s="193"/>
    </row>
    <row r="1471" spans="1:10">
      <c r="A1471" s="193"/>
      <c r="B1471" s="193"/>
      <c r="C1471" s="192"/>
      <c r="D1471" s="192"/>
      <c r="E1471" s="192"/>
      <c r="F1471" s="193"/>
      <c r="G1471" s="193"/>
      <c r="H1471" s="193"/>
      <c r="I1471" s="193"/>
      <c r="J1471" s="193"/>
    </row>
    <row r="1472" spans="1:10">
      <c r="A1472" s="193"/>
      <c r="B1472" s="193"/>
      <c r="C1472" s="192"/>
      <c r="D1472" s="192"/>
      <c r="E1472" s="192"/>
      <c r="F1472" s="193"/>
      <c r="G1472" s="193"/>
      <c r="H1472" s="193"/>
      <c r="I1472" s="193"/>
      <c r="J1472" s="193"/>
    </row>
    <row r="1473" spans="1:10">
      <c r="A1473" s="193"/>
      <c r="B1473" s="193"/>
      <c r="C1473" s="192"/>
      <c r="D1473" s="192"/>
      <c r="E1473" s="192"/>
      <c r="F1473" s="193"/>
      <c r="G1473" s="193"/>
      <c r="H1473" s="193"/>
      <c r="I1473" s="193"/>
      <c r="J1473" s="193"/>
    </row>
    <row r="1474" spans="1:10">
      <c r="A1474" s="193"/>
      <c r="B1474" s="193"/>
      <c r="C1474" s="192"/>
      <c r="D1474" s="192"/>
      <c r="E1474" s="192"/>
      <c r="F1474" s="193"/>
      <c r="G1474" s="193"/>
      <c r="H1474" s="193"/>
      <c r="I1474" s="193"/>
      <c r="J1474" s="193"/>
    </row>
    <row r="1475" spans="1:10">
      <c r="A1475" s="193"/>
      <c r="B1475" s="193"/>
      <c r="C1475" s="192"/>
      <c r="D1475" s="192"/>
      <c r="E1475" s="192"/>
      <c r="F1475" s="193"/>
      <c r="G1475" s="193"/>
      <c r="H1475" s="193"/>
      <c r="I1475" s="193"/>
      <c r="J1475" s="193"/>
    </row>
    <row r="1476" spans="1:10">
      <c r="A1476" s="193"/>
      <c r="B1476" s="193"/>
      <c r="C1476" s="192"/>
      <c r="D1476" s="192"/>
      <c r="E1476" s="192"/>
      <c r="F1476" s="193"/>
      <c r="G1476" s="193"/>
      <c r="H1476" s="193"/>
      <c r="I1476" s="193"/>
      <c r="J1476" s="193"/>
    </row>
    <row r="1477" spans="1:10">
      <c r="A1477" s="193"/>
      <c r="B1477" s="193"/>
      <c r="C1477" s="192"/>
      <c r="D1477" s="192"/>
      <c r="E1477" s="192"/>
      <c r="F1477" s="193"/>
      <c r="G1477" s="193"/>
      <c r="H1477" s="193"/>
      <c r="I1477" s="193"/>
      <c r="J1477" s="193"/>
    </row>
    <row r="1478" spans="1:10">
      <c r="A1478" s="193"/>
      <c r="B1478" s="193"/>
      <c r="C1478" s="192"/>
      <c r="D1478" s="192"/>
      <c r="E1478" s="192"/>
      <c r="F1478" s="193"/>
      <c r="G1478" s="193"/>
      <c r="H1478" s="193"/>
      <c r="I1478" s="193"/>
      <c r="J1478" s="193"/>
    </row>
    <row r="1479" spans="1:10">
      <c r="A1479" s="193"/>
      <c r="B1479" s="193"/>
      <c r="C1479" s="192"/>
      <c r="D1479" s="192"/>
      <c r="E1479" s="192"/>
      <c r="F1479" s="193"/>
      <c r="G1479" s="193"/>
      <c r="H1479" s="193"/>
      <c r="I1479" s="193"/>
      <c r="J1479" s="193"/>
    </row>
    <row r="1480" spans="1:10">
      <c r="A1480" s="193"/>
      <c r="B1480" s="193"/>
      <c r="C1480" s="192"/>
      <c r="D1480" s="192"/>
      <c r="E1480" s="192"/>
      <c r="F1480" s="193"/>
      <c r="G1480" s="193"/>
      <c r="H1480" s="193"/>
      <c r="I1480" s="193"/>
      <c r="J1480" s="193"/>
    </row>
    <row r="1481" spans="1:10">
      <c r="A1481" s="193"/>
      <c r="B1481" s="193"/>
      <c r="C1481" s="192"/>
      <c r="D1481" s="192"/>
      <c r="E1481" s="192"/>
      <c r="F1481" s="193"/>
      <c r="G1481" s="193"/>
      <c r="H1481" s="193"/>
      <c r="I1481" s="193"/>
      <c r="J1481" s="193"/>
    </row>
    <row r="1482" spans="1:10">
      <c r="A1482" s="193"/>
      <c r="B1482" s="193"/>
      <c r="C1482" s="192"/>
      <c r="D1482" s="192"/>
      <c r="E1482" s="192"/>
      <c r="F1482" s="193"/>
      <c r="G1482" s="193"/>
      <c r="H1482" s="193"/>
      <c r="I1482" s="193"/>
      <c r="J1482" s="193"/>
    </row>
    <row r="1483" spans="1:10">
      <c r="A1483" s="193"/>
      <c r="B1483" s="193"/>
      <c r="C1483" s="192"/>
      <c r="D1483" s="192"/>
      <c r="E1483" s="192"/>
      <c r="F1483" s="193"/>
      <c r="G1483" s="193"/>
      <c r="H1483" s="193"/>
      <c r="I1483" s="193"/>
      <c r="J1483" s="193"/>
    </row>
    <row r="1484" spans="1:10">
      <c r="A1484" s="193"/>
      <c r="B1484" s="193"/>
      <c r="C1484" s="192"/>
      <c r="D1484" s="192"/>
      <c r="E1484" s="192"/>
      <c r="F1484" s="193"/>
      <c r="G1484" s="193"/>
      <c r="H1484" s="193"/>
      <c r="I1484" s="193"/>
      <c r="J1484" s="193"/>
    </row>
    <row r="1485" spans="1:10">
      <c r="A1485" s="193"/>
      <c r="B1485" s="193"/>
      <c r="C1485" s="192"/>
      <c r="D1485" s="192"/>
      <c r="E1485" s="192"/>
      <c r="F1485" s="193"/>
      <c r="G1485" s="193"/>
      <c r="H1485" s="193"/>
      <c r="I1485" s="193"/>
      <c r="J1485" s="193"/>
    </row>
    <row r="1486" spans="1:10">
      <c r="A1486" s="193"/>
      <c r="B1486" s="193"/>
      <c r="C1486" s="192"/>
      <c r="D1486" s="192"/>
      <c r="E1486" s="192"/>
      <c r="F1486" s="193"/>
      <c r="G1486" s="193"/>
      <c r="H1486" s="193"/>
      <c r="I1486" s="193"/>
      <c r="J1486" s="193"/>
    </row>
    <row r="1487" spans="1:10">
      <c r="A1487" s="193"/>
      <c r="B1487" s="193"/>
      <c r="C1487" s="192"/>
      <c r="D1487" s="192"/>
      <c r="E1487" s="192"/>
      <c r="F1487" s="193"/>
      <c r="G1487" s="193"/>
      <c r="H1487" s="193"/>
      <c r="I1487" s="193"/>
      <c r="J1487" s="193"/>
    </row>
    <row r="1488" spans="1:10">
      <c r="A1488" s="193"/>
      <c r="B1488" s="193"/>
      <c r="C1488" s="192"/>
      <c r="D1488" s="192"/>
      <c r="E1488" s="192"/>
      <c r="F1488" s="193"/>
      <c r="G1488" s="193"/>
      <c r="H1488" s="193"/>
      <c r="I1488" s="193"/>
      <c r="J1488" s="193"/>
    </row>
    <row r="1489" spans="1:10">
      <c r="A1489" s="193"/>
      <c r="B1489" s="193"/>
      <c r="C1489" s="192"/>
      <c r="D1489" s="192"/>
      <c r="E1489" s="192"/>
      <c r="F1489" s="193"/>
      <c r="G1489" s="193"/>
      <c r="H1489" s="193"/>
      <c r="I1489" s="193"/>
      <c r="J1489" s="193"/>
    </row>
    <row r="1490" spans="1:10">
      <c r="A1490" s="193"/>
      <c r="B1490" s="193"/>
      <c r="C1490" s="192"/>
      <c r="D1490" s="192"/>
      <c r="E1490" s="192"/>
      <c r="F1490" s="193"/>
      <c r="G1490" s="193"/>
      <c r="H1490" s="193"/>
      <c r="I1490" s="193"/>
      <c r="J1490" s="193"/>
    </row>
    <row r="1491" spans="1:10">
      <c r="A1491" s="193"/>
      <c r="B1491" s="193"/>
      <c r="C1491" s="192"/>
      <c r="D1491" s="192"/>
      <c r="E1491" s="192"/>
      <c r="F1491" s="193"/>
      <c r="G1491" s="193"/>
      <c r="H1491" s="193"/>
      <c r="I1491" s="193"/>
      <c r="J1491" s="193"/>
    </row>
    <row r="1492" spans="1:10">
      <c r="A1492" s="193"/>
      <c r="B1492" s="193"/>
      <c r="C1492" s="192"/>
      <c r="D1492" s="192"/>
      <c r="E1492" s="192"/>
      <c r="F1492" s="193"/>
      <c r="G1492" s="193"/>
      <c r="H1492" s="193"/>
      <c r="I1492" s="193"/>
      <c r="J1492" s="193"/>
    </row>
    <row r="1493" spans="1:10">
      <c r="A1493" s="193"/>
      <c r="B1493" s="193"/>
      <c r="C1493" s="192"/>
      <c r="D1493" s="192"/>
      <c r="E1493" s="192"/>
      <c r="F1493" s="193"/>
      <c r="G1493" s="193"/>
      <c r="H1493" s="193"/>
      <c r="I1493" s="193"/>
      <c r="J1493" s="193"/>
    </row>
    <row r="1494" spans="1:10">
      <c r="A1494" s="193"/>
      <c r="B1494" s="193"/>
      <c r="C1494" s="192"/>
      <c r="D1494" s="192"/>
      <c r="E1494" s="192"/>
      <c r="F1494" s="193"/>
      <c r="G1494" s="193"/>
      <c r="H1494" s="193"/>
      <c r="I1494" s="193"/>
      <c r="J1494" s="193"/>
    </row>
    <row r="1495" spans="1:10">
      <c r="A1495" s="193"/>
      <c r="B1495" s="193"/>
      <c r="C1495" s="192"/>
      <c r="D1495" s="192"/>
      <c r="E1495" s="192"/>
      <c r="F1495" s="193"/>
      <c r="G1495" s="193"/>
      <c r="H1495" s="193"/>
      <c r="I1495" s="193"/>
      <c r="J1495" s="193"/>
    </row>
    <row r="1496" spans="1:10">
      <c r="A1496" s="193"/>
      <c r="B1496" s="193"/>
      <c r="C1496" s="192"/>
      <c r="D1496" s="192"/>
      <c r="E1496" s="192"/>
      <c r="F1496" s="193"/>
      <c r="G1496" s="193"/>
      <c r="H1496" s="193"/>
      <c r="I1496" s="193"/>
      <c r="J1496" s="193"/>
    </row>
    <row r="1497" spans="1:10">
      <c r="A1497" s="193"/>
      <c r="B1497" s="193"/>
      <c r="C1497" s="192"/>
      <c r="D1497" s="192"/>
      <c r="E1497" s="192"/>
      <c r="F1497" s="193"/>
      <c r="G1497" s="193"/>
      <c r="H1497" s="193"/>
      <c r="I1497" s="193"/>
      <c r="J1497" s="193"/>
    </row>
    <row r="1498" spans="1:10">
      <c r="A1498" s="193"/>
      <c r="B1498" s="193"/>
      <c r="C1498" s="192"/>
      <c r="D1498" s="192"/>
      <c r="E1498" s="192"/>
      <c r="F1498" s="193"/>
      <c r="G1498" s="193"/>
      <c r="H1498" s="193"/>
      <c r="I1498" s="193"/>
      <c r="J1498" s="193"/>
    </row>
    <row r="1499" spans="1:10">
      <c r="A1499" s="193"/>
      <c r="B1499" s="193"/>
      <c r="C1499" s="192"/>
      <c r="D1499" s="192"/>
      <c r="E1499" s="192"/>
      <c r="F1499" s="193"/>
      <c r="G1499" s="193"/>
      <c r="H1499" s="193"/>
      <c r="I1499" s="193"/>
      <c r="J1499" s="193"/>
    </row>
    <row r="1500" spans="1:10">
      <c r="A1500" s="193"/>
      <c r="B1500" s="193"/>
      <c r="C1500" s="192"/>
      <c r="D1500" s="192"/>
      <c r="E1500" s="192"/>
      <c r="F1500" s="193"/>
      <c r="G1500" s="193"/>
      <c r="H1500" s="193"/>
      <c r="I1500" s="193"/>
      <c r="J1500" s="193"/>
    </row>
    <row r="1501" spans="1:10">
      <c r="A1501" s="193"/>
      <c r="B1501" s="193"/>
      <c r="C1501" s="192"/>
      <c r="D1501" s="192"/>
      <c r="E1501" s="192"/>
      <c r="F1501" s="193"/>
      <c r="G1501" s="193"/>
      <c r="H1501" s="193"/>
      <c r="I1501" s="193"/>
      <c r="J1501" s="193"/>
    </row>
    <row r="1502" spans="1:10">
      <c r="A1502" s="193"/>
      <c r="B1502" s="193"/>
      <c r="C1502" s="192"/>
      <c r="D1502" s="192"/>
      <c r="E1502" s="192"/>
      <c r="F1502" s="193"/>
      <c r="G1502" s="193"/>
      <c r="H1502" s="193"/>
      <c r="I1502" s="193"/>
      <c r="J1502" s="193"/>
    </row>
    <row r="1503" spans="1:10">
      <c r="A1503" s="193"/>
      <c r="B1503" s="193"/>
      <c r="C1503" s="192"/>
      <c r="D1503" s="192"/>
      <c r="E1503" s="192"/>
      <c r="F1503" s="193"/>
      <c r="G1503" s="193"/>
      <c r="H1503" s="193"/>
      <c r="I1503" s="193"/>
      <c r="J1503" s="193"/>
    </row>
    <row r="1504" spans="1:10">
      <c r="A1504" s="193"/>
      <c r="B1504" s="193"/>
      <c r="C1504" s="192"/>
      <c r="D1504" s="192"/>
      <c r="E1504" s="192"/>
      <c r="F1504" s="193"/>
      <c r="G1504" s="193"/>
      <c r="H1504" s="193"/>
      <c r="I1504" s="193"/>
      <c r="J1504" s="193"/>
    </row>
    <row r="1505" spans="1:10">
      <c r="A1505" s="193"/>
      <c r="B1505" s="193"/>
      <c r="C1505" s="192"/>
      <c r="D1505" s="192"/>
      <c r="E1505" s="192"/>
      <c r="F1505" s="193"/>
      <c r="G1505" s="193"/>
      <c r="H1505" s="193"/>
      <c r="I1505" s="193"/>
      <c r="J1505" s="193"/>
    </row>
    <row r="1506" spans="1:10">
      <c r="A1506" s="193"/>
      <c r="B1506" s="193"/>
      <c r="C1506" s="192"/>
      <c r="D1506" s="192"/>
      <c r="E1506" s="192"/>
      <c r="F1506" s="193"/>
      <c r="G1506" s="193"/>
      <c r="H1506" s="193"/>
      <c r="I1506" s="193"/>
      <c r="J1506" s="193"/>
    </row>
    <row r="1507" spans="1:10">
      <c r="A1507" s="193"/>
      <c r="B1507" s="193"/>
      <c r="C1507" s="192"/>
      <c r="D1507" s="192"/>
      <c r="E1507" s="192"/>
      <c r="F1507" s="193"/>
      <c r="G1507" s="193"/>
      <c r="H1507" s="193"/>
      <c r="I1507" s="193"/>
      <c r="J1507" s="193"/>
    </row>
    <row r="1508" spans="1:10">
      <c r="A1508" s="193"/>
      <c r="B1508" s="193"/>
      <c r="C1508" s="192"/>
      <c r="D1508" s="192"/>
      <c r="E1508" s="192"/>
      <c r="F1508" s="193"/>
      <c r="G1508" s="193"/>
      <c r="H1508" s="193"/>
      <c r="I1508" s="193"/>
      <c r="J1508" s="193"/>
    </row>
    <row r="1509" spans="1:10">
      <c r="A1509" s="193"/>
      <c r="B1509" s="193"/>
      <c r="C1509" s="192"/>
      <c r="D1509" s="192"/>
      <c r="E1509" s="192"/>
      <c r="F1509" s="193"/>
      <c r="G1509" s="193"/>
      <c r="H1509" s="193"/>
      <c r="I1509" s="193"/>
      <c r="J1509" s="193"/>
    </row>
    <row r="1510" spans="1:10">
      <c r="A1510" s="193"/>
      <c r="B1510" s="193"/>
      <c r="C1510" s="192"/>
      <c r="D1510" s="192"/>
      <c r="E1510" s="192"/>
      <c r="F1510" s="193"/>
      <c r="G1510" s="193"/>
      <c r="H1510" s="193"/>
      <c r="I1510" s="193"/>
      <c r="J1510" s="193"/>
    </row>
    <row r="1511" spans="1:10">
      <c r="A1511" s="193"/>
      <c r="B1511" s="193"/>
      <c r="C1511" s="192"/>
      <c r="D1511" s="192"/>
      <c r="E1511" s="192"/>
      <c r="F1511" s="193"/>
      <c r="G1511" s="193"/>
      <c r="H1511" s="193"/>
      <c r="I1511" s="193"/>
      <c r="J1511" s="193"/>
    </row>
    <row r="1512" spans="1:10">
      <c r="A1512" s="193"/>
      <c r="B1512" s="193"/>
      <c r="C1512" s="192"/>
      <c r="D1512" s="192"/>
      <c r="E1512" s="192"/>
      <c r="F1512" s="193"/>
      <c r="G1512" s="193"/>
      <c r="H1512" s="193"/>
      <c r="I1512" s="193"/>
      <c r="J1512" s="193"/>
    </row>
    <row r="1513" spans="1:10">
      <c r="A1513" s="193"/>
      <c r="B1513" s="193"/>
      <c r="C1513" s="192"/>
      <c r="D1513" s="192"/>
      <c r="E1513" s="192"/>
      <c r="F1513" s="193"/>
      <c r="G1513" s="193"/>
      <c r="H1513" s="193"/>
      <c r="I1513" s="193"/>
      <c r="J1513" s="193"/>
    </row>
    <row r="1514" spans="1:10">
      <c r="A1514" s="193"/>
      <c r="B1514" s="193"/>
      <c r="C1514" s="192"/>
      <c r="D1514" s="192"/>
      <c r="E1514" s="192"/>
      <c r="F1514" s="193"/>
      <c r="G1514" s="193"/>
      <c r="H1514" s="193"/>
      <c r="I1514" s="193"/>
      <c r="J1514" s="193"/>
    </row>
    <row r="1515" spans="1:10">
      <c r="A1515" s="193"/>
      <c r="B1515" s="193"/>
      <c r="C1515" s="192"/>
      <c r="D1515" s="192"/>
      <c r="E1515" s="192"/>
      <c r="F1515" s="193"/>
      <c r="G1515" s="193"/>
      <c r="H1515" s="193"/>
      <c r="I1515" s="193"/>
      <c r="J1515" s="193"/>
    </row>
    <row r="1516" spans="1:10">
      <c r="A1516" s="193"/>
      <c r="B1516" s="193"/>
      <c r="C1516" s="192"/>
      <c r="D1516" s="192"/>
      <c r="E1516" s="192"/>
      <c r="F1516" s="193"/>
      <c r="G1516" s="193"/>
      <c r="H1516" s="193"/>
      <c r="I1516" s="193"/>
      <c r="J1516" s="193"/>
    </row>
    <row r="1517" spans="1:10">
      <c r="A1517" s="193"/>
      <c r="B1517" s="193"/>
      <c r="C1517" s="192"/>
      <c r="D1517" s="192"/>
      <c r="E1517" s="192"/>
      <c r="F1517" s="193"/>
      <c r="G1517" s="193"/>
      <c r="H1517" s="193"/>
      <c r="I1517" s="193"/>
      <c r="J1517" s="193"/>
    </row>
    <row r="1518" spans="1:10">
      <c r="A1518" s="193"/>
      <c r="B1518" s="193"/>
      <c r="C1518" s="192"/>
      <c r="D1518" s="192"/>
      <c r="E1518" s="192"/>
      <c r="F1518" s="193"/>
      <c r="G1518" s="193"/>
      <c r="H1518" s="193"/>
      <c r="I1518" s="193"/>
      <c r="J1518" s="193"/>
    </row>
    <row r="1519" spans="1:10">
      <c r="A1519" s="193"/>
      <c r="B1519" s="193"/>
      <c r="C1519" s="192"/>
      <c r="D1519" s="192"/>
      <c r="E1519" s="192"/>
      <c r="F1519" s="193"/>
      <c r="G1519" s="193"/>
      <c r="H1519" s="193"/>
      <c r="I1519" s="193"/>
      <c r="J1519" s="193"/>
    </row>
    <row r="1520" spans="1:10">
      <c r="A1520" s="193"/>
      <c r="B1520" s="193"/>
      <c r="C1520" s="192"/>
      <c r="D1520" s="192"/>
      <c r="E1520" s="192"/>
      <c r="F1520" s="193"/>
      <c r="G1520" s="193"/>
      <c r="H1520" s="193"/>
      <c r="I1520" s="193"/>
      <c r="J1520" s="193"/>
    </row>
    <row r="1521" spans="1:10">
      <c r="A1521" s="193"/>
      <c r="B1521" s="193"/>
      <c r="C1521" s="192"/>
      <c r="D1521" s="192"/>
      <c r="E1521" s="192"/>
      <c r="F1521" s="193"/>
      <c r="G1521" s="193"/>
      <c r="H1521" s="193"/>
      <c r="I1521" s="193"/>
      <c r="J1521" s="193"/>
    </row>
    <row r="1522" spans="1:10">
      <c r="A1522" s="193"/>
      <c r="B1522" s="193"/>
      <c r="C1522" s="192"/>
      <c r="D1522" s="192"/>
      <c r="E1522" s="192"/>
      <c r="F1522" s="193"/>
      <c r="G1522" s="193"/>
      <c r="H1522" s="193"/>
      <c r="I1522" s="193"/>
      <c r="J1522" s="193"/>
    </row>
    <row r="1523" spans="1:10">
      <c r="A1523" s="193"/>
      <c r="B1523" s="193"/>
      <c r="C1523" s="192"/>
      <c r="D1523" s="192"/>
      <c r="E1523" s="192"/>
      <c r="F1523" s="193"/>
      <c r="G1523" s="193"/>
      <c r="H1523" s="193"/>
      <c r="I1523" s="193"/>
      <c r="J1523" s="193"/>
    </row>
    <row r="1524" spans="1:10">
      <c r="A1524" s="193"/>
      <c r="B1524" s="193"/>
      <c r="C1524" s="192"/>
      <c r="D1524" s="192"/>
      <c r="E1524" s="192"/>
      <c r="F1524" s="193"/>
      <c r="G1524" s="193"/>
      <c r="H1524" s="193"/>
      <c r="I1524" s="193"/>
      <c r="J1524" s="193"/>
    </row>
    <row r="1525" spans="1:10">
      <c r="A1525" s="193"/>
      <c r="B1525" s="193"/>
      <c r="C1525" s="192"/>
      <c r="D1525" s="192"/>
      <c r="E1525" s="192"/>
      <c r="F1525" s="193"/>
      <c r="G1525" s="193"/>
      <c r="H1525" s="193"/>
      <c r="I1525" s="193"/>
      <c r="J1525" s="193"/>
    </row>
    <row r="1526" spans="1:10">
      <c r="A1526" s="193"/>
      <c r="B1526" s="193"/>
      <c r="C1526" s="192"/>
      <c r="D1526" s="192"/>
      <c r="E1526" s="192"/>
      <c r="F1526" s="193"/>
      <c r="G1526" s="193"/>
      <c r="H1526" s="193"/>
      <c r="I1526" s="193"/>
      <c r="J1526" s="193"/>
    </row>
    <row r="1527" spans="1:10">
      <c r="A1527" s="193"/>
      <c r="B1527" s="193"/>
      <c r="C1527" s="192"/>
      <c r="D1527" s="192"/>
      <c r="E1527" s="192"/>
      <c r="F1527" s="193"/>
      <c r="G1527" s="193"/>
      <c r="H1527" s="193"/>
      <c r="I1527" s="193"/>
      <c r="J1527" s="193"/>
    </row>
    <row r="1528" spans="1:10">
      <c r="A1528" s="193"/>
      <c r="B1528" s="193"/>
      <c r="C1528" s="192"/>
      <c r="D1528" s="192"/>
      <c r="E1528" s="192"/>
      <c r="F1528" s="193"/>
      <c r="G1528" s="193"/>
      <c r="H1528" s="193"/>
      <c r="I1528" s="193"/>
      <c r="J1528" s="193"/>
    </row>
    <row r="1529" spans="1:10">
      <c r="A1529" s="193"/>
      <c r="B1529" s="193"/>
      <c r="C1529" s="192"/>
      <c r="D1529" s="192"/>
      <c r="E1529" s="192"/>
      <c r="F1529" s="193"/>
      <c r="G1529" s="193"/>
      <c r="H1529" s="193"/>
      <c r="I1529" s="193"/>
      <c r="J1529" s="193"/>
    </row>
    <row r="1530" spans="1:10">
      <c r="A1530" s="193"/>
      <c r="B1530" s="193"/>
      <c r="C1530" s="192"/>
      <c r="D1530" s="192"/>
      <c r="E1530" s="192"/>
      <c r="F1530" s="193"/>
      <c r="G1530" s="193"/>
      <c r="H1530" s="193"/>
      <c r="I1530" s="193"/>
      <c r="J1530" s="193"/>
    </row>
    <row r="1531" spans="1:10">
      <c r="A1531" s="193"/>
      <c r="B1531" s="193"/>
      <c r="C1531" s="192"/>
      <c r="D1531" s="192"/>
      <c r="E1531" s="192"/>
      <c r="F1531" s="193"/>
      <c r="G1531" s="193"/>
      <c r="H1531" s="193"/>
      <c r="I1531" s="193"/>
      <c r="J1531" s="193"/>
    </row>
    <row r="1532" spans="1:10">
      <c r="A1532" s="193"/>
      <c r="B1532" s="193"/>
      <c r="C1532" s="192"/>
      <c r="D1532" s="192"/>
      <c r="E1532" s="192"/>
      <c r="F1532" s="193"/>
      <c r="G1532" s="193"/>
      <c r="H1532" s="193"/>
      <c r="I1532" s="193"/>
      <c r="J1532" s="193"/>
    </row>
    <row r="1533" spans="1:10">
      <c r="A1533" s="193"/>
      <c r="B1533" s="193"/>
      <c r="C1533" s="192"/>
      <c r="D1533" s="192"/>
      <c r="E1533" s="192"/>
      <c r="F1533" s="193"/>
      <c r="G1533" s="193"/>
      <c r="H1533" s="193"/>
      <c r="I1533" s="193"/>
      <c r="J1533" s="193"/>
    </row>
    <row r="1534" spans="1:10">
      <c r="A1534" s="193"/>
      <c r="B1534" s="193"/>
      <c r="C1534" s="192"/>
      <c r="D1534" s="192"/>
      <c r="E1534" s="192"/>
      <c r="F1534" s="193"/>
      <c r="G1534" s="193"/>
      <c r="H1534" s="193"/>
      <c r="I1534" s="193"/>
      <c r="J1534" s="193"/>
    </row>
    <row r="1535" spans="1:10">
      <c r="A1535" s="193"/>
      <c r="B1535" s="193"/>
      <c r="C1535" s="192"/>
      <c r="D1535" s="192"/>
      <c r="E1535" s="192"/>
      <c r="F1535" s="193"/>
      <c r="G1535" s="193"/>
      <c r="H1535" s="193"/>
      <c r="I1535" s="193"/>
      <c r="J1535" s="193"/>
    </row>
    <row r="1536" spans="1:10">
      <c r="A1536" s="193"/>
      <c r="B1536" s="193"/>
      <c r="C1536" s="192"/>
      <c r="D1536" s="192"/>
      <c r="E1536" s="192"/>
      <c r="F1536" s="193"/>
      <c r="G1536" s="193"/>
      <c r="H1536" s="193"/>
      <c r="I1536" s="193"/>
      <c r="J1536" s="193"/>
    </row>
    <row r="1537" spans="1:10">
      <c r="A1537" s="193"/>
      <c r="B1537" s="193"/>
      <c r="C1537" s="192"/>
      <c r="D1537" s="192"/>
      <c r="E1537" s="192"/>
      <c r="F1537" s="193"/>
      <c r="G1537" s="193"/>
      <c r="H1537" s="193"/>
      <c r="I1537" s="193"/>
      <c r="J1537" s="193"/>
    </row>
    <row r="1538" spans="1:10">
      <c r="A1538" s="193"/>
      <c r="B1538" s="193"/>
      <c r="C1538" s="192"/>
      <c r="D1538" s="192"/>
      <c r="E1538" s="192"/>
      <c r="F1538" s="193"/>
      <c r="G1538" s="193"/>
      <c r="H1538" s="193"/>
      <c r="I1538" s="193"/>
      <c r="J1538" s="193"/>
    </row>
    <row r="1539" spans="1:10">
      <c r="A1539" s="193"/>
      <c r="B1539" s="193"/>
      <c r="C1539" s="192"/>
      <c r="D1539" s="192"/>
      <c r="E1539" s="192"/>
      <c r="F1539" s="193"/>
      <c r="G1539" s="193"/>
      <c r="H1539" s="193"/>
      <c r="I1539" s="193"/>
      <c r="J1539" s="193"/>
    </row>
    <row r="1540" spans="1:10">
      <c r="A1540" s="193"/>
      <c r="B1540" s="193"/>
      <c r="C1540" s="192"/>
      <c r="D1540" s="192"/>
      <c r="E1540" s="192"/>
      <c r="F1540" s="193"/>
      <c r="G1540" s="193"/>
      <c r="H1540" s="193"/>
      <c r="I1540" s="193"/>
      <c r="J1540" s="193"/>
    </row>
    <row r="1541" spans="1:10">
      <c r="A1541" s="193"/>
      <c r="B1541" s="193"/>
      <c r="C1541" s="192"/>
      <c r="D1541" s="192"/>
      <c r="E1541" s="192"/>
      <c r="F1541" s="193"/>
      <c r="G1541" s="193"/>
      <c r="H1541" s="193"/>
      <c r="I1541" s="193"/>
      <c r="J1541" s="193"/>
    </row>
    <row r="1542" spans="1:10">
      <c r="A1542" s="193"/>
      <c r="B1542" s="193"/>
      <c r="C1542" s="192"/>
      <c r="D1542" s="192"/>
      <c r="E1542" s="192"/>
      <c r="F1542" s="193"/>
      <c r="G1542" s="193"/>
      <c r="H1542" s="193"/>
      <c r="I1542" s="193"/>
      <c r="J1542" s="193"/>
    </row>
    <row r="1543" spans="1:10">
      <c r="A1543" s="193"/>
      <c r="B1543" s="193"/>
      <c r="C1543" s="192"/>
      <c r="D1543" s="192"/>
      <c r="E1543" s="192"/>
      <c r="F1543" s="193"/>
      <c r="G1543" s="193"/>
      <c r="H1543" s="193"/>
      <c r="I1543" s="193"/>
      <c r="J1543" s="193"/>
    </row>
    <row r="1544" spans="1:10">
      <c r="A1544" s="193"/>
      <c r="B1544" s="193"/>
      <c r="C1544" s="192"/>
      <c r="D1544" s="192"/>
      <c r="E1544" s="192"/>
      <c r="F1544" s="193"/>
      <c r="G1544" s="193"/>
      <c r="H1544" s="193"/>
      <c r="I1544" s="193"/>
      <c r="J1544" s="193"/>
    </row>
    <row r="1545" spans="1:10">
      <c r="A1545" s="193"/>
      <c r="B1545" s="193"/>
      <c r="C1545" s="192"/>
      <c r="D1545" s="192"/>
      <c r="E1545" s="192"/>
      <c r="F1545" s="193"/>
      <c r="G1545" s="193"/>
      <c r="H1545" s="193"/>
      <c r="I1545" s="193"/>
      <c r="J1545" s="193"/>
    </row>
    <row r="1546" spans="1:10">
      <c r="A1546" s="193"/>
      <c r="B1546" s="193"/>
      <c r="C1546" s="192"/>
      <c r="D1546" s="192"/>
      <c r="E1546" s="192"/>
      <c r="F1546" s="193"/>
      <c r="G1546" s="193"/>
      <c r="H1546" s="193"/>
      <c r="I1546" s="193"/>
      <c r="J1546" s="193"/>
    </row>
    <row r="1547" spans="1:10">
      <c r="A1547" s="193"/>
      <c r="B1547" s="193"/>
      <c r="C1547" s="192"/>
      <c r="D1547" s="192"/>
      <c r="E1547" s="192"/>
      <c r="F1547" s="193"/>
      <c r="G1547" s="193"/>
      <c r="H1547" s="193"/>
      <c r="I1547" s="193"/>
      <c r="J1547" s="193"/>
    </row>
    <row r="1548" spans="1:10">
      <c r="A1548" s="193"/>
      <c r="B1548" s="193"/>
      <c r="C1548" s="192"/>
      <c r="D1548" s="192"/>
      <c r="E1548" s="192"/>
      <c r="F1548" s="193"/>
      <c r="G1548" s="193"/>
      <c r="H1548" s="193"/>
      <c r="I1548" s="193"/>
      <c r="J1548" s="193"/>
    </row>
    <row r="1549" spans="1:10">
      <c r="A1549" s="193"/>
      <c r="B1549" s="193"/>
      <c r="C1549" s="192"/>
      <c r="D1549" s="192"/>
      <c r="E1549" s="192"/>
      <c r="F1549" s="193"/>
      <c r="G1549" s="193"/>
      <c r="H1549" s="193"/>
      <c r="I1549" s="193"/>
      <c r="J1549" s="193"/>
    </row>
    <row r="1550" spans="1:10">
      <c r="A1550" s="193"/>
      <c r="B1550" s="193"/>
      <c r="C1550" s="192"/>
      <c r="D1550" s="192"/>
      <c r="E1550" s="192"/>
      <c r="F1550" s="193"/>
      <c r="G1550" s="193"/>
      <c r="H1550" s="193"/>
      <c r="I1550" s="193"/>
      <c r="J1550" s="193"/>
    </row>
    <row r="1551" spans="1:10">
      <c r="A1551" s="193"/>
      <c r="B1551" s="193"/>
      <c r="C1551" s="192"/>
      <c r="D1551" s="192"/>
      <c r="E1551" s="192"/>
      <c r="F1551" s="193"/>
      <c r="G1551" s="193"/>
      <c r="H1551" s="193"/>
      <c r="I1551" s="193"/>
      <c r="J1551" s="193"/>
    </row>
    <row r="1552" spans="1:10">
      <c r="A1552" s="193"/>
      <c r="B1552" s="193"/>
      <c r="C1552" s="192"/>
      <c r="D1552" s="192"/>
      <c r="E1552" s="192"/>
      <c r="F1552" s="193"/>
      <c r="G1552" s="193"/>
      <c r="H1552" s="193"/>
      <c r="I1552" s="193"/>
      <c r="J1552" s="193"/>
    </row>
    <row r="1553" spans="1:10">
      <c r="A1553" s="193"/>
      <c r="B1553" s="193"/>
      <c r="C1553" s="192"/>
      <c r="D1553" s="192"/>
      <c r="E1553" s="192"/>
      <c r="F1553" s="193"/>
      <c r="G1553" s="193"/>
      <c r="H1553" s="193"/>
      <c r="I1553" s="193"/>
      <c r="J1553" s="193"/>
    </row>
    <row r="1554" spans="1:10">
      <c r="A1554" s="193"/>
      <c r="B1554" s="193"/>
      <c r="C1554" s="192"/>
      <c r="D1554" s="192"/>
      <c r="E1554" s="192"/>
      <c r="F1554" s="193"/>
      <c r="G1554" s="193"/>
      <c r="H1554" s="193"/>
      <c r="I1554" s="193"/>
      <c r="J1554" s="193"/>
    </row>
    <row r="1555" spans="1:10">
      <c r="A1555" s="193"/>
      <c r="B1555" s="193"/>
      <c r="C1555" s="192"/>
      <c r="D1555" s="192"/>
      <c r="E1555" s="192"/>
      <c r="F1555" s="193"/>
      <c r="G1555" s="193"/>
      <c r="H1555" s="193"/>
      <c r="I1555" s="193"/>
      <c r="J1555" s="193"/>
    </row>
    <row r="1556" spans="1:10">
      <c r="A1556" s="193"/>
      <c r="B1556" s="193"/>
      <c r="C1556" s="192"/>
      <c r="D1556" s="192"/>
      <c r="E1556" s="192"/>
      <c r="F1556" s="193"/>
      <c r="G1556" s="193"/>
      <c r="H1556" s="193"/>
      <c r="I1556" s="193"/>
      <c r="J1556" s="193"/>
    </row>
    <row r="1557" spans="1:10">
      <c r="A1557" s="193"/>
      <c r="B1557" s="193"/>
      <c r="C1557" s="192"/>
      <c r="D1557" s="192"/>
      <c r="E1557" s="192"/>
      <c r="F1557" s="193"/>
      <c r="G1557" s="193"/>
      <c r="H1557" s="193"/>
      <c r="I1557" s="193"/>
      <c r="J1557" s="193"/>
    </row>
    <row r="1558" spans="1:10">
      <c r="A1558" s="193"/>
      <c r="B1558" s="193"/>
      <c r="C1558" s="192"/>
      <c r="D1558" s="192"/>
      <c r="E1558" s="192"/>
      <c r="F1558" s="193"/>
      <c r="G1558" s="193"/>
      <c r="H1558" s="193"/>
      <c r="I1558" s="193"/>
      <c r="J1558" s="193"/>
    </row>
    <row r="1559" spans="1:10">
      <c r="A1559" s="193"/>
      <c r="B1559" s="193"/>
      <c r="C1559" s="192"/>
      <c r="D1559" s="192"/>
      <c r="E1559" s="192"/>
      <c r="F1559" s="193"/>
      <c r="G1559" s="193"/>
      <c r="H1559" s="193"/>
      <c r="I1559" s="193"/>
      <c r="J1559" s="193"/>
    </row>
    <row r="1560" spans="1:10">
      <c r="A1560" s="193"/>
      <c r="B1560" s="193"/>
      <c r="C1560" s="192"/>
      <c r="D1560" s="192"/>
      <c r="E1560" s="192"/>
      <c r="F1560" s="193"/>
      <c r="G1560" s="193"/>
      <c r="H1560" s="193"/>
      <c r="I1560" s="193"/>
      <c r="J1560" s="193"/>
    </row>
    <row r="1561" spans="1:10">
      <c r="A1561" s="193"/>
      <c r="B1561" s="193"/>
      <c r="C1561" s="192"/>
      <c r="D1561" s="192"/>
      <c r="E1561" s="192"/>
      <c r="F1561" s="193"/>
      <c r="G1561" s="193"/>
      <c r="H1561" s="193"/>
      <c r="I1561" s="193"/>
      <c r="J1561" s="193"/>
    </row>
    <row r="1562" spans="1:10">
      <c r="A1562" s="193"/>
      <c r="B1562" s="193"/>
      <c r="C1562" s="192"/>
      <c r="D1562" s="192"/>
      <c r="E1562" s="192"/>
      <c r="F1562" s="193"/>
      <c r="G1562" s="193"/>
      <c r="H1562" s="193"/>
      <c r="I1562" s="193"/>
      <c r="J1562" s="193"/>
    </row>
    <row r="1563" spans="1:10">
      <c r="A1563" s="193"/>
      <c r="B1563" s="193"/>
      <c r="C1563" s="192"/>
      <c r="D1563" s="192"/>
      <c r="E1563" s="192"/>
      <c r="F1563" s="193"/>
      <c r="G1563" s="193"/>
      <c r="H1563" s="193"/>
      <c r="I1563" s="193"/>
      <c r="J1563" s="193"/>
    </row>
    <row r="1564" spans="1:10">
      <c r="A1564" s="193"/>
      <c r="B1564" s="193"/>
      <c r="C1564" s="192"/>
      <c r="D1564" s="192"/>
      <c r="E1564" s="192"/>
      <c r="F1564" s="193"/>
      <c r="G1564" s="193"/>
      <c r="H1564" s="193"/>
      <c r="I1564" s="193"/>
      <c r="J1564" s="193"/>
    </row>
    <row r="1565" spans="1:10">
      <c r="A1565" s="193"/>
      <c r="B1565" s="193"/>
      <c r="C1565" s="192"/>
      <c r="D1565" s="192"/>
      <c r="E1565" s="192"/>
      <c r="F1565" s="193"/>
      <c r="G1565" s="193"/>
      <c r="H1565" s="193"/>
      <c r="I1565" s="193"/>
      <c r="J1565" s="193"/>
    </row>
    <row r="1566" spans="1:10">
      <c r="A1566" s="193"/>
      <c r="B1566" s="193"/>
      <c r="C1566" s="192"/>
      <c r="D1566" s="192"/>
      <c r="E1566" s="192"/>
      <c r="F1566" s="193"/>
      <c r="G1566" s="193"/>
      <c r="H1566" s="193"/>
      <c r="I1566" s="193"/>
      <c r="J1566" s="193"/>
    </row>
    <row r="1567" spans="1:10">
      <c r="A1567" s="193"/>
      <c r="B1567" s="193"/>
      <c r="C1567" s="192"/>
      <c r="D1567" s="192"/>
      <c r="E1567" s="192"/>
      <c r="F1567" s="193"/>
      <c r="G1567" s="193"/>
      <c r="H1567" s="193"/>
      <c r="I1567" s="193"/>
      <c r="J1567" s="193"/>
    </row>
    <row r="1568" spans="1:10">
      <c r="A1568" s="193"/>
      <c r="B1568" s="193"/>
      <c r="C1568" s="192"/>
      <c r="D1568" s="192"/>
      <c r="E1568" s="192"/>
      <c r="F1568" s="193"/>
      <c r="G1568" s="193"/>
      <c r="H1568" s="193"/>
      <c r="I1568" s="193"/>
      <c r="J1568" s="193"/>
    </row>
    <row r="1569" spans="1:10">
      <c r="A1569" s="193"/>
      <c r="B1569" s="193"/>
      <c r="C1569" s="192"/>
      <c r="D1569" s="192"/>
      <c r="E1569" s="192"/>
      <c r="F1569" s="193"/>
      <c r="G1569" s="193"/>
      <c r="H1569" s="193"/>
      <c r="I1569" s="193"/>
      <c r="J1569" s="193"/>
    </row>
    <row r="1570" spans="1:10">
      <c r="A1570" s="193"/>
      <c r="B1570" s="193"/>
      <c r="C1570" s="192"/>
      <c r="D1570" s="192"/>
      <c r="E1570" s="192"/>
      <c r="F1570" s="193"/>
      <c r="G1570" s="193"/>
      <c r="H1570" s="193"/>
      <c r="I1570" s="193"/>
      <c r="J1570" s="193"/>
    </row>
    <row r="1571" spans="1:10">
      <c r="A1571" s="193"/>
      <c r="B1571" s="193"/>
      <c r="C1571" s="192"/>
      <c r="D1571" s="192"/>
      <c r="E1571" s="192"/>
      <c r="F1571" s="193"/>
      <c r="G1571" s="193"/>
      <c r="H1571" s="193"/>
      <c r="I1571" s="193"/>
      <c r="J1571" s="193"/>
    </row>
    <row r="1572" spans="1:10">
      <c r="A1572" s="193"/>
      <c r="B1572" s="193"/>
      <c r="C1572" s="192"/>
      <c r="D1572" s="192"/>
      <c r="E1572" s="192"/>
      <c r="F1572" s="193"/>
      <c r="G1572" s="193"/>
      <c r="H1572" s="193"/>
      <c r="I1572" s="193"/>
      <c r="J1572" s="193"/>
    </row>
    <row r="1573" spans="1:10">
      <c r="A1573" s="193"/>
      <c r="B1573" s="193"/>
      <c r="C1573" s="192"/>
      <c r="D1573" s="192"/>
      <c r="E1573" s="192"/>
      <c r="F1573" s="193"/>
      <c r="G1573" s="193"/>
      <c r="H1573" s="193"/>
      <c r="I1573" s="193"/>
      <c r="J1573" s="193"/>
    </row>
    <row r="1574" spans="1:10">
      <c r="A1574" s="193"/>
      <c r="B1574" s="193"/>
      <c r="C1574" s="192"/>
      <c r="D1574" s="192"/>
      <c r="E1574" s="192"/>
      <c r="F1574" s="193"/>
      <c r="G1574" s="193"/>
      <c r="H1574" s="193"/>
      <c r="I1574" s="193"/>
      <c r="J1574" s="193"/>
    </row>
    <row r="1575" spans="1:10">
      <c r="A1575" s="193"/>
      <c r="B1575" s="193"/>
      <c r="C1575" s="192"/>
      <c r="D1575" s="192"/>
      <c r="E1575" s="192"/>
      <c r="F1575" s="193"/>
      <c r="G1575" s="193"/>
      <c r="H1575" s="193"/>
      <c r="I1575" s="193"/>
      <c r="J1575" s="193"/>
    </row>
    <row r="1576" spans="1:10">
      <c r="A1576" s="193"/>
      <c r="B1576" s="193"/>
      <c r="C1576" s="192"/>
      <c r="D1576" s="192"/>
      <c r="E1576" s="192"/>
      <c r="F1576" s="193"/>
      <c r="G1576" s="193"/>
      <c r="H1576" s="193"/>
      <c r="I1576" s="193"/>
      <c r="J1576" s="193"/>
    </row>
    <row r="1577" spans="1:10">
      <c r="A1577" s="193"/>
      <c r="B1577" s="193"/>
      <c r="C1577" s="192"/>
      <c r="D1577" s="192"/>
      <c r="E1577" s="192"/>
      <c r="F1577" s="193"/>
      <c r="G1577" s="193"/>
      <c r="H1577" s="193"/>
      <c r="I1577" s="193"/>
      <c r="J1577" s="193"/>
    </row>
    <row r="1578" spans="1:10">
      <c r="A1578" s="193"/>
      <c r="B1578" s="193"/>
      <c r="C1578" s="192"/>
      <c r="D1578" s="192"/>
      <c r="E1578" s="192"/>
      <c r="F1578" s="193"/>
      <c r="G1578" s="193"/>
      <c r="H1578" s="193"/>
      <c r="I1578" s="193"/>
      <c r="J1578" s="193"/>
    </row>
    <row r="1579" spans="1:10">
      <c r="A1579" s="193"/>
      <c r="B1579" s="193"/>
      <c r="C1579" s="192"/>
      <c r="D1579" s="192"/>
      <c r="E1579" s="192"/>
      <c r="F1579" s="193"/>
      <c r="G1579" s="193"/>
      <c r="H1579" s="193"/>
      <c r="I1579" s="193"/>
      <c r="J1579" s="193"/>
    </row>
    <row r="1580" spans="1:10">
      <c r="A1580" s="193"/>
      <c r="B1580" s="193"/>
      <c r="C1580" s="192"/>
      <c r="D1580" s="192"/>
      <c r="E1580" s="192"/>
      <c r="F1580" s="193"/>
      <c r="G1580" s="193"/>
      <c r="H1580" s="193"/>
      <c r="I1580" s="193"/>
      <c r="J1580" s="193"/>
    </row>
    <row r="1581" spans="1:10">
      <c r="A1581" s="193"/>
      <c r="B1581" s="193"/>
      <c r="C1581" s="192"/>
      <c r="D1581" s="192"/>
      <c r="E1581" s="192"/>
      <c r="F1581" s="193"/>
      <c r="G1581" s="193"/>
      <c r="H1581" s="193"/>
      <c r="I1581" s="193"/>
      <c r="J1581" s="193"/>
    </row>
    <row r="1582" spans="1:10">
      <c r="A1582" s="193"/>
      <c r="B1582" s="193"/>
      <c r="C1582" s="192"/>
      <c r="D1582" s="192"/>
      <c r="E1582" s="192"/>
      <c r="F1582" s="193"/>
      <c r="G1582" s="193"/>
      <c r="H1582" s="193"/>
      <c r="I1582" s="193"/>
      <c r="J1582" s="193"/>
    </row>
    <row r="1583" spans="1:10">
      <c r="A1583" s="193"/>
      <c r="B1583" s="193"/>
      <c r="C1583" s="192"/>
      <c r="D1583" s="192"/>
      <c r="E1583" s="192"/>
      <c r="F1583" s="193"/>
      <c r="G1583" s="193"/>
      <c r="H1583" s="193"/>
      <c r="I1583" s="193"/>
      <c r="J1583" s="193"/>
    </row>
    <row r="1584" spans="1:10">
      <c r="A1584" s="193"/>
      <c r="B1584" s="193"/>
      <c r="C1584" s="192"/>
      <c r="D1584" s="192"/>
      <c r="E1584" s="192"/>
      <c r="F1584" s="193"/>
      <c r="G1584" s="193"/>
      <c r="H1584" s="193"/>
      <c r="I1584" s="193"/>
      <c r="J1584" s="193"/>
    </row>
    <row r="1585" spans="1:10">
      <c r="A1585" s="193"/>
      <c r="B1585" s="193"/>
      <c r="C1585" s="192"/>
      <c r="D1585" s="192"/>
      <c r="E1585" s="192"/>
      <c r="F1585" s="193"/>
      <c r="G1585" s="193"/>
      <c r="H1585" s="193"/>
      <c r="I1585" s="193"/>
      <c r="J1585" s="193"/>
    </row>
    <row r="1586" spans="1:10">
      <c r="A1586" s="193"/>
      <c r="B1586" s="193"/>
      <c r="C1586" s="192"/>
      <c r="D1586" s="192"/>
      <c r="E1586" s="192"/>
      <c r="F1586" s="193"/>
      <c r="G1586" s="193"/>
      <c r="H1586" s="193"/>
      <c r="I1586" s="193"/>
      <c r="J1586" s="193"/>
    </row>
    <row r="1587" spans="1:10">
      <c r="A1587" s="193"/>
      <c r="B1587" s="193"/>
      <c r="C1587" s="192"/>
      <c r="D1587" s="192"/>
      <c r="E1587" s="192"/>
      <c r="F1587" s="193"/>
      <c r="G1587" s="193"/>
      <c r="H1587" s="193"/>
      <c r="I1587" s="193"/>
      <c r="J1587" s="193"/>
    </row>
    <row r="1588" spans="1:10">
      <c r="A1588" s="193"/>
      <c r="B1588" s="193"/>
      <c r="C1588" s="192"/>
      <c r="D1588" s="192"/>
      <c r="E1588" s="192"/>
      <c r="F1588" s="193"/>
      <c r="G1588" s="193"/>
      <c r="H1588" s="193"/>
      <c r="I1588" s="193"/>
      <c r="J1588" s="193"/>
    </row>
    <row r="1589" spans="1:10">
      <c r="A1589" s="193"/>
      <c r="B1589" s="193"/>
      <c r="C1589" s="192"/>
      <c r="D1589" s="192"/>
      <c r="E1589" s="192"/>
      <c r="F1589" s="193"/>
      <c r="G1589" s="193"/>
      <c r="H1589" s="193"/>
      <c r="I1589" s="193"/>
      <c r="J1589" s="193"/>
    </row>
    <row r="1590" spans="1:10">
      <c r="A1590" s="193"/>
      <c r="B1590" s="193"/>
      <c r="C1590" s="192"/>
      <c r="D1590" s="192"/>
      <c r="E1590" s="192"/>
      <c r="F1590" s="193"/>
      <c r="G1590" s="193"/>
      <c r="H1590" s="193"/>
      <c r="I1590" s="193"/>
      <c r="J1590" s="193"/>
    </row>
    <row r="1591" spans="1:10">
      <c r="A1591" s="193"/>
      <c r="B1591" s="193"/>
      <c r="C1591" s="192"/>
      <c r="D1591" s="192"/>
      <c r="E1591" s="192"/>
      <c r="F1591" s="193"/>
      <c r="G1591" s="193"/>
      <c r="H1591" s="193"/>
      <c r="I1591" s="193"/>
      <c r="J1591" s="193"/>
    </row>
    <row r="1592" spans="1:10">
      <c r="A1592" s="193"/>
      <c r="B1592" s="193"/>
      <c r="C1592" s="192"/>
      <c r="D1592" s="192"/>
      <c r="E1592" s="192"/>
      <c r="F1592" s="193"/>
      <c r="G1592" s="193"/>
      <c r="H1592" s="193"/>
      <c r="I1592" s="193"/>
      <c r="J1592" s="193"/>
    </row>
    <row r="1593" spans="1:10">
      <c r="A1593" s="193"/>
      <c r="B1593" s="193"/>
      <c r="C1593" s="192"/>
      <c r="D1593" s="192"/>
      <c r="E1593" s="192"/>
      <c r="F1593" s="193"/>
      <c r="G1593" s="193"/>
      <c r="H1593" s="193"/>
      <c r="I1593" s="193"/>
      <c r="J1593" s="193"/>
    </row>
    <row r="1594" spans="1:10">
      <c r="A1594" s="193"/>
      <c r="B1594" s="193"/>
      <c r="C1594" s="192"/>
      <c r="D1594" s="192"/>
      <c r="E1594" s="192"/>
      <c r="F1594" s="193"/>
      <c r="G1594" s="193"/>
      <c r="H1594" s="193"/>
      <c r="I1594" s="193"/>
      <c r="J1594" s="193"/>
    </row>
    <row r="1595" spans="1:10">
      <c r="A1595" s="193"/>
      <c r="B1595" s="193"/>
      <c r="C1595" s="192"/>
      <c r="D1595" s="192"/>
      <c r="E1595" s="192"/>
      <c r="F1595" s="193"/>
      <c r="G1595" s="193"/>
      <c r="H1595" s="193"/>
      <c r="I1595" s="193"/>
      <c r="J1595" s="193"/>
    </row>
    <row r="1596" spans="1:10">
      <c r="A1596" s="193"/>
      <c r="B1596" s="193"/>
      <c r="C1596" s="192"/>
      <c r="D1596" s="192"/>
      <c r="E1596" s="192"/>
      <c r="F1596" s="193"/>
      <c r="G1596" s="193"/>
      <c r="H1596" s="193"/>
      <c r="I1596" s="193"/>
      <c r="J1596" s="193"/>
    </row>
    <row r="1597" spans="1:10">
      <c r="A1597" s="193"/>
      <c r="B1597" s="193"/>
      <c r="C1597" s="192"/>
      <c r="D1597" s="192"/>
      <c r="E1597" s="192"/>
      <c r="F1597" s="193"/>
      <c r="G1597" s="193"/>
      <c r="H1597" s="193"/>
      <c r="I1597" s="193"/>
      <c r="J1597" s="193"/>
    </row>
    <row r="1598" spans="1:10">
      <c r="A1598" s="193"/>
      <c r="B1598" s="193"/>
      <c r="C1598" s="192"/>
      <c r="D1598" s="192"/>
      <c r="E1598" s="192"/>
      <c r="F1598" s="193"/>
      <c r="G1598" s="193"/>
      <c r="H1598" s="193"/>
      <c r="I1598" s="193"/>
      <c r="J1598" s="193"/>
    </row>
    <row r="1599" spans="1:10">
      <c r="A1599" s="193"/>
      <c r="B1599" s="193"/>
      <c r="C1599" s="192"/>
      <c r="D1599" s="192"/>
      <c r="E1599" s="192"/>
      <c r="F1599" s="193"/>
      <c r="G1599" s="193"/>
      <c r="H1599" s="193"/>
      <c r="I1599" s="193"/>
      <c r="J1599" s="193"/>
    </row>
    <row r="1600" spans="1:10">
      <c r="A1600" s="193"/>
      <c r="B1600" s="193"/>
      <c r="C1600" s="192"/>
      <c r="D1600" s="192"/>
      <c r="E1600" s="192"/>
      <c r="F1600" s="193"/>
      <c r="G1600" s="193"/>
      <c r="H1600" s="193"/>
      <c r="I1600" s="193"/>
      <c r="J1600" s="193"/>
    </row>
    <row r="1601" spans="1:10">
      <c r="A1601" s="193"/>
      <c r="B1601" s="193"/>
      <c r="C1601" s="192"/>
      <c r="D1601" s="192"/>
      <c r="E1601" s="192"/>
      <c r="F1601" s="193"/>
      <c r="G1601" s="193"/>
      <c r="H1601" s="193"/>
      <c r="I1601" s="193"/>
      <c r="J1601" s="193"/>
    </row>
    <row r="1602" spans="1:10">
      <c r="A1602" s="193"/>
      <c r="B1602" s="193"/>
      <c r="C1602" s="192"/>
      <c r="D1602" s="192"/>
      <c r="E1602" s="192"/>
      <c r="F1602" s="193"/>
      <c r="G1602" s="193"/>
      <c r="H1602" s="193"/>
      <c r="I1602" s="193"/>
      <c r="J1602" s="193"/>
    </row>
    <row r="1603" spans="1:10">
      <c r="A1603" s="193"/>
      <c r="B1603" s="193"/>
      <c r="C1603" s="192"/>
      <c r="D1603" s="192"/>
      <c r="E1603" s="192"/>
      <c r="F1603" s="193"/>
      <c r="G1603" s="193"/>
      <c r="H1603" s="193"/>
      <c r="I1603" s="193"/>
      <c r="J1603" s="193"/>
    </row>
    <row r="1604" spans="1:10">
      <c r="A1604" s="193"/>
      <c r="B1604" s="193"/>
      <c r="C1604" s="192"/>
      <c r="D1604" s="192"/>
      <c r="E1604" s="192"/>
      <c r="F1604" s="193"/>
      <c r="G1604" s="193"/>
      <c r="H1604" s="193"/>
      <c r="I1604" s="193"/>
      <c r="J1604" s="193"/>
    </row>
    <row r="1605" spans="1:10">
      <c r="A1605" s="193"/>
      <c r="B1605" s="193"/>
      <c r="C1605" s="192"/>
      <c r="D1605" s="192"/>
      <c r="E1605" s="192"/>
      <c r="F1605" s="193"/>
      <c r="G1605" s="193"/>
      <c r="H1605" s="193"/>
      <c r="I1605" s="193"/>
      <c r="J1605" s="193"/>
    </row>
    <row r="1606" spans="1:10">
      <c r="A1606" s="193"/>
      <c r="B1606" s="193"/>
      <c r="C1606" s="192"/>
      <c r="D1606" s="192"/>
      <c r="E1606" s="192"/>
      <c r="F1606" s="193"/>
      <c r="G1606" s="193"/>
      <c r="H1606" s="193"/>
      <c r="I1606" s="193"/>
      <c r="J1606" s="193"/>
    </row>
    <row r="1607" spans="1:10">
      <c r="A1607" s="193"/>
      <c r="B1607" s="193"/>
      <c r="C1607" s="192"/>
      <c r="D1607" s="192"/>
      <c r="E1607" s="192"/>
      <c r="F1607" s="193"/>
      <c r="G1607" s="193"/>
      <c r="H1607" s="193"/>
      <c r="I1607" s="193"/>
      <c r="J1607" s="193"/>
    </row>
    <row r="1608" spans="1:10">
      <c r="A1608" s="193"/>
      <c r="B1608" s="193"/>
      <c r="C1608" s="192"/>
      <c r="D1608" s="192"/>
      <c r="E1608" s="192"/>
      <c r="F1608" s="193"/>
      <c r="G1608" s="193"/>
      <c r="H1608" s="193"/>
      <c r="I1608" s="193"/>
      <c r="J1608" s="193"/>
    </row>
    <row r="1609" spans="1:10">
      <c r="A1609" s="193"/>
      <c r="B1609" s="193"/>
      <c r="C1609" s="192"/>
      <c r="D1609" s="192"/>
      <c r="E1609" s="192"/>
      <c r="F1609" s="193"/>
      <c r="G1609" s="193"/>
      <c r="H1609" s="193"/>
      <c r="I1609" s="193"/>
      <c r="J1609" s="193"/>
    </row>
    <row r="1610" spans="1:10">
      <c r="A1610" s="193"/>
      <c r="B1610" s="193"/>
      <c r="C1610" s="192"/>
      <c r="D1610" s="192"/>
      <c r="E1610" s="192"/>
      <c r="F1610" s="193"/>
      <c r="G1610" s="193"/>
      <c r="H1610" s="193"/>
      <c r="I1610" s="193"/>
      <c r="J1610" s="193"/>
    </row>
    <row r="1611" spans="1:10">
      <c r="A1611" s="193"/>
      <c r="B1611" s="193"/>
      <c r="C1611" s="192"/>
      <c r="D1611" s="192"/>
      <c r="E1611" s="192"/>
      <c r="F1611" s="193"/>
      <c r="G1611" s="193"/>
      <c r="H1611" s="193"/>
      <c r="I1611" s="193"/>
      <c r="J1611" s="193"/>
    </row>
    <row r="1612" spans="1:10">
      <c r="A1612" s="193"/>
      <c r="B1612" s="193"/>
      <c r="C1612" s="192"/>
      <c r="D1612" s="192"/>
      <c r="E1612" s="192"/>
      <c r="F1612" s="193"/>
      <c r="G1612" s="193"/>
      <c r="H1612" s="193"/>
      <c r="I1612" s="193"/>
      <c r="J1612" s="193"/>
    </row>
    <row r="1613" spans="1:10">
      <c r="A1613" s="193"/>
      <c r="B1613" s="193"/>
      <c r="C1613" s="192"/>
      <c r="D1613" s="192"/>
      <c r="E1613" s="192"/>
      <c r="F1613" s="193"/>
      <c r="G1613" s="193"/>
      <c r="H1613" s="193"/>
      <c r="I1613" s="193"/>
      <c r="J1613" s="193"/>
    </row>
    <row r="1614" spans="1:10">
      <c r="A1614" s="193"/>
      <c r="B1614" s="193"/>
      <c r="C1614" s="192"/>
      <c r="D1614" s="192"/>
      <c r="E1614" s="192"/>
      <c r="F1614" s="193"/>
      <c r="G1614" s="193"/>
      <c r="H1614" s="193"/>
      <c r="I1614" s="193"/>
      <c r="J1614" s="193"/>
    </row>
    <row r="1615" spans="1:10">
      <c r="A1615" s="193"/>
      <c r="B1615" s="193"/>
      <c r="C1615" s="192"/>
      <c r="D1615" s="192"/>
      <c r="E1615" s="192"/>
      <c r="F1615" s="193"/>
      <c r="G1615" s="193"/>
      <c r="H1615" s="193"/>
      <c r="I1615" s="193"/>
      <c r="J1615" s="193"/>
    </row>
    <row r="1616" spans="1:10">
      <c r="A1616" s="193"/>
      <c r="B1616" s="193"/>
      <c r="C1616" s="192"/>
      <c r="D1616" s="192"/>
      <c r="E1616" s="192"/>
      <c r="F1616" s="193"/>
      <c r="G1616" s="193"/>
      <c r="H1616" s="193"/>
      <c r="I1616" s="193"/>
      <c r="J1616" s="193"/>
    </row>
    <row r="1617" spans="1:10">
      <c r="A1617" s="193"/>
      <c r="B1617" s="193"/>
      <c r="C1617" s="192"/>
      <c r="D1617" s="192"/>
      <c r="E1617" s="192"/>
      <c r="F1617" s="193"/>
      <c r="G1617" s="193"/>
      <c r="H1617" s="193"/>
      <c r="I1617" s="193"/>
      <c r="J1617" s="193"/>
    </row>
    <row r="1618" spans="1:10">
      <c r="A1618" s="193"/>
      <c r="B1618" s="193"/>
      <c r="C1618" s="192"/>
      <c r="D1618" s="192"/>
      <c r="E1618" s="192"/>
      <c r="F1618" s="193"/>
      <c r="G1618" s="193"/>
      <c r="H1618" s="193"/>
      <c r="I1618" s="193"/>
      <c r="J1618" s="193"/>
    </row>
    <row r="1619" spans="1:10">
      <c r="A1619" s="193"/>
      <c r="B1619" s="193"/>
      <c r="C1619" s="192"/>
      <c r="D1619" s="192"/>
      <c r="E1619" s="192"/>
      <c r="F1619" s="193"/>
      <c r="G1619" s="193"/>
      <c r="H1619" s="193"/>
      <c r="I1619" s="193"/>
      <c r="J1619" s="193"/>
    </row>
    <row r="1620" spans="1:10">
      <c r="A1620" s="193"/>
      <c r="B1620" s="193"/>
      <c r="C1620" s="192"/>
      <c r="D1620" s="192"/>
      <c r="E1620" s="192"/>
      <c r="F1620" s="193"/>
      <c r="G1620" s="193"/>
      <c r="H1620" s="193"/>
      <c r="I1620" s="193"/>
      <c r="J1620" s="193"/>
    </row>
    <row r="1621" spans="1:10">
      <c r="A1621" s="193"/>
      <c r="B1621" s="193"/>
      <c r="C1621" s="192"/>
      <c r="D1621" s="192"/>
      <c r="E1621" s="192"/>
      <c r="F1621" s="193"/>
      <c r="G1621" s="193"/>
      <c r="H1621" s="193"/>
      <c r="I1621" s="193"/>
      <c r="J1621" s="193"/>
    </row>
    <row r="1622" spans="1:10">
      <c r="A1622" s="193"/>
      <c r="B1622" s="193"/>
      <c r="C1622" s="192"/>
      <c r="D1622" s="192"/>
      <c r="E1622" s="192"/>
      <c r="F1622" s="193"/>
      <c r="G1622" s="193"/>
      <c r="H1622" s="193"/>
      <c r="I1622" s="193"/>
      <c r="J1622" s="193"/>
    </row>
    <row r="1623" spans="1:10">
      <c r="A1623" s="193"/>
      <c r="B1623" s="193"/>
      <c r="C1623" s="192"/>
      <c r="D1623" s="192"/>
      <c r="E1623" s="192"/>
      <c r="F1623" s="193"/>
      <c r="G1623" s="193"/>
      <c r="H1623" s="193"/>
      <c r="I1623" s="193"/>
      <c r="J1623" s="193"/>
    </row>
    <row r="1624" spans="1:10">
      <c r="A1624" s="193"/>
      <c r="B1624" s="193"/>
      <c r="C1624" s="192"/>
      <c r="D1624" s="192"/>
      <c r="E1624" s="192"/>
      <c r="F1624" s="193"/>
      <c r="G1624" s="193"/>
      <c r="H1624" s="193"/>
      <c r="I1624" s="193"/>
      <c r="J1624" s="193"/>
    </row>
    <row r="1625" spans="1:10">
      <c r="A1625" s="193"/>
      <c r="B1625" s="193"/>
      <c r="C1625" s="192"/>
      <c r="D1625" s="192"/>
      <c r="E1625" s="192"/>
      <c r="F1625" s="193"/>
      <c r="G1625" s="193"/>
      <c r="H1625" s="193"/>
      <c r="I1625" s="193"/>
      <c r="J1625" s="193"/>
    </row>
    <row r="1626" spans="1:10">
      <c r="A1626" s="193"/>
      <c r="B1626" s="193"/>
      <c r="C1626" s="192"/>
      <c r="D1626" s="192"/>
      <c r="E1626" s="192"/>
      <c r="F1626" s="193"/>
      <c r="G1626" s="193"/>
      <c r="H1626" s="193"/>
      <c r="I1626" s="193"/>
      <c r="J1626" s="193"/>
    </row>
    <row r="1627" spans="1:10">
      <c r="A1627" s="193"/>
      <c r="B1627" s="193"/>
      <c r="C1627" s="192"/>
      <c r="D1627" s="192"/>
      <c r="E1627" s="192"/>
      <c r="F1627" s="193"/>
      <c r="G1627" s="193"/>
      <c r="H1627" s="193"/>
      <c r="I1627" s="193"/>
      <c r="J1627" s="193"/>
    </row>
    <row r="1628" spans="1:10">
      <c r="A1628" s="193"/>
      <c r="B1628" s="193"/>
      <c r="C1628" s="192"/>
      <c r="D1628" s="192"/>
      <c r="E1628" s="192"/>
      <c r="F1628" s="193"/>
      <c r="G1628" s="193"/>
      <c r="H1628" s="193"/>
      <c r="I1628" s="193"/>
      <c r="J1628" s="193"/>
    </row>
    <row r="1629" spans="1:10">
      <c r="A1629" s="193"/>
      <c r="B1629" s="193"/>
      <c r="C1629" s="192"/>
      <c r="D1629" s="192"/>
      <c r="E1629" s="192"/>
      <c r="F1629" s="193"/>
      <c r="G1629" s="193"/>
      <c r="H1629" s="193"/>
      <c r="I1629" s="193"/>
      <c r="J1629" s="193"/>
    </row>
    <row r="1630" spans="1:10">
      <c r="A1630" s="193"/>
      <c r="B1630" s="193"/>
      <c r="C1630" s="192"/>
      <c r="D1630" s="192"/>
      <c r="E1630" s="192"/>
      <c r="F1630" s="193"/>
      <c r="G1630" s="193"/>
      <c r="H1630" s="193"/>
      <c r="I1630" s="193"/>
      <c r="J1630" s="193"/>
    </row>
    <row r="1631" spans="1:10">
      <c r="A1631" s="193"/>
      <c r="B1631" s="193"/>
      <c r="C1631" s="192"/>
      <c r="D1631" s="192"/>
      <c r="E1631" s="192"/>
      <c r="F1631" s="193"/>
      <c r="G1631" s="193"/>
      <c r="H1631" s="193"/>
      <c r="I1631" s="193"/>
      <c r="J1631" s="193"/>
    </row>
    <row r="1632" spans="1:10">
      <c r="A1632" s="193"/>
      <c r="B1632" s="193"/>
      <c r="C1632" s="192"/>
      <c r="D1632" s="192"/>
      <c r="E1632" s="192"/>
      <c r="F1632" s="193"/>
      <c r="G1632" s="193"/>
      <c r="H1632" s="193"/>
      <c r="I1632" s="193"/>
      <c r="J1632" s="193"/>
    </row>
    <row r="1633" spans="1:10">
      <c r="A1633" s="193"/>
      <c r="B1633" s="193"/>
      <c r="C1633" s="192"/>
      <c r="D1633" s="192"/>
      <c r="E1633" s="192"/>
      <c r="F1633" s="193"/>
      <c r="G1633" s="193"/>
      <c r="H1633" s="193"/>
      <c r="I1633" s="193"/>
      <c r="J1633" s="193"/>
    </row>
    <row r="1634" spans="1:10">
      <c r="A1634" s="193"/>
      <c r="B1634" s="193"/>
      <c r="C1634" s="192"/>
      <c r="D1634" s="192"/>
      <c r="E1634" s="192"/>
      <c r="F1634" s="193"/>
      <c r="G1634" s="193"/>
      <c r="H1634" s="193"/>
      <c r="I1634" s="193"/>
      <c r="J1634" s="193"/>
    </row>
    <row r="1635" spans="1:10">
      <c r="A1635" s="193"/>
      <c r="B1635" s="193"/>
      <c r="C1635" s="192"/>
      <c r="D1635" s="192"/>
      <c r="E1635" s="192"/>
      <c r="F1635" s="193"/>
      <c r="G1635" s="193"/>
      <c r="H1635" s="193"/>
      <c r="I1635" s="193"/>
      <c r="J1635" s="193"/>
    </row>
    <row r="1636" spans="1:10">
      <c r="A1636" s="193"/>
      <c r="B1636" s="193"/>
      <c r="C1636" s="192"/>
      <c r="D1636" s="192"/>
      <c r="E1636" s="192"/>
      <c r="F1636" s="193"/>
      <c r="G1636" s="193"/>
      <c r="H1636" s="193"/>
      <c r="I1636" s="193"/>
      <c r="J1636" s="193"/>
    </row>
    <row r="1637" spans="1:10">
      <c r="A1637" s="193"/>
      <c r="B1637" s="193"/>
      <c r="C1637" s="192"/>
      <c r="D1637" s="192"/>
      <c r="E1637" s="192"/>
      <c r="F1637" s="193"/>
      <c r="G1637" s="193"/>
      <c r="H1637" s="193"/>
      <c r="I1637" s="193"/>
      <c r="J1637" s="193"/>
    </row>
    <row r="1638" spans="1:10">
      <c r="A1638" s="193"/>
      <c r="B1638" s="193"/>
      <c r="C1638" s="192"/>
      <c r="D1638" s="192"/>
      <c r="E1638" s="192"/>
      <c r="F1638" s="193"/>
      <c r="G1638" s="193"/>
      <c r="H1638" s="193"/>
      <c r="I1638" s="193"/>
      <c r="J1638" s="193"/>
    </row>
    <row r="1639" spans="1:10">
      <c r="A1639" s="193"/>
      <c r="B1639" s="193"/>
      <c r="C1639" s="192"/>
      <c r="D1639" s="192"/>
      <c r="E1639" s="192"/>
      <c r="F1639" s="193"/>
      <c r="G1639" s="193"/>
      <c r="H1639" s="193"/>
      <c r="I1639" s="193"/>
      <c r="J1639" s="193"/>
    </row>
    <row r="1640" spans="1:10">
      <c r="A1640" s="193"/>
      <c r="B1640" s="193"/>
      <c r="C1640" s="192"/>
      <c r="D1640" s="192"/>
      <c r="E1640" s="192"/>
      <c r="F1640" s="193"/>
      <c r="G1640" s="193"/>
      <c r="H1640" s="193"/>
      <c r="I1640" s="193"/>
      <c r="J1640" s="193"/>
    </row>
    <row r="1641" spans="1:10">
      <c r="A1641" s="193"/>
      <c r="B1641" s="193"/>
      <c r="C1641" s="192"/>
      <c r="D1641" s="192"/>
      <c r="E1641" s="192"/>
      <c r="F1641" s="193"/>
      <c r="G1641" s="193"/>
      <c r="H1641" s="193"/>
      <c r="I1641" s="193"/>
      <c r="J1641" s="193"/>
    </row>
    <row r="1642" spans="1:10">
      <c r="A1642" s="193"/>
      <c r="B1642" s="193"/>
      <c r="C1642" s="192"/>
      <c r="D1642" s="192"/>
      <c r="E1642" s="192"/>
      <c r="F1642" s="193"/>
      <c r="G1642" s="193"/>
      <c r="H1642" s="193"/>
      <c r="I1642" s="193"/>
      <c r="J1642" s="193"/>
    </row>
    <row r="1643" spans="1:10">
      <c r="A1643" s="193"/>
      <c r="B1643" s="193"/>
      <c r="C1643" s="192"/>
      <c r="D1643" s="192"/>
      <c r="E1643" s="192"/>
      <c r="F1643" s="193"/>
      <c r="G1643" s="193"/>
      <c r="H1643" s="193"/>
      <c r="I1643" s="193"/>
      <c r="J1643" s="193"/>
    </row>
    <row r="1644" spans="1:10">
      <c r="A1644" s="193"/>
      <c r="B1644" s="193"/>
      <c r="C1644" s="192"/>
      <c r="D1644" s="192"/>
      <c r="E1644" s="192"/>
      <c r="F1644" s="193"/>
      <c r="G1644" s="193"/>
      <c r="H1644" s="193"/>
      <c r="I1644" s="193"/>
      <c r="J1644" s="193"/>
    </row>
    <row r="1645" spans="1:10">
      <c r="A1645" s="193"/>
      <c r="B1645" s="193"/>
      <c r="C1645" s="192"/>
      <c r="D1645" s="192"/>
      <c r="E1645" s="192"/>
      <c r="F1645" s="193"/>
      <c r="G1645" s="193"/>
      <c r="H1645" s="193"/>
      <c r="I1645" s="193"/>
      <c r="J1645" s="193"/>
    </row>
    <row r="1646" spans="1:10">
      <c r="A1646" s="193"/>
      <c r="B1646" s="193"/>
      <c r="C1646" s="192"/>
      <c r="D1646" s="192"/>
      <c r="E1646" s="192"/>
      <c r="F1646" s="193"/>
      <c r="G1646" s="193"/>
      <c r="H1646" s="193"/>
      <c r="I1646" s="193"/>
      <c r="J1646" s="193"/>
    </row>
    <row r="1647" spans="1:10">
      <c r="A1647" s="193"/>
      <c r="B1647" s="193"/>
      <c r="C1647" s="192"/>
      <c r="D1647" s="192"/>
      <c r="E1647" s="192"/>
      <c r="F1647" s="193"/>
      <c r="G1647" s="193"/>
      <c r="H1647" s="193"/>
      <c r="I1647" s="193"/>
      <c r="J1647" s="193"/>
    </row>
    <row r="1648" spans="1:10">
      <c r="A1648" s="193"/>
      <c r="B1648" s="193"/>
      <c r="C1648" s="192"/>
      <c r="D1648" s="192"/>
      <c r="E1648" s="192"/>
      <c r="F1648" s="193"/>
      <c r="G1648" s="193"/>
      <c r="H1648" s="193"/>
      <c r="I1648" s="193"/>
      <c r="J1648" s="193"/>
    </row>
    <row r="1649" spans="1:10">
      <c r="A1649" s="193"/>
      <c r="B1649" s="193"/>
      <c r="C1649" s="192"/>
      <c r="D1649" s="192"/>
      <c r="E1649" s="192"/>
      <c r="F1649" s="193"/>
      <c r="G1649" s="193"/>
      <c r="H1649" s="193"/>
      <c r="I1649" s="193"/>
      <c r="J1649" s="193"/>
    </row>
    <row r="1650" spans="1:10">
      <c r="A1650" s="193"/>
      <c r="B1650" s="193"/>
      <c r="C1650" s="192"/>
      <c r="D1650" s="192"/>
      <c r="E1650" s="192"/>
      <c r="F1650" s="193"/>
      <c r="G1650" s="193"/>
      <c r="H1650" s="193"/>
      <c r="I1650" s="193"/>
      <c r="J1650" s="193"/>
    </row>
    <row r="1651" spans="1:10">
      <c r="A1651" s="193"/>
      <c r="B1651" s="193"/>
      <c r="C1651" s="192"/>
      <c r="D1651" s="192"/>
      <c r="E1651" s="192"/>
      <c r="F1651" s="193"/>
      <c r="G1651" s="193"/>
      <c r="H1651" s="193"/>
      <c r="I1651" s="193"/>
      <c r="J1651" s="193"/>
    </row>
    <row r="1652" spans="1:10">
      <c r="A1652" s="193"/>
      <c r="B1652" s="193"/>
      <c r="C1652" s="192"/>
      <c r="D1652" s="192"/>
      <c r="E1652" s="192"/>
      <c r="F1652" s="193"/>
      <c r="G1652" s="193"/>
      <c r="H1652" s="193"/>
      <c r="I1652" s="193"/>
      <c r="J1652" s="193"/>
    </row>
    <row r="1653" spans="1:10">
      <c r="A1653" s="193"/>
      <c r="B1653" s="193"/>
      <c r="C1653" s="192"/>
      <c r="D1653" s="192"/>
      <c r="E1653" s="192"/>
      <c r="F1653" s="193"/>
      <c r="G1653" s="193"/>
      <c r="H1653" s="193"/>
      <c r="I1653" s="193"/>
      <c r="J1653" s="193"/>
    </row>
    <row r="1654" spans="1:10">
      <c r="A1654" s="193"/>
      <c r="B1654" s="193"/>
      <c r="C1654" s="192"/>
      <c r="D1654" s="192"/>
      <c r="E1654" s="192"/>
      <c r="F1654" s="193"/>
      <c r="G1654" s="193"/>
      <c r="H1654" s="193"/>
      <c r="I1654" s="193"/>
      <c r="J1654" s="193"/>
    </row>
    <row r="1655" spans="1:10">
      <c r="A1655" s="193"/>
      <c r="B1655" s="193"/>
      <c r="C1655" s="192"/>
      <c r="D1655" s="192"/>
      <c r="E1655" s="192"/>
      <c r="F1655" s="193"/>
      <c r="G1655" s="193"/>
      <c r="H1655" s="193"/>
      <c r="I1655" s="193"/>
      <c r="J1655" s="193"/>
    </row>
    <row r="1656" spans="1:10">
      <c r="A1656" s="193"/>
      <c r="B1656" s="193"/>
      <c r="C1656" s="192"/>
      <c r="D1656" s="192"/>
      <c r="E1656" s="192"/>
      <c r="F1656" s="193"/>
      <c r="G1656" s="193"/>
      <c r="H1656" s="193"/>
      <c r="I1656" s="193"/>
      <c r="J1656" s="193"/>
    </row>
    <row r="1657" spans="1:10">
      <c r="A1657" s="193"/>
      <c r="B1657" s="193"/>
      <c r="C1657" s="192"/>
      <c r="D1657" s="192"/>
      <c r="E1657" s="192"/>
      <c r="F1657" s="193"/>
      <c r="G1657" s="193"/>
      <c r="H1657" s="193"/>
      <c r="I1657" s="193"/>
      <c r="J1657" s="193"/>
    </row>
    <row r="1658" spans="1:10">
      <c r="A1658" s="193"/>
      <c r="B1658" s="193"/>
      <c r="C1658" s="192"/>
      <c r="D1658" s="192"/>
      <c r="E1658" s="192"/>
      <c r="F1658" s="193"/>
      <c r="G1658" s="193"/>
      <c r="H1658" s="193"/>
      <c r="I1658" s="193"/>
      <c r="J1658" s="193"/>
    </row>
    <row r="1659" spans="1:10">
      <c r="A1659" s="193"/>
      <c r="B1659" s="193"/>
      <c r="C1659" s="192"/>
      <c r="D1659" s="192"/>
      <c r="E1659" s="192"/>
      <c r="F1659" s="193"/>
      <c r="G1659" s="193"/>
      <c r="H1659" s="193"/>
      <c r="I1659" s="193"/>
      <c r="J1659" s="193"/>
    </row>
    <row r="1660" spans="1:10">
      <c r="A1660" s="193"/>
      <c r="B1660" s="193"/>
      <c r="C1660" s="192"/>
      <c r="D1660" s="192"/>
      <c r="E1660" s="192"/>
      <c r="F1660" s="193"/>
      <c r="G1660" s="193"/>
      <c r="H1660" s="193"/>
      <c r="I1660" s="193"/>
      <c r="J1660" s="193"/>
    </row>
    <row r="1661" spans="1:10">
      <c r="A1661" s="193"/>
      <c r="B1661" s="193"/>
      <c r="C1661" s="192"/>
      <c r="D1661" s="192"/>
      <c r="E1661" s="192"/>
      <c r="F1661" s="193"/>
      <c r="G1661" s="193"/>
      <c r="H1661" s="193"/>
      <c r="I1661" s="193"/>
      <c r="J1661" s="193"/>
    </row>
    <row r="1662" spans="1:10">
      <c r="A1662" s="193"/>
      <c r="B1662" s="193"/>
      <c r="C1662" s="192"/>
      <c r="D1662" s="192"/>
      <c r="E1662" s="192"/>
      <c r="F1662" s="193"/>
      <c r="G1662" s="193"/>
      <c r="H1662" s="193"/>
      <c r="I1662" s="193"/>
      <c r="J1662" s="193"/>
    </row>
    <row r="1663" spans="1:10">
      <c r="A1663" s="193"/>
      <c r="B1663" s="193"/>
      <c r="C1663" s="192"/>
      <c r="D1663" s="192"/>
      <c r="E1663" s="192"/>
      <c r="F1663" s="193"/>
      <c r="G1663" s="193"/>
      <c r="H1663" s="193"/>
      <c r="I1663" s="193"/>
      <c r="J1663" s="193"/>
    </row>
    <row r="1664" spans="1:10">
      <c r="A1664" s="193"/>
      <c r="B1664" s="193"/>
      <c r="C1664" s="192"/>
      <c r="D1664" s="192"/>
      <c r="E1664" s="192"/>
      <c r="F1664" s="193"/>
      <c r="G1664" s="193"/>
      <c r="H1664" s="193"/>
      <c r="I1664" s="193"/>
      <c r="J1664" s="193"/>
    </row>
    <row r="1665" spans="1:10">
      <c r="A1665" s="193"/>
      <c r="B1665" s="193"/>
      <c r="C1665" s="192"/>
      <c r="D1665" s="192"/>
      <c r="E1665" s="192"/>
      <c r="F1665" s="193"/>
      <c r="G1665" s="193"/>
      <c r="H1665" s="193"/>
      <c r="I1665" s="193"/>
      <c r="J1665" s="193"/>
    </row>
    <row r="1666" spans="1:10">
      <c r="A1666" s="193"/>
      <c r="B1666" s="193"/>
      <c r="C1666" s="192"/>
      <c r="D1666" s="192"/>
      <c r="E1666" s="192"/>
      <c r="F1666" s="193"/>
      <c r="G1666" s="193"/>
      <c r="H1666" s="193"/>
      <c r="I1666" s="193"/>
      <c r="J1666" s="193"/>
    </row>
    <row r="1667" spans="1:10">
      <c r="A1667" s="193"/>
      <c r="B1667" s="193"/>
      <c r="C1667" s="192"/>
      <c r="D1667" s="192"/>
      <c r="E1667" s="192"/>
      <c r="F1667" s="193"/>
      <c r="G1667" s="193"/>
      <c r="H1667" s="193"/>
      <c r="I1667" s="193"/>
      <c r="J1667" s="193"/>
    </row>
    <row r="1668" spans="1:10">
      <c r="A1668" s="193"/>
      <c r="B1668" s="193"/>
      <c r="C1668" s="192"/>
      <c r="D1668" s="192"/>
      <c r="E1668" s="192"/>
      <c r="F1668" s="193"/>
      <c r="G1668" s="193"/>
      <c r="H1668" s="193"/>
      <c r="I1668" s="193"/>
      <c r="J1668" s="193"/>
    </row>
    <row r="1669" spans="1:10">
      <c r="A1669" s="193"/>
      <c r="B1669" s="193"/>
      <c r="C1669" s="192"/>
      <c r="D1669" s="192"/>
      <c r="E1669" s="192"/>
      <c r="F1669" s="193"/>
      <c r="G1669" s="193"/>
      <c r="H1669" s="193"/>
      <c r="I1669" s="193"/>
      <c r="J1669" s="193"/>
    </row>
    <row r="1670" spans="1:10">
      <c r="A1670" s="193"/>
      <c r="B1670" s="193"/>
      <c r="C1670" s="192"/>
      <c r="D1670" s="192"/>
      <c r="E1670" s="192"/>
      <c r="F1670" s="193"/>
      <c r="G1670" s="193"/>
      <c r="H1670" s="193"/>
      <c r="I1670" s="193"/>
      <c r="J1670" s="193"/>
    </row>
    <row r="1671" spans="1:10">
      <c r="A1671" s="193"/>
      <c r="B1671" s="193"/>
      <c r="C1671" s="192"/>
      <c r="D1671" s="192"/>
      <c r="E1671" s="192"/>
      <c r="F1671" s="193"/>
      <c r="G1671" s="193"/>
      <c r="H1671" s="193"/>
      <c r="I1671" s="193"/>
      <c r="J1671" s="193"/>
    </row>
    <row r="1672" spans="1:10">
      <c r="A1672" s="193"/>
      <c r="B1672" s="193"/>
      <c r="C1672" s="192"/>
      <c r="D1672" s="192"/>
      <c r="E1672" s="192"/>
      <c r="F1672" s="193"/>
      <c r="G1672" s="193"/>
      <c r="H1672" s="193"/>
      <c r="I1672" s="193"/>
      <c r="J1672" s="193"/>
    </row>
    <row r="1673" spans="1:10">
      <c r="A1673" s="193"/>
      <c r="B1673" s="193"/>
      <c r="C1673" s="192"/>
      <c r="D1673" s="192"/>
      <c r="E1673" s="192"/>
      <c r="F1673" s="193"/>
      <c r="G1673" s="193"/>
      <c r="H1673" s="193"/>
      <c r="I1673" s="193"/>
      <c r="J1673" s="193"/>
    </row>
    <row r="1674" spans="1:10">
      <c r="A1674" s="193"/>
      <c r="B1674" s="193"/>
      <c r="C1674" s="192"/>
      <c r="D1674" s="192"/>
      <c r="E1674" s="192"/>
      <c r="F1674" s="193"/>
      <c r="G1674" s="193"/>
      <c r="H1674" s="193"/>
      <c r="I1674" s="193"/>
      <c r="J1674" s="193"/>
    </row>
    <row r="1675" spans="1:10">
      <c r="A1675" s="193"/>
      <c r="B1675" s="193"/>
      <c r="C1675" s="192"/>
      <c r="D1675" s="192"/>
      <c r="E1675" s="192"/>
      <c r="F1675" s="193"/>
      <c r="G1675" s="193"/>
      <c r="H1675" s="193"/>
      <c r="I1675" s="193"/>
      <c r="J1675" s="193"/>
    </row>
    <row r="1676" spans="1:10">
      <c r="A1676" s="193"/>
      <c r="B1676" s="193"/>
      <c r="C1676" s="192"/>
      <c r="D1676" s="192"/>
      <c r="E1676" s="192"/>
      <c r="F1676" s="193"/>
      <c r="G1676" s="193"/>
      <c r="H1676" s="193"/>
      <c r="I1676" s="193"/>
      <c r="J1676" s="193"/>
    </row>
    <row r="1677" spans="1:10">
      <c r="A1677" s="193"/>
      <c r="B1677" s="193"/>
      <c r="C1677" s="192"/>
      <c r="D1677" s="192"/>
      <c r="E1677" s="192"/>
      <c r="F1677" s="193"/>
      <c r="G1677" s="193"/>
      <c r="H1677" s="193"/>
      <c r="I1677" s="193"/>
      <c r="J1677" s="193"/>
    </row>
    <row r="1678" spans="1:10">
      <c r="A1678" s="193"/>
      <c r="B1678" s="193"/>
      <c r="C1678" s="192"/>
      <c r="D1678" s="192"/>
      <c r="E1678" s="192"/>
      <c r="F1678" s="193"/>
      <c r="G1678" s="193"/>
      <c r="H1678" s="193"/>
      <c r="I1678" s="193"/>
      <c r="J1678" s="193"/>
    </row>
    <row r="1679" spans="1:10">
      <c r="A1679" s="193"/>
      <c r="B1679" s="193"/>
      <c r="C1679" s="192"/>
      <c r="D1679" s="192"/>
      <c r="E1679" s="192"/>
      <c r="F1679" s="193"/>
      <c r="G1679" s="193"/>
      <c r="H1679" s="193"/>
      <c r="I1679" s="193"/>
      <c r="J1679" s="193"/>
    </row>
    <row r="1680" spans="1:10">
      <c r="A1680" s="193"/>
      <c r="B1680" s="193"/>
      <c r="C1680" s="192"/>
      <c r="D1680" s="192"/>
      <c r="E1680" s="192"/>
      <c r="F1680" s="193"/>
      <c r="G1680" s="193"/>
      <c r="H1680" s="193"/>
      <c r="I1680" s="193"/>
      <c r="J1680" s="193"/>
    </row>
    <row r="1681" spans="1:10">
      <c r="A1681" s="193"/>
      <c r="B1681" s="193"/>
      <c r="C1681" s="192"/>
      <c r="D1681" s="192"/>
      <c r="E1681" s="192"/>
      <c r="F1681" s="193"/>
      <c r="G1681" s="193"/>
      <c r="H1681" s="193"/>
      <c r="I1681" s="193"/>
      <c r="J1681" s="193"/>
    </row>
    <row r="1682" spans="1:10">
      <c r="A1682" s="193"/>
      <c r="B1682" s="193"/>
      <c r="C1682" s="192"/>
      <c r="D1682" s="192"/>
      <c r="E1682" s="192"/>
      <c r="F1682" s="193"/>
      <c r="G1682" s="193"/>
      <c r="H1682" s="193"/>
      <c r="I1682" s="193"/>
      <c r="J1682" s="193"/>
    </row>
    <row r="1683" spans="1:10">
      <c r="A1683" s="193"/>
      <c r="B1683" s="193"/>
      <c r="C1683" s="192"/>
      <c r="D1683" s="192"/>
      <c r="E1683" s="192"/>
      <c r="F1683" s="193"/>
      <c r="G1683" s="193"/>
      <c r="H1683" s="193"/>
      <c r="I1683" s="193"/>
      <c r="J1683" s="193"/>
    </row>
    <row r="1684" spans="1:10">
      <c r="A1684" s="193"/>
      <c r="B1684" s="193"/>
      <c r="C1684" s="192"/>
      <c r="D1684" s="192"/>
      <c r="E1684" s="192"/>
      <c r="F1684" s="193"/>
      <c r="G1684" s="193"/>
      <c r="H1684" s="193"/>
      <c r="I1684" s="193"/>
      <c r="J1684" s="193"/>
    </row>
    <row r="1685" spans="1:10">
      <c r="A1685" s="193"/>
      <c r="B1685" s="193"/>
      <c r="C1685" s="192"/>
      <c r="D1685" s="192"/>
      <c r="E1685" s="192"/>
      <c r="F1685" s="193"/>
      <c r="G1685" s="193"/>
      <c r="H1685" s="193"/>
      <c r="I1685" s="193"/>
      <c r="J1685" s="193"/>
    </row>
    <row r="1686" spans="1:10">
      <c r="A1686" s="193"/>
      <c r="B1686" s="193"/>
      <c r="C1686" s="192"/>
      <c r="D1686" s="192"/>
      <c r="E1686" s="192"/>
      <c r="F1686" s="193"/>
      <c r="G1686" s="193"/>
      <c r="H1686" s="193"/>
      <c r="I1686" s="193"/>
      <c r="J1686" s="193"/>
    </row>
    <row r="1687" spans="1:10">
      <c r="A1687" s="193"/>
      <c r="B1687" s="193"/>
      <c r="C1687" s="192"/>
      <c r="D1687" s="192"/>
      <c r="E1687" s="192"/>
      <c r="F1687" s="193"/>
      <c r="G1687" s="193"/>
      <c r="H1687" s="193"/>
      <c r="I1687" s="193"/>
      <c r="J1687" s="193"/>
    </row>
    <row r="1688" spans="1:10">
      <c r="A1688" s="193"/>
      <c r="B1688" s="193"/>
      <c r="C1688" s="192"/>
      <c r="D1688" s="192"/>
      <c r="E1688" s="192"/>
      <c r="F1688" s="193"/>
      <c r="G1688" s="193"/>
      <c r="H1688" s="193"/>
      <c r="I1688" s="193"/>
      <c r="J1688" s="193"/>
    </row>
    <row r="1689" spans="1:10">
      <c r="A1689" s="193"/>
      <c r="B1689" s="193"/>
      <c r="C1689" s="192"/>
      <c r="D1689" s="192"/>
      <c r="E1689" s="192"/>
      <c r="F1689" s="193"/>
      <c r="G1689" s="193"/>
      <c r="H1689" s="193"/>
      <c r="I1689" s="193"/>
      <c r="J1689" s="193"/>
    </row>
    <row r="1690" spans="1:10">
      <c r="A1690" s="193"/>
      <c r="B1690" s="193"/>
      <c r="C1690" s="192"/>
      <c r="D1690" s="192"/>
      <c r="E1690" s="192"/>
      <c r="F1690" s="193"/>
      <c r="G1690" s="193"/>
      <c r="H1690" s="193"/>
      <c r="I1690" s="193"/>
      <c r="J1690" s="193"/>
    </row>
    <row r="1691" spans="1:10">
      <c r="A1691" s="193"/>
      <c r="B1691" s="193"/>
      <c r="C1691" s="192"/>
      <c r="D1691" s="192"/>
      <c r="E1691" s="192"/>
      <c r="F1691" s="193"/>
      <c r="G1691" s="193"/>
      <c r="H1691" s="193"/>
      <c r="I1691" s="193"/>
      <c r="J1691" s="193"/>
    </row>
    <row r="1692" spans="1:10">
      <c r="A1692" s="193"/>
      <c r="B1692" s="193"/>
      <c r="C1692" s="192"/>
      <c r="D1692" s="192"/>
      <c r="E1692" s="192"/>
      <c r="F1692" s="193"/>
      <c r="G1692" s="193"/>
      <c r="H1692" s="193"/>
      <c r="I1692" s="193"/>
      <c r="J1692" s="193"/>
    </row>
    <row r="1693" spans="1:10">
      <c r="A1693" s="193"/>
      <c r="B1693" s="193"/>
      <c r="C1693" s="192"/>
      <c r="D1693" s="192"/>
      <c r="E1693" s="192"/>
      <c r="F1693" s="193"/>
      <c r="G1693" s="193"/>
      <c r="H1693" s="193"/>
      <c r="I1693" s="193"/>
      <c r="J1693" s="193"/>
    </row>
    <row r="1694" spans="1:10">
      <c r="A1694" s="193"/>
      <c r="B1694" s="193"/>
      <c r="C1694" s="192"/>
      <c r="D1694" s="192"/>
      <c r="E1694" s="192"/>
      <c r="F1694" s="193"/>
      <c r="G1694" s="193"/>
      <c r="H1694" s="193"/>
      <c r="I1694" s="193"/>
      <c r="J1694" s="193"/>
    </row>
    <row r="1695" spans="1:10">
      <c r="A1695" s="193"/>
      <c r="B1695" s="193"/>
      <c r="C1695" s="192"/>
      <c r="D1695" s="192"/>
      <c r="E1695" s="192"/>
      <c r="F1695" s="193"/>
      <c r="G1695" s="193"/>
      <c r="H1695" s="193"/>
      <c r="I1695" s="193"/>
      <c r="J1695" s="193"/>
    </row>
    <row r="1696" spans="1:10">
      <c r="A1696" s="193"/>
      <c r="B1696" s="193"/>
      <c r="C1696" s="192"/>
      <c r="D1696" s="192"/>
      <c r="E1696" s="192"/>
      <c r="F1696" s="193"/>
      <c r="G1696" s="193"/>
      <c r="H1696" s="193"/>
      <c r="I1696" s="193"/>
      <c r="J1696" s="193"/>
    </row>
    <row r="1697" spans="1:10">
      <c r="A1697" s="193"/>
      <c r="B1697" s="193"/>
      <c r="C1697" s="192"/>
      <c r="D1697" s="192"/>
      <c r="E1697" s="192"/>
      <c r="F1697" s="193"/>
      <c r="G1697" s="193"/>
      <c r="H1697" s="193"/>
      <c r="I1697" s="193"/>
      <c r="J1697" s="193"/>
    </row>
    <row r="1698" spans="1:10">
      <c r="A1698" s="193"/>
      <c r="B1698" s="193"/>
      <c r="C1698" s="192"/>
      <c r="D1698" s="192"/>
      <c r="E1698" s="192"/>
      <c r="F1698" s="193"/>
      <c r="G1698" s="193"/>
      <c r="H1698" s="193"/>
      <c r="I1698" s="193"/>
      <c r="J1698" s="193"/>
    </row>
    <row r="1699" spans="1:10">
      <c r="A1699" s="193"/>
      <c r="B1699" s="193"/>
      <c r="C1699" s="192"/>
      <c r="D1699" s="192"/>
      <c r="E1699" s="192"/>
      <c r="F1699" s="193"/>
      <c r="G1699" s="193"/>
      <c r="H1699" s="193"/>
      <c r="I1699" s="193"/>
      <c r="J1699" s="193"/>
    </row>
    <row r="1700" spans="1:10">
      <c r="A1700" s="193"/>
      <c r="B1700" s="193"/>
      <c r="C1700" s="192"/>
      <c r="D1700" s="192"/>
      <c r="E1700" s="192"/>
      <c r="F1700" s="193"/>
      <c r="G1700" s="193"/>
      <c r="H1700" s="193"/>
      <c r="I1700" s="193"/>
      <c r="J1700" s="193"/>
    </row>
    <row r="1701" spans="1:10">
      <c r="A1701" s="193"/>
      <c r="B1701" s="193"/>
      <c r="C1701" s="192"/>
      <c r="D1701" s="192"/>
      <c r="E1701" s="192"/>
      <c r="F1701" s="193"/>
      <c r="G1701" s="193"/>
      <c r="H1701" s="193"/>
      <c r="I1701" s="193"/>
      <c r="J1701" s="193"/>
    </row>
    <row r="1702" spans="1:10">
      <c r="A1702" s="193"/>
      <c r="B1702" s="193"/>
      <c r="C1702" s="192"/>
      <c r="D1702" s="192"/>
      <c r="E1702" s="192"/>
      <c r="F1702" s="193"/>
      <c r="G1702" s="193"/>
      <c r="H1702" s="193"/>
      <c r="I1702" s="193"/>
      <c r="J1702" s="193"/>
    </row>
    <row r="1703" spans="1:10">
      <c r="A1703" s="193"/>
      <c r="B1703" s="193"/>
      <c r="C1703" s="192"/>
      <c r="D1703" s="192"/>
      <c r="E1703" s="192"/>
      <c r="F1703" s="193"/>
      <c r="G1703" s="193"/>
      <c r="H1703" s="193"/>
      <c r="I1703" s="193"/>
      <c r="J1703" s="193"/>
    </row>
    <row r="1704" spans="1:10">
      <c r="A1704" s="193"/>
      <c r="B1704" s="193"/>
      <c r="C1704" s="192"/>
      <c r="D1704" s="192"/>
      <c r="E1704" s="192"/>
      <c r="F1704" s="193"/>
      <c r="G1704" s="193"/>
      <c r="H1704" s="193"/>
      <c r="I1704" s="193"/>
      <c r="J1704" s="193"/>
    </row>
    <row r="1705" spans="1:10">
      <c r="A1705" s="193"/>
      <c r="B1705" s="193"/>
      <c r="C1705" s="192"/>
      <c r="D1705" s="192"/>
      <c r="E1705" s="192"/>
      <c r="F1705" s="193"/>
      <c r="G1705" s="193"/>
      <c r="H1705" s="193"/>
      <c r="I1705" s="193"/>
      <c r="J1705" s="193"/>
    </row>
    <row r="1706" spans="1:10">
      <c r="A1706" s="193"/>
      <c r="B1706" s="193"/>
      <c r="C1706" s="192"/>
      <c r="D1706" s="192"/>
      <c r="E1706" s="192"/>
      <c r="F1706" s="193"/>
      <c r="G1706" s="193"/>
      <c r="H1706" s="193"/>
      <c r="I1706" s="193"/>
      <c r="J1706" s="193"/>
    </row>
    <row r="1707" spans="1:10">
      <c r="A1707" s="193"/>
      <c r="B1707" s="193"/>
      <c r="C1707" s="192"/>
      <c r="D1707" s="192"/>
      <c r="E1707" s="192"/>
      <c r="F1707" s="193"/>
      <c r="G1707" s="193"/>
      <c r="H1707" s="193"/>
      <c r="I1707" s="193"/>
      <c r="J1707" s="193"/>
    </row>
    <row r="1708" spans="1:10">
      <c r="A1708" s="193"/>
      <c r="B1708" s="193"/>
      <c r="C1708" s="192"/>
      <c r="D1708" s="192"/>
      <c r="E1708" s="192"/>
      <c r="F1708" s="193"/>
      <c r="G1708" s="193"/>
      <c r="H1708" s="193"/>
      <c r="I1708" s="193"/>
      <c r="J1708" s="193"/>
    </row>
    <row r="1709" spans="1:10">
      <c r="A1709" s="193"/>
      <c r="B1709" s="193"/>
      <c r="C1709" s="192"/>
      <c r="D1709" s="192"/>
      <c r="E1709" s="192"/>
      <c r="F1709" s="193"/>
      <c r="G1709" s="193"/>
      <c r="H1709" s="193"/>
      <c r="I1709" s="193"/>
      <c r="J1709" s="193"/>
    </row>
    <row r="1710" spans="1:10">
      <c r="A1710" s="193"/>
      <c r="B1710" s="193"/>
      <c r="C1710" s="192"/>
      <c r="D1710" s="192"/>
      <c r="E1710" s="192"/>
      <c r="F1710" s="193"/>
      <c r="G1710" s="193"/>
      <c r="H1710" s="193"/>
      <c r="I1710" s="193"/>
      <c r="J1710" s="193"/>
    </row>
    <row r="1711" spans="1:10">
      <c r="A1711" s="193"/>
      <c r="B1711" s="193"/>
      <c r="C1711" s="192"/>
      <c r="D1711" s="192"/>
      <c r="E1711" s="192"/>
      <c r="F1711" s="193"/>
      <c r="G1711" s="193"/>
      <c r="H1711" s="193"/>
      <c r="I1711" s="193"/>
      <c r="J1711" s="193"/>
    </row>
    <row r="1712" spans="1:10">
      <c r="A1712" s="193"/>
      <c r="B1712" s="193"/>
      <c r="C1712" s="192"/>
      <c r="D1712" s="192"/>
      <c r="E1712" s="192"/>
      <c r="F1712" s="193"/>
      <c r="G1712" s="193"/>
      <c r="H1712" s="193"/>
      <c r="I1712" s="193"/>
      <c r="J1712" s="193"/>
    </row>
    <row r="1713" spans="1:10">
      <c r="A1713" s="193"/>
      <c r="B1713" s="193"/>
      <c r="C1713" s="192"/>
      <c r="D1713" s="192"/>
      <c r="E1713" s="192"/>
      <c r="F1713" s="193"/>
      <c r="G1713" s="193"/>
      <c r="H1713" s="193"/>
      <c r="I1713" s="193"/>
      <c r="J1713" s="193"/>
    </row>
    <row r="1714" spans="1:10">
      <c r="A1714" s="193"/>
      <c r="B1714" s="193"/>
      <c r="C1714" s="192"/>
      <c r="D1714" s="192"/>
      <c r="E1714" s="192"/>
      <c r="F1714" s="193"/>
      <c r="G1714" s="193"/>
      <c r="H1714" s="193"/>
      <c r="I1714" s="193"/>
      <c r="J1714" s="193"/>
    </row>
    <row r="1715" spans="1:10">
      <c r="A1715" s="193"/>
      <c r="B1715" s="193"/>
      <c r="C1715" s="192"/>
      <c r="D1715" s="192"/>
      <c r="E1715" s="192"/>
      <c r="F1715" s="193"/>
      <c r="G1715" s="193"/>
      <c r="H1715" s="193"/>
      <c r="I1715" s="193"/>
      <c r="J1715" s="193"/>
    </row>
    <row r="1716" spans="1:10">
      <c r="A1716" s="193"/>
      <c r="B1716" s="193"/>
      <c r="C1716" s="192"/>
      <c r="D1716" s="192"/>
      <c r="E1716" s="192"/>
      <c r="F1716" s="193"/>
      <c r="G1716" s="193"/>
      <c r="H1716" s="193"/>
      <c r="I1716" s="193"/>
      <c r="J1716" s="193"/>
    </row>
    <row r="1717" spans="1:10">
      <c r="A1717" s="193"/>
      <c r="B1717" s="193"/>
      <c r="C1717" s="192"/>
      <c r="D1717" s="192"/>
      <c r="E1717" s="192"/>
      <c r="F1717" s="193"/>
      <c r="G1717" s="193"/>
      <c r="H1717" s="193"/>
      <c r="I1717" s="193"/>
      <c r="J1717" s="193"/>
    </row>
    <row r="1718" spans="1:10">
      <c r="A1718" s="193"/>
      <c r="B1718" s="193"/>
      <c r="C1718" s="192"/>
      <c r="D1718" s="192"/>
      <c r="E1718" s="192"/>
      <c r="F1718" s="193"/>
      <c r="G1718" s="193"/>
      <c r="H1718" s="193"/>
      <c r="I1718" s="193"/>
      <c r="J1718" s="193"/>
    </row>
    <row r="1719" spans="1:10">
      <c r="A1719" s="193"/>
      <c r="B1719" s="193"/>
      <c r="C1719" s="192"/>
      <c r="D1719" s="192"/>
      <c r="E1719" s="192"/>
      <c r="F1719" s="193"/>
      <c r="G1719" s="193"/>
      <c r="H1719" s="193"/>
      <c r="I1719" s="193"/>
      <c r="J1719" s="193"/>
    </row>
    <row r="1720" spans="1:10">
      <c r="A1720" s="193"/>
      <c r="B1720" s="193"/>
      <c r="C1720" s="192"/>
      <c r="D1720" s="192"/>
      <c r="E1720" s="192"/>
      <c r="F1720" s="193"/>
      <c r="G1720" s="193"/>
      <c r="H1720" s="193"/>
      <c r="I1720" s="193"/>
      <c r="J1720" s="193"/>
    </row>
    <row r="1721" spans="1:10">
      <c r="A1721" s="193"/>
      <c r="B1721" s="193"/>
      <c r="C1721" s="192"/>
      <c r="D1721" s="192"/>
      <c r="E1721" s="192"/>
      <c r="F1721" s="193"/>
      <c r="G1721" s="193"/>
      <c r="H1721" s="193"/>
      <c r="I1721" s="193"/>
      <c r="J1721" s="193"/>
    </row>
    <row r="1722" spans="1:10">
      <c r="A1722" s="193"/>
      <c r="B1722" s="193"/>
      <c r="C1722" s="192"/>
      <c r="D1722" s="192"/>
      <c r="E1722" s="192"/>
      <c r="F1722" s="193"/>
      <c r="G1722" s="193"/>
      <c r="H1722" s="193"/>
      <c r="I1722" s="193"/>
      <c r="J1722" s="193"/>
    </row>
    <row r="1723" spans="1:10">
      <c r="A1723" s="193"/>
      <c r="B1723" s="193"/>
      <c r="C1723" s="192"/>
      <c r="D1723" s="192"/>
      <c r="E1723" s="192"/>
      <c r="F1723" s="193"/>
      <c r="G1723" s="193"/>
      <c r="H1723" s="193"/>
      <c r="I1723" s="193"/>
      <c r="J1723" s="193"/>
    </row>
    <row r="1724" spans="1:10">
      <c r="A1724" s="193"/>
      <c r="B1724" s="193"/>
      <c r="C1724" s="192"/>
      <c r="D1724" s="192"/>
      <c r="E1724" s="192"/>
      <c r="F1724" s="193"/>
      <c r="G1724" s="193"/>
      <c r="H1724" s="193"/>
      <c r="I1724" s="193"/>
      <c r="J1724" s="193"/>
    </row>
    <row r="1725" spans="1:10">
      <c r="A1725" s="193"/>
      <c r="B1725" s="193"/>
      <c r="C1725" s="192"/>
      <c r="D1725" s="192"/>
      <c r="E1725" s="192"/>
      <c r="F1725" s="193"/>
      <c r="G1725" s="193"/>
      <c r="H1725" s="193"/>
      <c r="I1725" s="193"/>
      <c r="J1725" s="193"/>
    </row>
    <row r="1726" spans="1:10">
      <c r="A1726" s="193"/>
      <c r="B1726" s="193"/>
      <c r="C1726" s="192"/>
      <c r="D1726" s="192"/>
      <c r="E1726" s="192"/>
      <c r="F1726" s="193"/>
      <c r="G1726" s="193"/>
      <c r="H1726" s="193"/>
      <c r="I1726" s="193"/>
      <c r="J1726" s="193"/>
    </row>
    <row r="1727" spans="1:10">
      <c r="A1727" s="193"/>
      <c r="B1727" s="193"/>
      <c r="C1727" s="192"/>
      <c r="D1727" s="192"/>
      <c r="E1727" s="192"/>
      <c r="F1727" s="193"/>
      <c r="G1727" s="193"/>
      <c r="H1727" s="193"/>
      <c r="I1727" s="193"/>
      <c r="J1727" s="193"/>
    </row>
    <row r="1728" spans="1:10">
      <c r="A1728" s="193"/>
      <c r="B1728" s="193"/>
      <c r="C1728" s="192"/>
      <c r="D1728" s="192"/>
      <c r="E1728" s="192"/>
      <c r="F1728" s="193"/>
      <c r="G1728" s="193"/>
      <c r="H1728" s="193"/>
      <c r="I1728" s="193"/>
      <c r="J1728" s="193"/>
    </row>
    <row r="1729" spans="1:10">
      <c r="A1729" s="193"/>
      <c r="B1729" s="193"/>
      <c r="C1729" s="192"/>
      <c r="D1729" s="192"/>
      <c r="E1729" s="192"/>
      <c r="F1729" s="193"/>
      <c r="G1729" s="193"/>
      <c r="H1729" s="193"/>
      <c r="I1729" s="193"/>
      <c r="J1729" s="193"/>
    </row>
    <row r="1730" spans="1:10">
      <c r="A1730" s="193"/>
      <c r="B1730" s="193"/>
      <c r="C1730" s="192"/>
      <c r="D1730" s="192"/>
      <c r="E1730" s="192"/>
      <c r="F1730" s="193"/>
      <c r="G1730" s="193"/>
      <c r="H1730" s="193"/>
      <c r="I1730" s="193"/>
      <c r="J1730" s="193"/>
    </row>
    <row r="1731" spans="1:10">
      <c r="A1731" s="193"/>
      <c r="B1731" s="193"/>
      <c r="C1731" s="192"/>
      <c r="D1731" s="192"/>
      <c r="E1731" s="192"/>
      <c r="F1731" s="193"/>
      <c r="G1731" s="193"/>
      <c r="H1731" s="193"/>
      <c r="I1731" s="193"/>
      <c r="J1731" s="193"/>
    </row>
    <row r="1732" spans="1:10">
      <c r="A1732" s="193"/>
      <c r="B1732" s="193"/>
      <c r="C1732" s="192"/>
      <c r="D1732" s="192"/>
      <c r="E1732" s="192"/>
      <c r="F1732" s="193"/>
      <c r="G1732" s="193"/>
      <c r="H1732" s="193"/>
      <c r="I1732" s="193"/>
      <c r="J1732" s="193"/>
    </row>
    <row r="1733" spans="1:10">
      <c r="A1733" s="193"/>
      <c r="B1733" s="193"/>
      <c r="C1733" s="192"/>
      <c r="D1733" s="192"/>
      <c r="E1733" s="192"/>
      <c r="F1733" s="193"/>
      <c r="G1733" s="193"/>
      <c r="H1733" s="193"/>
      <c r="I1733" s="193"/>
      <c r="J1733" s="193"/>
    </row>
    <row r="1734" spans="1:10">
      <c r="A1734" s="193"/>
      <c r="B1734" s="193"/>
      <c r="C1734" s="192"/>
      <c r="D1734" s="192"/>
      <c r="E1734" s="192"/>
      <c r="F1734" s="193"/>
      <c r="G1734" s="193"/>
      <c r="H1734" s="193"/>
      <c r="I1734" s="193"/>
      <c r="J1734" s="193"/>
    </row>
    <row r="1735" spans="1:10">
      <c r="A1735" s="193"/>
      <c r="B1735" s="193"/>
      <c r="C1735" s="192"/>
      <c r="D1735" s="192"/>
      <c r="E1735" s="192"/>
      <c r="F1735" s="193"/>
      <c r="G1735" s="193"/>
      <c r="H1735" s="193"/>
      <c r="I1735" s="193"/>
      <c r="J1735" s="193"/>
    </row>
    <row r="1736" spans="1:10">
      <c r="A1736" s="193"/>
      <c r="B1736" s="193"/>
      <c r="C1736" s="192"/>
      <c r="D1736" s="192"/>
      <c r="E1736" s="192"/>
      <c r="F1736" s="193"/>
      <c r="G1736" s="193"/>
      <c r="H1736" s="193"/>
      <c r="I1736" s="193"/>
      <c r="J1736" s="193"/>
    </row>
    <row r="1737" spans="1:10">
      <c r="A1737" s="193"/>
      <c r="B1737" s="193"/>
      <c r="C1737" s="192"/>
      <c r="D1737" s="192"/>
      <c r="E1737" s="192"/>
      <c r="F1737" s="193"/>
      <c r="G1737" s="193"/>
      <c r="H1737" s="193"/>
      <c r="I1737" s="193"/>
      <c r="J1737" s="193"/>
    </row>
    <row r="1738" spans="1:10">
      <c r="A1738" s="193"/>
      <c r="B1738" s="193"/>
      <c r="C1738" s="192"/>
      <c r="D1738" s="192"/>
      <c r="E1738" s="192"/>
      <c r="F1738" s="193"/>
      <c r="G1738" s="193"/>
      <c r="H1738" s="193"/>
      <c r="I1738" s="193"/>
      <c r="J1738" s="193"/>
    </row>
    <row r="1739" spans="1:10">
      <c r="A1739" s="193"/>
      <c r="B1739" s="193"/>
      <c r="C1739" s="192"/>
      <c r="D1739" s="192"/>
      <c r="E1739" s="192"/>
      <c r="F1739" s="193"/>
      <c r="G1739" s="193"/>
      <c r="H1739" s="193"/>
      <c r="I1739" s="193"/>
      <c r="J1739" s="193"/>
    </row>
    <row r="1740" spans="1:10">
      <c r="A1740" s="193"/>
      <c r="B1740" s="193"/>
      <c r="C1740" s="192"/>
      <c r="D1740" s="192"/>
      <c r="E1740" s="192"/>
      <c r="F1740" s="193"/>
      <c r="G1740" s="193"/>
      <c r="H1740" s="193"/>
      <c r="I1740" s="193"/>
      <c r="J1740" s="193"/>
    </row>
    <row r="1741" spans="1:10">
      <c r="A1741" s="193"/>
      <c r="B1741" s="193"/>
      <c r="C1741" s="192"/>
      <c r="D1741" s="192"/>
      <c r="E1741" s="192"/>
      <c r="F1741" s="193"/>
      <c r="G1741" s="193"/>
      <c r="H1741" s="193"/>
      <c r="I1741" s="193"/>
      <c r="J1741" s="193"/>
    </row>
    <row r="1742" spans="1:10">
      <c r="A1742" s="193"/>
      <c r="B1742" s="193"/>
      <c r="C1742" s="192"/>
      <c r="D1742" s="192"/>
      <c r="E1742" s="192"/>
      <c r="F1742" s="193"/>
      <c r="G1742" s="193"/>
      <c r="H1742" s="193"/>
      <c r="I1742" s="193"/>
      <c r="J1742" s="193"/>
    </row>
    <row r="1743" spans="1:10">
      <c r="A1743" s="193"/>
      <c r="B1743" s="193"/>
      <c r="C1743" s="192"/>
      <c r="D1743" s="192"/>
      <c r="E1743" s="192"/>
      <c r="F1743" s="193"/>
      <c r="G1743" s="193"/>
      <c r="H1743" s="193"/>
      <c r="I1743" s="193"/>
      <c r="J1743" s="193"/>
    </row>
    <row r="1744" spans="1:10">
      <c r="A1744" s="193"/>
      <c r="B1744" s="193"/>
      <c r="C1744" s="192"/>
      <c r="D1744" s="192"/>
      <c r="E1744" s="192"/>
      <c r="F1744" s="193"/>
      <c r="G1744" s="193"/>
      <c r="H1744" s="193"/>
      <c r="I1744" s="193"/>
      <c r="J1744" s="193"/>
    </row>
    <row r="1745" spans="1:10">
      <c r="A1745" s="193"/>
      <c r="B1745" s="193"/>
      <c r="C1745" s="192"/>
      <c r="D1745" s="192"/>
      <c r="E1745" s="192"/>
      <c r="F1745" s="193"/>
      <c r="G1745" s="193"/>
      <c r="H1745" s="193"/>
      <c r="I1745" s="193"/>
      <c r="J1745" s="193"/>
    </row>
    <row r="1746" spans="1:10">
      <c r="A1746" s="193"/>
      <c r="B1746" s="193"/>
      <c r="C1746" s="192"/>
      <c r="D1746" s="192"/>
      <c r="E1746" s="192"/>
      <c r="F1746" s="193"/>
      <c r="G1746" s="193"/>
      <c r="H1746" s="193"/>
      <c r="I1746" s="193"/>
      <c r="J1746" s="193"/>
    </row>
    <row r="1747" spans="1:10">
      <c r="A1747" s="193"/>
      <c r="B1747" s="193"/>
      <c r="C1747" s="192"/>
      <c r="D1747" s="192"/>
      <c r="E1747" s="192"/>
      <c r="F1747" s="193"/>
      <c r="G1747" s="193"/>
      <c r="H1747" s="193"/>
      <c r="I1747" s="193"/>
      <c r="J1747" s="193"/>
    </row>
    <row r="1748" spans="1:10">
      <c r="A1748" s="193"/>
      <c r="B1748" s="193"/>
      <c r="C1748" s="192"/>
      <c r="D1748" s="192"/>
      <c r="E1748" s="192"/>
      <c r="F1748" s="193"/>
      <c r="G1748" s="193"/>
      <c r="H1748" s="193"/>
      <c r="I1748" s="193"/>
      <c r="J1748" s="193"/>
    </row>
    <row r="1749" spans="1:10">
      <c r="A1749" s="193"/>
      <c r="B1749" s="193"/>
      <c r="C1749" s="192"/>
      <c r="D1749" s="192"/>
      <c r="E1749" s="192"/>
      <c r="F1749" s="193"/>
      <c r="G1749" s="193"/>
      <c r="H1749" s="193"/>
      <c r="I1749" s="193"/>
      <c r="J1749" s="193"/>
    </row>
    <row r="1750" spans="1:10">
      <c r="A1750" s="193"/>
      <c r="B1750" s="193"/>
      <c r="C1750" s="192"/>
      <c r="D1750" s="192"/>
      <c r="E1750" s="192"/>
      <c r="F1750" s="193"/>
      <c r="G1750" s="193"/>
      <c r="H1750" s="193"/>
      <c r="I1750" s="193"/>
      <c r="J1750" s="193"/>
    </row>
  </sheetData>
  <mergeCells count="15">
    <mergeCell ref="A469:C469"/>
    <mergeCell ref="F469:G469"/>
    <mergeCell ref="H469:J469"/>
    <mergeCell ref="A473:J473"/>
    <mergeCell ref="A470:C470"/>
    <mergeCell ref="F470:G470"/>
    <mergeCell ref="H470:J470"/>
    <mergeCell ref="A471:C471"/>
    <mergeCell ref="F471:G471"/>
    <mergeCell ref="H471:J471"/>
    <mergeCell ref="E1:G1"/>
    <mergeCell ref="H1:J1"/>
    <mergeCell ref="E2:G2"/>
    <mergeCell ref="H2:J2"/>
    <mergeCell ref="A3:J3"/>
  </mergeCells>
  <pageMargins left="0.51181102362204722" right="0.51181102362204722" top="0.98425196850393704" bottom="0.98425196850393704" header="0.51181102362204722" footer="0.51181102362204722"/>
  <pageSetup paperSize="9" scale="68" fitToHeight="0" orientation="landscape" r:id="rId1"/>
  <headerFooter>
    <oddHeader xml:space="preserve">&amp;L </oddHeader>
    <oddFooter>&amp;L &amp;C&amp;8ARQUITETO E URBANISTA
SILAS PIRES DE OLIVEIRA FILHO
CAU:A1346253</oddFooter>
  </headerFooter>
  <rowBreaks count="1" manualBreakCount="1">
    <brk id="454"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0B098-D821-424B-B9BF-FA9490E2D5E3}">
  <dimension ref="A1:U183"/>
  <sheetViews>
    <sheetView showOutlineSymbols="0" showWhiteSpace="0" view="pageBreakPreview" topLeftCell="D40" zoomScale="70" zoomScaleNormal="100" zoomScaleSheetLayoutView="70" workbookViewId="0">
      <selection activeCell="T63" sqref="E63:T63"/>
    </sheetView>
  </sheetViews>
  <sheetFormatPr defaultRowHeight="14.25"/>
  <cols>
    <col min="1" max="1" width="9" style="145"/>
    <col min="2" max="2" width="12" style="141" customWidth="1"/>
    <col min="3" max="3" width="53.25" style="105" customWidth="1"/>
    <col min="4" max="4" width="35.625" style="105" customWidth="1"/>
    <col min="5" max="5" width="15.5" style="105" bestFit="1" customWidth="1"/>
    <col min="6" max="10" width="12" style="105" bestFit="1" customWidth="1"/>
    <col min="11" max="18" width="12" style="145" bestFit="1" customWidth="1"/>
    <col min="19" max="20" width="12" style="105" bestFit="1" customWidth="1"/>
    <col min="21" max="21" width="16.75" style="105" bestFit="1" customWidth="1"/>
    <col min="22" max="39" width="12" style="105" bestFit="1" customWidth="1"/>
    <col min="40" max="16384" width="9" style="105"/>
  </cols>
  <sheetData>
    <row r="1" spans="1:21" ht="15">
      <c r="B1" s="229"/>
      <c r="C1" s="154" t="s">
        <v>1153</v>
      </c>
      <c r="D1" s="154" t="s">
        <v>5</v>
      </c>
      <c r="E1" s="382" t="str">
        <f>Resumo!F1</f>
        <v>B.D.I.: 22,47%</v>
      </c>
      <c r="F1" s="382"/>
      <c r="G1" s="382" t="s">
        <v>6</v>
      </c>
      <c r="H1" s="382"/>
      <c r="I1" s="132"/>
      <c r="J1" s="132"/>
      <c r="K1" s="132"/>
      <c r="L1" s="132"/>
      <c r="M1" s="132"/>
      <c r="N1" s="132"/>
      <c r="O1" s="132"/>
      <c r="P1" s="132"/>
      <c r="Q1" s="132"/>
      <c r="R1" s="132"/>
      <c r="S1" s="132"/>
      <c r="T1" s="133"/>
    </row>
    <row r="2" spans="1:21" ht="104.25" customHeight="1">
      <c r="B2" s="230"/>
      <c r="C2" s="159" t="str">
        <f>'Orçamento Sintético'!D2</f>
        <v>OBRA: CONSTRUÇÃO DA SEDE ADMINISTRATIVA E 
PEDAGÓGICA DO CAMPUS CANARANA
END.: AV. RIO GRANDE DO SUL, 2131 - ST. INDUSTRIAL, CANARANA - MT, 78640-000
ÁREA: 5.351,89 m²</v>
      </c>
      <c r="D2" s="159" t="str">
        <f>Resumo!E2</f>
        <v>SINAPI - 09/2024 - Mato Grosso
SBC - 10/2024 - Mato Grosso
SICRO3 - 04/2024 - Mato Grosso
ORSE - 07/2024 - Sergipe
SETOP - 07/2024 - Minas Gerais
SIURB - 07/2024 - São Paulo
SIURB INFRA - 07/2024 - São Paulo
AGETOP CIVIL - 06/2024 - Goiás</v>
      </c>
      <c r="E2" s="403" t="str">
        <f>Resumo!F2</f>
        <v>B.D.I. EQUIP.: 15,28%</v>
      </c>
      <c r="F2" s="403"/>
      <c r="G2" s="403" t="str">
        <f>Resumo!I2</f>
        <v>Não Desonerado</v>
      </c>
      <c r="H2" s="403"/>
      <c r="I2" s="134"/>
      <c r="J2" s="134"/>
      <c r="K2" s="134"/>
      <c r="L2" s="134"/>
      <c r="M2" s="134"/>
      <c r="N2" s="134"/>
      <c r="O2" s="134"/>
      <c r="P2" s="134"/>
      <c r="Q2" s="134"/>
      <c r="R2" s="134"/>
      <c r="S2" s="134"/>
      <c r="T2" s="135"/>
    </row>
    <row r="3" spans="1:21" ht="24.75" customHeight="1">
      <c r="B3" s="404" t="s">
        <v>2280</v>
      </c>
      <c r="C3" s="405"/>
      <c r="D3" s="405"/>
      <c r="E3" s="405"/>
      <c r="F3" s="405"/>
      <c r="G3" s="405"/>
      <c r="H3" s="405"/>
      <c r="I3" s="134"/>
      <c r="J3" s="134"/>
      <c r="K3" s="134"/>
      <c r="L3" s="134"/>
      <c r="M3" s="134"/>
      <c r="N3" s="134"/>
      <c r="O3" s="134"/>
      <c r="P3" s="134"/>
      <c r="Q3" s="134"/>
      <c r="R3" s="134"/>
      <c r="S3" s="134"/>
      <c r="T3" s="135"/>
    </row>
    <row r="4" spans="1:21" s="150" customFormat="1">
      <c r="B4" s="398"/>
      <c r="C4" s="399" t="s">
        <v>4717</v>
      </c>
      <c r="D4" s="223" t="s">
        <v>4718</v>
      </c>
      <c r="E4" s="400" t="s">
        <v>4719</v>
      </c>
      <c r="F4" s="401"/>
      <c r="G4" s="401"/>
      <c r="H4" s="401"/>
      <c r="I4" s="401"/>
      <c r="J4" s="401"/>
      <c r="K4" s="401"/>
      <c r="L4" s="401"/>
      <c r="M4" s="401"/>
      <c r="N4" s="401"/>
      <c r="O4" s="401"/>
      <c r="P4" s="401"/>
      <c r="Q4" s="401"/>
      <c r="R4" s="401"/>
      <c r="S4" s="401"/>
      <c r="T4" s="402"/>
    </row>
    <row r="5" spans="1:21" s="150" customFormat="1">
      <c r="B5" s="398"/>
      <c r="C5" s="399"/>
      <c r="D5" s="224">
        <f>SUMIF(A6:A55,"N1",D6:D55)</f>
        <v>20876803.800000001</v>
      </c>
      <c r="E5" s="233" t="s">
        <v>190</v>
      </c>
      <c r="F5" s="234" t="s">
        <v>191</v>
      </c>
      <c r="G5" s="234" t="s">
        <v>192</v>
      </c>
      <c r="H5" s="234" t="s">
        <v>193</v>
      </c>
      <c r="I5" s="234" t="s">
        <v>194</v>
      </c>
      <c r="J5" s="234" t="s">
        <v>195</v>
      </c>
      <c r="K5" s="234" t="s">
        <v>196</v>
      </c>
      <c r="L5" s="234" t="s">
        <v>197</v>
      </c>
      <c r="M5" s="234" t="s">
        <v>4720</v>
      </c>
      <c r="N5" s="234" t="s">
        <v>4721</v>
      </c>
      <c r="O5" s="234" t="s">
        <v>4730</v>
      </c>
      <c r="P5" s="234" t="s">
        <v>4731</v>
      </c>
      <c r="Q5" s="234" t="s">
        <v>4732</v>
      </c>
      <c r="R5" s="234" t="s">
        <v>4733</v>
      </c>
      <c r="S5" s="234" t="s">
        <v>4734</v>
      </c>
      <c r="T5" s="235" t="s">
        <v>4735</v>
      </c>
    </row>
    <row r="6" spans="1:21" s="150" customFormat="1" ht="25.5">
      <c r="A6" s="150" t="s">
        <v>4728</v>
      </c>
      <c r="B6" s="231">
        <v>1</v>
      </c>
      <c r="C6" s="263" t="str">
        <f>VLOOKUP(B6,'Orçamento Sintético'!$A$5:$J$5003,4,0)</f>
        <v>SERVIÇOS PRELIMINARES, MOBILIZAÇÃO D CANTEIROS E PLANEJAMENTO</v>
      </c>
      <c r="D6" s="237">
        <f>VLOOKUP(B6,'Orçamento Sintético'!$A$5:$J$5003,9,0)</f>
        <v>305166.65999999997</v>
      </c>
      <c r="E6" s="238">
        <v>1</v>
      </c>
      <c r="F6" s="238"/>
      <c r="G6" s="238"/>
      <c r="H6" s="238"/>
      <c r="I6" s="238"/>
      <c r="J6" s="238"/>
      <c r="K6" s="238"/>
      <c r="L6" s="238"/>
      <c r="M6" s="238"/>
      <c r="N6" s="238"/>
      <c r="O6" s="238"/>
      <c r="P6" s="238"/>
      <c r="Q6" s="238"/>
      <c r="R6" s="238"/>
      <c r="S6" s="238"/>
      <c r="T6" s="239"/>
      <c r="U6" s="264">
        <f>SUM(E6:T6)</f>
        <v>1</v>
      </c>
    </row>
    <row r="7" spans="1:21" s="150" customFormat="1">
      <c r="A7" s="150" t="s">
        <v>4728</v>
      </c>
      <c r="B7" s="225"/>
      <c r="C7" s="240"/>
      <c r="D7" s="241" t="s">
        <v>4722</v>
      </c>
      <c r="E7" s="242">
        <f>E6*$D6</f>
        <v>305166.65999999997</v>
      </c>
      <c r="F7" s="242"/>
      <c r="G7" s="243"/>
      <c r="H7" s="244"/>
      <c r="I7" s="244"/>
      <c r="J7" s="244"/>
      <c r="K7" s="244"/>
      <c r="L7" s="244"/>
      <c r="M7" s="244"/>
      <c r="N7" s="244"/>
      <c r="O7" s="244"/>
      <c r="P7" s="244"/>
      <c r="Q7" s="244"/>
      <c r="R7" s="244"/>
      <c r="S7" s="244"/>
      <c r="T7" s="245"/>
      <c r="U7" s="265">
        <f>SUM(E7:T7)-D6</f>
        <v>0</v>
      </c>
    </row>
    <row r="8" spans="1:21" s="150" customFormat="1">
      <c r="A8" s="150" t="s">
        <v>4728</v>
      </c>
      <c r="B8" s="232">
        <v>2</v>
      </c>
      <c r="C8" s="236" t="str">
        <f>VLOOKUP(B8,'Orçamento Sintético'!$A$5:$J$5003,4,0)</f>
        <v>ADMINISTRATIVO</v>
      </c>
      <c r="D8" s="237">
        <f>VLOOKUP(B8,'Orçamento Sintético'!$A$5:$J$5003,9,0)</f>
        <v>435783.67999999999</v>
      </c>
      <c r="E8" s="238">
        <v>7.4999999999999997E-2</v>
      </c>
      <c r="F8" s="238">
        <v>4.2000000000000003E-2</v>
      </c>
      <c r="G8" s="238">
        <v>4.2000000000000003E-2</v>
      </c>
      <c r="H8" s="238">
        <v>8.6900000000000005E-2</v>
      </c>
      <c r="I8" s="238">
        <v>8.6800000000000002E-2</v>
      </c>
      <c r="J8" s="238">
        <v>4.4900000000000002E-2</v>
      </c>
      <c r="K8" s="238">
        <v>5.1400000000000001E-2</v>
      </c>
      <c r="L8" s="238">
        <v>4.3099999999999999E-2</v>
      </c>
      <c r="M8" s="238">
        <v>9.2799999999999994E-2</v>
      </c>
      <c r="N8" s="238">
        <v>6.9400000000000003E-2</v>
      </c>
      <c r="O8" s="238">
        <v>2.24E-2</v>
      </c>
      <c r="P8" s="238">
        <v>3.5299999999999998E-2</v>
      </c>
      <c r="Q8" s="238">
        <v>6.1499999999999999E-2</v>
      </c>
      <c r="R8" s="238">
        <v>6.5699999999999995E-2</v>
      </c>
      <c r="S8" s="238">
        <v>7.8299999999999995E-2</v>
      </c>
      <c r="T8" s="238">
        <v>0.10249999999999999</v>
      </c>
      <c r="U8" s="264">
        <f t="shared" ref="U8" si="0">SUM(E8:T8)</f>
        <v>1</v>
      </c>
    </row>
    <row r="9" spans="1:21" s="150" customFormat="1">
      <c r="A9" s="150" t="s">
        <v>4728</v>
      </c>
      <c r="B9" s="225" t="s">
        <v>198</v>
      </c>
      <c r="C9" s="240"/>
      <c r="D9" s="241" t="s">
        <v>4722</v>
      </c>
      <c r="E9" s="242">
        <f t="shared" ref="E9" si="1">E8*$D8</f>
        <v>32683.775999999998</v>
      </c>
      <c r="F9" s="242">
        <f t="shared" ref="F9" si="2">F8*$D8</f>
        <v>18302.914560000001</v>
      </c>
      <c r="G9" s="242">
        <f t="shared" ref="G9" si="3">G8*$D8</f>
        <v>18302.914560000001</v>
      </c>
      <c r="H9" s="242">
        <f t="shared" ref="H9" si="4">H8*$D8</f>
        <v>37869.601792000001</v>
      </c>
      <c r="I9" s="242">
        <f t="shared" ref="I9" si="5">I8*$D8</f>
        <v>37826.023423999999</v>
      </c>
      <c r="J9" s="242">
        <f t="shared" ref="J9" si="6">J8*$D8</f>
        <v>19566.687232</v>
      </c>
      <c r="K9" s="242">
        <f t="shared" ref="K9" si="7">K8*$D8</f>
        <v>22399.281152</v>
      </c>
      <c r="L9" s="242">
        <f t="shared" ref="L9" si="8">L8*$D8</f>
        <v>18782.276608</v>
      </c>
      <c r="M9" s="242">
        <f t="shared" ref="M9" si="9">M8*$D8</f>
        <v>40440.725503999995</v>
      </c>
      <c r="N9" s="242">
        <f t="shared" ref="N9" si="10">N8*$D8</f>
        <v>30243.387392000001</v>
      </c>
      <c r="O9" s="242">
        <f t="shared" ref="O9" si="11">O8*$D8</f>
        <v>9761.554431999999</v>
      </c>
      <c r="P9" s="242">
        <f t="shared" ref="P9" si="12">P8*$D8</f>
        <v>15383.163903999999</v>
      </c>
      <c r="Q9" s="242">
        <f t="shared" ref="Q9" si="13">Q8*$D8</f>
        <v>26800.696319999999</v>
      </c>
      <c r="R9" s="242">
        <f t="shared" ref="R9" si="14">R8*$D8</f>
        <v>28630.987775999998</v>
      </c>
      <c r="S9" s="242">
        <f t="shared" ref="S9" si="15">S8*$D8</f>
        <v>34121.862143999999</v>
      </c>
      <c r="T9" s="242">
        <f t="shared" ref="T9" si="16">T8*$D8</f>
        <v>44667.8272</v>
      </c>
      <c r="U9" s="265">
        <f t="shared" ref="U9" si="17">SUM(E9:T9)-D8</f>
        <v>0</v>
      </c>
    </row>
    <row r="10" spans="1:21" s="150" customFormat="1">
      <c r="A10" s="150" t="s">
        <v>4728</v>
      </c>
      <c r="B10" s="232">
        <v>3</v>
      </c>
      <c r="C10" s="236" t="str">
        <f>VLOOKUP(B10,'Orçamento Sintético'!$A$5:$J$5003,4,0)</f>
        <v>TERRAPLANAGEM</v>
      </c>
      <c r="D10" s="237">
        <f>VLOOKUP(B10,'Orçamento Sintético'!$A$5:$J$5003,9,0)</f>
        <v>224566.9</v>
      </c>
      <c r="E10" s="238">
        <v>1</v>
      </c>
      <c r="F10" s="238"/>
      <c r="G10" s="238"/>
      <c r="H10" s="238"/>
      <c r="I10" s="238"/>
      <c r="J10" s="238"/>
      <c r="K10" s="238"/>
      <c r="L10" s="238"/>
      <c r="M10" s="238"/>
      <c r="N10" s="238"/>
      <c r="O10" s="238"/>
      <c r="P10" s="238"/>
      <c r="Q10" s="238"/>
      <c r="R10" s="238"/>
      <c r="S10" s="238"/>
      <c r="T10" s="239"/>
      <c r="U10" s="264">
        <f t="shared" ref="U10" si="18">SUM(E10:T10)</f>
        <v>1</v>
      </c>
    </row>
    <row r="11" spans="1:21" s="150" customFormat="1">
      <c r="A11" s="150" t="s">
        <v>4728</v>
      </c>
      <c r="B11" s="225" t="s">
        <v>198</v>
      </c>
      <c r="C11" s="240"/>
      <c r="D11" s="241" t="s">
        <v>4722</v>
      </c>
      <c r="E11" s="242">
        <f>E10*$D10</f>
        <v>224566.9</v>
      </c>
      <c r="F11" s="246"/>
      <c r="G11" s="246"/>
      <c r="H11" s="246"/>
      <c r="I11" s="246"/>
      <c r="J11" s="246"/>
      <c r="K11" s="246"/>
      <c r="L11" s="246"/>
      <c r="M11" s="246"/>
      <c r="N11" s="246"/>
      <c r="O11" s="246"/>
      <c r="P11" s="246"/>
      <c r="Q11" s="246"/>
      <c r="R11" s="246"/>
      <c r="S11" s="246"/>
      <c r="T11" s="247"/>
      <c r="U11" s="265">
        <f t="shared" ref="U11" si="19">SUM(E11:T11)-D10</f>
        <v>0</v>
      </c>
    </row>
    <row r="12" spans="1:21" s="150" customFormat="1">
      <c r="A12" s="150" t="s">
        <v>4728</v>
      </c>
      <c r="B12" s="232">
        <v>4</v>
      </c>
      <c r="C12" s="236" t="str">
        <f>VLOOKUP(B12,'Orçamento Sintético'!$A$5:$J$5003,4,0)</f>
        <v>ARQUITETONICO</v>
      </c>
      <c r="D12" s="237">
        <f>VLOOKUP(B12,'Orçamento Sintético'!$A$5:$J$5003,9,0)</f>
        <v>8102079.8799999999</v>
      </c>
      <c r="E12" s="238">
        <f>E13/$D$12</f>
        <v>5.9219769134144853E-3</v>
      </c>
      <c r="F12" s="238"/>
      <c r="G12" s="238"/>
      <c r="H12" s="238">
        <f t="shared" ref="H12:T12" si="20">H13/$D$12</f>
        <v>0.11326550602954559</v>
      </c>
      <c r="I12" s="238">
        <f t="shared" si="20"/>
        <v>0.11326550602954559</v>
      </c>
      <c r="J12" s="238">
        <f t="shared" si="20"/>
        <v>0.11326550602954559</v>
      </c>
      <c r="K12" s="238">
        <f t="shared" si="20"/>
        <v>0.11326550602954559</v>
      </c>
      <c r="L12" s="238">
        <f t="shared" si="20"/>
        <v>9.2433686299325898E-2</v>
      </c>
      <c r="M12" s="238">
        <f t="shared" ref="M12" si="21">M13/$D$12</f>
        <v>0.11755386136726166</v>
      </c>
      <c r="N12" s="238">
        <f t="shared" ref="N12" si="22">N13/$D$12</f>
        <v>6.3508896804409201E-2</v>
      </c>
      <c r="O12" s="238"/>
      <c r="P12" s="238">
        <f t="shared" si="20"/>
        <v>1.9689879310348147E-2</v>
      </c>
      <c r="Q12" s="238">
        <f t="shared" si="20"/>
        <v>5.3884997305161102E-2</v>
      </c>
      <c r="R12" s="238">
        <f t="shared" si="20"/>
        <v>6.4470623622140844E-2</v>
      </c>
      <c r="S12" s="238">
        <f t="shared" si="20"/>
        <v>7.9874779943542112E-2</v>
      </c>
      <c r="T12" s="238">
        <f t="shared" si="20"/>
        <v>4.9599274316214227E-2</v>
      </c>
      <c r="U12" s="264">
        <f t="shared" ref="U12" si="23">SUM(E12:T12)</f>
        <v>1</v>
      </c>
    </row>
    <row r="13" spans="1:21" s="150" customFormat="1">
      <c r="A13" s="150" t="s">
        <v>4728</v>
      </c>
      <c r="B13" s="225" t="s">
        <v>198</v>
      </c>
      <c r="C13" s="240"/>
      <c r="D13" s="241" t="s">
        <v>4722</v>
      </c>
      <c r="E13" s="242">
        <f>SUMIFS(E14:E31,$A14:$A31,"N2",$D14:$D31,"$")</f>
        <v>47980.33</v>
      </c>
      <c r="F13" s="242"/>
      <c r="G13" s="242"/>
      <c r="H13" s="242">
        <f t="shared" ref="H13:T13" si="24">SUMIFS(H14:H31,$A14:$A31,"N2",$D14:$D31,"$")</f>
        <v>917686.17749999999</v>
      </c>
      <c r="I13" s="242">
        <f t="shared" si="24"/>
        <v>917686.17749999999</v>
      </c>
      <c r="J13" s="242">
        <f t="shared" si="24"/>
        <v>917686.17749999999</v>
      </c>
      <c r="K13" s="242">
        <f t="shared" si="24"/>
        <v>917686.17749999999</v>
      </c>
      <c r="L13" s="242">
        <f t="shared" si="24"/>
        <v>748905.11</v>
      </c>
      <c r="M13" s="242">
        <f t="shared" si="24"/>
        <v>952430.77500000002</v>
      </c>
      <c r="N13" s="242">
        <f t="shared" si="24"/>
        <v>514554.15500000003</v>
      </c>
      <c r="O13" s="242">
        <f t="shared" si="24"/>
        <v>0</v>
      </c>
      <c r="P13" s="242">
        <f t="shared" si="24"/>
        <v>159528.97500000001</v>
      </c>
      <c r="Q13" s="242">
        <f t="shared" si="24"/>
        <v>436580.55249999999</v>
      </c>
      <c r="R13" s="242">
        <f t="shared" si="24"/>
        <v>522346.14250000002</v>
      </c>
      <c r="S13" s="242">
        <f t="shared" si="24"/>
        <v>647151.84750000003</v>
      </c>
      <c r="T13" s="242">
        <f t="shared" si="24"/>
        <v>401857.28250000003</v>
      </c>
      <c r="U13" s="265">
        <f t="shared" ref="U13" si="25">SUM(E13:T13)-D12</f>
        <v>0</v>
      </c>
    </row>
    <row r="14" spans="1:21" s="150" customFormat="1">
      <c r="A14" s="150" t="s">
        <v>4729</v>
      </c>
      <c r="B14" s="271" t="s">
        <v>39</v>
      </c>
      <c r="C14" s="272" t="str">
        <f>VLOOKUP(B14,'Orçamento Sintético'!$A$5:$J$5003,4,0)</f>
        <v>SERVIÇOS EM TERRA</v>
      </c>
      <c r="D14" s="273">
        <f>VLOOKUP(B14,'Orçamento Sintético'!$A$5:$J$5003,9,0)</f>
        <v>47980.33</v>
      </c>
      <c r="E14" s="238">
        <v>1</v>
      </c>
      <c r="F14" s="238"/>
      <c r="G14" s="238"/>
      <c r="H14" s="238"/>
      <c r="I14" s="238"/>
      <c r="J14" s="238"/>
      <c r="K14" s="238"/>
      <c r="L14" s="238"/>
      <c r="M14" s="238"/>
      <c r="N14" s="238"/>
      <c r="O14" s="238"/>
      <c r="P14" s="238"/>
      <c r="Q14" s="238"/>
      <c r="R14" s="238"/>
      <c r="S14" s="238"/>
      <c r="T14" s="238"/>
      <c r="U14" s="264">
        <f t="shared" ref="U14" si="26">SUM(E14:T14)</f>
        <v>1</v>
      </c>
    </row>
    <row r="15" spans="1:21" s="150" customFormat="1">
      <c r="A15" s="150" t="s">
        <v>4729</v>
      </c>
      <c r="B15" s="225" t="s">
        <v>198</v>
      </c>
      <c r="C15" s="240"/>
      <c r="D15" s="241" t="s">
        <v>4722</v>
      </c>
      <c r="E15" s="242">
        <f t="shared" ref="E15" si="27">E14*$D14</f>
        <v>47980.33</v>
      </c>
      <c r="F15" s="242"/>
      <c r="G15" s="242"/>
      <c r="H15" s="242"/>
      <c r="I15" s="242"/>
      <c r="J15" s="242"/>
      <c r="K15" s="242"/>
      <c r="L15" s="242"/>
      <c r="M15" s="242"/>
      <c r="N15" s="242"/>
      <c r="O15" s="242"/>
      <c r="P15" s="242"/>
      <c r="Q15" s="242"/>
      <c r="R15" s="242"/>
      <c r="S15" s="242"/>
      <c r="T15" s="242"/>
      <c r="U15" s="265">
        <f t="shared" ref="U15" si="28">SUM(E15:T15)-D14</f>
        <v>0</v>
      </c>
    </row>
    <row r="16" spans="1:21" s="150" customFormat="1">
      <c r="A16" s="150" t="s">
        <v>4729</v>
      </c>
      <c r="B16" s="271" t="s">
        <v>2322</v>
      </c>
      <c r="C16" s="272" t="str">
        <f>VLOOKUP(B16,'Orçamento Sintético'!$A$5:$J$5003,4,0)</f>
        <v>PISO</v>
      </c>
      <c r="D16" s="273">
        <f>VLOOKUP(B16,'Orçamento Sintético'!$A$5:$J$5003,9,0)</f>
        <v>1497810.22</v>
      </c>
      <c r="E16" s="238"/>
      <c r="F16" s="238"/>
      <c r="G16" s="238"/>
      <c r="H16" s="238"/>
      <c r="I16" s="238"/>
      <c r="J16" s="238"/>
      <c r="K16" s="238"/>
      <c r="L16" s="238">
        <v>0.5</v>
      </c>
      <c r="M16" s="238">
        <v>0.5</v>
      </c>
      <c r="N16" s="238"/>
      <c r="O16" s="238"/>
      <c r="P16" s="238"/>
      <c r="Q16" s="238"/>
      <c r="R16" s="238"/>
      <c r="S16" s="238"/>
      <c r="T16" s="239"/>
      <c r="U16" s="264">
        <f t="shared" ref="U16" si="29">SUM(E16:T16)</f>
        <v>1</v>
      </c>
    </row>
    <row r="17" spans="1:21" s="150" customFormat="1">
      <c r="A17" s="150" t="s">
        <v>4729</v>
      </c>
      <c r="B17" s="225"/>
      <c r="C17" s="240"/>
      <c r="D17" s="241" t="s">
        <v>4722</v>
      </c>
      <c r="E17" s="242"/>
      <c r="F17" s="242"/>
      <c r="G17" s="242"/>
      <c r="H17" s="242"/>
      <c r="I17" s="242"/>
      <c r="J17" s="242"/>
      <c r="K17" s="242"/>
      <c r="L17" s="242">
        <f t="shared" ref="L17" si="30">L16*$D16</f>
        <v>748905.11</v>
      </c>
      <c r="M17" s="242">
        <f t="shared" ref="M17" si="31">M16*$D16</f>
        <v>748905.11</v>
      </c>
      <c r="N17" s="244"/>
      <c r="O17" s="244"/>
      <c r="P17" s="244"/>
      <c r="Q17" s="244"/>
      <c r="R17" s="244"/>
      <c r="S17" s="244"/>
      <c r="T17" s="245"/>
      <c r="U17" s="265">
        <f t="shared" ref="U17" si="32">SUM(E17:T17)-D16</f>
        <v>0</v>
      </c>
    </row>
    <row r="18" spans="1:21" s="150" customFormat="1">
      <c r="A18" s="150" t="s">
        <v>4729</v>
      </c>
      <c r="B18" s="271" t="s">
        <v>2334</v>
      </c>
      <c r="C18" s="272" t="str">
        <f>VLOOKUP(B18,'Orçamento Sintético'!$A$5:$J$5003,4,0)</f>
        <v>FECHAMENTOS/ALVENARIAS</v>
      </c>
      <c r="D18" s="273">
        <f>VLOOKUP(B18,'Orçamento Sintético'!$A$5:$J$5003,9,0)</f>
        <v>3670744.71</v>
      </c>
      <c r="E18" s="238"/>
      <c r="F18" s="238"/>
      <c r="G18" s="238"/>
      <c r="H18" s="238">
        <v>0.25</v>
      </c>
      <c r="I18" s="238">
        <v>0.25</v>
      </c>
      <c r="J18" s="238">
        <v>0.25</v>
      </c>
      <c r="K18" s="238">
        <v>0.25</v>
      </c>
      <c r="L18" s="238"/>
      <c r="M18" s="238"/>
      <c r="N18" s="238"/>
      <c r="O18" s="238"/>
      <c r="P18" s="238"/>
      <c r="Q18" s="238"/>
      <c r="R18" s="238"/>
      <c r="S18" s="238"/>
      <c r="T18" s="239"/>
      <c r="U18" s="264">
        <f t="shared" ref="U18" si="33">SUM(E18:T18)</f>
        <v>1</v>
      </c>
    </row>
    <row r="19" spans="1:21" s="150" customFormat="1">
      <c r="A19" s="150" t="s">
        <v>4729</v>
      </c>
      <c r="B19" s="225"/>
      <c r="C19" s="240"/>
      <c r="D19" s="241" t="s">
        <v>4722</v>
      </c>
      <c r="E19" s="242"/>
      <c r="F19" s="242"/>
      <c r="G19" s="242"/>
      <c r="H19" s="242">
        <f t="shared" ref="H19" si="34">H18*$D18</f>
        <v>917686.17749999999</v>
      </c>
      <c r="I19" s="242">
        <f t="shared" ref="I19:K19" si="35">I18*$D18</f>
        <v>917686.17749999999</v>
      </c>
      <c r="J19" s="242">
        <f t="shared" si="35"/>
        <v>917686.17749999999</v>
      </c>
      <c r="K19" s="242">
        <f t="shared" si="35"/>
        <v>917686.17749999999</v>
      </c>
      <c r="L19" s="244"/>
      <c r="M19" s="244"/>
      <c r="N19" s="244"/>
      <c r="O19" s="244"/>
      <c r="P19" s="244"/>
      <c r="Q19" s="244"/>
      <c r="R19" s="244"/>
      <c r="S19" s="244"/>
      <c r="T19" s="245"/>
      <c r="U19" s="265">
        <f t="shared" ref="U19" si="36">SUM(E19:T19)-D18</f>
        <v>0</v>
      </c>
    </row>
    <row r="20" spans="1:21" s="150" customFormat="1">
      <c r="A20" s="150" t="s">
        <v>4729</v>
      </c>
      <c r="B20" s="271" t="s">
        <v>2358</v>
      </c>
      <c r="C20" s="272" t="str">
        <f>VLOOKUP(B20,'Orçamento Sintético'!$A$5:$J$5003,4,0)</f>
        <v>REVESTIMENTO DE PAREDE</v>
      </c>
      <c r="D20" s="273">
        <f>VLOOKUP(B20,'Orçamento Sintético'!$A$5:$J$5003,9,0)</f>
        <v>311028.49</v>
      </c>
      <c r="E20" s="238"/>
      <c r="F20" s="238"/>
      <c r="G20" s="238"/>
      <c r="H20" s="238"/>
      <c r="I20" s="238"/>
      <c r="J20" s="238"/>
      <c r="K20" s="238"/>
      <c r="L20" s="238"/>
      <c r="M20" s="238"/>
      <c r="N20" s="238">
        <v>1</v>
      </c>
      <c r="O20" s="238"/>
      <c r="P20" s="238"/>
      <c r="Q20" s="238"/>
      <c r="R20" s="238"/>
      <c r="S20" s="238"/>
      <c r="T20" s="239"/>
      <c r="U20" s="264">
        <f t="shared" ref="U20" si="37">SUM(E20:T20)</f>
        <v>1</v>
      </c>
    </row>
    <row r="21" spans="1:21" s="150" customFormat="1">
      <c r="A21" s="150" t="s">
        <v>4729</v>
      </c>
      <c r="B21" s="225" t="s">
        <v>198</v>
      </c>
      <c r="C21" s="240"/>
      <c r="D21" s="241" t="s">
        <v>4722</v>
      </c>
      <c r="E21" s="242"/>
      <c r="F21" s="242"/>
      <c r="G21" s="242"/>
      <c r="H21" s="242"/>
      <c r="I21" s="249"/>
      <c r="J21" s="249"/>
      <c r="K21" s="249"/>
      <c r="L21" s="242"/>
      <c r="M21" s="242"/>
      <c r="N21" s="242">
        <f t="shared" ref="N21" si="38">N20*$D20</f>
        <v>311028.49</v>
      </c>
      <c r="O21" s="242"/>
      <c r="P21" s="242"/>
      <c r="Q21" s="242"/>
      <c r="R21" s="242"/>
      <c r="S21" s="242"/>
      <c r="T21" s="248"/>
      <c r="U21" s="265">
        <f t="shared" ref="U21" si="39">SUM(E21:T21)-D20</f>
        <v>0</v>
      </c>
    </row>
    <row r="22" spans="1:21" s="150" customFormat="1">
      <c r="A22" s="150" t="s">
        <v>4729</v>
      </c>
      <c r="B22" s="271" t="s">
        <v>2364</v>
      </c>
      <c r="C22" s="272" t="str">
        <f>VLOOKUP(B22,'Orçamento Sintético'!$A$5:$J$5003,4,0)</f>
        <v>PINTURA</v>
      </c>
      <c r="D22" s="273">
        <f>VLOOKUP(B22,'Orçamento Sintético'!$A$5:$J$5003,9,0)</f>
        <v>249611.41</v>
      </c>
      <c r="E22" s="238"/>
      <c r="F22" s="238"/>
      <c r="G22" s="238"/>
      <c r="H22" s="238"/>
      <c r="I22" s="238"/>
      <c r="J22" s="238"/>
      <c r="K22" s="238"/>
      <c r="L22" s="238"/>
      <c r="M22" s="238"/>
      <c r="N22" s="238"/>
      <c r="O22" s="238"/>
      <c r="P22" s="238"/>
      <c r="Q22" s="238"/>
      <c r="R22" s="238"/>
      <c r="S22" s="238">
        <v>0.5</v>
      </c>
      <c r="T22" s="238">
        <v>0.5</v>
      </c>
      <c r="U22" s="264">
        <f t="shared" ref="U22" si="40">SUM(E22:T22)</f>
        <v>1</v>
      </c>
    </row>
    <row r="23" spans="1:21" s="150" customFormat="1">
      <c r="A23" s="150" t="s">
        <v>4729</v>
      </c>
      <c r="B23" s="225" t="s">
        <v>198</v>
      </c>
      <c r="C23" s="240"/>
      <c r="D23" s="241" t="s">
        <v>4722</v>
      </c>
      <c r="E23" s="242"/>
      <c r="F23" s="242"/>
      <c r="G23" s="242"/>
      <c r="H23" s="242"/>
      <c r="I23" s="242"/>
      <c r="J23" s="242"/>
      <c r="K23" s="242"/>
      <c r="L23" s="242"/>
      <c r="M23" s="242"/>
      <c r="N23" s="242"/>
      <c r="O23" s="242"/>
      <c r="P23" s="242"/>
      <c r="Q23" s="242"/>
      <c r="R23" s="242"/>
      <c r="S23" s="242">
        <f t="shared" ref="S23" si="41">S22*$D22</f>
        <v>124805.705</v>
      </c>
      <c r="T23" s="242">
        <f t="shared" ref="T23" si="42">T22*$D22</f>
        <v>124805.705</v>
      </c>
      <c r="U23" s="265">
        <f t="shared" ref="U23" si="43">SUM(E23:T23)-D22</f>
        <v>0</v>
      </c>
    </row>
    <row r="24" spans="1:21" s="150" customFormat="1">
      <c r="A24" s="150" t="s">
        <v>4729</v>
      </c>
      <c r="B24" s="271" t="s">
        <v>2367</v>
      </c>
      <c r="C24" s="272" t="str">
        <f>VLOOKUP(B24,'Orçamento Sintético'!$A$5:$J$5003,4,0)</f>
        <v>ESQUADRIAS</v>
      </c>
      <c r="D24" s="273">
        <f>VLOOKUP(B24,'Orçamento Sintético'!$A$5:$J$5003,9,0)</f>
        <v>490589.13</v>
      </c>
      <c r="E24" s="238"/>
      <c r="F24" s="238"/>
      <c r="G24" s="238"/>
      <c r="H24" s="238"/>
      <c r="I24" s="238"/>
      <c r="J24" s="238"/>
      <c r="K24" s="270"/>
      <c r="L24" s="270"/>
      <c r="M24" s="270"/>
      <c r="N24" s="270"/>
      <c r="O24" s="270"/>
      <c r="P24" s="270"/>
      <c r="Q24" s="270"/>
      <c r="R24" s="270">
        <v>0.5</v>
      </c>
      <c r="S24" s="270">
        <v>0.5</v>
      </c>
      <c r="T24" s="266"/>
      <c r="U24" s="264">
        <f t="shared" ref="U24" si="44">SUM(E24:T24)</f>
        <v>1</v>
      </c>
    </row>
    <row r="25" spans="1:21" s="150" customFormat="1">
      <c r="A25" s="150" t="s">
        <v>4729</v>
      </c>
      <c r="B25" s="225" t="s">
        <v>198</v>
      </c>
      <c r="C25" s="240"/>
      <c r="D25" s="241" t="s">
        <v>4722</v>
      </c>
      <c r="E25" s="242"/>
      <c r="F25" s="242"/>
      <c r="G25" s="242"/>
      <c r="H25" s="242"/>
      <c r="I25" s="242"/>
      <c r="J25" s="242"/>
      <c r="K25" s="242"/>
      <c r="L25" s="242"/>
      <c r="M25" s="242"/>
      <c r="N25" s="242"/>
      <c r="O25" s="242"/>
      <c r="P25" s="242"/>
      <c r="Q25" s="242"/>
      <c r="R25" s="242">
        <f>R24*$D24</f>
        <v>245294.565</v>
      </c>
      <c r="S25" s="242">
        <f>S24*$D24</f>
        <v>245294.565</v>
      </c>
      <c r="T25" s="267"/>
      <c r="U25" s="265">
        <f t="shared" ref="U25" si="45">SUM(E25:T25)-D24</f>
        <v>0</v>
      </c>
    </row>
    <row r="26" spans="1:21" s="150" customFormat="1">
      <c r="A26" s="150" t="s">
        <v>4729</v>
      </c>
      <c r="B26" s="271" t="s">
        <v>2398</v>
      </c>
      <c r="C26" s="272" t="str">
        <f>VLOOKUP(B26,'Orçamento Sintético'!$A$5:$J$5003,4,0)</f>
        <v>COBERTURA</v>
      </c>
      <c r="D26" s="273">
        <f>VLOOKUP(B26,'Orçamento Sintético'!$A$5:$J$5003,9,0)</f>
        <v>407051.33</v>
      </c>
      <c r="E26" s="238"/>
      <c r="F26" s="238"/>
      <c r="G26" s="238"/>
      <c r="H26" s="238"/>
      <c r="I26" s="238"/>
      <c r="J26" s="238"/>
      <c r="K26" s="238"/>
      <c r="L26" s="238"/>
      <c r="M26" s="238">
        <v>0.5</v>
      </c>
      <c r="N26" s="238">
        <v>0.5</v>
      </c>
      <c r="O26" s="270"/>
      <c r="P26" s="270"/>
      <c r="Q26" s="270"/>
      <c r="R26" s="270"/>
      <c r="S26" s="270"/>
      <c r="T26" s="268"/>
      <c r="U26" s="264">
        <f t="shared" ref="U26" si="46">SUM(E26:T26)</f>
        <v>1</v>
      </c>
    </row>
    <row r="27" spans="1:21" s="150" customFormat="1">
      <c r="A27" s="150" t="s">
        <v>4729</v>
      </c>
      <c r="B27" s="225" t="s">
        <v>198</v>
      </c>
      <c r="C27" s="240"/>
      <c r="D27" s="241" t="s">
        <v>4722</v>
      </c>
      <c r="E27" s="242"/>
      <c r="F27" s="242"/>
      <c r="G27" s="242"/>
      <c r="H27" s="242"/>
      <c r="I27" s="242"/>
      <c r="J27" s="242"/>
      <c r="K27" s="242"/>
      <c r="L27" s="242"/>
      <c r="M27" s="242">
        <f t="shared" ref="M27" si="47">M26*$D26</f>
        <v>203525.66500000001</v>
      </c>
      <c r="N27" s="242">
        <f t="shared" ref="N27" si="48">N26*$D26</f>
        <v>203525.66500000001</v>
      </c>
      <c r="O27" s="242"/>
      <c r="P27" s="242"/>
      <c r="Q27" s="242"/>
      <c r="R27" s="242"/>
      <c r="S27" s="242"/>
      <c r="T27" s="269"/>
      <c r="U27" s="265">
        <f t="shared" ref="U27" si="49">SUM(E27:T27)-D26</f>
        <v>0</v>
      </c>
    </row>
    <row r="28" spans="1:21" s="150" customFormat="1">
      <c r="A28" s="150" t="s">
        <v>4729</v>
      </c>
      <c r="B28" s="271" t="s">
        <v>2407</v>
      </c>
      <c r="C28" s="272" t="str">
        <f>VLOOKUP(B28,'Orçamento Sintético'!$A$5:$J$5003,4,0)</f>
        <v>TETO</v>
      </c>
      <c r="D28" s="273">
        <f>VLOOKUP(B28,'Orçamento Sintético'!$A$5:$J$5003,9,0)</f>
        <v>319057.95</v>
      </c>
      <c r="E28" s="238"/>
      <c r="F28" s="238"/>
      <c r="G28" s="238"/>
      <c r="H28" s="238"/>
      <c r="I28" s="238"/>
      <c r="J28" s="238"/>
      <c r="K28" s="270"/>
      <c r="L28" s="270"/>
      <c r="M28" s="270"/>
      <c r="N28" s="270"/>
      <c r="O28" s="270"/>
      <c r="P28" s="270">
        <v>0.5</v>
      </c>
      <c r="Q28" s="270">
        <v>0.5</v>
      </c>
      <c r="R28" s="270"/>
      <c r="S28" s="270"/>
      <c r="T28" s="268"/>
      <c r="U28" s="264">
        <f t="shared" ref="U28" si="50">SUM(E28:T28)</f>
        <v>1</v>
      </c>
    </row>
    <row r="29" spans="1:21" s="150" customFormat="1">
      <c r="A29" s="150" t="s">
        <v>4729</v>
      </c>
      <c r="B29" s="225" t="s">
        <v>198</v>
      </c>
      <c r="C29" s="240"/>
      <c r="D29" s="241" t="s">
        <v>4722</v>
      </c>
      <c r="E29" s="242"/>
      <c r="F29" s="242"/>
      <c r="G29" s="242"/>
      <c r="H29" s="242"/>
      <c r="I29" s="242"/>
      <c r="J29" s="242"/>
      <c r="K29" s="242"/>
      <c r="L29" s="242"/>
      <c r="M29" s="242"/>
      <c r="N29" s="242"/>
      <c r="O29" s="242"/>
      <c r="P29" s="242">
        <f t="shared" ref="P29" si="51">P28*$D28</f>
        <v>159528.97500000001</v>
      </c>
      <c r="Q29" s="242">
        <f t="shared" ref="Q29" si="52">Q28*$D28</f>
        <v>159528.97500000001</v>
      </c>
      <c r="R29" s="242"/>
      <c r="S29" s="242"/>
      <c r="T29" s="269"/>
      <c r="U29" s="265">
        <f t="shared" ref="U29" si="53">SUM(E29:T29)-D28</f>
        <v>0</v>
      </c>
    </row>
    <row r="30" spans="1:21" s="150" customFormat="1">
      <c r="A30" s="150" t="s">
        <v>4729</v>
      </c>
      <c r="B30" s="271" t="s">
        <v>2415</v>
      </c>
      <c r="C30" s="272" t="str">
        <f>VLOOKUP(B30,'Orçamento Sintético'!$A$5:$J$5003,4,0)</f>
        <v>DIVERSOS</v>
      </c>
      <c r="D30" s="273">
        <f>VLOOKUP(B30,'Orçamento Sintético'!$A$5:$J$5003,9,0)</f>
        <v>1108206.31</v>
      </c>
      <c r="E30" s="238"/>
      <c r="F30" s="238"/>
      <c r="G30" s="238"/>
      <c r="H30" s="238"/>
      <c r="I30" s="238"/>
      <c r="J30" s="238"/>
      <c r="K30" s="270"/>
      <c r="L30" s="270"/>
      <c r="M30" s="270"/>
      <c r="N30" s="270"/>
      <c r="O30" s="270"/>
      <c r="P30" s="270"/>
      <c r="Q30" s="270">
        <v>0.25</v>
      </c>
      <c r="R30" s="270">
        <v>0.25</v>
      </c>
      <c r="S30" s="270">
        <v>0.25</v>
      </c>
      <c r="T30" s="266">
        <v>0.25</v>
      </c>
      <c r="U30" s="264">
        <f t="shared" ref="U30" si="54">SUM(E30:T30)</f>
        <v>1</v>
      </c>
    </row>
    <row r="31" spans="1:21" s="150" customFormat="1">
      <c r="A31" s="150" t="s">
        <v>4729</v>
      </c>
      <c r="B31" s="225"/>
      <c r="C31" s="240"/>
      <c r="D31" s="241" t="s">
        <v>4722</v>
      </c>
      <c r="E31" s="242"/>
      <c r="F31" s="242"/>
      <c r="G31" s="242"/>
      <c r="H31" s="242"/>
      <c r="I31" s="242"/>
      <c r="J31" s="242"/>
      <c r="K31" s="242"/>
      <c r="L31" s="242"/>
      <c r="M31" s="242"/>
      <c r="N31" s="242"/>
      <c r="O31" s="242"/>
      <c r="P31" s="242"/>
      <c r="Q31" s="242">
        <f t="shared" ref="Q31" si="55">Q30*$D30</f>
        <v>277051.57750000001</v>
      </c>
      <c r="R31" s="242">
        <f t="shared" ref="R31" si="56">R30*$D30</f>
        <v>277051.57750000001</v>
      </c>
      <c r="S31" s="242">
        <f t="shared" ref="S31" si="57">S30*$D30</f>
        <v>277051.57750000001</v>
      </c>
      <c r="T31" s="242">
        <f t="shared" ref="T31" si="58">T30*$D30</f>
        <v>277051.57750000001</v>
      </c>
      <c r="U31" s="265">
        <f t="shared" ref="U31" si="59">SUM(E31:T31)-D30</f>
        <v>0</v>
      </c>
    </row>
    <row r="32" spans="1:21" s="150" customFormat="1">
      <c r="A32" s="150" t="s">
        <v>4728</v>
      </c>
      <c r="B32" s="262">
        <v>5</v>
      </c>
      <c r="C32" s="236" t="str">
        <f>VLOOKUP(B32,'Orçamento Sintético'!$A$5:$J$5003,4,0)</f>
        <v>INSTALAÇÕES ELÉTRICAS</v>
      </c>
      <c r="D32" s="237">
        <f>VLOOKUP(B32,'Orçamento Sintético'!$A$5:$J$5003,9,0)</f>
        <v>1378689.87</v>
      </c>
      <c r="E32" s="238">
        <v>0.05</v>
      </c>
      <c r="F32" s="238"/>
      <c r="G32" s="238"/>
      <c r="H32" s="238"/>
      <c r="I32" s="238"/>
      <c r="J32" s="238"/>
      <c r="K32" s="270"/>
      <c r="L32" s="270"/>
      <c r="M32" s="270">
        <v>0.5</v>
      </c>
      <c r="N32" s="270">
        <v>0.45</v>
      </c>
      <c r="O32" s="270"/>
      <c r="P32" s="270"/>
      <c r="Q32" s="270"/>
      <c r="R32" s="270"/>
      <c r="S32" s="270"/>
      <c r="T32" s="268"/>
      <c r="U32" s="264">
        <f t="shared" ref="U32" si="60">SUM(E32:T32)</f>
        <v>1</v>
      </c>
    </row>
    <row r="33" spans="1:21" s="150" customFormat="1">
      <c r="A33" s="150" t="s">
        <v>4728</v>
      </c>
      <c r="B33" s="225"/>
      <c r="C33" s="240"/>
      <c r="D33" s="241" t="s">
        <v>4722</v>
      </c>
      <c r="E33" s="242">
        <f t="shared" ref="E33" si="61">E32*$D32</f>
        <v>68934.493500000011</v>
      </c>
      <c r="F33" s="249"/>
      <c r="G33" s="249"/>
      <c r="H33" s="242"/>
      <c r="I33" s="242"/>
      <c r="J33" s="242"/>
      <c r="K33" s="242"/>
      <c r="L33" s="242"/>
      <c r="M33" s="242">
        <f t="shared" ref="M33" si="62">M32*$D32</f>
        <v>689344.93500000006</v>
      </c>
      <c r="N33" s="242">
        <f t="shared" ref="N33" si="63">N32*$D32</f>
        <v>620410.44150000007</v>
      </c>
      <c r="O33" s="242"/>
      <c r="P33" s="242"/>
      <c r="Q33" s="242"/>
      <c r="R33" s="242"/>
      <c r="S33" s="242"/>
      <c r="T33" s="269"/>
      <c r="U33" s="265">
        <f t="shared" ref="U33" si="64">SUM(E33:T33)-D32</f>
        <v>0</v>
      </c>
    </row>
    <row r="34" spans="1:21" s="150" customFormat="1">
      <c r="A34" s="150" t="s">
        <v>4728</v>
      </c>
      <c r="B34" s="232">
        <v>6</v>
      </c>
      <c r="C34" s="236" t="str">
        <f>VLOOKUP(B34,'Orçamento Sintético'!$A$5:$J$5003,4,0)</f>
        <v>CABEAMENTO ESTRUTURADO</v>
      </c>
      <c r="D34" s="237">
        <f>VLOOKUP(B34,'Orçamento Sintético'!$A$5:$J$5003,9,0)</f>
        <v>393473.18</v>
      </c>
      <c r="E34" s="238"/>
      <c r="F34" s="238"/>
      <c r="G34" s="238"/>
      <c r="H34" s="238"/>
      <c r="I34" s="238"/>
      <c r="J34" s="238"/>
      <c r="K34" s="270"/>
      <c r="L34" s="270"/>
      <c r="M34" s="270"/>
      <c r="N34" s="270"/>
      <c r="O34" s="270">
        <v>1</v>
      </c>
      <c r="P34" s="270"/>
      <c r="Q34" s="270"/>
      <c r="R34" s="270"/>
      <c r="S34" s="270"/>
      <c r="T34" s="268"/>
      <c r="U34" s="264">
        <f t="shared" ref="U34" si="65">SUM(E34:T34)</f>
        <v>1</v>
      </c>
    </row>
    <row r="35" spans="1:21" s="150" customFormat="1">
      <c r="A35" s="150" t="s">
        <v>4728</v>
      </c>
      <c r="B35" s="225"/>
      <c r="C35" s="240"/>
      <c r="D35" s="241" t="s">
        <v>4722</v>
      </c>
      <c r="E35" s="242"/>
      <c r="F35" s="244"/>
      <c r="G35" s="250"/>
      <c r="H35" s="250"/>
      <c r="I35" s="250"/>
      <c r="J35" s="250"/>
      <c r="K35" s="242"/>
      <c r="L35" s="242"/>
      <c r="M35" s="242"/>
      <c r="N35" s="242"/>
      <c r="O35" s="242">
        <f t="shared" ref="O35" si="66">O34*$D34</f>
        <v>393473.18</v>
      </c>
      <c r="P35" s="242"/>
      <c r="Q35" s="242"/>
      <c r="R35" s="242"/>
      <c r="S35" s="242"/>
      <c r="T35" s="269"/>
      <c r="U35" s="265">
        <f t="shared" ref="U35" si="67">SUM(E35:T35)-D34</f>
        <v>0</v>
      </c>
    </row>
    <row r="36" spans="1:21" s="150" customFormat="1">
      <c r="A36" s="150" t="s">
        <v>4728</v>
      </c>
      <c r="B36" s="232">
        <v>7</v>
      </c>
      <c r="C36" s="236" t="str">
        <f>VLOOKUP(B36,'Orçamento Sintético'!$A$5:$J$5003,4,0)</f>
        <v>ESTRUTURA METÁLICA</v>
      </c>
      <c r="D36" s="237">
        <f>VLOOKUP(B36,'Orçamento Sintético'!$A$5:$J$5003,9,0)</f>
        <v>265871.82</v>
      </c>
      <c r="E36" s="238"/>
      <c r="F36" s="238"/>
      <c r="G36" s="238"/>
      <c r="H36" s="238"/>
      <c r="I36" s="238"/>
      <c r="J36" s="238"/>
      <c r="K36" s="238">
        <v>0.5</v>
      </c>
      <c r="L36" s="238">
        <v>0.5</v>
      </c>
      <c r="M36" s="270"/>
      <c r="N36" s="270"/>
      <c r="O36" s="270"/>
      <c r="P36" s="270"/>
      <c r="Q36" s="270"/>
      <c r="R36" s="270"/>
      <c r="S36" s="270"/>
      <c r="T36" s="266"/>
      <c r="U36" s="264">
        <f t="shared" ref="U36" si="68">SUM(E36:T36)</f>
        <v>1</v>
      </c>
    </row>
    <row r="37" spans="1:21" s="150" customFormat="1">
      <c r="A37" s="150" t="s">
        <v>4728</v>
      </c>
      <c r="B37" s="225"/>
      <c r="C37" s="240"/>
      <c r="D37" s="241" t="s">
        <v>4722</v>
      </c>
      <c r="E37" s="242"/>
      <c r="F37" s="242"/>
      <c r="G37" s="250"/>
      <c r="H37" s="250"/>
      <c r="I37" s="250"/>
      <c r="J37" s="242"/>
      <c r="K37" s="242">
        <f t="shared" ref="K37" si="69">K36*$D36</f>
        <v>132935.91</v>
      </c>
      <c r="L37" s="242">
        <f t="shared" ref="L37" si="70">L36*$D36</f>
        <v>132935.91</v>
      </c>
      <c r="M37" s="242"/>
      <c r="N37" s="242"/>
      <c r="O37" s="242"/>
      <c r="P37" s="242"/>
      <c r="Q37" s="242"/>
      <c r="R37" s="242"/>
      <c r="S37" s="242"/>
      <c r="T37" s="242"/>
      <c r="U37" s="265">
        <f t="shared" ref="U37" si="71">SUM(E37:T37)-D36</f>
        <v>0</v>
      </c>
    </row>
    <row r="38" spans="1:21" s="150" customFormat="1">
      <c r="A38" s="150" t="s">
        <v>4728</v>
      </c>
      <c r="B38" s="232">
        <v>8</v>
      </c>
      <c r="C38" s="236" t="str">
        <f>VLOOKUP(B38,'Orçamento Sintético'!$A$5:$J$5003,4,0)</f>
        <v>SONORIZAÇÃO</v>
      </c>
      <c r="D38" s="237">
        <f>VLOOKUP(B38,'Orçamento Sintético'!$A$5:$J$5003,9,0)</f>
        <v>62870.31</v>
      </c>
      <c r="E38" s="238"/>
      <c r="F38" s="238"/>
      <c r="G38" s="238"/>
      <c r="H38" s="238"/>
      <c r="I38" s="238"/>
      <c r="J38" s="238"/>
      <c r="K38" s="238"/>
      <c r="L38" s="270"/>
      <c r="M38" s="270"/>
      <c r="N38" s="270"/>
      <c r="O38" s="270"/>
      <c r="P38" s="270"/>
      <c r="Q38" s="270"/>
      <c r="R38" s="270"/>
      <c r="S38" s="238">
        <v>0.5</v>
      </c>
      <c r="T38" s="238">
        <v>0.5</v>
      </c>
      <c r="U38" s="264">
        <f t="shared" ref="U38" si="72">SUM(E38:T38)</f>
        <v>1</v>
      </c>
    </row>
    <row r="39" spans="1:21" s="150" customFormat="1">
      <c r="A39" s="150" t="s">
        <v>4728</v>
      </c>
      <c r="B39" s="225"/>
      <c r="C39" s="240"/>
      <c r="D39" s="241" t="s">
        <v>4722</v>
      </c>
      <c r="E39" s="242"/>
      <c r="F39" s="250"/>
      <c r="G39" s="250"/>
      <c r="H39" s="250"/>
      <c r="I39" s="242"/>
      <c r="J39" s="242"/>
      <c r="K39" s="242"/>
      <c r="L39" s="242"/>
      <c r="M39" s="242"/>
      <c r="N39" s="242"/>
      <c r="O39" s="242"/>
      <c r="P39" s="242"/>
      <c r="Q39" s="242"/>
      <c r="R39" s="242"/>
      <c r="S39" s="242">
        <f t="shared" ref="S39" si="73">S38*$D38</f>
        <v>31435.154999999999</v>
      </c>
      <c r="T39" s="242">
        <f t="shared" ref="T39" si="74">T38*$D38</f>
        <v>31435.154999999999</v>
      </c>
      <c r="U39" s="265">
        <f t="shared" ref="U39" si="75">SUM(E39:T39)-D38</f>
        <v>0</v>
      </c>
    </row>
    <row r="40" spans="1:21" s="150" customFormat="1">
      <c r="A40" s="150" t="s">
        <v>4728</v>
      </c>
      <c r="B40" s="232">
        <v>9</v>
      </c>
      <c r="C40" s="236" t="str">
        <f>VLOOKUP(B40,'Orçamento Sintético'!$A$5:$J$5003,4,0)</f>
        <v>INSTALAÇÕES HIDROSSANITÁRIAS</v>
      </c>
      <c r="D40" s="237">
        <f>VLOOKUP(B40,'Orçamento Sintético'!$A$5:$J$5003,9,0)</f>
        <v>568847.64</v>
      </c>
      <c r="E40" s="238">
        <v>0.05</v>
      </c>
      <c r="F40" s="238"/>
      <c r="G40" s="238"/>
      <c r="H40" s="238"/>
      <c r="I40" s="238"/>
      <c r="J40" s="238"/>
      <c r="K40" s="270"/>
      <c r="L40" s="270"/>
      <c r="M40" s="270">
        <v>0.45</v>
      </c>
      <c r="N40" s="270">
        <v>0.5</v>
      </c>
      <c r="O40" s="270"/>
      <c r="P40" s="270"/>
      <c r="Q40" s="270"/>
      <c r="R40" s="270"/>
      <c r="S40" s="270"/>
      <c r="T40" s="268"/>
      <c r="U40" s="264">
        <f t="shared" ref="U40" si="76">SUM(E40:T40)</f>
        <v>1</v>
      </c>
    </row>
    <row r="41" spans="1:21" s="150" customFormat="1">
      <c r="A41" s="150" t="s">
        <v>4728</v>
      </c>
      <c r="B41" s="225"/>
      <c r="C41" s="240"/>
      <c r="D41" s="241" t="s">
        <v>4722</v>
      </c>
      <c r="E41" s="242">
        <f t="shared" ref="E41" si="77">E40*$D40</f>
        <v>28442.382000000001</v>
      </c>
      <c r="F41" s="250"/>
      <c r="G41" s="250"/>
      <c r="H41" s="250"/>
      <c r="I41" s="250"/>
      <c r="J41" s="250"/>
      <c r="K41" s="242"/>
      <c r="L41" s="242"/>
      <c r="M41" s="242">
        <f t="shared" ref="M41:N41" si="78">M40*$D40</f>
        <v>255981.43800000002</v>
      </c>
      <c r="N41" s="242">
        <f t="shared" si="78"/>
        <v>284423.82</v>
      </c>
      <c r="O41" s="242"/>
      <c r="P41" s="242"/>
      <c r="Q41" s="242"/>
      <c r="R41" s="242"/>
      <c r="S41" s="242"/>
      <c r="T41" s="269"/>
      <c r="U41" s="265">
        <f t="shared" ref="U41" si="79">SUM(E41:T41)-D40</f>
        <v>0</v>
      </c>
    </row>
    <row r="42" spans="1:21" s="150" customFormat="1">
      <c r="A42" s="150" t="s">
        <v>4728</v>
      </c>
      <c r="B42" s="232">
        <v>10</v>
      </c>
      <c r="C42" s="236" t="str">
        <f>VLOOKUP(B42,'Orçamento Sintético'!$A$5:$J$5003,4,0)</f>
        <v>INSTALAÇÕES DRENAGEM PLUVIAL</v>
      </c>
      <c r="D42" s="237">
        <f>VLOOKUP(B42,'Orçamento Sintético'!$A$5:$J$5003,9,0)</f>
        <v>23137.83</v>
      </c>
      <c r="E42" s="238">
        <v>0.05</v>
      </c>
      <c r="F42" s="238"/>
      <c r="G42" s="238"/>
      <c r="H42" s="238"/>
      <c r="I42" s="238"/>
      <c r="J42" s="238"/>
      <c r="K42" s="270"/>
      <c r="L42" s="270"/>
      <c r="M42" s="270"/>
      <c r="N42" s="270"/>
      <c r="O42" s="270">
        <v>0.95</v>
      </c>
      <c r="P42" s="270"/>
      <c r="Q42" s="270"/>
      <c r="R42" s="270"/>
      <c r="S42" s="270"/>
      <c r="T42" s="268"/>
      <c r="U42" s="264">
        <f t="shared" ref="U42" si="80">SUM(E42:T42)</f>
        <v>1</v>
      </c>
    </row>
    <row r="43" spans="1:21" s="150" customFormat="1">
      <c r="A43" s="150" t="s">
        <v>4728</v>
      </c>
      <c r="B43" s="225"/>
      <c r="C43" s="240"/>
      <c r="D43" s="241" t="s">
        <v>4722</v>
      </c>
      <c r="E43" s="242">
        <f t="shared" ref="E43" si="81">E42*$D42</f>
        <v>1156.8915000000002</v>
      </c>
      <c r="F43" s="250"/>
      <c r="G43" s="250"/>
      <c r="H43" s="250"/>
      <c r="I43" s="250"/>
      <c r="J43" s="250"/>
      <c r="K43" s="242"/>
      <c r="L43" s="242"/>
      <c r="M43" s="242"/>
      <c r="N43" s="242"/>
      <c r="O43" s="242">
        <f>O42*$D42</f>
        <v>21980.9385</v>
      </c>
      <c r="P43" s="242"/>
      <c r="Q43" s="242"/>
      <c r="R43" s="242"/>
      <c r="S43" s="242"/>
      <c r="T43" s="267"/>
      <c r="U43" s="265">
        <f t="shared" ref="U43" si="82">SUM(E43:T43)-D42</f>
        <v>0</v>
      </c>
    </row>
    <row r="44" spans="1:21" s="150" customFormat="1" ht="27" customHeight="1">
      <c r="A44" s="150" t="s">
        <v>4728</v>
      </c>
      <c r="B44" s="232">
        <v>11</v>
      </c>
      <c r="C44" s="263" t="str">
        <f>VLOOKUP(B44,'Orçamento Sintético'!$A$5:$J$5003,4,0)</f>
        <v>SISTEMAS DE PREVENÇÃO DE COMBATE CONTRA INCÊNDIO</v>
      </c>
      <c r="D44" s="237">
        <f>VLOOKUP(B44,'Orçamento Sintético'!$A$5:$J$5003,9,0)</f>
        <v>290037.21000000002</v>
      </c>
      <c r="E44" s="238"/>
      <c r="F44" s="238"/>
      <c r="G44" s="238"/>
      <c r="H44" s="238"/>
      <c r="I44" s="238"/>
      <c r="J44" s="238"/>
      <c r="K44" s="270"/>
      <c r="L44" s="270"/>
      <c r="M44" s="270"/>
      <c r="N44" s="270"/>
      <c r="O44" s="270"/>
      <c r="P44" s="270"/>
      <c r="Q44" s="270"/>
      <c r="R44" s="270"/>
      <c r="S44" s="270">
        <v>0.5</v>
      </c>
      <c r="T44" s="268">
        <v>0.5</v>
      </c>
      <c r="U44" s="264">
        <f t="shared" ref="U44" si="83">SUM(E44:T44)</f>
        <v>1</v>
      </c>
    </row>
    <row r="45" spans="1:21" s="150" customFormat="1">
      <c r="A45" s="150" t="s">
        <v>4728</v>
      </c>
      <c r="B45" s="225"/>
      <c r="C45" s="240"/>
      <c r="D45" s="241" t="s">
        <v>4722</v>
      </c>
      <c r="E45" s="242"/>
      <c r="F45" s="250"/>
      <c r="G45" s="250"/>
      <c r="H45" s="250"/>
      <c r="I45" s="250"/>
      <c r="J45" s="250"/>
      <c r="K45" s="242"/>
      <c r="L45" s="242"/>
      <c r="M45" s="242"/>
      <c r="N45" s="242"/>
      <c r="O45" s="242"/>
      <c r="P45" s="242"/>
      <c r="Q45" s="242"/>
      <c r="R45" s="242"/>
      <c r="S45" s="242">
        <f>S44*$D44</f>
        <v>145018.60500000001</v>
      </c>
      <c r="T45" s="267">
        <f>T44*$D44</f>
        <v>145018.60500000001</v>
      </c>
      <c r="U45" s="265">
        <f t="shared" ref="U45" si="84">SUM(E45:T45)-D44</f>
        <v>0</v>
      </c>
    </row>
    <row r="46" spans="1:21" s="150" customFormat="1">
      <c r="A46" s="150" t="s">
        <v>4728</v>
      </c>
      <c r="B46" s="232">
        <v>12</v>
      </c>
      <c r="C46" s="236" t="str">
        <f>VLOOKUP(B46,'Orçamento Sintético'!$A$5:$J$5003,4,0)</f>
        <v>ESTRUTURA DE CONCRETO</v>
      </c>
      <c r="D46" s="237">
        <f>VLOOKUP(B46,'Orçamento Sintético'!$A$5:$J$5003,9,0)</f>
        <v>4287691.01</v>
      </c>
      <c r="E46" s="238">
        <v>0.2</v>
      </c>
      <c r="F46" s="238">
        <v>0.2</v>
      </c>
      <c r="G46" s="238">
        <v>0.2</v>
      </c>
      <c r="H46" s="238">
        <v>0.2</v>
      </c>
      <c r="I46" s="238">
        <v>0.2</v>
      </c>
      <c r="J46" s="238"/>
      <c r="K46" s="238"/>
      <c r="L46" s="270"/>
      <c r="M46" s="270"/>
      <c r="N46" s="270"/>
      <c r="O46" s="270"/>
      <c r="P46" s="270"/>
      <c r="Q46" s="270"/>
      <c r="R46" s="270"/>
      <c r="S46" s="270"/>
      <c r="T46" s="268"/>
      <c r="U46" s="264">
        <f t="shared" ref="U46" si="85">SUM(E46:T46)</f>
        <v>1</v>
      </c>
    </row>
    <row r="47" spans="1:21" s="150" customFormat="1">
      <c r="A47" s="150" t="s">
        <v>4728</v>
      </c>
      <c r="B47" s="225"/>
      <c r="C47" s="240"/>
      <c r="D47" s="241" t="s">
        <v>4722</v>
      </c>
      <c r="E47" s="242">
        <f t="shared" ref="E47:F47" si="86">E46*$D46</f>
        <v>857538.20200000005</v>
      </c>
      <c r="F47" s="242">
        <f t="shared" si="86"/>
        <v>857538.20200000005</v>
      </c>
      <c r="G47" s="242">
        <f t="shared" ref="G47" si="87">G46*$D46</f>
        <v>857538.20200000005</v>
      </c>
      <c r="H47" s="242">
        <f t="shared" ref="H47" si="88">H46*$D46</f>
        <v>857538.20200000005</v>
      </c>
      <c r="I47" s="242">
        <f t="shared" ref="I47" si="89">I46*$D46</f>
        <v>857538.20200000005</v>
      </c>
      <c r="J47" s="242"/>
      <c r="K47" s="242"/>
      <c r="L47" s="242"/>
      <c r="M47" s="242"/>
      <c r="N47" s="242"/>
      <c r="O47" s="242"/>
      <c r="P47" s="242"/>
      <c r="Q47" s="242"/>
      <c r="R47" s="242"/>
      <c r="S47" s="242"/>
      <c r="T47" s="248"/>
      <c r="U47" s="265">
        <f t="shared" ref="U47" si="90">SUM(E47:T47)-D46</f>
        <v>0</v>
      </c>
    </row>
    <row r="48" spans="1:21" s="150" customFormat="1">
      <c r="A48" s="150" t="s">
        <v>4728</v>
      </c>
      <c r="B48" s="232">
        <v>13</v>
      </c>
      <c r="C48" s="236" t="str">
        <f>VLOOKUP(B48,'Orçamento Sintético'!$A$5:$J$5003,4,0)</f>
        <v>CLIMATIZAÇÃO</v>
      </c>
      <c r="D48" s="237">
        <f>VLOOKUP(B48,'Orçamento Sintético'!$A$5:$J$5003,9,0)</f>
        <v>2592122.77</v>
      </c>
      <c r="E48" s="238"/>
      <c r="F48" s="238"/>
      <c r="G48" s="238"/>
      <c r="H48" s="238"/>
      <c r="I48" s="238"/>
      <c r="J48" s="238"/>
      <c r="K48" s="238"/>
      <c r="L48" s="238"/>
      <c r="M48" s="238"/>
      <c r="N48" s="238"/>
      <c r="O48" s="238"/>
      <c r="P48" s="238">
        <v>0.2</v>
      </c>
      <c r="Q48" s="238">
        <v>0.2</v>
      </c>
      <c r="R48" s="238">
        <v>0.2</v>
      </c>
      <c r="S48" s="238">
        <v>0.2</v>
      </c>
      <c r="T48" s="238">
        <v>0.2</v>
      </c>
      <c r="U48" s="264">
        <f t="shared" ref="U48" si="91">SUM(E48:T48)</f>
        <v>1</v>
      </c>
    </row>
    <row r="49" spans="1:21" s="150" customFormat="1">
      <c r="A49" s="150" t="s">
        <v>4728</v>
      </c>
      <c r="B49" s="225"/>
      <c r="C49" s="240"/>
      <c r="D49" s="241" t="s">
        <v>4722</v>
      </c>
      <c r="E49" s="242"/>
      <c r="F49" s="242"/>
      <c r="G49" s="242"/>
      <c r="H49" s="242"/>
      <c r="I49" s="242"/>
      <c r="J49" s="242"/>
      <c r="K49" s="242"/>
      <c r="L49" s="242"/>
      <c r="M49" s="242"/>
      <c r="N49" s="242"/>
      <c r="O49" s="242"/>
      <c r="P49" s="242">
        <f t="shared" ref="P49:T49" si="92">P48*$D48</f>
        <v>518424.554</v>
      </c>
      <c r="Q49" s="242">
        <f t="shared" si="92"/>
        <v>518424.554</v>
      </c>
      <c r="R49" s="242">
        <f t="shared" si="92"/>
        <v>518424.554</v>
      </c>
      <c r="S49" s="242">
        <f t="shared" si="92"/>
        <v>518424.554</v>
      </c>
      <c r="T49" s="242">
        <f t="shared" si="92"/>
        <v>518424.554</v>
      </c>
      <c r="U49" s="265">
        <f t="shared" ref="U49" si="93">SUM(E49:T49)-D48</f>
        <v>0</v>
      </c>
    </row>
    <row r="50" spans="1:21" s="150" customFormat="1">
      <c r="A50" s="150" t="s">
        <v>4728</v>
      </c>
      <c r="B50" s="232">
        <v>14</v>
      </c>
      <c r="C50" s="236" t="str">
        <f>VLOOKUP(B50,'Orçamento Sintético'!$A$5:$J$5003,4,0)</f>
        <v>ACESSIBILIDADE</v>
      </c>
      <c r="D50" s="237">
        <f>VLOOKUP(B50,'Orçamento Sintético'!$A$5:$J$5003,9,0)</f>
        <v>738691.22</v>
      </c>
      <c r="E50" s="238"/>
      <c r="F50" s="238"/>
      <c r="G50" s="238"/>
      <c r="H50" s="238"/>
      <c r="I50" s="238"/>
      <c r="J50" s="238"/>
      <c r="K50" s="238"/>
      <c r="L50" s="238"/>
      <c r="M50" s="238"/>
      <c r="N50" s="238"/>
      <c r="O50" s="238"/>
      <c r="P50" s="238"/>
      <c r="Q50" s="238"/>
      <c r="R50" s="238"/>
      <c r="S50" s="238"/>
      <c r="T50" s="238">
        <v>1</v>
      </c>
      <c r="U50" s="264">
        <f t="shared" ref="U50" si="94">SUM(E50:T50)</f>
        <v>1</v>
      </c>
    </row>
    <row r="51" spans="1:21" s="150" customFormat="1">
      <c r="A51" s="150" t="s">
        <v>4728</v>
      </c>
      <c r="B51" s="225"/>
      <c r="C51" s="240"/>
      <c r="D51" s="241" t="s">
        <v>4722</v>
      </c>
      <c r="E51" s="242"/>
      <c r="F51" s="242"/>
      <c r="G51" s="242"/>
      <c r="H51" s="242"/>
      <c r="I51" s="242"/>
      <c r="J51" s="242"/>
      <c r="K51" s="242"/>
      <c r="L51" s="242"/>
      <c r="M51" s="242"/>
      <c r="N51" s="242"/>
      <c r="O51" s="242"/>
      <c r="P51" s="242"/>
      <c r="Q51" s="242"/>
      <c r="R51" s="242"/>
      <c r="S51" s="242"/>
      <c r="T51" s="242">
        <f>T50*$D50</f>
        <v>738691.22</v>
      </c>
      <c r="U51" s="265">
        <f t="shared" ref="U51" si="95">SUM(E51:T51)-D50</f>
        <v>0</v>
      </c>
    </row>
    <row r="52" spans="1:21" s="150" customFormat="1">
      <c r="A52" s="150" t="s">
        <v>4728</v>
      </c>
      <c r="B52" s="232">
        <v>15</v>
      </c>
      <c r="C52" s="236" t="str">
        <f>VLOOKUP(B52,'Orçamento Sintético'!$A$5:$J$5003,4,0)</f>
        <v>SUBESTAÇÃO</v>
      </c>
      <c r="D52" s="237">
        <f>VLOOKUP(B52,'Orçamento Sintético'!$A$5:$J$5003,9,0)</f>
        <v>1036508.56</v>
      </c>
      <c r="E52" s="238"/>
      <c r="F52" s="238"/>
      <c r="G52" s="238"/>
      <c r="H52" s="238"/>
      <c r="I52" s="238"/>
      <c r="J52" s="238"/>
      <c r="K52" s="238"/>
      <c r="L52" s="238"/>
      <c r="M52" s="238"/>
      <c r="N52" s="238"/>
      <c r="O52" s="238"/>
      <c r="P52" s="238"/>
      <c r="Q52" s="238">
        <v>0.25</v>
      </c>
      <c r="R52" s="238">
        <v>0.25</v>
      </c>
      <c r="S52" s="238">
        <v>0.25</v>
      </c>
      <c r="T52" s="238">
        <v>0.25</v>
      </c>
      <c r="U52" s="264">
        <f t="shared" ref="U52:U54" si="96">SUM(E52:T52)</f>
        <v>1</v>
      </c>
    </row>
    <row r="53" spans="1:21" s="150" customFormat="1">
      <c r="A53" s="150" t="s">
        <v>4728</v>
      </c>
      <c r="B53" s="225"/>
      <c r="C53" s="240"/>
      <c r="D53" s="241" t="s">
        <v>4722</v>
      </c>
      <c r="E53" s="242"/>
      <c r="F53" s="242"/>
      <c r="G53" s="242"/>
      <c r="H53" s="242"/>
      <c r="I53" s="242"/>
      <c r="J53" s="242"/>
      <c r="K53" s="242"/>
      <c r="L53" s="242"/>
      <c r="M53" s="242"/>
      <c r="N53" s="242"/>
      <c r="O53" s="242"/>
      <c r="P53" s="242"/>
      <c r="Q53" s="242">
        <f t="shared" ref="Q53:S53" si="97">Q52*$D52</f>
        <v>259127.14</v>
      </c>
      <c r="R53" s="242">
        <f t="shared" si="97"/>
        <v>259127.14</v>
      </c>
      <c r="S53" s="242">
        <f t="shared" si="97"/>
        <v>259127.14</v>
      </c>
      <c r="T53" s="242">
        <f>T52*$D52</f>
        <v>259127.14</v>
      </c>
      <c r="U53" s="265">
        <f t="shared" ref="U53:U55" si="98">SUM(E53:T53)-D52</f>
        <v>0</v>
      </c>
    </row>
    <row r="54" spans="1:21" s="150" customFormat="1">
      <c r="A54" s="150" t="s">
        <v>4728</v>
      </c>
      <c r="B54" s="232">
        <v>16</v>
      </c>
      <c r="C54" s="236" t="str">
        <f>VLOOKUP(B54,'Orçamento Sintético'!$A$5:$J$5003,4,0)</f>
        <v>DIVERSOS</v>
      </c>
      <c r="D54" s="237">
        <f>VLOOKUP(B54,'Orçamento Sintético'!$A$5:$J$5003,9,0)</f>
        <v>171265.26</v>
      </c>
      <c r="E54" s="238"/>
      <c r="F54" s="238"/>
      <c r="G54" s="238"/>
      <c r="H54" s="238"/>
      <c r="I54" s="238"/>
      <c r="J54" s="238"/>
      <c r="K54" s="238"/>
      <c r="L54" s="238"/>
      <c r="M54" s="238"/>
      <c r="N54" s="238"/>
      <c r="O54" s="238">
        <v>0.25</v>
      </c>
      <c r="P54" s="238">
        <v>0.25</v>
      </c>
      <c r="Q54" s="238">
        <v>0.25</v>
      </c>
      <c r="R54" s="238">
        <v>0.25</v>
      </c>
      <c r="S54" s="238"/>
      <c r="T54" s="239"/>
      <c r="U54" s="264">
        <f t="shared" si="96"/>
        <v>1</v>
      </c>
    </row>
    <row r="55" spans="1:21" s="150" customFormat="1">
      <c r="A55" s="150" t="s">
        <v>4728</v>
      </c>
      <c r="B55" s="225"/>
      <c r="C55" s="240"/>
      <c r="D55" s="241" t="s">
        <v>4722</v>
      </c>
      <c r="E55" s="242"/>
      <c r="F55" s="242"/>
      <c r="G55" s="242"/>
      <c r="H55" s="242"/>
      <c r="I55" s="242"/>
      <c r="J55" s="242"/>
      <c r="K55" s="242"/>
      <c r="L55" s="242"/>
      <c r="M55" s="242"/>
      <c r="N55" s="242"/>
      <c r="O55" s="242">
        <f t="shared" ref="O55:R55" si="99">O54*$D54</f>
        <v>42816.315000000002</v>
      </c>
      <c r="P55" s="242">
        <f t="shared" si="99"/>
        <v>42816.315000000002</v>
      </c>
      <c r="Q55" s="242">
        <f t="shared" si="99"/>
        <v>42816.315000000002</v>
      </c>
      <c r="R55" s="242">
        <f t="shared" si="99"/>
        <v>42816.315000000002</v>
      </c>
      <c r="S55" s="242"/>
      <c r="T55" s="248"/>
      <c r="U55" s="265">
        <f t="shared" si="98"/>
        <v>0</v>
      </c>
    </row>
    <row r="56" spans="1:21" s="150" customFormat="1">
      <c r="B56" s="225" t="s">
        <v>198</v>
      </c>
      <c r="C56" s="251" t="s">
        <v>4723</v>
      </c>
      <c r="D56" s="251"/>
      <c r="E56" s="252" t="s">
        <v>198</v>
      </c>
      <c r="F56" s="252" t="s">
        <v>198</v>
      </c>
      <c r="G56" s="252" t="s">
        <v>198</v>
      </c>
      <c r="H56" s="252" t="s">
        <v>198</v>
      </c>
      <c r="I56" s="252" t="s">
        <v>198</v>
      </c>
      <c r="J56" s="252" t="s">
        <v>198</v>
      </c>
      <c r="K56" s="252" t="s">
        <v>198</v>
      </c>
      <c r="L56" s="252" t="s">
        <v>198</v>
      </c>
      <c r="M56" s="252" t="s">
        <v>198</v>
      </c>
      <c r="N56" s="252" t="s">
        <v>198</v>
      </c>
      <c r="O56" s="252" t="s">
        <v>198</v>
      </c>
      <c r="P56" s="252" t="s">
        <v>198</v>
      </c>
      <c r="Q56" s="252" t="s">
        <v>198</v>
      </c>
      <c r="R56" s="252" t="s">
        <v>198</v>
      </c>
      <c r="S56" s="252" t="s">
        <v>198</v>
      </c>
      <c r="T56" s="253" t="s">
        <v>198</v>
      </c>
    </row>
    <row r="57" spans="1:21" s="150" customFormat="1">
      <c r="B57" s="226" t="s">
        <v>198</v>
      </c>
      <c r="C57" s="254" t="s">
        <v>4724</v>
      </c>
      <c r="D57" s="255"/>
      <c r="E57" s="256">
        <f t="shared" ref="E57:T57" si="100">ROUND(E58/$D$5,4)</f>
        <v>7.4999999999999997E-2</v>
      </c>
      <c r="F57" s="256">
        <f t="shared" si="100"/>
        <v>4.2000000000000003E-2</v>
      </c>
      <c r="G57" s="256">
        <f t="shared" si="100"/>
        <v>4.2000000000000003E-2</v>
      </c>
      <c r="H57" s="256">
        <f>ROUND(H58/$D$5,4)+0.0001</f>
        <v>8.6900000000000005E-2</v>
      </c>
      <c r="I57" s="256">
        <f t="shared" si="100"/>
        <v>8.6800000000000002E-2</v>
      </c>
      <c r="J57" s="256">
        <f t="shared" si="100"/>
        <v>4.4900000000000002E-2</v>
      </c>
      <c r="K57" s="256">
        <f t="shared" si="100"/>
        <v>5.1400000000000001E-2</v>
      </c>
      <c r="L57" s="256">
        <f t="shared" si="100"/>
        <v>4.3099999999999999E-2</v>
      </c>
      <c r="M57" s="256">
        <f t="shared" si="100"/>
        <v>9.2799999999999994E-2</v>
      </c>
      <c r="N57" s="256">
        <f t="shared" si="100"/>
        <v>6.9400000000000003E-2</v>
      </c>
      <c r="O57" s="256">
        <f t="shared" si="100"/>
        <v>2.24E-2</v>
      </c>
      <c r="P57" s="256">
        <f t="shared" si="100"/>
        <v>3.5299999999999998E-2</v>
      </c>
      <c r="Q57" s="256">
        <f t="shared" si="100"/>
        <v>6.1499999999999999E-2</v>
      </c>
      <c r="R57" s="256">
        <f t="shared" si="100"/>
        <v>6.5699999999999995E-2</v>
      </c>
      <c r="S57" s="256">
        <f t="shared" si="100"/>
        <v>7.8299999999999995E-2</v>
      </c>
      <c r="T57" s="256">
        <f t="shared" si="100"/>
        <v>0.10249999999999999</v>
      </c>
    </row>
    <row r="58" spans="1:21" s="150" customFormat="1">
      <c r="B58" s="226" t="s">
        <v>198</v>
      </c>
      <c r="C58" s="254" t="s">
        <v>4725</v>
      </c>
      <c r="D58" s="254"/>
      <c r="E58" s="274">
        <f>ROUND(SUMIFS(E6:E55,$A$6:$A55,"N1",$D6:$D55,"$"),2)</f>
        <v>1566469.64</v>
      </c>
      <c r="F58" s="274">
        <f>ROUND(SUMIFS(F6:F55,$A$6:$A55,"N1",$D6:$D55,"$"),2)</f>
        <v>875841.12</v>
      </c>
      <c r="G58" s="274">
        <f>ROUND(SUMIFS(G6:G55,$A$6:$A55,"N1",$D6:$D55,"$"),2)</f>
        <v>875841.12</v>
      </c>
      <c r="H58" s="274">
        <f>ROUND(SUMIFS(H6:H55,$A$6:$A55,"N1",$D6:$D55,"$"),2)</f>
        <v>1813093.98</v>
      </c>
      <c r="I58" s="274">
        <f>ROUND(SUMIFS(I6:I55,$A$6:$A55,"N1",$D6:$D55,"$"),2)</f>
        <v>1813050.4</v>
      </c>
      <c r="J58" s="274">
        <f>ROUND(SUMIFS(J6:J55,$A$6:$A55,"N1",$D6:$D55,"$"),2)</f>
        <v>937252.86</v>
      </c>
      <c r="K58" s="274">
        <f>ROUND(SUMIFS(K6:K55,$A$6:$A55,"N1",$D6:$D55,"$"),2)</f>
        <v>1073021.3700000001</v>
      </c>
      <c r="L58" s="274">
        <f>ROUND(SUMIFS(L6:L55,$A$6:$A55,"N1",$D6:$D55,"$"),2)</f>
        <v>900623.3</v>
      </c>
      <c r="M58" s="274">
        <f>ROUND(SUMIFS(M6:M55,$A$6:$A55,"N1",$D6:$D55,"$"),2)</f>
        <v>1938197.87</v>
      </c>
      <c r="N58" s="274">
        <f>ROUND(SUMIFS(N6:N55,$A$6:$A55,"N1",$D6:$D55,"$"),2)</f>
        <v>1449631.8</v>
      </c>
      <c r="O58" s="274">
        <f>ROUND(SUMIFS(O6:O55,$A$6:$A55,"N1",$D6:$D55,"$"),2)</f>
        <v>468031.99</v>
      </c>
      <c r="P58" s="274">
        <f>ROUND(SUMIFS(P6:P55,$A$6:$A55,"N1",$D6:$D55,"$"),2)</f>
        <v>736153.01</v>
      </c>
      <c r="Q58" s="274">
        <f>ROUND(SUMIFS(Q6:Q55,$A$6:$A55,"N1",$D6:$D55,"$"),2)</f>
        <v>1283749.26</v>
      </c>
      <c r="R58" s="274">
        <f>ROUND(SUMIFS(R6:R55,$A$6:$A55,"N1",$D6:$D55,"$"),2)</f>
        <v>1371345.14</v>
      </c>
      <c r="S58" s="274">
        <f>ROUND(SUMIFS(S6:S55,$A$6:$A55,"N1",$D6:$D55,"$"),2)</f>
        <v>1635279.16</v>
      </c>
      <c r="T58" s="274">
        <f>ROUND(SUMIFS(T6:T55,$A$6:$A55,"N1",$D6:$D55,"$"),2)</f>
        <v>2139221.7799999998</v>
      </c>
    </row>
    <row r="59" spans="1:21" s="150" customFormat="1">
      <c r="B59" s="226" t="s">
        <v>198</v>
      </c>
      <c r="C59" s="254" t="s">
        <v>4726</v>
      </c>
      <c r="D59" s="255"/>
      <c r="E59" s="256">
        <f>E57</f>
        <v>7.4999999999999997E-2</v>
      </c>
      <c r="F59" s="256">
        <f>ROUND(E59+F57,4)</f>
        <v>0.11700000000000001</v>
      </c>
      <c r="G59" s="256">
        <f t="shared" ref="G59:T59" si="101">ROUND(F59+G57,4)</f>
        <v>0.159</v>
      </c>
      <c r="H59" s="256">
        <f t="shared" si="101"/>
        <v>0.24590000000000001</v>
      </c>
      <c r="I59" s="256">
        <f t="shared" si="101"/>
        <v>0.3327</v>
      </c>
      <c r="J59" s="256">
        <f t="shared" si="101"/>
        <v>0.37759999999999999</v>
      </c>
      <c r="K59" s="256">
        <f t="shared" si="101"/>
        <v>0.42899999999999999</v>
      </c>
      <c r="L59" s="256">
        <f t="shared" si="101"/>
        <v>0.47210000000000002</v>
      </c>
      <c r="M59" s="256">
        <f t="shared" si="101"/>
        <v>0.56489999999999996</v>
      </c>
      <c r="N59" s="256">
        <f t="shared" si="101"/>
        <v>0.63429999999999997</v>
      </c>
      <c r="O59" s="256">
        <f t="shared" si="101"/>
        <v>0.65669999999999995</v>
      </c>
      <c r="P59" s="256">
        <f t="shared" si="101"/>
        <v>0.69199999999999995</v>
      </c>
      <c r="Q59" s="256">
        <f t="shared" si="101"/>
        <v>0.75349999999999995</v>
      </c>
      <c r="R59" s="256">
        <f t="shared" si="101"/>
        <v>0.81920000000000004</v>
      </c>
      <c r="S59" s="256">
        <f t="shared" si="101"/>
        <v>0.89749999999999996</v>
      </c>
      <c r="T59" s="256">
        <f t="shared" si="101"/>
        <v>1</v>
      </c>
    </row>
    <row r="60" spans="1:21" s="150" customFormat="1" ht="15" thickBot="1">
      <c r="B60" s="227" t="s">
        <v>198</v>
      </c>
      <c r="C60" s="257" t="s">
        <v>4727</v>
      </c>
      <c r="D60" s="257"/>
      <c r="E60" s="274">
        <f>E58</f>
        <v>1566469.64</v>
      </c>
      <c r="F60" s="274">
        <f>ROUND(F58+E60,2)</f>
        <v>2442310.7599999998</v>
      </c>
      <c r="G60" s="274">
        <f t="shared" ref="G60:T60" si="102">ROUND(G58+F60,2)</f>
        <v>3318151.88</v>
      </c>
      <c r="H60" s="274">
        <f t="shared" si="102"/>
        <v>5131245.8600000003</v>
      </c>
      <c r="I60" s="274">
        <f t="shared" si="102"/>
        <v>6944296.2599999998</v>
      </c>
      <c r="J60" s="274">
        <f t="shared" si="102"/>
        <v>7881549.1200000001</v>
      </c>
      <c r="K60" s="274">
        <f t="shared" si="102"/>
        <v>8954570.4900000002</v>
      </c>
      <c r="L60" s="274">
        <f t="shared" si="102"/>
        <v>9855193.7899999991</v>
      </c>
      <c r="M60" s="274">
        <f t="shared" si="102"/>
        <v>11793391.66</v>
      </c>
      <c r="N60" s="274">
        <f t="shared" si="102"/>
        <v>13243023.460000001</v>
      </c>
      <c r="O60" s="274">
        <f t="shared" si="102"/>
        <v>13711055.449999999</v>
      </c>
      <c r="P60" s="274">
        <f t="shared" si="102"/>
        <v>14447208.460000001</v>
      </c>
      <c r="Q60" s="274">
        <f t="shared" si="102"/>
        <v>15730957.720000001</v>
      </c>
      <c r="R60" s="274">
        <f t="shared" si="102"/>
        <v>17102302.859999999</v>
      </c>
      <c r="S60" s="274">
        <f t="shared" si="102"/>
        <v>18737582.02</v>
      </c>
      <c r="T60" s="274">
        <f t="shared" si="102"/>
        <v>20876803.800000001</v>
      </c>
    </row>
    <row r="61" spans="1:21" s="150" customFormat="1">
      <c r="B61" s="42"/>
      <c r="C61" s="228"/>
      <c r="D61" s="228"/>
      <c r="E61" s="228"/>
      <c r="F61" s="228"/>
      <c r="G61" s="228"/>
      <c r="H61" s="258"/>
      <c r="I61" s="258"/>
      <c r="J61" s="258"/>
      <c r="K61" s="258"/>
      <c r="L61" s="258"/>
      <c r="M61" s="258"/>
      <c r="N61" s="258"/>
      <c r="O61" s="258"/>
      <c r="P61" s="258"/>
      <c r="Q61" s="258"/>
      <c r="R61" s="258"/>
      <c r="S61" s="258"/>
      <c r="T61" s="258"/>
    </row>
    <row r="62" spans="1:21" s="150" customFormat="1">
      <c r="B62" s="36"/>
      <c r="C62" s="259"/>
      <c r="D62" s="260">
        <f>'Orçamento Sintético'!H687</f>
        <v>20876803.800000001</v>
      </c>
      <c r="E62" s="259"/>
      <c r="F62" s="259"/>
      <c r="G62" s="259"/>
      <c r="H62" s="259"/>
      <c r="I62" s="259"/>
      <c r="J62" s="259"/>
      <c r="K62" s="259"/>
      <c r="L62" s="259"/>
      <c r="M62" s="259"/>
      <c r="N62" s="259"/>
      <c r="O62" s="259"/>
      <c r="P62" s="259"/>
      <c r="Q62" s="259"/>
      <c r="R62" s="259"/>
      <c r="S62" s="259"/>
      <c r="T62" s="261">
        <f>T60-D5</f>
        <v>0</v>
      </c>
    </row>
    <row r="63" spans="1:21" s="150" customFormat="1">
      <c r="B63" s="36"/>
      <c r="C63" s="259"/>
      <c r="D63" s="260">
        <f>D62-T60</f>
        <v>0</v>
      </c>
      <c r="E63" s="437"/>
      <c r="F63" s="437"/>
      <c r="G63" s="437"/>
      <c r="H63" s="437"/>
      <c r="I63" s="437"/>
      <c r="J63" s="437"/>
      <c r="K63" s="437"/>
      <c r="L63" s="437"/>
      <c r="M63" s="437"/>
      <c r="N63" s="437"/>
      <c r="O63" s="437"/>
      <c r="P63" s="437"/>
      <c r="Q63" s="437"/>
      <c r="R63" s="437"/>
      <c r="S63" s="437"/>
      <c r="T63" s="437"/>
    </row>
    <row r="64" spans="1:21" s="150" customFormat="1">
      <c r="B64" s="36"/>
      <c r="C64" s="259"/>
      <c r="D64" s="259"/>
      <c r="E64" s="259"/>
      <c r="F64" s="259"/>
      <c r="G64" s="259"/>
      <c r="H64" s="259"/>
      <c r="I64" s="259"/>
      <c r="J64" s="259"/>
      <c r="K64" s="259"/>
      <c r="L64" s="259"/>
      <c r="M64" s="259"/>
      <c r="N64" s="259"/>
      <c r="O64" s="259"/>
      <c r="P64" s="259"/>
      <c r="Q64" s="259"/>
      <c r="R64" s="259"/>
      <c r="S64" s="259"/>
      <c r="T64" s="259"/>
    </row>
    <row r="65" spans="2:20" s="150" customFormat="1">
      <c r="B65" s="36"/>
      <c r="C65" s="259"/>
      <c r="D65" s="259"/>
      <c r="E65" s="259"/>
      <c r="F65" s="259"/>
      <c r="G65" s="259"/>
      <c r="H65" s="259"/>
      <c r="I65" s="259"/>
      <c r="J65" s="259"/>
      <c r="K65" s="259"/>
      <c r="L65" s="259"/>
      <c r="M65" s="259"/>
      <c r="N65" s="259"/>
      <c r="O65" s="259"/>
      <c r="P65" s="259"/>
      <c r="Q65" s="259"/>
      <c r="R65" s="259"/>
      <c r="S65" s="259"/>
      <c r="T65" s="259"/>
    </row>
    <row r="66" spans="2:20" s="150" customFormat="1">
      <c r="B66" s="36"/>
      <c r="C66" s="259"/>
      <c r="D66" s="259"/>
      <c r="E66" s="259"/>
      <c r="F66" s="259"/>
      <c r="G66" s="259"/>
      <c r="H66" s="259"/>
      <c r="I66" s="259"/>
      <c r="J66" s="259"/>
      <c r="K66" s="259"/>
      <c r="L66" s="259"/>
      <c r="M66" s="259"/>
      <c r="N66" s="259"/>
      <c r="O66" s="259"/>
      <c r="P66" s="259"/>
      <c r="Q66" s="259"/>
      <c r="R66" s="259"/>
      <c r="S66" s="259"/>
      <c r="T66" s="259"/>
    </row>
    <row r="67" spans="2:20" s="150" customFormat="1">
      <c r="B67" s="36"/>
      <c r="C67" s="259"/>
      <c r="D67" s="259"/>
      <c r="E67" s="259"/>
      <c r="F67" s="259"/>
      <c r="G67" s="259"/>
      <c r="H67" s="259"/>
      <c r="I67" s="259"/>
      <c r="J67" s="259"/>
      <c r="K67" s="259"/>
      <c r="L67" s="259"/>
      <c r="M67" s="259"/>
      <c r="N67" s="259"/>
      <c r="O67" s="259"/>
      <c r="P67" s="259"/>
      <c r="Q67" s="259"/>
      <c r="R67" s="259"/>
      <c r="S67" s="259"/>
      <c r="T67" s="259"/>
    </row>
    <row r="68" spans="2:20" s="150" customFormat="1">
      <c r="B68" s="36"/>
      <c r="C68" s="259"/>
      <c r="D68" s="259"/>
      <c r="E68" s="259"/>
      <c r="F68" s="259"/>
      <c r="G68" s="259"/>
      <c r="H68" s="259"/>
      <c r="I68" s="259"/>
      <c r="J68" s="259"/>
      <c r="K68" s="259"/>
      <c r="L68" s="259"/>
      <c r="M68" s="259"/>
      <c r="N68" s="259"/>
      <c r="O68" s="259"/>
      <c r="P68" s="259"/>
      <c r="Q68" s="259"/>
      <c r="R68" s="259"/>
      <c r="S68" s="259"/>
      <c r="T68" s="259"/>
    </row>
    <row r="69" spans="2:20" s="150" customFormat="1">
      <c r="B69" s="36"/>
      <c r="C69" s="259"/>
      <c r="D69" s="259"/>
      <c r="E69" s="259"/>
      <c r="F69" s="259"/>
      <c r="G69" s="259"/>
      <c r="H69" s="259"/>
      <c r="I69" s="259"/>
      <c r="J69" s="259"/>
      <c r="K69" s="259"/>
      <c r="L69" s="259"/>
      <c r="M69" s="259"/>
      <c r="N69" s="259"/>
      <c r="O69" s="259"/>
      <c r="P69" s="259"/>
      <c r="Q69" s="259"/>
      <c r="R69" s="259"/>
      <c r="S69" s="259"/>
      <c r="T69" s="259"/>
    </row>
    <row r="70" spans="2:20" s="150" customFormat="1">
      <c r="B70" s="36"/>
      <c r="C70" s="259"/>
      <c r="D70" s="259"/>
      <c r="E70" s="259"/>
      <c r="F70" s="259"/>
      <c r="G70" s="259"/>
      <c r="H70" s="259"/>
      <c r="I70" s="259"/>
      <c r="J70" s="259"/>
      <c r="K70" s="259"/>
      <c r="L70" s="259"/>
      <c r="M70" s="259"/>
      <c r="N70" s="259"/>
      <c r="O70" s="259"/>
      <c r="P70" s="259"/>
      <c r="Q70" s="259"/>
      <c r="R70" s="259"/>
      <c r="S70" s="259"/>
      <c r="T70" s="259"/>
    </row>
    <row r="71" spans="2:20" s="150" customFormat="1">
      <c r="B71" s="36"/>
      <c r="C71" s="259"/>
      <c r="D71" s="259"/>
      <c r="E71" s="259"/>
      <c r="F71" s="259"/>
      <c r="G71" s="259"/>
      <c r="H71" s="259"/>
      <c r="I71" s="259"/>
      <c r="J71" s="259"/>
      <c r="K71" s="259"/>
      <c r="L71" s="259"/>
      <c r="M71" s="259"/>
      <c r="N71" s="259"/>
      <c r="O71" s="259"/>
      <c r="P71" s="259"/>
      <c r="Q71" s="259"/>
      <c r="R71" s="259"/>
      <c r="S71" s="259"/>
      <c r="T71" s="259"/>
    </row>
    <row r="72" spans="2:20" s="150" customFormat="1">
      <c r="B72" s="36"/>
      <c r="C72" s="259"/>
      <c r="D72" s="259"/>
      <c r="E72" s="259"/>
      <c r="F72" s="259"/>
      <c r="G72" s="259"/>
      <c r="H72" s="259"/>
      <c r="I72" s="259"/>
      <c r="J72" s="259"/>
      <c r="K72" s="259"/>
      <c r="L72" s="259"/>
      <c r="M72" s="259"/>
      <c r="N72" s="259"/>
      <c r="O72" s="259"/>
      <c r="P72" s="259"/>
      <c r="Q72" s="259"/>
      <c r="R72" s="259"/>
      <c r="S72" s="259"/>
      <c r="T72" s="259"/>
    </row>
    <row r="73" spans="2:20" s="150" customFormat="1">
      <c r="B73" s="36"/>
      <c r="C73" s="259"/>
      <c r="D73" s="259"/>
      <c r="E73" s="259"/>
      <c r="F73" s="259"/>
      <c r="G73" s="259"/>
      <c r="H73" s="259"/>
      <c r="I73" s="259"/>
      <c r="J73" s="259"/>
      <c r="K73" s="259"/>
      <c r="L73" s="259"/>
      <c r="M73" s="259"/>
      <c r="N73" s="259"/>
      <c r="O73" s="259"/>
      <c r="P73" s="259"/>
      <c r="Q73" s="259"/>
      <c r="R73" s="259"/>
      <c r="S73" s="259"/>
      <c r="T73" s="259"/>
    </row>
    <row r="74" spans="2:20" s="150" customFormat="1">
      <c r="B74" s="36"/>
      <c r="C74" s="259"/>
      <c r="D74" s="259"/>
      <c r="E74" s="259"/>
      <c r="F74" s="259"/>
      <c r="G74" s="259"/>
      <c r="H74" s="259"/>
      <c r="I74" s="259"/>
      <c r="J74" s="259"/>
      <c r="K74" s="259"/>
      <c r="L74" s="259"/>
      <c r="M74" s="259"/>
      <c r="N74" s="259"/>
      <c r="O74" s="259"/>
      <c r="P74" s="259"/>
      <c r="Q74" s="259"/>
      <c r="R74" s="259"/>
      <c r="S74" s="259"/>
      <c r="T74" s="259"/>
    </row>
    <row r="75" spans="2:20" s="150" customFormat="1">
      <c r="B75" s="36"/>
      <c r="C75" s="259"/>
      <c r="D75" s="259"/>
      <c r="E75" s="259"/>
      <c r="F75" s="259"/>
      <c r="G75" s="259"/>
      <c r="H75" s="259"/>
      <c r="I75" s="259"/>
      <c r="J75" s="259"/>
      <c r="K75" s="259"/>
      <c r="L75" s="259"/>
      <c r="M75" s="259"/>
      <c r="N75" s="259"/>
      <c r="O75" s="259"/>
      <c r="P75" s="259"/>
      <c r="Q75" s="259"/>
      <c r="R75" s="259"/>
      <c r="S75" s="259"/>
      <c r="T75" s="259"/>
    </row>
    <row r="76" spans="2:20" s="150" customFormat="1">
      <c r="B76" s="36"/>
      <c r="C76" s="259"/>
      <c r="D76" s="259"/>
      <c r="E76" s="259"/>
      <c r="F76" s="259"/>
      <c r="G76" s="259"/>
      <c r="H76" s="259"/>
      <c r="I76" s="259"/>
      <c r="J76" s="259"/>
      <c r="K76" s="259"/>
      <c r="L76" s="259"/>
      <c r="M76" s="259"/>
      <c r="N76" s="259"/>
      <c r="O76" s="259"/>
      <c r="P76" s="259"/>
      <c r="Q76" s="259"/>
      <c r="R76" s="259"/>
      <c r="S76" s="259"/>
      <c r="T76" s="259"/>
    </row>
    <row r="77" spans="2:20" s="150" customFormat="1">
      <c r="B77" s="36"/>
      <c r="C77" s="259"/>
      <c r="D77" s="259"/>
      <c r="E77" s="259"/>
      <c r="F77" s="259"/>
      <c r="G77" s="259"/>
      <c r="H77" s="259"/>
      <c r="I77" s="259"/>
      <c r="J77" s="259"/>
      <c r="K77" s="259"/>
      <c r="L77" s="259"/>
      <c r="M77" s="259"/>
      <c r="N77" s="259"/>
      <c r="O77" s="259"/>
      <c r="P77" s="259"/>
      <c r="Q77" s="259"/>
      <c r="R77" s="259"/>
      <c r="S77" s="259"/>
      <c r="T77" s="259"/>
    </row>
    <row r="78" spans="2:20" s="150" customFormat="1">
      <c r="B78" s="36"/>
      <c r="C78" s="259"/>
      <c r="D78" s="259"/>
      <c r="E78" s="259"/>
      <c r="F78" s="259"/>
      <c r="G78" s="259"/>
      <c r="H78" s="259"/>
      <c r="I78" s="259"/>
      <c r="J78" s="259"/>
      <c r="K78" s="259"/>
      <c r="L78" s="259"/>
      <c r="M78" s="259"/>
      <c r="N78" s="259"/>
      <c r="O78" s="259"/>
      <c r="P78" s="259"/>
      <c r="Q78" s="259"/>
      <c r="R78" s="259"/>
      <c r="S78" s="259"/>
      <c r="T78" s="259"/>
    </row>
    <row r="79" spans="2:20" s="150" customFormat="1">
      <c r="B79" s="36"/>
      <c r="C79" s="259"/>
      <c r="D79" s="259"/>
      <c r="E79" s="259"/>
      <c r="F79" s="259"/>
      <c r="G79" s="259"/>
      <c r="H79" s="259"/>
      <c r="I79" s="259"/>
      <c r="J79" s="259"/>
      <c r="K79" s="259"/>
      <c r="L79" s="259"/>
      <c r="M79" s="259"/>
      <c r="N79" s="259"/>
      <c r="O79" s="259"/>
      <c r="P79" s="259"/>
      <c r="Q79" s="259"/>
      <c r="R79" s="259"/>
      <c r="S79" s="259"/>
      <c r="T79" s="259"/>
    </row>
    <row r="80" spans="2:20" s="150" customFormat="1">
      <c r="B80" s="36"/>
      <c r="C80" s="259"/>
      <c r="D80" s="259"/>
      <c r="E80" s="259"/>
      <c r="F80" s="259"/>
      <c r="G80" s="259"/>
      <c r="H80" s="259"/>
      <c r="I80" s="259"/>
      <c r="J80" s="259"/>
      <c r="K80" s="259"/>
      <c r="L80" s="259"/>
      <c r="M80" s="259"/>
      <c r="N80" s="259"/>
      <c r="O80" s="259"/>
      <c r="P80" s="259"/>
      <c r="Q80" s="259"/>
      <c r="R80" s="259"/>
      <c r="S80" s="259"/>
      <c r="T80" s="259"/>
    </row>
    <row r="81" spans="2:20" s="150" customFormat="1">
      <c r="B81" s="36"/>
      <c r="C81" s="259"/>
      <c r="D81" s="259"/>
      <c r="E81" s="259"/>
      <c r="F81" s="259"/>
      <c r="G81" s="259"/>
      <c r="H81" s="259"/>
      <c r="I81" s="259"/>
      <c r="J81" s="259"/>
      <c r="K81" s="259"/>
      <c r="L81" s="259"/>
      <c r="M81" s="259"/>
      <c r="N81" s="259"/>
      <c r="O81" s="259"/>
      <c r="P81" s="259"/>
      <c r="Q81" s="259"/>
      <c r="R81" s="259"/>
      <c r="S81" s="259"/>
      <c r="T81" s="259"/>
    </row>
    <row r="82" spans="2:20" s="150" customFormat="1">
      <c r="B82" s="36"/>
      <c r="C82" s="259"/>
      <c r="D82" s="259"/>
      <c r="E82" s="259"/>
      <c r="F82" s="259"/>
      <c r="G82" s="259"/>
      <c r="H82" s="259"/>
      <c r="I82" s="259"/>
      <c r="J82" s="259"/>
      <c r="K82" s="259"/>
      <c r="L82" s="259"/>
      <c r="M82" s="259"/>
      <c r="N82" s="259"/>
      <c r="O82" s="259"/>
      <c r="P82" s="259"/>
      <c r="Q82" s="259"/>
      <c r="R82" s="259"/>
      <c r="S82" s="259"/>
      <c r="T82" s="259"/>
    </row>
    <row r="83" spans="2:20" s="150" customFormat="1">
      <c r="B83" s="36"/>
      <c r="C83" s="259"/>
      <c r="D83" s="259"/>
      <c r="E83" s="259"/>
      <c r="F83" s="259"/>
      <c r="G83" s="259"/>
      <c r="H83" s="259"/>
      <c r="I83" s="259"/>
      <c r="J83" s="259"/>
      <c r="K83" s="259"/>
      <c r="L83" s="259"/>
      <c r="M83" s="259"/>
      <c r="N83" s="259"/>
      <c r="O83" s="259"/>
      <c r="P83" s="259"/>
      <c r="Q83" s="259"/>
      <c r="R83" s="259"/>
      <c r="S83" s="259"/>
      <c r="T83" s="259"/>
    </row>
    <row r="84" spans="2:20" s="150" customFormat="1">
      <c r="B84" s="36"/>
      <c r="C84" s="259"/>
      <c r="D84" s="259"/>
      <c r="E84" s="259"/>
      <c r="F84" s="259"/>
      <c r="G84" s="259"/>
      <c r="H84" s="259"/>
      <c r="I84" s="259"/>
      <c r="J84" s="259"/>
      <c r="K84" s="259"/>
      <c r="L84" s="259"/>
      <c r="M84" s="259"/>
      <c r="N84" s="259"/>
      <c r="O84" s="259"/>
      <c r="P84" s="259"/>
      <c r="Q84" s="259"/>
      <c r="R84" s="259"/>
      <c r="S84" s="259"/>
      <c r="T84" s="259"/>
    </row>
    <row r="85" spans="2:20" s="150" customFormat="1">
      <c r="B85" s="36"/>
      <c r="C85" s="259"/>
      <c r="D85" s="259"/>
      <c r="E85" s="259"/>
      <c r="F85" s="259"/>
      <c r="G85" s="259"/>
      <c r="H85" s="259"/>
      <c r="I85" s="259"/>
      <c r="J85" s="259"/>
      <c r="K85" s="259"/>
      <c r="L85" s="259"/>
      <c r="M85" s="259"/>
      <c r="N85" s="259"/>
      <c r="O85" s="259"/>
      <c r="P85" s="259"/>
      <c r="Q85" s="259"/>
      <c r="R85" s="259"/>
      <c r="S85" s="259"/>
      <c r="T85" s="259"/>
    </row>
    <row r="86" spans="2:20" s="150" customFormat="1">
      <c r="B86" s="36"/>
      <c r="C86" s="259"/>
      <c r="D86" s="259"/>
      <c r="E86" s="259"/>
      <c r="F86" s="259"/>
      <c r="G86" s="259"/>
      <c r="H86" s="259"/>
      <c r="I86" s="259"/>
      <c r="J86" s="259"/>
      <c r="K86" s="259"/>
      <c r="L86" s="259"/>
      <c r="M86" s="259"/>
      <c r="N86" s="259"/>
      <c r="O86" s="259"/>
      <c r="P86" s="259"/>
      <c r="Q86" s="259"/>
      <c r="R86" s="259"/>
      <c r="S86" s="259"/>
      <c r="T86" s="259"/>
    </row>
    <row r="87" spans="2:20" s="150" customFormat="1">
      <c r="B87" s="36"/>
      <c r="C87" s="259"/>
      <c r="D87" s="259"/>
      <c r="E87" s="259"/>
      <c r="F87" s="259"/>
      <c r="G87" s="259"/>
      <c r="H87" s="259"/>
      <c r="I87" s="259"/>
      <c r="J87" s="259"/>
      <c r="K87" s="259"/>
      <c r="L87" s="259"/>
      <c r="M87" s="259"/>
      <c r="N87" s="259"/>
      <c r="O87" s="259"/>
      <c r="P87" s="259"/>
      <c r="Q87" s="259"/>
      <c r="R87" s="259"/>
      <c r="S87" s="259"/>
      <c r="T87" s="259"/>
    </row>
    <row r="88" spans="2:20" s="150" customFormat="1">
      <c r="B88" s="36"/>
      <c r="C88" s="259"/>
      <c r="D88" s="259"/>
      <c r="E88" s="259"/>
      <c r="F88" s="259"/>
      <c r="G88" s="259"/>
      <c r="H88" s="259"/>
      <c r="I88" s="259"/>
      <c r="J88" s="259"/>
      <c r="K88" s="259"/>
      <c r="L88" s="259"/>
      <c r="M88" s="259"/>
      <c r="N88" s="259"/>
      <c r="O88" s="259"/>
      <c r="P88" s="259"/>
      <c r="Q88" s="259"/>
      <c r="R88" s="259"/>
      <c r="S88" s="259"/>
      <c r="T88" s="259"/>
    </row>
    <row r="89" spans="2:20" s="150" customFormat="1">
      <c r="B89" s="36"/>
      <c r="C89" s="259"/>
      <c r="D89" s="259"/>
      <c r="E89" s="259"/>
      <c r="F89" s="259"/>
      <c r="G89" s="259"/>
      <c r="H89" s="259"/>
      <c r="I89" s="259"/>
      <c r="J89" s="259"/>
      <c r="K89" s="259"/>
      <c r="L89" s="259"/>
      <c r="M89" s="259"/>
      <c r="N89" s="259"/>
      <c r="O89" s="259"/>
      <c r="P89" s="259"/>
      <c r="Q89" s="259"/>
      <c r="R89" s="259"/>
      <c r="S89" s="259"/>
      <c r="T89" s="259"/>
    </row>
    <row r="90" spans="2:20" s="150" customFormat="1">
      <c r="B90" s="36"/>
      <c r="C90" s="259"/>
      <c r="D90" s="259"/>
      <c r="E90" s="259"/>
      <c r="F90" s="259"/>
      <c r="G90" s="259"/>
      <c r="H90" s="259"/>
      <c r="I90" s="259"/>
      <c r="J90" s="259"/>
      <c r="K90" s="259"/>
      <c r="L90" s="259"/>
      <c r="M90" s="259"/>
      <c r="N90" s="259"/>
      <c r="O90" s="259"/>
      <c r="P90" s="259"/>
      <c r="Q90" s="259"/>
      <c r="R90" s="259"/>
      <c r="S90" s="259"/>
      <c r="T90" s="259"/>
    </row>
    <row r="91" spans="2:20" s="150" customFormat="1">
      <c r="B91" s="36"/>
      <c r="C91" s="259"/>
      <c r="D91" s="259"/>
      <c r="E91" s="259"/>
      <c r="F91" s="259"/>
      <c r="G91" s="259"/>
      <c r="H91" s="259"/>
      <c r="I91" s="259"/>
      <c r="J91" s="259"/>
      <c r="K91" s="259"/>
      <c r="L91" s="259"/>
      <c r="M91" s="259"/>
      <c r="N91" s="259"/>
      <c r="O91" s="259"/>
      <c r="P91" s="259"/>
      <c r="Q91" s="259"/>
      <c r="R91" s="259"/>
      <c r="S91" s="259"/>
      <c r="T91" s="259"/>
    </row>
    <row r="92" spans="2:20" s="150" customFormat="1">
      <c r="B92" s="36"/>
      <c r="C92" s="259"/>
      <c r="D92" s="259"/>
      <c r="E92" s="259"/>
      <c r="F92" s="259"/>
      <c r="G92" s="259"/>
      <c r="H92" s="259"/>
      <c r="I92" s="259"/>
      <c r="J92" s="259"/>
      <c r="K92" s="259"/>
      <c r="L92" s="259"/>
      <c r="M92" s="259"/>
      <c r="N92" s="259"/>
      <c r="O92" s="259"/>
      <c r="P92" s="259"/>
      <c r="Q92" s="259"/>
      <c r="R92" s="259"/>
      <c r="S92" s="259"/>
      <c r="T92" s="259"/>
    </row>
    <row r="93" spans="2:20" s="150" customFormat="1">
      <c r="B93" s="36"/>
      <c r="C93" s="259"/>
      <c r="D93" s="259"/>
      <c r="E93" s="259"/>
      <c r="F93" s="259"/>
      <c r="G93" s="259"/>
      <c r="H93" s="259"/>
      <c r="I93" s="259"/>
      <c r="J93" s="259"/>
      <c r="K93" s="259"/>
      <c r="L93" s="259"/>
      <c r="M93" s="259"/>
      <c r="N93" s="259"/>
      <c r="O93" s="259"/>
      <c r="P93" s="259"/>
      <c r="Q93" s="259"/>
      <c r="R93" s="259"/>
      <c r="S93" s="259"/>
      <c r="T93" s="259"/>
    </row>
    <row r="94" spans="2:20" s="150" customFormat="1">
      <c r="B94" s="36"/>
      <c r="C94" s="259"/>
      <c r="D94" s="259"/>
      <c r="E94" s="259"/>
      <c r="F94" s="259"/>
      <c r="G94" s="259"/>
      <c r="H94" s="259"/>
      <c r="I94" s="259"/>
      <c r="J94" s="259"/>
      <c r="K94" s="259"/>
      <c r="L94" s="259"/>
      <c r="M94" s="259"/>
      <c r="N94" s="259"/>
      <c r="O94" s="259"/>
      <c r="P94" s="259"/>
      <c r="Q94" s="259"/>
      <c r="R94" s="259"/>
      <c r="S94" s="259"/>
      <c r="T94" s="259"/>
    </row>
    <row r="95" spans="2:20" s="150" customFormat="1">
      <c r="B95" s="36"/>
      <c r="C95" s="259"/>
      <c r="D95" s="259"/>
      <c r="E95" s="259"/>
      <c r="F95" s="259"/>
      <c r="G95" s="259"/>
      <c r="H95" s="259"/>
      <c r="I95" s="259"/>
      <c r="J95" s="259"/>
      <c r="K95" s="259"/>
      <c r="L95" s="259"/>
      <c r="M95" s="259"/>
      <c r="N95" s="259"/>
      <c r="O95" s="259"/>
      <c r="P95" s="259"/>
      <c r="Q95" s="259"/>
      <c r="R95" s="259"/>
      <c r="S95" s="259"/>
      <c r="T95" s="259"/>
    </row>
    <row r="96" spans="2:20" s="150" customFormat="1">
      <c r="B96" s="36"/>
      <c r="C96" s="259"/>
      <c r="D96" s="259"/>
      <c r="E96" s="259"/>
      <c r="F96" s="259"/>
      <c r="G96" s="259"/>
      <c r="H96" s="259"/>
      <c r="I96" s="259"/>
      <c r="J96" s="259"/>
      <c r="K96" s="259"/>
      <c r="L96" s="259"/>
      <c r="M96" s="259"/>
      <c r="N96" s="259"/>
      <c r="O96" s="259"/>
      <c r="P96" s="259"/>
      <c r="Q96" s="259"/>
      <c r="R96" s="259"/>
      <c r="S96" s="259"/>
      <c r="T96" s="259"/>
    </row>
    <row r="97" spans="2:20" s="150" customFormat="1">
      <c r="B97" s="36"/>
      <c r="C97" s="259"/>
      <c r="D97" s="259"/>
      <c r="E97" s="259"/>
      <c r="F97" s="259"/>
      <c r="G97" s="259"/>
      <c r="H97" s="259"/>
      <c r="I97" s="259"/>
      <c r="J97" s="259"/>
      <c r="K97" s="259"/>
      <c r="L97" s="259"/>
      <c r="M97" s="259"/>
      <c r="N97" s="259"/>
      <c r="O97" s="259"/>
      <c r="P97" s="259"/>
      <c r="Q97" s="259"/>
      <c r="R97" s="259"/>
      <c r="S97" s="259"/>
      <c r="T97" s="259"/>
    </row>
    <row r="98" spans="2:20" s="150" customFormat="1">
      <c r="B98" s="36"/>
      <c r="C98" s="259"/>
      <c r="D98" s="259"/>
      <c r="E98" s="259"/>
      <c r="F98" s="259"/>
      <c r="G98" s="259"/>
      <c r="H98" s="259"/>
      <c r="I98" s="259"/>
      <c r="J98" s="259"/>
      <c r="K98" s="259"/>
      <c r="L98" s="259"/>
      <c r="M98" s="259"/>
      <c r="N98" s="259"/>
      <c r="O98" s="259"/>
      <c r="P98" s="259"/>
      <c r="Q98" s="259"/>
      <c r="R98" s="259"/>
      <c r="S98" s="259"/>
      <c r="T98" s="259"/>
    </row>
    <row r="99" spans="2:20" s="150" customFormat="1">
      <c r="B99" s="36"/>
      <c r="C99" s="259"/>
      <c r="D99" s="259"/>
      <c r="E99" s="259"/>
      <c r="F99" s="259"/>
      <c r="G99" s="259"/>
      <c r="H99" s="259"/>
      <c r="I99" s="259"/>
      <c r="J99" s="259"/>
      <c r="K99" s="259"/>
      <c r="L99" s="259"/>
      <c r="M99" s="259"/>
      <c r="N99" s="259"/>
      <c r="O99" s="259"/>
      <c r="P99" s="259"/>
      <c r="Q99" s="259"/>
      <c r="R99" s="259"/>
      <c r="S99" s="259"/>
      <c r="T99" s="259"/>
    </row>
    <row r="100" spans="2:20" s="150" customFormat="1">
      <c r="B100" s="36"/>
      <c r="C100" s="259"/>
      <c r="D100" s="259"/>
      <c r="E100" s="259"/>
      <c r="F100" s="259"/>
      <c r="G100" s="259"/>
      <c r="H100" s="259"/>
      <c r="I100" s="259"/>
      <c r="J100" s="259"/>
      <c r="K100" s="259"/>
      <c r="L100" s="259"/>
      <c r="M100" s="259"/>
      <c r="N100" s="259"/>
      <c r="O100" s="259"/>
      <c r="P100" s="259"/>
      <c r="Q100" s="259"/>
      <c r="R100" s="259"/>
      <c r="S100" s="259"/>
      <c r="T100" s="259"/>
    </row>
    <row r="101" spans="2:20" s="150" customFormat="1">
      <c r="B101" s="36"/>
      <c r="C101" s="259"/>
      <c r="D101" s="259"/>
      <c r="E101" s="259"/>
      <c r="F101" s="259"/>
      <c r="G101" s="259"/>
      <c r="H101" s="259"/>
      <c r="I101" s="259"/>
      <c r="J101" s="259"/>
      <c r="K101" s="259"/>
      <c r="L101" s="259"/>
      <c r="M101" s="259"/>
      <c r="N101" s="259"/>
      <c r="O101" s="259"/>
      <c r="P101" s="259"/>
      <c r="Q101" s="259"/>
      <c r="R101" s="259"/>
      <c r="S101" s="259"/>
      <c r="T101" s="259"/>
    </row>
    <row r="102" spans="2:20" s="150" customFormat="1">
      <c r="B102" s="36"/>
      <c r="C102" s="259"/>
      <c r="D102" s="259"/>
      <c r="E102" s="259"/>
      <c r="F102" s="259"/>
      <c r="G102" s="259"/>
      <c r="H102" s="259"/>
      <c r="I102" s="259"/>
      <c r="J102" s="259"/>
      <c r="K102" s="259"/>
      <c r="L102" s="259"/>
      <c r="M102" s="259"/>
      <c r="N102" s="259"/>
      <c r="O102" s="259"/>
      <c r="P102" s="259"/>
      <c r="Q102" s="259"/>
      <c r="R102" s="259"/>
      <c r="S102" s="259"/>
      <c r="T102" s="259"/>
    </row>
    <row r="103" spans="2:20" s="150" customFormat="1">
      <c r="B103" s="36"/>
      <c r="C103" s="259"/>
      <c r="D103" s="259"/>
      <c r="E103" s="259"/>
      <c r="F103" s="259"/>
      <c r="G103" s="259"/>
      <c r="H103" s="259"/>
      <c r="I103" s="259"/>
      <c r="J103" s="259"/>
      <c r="K103" s="259"/>
      <c r="L103" s="259"/>
      <c r="M103" s="259"/>
      <c r="N103" s="259"/>
      <c r="O103" s="259"/>
      <c r="P103" s="259"/>
      <c r="Q103" s="259"/>
      <c r="R103" s="259"/>
      <c r="S103" s="259"/>
      <c r="T103" s="259"/>
    </row>
    <row r="104" spans="2:20" s="150" customFormat="1">
      <c r="B104" s="36"/>
      <c r="C104" s="259"/>
      <c r="D104" s="259"/>
      <c r="E104" s="259"/>
      <c r="F104" s="259"/>
      <c r="G104" s="259"/>
      <c r="H104" s="259"/>
      <c r="I104" s="259"/>
      <c r="J104" s="259"/>
      <c r="K104" s="259"/>
      <c r="L104" s="259"/>
      <c r="M104" s="259"/>
      <c r="N104" s="259"/>
      <c r="O104" s="259"/>
      <c r="P104" s="259"/>
      <c r="Q104" s="259"/>
      <c r="R104" s="259"/>
      <c r="S104" s="259"/>
      <c r="T104" s="259"/>
    </row>
    <row r="105" spans="2:20" s="150" customFormat="1">
      <c r="B105" s="36"/>
      <c r="C105" s="259"/>
      <c r="D105" s="259"/>
      <c r="E105" s="259"/>
      <c r="F105" s="259"/>
      <c r="G105" s="259"/>
      <c r="H105" s="259"/>
      <c r="I105" s="259"/>
      <c r="J105" s="259"/>
      <c r="K105" s="259"/>
      <c r="L105" s="259"/>
      <c r="M105" s="259"/>
      <c r="N105" s="259"/>
      <c r="O105" s="259"/>
      <c r="P105" s="259"/>
      <c r="Q105" s="259"/>
      <c r="R105" s="259"/>
      <c r="S105" s="259"/>
      <c r="T105" s="259"/>
    </row>
    <row r="106" spans="2:20" s="150" customFormat="1">
      <c r="B106" s="36"/>
      <c r="C106" s="259"/>
      <c r="D106" s="259"/>
      <c r="E106" s="259"/>
      <c r="F106" s="259"/>
      <c r="G106" s="259"/>
      <c r="H106" s="259"/>
      <c r="I106" s="259"/>
      <c r="J106" s="259"/>
      <c r="K106" s="259"/>
      <c r="L106" s="259"/>
      <c r="M106" s="259"/>
      <c r="N106" s="259"/>
      <c r="O106" s="259"/>
      <c r="P106" s="259"/>
      <c r="Q106" s="259"/>
      <c r="R106" s="259"/>
      <c r="S106" s="259"/>
      <c r="T106" s="259"/>
    </row>
    <row r="107" spans="2:20" s="150" customFormat="1">
      <c r="B107" s="36"/>
      <c r="C107" s="259"/>
      <c r="D107" s="259"/>
      <c r="E107" s="259"/>
      <c r="F107" s="259"/>
      <c r="G107" s="259"/>
      <c r="H107" s="259"/>
      <c r="I107" s="259"/>
      <c r="J107" s="259"/>
      <c r="K107" s="259"/>
      <c r="L107" s="259"/>
      <c r="M107" s="259"/>
      <c r="N107" s="259"/>
      <c r="O107" s="259"/>
      <c r="P107" s="259"/>
      <c r="Q107" s="259"/>
      <c r="R107" s="259"/>
      <c r="S107" s="259"/>
      <c r="T107" s="259"/>
    </row>
    <row r="108" spans="2:20" s="150" customFormat="1">
      <c r="B108" s="36"/>
      <c r="C108" s="259"/>
      <c r="D108" s="259"/>
      <c r="E108" s="259"/>
      <c r="F108" s="259"/>
      <c r="G108" s="259"/>
      <c r="H108" s="259"/>
      <c r="I108" s="259"/>
      <c r="J108" s="259"/>
      <c r="K108" s="259"/>
      <c r="L108" s="259"/>
      <c r="M108" s="259"/>
      <c r="N108" s="259"/>
      <c r="O108" s="259"/>
      <c r="P108" s="259"/>
      <c r="Q108" s="259"/>
      <c r="R108" s="259"/>
      <c r="S108" s="259"/>
      <c r="T108" s="259"/>
    </row>
    <row r="109" spans="2:20" s="150" customFormat="1">
      <c r="B109" s="36"/>
      <c r="C109" s="259"/>
      <c r="D109" s="259"/>
      <c r="E109" s="259"/>
      <c r="F109" s="259"/>
      <c r="G109" s="259"/>
      <c r="H109" s="259"/>
      <c r="I109" s="259"/>
      <c r="J109" s="259"/>
      <c r="K109" s="259"/>
      <c r="L109" s="259"/>
      <c r="M109" s="259"/>
      <c r="N109" s="259"/>
      <c r="O109" s="259"/>
      <c r="P109" s="259"/>
      <c r="Q109" s="259"/>
      <c r="R109" s="259"/>
      <c r="S109" s="259"/>
      <c r="T109" s="259"/>
    </row>
    <row r="110" spans="2:20" s="150" customFormat="1">
      <c r="B110" s="36"/>
      <c r="C110" s="259"/>
      <c r="D110" s="259"/>
      <c r="E110" s="259"/>
      <c r="F110" s="259"/>
      <c r="G110" s="259"/>
      <c r="H110" s="259"/>
      <c r="I110" s="259"/>
      <c r="J110" s="259"/>
      <c r="K110" s="259"/>
      <c r="L110" s="259"/>
      <c r="M110" s="259"/>
      <c r="N110" s="259"/>
      <c r="O110" s="259"/>
      <c r="P110" s="259"/>
      <c r="Q110" s="259"/>
      <c r="R110" s="259"/>
      <c r="S110" s="259"/>
      <c r="T110" s="259"/>
    </row>
    <row r="111" spans="2:20" s="150" customFormat="1">
      <c r="B111" s="36"/>
      <c r="C111" s="259"/>
      <c r="D111" s="259"/>
      <c r="E111" s="259"/>
      <c r="F111" s="259"/>
      <c r="G111" s="259"/>
      <c r="H111" s="259"/>
      <c r="I111" s="259"/>
      <c r="J111" s="259"/>
      <c r="K111" s="259"/>
      <c r="L111" s="259"/>
      <c r="M111" s="259"/>
      <c r="N111" s="259"/>
      <c r="O111" s="259"/>
      <c r="P111" s="259"/>
      <c r="Q111" s="259"/>
      <c r="R111" s="259"/>
      <c r="S111" s="259"/>
      <c r="T111" s="259"/>
    </row>
    <row r="112" spans="2:20" s="150" customFormat="1">
      <c r="B112" s="36"/>
      <c r="C112" s="259"/>
      <c r="D112" s="259"/>
      <c r="E112" s="259"/>
      <c r="F112" s="259"/>
      <c r="G112" s="259"/>
      <c r="H112" s="259"/>
      <c r="I112" s="259"/>
      <c r="J112" s="259"/>
      <c r="K112" s="259"/>
      <c r="L112" s="259"/>
      <c r="M112" s="259"/>
      <c r="N112" s="259"/>
      <c r="O112" s="259"/>
      <c r="P112" s="259"/>
      <c r="Q112" s="259"/>
      <c r="R112" s="259"/>
      <c r="S112" s="259"/>
      <c r="T112" s="259"/>
    </row>
    <row r="113" spans="2:20" s="150" customFormat="1">
      <c r="B113" s="36"/>
      <c r="C113" s="259"/>
      <c r="D113" s="259"/>
      <c r="E113" s="259"/>
      <c r="F113" s="259"/>
      <c r="G113" s="259"/>
      <c r="H113" s="259"/>
      <c r="I113" s="259"/>
      <c r="J113" s="259"/>
      <c r="K113" s="259"/>
      <c r="L113" s="259"/>
      <c r="M113" s="259"/>
      <c r="N113" s="259"/>
      <c r="O113" s="259"/>
      <c r="P113" s="259"/>
      <c r="Q113" s="259"/>
      <c r="R113" s="259"/>
      <c r="S113" s="259"/>
      <c r="T113" s="259"/>
    </row>
    <row r="114" spans="2:20" s="150" customFormat="1">
      <c r="B114" s="36"/>
      <c r="C114" s="259"/>
      <c r="D114" s="259"/>
      <c r="E114" s="259"/>
      <c r="F114" s="259"/>
      <c r="G114" s="259"/>
      <c r="H114" s="259"/>
      <c r="I114" s="259"/>
      <c r="J114" s="259"/>
      <c r="K114" s="259"/>
      <c r="L114" s="259"/>
      <c r="M114" s="259"/>
      <c r="N114" s="259"/>
      <c r="O114" s="259"/>
      <c r="P114" s="259"/>
      <c r="Q114" s="259"/>
      <c r="R114" s="259"/>
      <c r="S114" s="259"/>
      <c r="T114" s="259"/>
    </row>
    <row r="115" spans="2:20" s="150" customFormat="1">
      <c r="B115" s="36"/>
      <c r="C115" s="259"/>
      <c r="D115" s="259"/>
      <c r="E115" s="259"/>
      <c r="F115" s="259"/>
      <c r="G115" s="259"/>
      <c r="H115" s="259"/>
      <c r="I115" s="259"/>
      <c r="J115" s="259"/>
      <c r="K115" s="259"/>
      <c r="L115" s="259"/>
      <c r="M115" s="259"/>
      <c r="N115" s="259"/>
      <c r="O115" s="259"/>
      <c r="P115" s="259"/>
      <c r="Q115" s="259"/>
      <c r="R115" s="259"/>
      <c r="S115" s="259"/>
      <c r="T115" s="259"/>
    </row>
    <row r="116" spans="2:20" s="150" customFormat="1">
      <c r="B116" s="36"/>
      <c r="C116" s="259"/>
      <c r="D116" s="259"/>
      <c r="E116" s="259"/>
      <c r="F116" s="259"/>
      <c r="G116" s="259"/>
      <c r="H116" s="259"/>
      <c r="I116" s="259"/>
      <c r="J116" s="259"/>
      <c r="K116" s="259"/>
      <c r="L116" s="259"/>
      <c r="M116" s="259"/>
      <c r="N116" s="259"/>
      <c r="O116" s="259"/>
      <c r="P116" s="259"/>
      <c r="Q116" s="259"/>
      <c r="R116" s="259"/>
      <c r="S116" s="259"/>
      <c r="T116" s="259"/>
    </row>
    <row r="117" spans="2:20" s="150" customFormat="1">
      <c r="B117" s="36"/>
      <c r="C117" s="259"/>
      <c r="D117" s="259"/>
      <c r="E117" s="259"/>
      <c r="F117" s="259"/>
      <c r="G117" s="259"/>
      <c r="H117" s="259"/>
      <c r="I117" s="259"/>
      <c r="J117" s="259"/>
      <c r="K117" s="259"/>
      <c r="L117" s="259"/>
      <c r="M117" s="259"/>
      <c r="N117" s="259"/>
      <c r="O117" s="259"/>
      <c r="P117" s="259"/>
      <c r="Q117" s="259"/>
      <c r="R117" s="259"/>
      <c r="S117" s="259"/>
      <c r="T117" s="259"/>
    </row>
    <row r="118" spans="2:20" s="150" customFormat="1">
      <c r="B118" s="36"/>
      <c r="C118" s="259"/>
      <c r="D118" s="259"/>
      <c r="E118" s="259"/>
      <c r="F118" s="259"/>
      <c r="G118" s="259"/>
      <c r="H118" s="259"/>
      <c r="I118" s="259"/>
      <c r="J118" s="259"/>
      <c r="K118" s="259"/>
      <c r="L118" s="259"/>
      <c r="M118" s="259"/>
      <c r="N118" s="259"/>
      <c r="O118" s="259"/>
      <c r="P118" s="259"/>
      <c r="Q118" s="259"/>
      <c r="R118" s="259"/>
      <c r="S118" s="259"/>
      <c r="T118" s="259"/>
    </row>
    <row r="119" spans="2:20" s="150" customFormat="1">
      <c r="B119" s="36"/>
      <c r="C119" s="259"/>
      <c r="D119" s="259"/>
      <c r="E119" s="259"/>
      <c r="F119" s="259"/>
      <c r="G119" s="259"/>
      <c r="H119" s="259"/>
      <c r="I119" s="259"/>
      <c r="J119" s="259"/>
      <c r="K119" s="259"/>
      <c r="L119" s="259"/>
      <c r="M119" s="259"/>
      <c r="N119" s="259"/>
      <c r="O119" s="259"/>
      <c r="P119" s="259"/>
      <c r="Q119" s="259"/>
      <c r="R119" s="259"/>
      <c r="S119" s="259"/>
      <c r="T119" s="259"/>
    </row>
    <row r="120" spans="2:20" s="150" customFormat="1">
      <c r="B120" s="36"/>
      <c r="C120" s="259"/>
      <c r="D120" s="259"/>
      <c r="E120" s="259"/>
      <c r="F120" s="259"/>
      <c r="G120" s="259"/>
      <c r="H120" s="259"/>
      <c r="I120" s="259"/>
      <c r="J120" s="259"/>
      <c r="K120" s="259"/>
      <c r="L120" s="259"/>
      <c r="M120" s="259"/>
      <c r="N120" s="259"/>
      <c r="O120" s="259"/>
      <c r="P120" s="259"/>
      <c r="Q120" s="259"/>
      <c r="R120" s="259"/>
      <c r="S120" s="259"/>
      <c r="T120" s="259"/>
    </row>
    <row r="121" spans="2:20" s="150" customFormat="1">
      <c r="B121" s="36"/>
      <c r="C121" s="259"/>
      <c r="D121" s="259"/>
      <c r="E121" s="259"/>
      <c r="F121" s="259"/>
      <c r="G121" s="259"/>
      <c r="H121" s="259"/>
      <c r="I121" s="259"/>
      <c r="J121" s="259"/>
      <c r="K121" s="259"/>
      <c r="L121" s="259"/>
      <c r="M121" s="259"/>
      <c r="N121" s="259"/>
      <c r="O121" s="259"/>
      <c r="P121" s="259"/>
      <c r="Q121" s="259"/>
      <c r="R121" s="259"/>
      <c r="S121" s="259"/>
      <c r="T121" s="259"/>
    </row>
    <row r="122" spans="2:20" s="150" customFormat="1">
      <c r="B122" s="36"/>
      <c r="C122" s="259"/>
      <c r="D122" s="259"/>
      <c r="E122" s="259"/>
      <c r="F122" s="259"/>
      <c r="G122" s="259"/>
      <c r="H122" s="259"/>
      <c r="I122" s="259"/>
      <c r="J122" s="259"/>
      <c r="K122" s="259"/>
      <c r="L122" s="259"/>
      <c r="M122" s="259"/>
      <c r="N122" s="259"/>
      <c r="O122" s="259"/>
      <c r="P122" s="259"/>
      <c r="Q122" s="259"/>
      <c r="R122" s="259"/>
      <c r="S122" s="259"/>
      <c r="T122" s="259"/>
    </row>
    <row r="123" spans="2:20" s="150" customFormat="1">
      <c r="B123" s="36"/>
      <c r="C123" s="259"/>
      <c r="D123" s="259"/>
      <c r="E123" s="259"/>
      <c r="F123" s="259"/>
      <c r="G123" s="259"/>
      <c r="H123" s="259"/>
      <c r="I123" s="259"/>
      <c r="J123" s="259"/>
      <c r="K123" s="259"/>
      <c r="L123" s="259"/>
      <c r="M123" s="259"/>
      <c r="N123" s="259"/>
      <c r="O123" s="259"/>
      <c r="P123" s="259"/>
      <c r="Q123" s="259"/>
      <c r="R123" s="259"/>
      <c r="S123" s="259"/>
      <c r="T123" s="259"/>
    </row>
    <row r="124" spans="2:20" s="150" customFormat="1">
      <c r="B124" s="36"/>
      <c r="C124" s="259"/>
      <c r="D124" s="259"/>
      <c r="E124" s="259"/>
      <c r="F124" s="259"/>
      <c r="G124" s="259"/>
      <c r="H124" s="259"/>
      <c r="I124" s="259"/>
      <c r="J124" s="259"/>
      <c r="K124" s="259"/>
      <c r="L124" s="259"/>
      <c r="M124" s="259"/>
      <c r="N124" s="259"/>
      <c r="O124" s="259"/>
      <c r="P124" s="259"/>
      <c r="Q124" s="259"/>
      <c r="R124" s="259"/>
      <c r="S124" s="259"/>
      <c r="T124" s="259"/>
    </row>
    <row r="125" spans="2:20" s="150" customFormat="1">
      <c r="B125" s="36"/>
      <c r="C125" s="259"/>
      <c r="D125" s="259"/>
      <c r="E125" s="259"/>
      <c r="F125" s="259"/>
      <c r="G125" s="259"/>
      <c r="H125" s="259"/>
      <c r="I125" s="259"/>
      <c r="J125" s="259"/>
      <c r="K125" s="259"/>
      <c r="L125" s="259"/>
      <c r="M125" s="259"/>
      <c r="N125" s="259"/>
      <c r="O125" s="259"/>
      <c r="P125" s="259"/>
      <c r="Q125" s="259"/>
      <c r="R125" s="259"/>
      <c r="S125" s="259"/>
      <c r="T125" s="259"/>
    </row>
    <row r="126" spans="2:20" s="150" customFormat="1">
      <c r="B126" s="36"/>
      <c r="C126" s="259"/>
      <c r="D126" s="259"/>
      <c r="E126" s="259"/>
      <c r="F126" s="259"/>
      <c r="G126" s="259"/>
      <c r="H126" s="259"/>
      <c r="I126" s="259"/>
      <c r="J126" s="259"/>
      <c r="K126" s="259"/>
      <c r="L126" s="259"/>
      <c r="M126" s="259"/>
      <c r="N126" s="259"/>
      <c r="O126" s="259"/>
      <c r="P126" s="259"/>
      <c r="Q126" s="259"/>
      <c r="R126" s="259"/>
      <c r="S126" s="259"/>
      <c r="T126" s="259"/>
    </row>
    <row r="127" spans="2:20" s="150" customFormat="1">
      <c r="B127" s="36"/>
      <c r="C127" s="259"/>
      <c r="D127" s="259"/>
      <c r="E127" s="259"/>
      <c r="F127" s="259"/>
      <c r="G127" s="259"/>
      <c r="H127" s="259"/>
      <c r="I127" s="259"/>
      <c r="J127" s="259"/>
      <c r="K127" s="259"/>
      <c r="L127" s="259"/>
      <c r="M127" s="259"/>
      <c r="N127" s="259"/>
      <c r="O127" s="259"/>
      <c r="P127" s="259"/>
      <c r="Q127" s="259"/>
      <c r="R127" s="259"/>
      <c r="S127" s="259"/>
      <c r="T127" s="259"/>
    </row>
    <row r="128" spans="2:20" s="150" customFormat="1">
      <c r="B128" s="36"/>
      <c r="C128" s="259"/>
      <c r="D128" s="259"/>
      <c r="E128" s="259"/>
      <c r="F128" s="259"/>
      <c r="G128" s="259"/>
      <c r="H128" s="259"/>
      <c r="I128" s="259"/>
      <c r="J128" s="259"/>
      <c r="K128" s="259"/>
      <c r="L128" s="259"/>
      <c r="M128" s="259"/>
      <c r="N128" s="259"/>
      <c r="O128" s="259"/>
      <c r="P128" s="259"/>
      <c r="Q128" s="259"/>
      <c r="R128" s="259"/>
      <c r="S128" s="259"/>
      <c r="T128" s="259"/>
    </row>
    <row r="129" spans="2:20" s="150" customFormat="1">
      <c r="B129" s="36"/>
      <c r="C129" s="259"/>
      <c r="D129" s="259"/>
      <c r="E129" s="259"/>
      <c r="F129" s="259"/>
      <c r="G129" s="259"/>
      <c r="H129" s="259"/>
      <c r="I129" s="259"/>
      <c r="J129" s="259"/>
      <c r="K129" s="259"/>
      <c r="L129" s="259"/>
      <c r="M129" s="259"/>
      <c r="N129" s="259"/>
      <c r="O129" s="259"/>
      <c r="P129" s="259"/>
      <c r="Q129" s="259"/>
      <c r="R129" s="259"/>
      <c r="S129" s="259"/>
      <c r="T129" s="259"/>
    </row>
    <row r="130" spans="2:20" s="150" customFormat="1">
      <c r="B130" s="36"/>
      <c r="C130" s="259"/>
      <c r="D130" s="259"/>
      <c r="E130" s="259"/>
      <c r="F130" s="259"/>
      <c r="G130" s="259"/>
      <c r="H130" s="259"/>
      <c r="I130" s="259"/>
      <c r="J130" s="259"/>
      <c r="K130" s="259"/>
      <c r="L130" s="259"/>
      <c r="M130" s="259"/>
      <c r="N130" s="259"/>
      <c r="O130" s="259"/>
      <c r="P130" s="259"/>
      <c r="Q130" s="259"/>
      <c r="R130" s="259"/>
      <c r="S130" s="259"/>
      <c r="T130" s="259"/>
    </row>
    <row r="131" spans="2:20" s="150" customFormat="1">
      <c r="B131" s="36"/>
      <c r="C131" s="259"/>
      <c r="D131" s="259"/>
      <c r="E131" s="259"/>
      <c r="F131" s="259"/>
      <c r="G131" s="259"/>
      <c r="H131" s="259"/>
      <c r="I131" s="259"/>
      <c r="J131" s="259"/>
      <c r="K131" s="259"/>
      <c r="L131" s="259"/>
      <c r="M131" s="259"/>
      <c r="N131" s="259"/>
      <c r="O131" s="259"/>
      <c r="P131" s="259"/>
      <c r="Q131" s="259"/>
      <c r="R131" s="259"/>
      <c r="S131" s="259"/>
      <c r="T131" s="259"/>
    </row>
    <row r="132" spans="2:20" s="150" customFormat="1">
      <c r="B132" s="36"/>
      <c r="C132" s="259"/>
      <c r="D132" s="259"/>
      <c r="E132" s="259"/>
      <c r="F132" s="259"/>
      <c r="G132" s="259"/>
      <c r="H132" s="259"/>
      <c r="I132" s="259"/>
      <c r="J132" s="259"/>
      <c r="K132" s="259"/>
      <c r="L132" s="259"/>
      <c r="M132" s="259"/>
      <c r="N132" s="259"/>
      <c r="O132" s="259"/>
      <c r="P132" s="259"/>
      <c r="Q132" s="259"/>
      <c r="R132" s="259"/>
      <c r="S132" s="259"/>
      <c r="T132" s="259"/>
    </row>
    <row r="133" spans="2:20" s="150" customFormat="1">
      <c r="B133" s="36"/>
      <c r="C133" s="259"/>
      <c r="D133" s="259"/>
      <c r="E133" s="259"/>
      <c r="F133" s="259"/>
      <c r="G133" s="259"/>
      <c r="H133" s="259"/>
      <c r="I133" s="259"/>
      <c r="J133" s="259"/>
      <c r="K133" s="259"/>
      <c r="L133" s="259"/>
      <c r="M133" s="259"/>
      <c r="N133" s="259"/>
      <c r="O133" s="259"/>
      <c r="P133" s="259"/>
      <c r="Q133" s="259"/>
      <c r="R133" s="259"/>
      <c r="S133" s="259"/>
      <c r="T133" s="259"/>
    </row>
    <row r="134" spans="2:20" s="150" customFormat="1">
      <c r="B134" s="36"/>
      <c r="C134" s="259"/>
      <c r="D134" s="259"/>
      <c r="E134" s="259"/>
      <c r="F134" s="259"/>
      <c r="G134" s="259"/>
      <c r="H134" s="259"/>
      <c r="I134" s="259"/>
      <c r="J134" s="259"/>
      <c r="K134" s="259"/>
      <c r="L134" s="259"/>
      <c r="M134" s="259"/>
      <c r="N134" s="259"/>
      <c r="O134" s="259"/>
      <c r="P134" s="259"/>
      <c r="Q134" s="259"/>
      <c r="R134" s="259"/>
      <c r="S134" s="259"/>
      <c r="T134" s="259"/>
    </row>
    <row r="135" spans="2:20" s="150" customFormat="1">
      <c r="B135" s="36"/>
      <c r="C135" s="259"/>
      <c r="D135" s="259"/>
      <c r="E135" s="259"/>
      <c r="F135" s="259"/>
      <c r="G135" s="259"/>
      <c r="H135" s="259"/>
      <c r="I135" s="259"/>
      <c r="J135" s="259"/>
      <c r="K135" s="259"/>
      <c r="L135" s="259"/>
      <c r="M135" s="259"/>
      <c r="N135" s="259"/>
      <c r="O135" s="259"/>
      <c r="P135" s="259"/>
      <c r="Q135" s="259"/>
      <c r="R135" s="259"/>
      <c r="S135" s="259"/>
      <c r="T135" s="259"/>
    </row>
    <row r="136" spans="2:20" s="150" customFormat="1">
      <c r="B136" s="36"/>
      <c r="C136" s="259"/>
      <c r="D136" s="259"/>
      <c r="E136" s="259"/>
      <c r="F136" s="259"/>
      <c r="G136" s="259"/>
      <c r="H136" s="259"/>
      <c r="I136" s="259"/>
      <c r="J136" s="259"/>
      <c r="K136" s="259"/>
      <c r="L136" s="259"/>
      <c r="M136" s="259"/>
      <c r="N136" s="259"/>
      <c r="O136" s="259"/>
      <c r="P136" s="259"/>
      <c r="Q136" s="259"/>
      <c r="R136" s="259"/>
      <c r="S136" s="259"/>
      <c r="T136" s="259"/>
    </row>
    <row r="137" spans="2:20" s="150" customFormat="1">
      <c r="B137" s="36"/>
      <c r="C137" s="259"/>
      <c r="D137" s="259"/>
      <c r="E137" s="259"/>
      <c r="F137" s="259"/>
      <c r="G137" s="259"/>
      <c r="H137" s="259"/>
      <c r="I137" s="259"/>
      <c r="J137" s="259"/>
      <c r="K137" s="259"/>
      <c r="L137" s="259"/>
      <c r="M137" s="259"/>
      <c r="N137" s="259"/>
      <c r="O137" s="259"/>
      <c r="P137" s="259"/>
      <c r="Q137" s="259"/>
      <c r="R137" s="259"/>
      <c r="S137" s="259"/>
      <c r="T137" s="259"/>
    </row>
    <row r="138" spans="2:20" s="150" customFormat="1">
      <c r="B138" s="36"/>
      <c r="C138" s="259"/>
      <c r="D138" s="259"/>
      <c r="E138" s="259"/>
      <c r="F138" s="259"/>
      <c r="G138" s="259"/>
      <c r="H138" s="259"/>
      <c r="I138" s="259"/>
      <c r="J138" s="259"/>
      <c r="K138" s="259"/>
      <c r="L138" s="259"/>
      <c r="M138" s="259"/>
      <c r="N138" s="259"/>
      <c r="O138" s="259"/>
      <c r="P138" s="259"/>
      <c r="Q138" s="259"/>
      <c r="R138" s="259"/>
      <c r="S138" s="259"/>
      <c r="T138" s="259"/>
    </row>
    <row r="139" spans="2:20" s="150" customFormat="1">
      <c r="B139" s="36"/>
      <c r="C139" s="259"/>
      <c r="D139" s="259"/>
      <c r="E139" s="259"/>
      <c r="F139" s="259"/>
      <c r="G139" s="259"/>
      <c r="H139" s="259"/>
      <c r="I139" s="259"/>
      <c r="J139" s="259"/>
      <c r="K139" s="259"/>
      <c r="L139" s="259"/>
      <c r="M139" s="259"/>
      <c r="N139" s="259"/>
      <c r="O139" s="259"/>
      <c r="P139" s="259"/>
      <c r="Q139" s="259"/>
      <c r="R139" s="259"/>
      <c r="S139" s="259"/>
      <c r="T139" s="259"/>
    </row>
    <row r="140" spans="2:20" s="150" customFormat="1">
      <c r="B140" s="36"/>
      <c r="C140" s="259"/>
      <c r="D140" s="259"/>
      <c r="E140" s="259"/>
      <c r="F140" s="259"/>
      <c r="G140" s="259"/>
      <c r="H140" s="259"/>
      <c r="I140" s="259"/>
      <c r="J140" s="259"/>
      <c r="K140" s="259"/>
      <c r="L140" s="259"/>
      <c r="M140" s="259"/>
      <c r="N140" s="259"/>
      <c r="O140" s="259"/>
      <c r="P140" s="259"/>
      <c r="Q140" s="259"/>
      <c r="R140" s="259"/>
      <c r="S140" s="259"/>
      <c r="T140" s="259"/>
    </row>
    <row r="141" spans="2:20" s="150" customFormat="1">
      <c r="B141" s="36"/>
      <c r="C141" s="259"/>
      <c r="D141" s="259"/>
      <c r="E141" s="259"/>
      <c r="F141" s="259"/>
      <c r="G141" s="259"/>
      <c r="H141" s="259"/>
      <c r="I141" s="259"/>
      <c r="J141" s="259"/>
      <c r="K141" s="259"/>
      <c r="L141" s="259"/>
      <c r="M141" s="259"/>
      <c r="N141" s="259"/>
      <c r="O141" s="259"/>
      <c r="P141" s="259"/>
      <c r="Q141" s="259"/>
      <c r="R141" s="259"/>
      <c r="S141" s="259"/>
      <c r="T141" s="259"/>
    </row>
    <row r="142" spans="2:20" s="150" customFormat="1">
      <c r="B142" s="36"/>
      <c r="C142" s="259"/>
      <c r="D142" s="259"/>
      <c r="E142" s="259"/>
      <c r="F142" s="259"/>
      <c r="G142" s="259"/>
      <c r="H142" s="259"/>
      <c r="I142" s="259"/>
      <c r="J142" s="259"/>
      <c r="K142" s="259"/>
      <c r="L142" s="259"/>
      <c r="M142" s="259"/>
      <c r="N142" s="259"/>
      <c r="O142" s="259"/>
      <c r="P142" s="259"/>
      <c r="Q142" s="259"/>
      <c r="R142" s="259"/>
      <c r="S142" s="259"/>
      <c r="T142" s="259"/>
    </row>
    <row r="143" spans="2:20" s="150" customFormat="1">
      <c r="B143" s="36"/>
      <c r="C143" s="259"/>
      <c r="D143" s="259"/>
      <c r="E143" s="259"/>
      <c r="F143" s="259"/>
      <c r="G143" s="259"/>
      <c r="H143" s="259"/>
      <c r="I143" s="259"/>
      <c r="J143" s="259"/>
      <c r="K143" s="259"/>
      <c r="L143" s="259"/>
      <c r="M143" s="259"/>
      <c r="N143" s="259"/>
      <c r="O143" s="259"/>
      <c r="P143" s="259"/>
      <c r="Q143" s="259"/>
      <c r="R143" s="259"/>
      <c r="S143" s="259"/>
      <c r="T143" s="259"/>
    </row>
    <row r="144" spans="2:20" s="150" customFormat="1">
      <c r="B144" s="36"/>
      <c r="C144" s="259"/>
      <c r="D144" s="259"/>
      <c r="E144" s="259"/>
      <c r="F144" s="259"/>
      <c r="G144" s="259"/>
      <c r="H144" s="259"/>
      <c r="I144" s="259"/>
      <c r="J144" s="259"/>
      <c r="K144" s="259"/>
      <c r="L144" s="259"/>
      <c r="M144" s="259"/>
      <c r="N144" s="259"/>
      <c r="O144" s="259"/>
      <c r="P144" s="259"/>
      <c r="Q144" s="259"/>
      <c r="R144" s="259"/>
      <c r="S144" s="259"/>
      <c r="T144" s="259"/>
    </row>
    <row r="145" spans="2:20" s="150" customFormat="1">
      <c r="B145" s="36"/>
      <c r="C145" s="259"/>
      <c r="D145" s="259"/>
      <c r="E145" s="259"/>
      <c r="F145" s="259"/>
      <c r="G145" s="259"/>
      <c r="H145" s="259"/>
      <c r="I145" s="259"/>
      <c r="J145" s="259"/>
      <c r="K145" s="259"/>
      <c r="L145" s="259"/>
      <c r="M145" s="259"/>
      <c r="N145" s="259"/>
      <c r="O145" s="259"/>
      <c r="P145" s="259"/>
      <c r="Q145" s="259"/>
      <c r="R145" s="259"/>
      <c r="S145" s="259"/>
      <c r="T145" s="259"/>
    </row>
    <row r="146" spans="2:20" s="150" customFormat="1">
      <c r="B146" s="36"/>
      <c r="C146" s="259"/>
      <c r="D146" s="259"/>
      <c r="E146" s="259"/>
      <c r="F146" s="259"/>
      <c r="G146" s="259"/>
      <c r="H146" s="259"/>
      <c r="I146" s="259"/>
      <c r="J146" s="259"/>
      <c r="K146" s="259"/>
      <c r="L146" s="259"/>
      <c r="M146" s="259"/>
      <c r="N146" s="259"/>
      <c r="O146" s="259"/>
      <c r="P146" s="259"/>
      <c r="Q146" s="259"/>
      <c r="R146" s="259"/>
      <c r="S146" s="259"/>
      <c r="T146" s="259"/>
    </row>
    <row r="147" spans="2:20" s="150" customFormat="1">
      <c r="B147" s="36"/>
      <c r="C147" s="259"/>
      <c r="D147" s="259"/>
      <c r="E147" s="259"/>
      <c r="F147" s="259"/>
      <c r="G147" s="259"/>
      <c r="H147" s="259"/>
      <c r="I147" s="259"/>
      <c r="J147" s="259"/>
      <c r="K147" s="259"/>
      <c r="L147" s="259"/>
      <c r="M147" s="259"/>
      <c r="N147" s="259"/>
      <c r="O147" s="259"/>
      <c r="P147" s="259"/>
      <c r="Q147" s="259"/>
      <c r="R147" s="259"/>
      <c r="S147" s="259"/>
      <c r="T147" s="259"/>
    </row>
    <row r="148" spans="2:20" s="150" customFormat="1">
      <c r="B148" s="36"/>
      <c r="C148" s="259"/>
      <c r="D148" s="259"/>
      <c r="E148" s="259"/>
      <c r="F148" s="259"/>
      <c r="G148" s="259"/>
      <c r="H148" s="259"/>
      <c r="I148" s="259"/>
      <c r="J148" s="259"/>
      <c r="K148" s="259"/>
      <c r="L148" s="259"/>
      <c r="M148" s="259"/>
      <c r="N148" s="259"/>
      <c r="O148" s="259"/>
      <c r="P148" s="259"/>
      <c r="Q148" s="259"/>
      <c r="R148" s="259"/>
      <c r="S148" s="259"/>
      <c r="T148" s="259"/>
    </row>
    <row r="149" spans="2:20" s="150" customFormat="1">
      <c r="B149" s="36"/>
      <c r="C149" s="259"/>
      <c r="D149" s="259"/>
      <c r="E149" s="259"/>
      <c r="F149" s="259"/>
      <c r="G149" s="259"/>
      <c r="H149" s="259"/>
      <c r="I149" s="259"/>
      <c r="J149" s="259"/>
      <c r="K149" s="259"/>
      <c r="L149" s="259"/>
      <c r="M149" s="259"/>
      <c r="N149" s="259"/>
      <c r="O149" s="259"/>
      <c r="P149" s="259"/>
      <c r="Q149" s="259"/>
      <c r="R149" s="259"/>
      <c r="S149" s="259"/>
      <c r="T149" s="259"/>
    </row>
    <row r="150" spans="2:20" s="150" customFormat="1">
      <c r="B150" s="36"/>
      <c r="C150" s="259"/>
      <c r="D150" s="259"/>
      <c r="E150" s="259"/>
      <c r="F150" s="259"/>
      <c r="G150" s="259"/>
      <c r="H150" s="259"/>
      <c r="I150" s="259"/>
      <c r="J150" s="259"/>
      <c r="K150" s="259"/>
      <c r="L150" s="259"/>
      <c r="M150" s="259"/>
      <c r="N150" s="259"/>
      <c r="O150" s="259"/>
      <c r="P150" s="259"/>
      <c r="Q150" s="259"/>
      <c r="R150" s="259"/>
      <c r="S150" s="259"/>
      <c r="T150" s="259"/>
    </row>
    <row r="151" spans="2:20" s="150" customFormat="1">
      <c r="B151" s="36"/>
      <c r="C151" s="259"/>
      <c r="D151" s="259"/>
      <c r="E151" s="259"/>
      <c r="F151" s="259"/>
      <c r="G151" s="259"/>
      <c r="H151" s="259"/>
      <c r="I151" s="259"/>
      <c r="J151" s="259"/>
      <c r="K151" s="259"/>
      <c r="L151" s="259"/>
      <c r="M151" s="259"/>
      <c r="N151" s="259"/>
      <c r="O151" s="259"/>
      <c r="P151" s="259"/>
      <c r="Q151" s="259"/>
      <c r="R151" s="259"/>
      <c r="S151" s="259"/>
      <c r="T151" s="259"/>
    </row>
    <row r="152" spans="2:20" s="150" customFormat="1">
      <c r="B152" s="36"/>
      <c r="C152" s="259"/>
      <c r="D152" s="259"/>
      <c r="E152" s="259"/>
      <c r="F152" s="259"/>
      <c r="G152" s="259"/>
      <c r="H152" s="259"/>
      <c r="I152" s="259"/>
      <c r="J152" s="259"/>
      <c r="K152" s="259"/>
      <c r="L152" s="259"/>
      <c r="M152" s="259"/>
      <c r="N152" s="259"/>
      <c r="O152" s="259"/>
      <c r="P152" s="259"/>
      <c r="Q152" s="259"/>
      <c r="R152" s="259"/>
      <c r="S152" s="259"/>
      <c r="T152" s="259"/>
    </row>
    <row r="153" spans="2:20" s="150" customFormat="1">
      <c r="B153" s="36"/>
      <c r="C153" s="259"/>
      <c r="D153" s="259"/>
      <c r="E153" s="259"/>
      <c r="F153" s="259"/>
      <c r="G153" s="259"/>
      <c r="H153" s="259"/>
      <c r="I153" s="259"/>
      <c r="J153" s="259"/>
      <c r="K153" s="259"/>
      <c r="L153" s="259"/>
      <c r="M153" s="259"/>
      <c r="N153" s="259"/>
      <c r="O153" s="259"/>
      <c r="P153" s="259"/>
      <c r="Q153" s="259"/>
      <c r="R153" s="259"/>
      <c r="S153" s="259"/>
      <c r="T153" s="259"/>
    </row>
    <row r="154" spans="2:20" s="150" customFormat="1">
      <c r="B154" s="36"/>
      <c r="C154" s="259"/>
      <c r="D154" s="259"/>
      <c r="E154" s="259"/>
      <c r="F154" s="259"/>
      <c r="G154" s="259"/>
      <c r="H154" s="259"/>
      <c r="I154" s="259"/>
      <c r="J154" s="259"/>
      <c r="K154" s="259"/>
      <c r="L154" s="259"/>
      <c r="M154" s="259"/>
      <c r="N154" s="259"/>
      <c r="O154" s="259"/>
      <c r="P154" s="259"/>
      <c r="Q154" s="259"/>
      <c r="R154" s="259"/>
      <c r="S154" s="259"/>
      <c r="T154" s="259"/>
    </row>
    <row r="155" spans="2:20" s="150" customFormat="1">
      <c r="B155" s="36"/>
      <c r="C155" s="259"/>
      <c r="D155" s="259"/>
      <c r="E155" s="259"/>
      <c r="F155" s="259"/>
      <c r="G155" s="259"/>
      <c r="H155" s="259"/>
      <c r="I155" s="259"/>
      <c r="J155" s="259"/>
      <c r="K155" s="259"/>
      <c r="L155" s="259"/>
      <c r="M155" s="259"/>
      <c r="N155" s="259"/>
      <c r="O155" s="259"/>
      <c r="P155" s="259"/>
      <c r="Q155" s="259"/>
      <c r="R155" s="259"/>
      <c r="S155" s="259"/>
      <c r="T155" s="259"/>
    </row>
    <row r="156" spans="2:20" s="150" customFormat="1">
      <c r="B156" s="36"/>
      <c r="C156" s="259"/>
      <c r="D156" s="259"/>
      <c r="E156" s="259"/>
      <c r="F156" s="259"/>
      <c r="G156" s="259"/>
      <c r="H156" s="259"/>
      <c r="I156" s="259"/>
      <c r="J156" s="259"/>
      <c r="K156" s="259"/>
      <c r="L156" s="259"/>
      <c r="M156" s="259"/>
      <c r="N156" s="259"/>
      <c r="O156" s="259"/>
      <c r="P156" s="259"/>
      <c r="Q156" s="259"/>
      <c r="R156" s="259"/>
      <c r="S156" s="259"/>
      <c r="T156" s="259"/>
    </row>
    <row r="157" spans="2:20" s="150" customFormat="1">
      <c r="B157" s="36"/>
      <c r="C157" s="259"/>
      <c r="D157" s="259"/>
      <c r="E157" s="259"/>
      <c r="F157" s="259"/>
      <c r="G157" s="259"/>
      <c r="H157" s="259"/>
      <c r="I157" s="259"/>
      <c r="J157" s="259"/>
      <c r="K157" s="259"/>
      <c r="L157" s="259"/>
      <c r="M157" s="259"/>
      <c r="N157" s="259"/>
      <c r="O157" s="259"/>
      <c r="P157" s="259"/>
      <c r="Q157" s="259"/>
      <c r="R157" s="259"/>
      <c r="S157" s="259"/>
      <c r="T157" s="259"/>
    </row>
    <row r="158" spans="2:20" s="150" customFormat="1">
      <c r="B158" s="36"/>
      <c r="C158" s="259"/>
      <c r="D158" s="259"/>
      <c r="E158" s="259"/>
      <c r="F158" s="259"/>
      <c r="G158" s="259"/>
      <c r="H158" s="259"/>
      <c r="I158" s="259"/>
      <c r="J158" s="259"/>
      <c r="K158" s="259"/>
      <c r="L158" s="259"/>
      <c r="M158" s="259"/>
      <c r="N158" s="259"/>
      <c r="O158" s="259"/>
      <c r="P158" s="259"/>
      <c r="Q158" s="259"/>
      <c r="R158" s="259"/>
      <c r="S158" s="259"/>
      <c r="T158" s="259"/>
    </row>
    <row r="159" spans="2:20" s="150" customFormat="1">
      <c r="B159" s="36"/>
      <c r="C159" s="259"/>
      <c r="D159" s="259"/>
      <c r="E159" s="259"/>
      <c r="F159" s="259"/>
      <c r="G159" s="259"/>
      <c r="H159" s="259"/>
      <c r="I159" s="259"/>
      <c r="J159" s="259"/>
      <c r="K159" s="259"/>
      <c r="L159" s="259"/>
      <c r="M159" s="259"/>
      <c r="N159" s="259"/>
      <c r="O159" s="259"/>
      <c r="P159" s="259"/>
      <c r="Q159" s="259"/>
      <c r="R159" s="259"/>
      <c r="S159" s="259"/>
      <c r="T159" s="259"/>
    </row>
    <row r="160" spans="2:20" s="150" customFormat="1">
      <c r="B160" s="36"/>
      <c r="C160" s="259"/>
      <c r="D160" s="259"/>
      <c r="E160" s="259"/>
      <c r="F160" s="259"/>
      <c r="G160" s="259"/>
      <c r="H160" s="259"/>
      <c r="I160" s="259"/>
      <c r="J160" s="259"/>
      <c r="K160" s="259"/>
      <c r="L160" s="259"/>
      <c r="M160" s="259"/>
      <c r="N160" s="259"/>
      <c r="O160" s="259"/>
      <c r="P160" s="259"/>
      <c r="Q160" s="259"/>
      <c r="R160" s="259"/>
      <c r="S160" s="259"/>
      <c r="T160" s="259"/>
    </row>
    <row r="161" spans="2:20" s="150" customFormat="1">
      <c r="B161" s="36"/>
      <c r="C161" s="259"/>
      <c r="D161" s="259"/>
      <c r="E161" s="259"/>
      <c r="F161" s="259"/>
      <c r="G161" s="259"/>
      <c r="H161" s="259"/>
      <c r="I161" s="259"/>
      <c r="J161" s="259"/>
      <c r="K161" s="259"/>
      <c r="L161" s="259"/>
      <c r="M161" s="259"/>
      <c r="N161" s="259"/>
      <c r="O161" s="259"/>
      <c r="P161" s="259"/>
      <c r="Q161" s="259"/>
      <c r="R161" s="259"/>
      <c r="S161" s="259"/>
      <c r="T161" s="259"/>
    </row>
    <row r="162" spans="2:20" s="150" customFormat="1">
      <c r="B162" s="36"/>
      <c r="C162" s="259"/>
      <c r="D162" s="259"/>
      <c r="E162" s="259"/>
      <c r="F162" s="259"/>
      <c r="G162" s="259"/>
      <c r="H162" s="259"/>
      <c r="I162" s="259"/>
      <c r="J162" s="259"/>
      <c r="K162" s="259"/>
      <c r="L162" s="259"/>
      <c r="M162" s="259"/>
      <c r="N162" s="259"/>
      <c r="O162" s="259"/>
      <c r="P162" s="259"/>
      <c r="Q162" s="259"/>
      <c r="R162" s="259"/>
      <c r="S162" s="259"/>
      <c r="T162" s="259"/>
    </row>
    <row r="163" spans="2:20" s="150" customFormat="1">
      <c r="B163" s="36"/>
      <c r="C163" s="259"/>
      <c r="D163" s="259"/>
      <c r="E163" s="259"/>
      <c r="F163" s="259"/>
      <c r="G163" s="259"/>
      <c r="H163" s="259"/>
      <c r="I163" s="259"/>
      <c r="J163" s="259"/>
      <c r="K163" s="259"/>
      <c r="L163" s="259"/>
      <c r="M163" s="259"/>
      <c r="N163" s="259"/>
      <c r="O163" s="259"/>
      <c r="P163" s="259"/>
      <c r="Q163" s="259"/>
      <c r="R163" s="259"/>
      <c r="S163" s="259"/>
      <c r="T163" s="259"/>
    </row>
    <row r="164" spans="2:20" s="150" customFormat="1">
      <c r="B164" s="36"/>
      <c r="C164" s="259"/>
      <c r="D164" s="259"/>
      <c r="E164" s="259"/>
      <c r="F164" s="259"/>
      <c r="G164" s="259"/>
      <c r="H164" s="259"/>
      <c r="I164" s="259"/>
      <c r="J164" s="259"/>
      <c r="K164" s="259"/>
      <c r="L164" s="259"/>
      <c r="M164" s="259"/>
      <c r="N164" s="259"/>
      <c r="O164" s="259"/>
      <c r="P164" s="259"/>
      <c r="Q164" s="259"/>
      <c r="R164" s="259"/>
      <c r="S164" s="259"/>
      <c r="T164" s="259"/>
    </row>
    <row r="165" spans="2:20" s="150" customFormat="1">
      <c r="B165" s="36"/>
      <c r="C165" s="259"/>
      <c r="D165" s="259"/>
      <c r="E165" s="259"/>
      <c r="F165" s="259"/>
      <c r="G165" s="259"/>
      <c r="H165" s="259"/>
      <c r="I165" s="259"/>
      <c r="J165" s="259"/>
      <c r="K165" s="259"/>
      <c r="L165" s="259"/>
      <c r="M165" s="259"/>
      <c r="N165" s="259"/>
      <c r="O165" s="259"/>
      <c r="P165" s="259"/>
      <c r="Q165" s="259"/>
      <c r="R165" s="259"/>
      <c r="S165" s="259"/>
      <c r="T165" s="259"/>
    </row>
    <row r="166" spans="2:20" s="150" customFormat="1">
      <c r="B166" s="36"/>
      <c r="C166" s="259"/>
      <c r="D166" s="259"/>
      <c r="E166" s="259"/>
      <c r="F166" s="259"/>
      <c r="G166" s="259"/>
      <c r="H166" s="259"/>
      <c r="I166" s="259"/>
      <c r="J166" s="259"/>
      <c r="K166" s="259"/>
      <c r="L166" s="259"/>
      <c r="M166" s="259"/>
      <c r="N166" s="259"/>
      <c r="O166" s="259"/>
      <c r="P166" s="259"/>
      <c r="Q166" s="259"/>
      <c r="R166" s="259"/>
      <c r="S166" s="259"/>
      <c r="T166" s="259"/>
    </row>
    <row r="167" spans="2:20" s="150" customFormat="1">
      <c r="B167" s="36"/>
      <c r="C167" s="259"/>
      <c r="D167" s="259"/>
      <c r="E167" s="259"/>
      <c r="F167" s="259"/>
      <c r="G167" s="259"/>
      <c r="H167" s="259"/>
      <c r="I167" s="259"/>
      <c r="J167" s="259"/>
      <c r="K167" s="259"/>
      <c r="L167" s="259"/>
      <c r="M167" s="259"/>
      <c r="N167" s="259"/>
      <c r="O167" s="259"/>
      <c r="P167" s="259"/>
      <c r="Q167" s="259"/>
      <c r="R167" s="259"/>
      <c r="S167" s="259"/>
      <c r="T167" s="259"/>
    </row>
    <row r="168" spans="2:20" s="150" customFormat="1">
      <c r="B168" s="36"/>
      <c r="C168" s="259"/>
      <c r="D168" s="259"/>
      <c r="E168" s="259"/>
      <c r="F168" s="259"/>
      <c r="G168" s="259"/>
      <c r="H168" s="259"/>
      <c r="I168" s="259"/>
      <c r="J168" s="259"/>
      <c r="K168" s="259"/>
      <c r="L168" s="259"/>
      <c r="M168" s="259"/>
      <c r="N168" s="259"/>
      <c r="O168" s="259"/>
      <c r="P168" s="259"/>
      <c r="Q168" s="259"/>
      <c r="R168" s="259"/>
      <c r="S168" s="259"/>
      <c r="T168" s="259"/>
    </row>
    <row r="169" spans="2:20" s="150" customFormat="1">
      <c r="B169" s="141"/>
    </row>
    <row r="170" spans="2:20" s="150" customFormat="1">
      <c r="B170" s="141"/>
    </row>
    <row r="171" spans="2:20" s="150" customFormat="1">
      <c r="B171" s="141"/>
    </row>
    <row r="172" spans="2:20" s="150" customFormat="1">
      <c r="B172" s="141"/>
    </row>
    <row r="173" spans="2:20" s="150" customFormat="1">
      <c r="B173" s="141"/>
    </row>
    <row r="174" spans="2:20" s="150" customFormat="1">
      <c r="B174" s="141"/>
    </row>
    <row r="175" spans="2:20" s="150" customFormat="1">
      <c r="B175" s="141"/>
    </row>
    <row r="176" spans="2:20" s="150" customFormat="1">
      <c r="B176" s="141"/>
    </row>
    <row r="177" spans="2:2" s="150" customFormat="1">
      <c r="B177" s="141"/>
    </row>
    <row r="178" spans="2:2" s="150" customFormat="1">
      <c r="B178" s="141"/>
    </row>
    <row r="179" spans="2:2" s="150" customFormat="1">
      <c r="B179" s="141"/>
    </row>
    <row r="180" spans="2:2" s="150" customFormat="1">
      <c r="B180" s="141"/>
    </row>
    <row r="181" spans="2:2" s="150" customFormat="1">
      <c r="B181" s="141"/>
    </row>
    <row r="182" spans="2:2" s="150" customFormat="1">
      <c r="B182" s="141"/>
    </row>
    <row r="183" spans="2:2" s="150" customFormat="1">
      <c r="B183" s="141"/>
    </row>
  </sheetData>
  <mergeCells count="8">
    <mergeCell ref="B4:B5"/>
    <mergeCell ref="C4:C5"/>
    <mergeCell ref="E4:T4"/>
    <mergeCell ref="E1:F1"/>
    <mergeCell ref="G1:H1"/>
    <mergeCell ref="E2:F2"/>
    <mergeCell ref="G2:H2"/>
    <mergeCell ref="B3:H3"/>
  </mergeCells>
  <phoneticPr fontId="65" type="noConversion"/>
  <pageMargins left="0.51181102362204722" right="0.51181102362204722" top="0.98425196850393704" bottom="0.98425196850393704" header="0.51181102362204722" footer="0.51181102362204722"/>
  <pageSetup paperSize="8" scale="60" orientation="landscape" r:id="rId1"/>
  <headerFooter>
    <oddHeader xml:space="preserve">&amp;L </oddHeader>
    <oddFooter>&amp;L &amp;C&amp;8ARQUITETO E URBANISTA
SILAS PIRES DE OLIVEIRA FILHO
CAU:A1346253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DA101-9995-4613-A607-4BC65E40E2D6}">
  <sheetPr codeName="Planilha13"/>
  <dimension ref="A1:U60"/>
  <sheetViews>
    <sheetView view="pageBreakPreview" topLeftCell="A10" zoomScaleNormal="100" zoomScaleSheetLayoutView="100" workbookViewId="0">
      <selection activeCell="E25" sqref="E25"/>
    </sheetView>
  </sheetViews>
  <sheetFormatPr defaultColWidth="8" defaultRowHeight="12.75"/>
  <cols>
    <col min="1" max="1" width="44" style="1" customWidth="1"/>
    <col min="2" max="2" width="10.375" style="1" customWidth="1"/>
    <col min="3" max="3" width="8.75" style="1" customWidth="1"/>
    <col min="4" max="4" width="11" style="1" customWidth="1"/>
    <col min="5" max="5" width="16.25" style="1" customWidth="1"/>
    <col min="6" max="6" width="8" style="1"/>
    <col min="7" max="7" width="14.875" style="1" customWidth="1"/>
    <col min="8" max="12" width="8" style="1"/>
    <col min="13" max="13" width="40.5" style="52" customWidth="1"/>
    <col min="14" max="14" width="11.125" style="1" bestFit="1" customWidth="1"/>
    <col min="15" max="15" width="17.875" style="1" bestFit="1" customWidth="1"/>
    <col min="16" max="16" width="6.625" style="1" bestFit="1" customWidth="1"/>
    <col min="17" max="17" width="6.625" style="1" customWidth="1"/>
    <col min="18" max="19" width="7.125" style="1" bestFit="1" customWidth="1"/>
    <col min="20" max="20" width="7.125" style="1" customWidth="1"/>
    <col min="21" max="21" width="8" style="53"/>
    <col min="22" max="16384" width="8" style="1"/>
  </cols>
  <sheetData>
    <row r="1" spans="1:21" ht="14.25">
      <c r="A1" s="427"/>
      <c r="B1" s="428"/>
      <c r="C1" s="428"/>
      <c r="D1" s="428"/>
      <c r="E1" s="429"/>
      <c r="F1" s="64"/>
      <c r="G1" s="65"/>
      <c r="H1" s="65"/>
      <c r="M1" s="66"/>
      <c r="N1" s="66"/>
      <c r="O1" s="66"/>
      <c r="P1" s="66"/>
      <c r="Q1" s="66"/>
      <c r="R1" s="66"/>
      <c r="S1" s="66"/>
      <c r="T1" s="66"/>
      <c r="U1" s="67"/>
    </row>
    <row r="2" spans="1:21" ht="14.25">
      <c r="A2" s="430"/>
      <c r="B2" s="431"/>
      <c r="C2" s="431"/>
      <c r="D2" s="431"/>
      <c r="E2" s="432"/>
      <c r="F2" s="64"/>
      <c r="G2" s="65"/>
      <c r="H2" s="68"/>
      <c r="M2" s="69"/>
      <c r="N2" s="70"/>
      <c r="O2" s="70"/>
      <c r="P2" s="70"/>
      <c r="Q2" s="70"/>
      <c r="R2" s="70"/>
      <c r="S2" s="70"/>
      <c r="T2" s="70"/>
      <c r="U2" s="71"/>
    </row>
    <row r="3" spans="1:21" ht="14.25">
      <c r="A3" s="430"/>
      <c r="B3" s="431"/>
      <c r="C3" s="431"/>
      <c r="D3" s="431"/>
      <c r="E3" s="432"/>
      <c r="F3" s="64"/>
      <c r="G3" s="65"/>
      <c r="H3" s="68"/>
      <c r="M3" s="69"/>
      <c r="N3" s="70"/>
      <c r="O3" s="70"/>
      <c r="P3" s="70"/>
      <c r="Q3" s="70"/>
      <c r="R3" s="70"/>
      <c r="S3" s="70"/>
      <c r="T3" s="70"/>
      <c r="U3" s="71"/>
    </row>
    <row r="4" spans="1:21" ht="14.25">
      <c r="A4" s="2"/>
      <c r="B4" s="3"/>
      <c r="C4" s="3"/>
      <c r="D4" s="3"/>
      <c r="E4" s="4"/>
      <c r="F4" s="64"/>
      <c r="G4" s="72"/>
      <c r="H4" s="73"/>
      <c r="M4" s="69"/>
      <c r="N4" s="70"/>
      <c r="O4" s="70"/>
      <c r="P4" s="70"/>
      <c r="Q4" s="70"/>
      <c r="R4" s="70"/>
      <c r="S4" s="70"/>
      <c r="T4" s="70"/>
      <c r="U4" s="74"/>
    </row>
    <row r="5" spans="1:21" ht="14.25">
      <c r="A5" s="430"/>
      <c r="B5" s="431"/>
      <c r="C5" s="431"/>
      <c r="D5" s="431"/>
      <c r="E5" s="432"/>
      <c r="F5" s="75"/>
      <c r="G5" s="76"/>
      <c r="H5" s="77"/>
      <c r="M5" s="69"/>
      <c r="N5" s="70"/>
      <c r="O5" s="70"/>
      <c r="P5" s="70"/>
      <c r="Q5" s="70"/>
      <c r="R5" s="70"/>
      <c r="S5" s="70"/>
      <c r="T5" s="70"/>
      <c r="U5" s="74"/>
    </row>
    <row r="6" spans="1:21" ht="14.25">
      <c r="A6" s="5"/>
      <c r="B6" s="6"/>
      <c r="C6" s="6"/>
      <c r="D6" s="6"/>
      <c r="E6" s="7"/>
      <c r="F6" s="75"/>
      <c r="G6" s="76"/>
      <c r="H6" s="78"/>
      <c r="M6" s="79"/>
      <c r="N6" s="70"/>
      <c r="O6" s="70"/>
      <c r="P6" s="70"/>
      <c r="Q6" s="70"/>
      <c r="R6" s="70"/>
      <c r="S6" s="70"/>
      <c r="T6" s="70"/>
      <c r="U6" s="74"/>
    </row>
    <row r="7" spans="1:21" s="6" customFormat="1" ht="14.25">
      <c r="A7" s="433" t="s">
        <v>2312</v>
      </c>
      <c r="B7" s="434"/>
      <c r="C7" s="434"/>
      <c r="D7" s="434"/>
      <c r="E7" s="435"/>
      <c r="F7" s="82"/>
      <c r="G7" s="83"/>
      <c r="H7" s="78"/>
      <c r="M7" s="84"/>
      <c r="N7" s="85"/>
      <c r="O7" s="85"/>
      <c r="P7" s="85"/>
      <c r="Q7" s="85"/>
      <c r="R7" s="85"/>
      <c r="S7" s="85"/>
      <c r="T7" s="85"/>
      <c r="U7" s="86"/>
    </row>
    <row r="8" spans="1:21" ht="14.25">
      <c r="A8" s="8"/>
      <c r="B8" s="9"/>
      <c r="C8" s="9"/>
      <c r="D8" s="9"/>
      <c r="E8" s="10"/>
      <c r="F8" s="75"/>
      <c r="G8" s="87"/>
      <c r="H8" s="88"/>
      <c r="M8" s="69"/>
      <c r="N8" s="70"/>
      <c r="O8" s="70"/>
      <c r="P8" s="70"/>
      <c r="Q8" s="70"/>
      <c r="R8" s="70"/>
      <c r="S8" s="70"/>
      <c r="T8" s="70"/>
      <c r="U8" s="74"/>
    </row>
    <row r="9" spans="1:21" ht="14.25">
      <c r="A9" s="406" t="str">
        <f>'Orçamento Sintético'!D2</f>
        <v>OBRA: CONSTRUÇÃO DA SEDE ADMINISTRATIVA E 
PEDAGÓGICA DO CAMPUS CANARANA
END.: AV. RIO GRANDE DO SUL, 2131 - ST. INDUSTRIAL, CANARANA - MT, 78640-000
ÁREA: 5.351,89 m²</v>
      </c>
      <c r="B9" s="407"/>
      <c r="C9" s="407"/>
      <c r="D9" s="407"/>
      <c r="E9" s="408"/>
      <c r="F9" s="64"/>
      <c r="G9" s="81"/>
      <c r="H9" s="68"/>
      <c r="M9" s="69"/>
      <c r="N9" s="70"/>
      <c r="O9" s="70"/>
      <c r="P9" s="70"/>
      <c r="Q9" s="70"/>
      <c r="R9" s="70"/>
      <c r="S9" s="70"/>
      <c r="T9" s="70"/>
      <c r="U9" s="74"/>
    </row>
    <row r="10" spans="1:21" ht="14.25">
      <c r="A10" s="406"/>
      <c r="B10" s="407"/>
      <c r="C10" s="407"/>
      <c r="D10" s="407"/>
      <c r="E10" s="408"/>
      <c r="F10" s="64"/>
      <c r="G10" s="72"/>
      <c r="H10" s="68"/>
      <c r="M10" s="79"/>
      <c r="N10" s="89"/>
      <c r="O10" s="89"/>
      <c r="P10" s="89"/>
      <c r="Q10" s="89"/>
      <c r="R10" s="89"/>
      <c r="S10" s="89"/>
      <c r="T10" s="89"/>
      <c r="U10" s="90"/>
    </row>
    <row r="11" spans="1:21" ht="14.25">
      <c r="A11" s="406"/>
      <c r="B11" s="407"/>
      <c r="C11" s="407"/>
      <c r="D11" s="407"/>
      <c r="E11" s="408"/>
      <c r="F11" s="64"/>
      <c r="G11" s="72"/>
      <c r="H11" s="80"/>
      <c r="M11" s="69"/>
      <c r="N11" s="70"/>
      <c r="O11" s="70"/>
      <c r="P11" s="70"/>
      <c r="Q11" s="70"/>
      <c r="R11" s="70"/>
      <c r="S11" s="70"/>
      <c r="T11" s="70"/>
      <c r="U11" s="74"/>
    </row>
    <row r="12" spans="1:21" ht="16.5" customHeight="1">
      <c r="A12" s="406"/>
      <c r="B12" s="407"/>
      <c r="C12" s="407"/>
      <c r="D12" s="407"/>
      <c r="E12" s="408"/>
      <c r="F12" s="75"/>
      <c r="G12" s="87"/>
      <c r="H12" s="88"/>
      <c r="M12" s="79"/>
      <c r="N12" s="89"/>
      <c r="O12" s="89"/>
      <c r="P12" s="89"/>
      <c r="Q12" s="89"/>
      <c r="R12" s="89"/>
      <c r="S12" s="89"/>
      <c r="T12" s="89"/>
      <c r="U12" s="90"/>
    </row>
    <row r="13" spans="1:21" ht="14.25">
      <c r="A13" s="14"/>
      <c r="B13" s="12"/>
      <c r="C13" s="12"/>
      <c r="D13" s="12"/>
      <c r="E13" s="13"/>
      <c r="F13" s="75"/>
      <c r="G13" s="87"/>
      <c r="H13" s="88"/>
      <c r="M13" s="79"/>
      <c r="N13" s="89"/>
      <c r="O13" s="89"/>
      <c r="P13" s="89"/>
      <c r="Q13" s="89"/>
      <c r="R13" s="89"/>
      <c r="S13" s="89"/>
      <c r="T13" s="89"/>
      <c r="U13" s="90"/>
    </row>
    <row r="14" spans="1:21" ht="15" thickBot="1">
      <c r="A14" s="415" t="s">
        <v>199</v>
      </c>
      <c r="B14" s="416"/>
      <c r="C14" s="416"/>
      <c r="D14" s="417"/>
      <c r="E14" s="91"/>
      <c r="F14" s="64"/>
      <c r="G14" s="72"/>
      <c r="H14" s="73"/>
      <c r="M14" s="79"/>
      <c r="N14" s="70"/>
      <c r="O14" s="70"/>
      <c r="P14" s="70"/>
      <c r="Q14" s="70"/>
      <c r="R14" s="70"/>
      <c r="S14" s="70"/>
      <c r="T14" s="70"/>
      <c r="U14" s="74"/>
    </row>
    <row r="15" spans="1:21" ht="14.25">
      <c r="A15" s="15" t="s">
        <v>200</v>
      </c>
      <c r="B15" s="16" t="s">
        <v>201</v>
      </c>
      <c r="C15" s="16" t="s">
        <v>202</v>
      </c>
      <c r="D15" s="17" t="s">
        <v>203</v>
      </c>
      <c r="E15" s="10"/>
      <c r="F15" s="64"/>
      <c r="G15" s="72"/>
      <c r="H15" s="68"/>
      <c r="M15" s="69"/>
      <c r="N15" s="70"/>
      <c r="O15" s="70"/>
      <c r="P15" s="70"/>
      <c r="Q15" s="70"/>
      <c r="R15" s="70"/>
      <c r="S15" s="70"/>
      <c r="T15" s="70"/>
      <c r="U15" s="74"/>
    </row>
    <row r="16" spans="1:21" ht="15" thickBot="1">
      <c r="A16" s="18" t="s">
        <v>204</v>
      </c>
      <c r="B16" s="19">
        <v>20.34</v>
      </c>
      <c r="C16" s="19">
        <v>22.12</v>
      </c>
      <c r="D16" s="20">
        <v>25</v>
      </c>
      <c r="E16" s="21"/>
      <c r="F16" s="64"/>
      <c r="G16" s="72"/>
      <c r="H16" s="68"/>
      <c r="M16" s="79"/>
      <c r="N16" s="89"/>
      <c r="O16" s="89"/>
      <c r="P16" s="89"/>
      <c r="Q16" s="89"/>
      <c r="R16" s="89"/>
      <c r="S16" s="89"/>
      <c r="T16" s="89"/>
      <c r="U16" s="90"/>
    </row>
    <row r="17" spans="1:21" ht="15" thickBot="1">
      <c r="A17" s="418"/>
      <c r="B17" s="419"/>
      <c r="C17" s="419"/>
      <c r="D17" s="419"/>
      <c r="E17" s="22"/>
      <c r="F17" s="75"/>
      <c r="G17" s="87"/>
      <c r="H17" s="88"/>
      <c r="M17" s="69"/>
      <c r="N17" s="70"/>
      <c r="O17" s="70"/>
      <c r="P17" s="70"/>
      <c r="Q17" s="70"/>
      <c r="R17" s="70"/>
      <c r="S17" s="70"/>
      <c r="T17" s="70"/>
      <c r="U17" s="74"/>
    </row>
    <row r="18" spans="1:21" ht="14.25">
      <c r="A18" s="420" t="s">
        <v>0</v>
      </c>
      <c r="B18" s="422" t="s">
        <v>205</v>
      </c>
      <c r="C18" s="423"/>
      <c r="D18" s="424"/>
      <c r="E18" s="425" t="s">
        <v>206</v>
      </c>
      <c r="F18" s="75"/>
      <c r="G18" s="87"/>
      <c r="H18" s="88"/>
      <c r="M18" s="69"/>
      <c r="N18" s="70"/>
      <c r="O18" s="70"/>
      <c r="P18" s="70"/>
      <c r="Q18" s="70"/>
      <c r="R18" s="70"/>
      <c r="S18" s="70"/>
      <c r="T18" s="70"/>
      <c r="U18" s="74"/>
    </row>
    <row r="19" spans="1:21" ht="14.25">
      <c r="A19" s="421"/>
      <c r="B19" s="92" t="s">
        <v>207</v>
      </c>
      <c r="C19" s="92" t="s">
        <v>208</v>
      </c>
      <c r="D19" s="92" t="s">
        <v>209</v>
      </c>
      <c r="E19" s="426"/>
      <c r="F19" s="64"/>
      <c r="G19" s="81"/>
      <c r="H19" s="68"/>
      <c r="M19" s="79"/>
      <c r="N19" s="70"/>
      <c r="O19" s="70"/>
      <c r="P19" s="70"/>
      <c r="Q19" s="70"/>
      <c r="R19" s="70"/>
      <c r="S19" s="70"/>
      <c r="T19" s="70"/>
      <c r="U19" s="74"/>
    </row>
    <row r="20" spans="1:21" ht="14.25">
      <c r="A20" s="23" t="s">
        <v>210</v>
      </c>
      <c r="B20" s="24">
        <v>3</v>
      </c>
      <c r="C20" s="24">
        <v>4</v>
      </c>
      <c r="D20" s="24">
        <v>5.5</v>
      </c>
      <c r="E20" s="25">
        <v>3</v>
      </c>
      <c r="F20" s="75"/>
      <c r="G20" s="76"/>
      <c r="H20" s="88"/>
      <c r="M20" s="79"/>
      <c r="N20" s="70"/>
      <c r="O20" s="70"/>
      <c r="P20" s="70"/>
      <c r="Q20" s="70"/>
      <c r="R20" s="70"/>
      <c r="S20" s="70"/>
      <c r="T20" s="70"/>
      <c r="U20" s="74"/>
    </row>
    <row r="21" spans="1:21" ht="14.25">
      <c r="A21" s="23" t="s">
        <v>211</v>
      </c>
      <c r="B21" s="26">
        <v>0.8</v>
      </c>
      <c r="C21" s="26">
        <v>0.8</v>
      </c>
      <c r="D21" s="26">
        <v>1</v>
      </c>
      <c r="E21" s="25">
        <v>0.8</v>
      </c>
      <c r="F21" s="64"/>
      <c r="G21" s="72"/>
      <c r="H21" s="68"/>
      <c r="M21" s="69"/>
      <c r="N21" s="70"/>
      <c r="O21" s="70"/>
      <c r="P21" s="70"/>
      <c r="Q21" s="70"/>
      <c r="R21" s="70"/>
      <c r="S21" s="70"/>
      <c r="T21" s="70"/>
      <c r="U21" s="74"/>
    </row>
    <row r="22" spans="1:21" ht="14.25">
      <c r="A22" s="23" t="s">
        <v>212</v>
      </c>
      <c r="B22" s="26">
        <v>0.97</v>
      </c>
      <c r="C22" s="26">
        <v>1.27</v>
      </c>
      <c r="D22" s="26">
        <v>1.27</v>
      </c>
      <c r="E22" s="25">
        <v>0.97</v>
      </c>
      <c r="F22" s="75"/>
      <c r="G22" s="87"/>
      <c r="H22" s="88"/>
      <c r="M22" s="69"/>
      <c r="N22" s="70"/>
      <c r="O22" s="70"/>
      <c r="P22" s="70"/>
      <c r="Q22" s="70"/>
      <c r="R22" s="70"/>
      <c r="S22" s="70"/>
      <c r="T22" s="70"/>
      <c r="U22" s="74"/>
    </row>
    <row r="23" spans="1:21" ht="14.25">
      <c r="A23" s="23" t="s">
        <v>213</v>
      </c>
      <c r="B23" s="26">
        <v>0.59</v>
      </c>
      <c r="C23" s="26">
        <v>1.23</v>
      </c>
      <c r="D23" s="26">
        <v>1.39</v>
      </c>
      <c r="E23" s="25">
        <v>0.59</v>
      </c>
      <c r="F23" s="64"/>
      <c r="G23" s="72"/>
      <c r="H23" s="68"/>
      <c r="M23" s="69"/>
      <c r="N23" s="70"/>
      <c r="O23" s="70"/>
      <c r="P23" s="70"/>
      <c r="Q23" s="70"/>
      <c r="R23" s="70"/>
      <c r="S23" s="70"/>
      <c r="T23" s="70"/>
      <c r="U23" s="74"/>
    </row>
    <row r="24" spans="1:21" ht="14.25">
      <c r="A24" s="23" t="s">
        <v>214</v>
      </c>
      <c r="B24" s="26">
        <v>6.16</v>
      </c>
      <c r="C24" s="26">
        <v>7.4</v>
      </c>
      <c r="D24" s="26">
        <v>8.9600000000000009</v>
      </c>
      <c r="E24" s="25">
        <v>6.16</v>
      </c>
      <c r="F24" s="75"/>
      <c r="G24" s="87"/>
      <c r="H24" s="88"/>
      <c r="M24" s="69"/>
      <c r="N24" s="70"/>
      <c r="O24" s="70"/>
      <c r="P24" s="70"/>
      <c r="Q24" s="70"/>
      <c r="R24" s="70"/>
      <c r="S24" s="70"/>
      <c r="T24" s="70"/>
      <c r="U24" s="74"/>
    </row>
    <row r="25" spans="1:21" ht="14.25">
      <c r="A25" s="27" t="s">
        <v>215</v>
      </c>
      <c r="B25" s="28">
        <f>SUM(B26:B28)</f>
        <v>5.65</v>
      </c>
      <c r="C25" s="28">
        <f>SUM(C26:C28)</f>
        <v>6.65</v>
      </c>
      <c r="D25" s="28">
        <f>SUM(D26:D28)</f>
        <v>8.65</v>
      </c>
      <c r="E25" s="29">
        <f>SUM(E26:E28)</f>
        <v>8.65</v>
      </c>
      <c r="F25" s="75"/>
      <c r="G25" s="87"/>
      <c r="H25" s="88"/>
      <c r="M25" s="69"/>
      <c r="N25" s="70"/>
      <c r="O25" s="70"/>
      <c r="P25" s="70"/>
      <c r="Q25" s="70"/>
      <c r="R25" s="70"/>
      <c r="S25" s="70"/>
      <c r="T25" s="70"/>
      <c r="U25" s="74"/>
    </row>
    <row r="26" spans="1:21" ht="14.25">
      <c r="A26" s="23" t="s">
        <v>216</v>
      </c>
      <c r="B26" s="26">
        <v>3</v>
      </c>
      <c r="C26" s="26">
        <v>3</v>
      </c>
      <c r="D26" s="26">
        <v>3</v>
      </c>
      <c r="E26" s="25">
        <v>3</v>
      </c>
      <c r="F26" s="75"/>
      <c r="G26" s="87"/>
      <c r="H26" s="78"/>
      <c r="M26" s="79"/>
      <c r="N26" s="70"/>
      <c r="O26" s="70"/>
      <c r="P26" s="70"/>
      <c r="Q26" s="70"/>
      <c r="R26" s="70"/>
      <c r="S26" s="70"/>
      <c r="T26" s="70"/>
      <c r="U26" s="74"/>
    </row>
    <row r="27" spans="1:21" ht="14.25">
      <c r="A27" s="23" t="s">
        <v>217</v>
      </c>
      <c r="B27" s="26">
        <v>0.65</v>
      </c>
      <c r="C27" s="26">
        <v>0.65</v>
      </c>
      <c r="D27" s="26">
        <v>0.65</v>
      </c>
      <c r="E27" s="25">
        <v>0.65</v>
      </c>
      <c r="F27" s="75"/>
      <c r="G27" s="87"/>
      <c r="H27" s="78"/>
      <c r="I27" s="1">
        <v>5</v>
      </c>
      <c r="J27" s="1">
        <f>I27*G29</f>
        <v>1.1234999999999999</v>
      </c>
      <c r="K27" s="1">
        <f>I27+J27</f>
        <v>6.1234999999999999</v>
      </c>
      <c r="M27" s="69"/>
      <c r="N27" s="70"/>
      <c r="O27" s="70"/>
      <c r="P27" s="70"/>
      <c r="Q27" s="70"/>
      <c r="R27" s="70"/>
      <c r="S27" s="70"/>
      <c r="T27" s="70"/>
      <c r="U27" s="74"/>
    </row>
    <row r="28" spans="1:21" ht="14.25">
      <c r="A28" s="23" t="s">
        <v>218</v>
      </c>
      <c r="B28" s="26">
        <v>2</v>
      </c>
      <c r="C28" s="26">
        <v>3</v>
      </c>
      <c r="D28" s="26">
        <v>5</v>
      </c>
      <c r="E28" s="25">
        <v>5</v>
      </c>
      <c r="F28" s="75"/>
      <c r="G28" s="87"/>
      <c r="H28" s="88"/>
      <c r="K28" s="1">
        <f>I27*H29</f>
        <v>6.1234999999999999</v>
      </c>
      <c r="M28" s="69"/>
      <c r="N28" s="70"/>
      <c r="O28" s="70"/>
      <c r="P28" s="70"/>
      <c r="Q28" s="70"/>
      <c r="R28" s="70"/>
      <c r="S28" s="70"/>
      <c r="T28" s="70"/>
      <c r="U28" s="74"/>
    </row>
    <row r="29" spans="1:21" ht="13.5">
      <c r="A29" s="30" t="s">
        <v>189</v>
      </c>
      <c r="B29" s="31"/>
      <c r="C29" s="31"/>
      <c r="D29" s="31"/>
      <c r="E29" s="32">
        <f>ROUND((((((1+E20/100+E21/100+E22/100)*(1+E23/100)*(1+E24/100))/(1-E25/100))-1)*100),2)</f>
        <v>22.47</v>
      </c>
      <c r="F29" s="33">
        <f>E29/100</f>
        <v>0.22469999999999998</v>
      </c>
      <c r="G29" s="1">
        <f>E29/100</f>
        <v>0.22469999999999998</v>
      </c>
      <c r="H29" s="34">
        <f>G29+1</f>
        <v>1.2246999999999999</v>
      </c>
      <c r="M29" s="69"/>
      <c r="N29" s="70"/>
      <c r="O29" s="70"/>
      <c r="P29" s="70"/>
      <c r="Q29" s="70"/>
      <c r="R29" s="70"/>
      <c r="S29" s="70"/>
      <c r="T29" s="70"/>
      <c r="U29" s="74"/>
    </row>
    <row r="30" spans="1:21" ht="13.5">
      <c r="A30" s="11"/>
      <c r="B30" s="35"/>
      <c r="C30" s="35"/>
      <c r="D30" s="35"/>
      <c r="E30" s="21"/>
      <c r="M30" s="79"/>
      <c r="N30" s="89"/>
      <c r="O30" s="89"/>
      <c r="P30" s="89"/>
      <c r="Q30" s="89"/>
      <c r="R30" s="89"/>
      <c r="S30" s="89"/>
      <c r="T30" s="89"/>
      <c r="U30" s="93"/>
    </row>
    <row r="31" spans="1:21" ht="13.5">
      <c r="A31" s="11" t="s">
        <v>219</v>
      </c>
      <c r="B31" s="35"/>
      <c r="C31" s="35"/>
      <c r="D31" s="35"/>
      <c r="E31" s="21"/>
      <c r="F31" s="36"/>
      <c r="G31" s="36"/>
      <c r="H31" s="36"/>
      <c r="M31" s="69"/>
      <c r="N31" s="70"/>
      <c r="O31" s="70"/>
      <c r="P31" s="70"/>
      <c r="Q31" s="70"/>
      <c r="R31" s="70"/>
      <c r="S31" s="70"/>
      <c r="T31" s="70"/>
      <c r="U31" s="74"/>
    </row>
    <row r="32" spans="1:21" ht="13.5">
      <c r="A32" s="11"/>
      <c r="B32" s="35"/>
      <c r="C32" s="35"/>
      <c r="D32" s="35"/>
      <c r="E32" s="21"/>
      <c r="F32" s="36"/>
      <c r="G32" s="37">
        <f>E20+E21+E22+E23+E24+E25</f>
        <v>20.170000000000002</v>
      </c>
      <c r="H32" s="38"/>
      <c r="M32" s="79"/>
      <c r="N32" s="70"/>
      <c r="O32" s="70"/>
      <c r="P32" s="70"/>
      <c r="Q32" s="70"/>
      <c r="R32" s="70"/>
      <c r="S32" s="70"/>
      <c r="T32" s="70"/>
      <c r="U32" s="74"/>
    </row>
    <row r="33" spans="1:21" ht="13.5">
      <c r="A33" s="406" t="s">
        <v>220</v>
      </c>
      <c r="B33" s="412"/>
      <c r="C33" s="412"/>
      <c r="D33" s="412"/>
      <c r="E33" s="39"/>
      <c r="F33" s="36"/>
      <c r="G33" s="40"/>
      <c r="H33" s="41"/>
      <c r="M33" s="69"/>
      <c r="N33" s="70"/>
      <c r="O33" s="70"/>
      <c r="P33" s="70"/>
      <c r="Q33" s="70"/>
      <c r="R33" s="70"/>
      <c r="S33" s="70"/>
      <c r="T33" s="70"/>
      <c r="U33" s="74"/>
    </row>
    <row r="34" spans="1:21" ht="13.5">
      <c r="A34" s="11"/>
      <c r="B34" s="35"/>
      <c r="C34" s="35"/>
      <c r="D34" s="35"/>
      <c r="E34" s="21"/>
      <c r="F34" s="36"/>
      <c r="G34" s="40"/>
      <c r="H34" s="38"/>
      <c r="M34" s="69"/>
      <c r="N34" s="70"/>
      <c r="O34" s="70"/>
      <c r="P34" s="70"/>
      <c r="Q34" s="70"/>
      <c r="R34" s="70"/>
      <c r="S34" s="70"/>
      <c r="T34" s="70"/>
      <c r="U34" s="74"/>
    </row>
    <row r="35" spans="1:21" ht="13.5">
      <c r="A35" s="11"/>
      <c r="B35" s="35"/>
      <c r="C35" s="35"/>
      <c r="D35" s="35"/>
      <c r="E35" s="21"/>
      <c r="F35" s="36"/>
      <c r="G35" s="42"/>
      <c r="H35" s="38"/>
      <c r="M35" s="69"/>
      <c r="N35" s="70"/>
      <c r="O35" s="70"/>
      <c r="P35" s="70"/>
      <c r="Q35" s="70"/>
      <c r="R35" s="70"/>
      <c r="S35" s="70"/>
      <c r="T35" s="70"/>
      <c r="U35" s="74"/>
    </row>
    <row r="36" spans="1:21" ht="13.5">
      <c r="A36" s="11"/>
      <c r="B36" s="35"/>
      <c r="C36" s="35"/>
      <c r="D36" s="35"/>
      <c r="E36" s="21"/>
      <c r="F36" s="36"/>
      <c r="G36" s="42"/>
      <c r="H36" s="38"/>
      <c r="M36" s="79"/>
      <c r="N36" s="70"/>
      <c r="O36" s="70"/>
      <c r="P36" s="70"/>
      <c r="Q36" s="70"/>
      <c r="R36" s="70"/>
      <c r="S36" s="70"/>
      <c r="T36" s="70"/>
      <c r="U36" s="74"/>
    </row>
    <row r="37" spans="1:21" ht="13.5">
      <c r="A37" s="11"/>
      <c r="B37" s="35"/>
      <c r="C37" s="35"/>
      <c r="D37" s="35"/>
      <c r="E37" s="21"/>
      <c r="F37" s="36"/>
      <c r="G37" s="42"/>
      <c r="H37" s="43"/>
      <c r="M37" s="69"/>
      <c r="N37" s="70"/>
      <c r="O37" s="70"/>
      <c r="P37" s="70"/>
      <c r="Q37" s="70"/>
      <c r="R37" s="70"/>
      <c r="S37" s="70"/>
      <c r="T37" s="70"/>
      <c r="U37" s="74"/>
    </row>
    <row r="38" spans="1:21" ht="13.5">
      <c r="A38" s="44" t="s">
        <v>221</v>
      </c>
      <c r="B38" s="35"/>
      <c r="C38" s="35"/>
      <c r="D38" s="35"/>
      <c r="E38" s="21"/>
      <c r="F38" s="36"/>
      <c r="G38" s="42"/>
      <c r="H38" s="43"/>
      <c r="M38" s="79"/>
      <c r="N38" s="70"/>
      <c r="O38" s="70"/>
      <c r="P38" s="70"/>
      <c r="Q38" s="70"/>
      <c r="R38" s="70"/>
      <c r="S38" s="70"/>
      <c r="T38" s="70"/>
      <c r="U38" s="74"/>
    </row>
    <row r="39" spans="1:21" ht="13.5">
      <c r="A39" s="413" t="s">
        <v>222</v>
      </c>
      <c r="B39" s="414"/>
      <c r="C39" s="414"/>
      <c r="D39" s="414"/>
      <c r="E39" s="21"/>
      <c r="F39" s="36"/>
      <c r="G39" s="42"/>
      <c r="H39" s="43"/>
      <c r="M39" s="79"/>
      <c r="N39" s="70"/>
      <c r="O39" s="70"/>
      <c r="P39" s="70"/>
      <c r="Q39" s="70"/>
      <c r="R39" s="70"/>
      <c r="S39" s="70"/>
      <c r="T39" s="70"/>
      <c r="U39" s="74"/>
    </row>
    <row r="40" spans="1:21" ht="13.5">
      <c r="A40" s="413" t="s">
        <v>223</v>
      </c>
      <c r="B40" s="414"/>
      <c r="C40" s="414"/>
      <c r="D40" s="414"/>
      <c r="E40" s="21"/>
      <c r="F40" s="36"/>
      <c r="G40" s="40"/>
      <c r="H40" s="43"/>
      <c r="M40" s="69"/>
      <c r="N40" s="70"/>
      <c r="O40" s="70"/>
      <c r="P40" s="70"/>
      <c r="Q40" s="70"/>
      <c r="R40" s="70"/>
      <c r="S40" s="70"/>
      <c r="T40" s="70"/>
      <c r="U40" s="74"/>
    </row>
    <row r="41" spans="1:21" ht="13.5">
      <c r="A41" s="413" t="s">
        <v>224</v>
      </c>
      <c r="B41" s="414"/>
      <c r="C41" s="414"/>
      <c r="D41" s="414"/>
      <c r="E41" s="21"/>
      <c r="F41" s="36"/>
      <c r="G41" s="40"/>
      <c r="H41" s="38"/>
      <c r="M41" s="79"/>
      <c r="N41" s="70"/>
      <c r="O41" s="70"/>
      <c r="P41" s="70"/>
      <c r="Q41" s="70"/>
      <c r="R41" s="70"/>
      <c r="S41" s="70"/>
      <c r="T41" s="70"/>
      <c r="U41" s="74"/>
    </row>
    <row r="42" spans="1:21" ht="13.5">
      <c r="A42" s="413" t="s">
        <v>225</v>
      </c>
      <c r="B42" s="414"/>
      <c r="C42" s="414"/>
      <c r="D42" s="414"/>
      <c r="E42" s="21"/>
      <c r="F42" s="36"/>
      <c r="G42" s="42"/>
      <c r="H42" s="43"/>
      <c r="M42" s="69"/>
      <c r="N42" s="70"/>
      <c r="O42" s="70"/>
      <c r="P42" s="70"/>
      <c r="Q42" s="70"/>
      <c r="R42" s="70"/>
      <c r="S42" s="70"/>
      <c r="T42" s="70"/>
      <c r="U42" s="74"/>
    </row>
    <row r="43" spans="1:21" ht="13.5">
      <c r="A43" s="413" t="s">
        <v>226</v>
      </c>
      <c r="B43" s="414"/>
      <c r="C43" s="414"/>
      <c r="D43" s="414"/>
      <c r="E43" s="21"/>
      <c r="F43" s="36"/>
      <c r="G43" s="42"/>
      <c r="H43" s="38"/>
      <c r="M43" s="69"/>
      <c r="N43" s="70"/>
      <c r="O43" s="70"/>
      <c r="P43" s="70"/>
      <c r="Q43" s="70"/>
      <c r="R43" s="70"/>
      <c r="S43" s="70"/>
      <c r="T43" s="70"/>
      <c r="U43" s="74"/>
    </row>
    <row r="44" spans="1:21" ht="13.5">
      <c r="A44" s="45"/>
      <c r="B44" s="46"/>
      <c r="C44" s="46"/>
      <c r="D44" s="46"/>
      <c r="E44" s="21"/>
      <c r="F44" s="36"/>
      <c r="G44" s="40"/>
      <c r="H44" s="38"/>
      <c r="M44" s="69"/>
      <c r="N44" s="70"/>
      <c r="O44" s="70"/>
      <c r="P44" s="70"/>
      <c r="Q44" s="70"/>
      <c r="R44" s="70"/>
      <c r="S44" s="70"/>
      <c r="T44" s="70"/>
      <c r="U44" s="74"/>
    </row>
    <row r="45" spans="1:21" ht="12.75" customHeight="1">
      <c r="A45" s="47" t="s">
        <v>227</v>
      </c>
      <c r="B45" s="48"/>
      <c r="C45" s="48"/>
      <c r="D45" s="48"/>
      <c r="E45" s="49"/>
      <c r="F45" s="36"/>
      <c r="G45" s="40"/>
      <c r="H45" s="43"/>
      <c r="M45" s="79"/>
      <c r="N45" s="70"/>
      <c r="O45" s="70"/>
      <c r="P45" s="70"/>
      <c r="Q45" s="70"/>
      <c r="R45" s="70"/>
      <c r="S45" s="70"/>
      <c r="T45" s="70"/>
      <c r="U45" s="74"/>
    </row>
    <row r="46" spans="1:21" ht="18" customHeight="1">
      <c r="A46" s="47" t="s">
        <v>228</v>
      </c>
      <c r="B46" s="50"/>
      <c r="C46" s="50"/>
      <c r="D46" s="50"/>
      <c r="E46" s="51"/>
      <c r="F46" s="36"/>
      <c r="G46" s="40"/>
      <c r="H46" s="43"/>
      <c r="M46" s="69"/>
      <c r="N46" s="70"/>
      <c r="O46" s="70"/>
      <c r="P46" s="70"/>
      <c r="Q46" s="70"/>
      <c r="R46" s="70"/>
      <c r="S46" s="70"/>
      <c r="T46" s="70"/>
      <c r="U46" s="74"/>
    </row>
    <row r="47" spans="1:21" ht="27" customHeight="1">
      <c r="A47" s="47" t="s">
        <v>229</v>
      </c>
      <c r="B47" s="50"/>
      <c r="C47" s="50"/>
      <c r="D47" s="50"/>
      <c r="E47" s="51"/>
      <c r="F47" s="36"/>
      <c r="G47" s="42"/>
      <c r="H47" s="43"/>
    </row>
    <row r="48" spans="1:21" ht="31.5" customHeight="1">
      <c r="A48" s="409" t="s">
        <v>230</v>
      </c>
      <c r="B48" s="410"/>
      <c r="C48" s="410"/>
      <c r="D48" s="410"/>
      <c r="E48" s="411"/>
      <c r="F48" s="36"/>
      <c r="G48" s="42"/>
      <c r="H48" s="43"/>
    </row>
    <row r="49" spans="1:8" ht="14.25" thickBot="1">
      <c r="A49" s="54"/>
      <c r="B49" s="55"/>
      <c r="C49" s="55"/>
      <c r="D49" s="55"/>
      <c r="E49" s="22"/>
      <c r="F49" s="36"/>
      <c r="G49" s="42"/>
      <c r="H49" s="43"/>
    </row>
    <row r="50" spans="1:8">
      <c r="F50" s="36"/>
      <c r="G50" s="40"/>
      <c r="H50" s="43"/>
    </row>
    <row r="51" spans="1:8">
      <c r="F51" s="36"/>
      <c r="G51" s="40"/>
      <c r="H51" s="43"/>
    </row>
    <row r="52" spans="1:8">
      <c r="F52" s="36"/>
      <c r="G52" s="42"/>
      <c r="H52" s="43"/>
    </row>
    <row r="53" spans="1:8">
      <c r="F53" s="36"/>
      <c r="G53" s="40"/>
      <c r="H53" s="43"/>
    </row>
    <row r="54" spans="1:8">
      <c r="F54" s="36"/>
      <c r="G54" s="42"/>
      <c r="H54" s="43"/>
    </row>
    <row r="55" spans="1:8">
      <c r="F55" s="36"/>
      <c r="G55" s="42"/>
      <c r="H55" s="43"/>
    </row>
    <row r="56" spans="1:8">
      <c r="F56" s="36"/>
      <c r="G56" s="42"/>
      <c r="H56" s="41"/>
    </row>
    <row r="57" spans="1:8">
      <c r="F57" s="36"/>
      <c r="G57" s="42"/>
      <c r="H57" s="43"/>
    </row>
    <row r="58" spans="1:8">
      <c r="F58" s="36"/>
      <c r="G58" s="42"/>
      <c r="H58" s="43"/>
    </row>
    <row r="59" spans="1:8">
      <c r="F59" s="36"/>
      <c r="G59" s="42"/>
      <c r="H59" s="43"/>
    </row>
    <row r="60" spans="1:8">
      <c r="F60" s="36"/>
      <c r="G60" s="42"/>
      <c r="H60" s="56"/>
    </row>
  </sheetData>
  <sheetProtection formatCells="0" formatColumns="0" formatRows="0" insertColumns="0" insertRows="0" insertHyperlinks="0" deleteColumns="0" deleteRows="0" sort="0" autoFilter="0" pivotTables="0"/>
  <protectedRanges>
    <protectedRange sqref="E26:E28 S10:T10 E20" name="Intervalo1_1"/>
    <protectedRange sqref="E21:E24 Q10:R10" name="Intervalo1_1_1"/>
    <protectedRange sqref="N10" name="Intervalo1_1_2"/>
    <protectedRange sqref="O10" name="Intervalo1_1_3"/>
    <protectedRange sqref="P10" name="Intervalo1_1_4"/>
    <protectedRange sqref="N12" name="Intervalo1_1_5"/>
    <protectedRange sqref="O12" name="Intervalo1_1_6"/>
    <protectedRange sqref="P12" name="Intervalo1_1_7"/>
    <protectedRange sqref="Q12" name="Intervalo1_1_8"/>
    <protectedRange sqref="R12" name="Intervalo1_1_9"/>
    <protectedRange sqref="S12" name="Intervalo1_1_10"/>
    <protectedRange sqref="T12" name="Intervalo1_1_11"/>
    <protectedRange sqref="U12:U13 U16" name="Intervalo1_1_12"/>
    <protectedRange sqref="N13" name="Intervalo1_1_13"/>
    <protectedRange sqref="O13" name="Intervalo1_1_14"/>
    <protectedRange sqref="P13" name="Intervalo1_1_15"/>
    <protectedRange sqref="Q13" name="Intervalo1_1_16"/>
    <protectedRange sqref="R13" name="Intervalo1_1_17"/>
    <protectedRange sqref="S13" name="Intervalo1_1_18"/>
    <protectedRange sqref="T13" name="Intervalo1_1_19"/>
    <protectedRange sqref="N16" name="Intervalo1_1_20"/>
    <protectedRange sqref="O16" name="Intervalo1_1_21"/>
    <protectedRange sqref="P16" name="Intervalo1_1_22"/>
    <protectedRange sqref="Q16" name="Intervalo1_1_23"/>
    <protectedRange sqref="R16" name="Intervalo1_1_24"/>
    <protectedRange sqref="S16" name="Intervalo1_1_25"/>
    <protectedRange sqref="T16" name="Intervalo1_1_26"/>
    <protectedRange sqref="N30" name="Intervalo1_1_27"/>
    <protectedRange sqref="O30" name="Intervalo1_1_28"/>
    <protectedRange sqref="P30" name="Intervalo1_1_29"/>
    <protectedRange sqref="Q30" name="Intervalo1_1_30"/>
    <protectedRange sqref="R30" name="Intervalo1_1_31"/>
    <protectedRange sqref="S30" name="Intervalo1_1_32"/>
    <protectedRange sqref="T30" name="Intervalo1_1_33"/>
  </protectedRanges>
  <mergeCells count="18">
    <mergeCell ref="A1:E1"/>
    <mergeCell ref="A2:E2"/>
    <mergeCell ref="A3:E3"/>
    <mergeCell ref="A5:E5"/>
    <mergeCell ref="A7:E7"/>
    <mergeCell ref="A9:E12"/>
    <mergeCell ref="A48:E48"/>
    <mergeCell ref="A33:D33"/>
    <mergeCell ref="A39:D39"/>
    <mergeCell ref="A40:D40"/>
    <mergeCell ref="A41:D41"/>
    <mergeCell ref="A42:D42"/>
    <mergeCell ref="A43:D43"/>
    <mergeCell ref="A14:D14"/>
    <mergeCell ref="A17:D17"/>
    <mergeCell ref="A18:A19"/>
    <mergeCell ref="B18:D18"/>
    <mergeCell ref="E18:E19"/>
  </mergeCells>
  <printOptions horizontalCentered="1"/>
  <pageMargins left="0.78740157480314965" right="0.39370078740157483" top="0.78740157480314965" bottom="0.47244094488188981" header="0" footer="0"/>
  <pageSetup paperSize="9" scale="80" orientation="portrait" r:id="rId1"/>
  <headerFooter>
    <oddFooter>&amp;C&amp;8ARQUITETO E URBANISTA
SILAS PIRES DE OLIVEIRA FILHO
CAU:A1346253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16390-D3AB-40E9-92D7-142F7EBB9829}">
  <dimension ref="A1:U60"/>
  <sheetViews>
    <sheetView view="pageBreakPreview" topLeftCell="A13" zoomScaleNormal="100" zoomScaleSheetLayoutView="100" workbookViewId="0">
      <selection activeCell="A9" sqref="A9:E12"/>
    </sheetView>
  </sheetViews>
  <sheetFormatPr defaultColWidth="8" defaultRowHeight="12.75"/>
  <cols>
    <col min="1" max="1" width="44" style="1" customWidth="1"/>
    <col min="2" max="2" width="10.375" style="1" customWidth="1"/>
    <col min="3" max="3" width="8.75" style="1" customWidth="1"/>
    <col min="4" max="4" width="11" style="1" customWidth="1"/>
    <col min="5" max="5" width="16.25" style="1" customWidth="1"/>
    <col min="6" max="6" width="8" style="1"/>
    <col min="7" max="7" width="14.875" style="1" customWidth="1"/>
    <col min="8" max="12" width="8" style="1"/>
    <col min="13" max="13" width="40.5" style="52" customWidth="1"/>
    <col min="14" max="14" width="11.125" style="1" bestFit="1" customWidth="1"/>
    <col min="15" max="15" width="17.875" style="1" bestFit="1" customWidth="1"/>
    <col min="16" max="16" width="6.625" style="1" bestFit="1" customWidth="1"/>
    <col min="17" max="17" width="6.625" style="1" customWidth="1"/>
    <col min="18" max="19" width="7.125" style="1" bestFit="1" customWidth="1"/>
    <col min="20" max="20" width="7.125" style="1" customWidth="1"/>
    <col min="21" max="21" width="8" style="53"/>
    <col min="22" max="16384" width="8" style="1"/>
  </cols>
  <sheetData>
    <row r="1" spans="1:21" ht="14.25">
      <c r="A1" s="427"/>
      <c r="B1" s="428"/>
      <c r="C1" s="428"/>
      <c r="D1" s="428"/>
      <c r="E1" s="429"/>
      <c r="F1" s="64"/>
      <c r="G1" s="65"/>
      <c r="H1" s="65"/>
      <c r="M1" s="66"/>
      <c r="N1" s="66"/>
      <c r="O1" s="66"/>
      <c r="P1" s="66"/>
      <c r="Q1" s="66"/>
      <c r="R1" s="66"/>
      <c r="S1" s="66"/>
      <c r="T1" s="66"/>
      <c r="U1" s="67"/>
    </row>
    <row r="2" spans="1:21" ht="14.25">
      <c r="A2" s="430"/>
      <c r="B2" s="431"/>
      <c r="C2" s="431"/>
      <c r="D2" s="431"/>
      <c r="E2" s="432"/>
      <c r="F2" s="64"/>
      <c r="G2" s="65"/>
      <c r="H2" s="68"/>
      <c r="M2" s="69"/>
      <c r="N2" s="70"/>
      <c r="O2" s="70"/>
      <c r="P2" s="70"/>
      <c r="Q2" s="70"/>
      <c r="R2" s="70"/>
      <c r="S2" s="70"/>
      <c r="T2" s="70"/>
      <c r="U2" s="71"/>
    </row>
    <row r="3" spans="1:21" ht="14.25">
      <c r="A3" s="430"/>
      <c r="B3" s="431"/>
      <c r="C3" s="431"/>
      <c r="D3" s="431"/>
      <c r="E3" s="432"/>
      <c r="F3" s="64"/>
      <c r="G3" s="65"/>
      <c r="H3" s="68"/>
      <c r="M3" s="69"/>
      <c r="N3" s="70"/>
      <c r="O3" s="70"/>
      <c r="P3" s="70"/>
      <c r="Q3" s="70"/>
      <c r="R3" s="70"/>
      <c r="S3" s="70"/>
      <c r="T3" s="70"/>
      <c r="U3" s="71"/>
    </row>
    <row r="4" spans="1:21" ht="14.25">
      <c r="A4" s="100"/>
      <c r="B4" s="101"/>
      <c r="C4" s="101"/>
      <c r="D4" s="101"/>
      <c r="E4" s="102"/>
      <c r="F4" s="64"/>
      <c r="G4" s="72"/>
      <c r="H4" s="73"/>
      <c r="M4" s="69"/>
      <c r="N4" s="70"/>
      <c r="O4" s="70"/>
      <c r="P4" s="70"/>
      <c r="Q4" s="70"/>
      <c r="R4" s="70"/>
      <c r="S4" s="70"/>
      <c r="T4" s="70"/>
      <c r="U4" s="74"/>
    </row>
    <row r="5" spans="1:21" ht="14.25">
      <c r="A5" s="430"/>
      <c r="B5" s="431"/>
      <c r="C5" s="431"/>
      <c r="D5" s="431"/>
      <c r="E5" s="432"/>
      <c r="F5" s="75"/>
      <c r="G5" s="76"/>
      <c r="H5" s="77"/>
      <c r="M5" s="69"/>
      <c r="N5" s="70"/>
      <c r="O5" s="70"/>
      <c r="P5" s="70"/>
      <c r="Q5" s="70"/>
      <c r="R5" s="70"/>
      <c r="S5" s="70"/>
      <c r="T5" s="70"/>
      <c r="U5" s="74"/>
    </row>
    <row r="6" spans="1:21" ht="14.25">
      <c r="A6" s="5"/>
      <c r="B6" s="6"/>
      <c r="C6" s="6"/>
      <c r="D6" s="6"/>
      <c r="E6" s="7"/>
      <c r="F6" s="75"/>
      <c r="G6" s="76"/>
      <c r="H6" s="78"/>
      <c r="M6" s="79"/>
      <c r="N6" s="70"/>
      <c r="O6" s="70"/>
      <c r="P6" s="70"/>
      <c r="Q6" s="70"/>
      <c r="R6" s="70"/>
      <c r="S6" s="70"/>
      <c r="T6" s="70"/>
      <c r="U6" s="74"/>
    </row>
    <row r="7" spans="1:21" s="6" customFormat="1" ht="14.25">
      <c r="A7" s="433" t="s">
        <v>251</v>
      </c>
      <c r="B7" s="434"/>
      <c r="C7" s="434"/>
      <c r="D7" s="434"/>
      <c r="E7" s="435"/>
      <c r="F7" s="82"/>
      <c r="G7" s="83"/>
      <c r="H7" s="78"/>
      <c r="M7" s="84"/>
      <c r="N7" s="85"/>
      <c r="O7" s="85"/>
      <c r="P7" s="85"/>
      <c r="Q7" s="85"/>
      <c r="R7" s="85"/>
      <c r="S7" s="85"/>
      <c r="T7" s="85"/>
      <c r="U7" s="86"/>
    </row>
    <row r="8" spans="1:21" ht="14.25">
      <c r="A8" s="97"/>
      <c r="B8" s="98"/>
      <c r="C8" s="98"/>
      <c r="D8" s="98"/>
      <c r="E8" s="99"/>
      <c r="F8" s="75"/>
      <c r="G8" s="87"/>
      <c r="H8" s="88"/>
      <c r="M8" s="69"/>
      <c r="N8" s="70"/>
      <c r="O8" s="70"/>
      <c r="P8" s="70"/>
      <c r="Q8" s="70"/>
      <c r="R8" s="70"/>
      <c r="S8" s="70"/>
      <c r="T8" s="70"/>
      <c r="U8" s="74"/>
    </row>
    <row r="9" spans="1:21" ht="14.25">
      <c r="A9" s="406" t="str">
        <f>'Orçamento Sintético'!D2</f>
        <v>OBRA: CONSTRUÇÃO DA SEDE ADMINISTRATIVA E 
PEDAGÓGICA DO CAMPUS CANARANA
END.: AV. RIO GRANDE DO SUL, 2131 - ST. INDUSTRIAL, CANARANA - MT, 78640-000
ÁREA: 5.351,89 m²</v>
      </c>
      <c r="B9" s="407"/>
      <c r="C9" s="407"/>
      <c r="D9" s="407"/>
      <c r="E9" s="408"/>
      <c r="F9" s="64"/>
      <c r="G9" s="81"/>
      <c r="H9" s="68"/>
      <c r="M9" s="69"/>
      <c r="N9" s="70"/>
      <c r="O9" s="70"/>
      <c r="P9" s="70"/>
      <c r="Q9" s="70"/>
      <c r="R9" s="70"/>
      <c r="S9" s="70"/>
      <c r="T9" s="70"/>
      <c r="U9" s="74"/>
    </row>
    <row r="10" spans="1:21" ht="14.25">
      <c r="A10" s="406"/>
      <c r="B10" s="407"/>
      <c r="C10" s="407"/>
      <c r="D10" s="407"/>
      <c r="E10" s="408"/>
      <c r="F10" s="64"/>
      <c r="G10" s="72"/>
      <c r="H10" s="68"/>
      <c r="M10" s="79"/>
      <c r="N10" s="89"/>
      <c r="O10" s="89"/>
      <c r="P10" s="89"/>
      <c r="Q10" s="89"/>
      <c r="R10" s="89"/>
      <c r="S10" s="89"/>
      <c r="T10" s="89"/>
      <c r="U10" s="90"/>
    </row>
    <row r="11" spans="1:21" ht="14.25">
      <c r="A11" s="406"/>
      <c r="B11" s="407"/>
      <c r="C11" s="407"/>
      <c r="D11" s="407"/>
      <c r="E11" s="408"/>
      <c r="F11" s="64"/>
      <c r="G11" s="72"/>
      <c r="H11" s="80"/>
      <c r="M11" s="69"/>
      <c r="N11" s="70"/>
      <c r="O11" s="70"/>
      <c r="P11" s="70"/>
      <c r="Q11" s="70"/>
      <c r="R11" s="70"/>
      <c r="S11" s="70"/>
      <c r="T11" s="70"/>
      <c r="U11" s="74"/>
    </row>
    <row r="12" spans="1:21" ht="16.5" customHeight="1">
      <c r="A12" s="406"/>
      <c r="B12" s="407"/>
      <c r="C12" s="407"/>
      <c r="D12" s="407"/>
      <c r="E12" s="408"/>
      <c r="F12" s="75"/>
      <c r="G12" s="87"/>
      <c r="H12" s="88"/>
      <c r="M12" s="79"/>
      <c r="N12" s="89"/>
      <c r="O12" s="89"/>
      <c r="P12" s="89"/>
      <c r="Q12" s="89"/>
      <c r="R12" s="89"/>
      <c r="S12" s="89"/>
      <c r="T12" s="89"/>
      <c r="U12" s="90"/>
    </row>
    <row r="13" spans="1:21" ht="14.25">
      <c r="A13" s="14"/>
      <c r="B13" s="12"/>
      <c r="C13" s="12"/>
      <c r="D13" s="12"/>
      <c r="E13" s="13"/>
      <c r="F13" s="75"/>
      <c r="G13" s="87"/>
      <c r="H13" s="88"/>
      <c r="M13" s="79"/>
      <c r="N13" s="89"/>
      <c r="O13" s="89"/>
      <c r="P13" s="89"/>
      <c r="Q13" s="89"/>
      <c r="R13" s="89"/>
      <c r="S13" s="89"/>
      <c r="T13" s="89"/>
      <c r="U13" s="90"/>
    </row>
    <row r="14" spans="1:21" ht="15" thickBot="1">
      <c r="A14" s="415" t="s">
        <v>199</v>
      </c>
      <c r="B14" s="416"/>
      <c r="C14" s="416"/>
      <c r="D14" s="417"/>
      <c r="E14" s="91"/>
      <c r="F14" s="64"/>
      <c r="G14" s="72"/>
      <c r="H14" s="73"/>
      <c r="M14" s="79"/>
      <c r="N14" s="70"/>
      <c r="O14" s="70"/>
      <c r="P14" s="70"/>
      <c r="Q14" s="70"/>
      <c r="R14" s="70"/>
      <c r="S14" s="70"/>
      <c r="T14" s="70"/>
      <c r="U14" s="74"/>
    </row>
    <row r="15" spans="1:21" ht="14.25">
      <c r="A15" s="15" t="s">
        <v>200</v>
      </c>
      <c r="B15" s="16" t="s">
        <v>201</v>
      </c>
      <c r="C15" s="16" t="s">
        <v>202</v>
      </c>
      <c r="D15" s="17" t="s">
        <v>203</v>
      </c>
      <c r="E15" s="99"/>
      <c r="F15" s="64"/>
      <c r="G15" s="72"/>
      <c r="H15" s="68"/>
      <c r="M15" s="69"/>
      <c r="N15" s="70"/>
      <c r="O15" s="70"/>
      <c r="P15" s="70"/>
      <c r="Q15" s="70"/>
      <c r="R15" s="70"/>
      <c r="S15" s="70"/>
      <c r="T15" s="70"/>
      <c r="U15" s="74"/>
    </row>
    <row r="16" spans="1:21" ht="15" thickBot="1">
      <c r="A16" s="18" t="s">
        <v>204</v>
      </c>
      <c r="B16" s="19">
        <v>11.1</v>
      </c>
      <c r="C16" s="19">
        <v>14.02</v>
      </c>
      <c r="D16" s="20">
        <v>16.8</v>
      </c>
      <c r="E16" s="21"/>
      <c r="F16" s="64"/>
      <c r="G16" s="72"/>
      <c r="H16" s="68"/>
      <c r="M16" s="79"/>
      <c r="N16" s="89"/>
      <c r="O16" s="89"/>
      <c r="P16" s="89"/>
      <c r="Q16" s="89"/>
      <c r="R16" s="89"/>
      <c r="S16" s="89"/>
      <c r="T16" s="89"/>
      <c r="U16" s="90"/>
    </row>
    <row r="17" spans="1:21" ht="15" thickBot="1">
      <c r="A17" s="418"/>
      <c r="B17" s="419"/>
      <c r="C17" s="419"/>
      <c r="D17" s="419"/>
      <c r="E17" s="22"/>
      <c r="F17" s="75"/>
      <c r="G17" s="87"/>
      <c r="H17" s="88"/>
      <c r="M17" s="69"/>
      <c r="N17" s="70"/>
      <c r="O17" s="70"/>
      <c r="P17" s="70"/>
      <c r="Q17" s="70"/>
      <c r="R17" s="70"/>
      <c r="S17" s="70"/>
      <c r="T17" s="70"/>
      <c r="U17" s="74"/>
    </row>
    <row r="18" spans="1:21" ht="14.25">
      <c r="A18" s="420" t="s">
        <v>0</v>
      </c>
      <c r="B18" s="422" t="s">
        <v>205</v>
      </c>
      <c r="C18" s="423"/>
      <c r="D18" s="424"/>
      <c r="E18" s="425" t="s">
        <v>206</v>
      </c>
      <c r="F18" s="75"/>
      <c r="G18" s="87"/>
      <c r="H18" s="88"/>
      <c r="M18" s="69"/>
      <c r="N18" s="70"/>
      <c r="O18" s="70"/>
      <c r="P18" s="70"/>
      <c r="Q18" s="70"/>
      <c r="R18" s="70"/>
      <c r="S18" s="70"/>
      <c r="T18" s="70"/>
      <c r="U18" s="74"/>
    </row>
    <row r="19" spans="1:21" ht="14.25">
      <c r="A19" s="421"/>
      <c r="B19" s="92" t="s">
        <v>207</v>
      </c>
      <c r="C19" s="92" t="s">
        <v>208</v>
      </c>
      <c r="D19" s="92" t="s">
        <v>209</v>
      </c>
      <c r="E19" s="426"/>
      <c r="F19" s="64"/>
      <c r="G19" s="81"/>
      <c r="H19" s="68"/>
      <c r="M19" s="79"/>
      <c r="N19" s="70"/>
      <c r="O19" s="70"/>
      <c r="P19" s="70"/>
      <c r="Q19" s="70"/>
      <c r="R19" s="70"/>
      <c r="S19" s="70"/>
      <c r="T19" s="70"/>
      <c r="U19" s="74"/>
    </row>
    <row r="20" spans="1:21" ht="14.25">
      <c r="A20" s="23" t="s">
        <v>210</v>
      </c>
      <c r="B20" s="24">
        <v>1.5</v>
      </c>
      <c r="C20" s="24">
        <v>3.45</v>
      </c>
      <c r="D20" s="24">
        <v>4.49</v>
      </c>
      <c r="E20" s="25">
        <v>3.45</v>
      </c>
      <c r="F20" s="75"/>
      <c r="G20" s="76"/>
      <c r="H20" s="88"/>
      <c r="M20" s="79"/>
      <c r="N20" s="70"/>
      <c r="O20" s="70"/>
      <c r="P20" s="70"/>
      <c r="Q20" s="70"/>
      <c r="R20" s="70"/>
      <c r="S20" s="70"/>
      <c r="T20" s="70"/>
      <c r="U20" s="74"/>
    </row>
    <row r="21" spans="1:21" ht="14.25">
      <c r="A21" s="23" t="s">
        <v>211</v>
      </c>
      <c r="B21" s="26">
        <v>0.3</v>
      </c>
      <c r="C21" s="26">
        <v>0.48</v>
      </c>
      <c r="D21" s="26">
        <v>0.82</v>
      </c>
      <c r="E21" s="25">
        <v>0.48</v>
      </c>
      <c r="F21" s="64"/>
      <c r="G21" s="72"/>
      <c r="H21" s="68"/>
      <c r="M21" s="69"/>
      <c r="N21" s="70"/>
      <c r="O21" s="70"/>
      <c r="P21" s="70"/>
      <c r="Q21" s="70"/>
      <c r="R21" s="70"/>
      <c r="S21" s="70"/>
      <c r="T21" s="70"/>
      <c r="U21" s="74"/>
    </row>
    <row r="22" spans="1:21" ht="14.25">
      <c r="A22" s="23" t="s">
        <v>212</v>
      </c>
      <c r="B22" s="26">
        <v>0.56000000000000005</v>
      </c>
      <c r="C22" s="26">
        <v>0.85</v>
      </c>
      <c r="D22" s="26">
        <v>0.89</v>
      </c>
      <c r="E22" s="25">
        <v>0.85</v>
      </c>
      <c r="F22" s="75"/>
      <c r="G22" s="87"/>
      <c r="H22" s="88"/>
      <c r="M22" s="69"/>
      <c r="N22" s="70"/>
      <c r="O22" s="70"/>
      <c r="P22" s="70"/>
      <c r="Q22" s="70"/>
      <c r="R22" s="70"/>
      <c r="S22" s="70"/>
      <c r="T22" s="70"/>
      <c r="U22" s="74"/>
    </row>
    <row r="23" spans="1:21" ht="14.25">
      <c r="A23" s="23" t="s">
        <v>213</v>
      </c>
      <c r="B23" s="26">
        <v>0.85</v>
      </c>
      <c r="C23" s="26">
        <v>0.85</v>
      </c>
      <c r="D23" s="26">
        <v>1.1100000000000001</v>
      </c>
      <c r="E23" s="25">
        <v>0.85</v>
      </c>
      <c r="F23" s="64"/>
      <c r="G23" s="72"/>
      <c r="H23" s="68"/>
      <c r="M23" s="69"/>
      <c r="N23" s="70"/>
      <c r="O23" s="70"/>
      <c r="P23" s="70"/>
      <c r="Q23" s="70"/>
      <c r="R23" s="70"/>
      <c r="S23" s="70"/>
      <c r="T23" s="70"/>
      <c r="U23" s="74"/>
    </row>
    <row r="24" spans="1:21" ht="14.25">
      <c r="A24" s="23" t="s">
        <v>214</v>
      </c>
      <c r="B24" s="26">
        <v>3.5</v>
      </c>
      <c r="C24" s="26">
        <v>5.1100000000000003</v>
      </c>
      <c r="D24" s="26">
        <v>6.22</v>
      </c>
      <c r="E24" s="25">
        <v>5.1100000000000003</v>
      </c>
      <c r="F24" s="75"/>
      <c r="G24" s="87"/>
      <c r="H24" s="88"/>
      <c r="M24" s="69"/>
      <c r="N24" s="70"/>
      <c r="O24" s="70"/>
      <c r="P24" s="70"/>
      <c r="Q24" s="70"/>
      <c r="R24" s="70"/>
      <c r="S24" s="70"/>
      <c r="T24" s="70"/>
      <c r="U24" s="74"/>
    </row>
    <row r="25" spans="1:21" ht="14.25">
      <c r="A25" s="27" t="s">
        <v>577</v>
      </c>
      <c r="B25" s="28">
        <f>SUM(B26:B28)</f>
        <v>3.65</v>
      </c>
      <c r="C25" s="28">
        <f>SUM(C26:C28)</f>
        <v>3.65</v>
      </c>
      <c r="D25" s="28">
        <f>SUM(D26:D28)</f>
        <v>3.65</v>
      </c>
      <c r="E25" s="29">
        <f>SUM(E26:E28)</f>
        <v>3.65</v>
      </c>
      <c r="F25" s="75"/>
      <c r="G25" s="87"/>
      <c r="H25" s="88"/>
      <c r="M25" s="69"/>
      <c r="N25" s="70"/>
      <c r="O25" s="70"/>
      <c r="P25" s="70"/>
      <c r="Q25" s="70"/>
      <c r="R25" s="70"/>
      <c r="S25" s="70"/>
      <c r="T25" s="70"/>
      <c r="U25" s="74"/>
    </row>
    <row r="26" spans="1:21" ht="14.25">
      <c r="A26" s="23" t="s">
        <v>216</v>
      </c>
      <c r="B26" s="26">
        <v>3</v>
      </c>
      <c r="C26" s="26">
        <v>3</v>
      </c>
      <c r="D26" s="26">
        <v>3</v>
      </c>
      <c r="E26" s="25">
        <v>3</v>
      </c>
      <c r="F26" s="75"/>
      <c r="G26" s="87"/>
      <c r="H26" s="78"/>
      <c r="M26" s="79"/>
      <c r="N26" s="70"/>
      <c r="O26" s="70"/>
      <c r="P26" s="70"/>
      <c r="Q26" s="70"/>
      <c r="R26" s="70"/>
      <c r="S26" s="70"/>
      <c r="T26" s="70"/>
      <c r="U26" s="74"/>
    </row>
    <row r="27" spans="1:21" ht="14.25">
      <c r="A27" s="23" t="s">
        <v>217</v>
      </c>
      <c r="B27" s="26">
        <v>0.65</v>
      </c>
      <c r="C27" s="26">
        <v>0.65</v>
      </c>
      <c r="D27" s="26">
        <v>0.65</v>
      </c>
      <c r="E27" s="25">
        <v>0.65</v>
      </c>
      <c r="F27" s="75"/>
      <c r="G27" s="87"/>
      <c r="H27" s="78"/>
      <c r="I27" s="1">
        <v>5</v>
      </c>
      <c r="J27" s="1">
        <f>I27*G29</f>
        <v>0.76400000000000001</v>
      </c>
      <c r="K27" s="1">
        <f>I27+J27</f>
        <v>5.7640000000000002</v>
      </c>
      <c r="M27" s="69"/>
      <c r="N27" s="70"/>
      <c r="O27" s="70"/>
      <c r="P27" s="70"/>
      <c r="Q27" s="70"/>
      <c r="R27" s="70"/>
      <c r="S27" s="70"/>
      <c r="T27" s="70"/>
      <c r="U27" s="74"/>
    </row>
    <row r="28" spans="1:21" ht="14.25">
      <c r="A28" s="23"/>
      <c r="B28" s="26"/>
      <c r="C28" s="26"/>
      <c r="D28" s="26"/>
      <c r="E28" s="25"/>
      <c r="F28" s="75"/>
      <c r="G28" s="87"/>
      <c r="H28" s="88"/>
      <c r="K28" s="1">
        <f>I27*H29</f>
        <v>5.7640000000000002</v>
      </c>
      <c r="M28" s="69"/>
      <c r="N28" s="70"/>
      <c r="O28" s="70"/>
      <c r="P28" s="70"/>
      <c r="Q28" s="70"/>
      <c r="R28" s="70"/>
      <c r="S28" s="70"/>
      <c r="T28" s="70"/>
      <c r="U28" s="74"/>
    </row>
    <row r="29" spans="1:21" ht="13.5">
      <c r="A29" s="30" t="s">
        <v>189</v>
      </c>
      <c r="B29" s="31"/>
      <c r="C29" s="31"/>
      <c r="D29" s="31"/>
      <c r="E29" s="32">
        <f>ROUND((((((1+E20/100+E21/100+E22/100)*(1+E23/100)*(1+E24/100))/(1-E25/100))-1)*100),2)</f>
        <v>15.28</v>
      </c>
      <c r="F29" s="33">
        <f>E29/100</f>
        <v>0.15279999999999999</v>
      </c>
      <c r="G29" s="1">
        <f>E29/100</f>
        <v>0.15279999999999999</v>
      </c>
      <c r="H29" s="34">
        <f>G29+1</f>
        <v>1.1528</v>
      </c>
      <c r="M29" s="69"/>
      <c r="N29" s="70"/>
      <c r="O29" s="70"/>
      <c r="P29" s="70"/>
      <c r="Q29" s="70"/>
      <c r="R29" s="70"/>
      <c r="S29" s="70"/>
      <c r="T29" s="70"/>
      <c r="U29" s="74"/>
    </row>
    <row r="30" spans="1:21" ht="13.5">
      <c r="A30" s="11"/>
      <c r="B30" s="35"/>
      <c r="C30" s="35"/>
      <c r="D30" s="35"/>
      <c r="E30" s="21"/>
      <c r="M30" s="79"/>
      <c r="N30" s="89"/>
      <c r="O30" s="89"/>
      <c r="P30" s="89"/>
      <c r="Q30" s="89"/>
      <c r="R30" s="89"/>
      <c r="S30" s="89"/>
      <c r="T30" s="89"/>
      <c r="U30" s="93"/>
    </row>
    <row r="31" spans="1:21" ht="13.5">
      <c r="A31" s="11" t="s">
        <v>219</v>
      </c>
      <c r="B31" s="35"/>
      <c r="C31" s="35"/>
      <c r="D31" s="35"/>
      <c r="E31" s="21"/>
      <c r="F31" s="36"/>
      <c r="G31" s="36"/>
      <c r="H31" s="36"/>
      <c r="M31" s="69"/>
      <c r="N31" s="70"/>
      <c r="O31" s="70"/>
      <c r="P31" s="70"/>
      <c r="Q31" s="70"/>
      <c r="R31" s="70"/>
      <c r="S31" s="70"/>
      <c r="T31" s="70"/>
      <c r="U31" s="74"/>
    </row>
    <row r="32" spans="1:21" ht="13.5">
      <c r="A32" s="11"/>
      <c r="B32" s="35"/>
      <c r="C32" s="35"/>
      <c r="D32" s="35"/>
      <c r="E32" s="21"/>
      <c r="F32" s="36"/>
      <c r="G32" s="37">
        <f>E20+E21+E22+E23+E24+E25</f>
        <v>14.39</v>
      </c>
      <c r="H32" s="38"/>
      <c r="M32" s="79"/>
      <c r="N32" s="70"/>
      <c r="O32" s="70"/>
      <c r="P32" s="70"/>
      <c r="Q32" s="70"/>
      <c r="R32" s="70"/>
      <c r="S32" s="70"/>
      <c r="T32" s="70"/>
      <c r="U32" s="74"/>
    </row>
    <row r="33" spans="1:21" ht="13.5">
      <c r="A33" s="406" t="s">
        <v>220</v>
      </c>
      <c r="B33" s="412"/>
      <c r="C33" s="412"/>
      <c r="D33" s="412"/>
      <c r="E33" s="39"/>
      <c r="F33" s="36"/>
      <c r="G33" s="40"/>
      <c r="H33" s="41"/>
      <c r="M33" s="69"/>
      <c r="N33" s="70"/>
      <c r="O33" s="70"/>
      <c r="P33" s="70"/>
      <c r="Q33" s="70"/>
      <c r="R33" s="70"/>
      <c r="S33" s="70"/>
      <c r="T33" s="70"/>
      <c r="U33" s="74"/>
    </row>
    <row r="34" spans="1:21" ht="13.5">
      <c r="A34" s="11"/>
      <c r="B34" s="35"/>
      <c r="C34" s="35"/>
      <c r="D34" s="35"/>
      <c r="E34" s="21"/>
      <c r="F34" s="36"/>
      <c r="G34" s="40"/>
      <c r="H34" s="38"/>
      <c r="M34" s="69"/>
      <c r="N34" s="70"/>
      <c r="O34" s="70"/>
      <c r="P34" s="70"/>
      <c r="Q34" s="70"/>
      <c r="R34" s="70"/>
      <c r="S34" s="70"/>
      <c r="T34" s="70"/>
      <c r="U34" s="74"/>
    </row>
    <row r="35" spans="1:21" ht="13.5">
      <c r="A35" s="11"/>
      <c r="B35" s="35"/>
      <c r="C35" s="35"/>
      <c r="D35" s="35"/>
      <c r="E35" s="21"/>
      <c r="F35" s="36"/>
      <c r="G35" s="42"/>
      <c r="H35" s="38"/>
      <c r="M35" s="69"/>
      <c r="N35" s="70"/>
      <c r="O35" s="70"/>
      <c r="P35" s="70"/>
      <c r="Q35" s="70"/>
      <c r="R35" s="70"/>
      <c r="S35" s="70"/>
      <c r="T35" s="70"/>
      <c r="U35" s="74"/>
    </row>
    <row r="36" spans="1:21" ht="13.5">
      <c r="A36" s="11"/>
      <c r="B36" s="35"/>
      <c r="C36" s="35"/>
      <c r="D36" s="35"/>
      <c r="E36" s="21"/>
      <c r="F36" s="36"/>
      <c r="G36" s="42"/>
      <c r="H36" s="38"/>
      <c r="M36" s="79"/>
      <c r="N36" s="70"/>
      <c r="O36" s="70"/>
      <c r="P36" s="70"/>
      <c r="Q36" s="70"/>
      <c r="R36" s="70"/>
      <c r="S36" s="70"/>
      <c r="T36" s="70"/>
      <c r="U36" s="74"/>
    </row>
    <row r="37" spans="1:21" ht="13.5">
      <c r="A37" s="11"/>
      <c r="B37" s="35"/>
      <c r="C37" s="35"/>
      <c r="D37" s="35"/>
      <c r="E37" s="21"/>
      <c r="F37" s="36"/>
      <c r="G37" s="42"/>
      <c r="H37" s="43"/>
      <c r="M37" s="69"/>
      <c r="N37" s="70"/>
      <c r="O37" s="70"/>
      <c r="P37" s="70"/>
      <c r="Q37" s="70"/>
      <c r="R37" s="70"/>
      <c r="S37" s="70"/>
      <c r="T37" s="70"/>
      <c r="U37" s="74"/>
    </row>
    <row r="38" spans="1:21" ht="13.5">
      <c r="A38" s="44" t="s">
        <v>221</v>
      </c>
      <c r="B38" s="35"/>
      <c r="C38" s="35"/>
      <c r="D38" s="35"/>
      <c r="E38" s="21"/>
      <c r="F38" s="36"/>
      <c r="G38" s="42"/>
      <c r="H38" s="43"/>
      <c r="M38" s="79"/>
      <c r="N38" s="70"/>
      <c r="O38" s="70"/>
      <c r="P38" s="70"/>
      <c r="Q38" s="70"/>
      <c r="R38" s="70"/>
      <c r="S38" s="70"/>
      <c r="T38" s="70"/>
      <c r="U38" s="74"/>
    </row>
    <row r="39" spans="1:21" ht="13.5">
      <c r="A39" s="413" t="s">
        <v>222</v>
      </c>
      <c r="B39" s="414"/>
      <c r="C39" s="414"/>
      <c r="D39" s="414"/>
      <c r="E39" s="21"/>
      <c r="F39" s="36"/>
      <c r="G39" s="42"/>
      <c r="H39" s="43"/>
      <c r="M39" s="79"/>
      <c r="N39" s="70"/>
      <c r="O39" s="70"/>
      <c r="P39" s="70"/>
      <c r="Q39" s="70"/>
      <c r="R39" s="70"/>
      <c r="S39" s="70"/>
      <c r="T39" s="70"/>
      <c r="U39" s="74"/>
    </row>
    <row r="40" spans="1:21" ht="13.5">
      <c r="A40" s="413" t="s">
        <v>223</v>
      </c>
      <c r="B40" s="414"/>
      <c r="C40" s="414"/>
      <c r="D40" s="414"/>
      <c r="E40" s="21"/>
      <c r="F40" s="36"/>
      <c r="G40" s="40"/>
      <c r="H40" s="43"/>
      <c r="M40" s="69"/>
      <c r="N40" s="70"/>
      <c r="O40" s="70"/>
      <c r="P40" s="70"/>
      <c r="Q40" s="70"/>
      <c r="R40" s="70"/>
      <c r="S40" s="70"/>
      <c r="T40" s="70"/>
      <c r="U40" s="74"/>
    </row>
    <row r="41" spans="1:21" ht="13.5">
      <c r="A41" s="413" t="s">
        <v>224</v>
      </c>
      <c r="B41" s="414"/>
      <c r="C41" s="414"/>
      <c r="D41" s="414"/>
      <c r="E41" s="21"/>
      <c r="F41" s="36"/>
      <c r="G41" s="40"/>
      <c r="H41" s="38"/>
      <c r="M41" s="79"/>
      <c r="N41" s="70"/>
      <c r="O41" s="70"/>
      <c r="P41" s="70"/>
      <c r="Q41" s="70"/>
      <c r="R41" s="70"/>
      <c r="S41" s="70"/>
      <c r="T41" s="70"/>
      <c r="U41" s="74"/>
    </row>
    <row r="42" spans="1:21" ht="13.5">
      <c r="A42" s="413" t="s">
        <v>225</v>
      </c>
      <c r="B42" s="414"/>
      <c r="C42" s="414"/>
      <c r="D42" s="414"/>
      <c r="E42" s="21"/>
      <c r="F42" s="36"/>
      <c r="G42" s="42"/>
      <c r="H42" s="43"/>
      <c r="M42" s="69"/>
      <c r="N42" s="70"/>
      <c r="O42" s="70"/>
      <c r="P42" s="70"/>
      <c r="Q42" s="70"/>
      <c r="R42" s="70"/>
      <c r="S42" s="70"/>
      <c r="T42" s="70"/>
      <c r="U42" s="74"/>
    </row>
    <row r="43" spans="1:21" ht="13.5">
      <c r="A43" s="413" t="s">
        <v>226</v>
      </c>
      <c r="B43" s="414"/>
      <c r="C43" s="414"/>
      <c r="D43" s="414"/>
      <c r="E43" s="21"/>
      <c r="F43" s="36"/>
      <c r="G43" s="42"/>
      <c r="H43" s="38"/>
      <c r="M43" s="69"/>
      <c r="N43" s="70"/>
      <c r="O43" s="70"/>
      <c r="P43" s="70"/>
      <c r="Q43" s="70"/>
      <c r="R43" s="70"/>
      <c r="S43" s="70"/>
      <c r="T43" s="70"/>
      <c r="U43" s="74"/>
    </row>
    <row r="44" spans="1:21" ht="13.5">
      <c r="A44" s="103"/>
      <c r="B44" s="104"/>
      <c r="C44" s="104"/>
      <c r="D44" s="104"/>
      <c r="E44" s="21"/>
      <c r="F44" s="36"/>
      <c r="G44" s="40"/>
      <c r="H44" s="38"/>
      <c r="M44" s="69"/>
      <c r="N44" s="70"/>
      <c r="O44" s="70"/>
      <c r="P44" s="70"/>
      <c r="Q44" s="70"/>
      <c r="R44" s="70"/>
      <c r="S44" s="70"/>
      <c r="T44" s="70"/>
      <c r="U44" s="74"/>
    </row>
    <row r="45" spans="1:21" ht="12.75" customHeight="1">
      <c r="A45" s="47" t="s">
        <v>227</v>
      </c>
      <c r="B45" s="48"/>
      <c r="C45" s="48"/>
      <c r="D45" s="48"/>
      <c r="E45" s="49"/>
      <c r="F45" s="36"/>
      <c r="G45" s="40"/>
      <c r="H45" s="43"/>
      <c r="M45" s="79"/>
      <c r="N45" s="70"/>
      <c r="O45" s="70"/>
      <c r="P45" s="70"/>
      <c r="Q45" s="70"/>
      <c r="R45" s="70"/>
      <c r="S45" s="70"/>
      <c r="T45" s="70"/>
      <c r="U45" s="74"/>
    </row>
    <row r="46" spans="1:21" ht="18" customHeight="1">
      <c r="A46" s="47" t="s">
        <v>228</v>
      </c>
      <c r="B46" s="50"/>
      <c r="C46" s="50"/>
      <c r="D46" s="50"/>
      <c r="E46" s="51"/>
      <c r="F46" s="36"/>
      <c r="G46" s="40"/>
      <c r="H46" s="43"/>
      <c r="M46" s="69"/>
      <c r="N46" s="70"/>
      <c r="O46" s="70"/>
      <c r="P46" s="70"/>
      <c r="Q46" s="70"/>
      <c r="R46" s="70"/>
      <c r="S46" s="70"/>
      <c r="T46" s="70"/>
      <c r="U46" s="74"/>
    </row>
    <row r="47" spans="1:21" ht="27" customHeight="1">
      <c r="A47" s="47" t="s">
        <v>229</v>
      </c>
      <c r="B47" s="50"/>
      <c r="C47" s="50"/>
      <c r="D47" s="50"/>
      <c r="E47" s="51"/>
      <c r="F47" s="36"/>
      <c r="G47" s="42"/>
      <c r="H47" s="43"/>
    </row>
    <row r="48" spans="1:21" ht="31.5" customHeight="1">
      <c r="A48" s="409" t="s">
        <v>230</v>
      </c>
      <c r="B48" s="410"/>
      <c r="C48" s="410"/>
      <c r="D48" s="410"/>
      <c r="E48" s="411"/>
      <c r="F48" s="36"/>
      <c r="G48" s="42"/>
      <c r="H48" s="43"/>
    </row>
    <row r="49" spans="1:8" ht="14.25" thickBot="1">
      <c r="A49" s="54"/>
      <c r="B49" s="55"/>
      <c r="C49" s="55"/>
      <c r="D49" s="55"/>
      <c r="E49" s="22"/>
      <c r="F49" s="36"/>
      <c r="G49" s="42"/>
      <c r="H49" s="43"/>
    </row>
    <row r="50" spans="1:8">
      <c r="F50" s="36"/>
      <c r="G50" s="40"/>
      <c r="H50" s="43"/>
    </row>
    <row r="51" spans="1:8">
      <c r="F51" s="36"/>
      <c r="G51" s="40"/>
      <c r="H51" s="43"/>
    </row>
    <row r="52" spans="1:8">
      <c r="F52" s="36"/>
      <c r="G52" s="42"/>
      <c r="H52" s="43"/>
    </row>
    <row r="53" spans="1:8">
      <c r="F53" s="36"/>
      <c r="G53" s="40"/>
      <c r="H53" s="43"/>
    </row>
    <row r="54" spans="1:8">
      <c r="F54" s="36"/>
      <c r="G54" s="42"/>
      <c r="H54" s="43"/>
    </row>
    <row r="55" spans="1:8">
      <c r="F55" s="36"/>
      <c r="G55" s="42"/>
      <c r="H55" s="43"/>
    </row>
    <row r="56" spans="1:8">
      <c r="F56" s="36"/>
      <c r="G56" s="42"/>
      <c r="H56" s="41"/>
    </row>
    <row r="57" spans="1:8">
      <c r="F57" s="36"/>
      <c r="G57" s="42"/>
      <c r="H57" s="43"/>
    </row>
    <row r="58" spans="1:8">
      <c r="F58" s="36"/>
      <c r="G58" s="42"/>
      <c r="H58" s="43"/>
    </row>
    <row r="59" spans="1:8">
      <c r="F59" s="36"/>
      <c r="G59" s="42"/>
      <c r="H59" s="43"/>
    </row>
    <row r="60" spans="1:8">
      <c r="F60" s="36"/>
      <c r="G60" s="42"/>
      <c r="H60" s="56"/>
    </row>
  </sheetData>
  <sheetProtection formatCells="0" formatColumns="0" formatRows="0" insertColumns="0" insertRows="0" insertHyperlinks="0" deleteColumns="0" deleteRows="0" sort="0" autoFilter="0" pivotTables="0"/>
  <protectedRanges>
    <protectedRange sqref="E26:E28 S10:T10 E20" name="Intervalo1_1"/>
    <protectedRange sqref="E21:E24 Q10:R10" name="Intervalo1_1_1"/>
    <protectedRange sqref="N10" name="Intervalo1_1_2"/>
    <protectedRange sqref="O10" name="Intervalo1_1_3"/>
    <protectedRange sqref="P10" name="Intervalo1_1_4"/>
    <protectedRange sqref="N12" name="Intervalo1_1_5"/>
    <protectedRange sqref="O12" name="Intervalo1_1_6"/>
    <protectedRange sqref="P12" name="Intervalo1_1_7"/>
    <protectedRange sqref="Q12" name="Intervalo1_1_8"/>
    <protectedRange sqref="R12" name="Intervalo1_1_9"/>
    <protectedRange sqref="S12" name="Intervalo1_1_10"/>
    <protectedRange sqref="T12" name="Intervalo1_1_11"/>
    <protectedRange sqref="U12:U13 U16" name="Intervalo1_1_12"/>
    <protectedRange sqref="N13" name="Intervalo1_1_13"/>
    <protectedRange sqref="O13" name="Intervalo1_1_14"/>
    <protectedRange sqref="P13" name="Intervalo1_1_15"/>
    <protectedRange sqref="Q13" name="Intervalo1_1_16"/>
    <protectedRange sqref="R13" name="Intervalo1_1_17"/>
    <protectedRange sqref="S13" name="Intervalo1_1_18"/>
    <protectedRange sqref="T13" name="Intervalo1_1_19"/>
    <protectedRange sqref="N16" name="Intervalo1_1_20"/>
    <protectedRange sqref="O16" name="Intervalo1_1_21"/>
    <protectedRange sqref="P16" name="Intervalo1_1_22"/>
    <protectedRange sqref="Q16" name="Intervalo1_1_23"/>
    <protectedRange sqref="R16" name="Intervalo1_1_24"/>
    <protectedRange sqref="S16" name="Intervalo1_1_25"/>
    <protectedRange sqref="T16" name="Intervalo1_1_26"/>
    <protectedRange sqref="N30" name="Intervalo1_1_27"/>
    <protectedRange sqref="O30" name="Intervalo1_1_28"/>
    <protectedRange sqref="P30" name="Intervalo1_1_29"/>
    <protectedRange sqref="Q30" name="Intervalo1_1_30"/>
    <protectedRange sqref="R30" name="Intervalo1_1_31"/>
    <protectedRange sqref="S30" name="Intervalo1_1_32"/>
    <protectedRange sqref="T30" name="Intervalo1_1_33"/>
  </protectedRanges>
  <mergeCells count="18">
    <mergeCell ref="A9:E12"/>
    <mergeCell ref="A48:E48"/>
    <mergeCell ref="A33:D33"/>
    <mergeCell ref="A39:D39"/>
    <mergeCell ref="A40:D40"/>
    <mergeCell ref="A41:D41"/>
    <mergeCell ref="A42:D42"/>
    <mergeCell ref="A43:D43"/>
    <mergeCell ref="A14:D14"/>
    <mergeCell ref="A17:D17"/>
    <mergeCell ref="A18:A19"/>
    <mergeCell ref="B18:D18"/>
    <mergeCell ref="E18:E19"/>
    <mergeCell ref="A1:E1"/>
    <mergeCell ref="A2:E2"/>
    <mergeCell ref="A3:E3"/>
    <mergeCell ref="A5:E5"/>
    <mergeCell ref="A7:E7"/>
  </mergeCells>
  <printOptions horizontalCentered="1"/>
  <pageMargins left="0.78740157480314965" right="0.39370078740157483" top="0.78740157480314965" bottom="0.47244094488188981" header="0" footer="0"/>
  <pageSetup paperSize="9" scale="80" orientation="portrait" r:id="rId1"/>
  <headerFooter>
    <oddFooter>&amp;C&amp;8ARQUITETO E URBANISTA
SILAS PIRES DE OLIVEIRA FILHO
CAU:A1346253</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11</vt:i4>
      </vt:variant>
    </vt:vector>
  </HeadingPairs>
  <TitlesOfParts>
    <vt:vector size="22" baseType="lpstr">
      <vt:lpstr>Resumo</vt:lpstr>
      <vt:lpstr>Orçamento Sintético</vt:lpstr>
      <vt:lpstr>Orçamento Analítico</vt:lpstr>
      <vt:lpstr>CPUs</vt:lpstr>
      <vt:lpstr>Curva ABC de Insumos</vt:lpstr>
      <vt:lpstr>Curva ABC de Serviços</vt:lpstr>
      <vt:lpstr>Cronograma</vt:lpstr>
      <vt:lpstr>BDI_N.DES.</vt:lpstr>
      <vt:lpstr>BDI_N.DES. EQUIP.</vt:lpstr>
      <vt:lpstr>BDI_DESO</vt:lpstr>
      <vt:lpstr>BDI_DESO EQUIP.</vt:lpstr>
      <vt:lpstr>BDI_DESO!Area_de_impressao</vt:lpstr>
      <vt:lpstr>'BDI_DESO EQUIP.'!Area_de_impressao</vt:lpstr>
      <vt:lpstr>BDI_N.DES.!Area_de_impressao</vt:lpstr>
      <vt:lpstr>'BDI_N.DES. EQUIP.'!Area_de_impressao</vt:lpstr>
      <vt:lpstr>CPUs!Area_de_impressao</vt:lpstr>
      <vt:lpstr>Cronograma!Area_de_impressao</vt:lpstr>
      <vt:lpstr>'Curva ABC de Insumos'!Area_de_impressao</vt:lpstr>
      <vt:lpstr>'Curva ABC de Serviços'!Area_de_impressao</vt:lpstr>
      <vt:lpstr>'Orçamento Analítico'!Area_de_impressao</vt:lpstr>
      <vt:lpstr>'Orçamento Sintético'!Area_de_impressao</vt:lpstr>
      <vt:lpstr>Resumo!Area_de_impressao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axlsx</dc:creator>
  <cp:keywords/>
  <dc:description/>
  <cp:lastModifiedBy>Bruno</cp:lastModifiedBy>
  <cp:revision>0</cp:revision>
  <cp:lastPrinted>2024-09-26T00:41:17Z</cp:lastPrinted>
  <dcterms:created xsi:type="dcterms:W3CDTF">2022-04-26T03:36:30Z</dcterms:created>
  <dcterms:modified xsi:type="dcterms:W3CDTF">2024-11-17T01:29:54Z</dcterms:modified>
  <cp:category/>
  <cp:contentStatus/>
</cp:coreProperties>
</file>